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28800" yWindow="460" windowWidth="38400" windowHeight="21140" tabRatio="500" activeTab="4"/>
  </bookViews>
  <sheets>
    <sheet name="角色" sheetId="16" r:id="rId1"/>
    <sheet name="角色属性概况" sheetId="17" r:id="rId2"/>
    <sheet name="角色技能升级比率表" sheetId="18" r:id="rId3"/>
    <sheet name="主动技能" sheetId="1" r:id="rId4"/>
    <sheet name="被动技能" sheetId="2" r:id="rId5"/>
    <sheet name="buff" sheetId="3" r:id="rId6"/>
    <sheet name="连击" sheetId="4" r:id="rId7"/>
    <sheet name="主动技能升级" sheetId="14" r:id="rId8"/>
    <sheet name="被动技能升级" sheetId="15" r:id="rId9"/>
    <sheet name="对应表" sheetId="6" r:id="rId10"/>
    <sheet name="(SkillMaster)" sheetId="7" r:id="rId11"/>
    <sheet name="(SkillSlave)" sheetId="8" r:id="rId12"/>
    <sheet name="(SkillBuff)" sheetId="9" r:id="rId13"/>
    <sheet name="(SkillEvolution)" sheetId="10" r:id="rId14"/>
    <sheet name="skill_master_uplv" sheetId="13" r:id="rId15"/>
    <sheet name="skill_slave_uplv" sheetId="12" r:id="rId1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3" i="3" l="1"/>
  <c r="L23" i="3"/>
  <c r="S23" i="3"/>
  <c r="BF23" i="3"/>
  <c r="BG23" i="3"/>
  <c r="BH23" i="3"/>
  <c r="BI23" i="3"/>
  <c r="BJ23" i="3"/>
  <c r="AI23" i="3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BA23" i="3"/>
  <c r="BB23" i="3"/>
  <c r="BC23" i="3"/>
  <c r="BD23" i="3"/>
  <c r="BE23" i="3"/>
  <c r="AZ23" i="3"/>
  <c r="BL23" i="3"/>
  <c r="BM23" i="3"/>
  <c r="BL11" i="3"/>
  <c r="S11" i="3"/>
  <c r="BF11" i="3"/>
  <c r="BG11" i="3"/>
  <c r="BH11" i="3"/>
  <c r="BI11" i="3"/>
  <c r="BJ11" i="3"/>
  <c r="AI11" i="3"/>
  <c r="BA11" i="3"/>
  <c r="BB11" i="3"/>
  <c r="BC11" i="3"/>
  <c r="BD11" i="3"/>
  <c r="BE11" i="3"/>
  <c r="AZ11" i="3"/>
  <c r="BM11" i="3"/>
  <c r="BL12" i="3"/>
  <c r="S12" i="3"/>
  <c r="BF12" i="3"/>
  <c r="BG12" i="3"/>
  <c r="BH12" i="3"/>
  <c r="BI12" i="3"/>
  <c r="BJ12" i="3"/>
  <c r="AI12" i="3"/>
  <c r="BA12" i="3"/>
  <c r="BB12" i="3"/>
  <c r="BC12" i="3"/>
  <c r="BD12" i="3"/>
  <c r="BE12" i="3"/>
  <c r="AZ12" i="3"/>
  <c r="BM12" i="3"/>
  <c r="BL13" i="3"/>
  <c r="S13" i="3"/>
  <c r="BF13" i="3"/>
  <c r="BG13" i="3"/>
  <c r="BH13" i="3"/>
  <c r="BI13" i="3"/>
  <c r="BJ13" i="3"/>
  <c r="AI13" i="3"/>
  <c r="BA13" i="3"/>
  <c r="BB13" i="3"/>
  <c r="BC13" i="3"/>
  <c r="BD13" i="3"/>
  <c r="BE13" i="3"/>
  <c r="AZ13" i="3"/>
  <c r="BM13" i="3"/>
  <c r="BL14" i="3"/>
  <c r="S14" i="3"/>
  <c r="BF14" i="3"/>
  <c r="BG14" i="3"/>
  <c r="BH14" i="3"/>
  <c r="BI14" i="3"/>
  <c r="BJ14" i="3"/>
  <c r="AI14" i="3"/>
  <c r="BA14" i="3"/>
  <c r="BB14" i="3"/>
  <c r="BC14" i="3"/>
  <c r="BD14" i="3"/>
  <c r="BE14" i="3"/>
  <c r="AZ14" i="3"/>
  <c r="BM14" i="3"/>
  <c r="BL15" i="3"/>
  <c r="S15" i="3"/>
  <c r="BF15" i="3"/>
  <c r="BG15" i="3"/>
  <c r="BH15" i="3"/>
  <c r="BI15" i="3"/>
  <c r="BJ15" i="3"/>
  <c r="AI15" i="3"/>
  <c r="BA15" i="3"/>
  <c r="BB15" i="3"/>
  <c r="BC15" i="3"/>
  <c r="BD15" i="3"/>
  <c r="BE15" i="3"/>
  <c r="AZ15" i="3"/>
  <c r="BM15" i="3"/>
  <c r="BL16" i="3"/>
  <c r="S16" i="3"/>
  <c r="BF16" i="3"/>
  <c r="BG16" i="3"/>
  <c r="BH16" i="3"/>
  <c r="BI16" i="3"/>
  <c r="BJ16" i="3"/>
  <c r="AI16" i="3"/>
  <c r="BA16" i="3"/>
  <c r="BB16" i="3"/>
  <c r="BC16" i="3"/>
  <c r="BD16" i="3"/>
  <c r="BE16" i="3"/>
  <c r="AZ16" i="3"/>
  <c r="BM16" i="3"/>
  <c r="BL17" i="3"/>
  <c r="S17" i="3"/>
  <c r="BF17" i="3"/>
  <c r="BG17" i="3"/>
  <c r="BH17" i="3"/>
  <c r="BI17" i="3"/>
  <c r="BJ17" i="3"/>
  <c r="AI17" i="3"/>
  <c r="BA17" i="3"/>
  <c r="BB17" i="3"/>
  <c r="BC17" i="3"/>
  <c r="BD17" i="3"/>
  <c r="BE17" i="3"/>
  <c r="AZ17" i="3"/>
  <c r="BM17" i="3"/>
  <c r="BL9" i="3"/>
  <c r="S9" i="3"/>
  <c r="BF9" i="3"/>
  <c r="BG9" i="3"/>
  <c r="BH9" i="3"/>
  <c r="BI9" i="3"/>
  <c r="BJ9" i="3"/>
  <c r="AI9" i="3"/>
  <c r="BA9" i="3"/>
  <c r="BB9" i="3"/>
  <c r="BC9" i="3"/>
  <c r="BD9" i="3"/>
  <c r="BE9" i="3"/>
  <c r="AZ9" i="3"/>
  <c r="BM9" i="3"/>
  <c r="BL10" i="3"/>
  <c r="S10" i="3"/>
  <c r="BF10" i="3"/>
  <c r="BG10" i="3"/>
  <c r="BH10" i="3"/>
  <c r="BI10" i="3"/>
  <c r="BJ10" i="3"/>
  <c r="AI10" i="3"/>
  <c r="BA10" i="3"/>
  <c r="BB10" i="3"/>
  <c r="BC10" i="3"/>
  <c r="BD10" i="3"/>
  <c r="BE10" i="3"/>
  <c r="AZ10" i="3"/>
  <c r="BM10" i="3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7" i="1"/>
  <c r="A596" i="12"/>
  <c r="E595" i="2"/>
  <c r="K596" i="15"/>
  <c r="B596" i="12"/>
  <c r="E596" i="2"/>
  <c r="L596" i="15"/>
  <c r="C596" i="12"/>
  <c r="D596" i="12"/>
  <c r="E596" i="12"/>
  <c r="F596" i="12"/>
  <c r="G596" i="12"/>
  <c r="H596" i="12"/>
  <c r="A597" i="12"/>
  <c r="K597" i="15"/>
  <c r="B597" i="12"/>
  <c r="E597" i="2"/>
  <c r="L597" i="15"/>
  <c r="C597" i="12"/>
  <c r="D597" i="12"/>
  <c r="E597" i="12"/>
  <c r="F597" i="12"/>
  <c r="G597" i="12"/>
  <c r="H597" i="12"/>
  <c r="A598" i="12"/>
  <c r="K598" i="15"/>
  <c r="B598" i="12"/>
  <c r="E598" i="2"/>
  <c r="L598" i="15"/>
  <c r="C598" i="12"/>
  <c r="D598" i="12"/>
  <c r="E598" i="12"/>
  <c r="F598" i="12"/>
  <c r="G598" i="12"/>
  <c r="H598" i="12"/>
  <c r="A599" i="12"/>
  <c r="K599" i="15"/>
  <c r="B599" i="12"/>
  <c r="E599" i="2"/>
  <c r="L599" i="15"/>
  <c r="C599" i="12"/>
  <c r="D599" i="12"/>
  <c r="E599" i="12"/>
  <c r="F599" i="12"/>
  <c r="G599" i="12"/>
  <c r="H599" i="12"/>
  <c r="A600" i="12"/>
  <c r="K600" i="15"/>
  <c r="B600" i="12"/>
  <c r="E600" i="2"/>
  <c r="L600" i="15"/>
  <c r="C600" i="12"/>
  <c r="D600" i="12"/>
  <c r="E600" i="12"/>
  <c r="F600" i="12"/>
  <c r="G600" i="12"/>
  <c r="H600" i="12"/>
  <c r="A601" i="12"/>
  <c r="K601" i="15"/>
  <c r="B601" i="12"/>
  <c r="E601" i="2"/>
  <c r="L601" i="15"/>
  <c r="C601" i="12"/>
  <c r="D601" i="12"/>
  <c r="E601" i="12"/>
  <c r="F601" i="12"/>
  <c r="G601" i="12"/>
  <c r="H601" i="12"/>
  <c r="A602" i="12"/>
  <c r="K602" i="15"/>
  <c r="B602" i="12"/>
  <c r="E602" i="2"/>
  <c r="L602" i="15"/>
  <c r="C602" i="12"/>
  <c r="D602" i="12"/>
  <c r="E602" i="12"/>
  <c r="F602" i="12"/>
  <c r="G602" i="12"/>
  <c r="H602" i="12"/>
  <c r="A603" i="12"/>
  <c r="K603" i="15"/>
  <c r="B603" i="12"/>
  <c r="E603" i="2"/>
  <c r="L603" i="15"/>
  <c r="C603" i="12"/>
  <c r="D603" i="12"/>
  <c r="E603" i="12"/>
  <c r="F603" i="12"/>
  <c r="G603" i="12"/>
  <c r="H603" i="12"/>
  <c r="A604" i="12"/>
  <c r="K604" i="15"/>
  <c r="B604" i="12"/>
  <c r="E604" i="2"/>
  <c r="L604" i="15"/>
  <c r="C604" i="12"/>
  <c r="D604" i="12"/>
  <c r="E604" i="12"/>
  <c r="F604" i="12"/>
  <c r="G604" i="12"/>
  <c r="H604" i="12"/>
  <c r="A605" i="12"/>
  <c r="K605" i="15"/>
  <c r="B605" i="12"/>
  <c r="E605" i="2"/>
  <c r="L605" i="15"/>
  <c r="C605" i="12"/>
  <c r="D605" i="12"/>
  <c r="E605" i="12"/>
  <c r="F605" i="12"/>
  <c r="G605" i="12"/>
  <c r="H605" i="12"/>
  <c r="A606" i="12"/>
  <c r="K606" i="15"/>
  <c r="B606" i="12"/>
  <c r="L606" i="15"/>
  <c r="C606" i="12"/>
  <c r="D606" i="12"/>
  <c r="E606" i="12"/>
  <c r="F606" i="12"/>
  <c r="G606" i="12"/>
  <c r="H606" i="12"/>
  <c r="A607" i="12"/>
  <c r="E606" i="2"/>
  <c r="K607" i="15"/>
  <c r="B607" i="12"/>
  <c r="E607" i="2"/>
  <c r="L607" i="15"/>
  <c r="C607" i="12"/>
  <c r="D607" i="12"/>
  <c r="E607" i="12"/>
  <c r="F607" i="12"/>
  <c r="G607" i="12"/>
  <c r="H607" i="12"/>
  <c r="A608" i="12"/>
  <c r="K608" i="15"/>
  <c r="B608" i="12"/>
  <c r="E608" i="2"/>
  <c r="L608" i="15"/>
  <c r="C608" i="12"/>
  <c r="D608" i="12"/>
  <c r="E608" i="12"/>
  <c r="F608" i="12"/>
  <c r="G608" i="12"/>
  <c r="H608" i="12"/>
  <c r="A609" i="12"/>
  <c r="K609" i="15"/>
  <c r="B609" i="12"/>
  <c r="E609" i="2"/>
  <c r="L609" i="15"/>
  <c r="C609" i="12"/>
  <c r="D609" i="12"/>
  <c r="E609" i="12"/>
  <c r="F609" i="12"/>
  <c r="G609" i="12"/>
  <c r="H609" i="12"/>
  <c r="A610" i="12"/>
  <c r="K610" i="15"/>
  <c r="B610" i="12"/>
  <c r="E610" i="2"/>
  <c r="L610" i="15"/>
  <c r="C610" i="12"/>
  <c r="D610" i="12"/>
  <c r="E610" i="12"/>
  <c r="F610" i="12"/>
  <c r="G610" i="12"/>
  <c r="H610" i="12"/>
  <c r="A611" i="12"/>
  <c r="K611" i="15"/>
  <c r="B611" i="12"/>
  <c r="E611" i="2"/>
  <c r="L611" i="15"/>
  <c r="C611" i="12"/>
  <c r="D611" i="12"/>
  <c r="E611" i="12"/>
  <c r="F611" i="12"/>
  <c r="G611" i="12"/>
  <c r="H611" i="12"/>
  <c r="A612" i="12"/>
  <c r="K612" i="15"/>
  <c r="B612" i="12"/>
  <c r="E612" i="2"/>
  <c r="L612" i="15"/>
  <c r="C612" i="12"/>
  <c r="D612" i="12"/>
  <c r="E612" i="12"/>
  <c r="F612" i="12"/>
  <c r="G612" i="12"/>
  <c r="H612" i="12"/>
  <c r="A613" i="12"/>
  <c r="K613" i="15"/>
  <c r="B613" i="12"/>
  <c r="E613" i="2"/>
  <c r="L613" i="15"/>
  <c r="C613" i="12"/>
  <c r="D613" i="12"/>
  <c r="E613" i="12"/>
  <c r="F613" i="12"/>
  <c r="G613" i="12"/>
  <c r="H613" i="12"/>
  <c r="A614" i="12"/>
  <c r="K614" i="15"/>
  <c r="B614" i="12"/>
  <c r="E614" i="2"/>
  <c r="L614" i="15"/>
  <c r="C614" i="12"/>
  <c r="D614" i="12"/>
  <c r="E614" i="12"/>
  <c r="F614" i="12"/>
  <c r="G614" i="12"/>
  <c r="H614" i="12"/>
  <c r="A615" i="12"/>
  <c r="K615" i="15"/>
  <c r="B615" i="12"/>
  <c r="E615" i="2"/>
  <c r="L615" i="15"/>
  <c r="C615" i="12"/>
  <c r="D615" i="12"/>
  <c r="E615" i="12"/>
  <c r="F615" i="12"/>
  <c r="G615" i="12"/>
  <c r="H615" i="12"/>
  <c r="A616" i="12"/>
  <c r="K616" i="15"/>
  <c r="B616" i="12"/>
  <c r="E616" i="2"/>
  <c r="L616" i="15"/>
  <c r="C616" i="12"/>
  <c r="D616" i="12"/>
  <c r="E616" i="12"/>
  <c r="F616" i="12"/>
  <c r="G616" i="12"/>
  <c r="H616" i="12"/>
  <c r="A617" i="12"/>
  <c r="K617" i="15"/>
  <c r="B617" i="12"/>
  <c r="E617" i="2"/>
  <c r="L617" i="15"/>
  <c r="C617" i="12"/>
  <c r="D617" i="12"/>
  <c r="E617" i="12"/>
  <c r="F617" i="12"/>
  <c r="G617" i="12"/>
  <c r="H617" i="12"/>
  <c r="A618" i="12"/>
  <c r="K618" i="15"/>
  <c r="B618" i="12"/>
  <c r="E618" i="2"/>
  <c r="L618" i="15"/>
  <c r="C618" i="12"/>
  <c r="D618" i="12"/>
  <c r="E618" i="12"/>
  <c r="F618" i="12"/>
  <c r="G618" i="12"/>
  <c r="H618" i="12"/>
  <c r="A619" i="12"/>
  <c r="K619" i="15"/>
  <c r="B619" i="12"/>
  <c r="E619" i="2"/>
  <c r="L619" i="15"/>
  <c r="C619" i="12"/>
  <c r="D619" i="12"/>
  <c r="E619" i="12"/>
  <c r="F619" i="12"/>
  <c r="G619" i="12"/>
  <c r="H619" i="12"/>
  <c r="A620" i="12"/>
  <c r="K620" i="15"/>
  <c r="B620" i="12"/>
  <c r="E620" i="2"/>
  <c r="L620" i="15"/>
  <c r="C620" i="12"/>
  <c r="D620" i="12"/>
  <c r="E620" i="12"/>
  <c r="F620" i="12"/>
  <c r="G620" i="12"/>
  <c r="H620" i="12"/>
  <c r="A621" i="12"/>
  <c r="K621" i="15"/>
  <c r="B621" i="12"/>
  <c r="E621" i="2"/>
  <c r="L621" i="15"/>
  <c r="C621" i="12"/>
  <c r="D621" i="12"/>
  <c r="E621" i="12"/>
  <c r="F621" i="12"/>
  <c r="G621" i="12"/>
  <c r="H621" i="12"/>
  <c r="A622" i="12"/>
  <c r="K622" i="15"/>
  <c r="B622" i="12"/>
  <c r="E622" i="2"/>
  <c r="L622" i="15"/>
  <c r="C622" i="12"/>
  <c r="D622" i="12"/>
  <c r="E622" i="12"/>
  <c r="F622" i="12"/>
  <c r="G622" i="12"/>
  <c r="H622" i="12"/>
  <c r="A623" i="12"/>
  <c r="K623" i="15"/>
  <c r="B623" i="12"/>
  <c r="E623" i="2"/>
  <c r="L623" i="15"/>
  <c r="C623" i="12"/>
  <c r="D623" i="12"/>
  <c r="E623" i="12"/>
  <c r="F623" i="12"/>
  <c r="G623" i="12"/>
  <c r="H623" i="12"/>
  <c r="A624" i="12"/>
  <c r="K624" i="15"/>
  <c r="B624" i="12"/>
  <c r="E624" i="2"/>
  <c r="L624" i="15"/>
  <c r="C624" i="12"/>
  <c r="D624" i="12"/>
  <c r="E624" i="12"/>
  <c r="F624" i="12"/>
  <c r="G624" i="12"/>
  <c r="H624" i="12"/>
  <c r="A625" i="12"/>
  <c r="K625" i="15"/>
  <c r="B625" i="12"/>
  <c r="E625" i="2"/>
  <c r="L625" i="15"/>
  <c r="C625" i="12"/>
  <c r="D625" i="12"/>
  <c r="E625" i="12"/>
  <c r="F625" i="12"/>
  <c r="G625" i="12"/>
  <c r="H625" i="12"/>
  <c r="A626" i="12"/>
  <c r="K626" i="15"/>
  <c r="B626" i="12"/>
  <c r="L626" i="15"/>
  <c r="C626" i="12"/>
  <c r="D626" i="12"/>
  <c r="E626" i="12"/>
  <c r="F626" i="12"/>
  <c r="G626" i="12"/>
  <c r="H626" i="12"/>
  <c r="A1612" i="13"/>
  <c r="K1615" i="14"/>
  <c r="B1612" i="13"/>
  <c r="L1615" i="14"/>
  <c r="C1612" i="13"/>
  <c r="D1612" i="13"/>
  <c r="E1612" i="13"/>
  <c r="F1612" i="13"/>
  <c r="G1612" i="13"/>
  <c r="H1612" i="13"/>
  <c r="A1613" i="13"/>
  <c r="K1616" i="14"/>
  <c r="B1613" i="13"/>
  <c r="L1616" i="14"/>
  <c r="C1613" i="13"/>
  <c r="D1613" i="13"/>
  <c r="E1613" i="13"/>
  <c r="F1613" i="13"/>
  <c r="G1613" i="13"/>
  <c r="H1613" i="13"/>
  <c r="A1614" i="13"/>
  <c r="K1617" i="14"/>
  <c r="B1614" i="13"/>
  <c r="L1617" i="14"/>
  <c r="C1614" i="13"/>
  <c r="D1614" i="13"/>
  <c r="E1614" i="13"/>
  <c r="F1614" i="13"/>
  <c r="G1614" i="13"/>
  <c r="H1614" i="13"/>
  <c r="A1615" i="13"/>
  <c r="K1618" i="14"/>
  <c r="B1615" i="13"/>
  <c r="L1618" i="14"/>
  <c r="C1615" i="13"/>
  <c r="D1615" i="13"/>
  <c r="E1615" i="13"/>
  <c r="F1615" i="13"/>
  <c r="G1615" i="13"/>
  <c r="H1615" i="13"/>
  <c r="A1616" i="13"/>
  <c r="K1619" i="14"/>
  <c r="B1616" i="13"/>
  <c r="L1619" i="14"/>
  <c r="C1616" i="13"/>
  <c r="D1616" i="13"/>
  <c r="E1616" i="13"/>
  <c r="F1616" i="13"/>
  <c r="G1616" i="13"/>
  <c r="H1616" i="13"/>
  <c r="A1617" i="13"/>
  <c r="K1620" i="14"/>
  <c r="B1617" i="13"/>
  <c r="L1620" i="14"/>
  <c r="C1617" i="13"/>
  <c r="D1617" i="13"/>
  <c r="E1617" i="13"/>
  <c r="F1617" i="13"/>
  <c r="G1617" i="13"/>
  <c r="H1617" i="13"/>
  <c r="A1618" i="13"/>
  <c r="K1621" i="14"/>
  <c r="B1618" i="13"/>
  <c r="L1621" i="14"/>
  <c r="C1618" i="13"/>
  <c r="D1618" i="13"/>
  <c r="E1618" i="13"/>
  <c r="F1618" i="13"/>
  <c r="G1618" i="13"/>
  <c r="H1618" i="13"/>
  <c r="A1619" i="13"/>
  <c r="K1622" i="14"/>
  <c r="B1619" i="13"/>
  <c r="L1622" i="14"/>
  <c r="C1619" i="13"/>
  <c r="D1619" i="13"/>
  <c r="E1619" i="13"/>
  <c r="F1619" i="13"/>
  <c r="G1619" i="13"/>
  <c r="H1619" i="13"/>
  <c r="A1620" i="13"/>
  <c r="K1623" i="14"/>
  <c r="B1620" i="13"/>
  <c r="L1623" i="14"/>
  <c r="C1620" i="13"/>
  <c r="D1620" i="13"/>
  <c r="E1620" i="13"/>
  <c r="F1620" i="13"/>
  <c r="G1620" i="13"/>
  <c r="H1620" i="13"/>
  <c r="A1621" i="13"/>
  <c r="K1624" i="14"/>
  <c r="B1621" i="13"/>
  <c r="L1624" i="14"/>
  <c r="C1621" i="13"/>
  <c r="D1621" i="13"/>
  <c r="E1621" i="13"/>
  <c r="F1621" i="13"/>
  <c r="G1621" i="13"/>
  <c r="H1621" i="13"/>
  <c r="A1622" i="13"/>
  <c r="K1625" i="14"/>
  <c r="B1622" i="13"/>
  <c r="L1625" i="14"/>
  <c r="C1622" i="13"/>
  <c r="D1622" i="13"/>
  <c r="E1622" i="13"/>
  <c r="F1622" i="13"/>
  <c r="G1622" i="13"/>
  <c r="H1622" i="13"/>
  <c r="A1623" i="13"/>
  <c r="K1626" i="14"/>
  <c r="B1623" i="13"/>
  <c r="L1626" i="14"/>
  <c r="C1623" i="13"/>
  <c r="D1623" i="13"/>
  <c r="E1623" i="13"/>
  <c r="F1623" i="13"/>
  <c r="G1623" i="13"/>
  <c r="H1623" i="13"/>
  <c r="A1543" i="13"/>
  <c r="K1546" i="14"/>
  <c r="B1543" i="13"/>
  <c r="L1546" i="14"/>
  <c r="C1543" i="13"/>
  <c r="D1543" i="13"/>
  <c r="E1543" i="13"/>
  <c r="F1543" i="13"/>
  <c r="G1543" i="13"/>
  <c r="H1543" i="13"/>
  <c r="A1544" i="13"/>
  <c r="K1547" i="14"/>
  <c r="B1544" i="13"/>
  <c r="L1547" i="14"/>
  <c r="C1544" i="13"/>
  <c r="D1544" i="13"/>
  <c r="E1544" i="13"/>
  <c r="F1544" i="13"/>
  <c r="G1544" i="13"/>
  <c r="H1544" i="13"/>
  <c r="A1545" i="13"/>
  <c r="K1548" i="14"/>
  <c r="B1545" i="13"/>
  <c r="L1548" i="14"/>
  <c r="C1545" i="13"/>
  <c r="D1545" i="13"/>
  <c r="E1545" i="13"/>
  <c r="F1545" i="13"/>
  <c r="G1545" i="13"/>
  <c r="H1545" i="13"/>
  <c r="A1546" i="13"/>
  <c r="K1549" i="14"/>
  <c r="B1546" i="13"/>
  <c r="L1549" i="14"/>
  <c r="C1546" i="13"/>
  <c r="D1546" i="13"/>
  <c r="E1546" i="13"/>
  <c r="F1546" i="13"/>
  <c r="G1546" i="13"/>
  <c r="H1546" i="13"/>
  <c r="A1547" i="13"/>
  <c r="K1550" i="14"/>
  <c r="B1547" i="13"/>
  <c r="L1550" i="14"/>
  <c r="C1547" i="13"/>
  <c r="D1547" i="13"/>
  <c r="E1547" i="13"/>
  <c r="F1547" i="13"/>
  <c r="G1547" i="13"/>
  <c r="H1547" i="13"/>
  <c r="A1548" i="13"/>
  <c r="K1551" i="14"/>
  <c r="B1548" i="13"/>
  <c r="L1551" i="14"/>
  <c r="C1548" i="13"/>
  <c r="D1548" i="13"/>
  <c r="E1548" i="13"/>
  <c r="F1548" i="13"/>
  <c r="G1548" i="13"/>
  <c r="H1548" i="13"/>
  <c r="A1549" i="13"/>
  <c r="K1552" i="14"/>
  <c r="B1549" i="13"/>
  <c r="L1552" i="14"/>
  <c r="C1549" i="13"/>
  <c r="D1549" i="13"/>
  <c r="E1549" i="13"/>
  <c r="F1549" i="13"/>
  <c r="G1549" i="13"/>
  <c r="H1549" i="13"/>
  <c r="A1550" i="13"/>
  <c r="K1553" i="14"/>
  <c r="B1550" i="13"/>
  <c r="L1553" i="14"/>
  <c r="C1550" i="13"/>
  <c r="D1550" i="13"/>
  <c r="E1550" i="13"/>
  <c r="F1550" i="13"/>
  <c r="G1550" i="13"/>
  <c r="H1550" i="13"/>
  <c r="A1551" i="13"/>
  <c r="K1554" i="14"/>
  <c r="B1551" i="13"/>
  <c r="L1554" i="14"/>
  <c r="C1551" i="13"/>
  <c r="D1551" i="13"/>
  <c r="E1551" i="13"/>
  <c r="F1551" i="13"/>
  <c r="G1551" i="13"/>
  <c r="H1551" i="13"/>
  <c r="A1552" i="13"/>
  <c r="K1555" i="14"/>
  <c r="B1552" i="13"/>
  <c r="L1555" i="14"/>
  <c r="C1552" i="13"/>
  <c r="D1552" i="13"/>
  <c r="E1552" i="13"/>
  <c r="F1552" i="13"/>
  <c r="G1552" i="13"/>
  <c r="H1552" i="13"/>
  <c r="A1553" i="13"/>
  <c r="K1556" i="14"/>
  <c r="B1553" i="13"/>
  <c r="L1556" i="14"/>
  <c r="C1553" i="13"/>
  <c r="D1553" i="13"/>
  <c r="E1553" i="13"/>
  <c r="F1553" i="13"/>
  <c r="G1553" i="13"/>
  <c r="H1553" i="13"/>
  <c r="A1554" i="13"/>
  <c r="K1557" i="14"/>
  <c r="B1554" i="13"/>
  <c r="L1557" i="14"/>
  <c r="C1554" i="13"/>
  <c r="D1554" i="13"/>
  <c r="E1554" i="13"/>
  <c r="F1554" i="13"/>
  <c r="G1554" i="13"/>
  <c r="H1554" i="13"/>
  <c r="A1555" i="13"/>
  <c r="K1558" i="14"/>
  <c r="B1555" i="13"/>
  <c r="L1558" i="14"/>
  <c r="C1555" i="13"/>
  <c r="D1555" i="13"/>
  <c r="E1555" i="13"/>
  <c r="F1555" i="13"/>
  <c r="G1555" i="13"/>
  <c r="H1555" i="13"/>
  <c r="A1556" i="13"/>
  <c r="K1559" i="14"/>
  <c r="B1556" i="13"/>
  <c r="L1559" i="14"/>
  <c r="C1556" i="13"/>
  <c r="D1556" i="13"/>
  <c r="E1556" i="13"/>
  <c r="F1556" i="13"/>
  <c r="G1556" i="13"/>
  <c r="H1556" i="13"/>
  <c r="A1557" i="13"/>
  <c r="K1560" i="14"/>
  <c r="B1557" i="13"/>
  <c r="L1560" i="14"/>
  <c r="C1557" i="13"/>
  <c r="D1557" i="13"/>
  <c r="E1557" i="13"/>
  <c r="F1557" i="13"/>
  <c r="G1557" i="13"/>
  <c r="H1557" i="13"/>
  <c r="A1558" i="13"/>
  <c r="K1561" i="14"/>
  <c r="B1558" i="13"/>
  <c r="L1561" i="14"/>
  <c r="C1558" i="13"/>
  <c r="D1558" i="13"/>
  <c r="E1558" i="13"/>
  <c r="F1558" i="13"/>
  <c r="G1558" i="13"/>
  <c r="H1558" i="13"/>
  <c r="A1559" i="13"/>
  <c r="K1562" i="14"/>
  <c r="B1559" i="13"/>
  <c r="L1562" i="14"/>
  <c r="C1559" i="13"/>
  <c r="D1559" i="13"/>
  <c r="E1559" i="13"/>
  <c r="F1559" i="13"/>
  <c r="G1559" i="13"/>
  <c r="H1559" i="13"/>
  <c r="A1560" i="13"/>
  <c r="K1563" i="14"/>
  <c r="B1560" i="13"/>
  <c r="L1563" i="14"/>
  <c r="C1560" i="13"/>
  <c r="D1560" i="13"/>
  <c r="E1560" i="13"/>
  <c r="F1560" i="13"/>
  <c r="G1560" i="13"/>
  <c r="H1560" i="13"/>
  <c r="A1561" i="13"/>
  <c r="K1564" i="14"/>
  <c r="B1561" i="13"/>
  <c r="L1564" i="14"/>
  <c r="C1561" i="13"/>
  <c r="D1561" i="13"/>
  <c r="E1561" i="13"/>
  <c r="F1561" i="13"/>
  <c r="G1561" i="13"/>
  <c r="H1561" i="13"/>
  <c r="A1562" i="13"/>
  <c r="K1565" i="14"/>
  <c r="B1562" i="13"/>
  <c r="L1565" i="14"/>
  <c r="C1562" i="13"/>
  <c r="D1562" i="13"/>
  <c r="E1562" i="13"/>
  <c r="F1562" i="13"/>
  <c r="G1562" i="13"/>
  <c r="H1562" i="13"/>
  <c r="A1563" i="13"/>
  <c r="K1566" i="14"/>
  <c r="B1563" i="13"/>
  <c r="L1566" i="14"/>
  <c r="C1563" i="13"/>
  <c r="D1563" i="13"/>
  <c r="E1563" i="13"/>
  <c r="F1563" i="13"/>
  <c r="G1563" i="13"/>
  <c r="H1563" i="13"/>
  <c r="A1564" i="13"/>
  <c r="K1567" i="14"/>
  <c r="B1564" i="13"/>
  <c r="L1567" i="14"/>
  <c r="C1564" i="13"/>
  <c r="D1564" i="13"/>
  <c r="E1564" i="13"/>
  <c r="F1564" i="13"/>
  <c r="G1564" i="13"/>
  <c r="H1564" i="13"/>
  <c r="A1565" i="13"/>
  <c r="K1568" i="14"/>
  <c r="B1565" i="13"/>
  <c r="L1568" i="14"/>
  <c r="C1565" i="13"/>
  <c r="D1565" i="13"/>
  <c r="E1565" i="13"/>
  <c r="F1565" i="13"/>
  <c r="G1565" i="13"/>
  <c r="H1565" i="13"/>
  <c r="A1566" i="13"/>
  <c r="K1569" i="14"/>
  <c r="B1566" i="13"/>
  <c r="L1569" i="14"/>
  <c r="C1566" i="13"/>
  <c r="D1566" i="13"/>
  <c r="E1566" i="13"/>
  <c r="F1566" i="13"/>
  <c r="G1566" i="13"/>
  <c r="H1566" i="13"/>
  <c r="A1567" i="13"/>
  <c r="K1570" i="14"/>
  <c r="B1567" i="13"/>
  <c r="L1570" i="14"/>
  <c r="C1567" i="13"/>
  <c r="D1567" i="13"/>
  <c r="E1567" i="13"/>
  <c r="F1567" i="13"/>
  <c r="G1567" i="13"/>
  <c r="H1567" i="13"/>
  <c r="A1568" i="13"/>
  <c r="K1571" i="14"/>
  <c r="B1568" i="13"/>
  <c r="L1571" i="14"/>
  <c r="C1568" i="13"/>
  <c r="D1568" i="13"/>
  <c r="E1568" i="13"/>
  <c r="F1568" i="13"/>
  <c r="G1568" i="13"/>
  <c r="H1568" i="13"/>
  <c r="A1569" i="13"/>
  <c r="K1572" i="14"/>
  <c r="B1569" i="13"/>
  <c r="L1572" i="14"/>
  <c r="C1569" i="13"/>
  <c r="D1569" i="13"/>
  <c r="E1569" i="13"/>
  <c r="F1569" i="13"/>
  <c r="G1569" i="13"/>
  <c r="H1569" i="13"/>
  <c r="A1570" i="13"/>
  <c r="K1573" i="14"/>
  <c r="B1570" i="13"/>
  <c r="L1573" i="14"/>
  <c r="C1570" i="13"/>
  <c r="D1570" i="13"/>
  <c r="E1570" i="13"/>
  <c r="F1570" i="13"/>
  <c r="G1570" i="13"/>
  <c r="H1570" i="13"/>
  <c r="A1571" i="13"/>
  <c r="K1574" i="14"/>
  <c r="B1571" i="13"/>
  <c r="L1574" i="14"/>
  <c r="C1571" i="13"/>
  <c r="D1571" i="13"/>
  <c r="E1571" i="13"/>
  <c r="F1571" i="13"/>
  <c r="G1571" i="13"/>
  <c r="H1571" i="13"/>
  <c r="A1572" i="13"/>
  <c r="K1575" i="14"/>
  <c r="B1572" i="13"/>
  <c r="L1575" i="14"/>
  <c r="C1572" i="13"/>
  <c r="D1572" i="13"/>
  <c r="E1572" i="13"/>
  <c r="F1572" i="13"/>
  <c r="G1572" i="13"/>
  <c r="H1572" i="13"/>
  <c r="A1573" i="13"/>
  <c r="K1576" i="14"/>
  <c r="B1573" i="13"/>
  <c r="L1576" i="14"/>
  <c r="C1573" i="13"/>
  <c r="D1573" i="13"/>
  <c r="E1573" i="13"/>
  <c r="F1573" i="13"/>
  <c r="G1573" i="13"/>
  <c r="H1573" i="13"/>
  <c r="A1574" i="13"/>
  <c r="K1577" i="14"/>
  <c r="B1574" i="13"/>
  <c r="L1577" i="14"/>
  <c r="C1574" i="13"/>
  <c r="D1574" i="13"/>
  <c r="E1574" i="13"/>
  <c r="F1574" i="13"/>
  <c r="G1574" i="13"/>
  <c r="H1574" i="13"/>
  <c r="A1575" i="13"/>
  <c r="K1578" i="14"/>
  <c r="B1575" i="13"/>
  <c r="L1578" i="14"/>
  <c r="C1575" i="13"/>
  <c r="D1575" i="13"/>
  <c r="E1575" i="13"/>
  <c r="F1575" i="13"/>
  <c r="G1575" i="13"/>
  <c r="H1575" i="13"/>
  <c r="A1576" i="13"/>
  <c r="K1579" i="14"/>
  <c r="B1576" i="13"/>
  <c r="L1579" i="14"/>
  <c r="C1576" i="13"/>
  <c r="D1576" i="13"/>
  <c r="E1576" i="13"/>
  <c r="F1576" i="13"/>
  <c r="G1576" i="13"/>
  <c r="H1576" i="13"/>
  <c r="A1577" i="13"/>
  <c r="K1580" i="14"/>
  <c r="B1577" i="13"/>
  <c r="L1580" i="14"/>
  <c r="C1577" i="13"/>
  <c r="D1577" i="13"/>
  <c r="E1577" i="13"/>
  <c r="F1577" i="13"/>
  <c r="G1577" i="13"/>
  <c r="H1577" i="13"/>
  <c r="A1578" i="13"/>
  <c r="K1581" i="14"/>
  <c r="B1578" i="13"/>
  <c r="L1581" i="14"/>
  <c r="C1578" i="13"/>
  <c r="D1578" i="13"/>
  <c r="E1578" i="13"/>
  <c r="F1578" i="13"/>
  <c r="G1578" i="13"/>
  <c r="H1578" i="13"/>
  <c r="A1579" i="13"/>
  <c r="K1582" i="14"/>
  <c r="B1579" i="13"/>
  <c r="L1582" i="14"/>
  <c r="C1579" i="13"/>
  <c r="D1579" i="13"/>
  <c r="E1579" i="13"/>
  <c r="F1579" i="13"/>
  <c r="G1579" i="13"/>
  <c r="H1579" i="13"/>
  <c r="A1580" i="13"/>
  <c r="K1583" i="14"/>
  <c r="B1580" i="13"/>
  <c r="L1583" i="14"/>
  <c r="C1580" i="13"/>
  <c r="D1580" i="13"/>
  <c r="E1580" i="13"/>
  <c r="F1580" i="13"/>
  <c r="G1580" i="13"/>
  <c r="H1580" i="13"/>
  <c r="A1581" i="13"/>
  <c r="K1584" i="14"/>
  <c r="B1581" i="13"/>
  <c r="L1584" i="14"/>
  <c r="C1581" i="13"/>
  <c r="D1581" i="13"/>
  <c r="E1581" i="13"/>
  <c r="F1581" i="13"/>
  <c r="G1581" i="13"/>
  <c r="H1581" i="13"/>
  <c r="A1582" i="13"/>
  <c r="K1585" i="14"/>
  <c r="B1582" i="13"/>
  <c r="L1585" i="14"/>
  <c r="C1582" i="13"/>
  <c r="D1582" i="13"/>
  <c r="E1582" i="13"/>
  <c r="F1582" i="13"/>
  <c r="G1582" i="13"/>
  <c r="H1582" i="13"/>
  <c r="A1583" i="13"/>
  <c r="K1586" i="14"/>
  <c r="B1583" i="13"/>
  <c r="L1586" i="14"/>
  <c r="C1583" i="13"/>
  <c r="D1583" i="13"/>
  <c r="E1583" i="13"/>
  <c r="F1583" i="13"/>
  <c r="G1583" i="13"/>
  <c r="H1583" i="13"/>
  <c r="A1584" i="13"/>
  <c r="K1587" i="14"/>
  <c r="B1584" i="13"/>
  <c r="L1587" i="14"/>
  <c r="C1584" i="13"/>
  <c r="D1584" i="13"/>
  <c r="E1584" i="13"/>
  <c r="F1584" i="13"/>
  <c r="G1584" i="13"/>
  <c r="H1584" i="13"/>
  <c r="A1585" i="13"/>
  <c r="K1588" i="14"/>
  <c r="B1585" i="13"/>
  <c r="L1588" i="14"/>
  <c r="C1585" i="13"/>
  <c r="D1585" i="13"/>
  <c r="E1585" i="13"/>
  <c r="F1585" i="13"/>
  <c r="G1585" i="13"/>
  <c r="H1585" i="13"/>
  <c r="A1586" i="13"/>
  <c r="K1589" i="14"/>
  <c r="B1586" i="13"/>
  <c r="L1589" i="14"/>
  <c r="C1586" i="13"/>
  <c r="D1586" i="13"/>
  <c r="E1586" i="13"/>
  <c r="F1586" i="13"/>
  <c r="G1586" i="13"/>
  <c r="H1586" i="13"/>
  <c r="A1587" i="13"/>
  <c r="K1590" i="14"/>
  <c r="B1587" i="13"/>
  <c r="L1590" i="14"/>
  <c r="C1587" i="13"/>
  <c r="D1587" i="13"/>
  <c r="E1587" i="13"/>
  <c r="F1587" i="13"/>
  <c r="G1587" i="13"/>
  <c r="H1587" i="13"/>
  <c r="A1588" i="13"/>
  <c r="K1591" i="14"/>
  <c r="B1588" i="13"/>
  <c r="L1591" i="14"/>
  <c r="C1588" i="13"/>
  <c r="D1588" i="13"/>
  <c r="E1588" i="13"/>
  <c r="F1588" i="13"/>
  <c r="G1588" i="13"/>
  <c r="H1588" i="13"/>
  <c r="A1589" i="13"/>
  <c r="K1592" i="14"/>
  <c r="B1589" i="13"/>
  <c r="L1592" i="14"/>
  <c r="C1589" i="13"/>
  <c r="D1589" i="13"/>
  <c r="E1589" i="13"/>
  <c r="F1589" i="13"/>
  <c r="G1589" i="13"/>
  <c r="H1589" i="13"/>
  <c r="A1590" i="13"/>
  <c r="K1593" i="14"/>
  <c r="B1590" i="13"/>
  <c r="L1593" i="14"/>
  <c r="C1590" i="13"/>
  <c r="D1590" i="13"/>
  <c r="E1590" i="13"/>
  <c r="F1590" i="13"/>
  <c r="G1590" i="13"/>
  <c r="H1590" i="13"/>
  <c r="A1591" i="13"/>
  <c r="K1594" i="14"/>
  <c r="B1591" i="13"/>
  <c r="L1594" i="14"/>
  <c r="C1591" i="13"/>
  <c r="D1591" i="13"/>
  <c r="E1591" i="13"/>
  <c r="F1591" i="13"/>
  <c r="G1591" i="13"/>
  <c r="H1591" i="13"/>
  <c r="A1592" i="13"/>
  <c r="K1595" i="14"/>
  <c r="B1592" i="13"/>
  <c r="L1595" i="14"/>
  <c r="C1592" i="13"/>
  <c r="D1592" i="13"/>
  <c r="E1592" i="13"/>
  <c r="F1592" i="13"/>
  <c r="G1592" i="13"/>
  <c r="H1592" i="13"/>
  <c r="A1593" i="13"/>
  <c r="K1596" i="14"/>
  <c r="B1593" i="13"/>
  <c r="L1596" i="14"/>
  <c r="C1593" i="13"/>
  <c r="D1593" i="13"/>
  <c r="E1593" i="13"/>
  <c r="F1593" i="13"/>
  <c r="G1593" i="13"/>
  <c r="H1593" i="13"/>
  <c r="A1594" i="13"/>
  <c r="K1597" i="14"/>
  <c r="B1594" i="13"/>
  <c r="L1597" i="14"/>
  <c r="C1594" i="13"/>
  <c r="D1594" i="13"/>
  <c r="E1594" i="13"/>
  <c r="F1594" i="13"/>
  <c r="G1594" i="13"/>
  <c r="H1594" i="13"/>
  <c r="A1595" i="13"/>
  <c r="K1598" i="14"/>
  <c r="B1595" i="13"/>
  <c r="L1598" i="14"/>
  <c r="C1595" i="13"/>
  <c r="D1595" i="13"/>
  <c r="E1595" i="13"/>
  <c r="F1595" i="13"/>
  <c r="G1595" i="13"/>
  <c r="H1595" i="13"/>
  <c r="A1596" i="13"/>
  <c r="K1599" i="14"/>
  <c r="B1596" i="13"/>
  <c r="L1599" i="14"/>
  <c r="C1596" i="13"/>
  <c r="D1596" i="13"/>
  <c r="E1596" i="13"/>
  <c r="F1596" i="13"/>
  <c r="G1596" i="13"/>
  <c r="H1596" i="13"/>
  <c r="A1597" i="13"/>
  <c r="K1600" i="14"/>
  <c r="B1597" i="13"/>
  <c r="L1600" i="14"/>
  <c r="C1597" i="13"/>
  <c r="D1597" i="13"/>
  <c r="E1597" i="13"/>
  <c r="F1597" i="13"/>
  <c r="G1597" i="13"/>
  <c r="H1597" i="13"/>
  <c r="A1598" i="13"/>
  <c r="K1601" i="14"/>
  <c r="B1598" i="13"/>
  <c r="L1601" i="14"/>
  <c r="C1598" i="13"/>
  <c r="D1598" i="13"/>
  <c r="E1598" i="13"/>
  <c r="F1598" i="13"/>
  <c r="G1598" i="13"/>
  <c r="H1598" i="13"/>
  <c r="A1599" i="13"/>
  <c r="K1602" i="14"/>
  <c r="B1599" i="13"/>
  <c r="L1602" i="14"/>
  <c r="C1599" i="13"/>
  <c r="D1599" i="13"/>
  <c r="E1599" i="13"/>
  <c r="F1599" i="13"/>
  <c r="G1599" i="13"/>
  <c r="H1599" i="13"/>
  <c r="A1600" i="13"/>
  <c r="K1603" i="14"/>
  <c r="B1600" i="13"/>
  <c r="L1603" i="14"/>
  <c r="C1600" i="13"/>
  <c r="D1600" i="13"/>
  <c r="E1600" i="13"/>
  <c r="F1600" i="13"/>
  <c r="G1600" i="13"/>
  <c r="H1600" i="13"/>
  <c r="A1601" i="13"/>
  <c r="K1604" i="14"/>
  <c r="B1601" i="13"/>
  <c r="L1604" i="14"/>
  <c r="C1601" i="13"/>
  <c r="D1601" i="13"/>
  <c r="E1601" i="13"/>
  <c r="F1601" i="13"/>
  <c r="G1601" i="13"/>
  <c r="H1601" i="13"/>
  <c r="A1602" i="13"/>
  <c r="K1605" i="14"/>
  <c r="B1602" i="13"/>
  <c r="L1605" i="14"/>
  <c r="C1602" i="13"/>
  <c r="D1602" i="13"/>
  <c r="E1602" i="13"/>
  <c r="F1602" i="13"/>
  <c r="G1602" i="13"/>
  <c r="H1602" i="13"/>
  <c r="A1603" i="13"/>
  <c r="K1606" i="14"/>
  <c r="B1603" i="13"/>
  <c r="L1606" i="14"/>
  <c r="C1603" i="13"/>
  <c r="D1603" i="13"/>
  <c r="E1603" i="13"/>
  <c r="F1603" i="13"/>
  <c r="G1603" i="13"/>
  <c r="H1603" i="13"/>
  <c r="A1604" i="13"/>
  <c r="K1607" i="14"/>
  <c r="B1604" i="13"/>
  <c r="L1607" i="14"/>
  <c r="C1604" i="13"/>
  <c r="D1604" i="13"/>
  <c r="E1604" i="13"/>
  <c r="F1604" i="13"/>
  <c r="G1604" i="13"/>
  <c r="H1604" i="13"/>
  <c r="A1605" i="13"/>
  <c r="K1608" i="14"/>
  <c r="B1605" i="13"/>
  <c r="L1608" i="14"/>
  <c r="C1605" i="13"/>
  <c r="D1605" i="13"/>
  <c r="E1605" i="13"/>
  <c r="F1605" i="13"/>
  <c r="G1605" i="13"/>
  <c r="H1605" i="13"/>
  <c r="A1606" i="13"/>
  <c r="K1609" i="14"/>
  <c r="B1606" i="13"/>
  <c r="L1609" i="14"/>
  <c r="C1606" i="13"/>
  <c r="D1606" i="13"/>
  <c r="E1606" i="13"/>
  <c r="F1606" i="13"/>
  <c r="G1606" i="13"/>
  <c r="H1606" i="13"/>
  <c r="A1607" i="13"/>
  <c r="K1610" i="14"/>
  <c r="B1607" i="13"/>
  <c r="L1610" i="14"/>
  <c r="C1607" i="13"/>
  <c r="D1607" i="13"/>
  <c r="E1607" i="13"/>
  <c r="F1607" i="13"/>
  <c r="G1607" i="13"/>
  <c r="H1607" i="13"/>
  <c r="A1608" i="13"/>
  <c r="K1611" i="14"/>
  <c r="B1608" i="13"/>
  <c r="L1611" i="14"/>
  <c r="C1608" i="13"/>
  <c r="D1608" i="13"/>
  <c r="E1608" i="13"/>
  <c r="F1608" i="13"/>
  <c r="G1608" i="13"/>
  <c r="H1608" i="13"/>
  <c r="A1609" i="13"/>
  <c r="K1612" i="14"/>
  <c r="B1609" i="13"/>
  <c r="L1612" i="14"/>
  <c r="C1609" i="13"/>
  <c r="D1609" i="13"/>
  <c r="E1609" i="13"/>
  <c r="F1609" i="13"/>
  <c r="G1609" i="13"/>
  <c r="H1609" i="13"/>
  <c r="A1610" i="13"/>
  <c r="K1613" i="14"/>
  <c r="B1610" i="13"/>
  <c r="L1613" i="14"/>
  <c r="C1610" i="13"/>
  <c r="D1610" i="13"/>
  <c r="E1610" i="13"/>
  <c r="F1610" i="13"/>
  <c r="G1610" i="13"/>
  <c r="H1610" i="13"/>
  <c r="A1611" i="13"/>
  <c r="K1614" i="14"/>
  <c r="B1611" i="13"/>
  <c r="L1614" i="14"/>
  <c r="C1611" i="13"/>
  <c r="D1611" i="13"/>
  <c r="E1611" i="13"/>
  <c r="F1611" i="13"/>
  <c r="G1611" i="13"/>
  <c r="H1611" i="13"/>
  <c r="D1621" i="14"/>
  <c r="F1621" i="14"/>
  <c r="G1621" i="14"/>
  <c r="B1621" i="14"/>
  <c r="C1621" i="14"/>
  <c r="E1621" i="14"/>
  <c r="H1621" i="14"/>
  <c r="I1621" i="14"/>
  <c r="M1621" i="14"/>
  <c r="O1621" i="14"/>
  <c r="D1622" i="14"/>
  <c r="F1622" i="14"/>
  <c r="G1622" i="14"/>
  <c r="B1622" i="14"/>
  <c r="C1622" i="14"/>
  <c r="E1622" i="14"/>
  <c r="H1622" i="14"/>
  <c r="I1622" i="14"/>
  <c r="M1622" i="14"/>
  <c r="O1622" i="14"/>
  <c r="D1623" i="14"/>
  <c r="F1623" i="14"/>
  <c r="G1623" i="14"/>
  <c r="B1623" i="14"/>
  <c r="C1623" i="14"/>
  <c r="E1623" i="14"/>
  <c r="H1623" i="14"/>
  <c r="I1623" i="14"/>
  <c r="M1623" i="14"/>
  <c r="O1623" i="14"/>
  <c r="D1624" i="14"/>
  <c r="F1624" i="14"/>
  <c r="G1624" i="14"/>
  <c r="B1624" i="14"/>
  <c r="C1624" i="14"/>
  <c r="E1624" i="14"/>
  <c r="H1624" i="14"/>
  <c r="I1624" i="14"/>
  <c r="M1624" i="14"/>
  <c r="O1624" i="14"/>
  <c r="D1625" i="14"/>
  <c r="F1625" i="14"/>
  <c r="G1625" i="14"/>
  <c r="B1625" i="14"/>
  <c r="C1625" i="14"/>
  <c r="E1625" i="14"/>
  <c r="H1625" i="14"/>
  <c r="I1625" i="14"/>
  <c r="M1625" i="14"/>
  <c r="O1625" i="14"/>
  <c r="D1626" i="14"/>
  <c r="F1626" i="14"/>
  <c r="G1626" i="14"/>
  <c r="B1626" i="14"/>
  <c r="C1626" i="14"/>
  <c r="E1626" i="14"/>
  <c r="H1626" i="14"/>
  <c r="I1626" i="14"/>
  <c r="M1626" i="14"/>
  <c r="O1626" i="14"/>
  <c r="D1558" i="14"/>
  <c r="F1558" i="14"/>
  <c r="G1558" i="14"/>
  <c r="B1558" i="14"/>
  <c r="C1558" i="14"/>
  <c r="E1558" i="14"/>
  <c r="H1558" i="14"/>
  <c r="I1558" i="14"/>
  <c r="M1558" i="14"/>
  <c r="O1558" i="14"/>
  <c r="D1559" i="14"/>
  <c r="F1559" i="14"/>
  <c r="G1559" i="14"/>
  <c r="B1559" i="14"/>
  <c r="C1559" i="14"/>
  <c r="E1559" i="14"/>
  <c r="H1559" i="14"/>
  <c r="I1559" i="14"/>
  <c r="M1559" i="14"/>
  <c r="O1559" i="14"/>
  <c r="D1560" i="14"/>
  <c r="F1560" i="14"/>
  <c r="G1560" i="14"/>
  <c r="B1560" i="14"/>
  <c r="C1560" i="14"/>
  <c r="E1560" i="14"/>
  <c r="H1560" i="14"/>
  <c r="I1560" i="14"/>
  <c r="M1560" i="14"/>
  <c r="O1560" i="14"/>
  <c r="D1561" i="14"/>
  <c r="F1561" i="14"/>
  <c r="G1561" i="14"/>
  <c r="B1561" i="14"/>
  <c r="C1561" i="14"/>
  <c r="E1561" i="14"/>
  <c r="H1561" i="14"/>
  <c r="I1561" i="14"/>
  <c r="M1561" i="14"/>
  <c r="O1561" i="14"/>
  <c r="D1562" i="14"/>
  <c r="F1562" i="14"/>
  <c r="G1562" i="14"/>
  <c r="B1562" i="14"/>
  <c r="C1562" i="14"/>
  <c r="E1562" i="14"/>
  <c r="H1562" i="14"/>
  <c r="I1562" i="14"/>
  <c r="M1562" i="14"/>
  <c r="O1562" i="14"/>
  <c r="D1563" i="14"/>
  <c r="F1563" i="14"/>
  <c r="G1563" i="14"/>
  <c r="B1563" i="14"/>
  <c r="C1563" i="14"/>
  <c r="E1563" i="14"/>
  <c r="H1563" i="14"/>
  <c r="I1563" i="14"/>
  <c r="M1563" i="14"/>
  <c r="O1563" i="14"/>
  <c r="D1564" i="14"/>
  <c r="F1564" i="14"/>
  <c r="G1564" i="14"/>
  <c r="B1564" i="14"/>
  <c r="C1564" i="14"/>
  <c r="E1564" i="14"/>
  <c r="H1564" i="14"/>
  <c r="I1564" i="14"/>
  <c r="M1564" i="14"/>
  <c r="O1564" i="14"/>
  <c r="D1565" i="14"/>
  <c r="F1565" i="14"/>
  <c r="G1565" i="14"/>
  <c r="B1565" i="14"/>
  <c r="C1565" i="14"/>
  <c r="E1565" i="14"/>
  <c r="H1565" i="14"/>
  <c r="I1565" i="14"/>
  <c r="M1565" i="14"/>
  <c r="O1565" i="14"/>
  <c r="D1566" i="14"/>
  <c r="F1566" i="14"/>
  <c r="G1566" i="14"/>
  <c r="B1566" i="14"/>
  <c r="C1566" i="14"/>
  <c r="E1566" i="14"/>
  <c r="H1566" i="14"/>
  <c r="I1566" i="14"/>
  <c r="M1566" i="14"/>
  <c r="O1566" i="14"/>
  <c r="D1567" i="14"/>
  <c r="F1567" i="14"/>
  <c r="G1567" i="14"/>
  <c r="B1567" i="14"/>
  <c r="C1567" i="14"/>
  <c r="E1567" i="14"/>
  <c r="H1567" i="14"/>
  <c r="I1567" i="14"/>
  <c r="M1567" i="14"/>
  <c r="O1567" i="14"/>
  <c r="D1568" i="14"/>
  <c r="F1568" i="14"/>
  <c r="G1568" i="14"/>
  <c r="B1568" i="14"/>
  <c r="C1568" i="14"/>
  <c r="E1568" i="14"/>
  <c r="H1568" i="14"/>
  <c r="I1568" i="14"/>
  <c r="M1568" i="14"/>
  <c r="O1568" i="14"/>
  <c r="D1569" i="14"/>
  <c r="F1569" i="14"/>
  <c r="G1569" i="14"/>
  <c r="B1569" i="14"/>
  <c r="C1569" i="14"/>
  <c r="E1569" i="14"/>
  <c r="H1569" i="14"/>
  <c r="I1569" i="14"/>
  <c r="M1569" i="14"/>
  <c r="O1569" i="14"/>
  <c r="D1570" i="14"/>
  <c r="F1570" i="14"/>
  <c r="G1570" i="14"/>
  <c r="B1570" i="14"/>
  <c r="C1570" i="14"/>
  <c r="E1570" i="14"/>
  <c r="H1570" i="14"/>
  <c r="I1570" i="14"/>
  <c r="M1570" i="14"/>
  <c r="O1570" i="14"/>
  <c r="D1571" i="14"/>
  <c r="F1571" i="14"/>
  <c r="G1571" i="14"/>
  <c r="B1571" i="14"/>
  <c r="C1571" i="14"/>
  <c r="E1571" i="14"/>
  <c r="H1571" i="14"/>
  <c r="I1571" i="14"/>
  <c r="M1571" i="14"/>
  <c r="O1571" i="14"/>
  <c r="D1572" i="14"/>
  <c r="F1572" i="14"/>
  <c r="G1572" i="14"/>
  <c r="B1572" i="14"/>
  <c r="C1572" i="14"/>
  <c r="E1572" i="14"/>
  <c r="H1572" i="14"/>
  <c r="I1572" i="14"/>
  <c r="M1572" i="14"/>
  <c r="O1572" i="14"/>
  <c r="D1573" i="14"/>
  <c r="F1573" i="14"/>
  <c r="G1573" i="14"/>
  <c r="B1573" i="14"/>
  <c r="C1573" i="14"/>
  <c r="E1573" i="14"/>
  <c r="H1573" i="14"/>
  <c r="I1573" i="14"/>
  <c r="M1573" i="14"/>
  <c r="O1573" i="14"/>
  <c r="D1574" i="14"/>
  <c r="F1574" i="14"/>
  <c r="G1574" i="14"/>
  <c r="B1574" i="14"/>
  <c r="C1574" i="14"/>
  <c r="E1574" i="14"/>
  <c r="H1574" i="14"/>
  <c r="I1574" i="14"/>
  <c r="M1574" i="14"/>
  <c r="O1574" i="14"/>
  <c r="D1575" i="14"/>
  <c r="F1575" i="14"/>
  <c r="G1575" i="14"/>
  <c r="B1575" i="14"/>
  <c r="C1575" i="14"/>
  <c r="E1575" i="14"/>
  <c r="H1575" i="14"/>
  <c r="I1575" i="14"/>
  <c r="M1575" i="14"/>
  <c r="O1575" i="14"/>
  <c r="D1576" i="14"/>
  <c r="F1576" i="14"/>
  <c r="G1576" i="14"/>
  <c r="B1576" i="14"/>
  <c r="C1576" i="14"/>
  <c r="E1576" i="14"/>
  <c r="H1576" i="14"/>
  <c r="I1576" i="14"/>
  <c r="M1576" i="14"/>
  <c r="O1576" i="14"/>
  <c r="D1577" i="14"/>
  <c r="F1577" i="14"/>
  <c r="G1577" i="14"/>
  <c r="B1577" i="14"/>
  <c r="C1577" i="14"/>
  <c r="E1577" i="14"/>
  <c r="H1577" i="14"/>
  <c r="I1577" i="14"/>
  <c r="M1577" i="14"/>
  <c r="O1577" i="14"/>
  <c r="D1578" i="14"/>
  <c r="F1578" i="14"/>
  <c r="G1578" i="14"/>
  <c r="B1578" i="14"/>
  <c r="C1578" i="14"/>
  <c r="E1578" i="14"/>
  <c r="H1578" i="14"/>
  <c r="I1578" i="14"/>
  <c r="M1578" i="14"/>
  <c r="O1578" i="14"/>
  <c r="D1579" i="14"/>
  <c r="F1579" i="14"/>
  <c r="G1579" i="14"/>
  <c r="B1579" i="14"/>
  <c r="C1579" i="14"/>
  <c r="E1579" i="14"/>
  <c r="H1579" i="14"/>
  <c r="I1579" i="14"/>
  <c r="M1579" i="14"/>
  <c r="O1579" i="14"/>
  <c r="D1580" i="14"/>
  <c r="F1580" i="14"/>
  <c r="G1580" i="14"/>
  <c r="B1580" i="14"/>
  <c r="C1580" i="14"/>
  <c r="E1580" i="14"/>
  <c r="H1580" i="14"/>
  <c r="I1580" i="14"/>
  <c r="M1580" i="14"/>
  <c r="O1580" i="14"/>
  <c r="D1581" i="14"/>
  <c r="F1581" i="14"/>
  <c r="G1581" i="14"/>
  <c r="B1581" i="14"/>
  <c r="C1581" i="14"/>
  <c r="E1581" i="14"/>
  <c r="H1581" i="14"/>
  <c r="I1581" i="14"/>
  <c r="M1581" i="14"/>
  <c r="O1581" i="14"/>
  <c r="D1582" i="14"/>
  <c r="F1582" i="14"/>
  <c r="G1582" i="14"/>
  <c r="B1582" i="14"/>
  <c r="C1582" i="14"/>
  <c r="E1582" i="14"/>
  <c r="H1582" i="14"/>
  <c r="I1582" i="14"/>
  <c r="M1582" i="14"/>
  <c r="O1582" i="14"/>
  <c r="D1583" i="14"/>
  <c r="F1583" i="14"/>
  <c r="G1583" i="14"/>
  <c r="B1583" i="14"/>
  <c r="C1583" i="14"/>
  <c r="E1583" i="14"/>
  <c r="H1583" i="14"/>
  <c r="I1583" i="14"/>
  <c r="M1583" i="14"/>
  <c r="O1583" i="14"/>
  <c r="D1584" i="14"/>
  <c r="F1584" i="14"/>
  <c r="G1584" i="14"/>
  <c r="B1584" i="14"/>
  <c r="C1584" i="14"/>
  <c r="E1584" i="14"/>
  <c r="H1584" i="14"/>
  <c r="I1584" i="14"/>
  <c r="M1584" i="14"/>
  <c r="O1584" i="14"/>
  <c r="D1585" i="14"/>
  <c r="F1585" i="14"/>
  <c r="G1585" i="14"/>
  <c r="B1585" i="14"/>
  <c r="C1585" i="14"/>
  <c r="E1585" i="14"/>
  <c r="H1585" i="14"/>
  <c r="I1585" i="14"/>
  <c r="M1585" i="14"/>
  <c r="O1585" i="14"/>
  <c r="D1586" i="14"/>
  <c r="F1586" i="14"/>
  <c r="G1586" i="14"/>
  <c r="B1586" i="14"/>
  <c r="C1586" i="14"/>
  <c r="E1586" i="14"/>
  <c r="H1586" i="14"/>
  <c r="I1586" i="14"/>
  <c r="M1586" i="14"/>
  <c r="O1586" i="14"/>
  <c r="D1587" i="14"/>
  <c r="F1587" i="14"/>
  <c r="G1587" i="14"/>
  <c r="B1587" i="14"/>
  <c r="C1587" i="14"/>
  <c r="E1587" i="14"/>
  <c r="H1587" i="14"/>
  <c r="I1587" i="14"/>
  <c r="M1587" i="14"/>
  <c r="O1587" i="14"/>
  <c r="D1588" i="14"/>
  <c r="F1588" i="14"/>
  <c r="G1588" i="14"/>
  <c r="B1588" i="14"/>
  <c r="C1588" i="14"/>
  <c r="E1588" i="14"/>
  <c r="H1588" i="14"/>
  <c r="I1588" i="14"/>
  <c r="M1588" i="14"/>
  <c r="O1588" i="14"/>
  <c r="D1589" i="14"/>
  <c r="F1589" i="14"/>
  <c r="G1589" i="14"/>
  <c r="B1589" i="14"/>
  <c r="C1589" i="14"/>
  <c r="E1589" i="14"/>
  <c r="H1589" i="14"/>
  <c r="I1589" i="14"/>
  <c r="M1589" i="14"/>
  <c r="O1589" i="14"/>
  <c r="D1590" i="14"/>
  <c r="F1590" i="14"/>
  <c r="G1590" i="14"/>
  <c r="B1590" i="14"/>
  <c r="C1590" i="14"/>
  <c r="E1590" i="14"/>
  <c r="H1590" i="14"/>
  <c r="I1590" i="14"/>
  <c r="M1590" i="14"/>
  <c r="O1590" i="14"/>
  <c r="D1591" i="14"/>
  <c r="F1591" i="14"/>
  <c r="G1591" i="14"/>
  <c r="B1591" i="14"/>
  <c r="C1591" i="14"/>
  <c r="E1591" i="14"/>
  <c r="H1591" i="14"/>
  <c r="I1591" i="14"/>
  <c r="M1591" i="14"/>
  <c r="O1591" i="14"/>
  <c r="D1592" i="14"/>
  <c r="F1592" i="14"/>
  <c r="G1592" i="14"/>
  <c r="B1592" i="14"/>
  <c r="C1592" i="14"/>
  <c r="E1592" i="14"/>
  <c r="H1592" i="14"/>
  <c r="I1592" i="14"/>
  <c r="M1592" i="14"/>
  <c r="O1592" i="14"/>
  <c r="D1593" i="14"/>
  <c r="F1593" i="14"/>
  <c r="G1593" i="14"/>
  <c r="B1593" i="14"/>
  <c r="C1593" i="14"/>
  <c r="E1593" i="14"/>
  <c r="H1593" i="14"/>
  <c r="I1593" i="14"/>
  <c r="M1593" i="14"/>
  <c r="O1593" i="14"/>
  <c r="D1594" i="14"/>
  <c r="F1594" i="14"/>
  <c r="G1594" i="14"/>
  <c r="B1594" i="14"/>
  <c r="C1594" i="14"/>
  <c r="E1594" i="14"/>
  <c r="H1594" i="14"/>
  <c r="I1594" i="14"/>
  <c r="M1594" i="14"/>
  <c r="O1594" i="14"/>
  <c r="D1595" i="14"/>
  <c r="F1595" i="14"/>
  <c r="G1595" i="14"/>
  <c r="B1595" i="14"/>
  <c r="C1595" i="14"/>
  <c r="E1595" i="14"/>
  <c r="H1595" i="14"/>
  <c r="I1595" i="14"/>
  <c r="M1595" i="14"/>
  <c r="O1595" i="14"/>
  <c r="D1596" i="14"/>
  <c r="F1596" i="14"/>
  <c r="G1596" i="14"/>
  <c r="B1596" i="14"/>
  <c r="C1596" i="14"/>
  <c r="E1596" i="14"/>
  <c r="H1596" i="14"/>
  <c r="I1596" i="14"/>
  <c r="M1596" i="14"/>
  <c r="O1596" i="14"/>
  <c r="D1597" i="14"/>
  <c r="F1597" i="14"/>
  <c r="G1597" i="14"/>
  <c r="B1597" i="14"/>
  <c r="C1597" i="14"/>
  <c r="E1597" i="14"/>
  <c r="H1597" i="14"/>
  <c r="I1597" i="14"/>
  <c r="M1597" i="14"/>
  <c r="O1597" i="14"/>
  <c r="D1598" i="14"/>
  <c r="F1598" i="14"/>
  <c r="G1598" i="14"/>
  <c r="B1598" i="14"/>
  <c r="C1598" i="14"/>
  <c r="E1598" i="14"/>
  <c r="H1598" i="14"/>
  <c r="I1598" i="14"/>
  <c r="M1598" i="14"/>
  <c r="O1598" i="14"/>
  <c r="D1599" i="14"/>
  <c r="F1599" i="14"/>
  <c r="G1599" i="14"/>
  <c r="B1599" i="14"/>
  <c r="C1599" i="14"/>
  <c r="E1599" i="14"/>
  <c r="H1599" i="14"/>
  <c r="I1599" i="14"/>
  <c r="M1599" i="14"/>
  <c r="O1599" i="14"/>
  <c r="D1600" i="14"/>
  <c r="F1600" i="14"/>
  <c r="G1600" i="14"/>
  <c r="B1600" i="14"/>
  <c r="C1600" i="14"/>
  <c r="E1600" i="14"/>
  <c r="H1600" i="14"/>
  <c r="I1600" i="14"/>
  <c r="M1600" i="14"/>
  <c r="O1600" i="14"/>
  <c r="D1601" i="14"/>
  <c r="F1601" i="14"/>
  <c r="G1601" i="14"/>
  <c r="B1601" i="14"/>
  <c r="C1601" i="14"/>
  <c r="E1601" i="14"/>
  <c r="H1601" i="14"/>
  <c r="I1601" i="14"/>
  <c r="M1601" i="14"/>
  <c r="O1601" i="14"/>
  <c r="D1602" i="14"/>
  <c r="F1602" i="14"/>
  <c r="G1602" i="14"/>
  <c r="B1602" i="14"/>
  <c r="C1602" i="14"/>
  <c r="E1602" i="14"/>
  <c r="H1602" i="14"/>
  <c r="I1602" i="14"/>
  <c r="M1602" i="14"/>
  <c r="O1602" i="14"/>
  <c r="D1603" i="14"/>
  <c r="F1603" i="14"/>
  <c r="G1603" i="14"/>
  <c r="B1603" i="14"/>
  <c r="C1603" i="14"/>
  <c r="E1603" i="14"/>
  <c r="H1603" i="14"/>
  <c r="I1603" i="14"/>
  <c r="M1603" i="14"/>
  <c r="O1603" i="14"/>
  <c r="D1604" i="14"/>
  <c r="F1604" i="14"/>
  <c r="G1604" i="14"/>
  <c r="B1604" i="14"/>
  <c r="C1604" i="14"/>
  <c r="E1604" i="14"/>
  <c r="H1604" i="14"/>
  <c r="I1604" i="14"/>
  <c r="M1604" i="14"/>
  <c r="O1604" i="14"/>
  <c r="D1605" i="14"/>
  <c r="F1605" i="14"/>
  <c r="G1605" i="14"/>
  <c r="B1605" i="14"/>
  <c r="C1605" i="14"/>
  <c r="E1605" i="14"/>
  <c r="H1605" i="14"/>
  <c r="I1605" i="14"/>
  <c r="M1605" i="14"/>
  <c r="O1605" i="14"/>
  <c r="D1606" i="14"/>
  <c r="F1606" i="14"/>
  <c r="G1606" i="14"/>
  <c r="B1606" i="14"/>
  <c r="C1606" i="14"/>
  <c r="E1606" i="14"/>
  <c r="H1606" i="14"/>
  <c r="I1606" i="14"/>
  <c r="M1606" i="14"/>
  <c r="O1606" i="14"/>
  <c r="D1607" i="14"/>
  <c r="F1607" i="14"/>
  <c r="G1607" i="14"/>
  <c r="B1607" i="14"/>
  <c r="C1607" i="14"/>
  <c r="E1607" i="14"/>
  <c r="H1607" i="14"/>
  <c r="I1607" i="14"/>
  <c r="M1607" i="14"/>
  <c r="O1607" i="14"/>
  <c r="D1608" i="14"/>
  <c r="F1608" i="14"/>
  <c r="G1608" i="14"/>
  <c r="B1608" i="14"/>
  <c r="C1608" i="14"/>
  <c r="E1608" i="14"/>
  <c r="H1608" i="14"/>
  <c r="I1608" i="14"/>
  <c r="M1608" i="14"/>
  <c r="O1608" i="14"/>
  <c r="D1609" i="14"/>
  <c r="F1609" i="14"/>
  <c r="G1609" i="14"/>
  <c r="B1609" i="14"/>
  <c r="C1609" i="14"/>
  <c r="E1609" i="14"/>
  <c r="H1609" i="14"/>
  <c r="I1609" i="14"/>
  <c r="M1609" i="14"/>
  <c r="O1609" i="14"/>
  <c r="D1610" i="14"/>
  <c r="F1610" i="14"/>
  <c r="G1610" i="14"/>
  <c r="B1610" i="14"/>
  <c r="C1610" i="14"/>
  <c r="E1610" i="14"/>
  <c r="H1610" i="14"/>
  <c r="I1610" i="14"/>
  <c r="M1610" i="14"/>
  <c r="O1610" i="14"/>
  <c r="D1611" i="14"/>
  <c r="F1611" i="14"/>
  <c r="G1611" i="14"/>
  <c r="B1611" i="14"/>
  <c r="C1611" i="14"/>
  <c r="E1611" i="14"/>
  <c r="H1611" i="14"/>
  <c r="I1611" i="14"/>
  <c r="M1611" i="14"/>
  <c r="O1611" i="14"/>
  <c r="D1612" i="14"/>
  <c r="F1612" i="14"/>
  <c r="G1612" i="14"/>
  <c r="B1612" i="14"/>
  <c r="C1612" i="14"/>
  <c r="E1612" i="14"/>
  <c r="H1612" i="14"/>
  <c r="I1612" i="14"/>
  <c r="M1612" i="14"/>
  <c r="O1612" i="14"/>
  <c r="D1613" i="14"/>
  <c r="F1613" i="14"/>
  <c r="G1613" i="14"/>
  <c r="B1613" i="14"/>
  <c r="C1613" i="14"/>
  <c r="E1613" i="14"/>
  <c r="H1613" i="14"/>
  <c r="I1613" i="14"/>
  <c r="M1613" i="14"/>
  <c r="O1613" i="14"/>
  <c r="D1614" i="14"/>
  <c r="F1614" i="14"/>
  <c r="G1614" i="14"/>
  <c r="B1614" i="14"/>
  <c r="C1614" i="14"/>
  <c r="E1614" i="14"/>
  <c r="H1614" i="14"/>
  <c r="I1614" i="14"/>
  <c r="M1614" i="14"/>
  <c r="O1614" i="14"/>
  <c r="D1615" i="14"/>
  <c r="F1615" i="14"/>
  <c r="G1615" i="14"/>
  <c r="B1615" i="14"/>
  <c r="C1615" i="14"/>
  <c r="E1615" i="14"/>
  <c r="H1615" i="14"/>
  <c r="I1615" i="14"/>
  <c r="M1615" i="14"/>
  <c r="O1615" i="14"/>
  <c r="D1616" i="14"/>
  <c r="F1616" i="14"/>
  <c r="G1616" i="14"/>
  <c r="B1616" i="14"/>
  <c r="C1616" i="14"/>
  <c r="E1616" i="14"/>
  <c r="H1616" i="14"/>
  <c r="I1616" i="14"/>
  <c r="M1616" i="14"/>
  <c r="O1616" i="14"/>
  <c r="D1617" i="14"/>
  <c r="F1617" i="14"/>
  <c r="G1617" i="14"/>
  <c r="B1617" i="14"/>
  <c r="C1617" i="14"/>
  <c r="E1617" i="14"/>
  <c r="H1617" i="14"/>
  <c r="I1617" i="14"/>
  <c r="M1617" i="14"/>
  <c r="O1617" i="14"/>
  <c r="D1618" i="14"/>
  <c r="F1618" i="14"/>
  <c r="G1618" i="14"/>
  <c r="B1618" i="14"/>
  <c r="C1618" i="14"/>
  <c r="E1618" i="14"/>
  <c r="H1618" i="14"/>
  <c r="I1618" i="14"/>
  <c r="M1618" i="14"/>
  <c r="O1618" i="14"/>
  <c r="D1619" i="14"/>
  <c r="F1619" i="14"/>
  <c r="G1619" i="14"/>
  <c r="B1619" i="14"/>
  <c r="C1619" i="14"/>
  <c r="E1619" i="14"/>
  <c r="H1619" i="14"/>
  <c r="I1619" i="14"/>
  <c r="M1619" i="14"/>
  <c r="O1619" i="14"/>
  <c r="D1620" i="14"/>
  <c r="F1620" i="14"/>
  <c r="G1620" i="14"/>
  <c r="B1620" i="14"/>
  <c r="C1620" i="14"/>
  <c r="E1620" i="14"/>
  <c r="H1620" i="14"/>
  <c r="I1620" i="14"/>
  <c r="M1620" i="14"/>
  <c r="O1620" i="14"/>
  <c r="D1546" i="14"/>
  <c r="F1546" i="14"/>
  <c r="G1546" i="14"/>
  <c r="B1546" i="14"/>
  <c r="C1546" i="14"/>
  <c r="E1546" i="14"/>
  <c r="H1546" i="14"/>
  <c r="I1546" i="14"/>
  <c r="M1546" i="14"/>
  <c r="O1546" i="14"/>
  <c r="D1547" i="14"/>
  <c r="F1547" i="14"/>
  <c r="G1547" i="14"/>
  <c r="B1547" i="14"/>
  <c r="C1547" i="14"/>
  <c r="E1547" i="14"/>
  <c r="H1547" i="14"/>
  <c r="I1547" i="14"/>
  <c r="M1547" i="14"/>
  <c r="O1547" i="14"/>
  <c r="D1548" i="14"/>
  <c r="F1548" i="14"/>
  <c r="G1548" i="14"/>
  <c r="B1548" i="14"/>
  <c r="C1548" i="14"/>
  <c r="E1548" i="14"/>
  <c r="H1548" i="14"/>
  <c r="I1548" i="14"/>
  <c r="M1548" i="14"/>
  <c r="O1548" i="14"/>
  <c r="D1549" i="14"/>
  <c r="F1549" i="14"/>
  <c r="G1549" i="14"/>
  <c r="B1549" i="14"/>
  <c r="C1549" i="14"/>
  <c r="E1549" i="14"/>
  <c r="H1549" i="14"/>
  <c r="I1549" i="14"/>
  <c r="M1549" i="14"/>
  <c r="O1549" i="14"/>
  <c r="D1550" i="14"/>
  <c r="F1550" i="14"/>
  <c r="G1550" i="14"/>
  <c r="B1550" i="14"/>
  <c r="C1550" i="14"/>
  <c r="E1550" i="14"/>
  <c r="H1550" i="14"/>
  <c r="I1550" i="14"/>
  <c r="M1550" i="14"/>
  <c r="O1550" i="14"/>
  <c r="D1551" i="14"/>
  <c r="F1551" i="14"/>
  <c r="G1551" i="14"/>
  <c r="B1551" i="14"/>
  <c r="C1551" i="14"/>
  <c r="E1551" i="14"/>
  <c r="H1551" i="14"/>
  <c r="I1551" i="14"/>
  <c r="M1551" i="14"/>
  <c r="O1551" i="14"/>
  <c r="D1552" i="14"/>
  <c r="F1552" i="14"/>
  <c r="G1552" i="14"/>
  <c r="B1552" i="14"/>
  <c r="C1552" i="14"/>
  <c r="E1552" i="14"/>
  <c r="H1552" i="14"/>
  <c r="I1552" i="14"/>
  <c r="M1552" i="14"/>
  <c r="O1552" i="14"/>
  <c r="D1553" i="14"/>
  <c r="F1553" i="14"/>
  <c r="G1553" i="14"/>
  <c r="B1553" i="14"/>
  <c r="C1553" i="14"/>
  <c r="E1553" i="14"/>
  <c r="H1553" i="14"/>
  <c r="I1553" i="14"/>
  <c r="M1553" i="14"/>
  <c r="O1553" i="14"/>
  <c r="D1554" i="14"/>
  <c r="F1554" i="14"/>
  <c r="G1554" i="14"/>
  <c r="B1554" i="14"/>
  <c r="C1554" i="14"/>
  <c r="E1554" i="14"/>
  <c r="H1554" i="14"/>
  <c r="I1554" i="14"/>
  <c r="M1554" i="14"/>
  <c r="O1554" i="14"/>
  <c r="D1555" i="14"/>
  <c r="F1555" i="14"/>
  <c r="G1555" i="14"/>
  <c r="B1555" i="14"/>
  <c r="C1555" i="14"/>
  <c r="E1555" i="14"/>
  <c r="H1555" i="14"/>
  <c r="I1555" i="14"/>
  <c r="M1555" i="14"/>
  <c r="O1555" i="14"/>
  <c r="D1556" i="14"/>
  <c r="F1556" i="14"/>
  <c r="G1556" i="14"/>
  <c r="B1556" i="14"/>
  <c r="C1556" i="14"/>
  <c r="E1556" i="14"/>
  <c r="H1556" i="14"/>
  <c r="I1556" i="14"/>
  <c r="M1556" i="14"/>
  <c r="O1556" i="14"/>
  <c r="D1557" i="14"/>
  <c r="F1557" i="14"/>
  <c r="G1557" i="14"/>
  <c r="B1557" i="14"/>
  <c r="C1557" i="14"/>
  <c r="E1557" i="14"/>
  <c r="H1557" i="14"/>
  <c r="I1557" i="14"/>
  <c r="M1557" i="14"/>
  <c r="O155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2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1481" i="14"/>
  <c r="L1482" i="14"/>
  <c r="L1483" i="14"/>
  <c r="L1484" i="14"/>
  <c r="L1485" i="14"/>
  <c r="L1486" i="14"/>
  <c r="L1487" i="14"/>
  <c r="L1488" i="14"/>
  <c r="L1489" i="14"/>
  <c r="L1490" i="14"/>
  <c r="L1491" i="14"/>
  <c r="L1492" i="14"/>
  <c r="L1493" i="14"/>
  <c r="L1494" i="14"/>
  <c r="L1495" i="14"/>
  <c r="L1496" i="14"/>
  <c r="L1497" i="14"/>
  <c r="L1498" i="14"/>
  <c r="L1499" i="14"/>
  <c r="L1500" i="14"/>
  <c r="L1501" i="14"/>
  <c r="L1502" i="14"/>
  <c r="L1503" i="14"/>
  <c r="L1504" i="14"/>
  <c r="L1505" i="14"/>
  <c r="L1506" i="14"/>
  <c r="L1507" i="14"/>
  <c r="L1508" i="14"/>
  <c r="L1509" i="14"/>
  <c r="L1510" i="14"/>
  <c r="L1511" i="14"/>
  <c r="L1512" i="14"/>
  <c r="L1513" i="14"/>
  <c r="L1514" i="14"/>
  <c r="L1515" i="14"/>
  <c r="L1516" i="14"/>
  <c r="L1517" i="14"/>
  <c r="L1518" i="14"/>
  <c r="L1519" i="14"/>
  <c r="L1520" i="14"/>
  <c r="L1521" i="14"/>
  <c r="L1522" i="14"/>
  <c r="L1523" i="14"/>
  <c r="L1524" i="14"/>
  <c r="L1525" i="14"/>
  <c r="L1526" i="14"/>
  <c r="L1527" i="14"/>
  <c r="L1528" i="14"/>
  <c r="L1529" i="14"/>
  <c r="L1530" i="14"/>
  <c r="L1531" i="14"/>
  <c r="L1532" i="14"/>
  <c r="L1533" i="14"/>
  <c r="L1534" i="14"/>
  <c r="L1535" i="14"/>
  <c r="L1536" i="14"/>
  <c r="L1537" i="14"/>
  <c r="L1538" i="14"/>
  <c r="L1539" i="14"/>
  <c r="L1540" i="14"/>
  <c r="L1541" i="14"/>
  <c r="L1542" i="14"/>
  <c r="L1543" i="14"/>
  <c r="L1544" i="14"/>
  <c r="L1545" i="14"/>
  <c r="L7" i="14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27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O596" i="15"/>
  <c r="D597" i="15"/>
  <c r="F597" i="15"/>
  <c r="C597" i="15"/>
  <c r="H597" i="15"/>
  <c r="I597" i="15"/>
  <c r="O597" i="15"/>
  <c r="D598" i="15"/>
  <c r="F598" i="15"/>
  <c r="C598" i="15"/>
  <c r="H598" i="15"/>
  <c r="I598" i="15"/>
  <c r="O598" i="15"/>
  <c r="D599" i="15"/>
  <c r="F599" i="15"/>
  <c r="C599" i="15"/>
  <c r="H599" i="15"/>
  <c r="I599" i="15"/>
  <c r="O599" i="15"/>
  <c r="D600" i="15"/>
  <c r="F600" i="15"/>
  <c r="C600" i="15"/>
  <c r="H600" i="15"/>
  <c r="I600" i="15"/>
  <c r="O600" i="15"/>
  <c r="D601" i="15"/>
  <c r="F601" i="15"/>
  <c r="C601" i="15"/>
  <c r="H601" i="15"/>
  <c r="I601" i="15"/>
  <c r="O601" i="15"/>
  <c r="D602" i="15"/>
  <c r="F602" i="15"/>
  <c r="C602" i="15"/>
  <c r="H602" i="15"/>
  <c r="I602" i="15"/>
  <c r="O602" i="15"/>
  <c r="D603" i="15"/>
  <c r="F603" i="15"/>
  <c r="C603" i="15"/>
  <c r="H603" i="15"/>
  <c r="I603" i="15"/>
  <c r="O603" i="15"/>
  <c r="D604" i="15"/>
  <c r="F604" i="15"/>
  <c r="C604" i="15"/>
  <c r="H604" i="15"/>
  <c r="I604" i="15"/>
  <c r="O604" i="15"/>
  <c r="D605" i="15"/>
  <c r="F605" i="15"/>
  <c r="C605" i="15"/>
  <c r="H605" i="15"/>
  <c r="I605" i="15"/>
  <c r="O605" i="15"/>
  <c r="D606" i="15"/>
  <c r="F606" i="15"/>
  <c r="C606" i="15"/>
  <c r="H606" i="15"/>
  <c r="I606" i="15"/>
  <c r="O606" i="15"/>
  <c r="D607" i="15"/>
  <c r="F607" i="15"/>
  <c r="C607" i="15"/>
  <c r="H607" i="15"/>
  <c r="I607" i="15"/>
  <c r="O607" i="15"/>
  <c r="D608" i="15"/>
  <c r="F608" i="15"/>
  <c r="C608" i="15"/>
  <c r="H608" i="15"/>
  <c r="I608" i="15"/>
  <c r="O608" i="15"/>
  <c r="D609" i="15"/>
  <c r="F609" i="15"/>
  <c r="C609" i="15"/>
  <c r="H609" i="15"/>
  <c r="I609" i="15"/>
  <c r="O609" i="15"/>
  <c r="D610" i="15"/>
  <c r="F610" i="15"/>
  <c r="C610" i="15"/>
  <c r="H610" i="15"/>
  <c r="I610" i="15"/>
  <c r="O610" i="15"/>
  <c r="D611" i="15"/>
  <c r="F611" i="15"/>
  <c r="C611" i="15"/>
  <c r="H611" i="15"/>
  <c r="I611" i="15"/>
  <c r="O611" i="15"/>
  <c r="D612" i="15"/>
  <c r="F612" i="15"/>
  <c r="C612" i="15"/>
  <c r="H612" i="15"/>
  <c r="I612" i="15"/>
  <c r="O612" i="15"/>
  <c r="D613" i="15"/>
  <c r="F613" i="15"/>
  <c r="C613" i="15"/>
  <c r="H613" i="15"/>
  <c r="I613" i="15"/>
  <c r="O613" i="15"/>
  <c r="D614" i="15"/>
  <c r="F614" i="15"/>
  <c r="C614" i="15"/>
  <c r="H614" i="15"/>
  <c r="I614" i="15"/>
  <c r="O614" i="15"/>
  <c r="D615" i="15"/>
  <c r="F615" i="15"/>
  <c r="C615" i="15"/>
  <c r="H615" i="15"/>
  <c r="I615" i="15"/>
  <c r="O615" i="15"/>
  <c r="D616" i="15"/>
  <c r="F616" i="15"/>
  <c r="C616" i="15"/>
  <c r="H616" i="15"/>
  <c r="I616" i="15"/>
  <c r="O616" i="15"/>
  <c r="D617" i="15"/>
  <c r="F617" i="15"/>
  <c r="C617" i="15"/>
  <c r="H617" i="15"/>
  <c r="I617" i="15"/>
  <c r="O617" i="15"/>
  <c r="D618" i="15"/>
  <c r="F618" i="15"/>
  <c r="C618" i="15"/>
  <c r="H618" i="15"/>
  <c r="I618" i="15"/>
  <c r="O618" i="15"/>
  <c r="D619" i="15"/>
  <c r="F619" i="15"/>
  <c r="C619" i="15"/>
  <c r="H619" i="15"/>
  <c r="I619" i="15"/>
  <c r="O619" i="15"/>
  <c r="D620" i="15"/>
  <c r="F620" i="15"/>
  <c r="C620" i="15"/>
  <c r="H620" i="15"/>
  <c r="I620" i="15"/>
  <c r="O620" i="15"/>
  <c r="D621" i="15"/>
  <c r="F621" i="15"/>
  <c r="C621" i="15"/>
  <c r="H621" i="15"/>
  <c r="I621" i="15"/>
  <c r="O621" i="15"/>
  <c r="D622" i="15"/>
  <c r="F622" i="15"/>
  <c r="C622" i="15"/>
  <c r="H622" i="15"/>
  <c r="I622" i="15"/>
  <c r="O622" i="15"/>
  <c r="D623" i="15"/>
  <c r="F623" i="15"/>
  <c r="C623" i="15"/>
  <c r="H623" i="15"/>
  <c r="I623" i="15"/>
  <c r="O623" i="15"/>
  <c r="D624" i="15"/>
  <c r="F624" i="15"/>
  <c r="C624" i="15"/>
  <c r="H624" i="15"/>
  <c r="I624" i="15"/>
  <c r="O624" i="15"/>
  <c r="D625" i="15"/>
  <c r="F625" i="15"/>
  <c r="C625" i="15"/>
  <c r="H625" i="15"/>
  <c r="I625" i="15"/>
  <c r="O625" i="15"/>
  <c r="D626" i="15"/>
  <c r="F626" i="15"/>
  <c r="C626" i="15"/>
  <c r="H626" i="15"/>
  <c r="I626" i="15"/>
  <c r="O626" i="15"/>
  <c r="I8" i="15"/>
  <c r="E8" i="2"/>
  <c r="L8" i="15"/>
  <c r="I9" i="15"/>
  <c r="E9" i="2"/>
  <c r="L9" i="15"/>
  <c r="I10" i="15"/>
  <c r="E10" i="2"/>
  <c r="L10" i="15"/>
  <c r="I11" i="15"/>
  <c r="E11" i="2"/>
  <c r="L11" i="15"/>
  <c r="I12" i="15"/>
  <c r="E12" i="2"/>
  <c r="L12" i="15"/>
  <c r="I13" i="15"/>
  <c r="E13" i="2"/>
  <c r="L13" i="15"/>
  <c r="I14" i="15"/>
  <c r="E14" i="2"/>
  <c r="L14" i="15"/>
  <c r="I15" i="15"/>
  <c r="E15" i="2"/>
  <c r="L15" i="15"/>
  <c r="I16" i="15"/>
  <c r="E16" i="2"/>
  <c r="L16" i="15"/>
  <c r="I17" i="15"/>
  <c r="E17" i="2"/>
  <c r="L17" i="15"/>
  <c r="I18" i="15"/>
  <c r="E18" i="2"/>
  <c r="L18" i="15"/>
  <c r="I19" i="15"/>
  <c r="E19" i="2"/>
  <c r="L19" i="15"/>
  <c r="I20" i="15"/>
  <c r="E20" i="2"/>
  <c r="L20" i="15"/>
  <c r="I21" i="15"/>
  <c r="E21" i="2"/>
  <c r="L21" i="15"/>
  <c r="I22" i="15"/>
  <c r="E22" i="2"/>
  <c r="L22" i="15"/>
  <c r="I23" i="15"/>
  <c r="E23" i="2"/>
  <c r="L23" i="15"/>
  <c r="I24" i="15"/>
  <c r="E24" i="2"/>
  <c r="L24" i="15"/>
  <c r="I25" i="15"/>
  <c r="E25" i="2"/>
  <c r="L25" i="15"/>
  <c r="I26" i="15"/>
  <c r="L26" i="15"/>
  <c r="I27" i="15"/>
  <c r="E27" i="2"/>
  <c r="L27" i="15"/>
  <c r="I28" i="15"/>
  <c r="E28" i="2"/>
  <c r="L28" i="15"/>
  <c r="I29" i="15"/>
  <c r="E29" i="2"/>
  <c r="L29" i="15"/>
  <c r="I30" i="15"/>
  <c r="E30" i="2"/>
  <c r="L30" i="15"/>
  <c r="I31" i="15"/>
  <c r="E31" i="2"/>
  <c r="L31" i="15"/>
  <c r="I32" i="15"/>
  <c r="E32" i="2"/>
  <c r="L32" i="15"/>
  <c r="I33" i="15"/>
  <c r="E33" i="2"/>
  <c r="L33" i="15"/>
  <c r="I34" i="15"/>
  <c r="E34" i="2"/>
  <c r="L34" i="15"/>
  <c r="I35" i="15"/>
  <c r="E35" i="2"/>
  <c r="L35" i="15"/>
  <c r="I36" i="15"/>
  <c r="E36" i="2"/>
  <c r="L36" i="15"/>
  <c r="I37" i="15"/>
  <c r="E37" i="2"/>
  <c r="L37" i="15"/>
  <c r="I38" i="15"/>
  <c r="E38" i="2"/>
  <c r="L38" i="15"/>
  <c r="I39" i="15"/>
  <c r="E39" i="2"/>
  <c r="L39" i="15"/>
  <c r="I40" i="15"/>
  <c r="E40" i="2"/>
  <c r="L40" i="15"/>
  <c r="I41" i="15"/>
  <c r="E41" i="2"/>
  <c r="L41" i="15"/>
  <c r="I42" i="15"/>
  <c r="E42" i="2"/>
  <c r="L42" i="15"/>
  <c r="I43" i="15"/>
  <c r="E43" i="2"/>
  <c r="L43" i="15"/>
  <c r="I44" i="15"/>
  <c r="E44" i="2"/>
  <c r="L44" i="15"/>
  <c r="I45" i="15"/>
  <c r="E45" i="2"/>
  <c r="L45" i="15"/>
  <c r="I46" i="15"/>
  <c r="L46" i="15"/>
  <c r="I47" i="15"/>
  <c r="E47" i="2"/>
  <c r="L47" i="15"/>
  <c r="I48" i="15"/>
  <c r="E48" i="2"/>
  <c r="L48" i="15"/>
  <c r="I49" i="15"/>
  <c r="E49" i="2"/>
  <c r="L49" i="15"/>
  <c r="I50" i="15"/>
  <c r="E50" i="2"/>
  <c r="L50" i="15"/>
  <c r="I51" i="15"/>
  <c r="E51" i="2"/>
  <c r="L51" i="15"/>
  <c r="I52" i="15"/>
  <c r="E52" i="2"/>
  <c r="L52" i="15"/>
  <c r="I53" i="15"/>
  <c r="E53" i="2"/>
  <c r="L53" i="15"/>
  <c r="I54" i="15"/>
  <c r="E54" i="2"/>
  <c r="L54" i="15"/>
  <c r="I55" i="15"/>
  <c r="E55" i="2"/>
  <c r="L55" i="15"/>
  <c r="I56" i="15"/>
  <c r="E56" i="2"/>
  <c r="L56" i="15"/>
  <c r="I57" i="15"/>
  <c r="E57" i="2"/>
  <c r="L57" i="15"/>
  <c r="I58" i="15"/>
  <c r="E58" i="2"/>
  <c r="L58" i="15"/>
  <c r="I59" i="15"/>
  <c r="E59" i="2"/>
  <c r="L59" i="15"/>
  <c r="I60" i="15"/>
  <c r="E60" i="2"/>
  <c r="L60" i="15"/>
  <c r="I61" i="15"/>
  <c r="E61" i="2"/>
  <c r="L61" i="15"/>
  <c r="I62" i="15"/>
  <c r="E62" i="2"/>
  <c r="L62" i="15"/>
  <c r="I63" i="15"/>
  <c r="E63" i="2"/>
  <c r="L63" i="15"/>
  <c r="I64" i="15"/>
  <c r="E64" i="2"/>
  <c r="L64" i="15"/>
  <c r="I65" i="15"/>
  <c r="E65" i="2"/>
  <c r="L65" i="15"/>
  <c r="I66" i="15"/>
  <c r="L66" i="15"/>
  <c r="I67" i="15"/>
  <c r="E67" i="2"/>
  <c r="L67" i="15"/>
  <c r="I68" i="15"/>
  <c r="E68" i="2"/>
  <c r="L68" i="15"/>
  <c r="I69" i="15"/>
  <c r="E69" i="2"/>
  <c r="L69" i="15"/>
  <c r="I70" i="15"/>
  <c r="E70" i="2"/>
  <c r="L70" i="15"/>
  <c r="I71" i="15"/>
  <c r="E71" i="2"/>
  <c r="L71" i="15"/>
  <c r="I72" i="15"/>
  <c r="E72" i="2"/>
  <c r="L72" i="15"/>
  <c r="I73" i="15"/>
  <c r="E73" i="2"/>
  <c r="L73" i="15"/>
  <c r="I74" i="15"/>
  <c r="E74" i="2"/>
  <c r="L74" i="15"/>
  <c r="I75" i="15"/>
  <c r="E75" i="2"/>
  <c r="L75" i="15"/>
  <c r="I76" i="15"/>
  <c r="E76" i="2"/>
  <c r="L76" i="15"/>
  <c r="I77" i="15"/>
  <c r="E77" i="2"/>
  <c r="L77" i="15"/>
  <c r="I78" i="15"/>
  <c r="E78" i="2"/>
  <c r="L78" i="15"/>
  <c r="I79" i="15"/>
  <c r="E79" i="2"/>
  <c r="L79" i="15"/>
  <c r="I80" i="15"/>
  <c r="E80" i="2"/>
  <c r="L80" i="15"/>
  <c r="I81" i="15"/>
  <c r="E81" i="2"/>
  <c r="L81" i="15"/>
  <c r="I82" i="15"/>
  <c r="E82" i="2"/>
  <c r="L82" i="15"/>
  <c r="I83" i="15"/>
  <c r="E83" i="2"/>
  <c r="L83" i="15"/>
  <c r="I84" i="15"/>
  <c r="E84" i="2"/>
  <c r="L84" i="15"/>
  <c r="I85" i="15"/>
  <c r="E85" i="2"/>
  <c r="L85" i="15"/>
  <c r="I86" i="15"/>
  <c r="L86" i="15"/>
  <c r="I87" i="15"/>
  <c r="E87" i="2"/>
  <c r="L87" i="15"/>
  <c r="I88" i="15"/>
  <c r="E88" i="2"/>
  <c r="L88" i="15"/>
  <c r="I89" i="15"/>
  <c r="E89" i="2"/>
  <c r="L89" i="15"/>
  <c r="I90" i="15"/>
  <c r="E90" i="2"/>
  <c r="L90" i="15"/>
  <c r="I91" i="15"/>
  <c r="E91" i="2"/>
  <c r="L91" i="15"/>
  <c r="I92" i="15"/>
  <c r="E92" i="2"/>
  <c r="L92" i="15"/>
  <c r="I93" i="15"/>
  <c r="E93" i="2"/>
  <c r="L93" i="15"/>
  <c r="I94" i="15"/>
  <c r="E94" i="2"/>
  <c r="L94" i="15"/>
  <c r="I95" i="15"/>
  <c r="E95" i="2"/>
  <c r="L95" i="15"/>
  <c r="I96" i="15"/>
  <c r="E96" i="2"/>
  <c r="L96" i="15"/>
  <c r="I97" i="15"/>
  <c r="E97" i="2"/>
  <c r="L97" i="15"/>
  <c r="I98" i="15"/>
  <c r="E98" i="2"/>
  <c r="L98" i="15"/>
  <c r="I99" i="15"/>
  <c r="E99" i="2"/>
  <c r="L99" i="15"/>
  <c r="I100" i="15"/>
  <c r="E100" i="2"/>
  <c r="L100" i="15"/>
  <c r="I101" i="15"/>
  <c r="E101" i="2"/>
  <c r="L101" i="15"/>
  <c r="I102" i="15"/>
  <c r="E102" i="2"/>
  <c r="L102" i="15"/>
  <c r="I103" i="15"/>
  <c r="E103" i="2"/>
  <c r="L103" i="15"/>
  <c r="I104" i="15"/>
  <c r="E104" i="2"/>
  <c r="L104" i="15"/>
  <c r="I105" i="15"/>
  <c r="E105" i="2"/>
  <c r="L105" i="15"/>
  <c r="I106" i="15"/>
  <c r="L106" i="15"/>
  <c r="I107" i="15"/>
  <c r="E107" i="2"/>
  <c r="L107" i="15"/>
  <c r="I108" i="15"/>
  <c r="E108" i="2"/>
  <c r="L108" i="15"/>
  <c r="I109" i="15"/>
  <c r="E109" i="2"/>
  <c r="L109" i="15"/>
  <c r="I110" i="15"/>
  <c r="E110" i="2"/>
  <c r="L110" i="15"/>
  <c r="I111" i="15"/>
  <c r="E111" i="2"/>
  <c r="L111" i="15"/>
  <c r="I112" i="15"/>
  <c r="E112" i="2"/>
  <c r="L112" i="15"/>
  <c r="I113" i="15"/>
  <c r="E113" i="2"/>
  <c r="L113" i="15"/>
  <c r="I114" i="15"/>
  <c r="E114" i="2"/>
  <c r="L114" i="15"/>
  <c r="I115" i="15"/>
  <c r="E115" i="2"/>
  <c r="L115" i="15"/>
  <c r="I116" i="15"/>
  <c r="E116" i="2"/>
  <c r="L116" i="15"/>
  <c r="I117" i="15"/>
  <c r="E117" i="2"/>
  <c r="L117" i="15"/>
  <c r="I118" i="15"/>
  <c r="E118" i="2"/>
  <c r="L118" i="15"/>
  <c r="I119" i="15"/>
  <c r="E119" i="2"/>
  <c r="L119" i="15"/>
  <c r="I120" i="15"/>
  <c r="E120" i="2"/>
  <c r="L120" i="15"/>
  <c r="I121" i="15"/>
  <c r="E121" i="2"/>
  <c r="L121" i="15"/>
  <c r="I122" i="15"/>
  <c r="E122" i="2"/>
  <c r="L122" i="15"/>
  <c r="I123" i="15"/>
  <c r="E123" i="2"/>
  <c r="L123" i="15"/>
  <c r="I124" i="15"/>
  <c r="E124" i="2"/>
  <c r="L124" i="15"/>
  <c r="I125" i="15"/>
  <c r="E125" i="2"/>
  <c r="L125" i="15"/>
  <c r="I126" i="15"/>
  <c r="L126" i="15"/>
  <c r="I127" i="15"/>
  <c r="E127" i="2"/>
  <c r="L127" i="15"/>
  <c r="I128" i="15"/>
  <c r="E128" i="2"/>
  <c r="L128" i="15"/>
  <c r="I129" i="15"/>
  <c r="E129" i="2"/>
  <c r="L129" i="15"/>
  <c r="I130" i="15"/>
  <c r="E130" i="2"/>
  <c r="L130" i="15"/>
  <c r="I131" i="15"/>
  <c r="E131" i="2"/>
  <c r="L131" i="15"/>
  <c r="I132" i="15"/>
  <c r="E132" i="2"/>
  <c r="L132" i="15"/>
  <c r="I133" i="15"/>
  <c r="E133" i="2"/>
  <c r="L133" i="15"/>
  <c r="I134" i="15"/>
  <c r="E134" i="2"/>
  <c r="L134" i="15"/>
  <c r="I135" i="15"/>
  <c r="E135" i="2"/>
  <c r="L135" i="15"/>
  <c r="I136" i="15"/>
  <c r="E136" i="2"/>
  <c r="L136" i="15"/>
  <c r="I137" i="15"/>
  <c r="E137" i="2"/>
  <c r="L137" i="15"/>
  <c r="I138" i="15"/>
  <c r="E138" i="2"/>
  <c r="L138" i="15"/>
  <c r="I139" i="15"/>
  <c r="E139" i="2"/>
  <c r="L139" i="15"/>
  <c r="I140" i="15"/>
  <c r="E140" i="2"/>
  <c r="L140" i="15"/>
  <c r="I141" i="15"/>
  <c r="E141" i="2"/>
  <c r="L141" i="15"/>
  <c r="I142" i="15"/>
  <c r="E142" i="2"/>
  <c r="L142" i="15"/>
  <c r="I143" i="15"/>
  <c r="E143" i="2"/>
  <c r="L143" i="15"/>
  <c r="I144" i="15"/>
  <c r="E144" i="2"/>
  <c r="L144" i="15"/>
  <c r="I145" i="15"/>
  <c r="E145" i="2"/>
  <c r="L145" i="15"/>
  <c r="I146" i="15"/>
  <c r="L146" i="15"/>
  <c r="I147" i="15"/>
  <c r="E147" i="2"/>
  <c r="L147" i="15"/>
  <c r="I148" i="15"/>
  <c r="E148" i="2"/>
  <c r="L148" i="15"/>
  <c r="I149" i="15"/>
  <c r="E149" i="2"/>
  <c r="L149" i="15"/>
  <c r="I150" i="15"/>
  <c r="E150" i="2"/>
  <c r="L150" i="15"/>
  <c r="I151" i="15"/>
  <c r="E151" i="2"/>
  <c r="L151" i="15"/>
  <c r="I152" i="15"/>
  <c r="E152" i="2"/>
  <c r="L152" i="15"/>
  <c r="I153" i="15"/>
  <c r="E153" i="2"/>
  <c r="L153" i="15"/>
  <c r="I154" i="15"/>
  <c r="E154" i="2"/>
  <c r="L154" i="15"/>
  <c r="I155" i="15"/>
  <c r="E155" i="2"/>
  <c r="L155" i="15"/>
  <c r="I156" i="15"/>
  <c r="E156" i="2"/>
  <c r="L156" i="15"/>
  <c r="I157" i="15"/>
  <c r="E157" i="2"/>
  <c r="L157" i="15"/>
  <c r="I158" i="15"/>
  <c r="E158" i="2"/>
  <c r="L158" i="15"/>
  <c r="I159" i="15"/>
  <c r="E159" i="2"/>
  <c r="L159" i="15"/>
  <c r="I160" i="15"/>
  <c r="E160" i="2"/>
  <c r="L160" i="15"/>
  <c r="I161" i="15"/>
  <c r="E161" i="2"/>
  <c r="L161" i="15"/>
  <c r="I162" i="15"/>
  <c r="E162" i="2"/>
  <c r="L162" i="15"/>
  <c r="I163" i="15"/>
  <c r="E163" i="2"/>
  <c r="L163" i="15"/>
  <c r="I164" i="15"/>
  <c r="E164" i="2"/>
  <c r="L164" i="15"/>
  <c r="I165" i="15"/>
  <c r="E165" i="2"/>
  <c r="L165" i="15"/>
  <c r="I166" i="15"/>
  <c r="L166" i="15"/>
  <c r="I167" i="15"/>
  <c r="E167" i="2"/>
  <c r="L167" i="15"/>
  <c r="I168" i="15"/>
  <c r="E168" i="2"/>
  <c r="L168" i="15"/>
  <c r="I169" i="15"/>
  <c r="E169" i="2"/>
  <c r="L169" i="15"/>
  <c r="I170" i="15"/>
  <c r="E170" i="2"/>
  <c r="L170" i="15"/>
  <c r="I171" i="15"/>
  <c r="E171" i="2"/>
  <c r="L171" i="15"/>
  <c r="I172" i="15"/>
  <c r="E172" i="2"/>
  <c r="L172" i="15"/>
  <c r="I173" i="15"/>
  <c r="E173" i="2"/>
  <c r="L173" i="15"/>
  <c r="I174" i="15"/>
  <c r="E174" i="2"/>
  <c r="L174" i="15"/>
  <c r="I175" i="15"/>
  <c r="E175" i="2"/>
  <c r="L175" i="15"/>
  <c r="I176" i="15"/>
  <c r="E176" i="2"/>
  <c r="L176" i="15"/>
  <c r="I177" i="15"/>
  <c r="E177" i="2"/>
  <c r="L177" i="15"/>
  <c r="I178" i="15"/>
  <c r="E178" i="2"/>
  <c r="L178" i="15"/>
  <c r="I179" i="15"/>
  <c r="E179" i="2"/>
  <c r="L179" i="15"/>
  <c r="I180" i="15"/>
  <c r="E180" i="2"/>
  <c r="L180" i="15"/>
  <c r="I181" i="15"/>
  <c r="E181" i="2"/>
  <c r="L181" i="15"/>
  <c r="I182" i="15"/>
  <c r="E182" i="2"/>
  <c r="L182" i="15"/>
  <c r="I183" i="15"/>
  <c r="E183" i="2"/>
  <c r="L183" i="15"/>
  <c r="I184" i="15"/>
  <c r="E184" i="2"/>
  <c r="L184" i="15"/>
  <c r="I185" i="15"/>
  <c r="E185" i="2"/>
  <c r="L185" i="15"/>
  <c r="I186" i="15"/>
  <c r="L186" i="15"/>
  <c r="I187" i="15"/>
  <c r="E187" i="2"/>
  <c r="L187" i="15"/>
  <c r="I188" i="15"/>
  <c r="E188" i="2"/>
  <c r="L188" i="15"/>
  <c r="I189" i="15"/>
  <c r="E189" i="2"/>
  <c r="L189" i="15"/>
  <c r="I190" i="15"/>
  <c r="E190" i="2"/>
  <c r="L190" i="15"/>
  <c r="I191" i="15"/>
  <c r="E191" i="2"/>
  <c r="L191" i="15"/>
  <c r="I192" i="15"/>
  <c r="E192" i="2"/>
  <c r="L192" i="15"/>
  <c r="I193" i="15"/>
  <c r="E193" i="2"/>
  <c r="L193" i="15"/>
  <c r="I194" i="15"/>
  <c r="E194" i="2"/>
  <c r="L194" i="15"/>
  <c r="I195" i="15"/>
  <c r="E195" i="2"/>
  <c r="L195" i="15"/>
  <c r="I196" i="15"/>
  <c r="E196" i="2"/>
  <c r="L196" i="15"/>
  <c r="I197" i="15"/>
  <c r="E197" i="2"/>
  <c r="L197" i="15"/>
  <c r="I198" i="15"/>
  <c r="E198" i="2"/>
  <c r="L198" i="15"/>
  <c r="I199" i="15"/>
  <c r="E199" i="2"/>
  <c r="L199" i="15"/>
  <c r="I200" i="15"/>
  <c r="E200" i="2"/>
  <c r="L200" i="15"/>
  <c r="I201" i="15"/>
  <c r="E201" i="2"/>
  <c r="L201" i="15"/>
  <c r="I202" i="15"/>
  <c r="E202" i="2"/>
  <c r="L202" i="15"/>
  <c r="I203" i="15"/>
  <c r="E203" i="2"/>
  <c r="L203" i="15"/>
  <c r="I204" i="15"/>
  <c r="E204" i="2"/>
  <c r="L204" i="15"/>
  <c r="I205" i="15"/>
  <c r="E205" i="2"/>
  <c r="L205" i="15"/>
  <c r="I206" i="15"/>
  <c r="L206" i="15"/>
  <c r="I207" i="15"/>
  <c r="E207" i="2"/>
  <c r="L207" i="15"/>
  <c r="I208" i="15"/>
  <c r="E208" i="2"/>
  <c r="L208" i="15"/>
  <c r="I209" i="15"/>
  <c r="E209" i="2"/>
  <c r="L209" i="15"/>
  <c r="I210" i="15"/>
  <c r="E210" i="2"/>
  <c r="L210" i="15"/>
  <c r="I211" i="15"/>
  <c r="E211" i="2"/>
  <c r="L211" i="15"/>
  <c r="I212" i="15"/>
  <c r="E212" i="2"/>
  <c r="L212" i="15"/>
  <c r="I213" i="15"/>
  <c r="E213" i="2"/>
  <c r="L213" i="15"/>
  <c r="I214" i="15"/>
  <c r="E214" i="2"/>
  <c r="L214" i="15"/>
  <c r="I215" i="15"/>
  <c r="E215" i="2"/>
  <c r="L215" i="15"/>
  <c r="I216" i="15"/>
  <c r="E216" i="2"/>
  <c r="L216" i="15"/>
  <c r="I217" i="15"/>
  <c r="E217" i="2"/>
  <c r="L217" i="15"/>
  <c r="I218" i="15"/>
  <c r="E218" i="2"/>
  <c r="L218" i="15"/>
  <c r="I219" i="15"/>
  <c r="E219" i="2"/>
  <c r="L219" i="15"/>
  <c r="I220" i="15"/>
  <c r="E220" i="2"/>
  <c r="L220" i="15"/>
  <c r="I221" i="15"/>
  <c r="E221" i="2"/>
  <c r="L221" i="15"/>
  <c r="I222" i="15"/>
  <c r="E222" i="2"/>
  <c r="L222" i="15"/>
  <c r="I223" i="15"/>
  <c r="E223" i="2"/>
  <c r="L223" i="15"/>
  <c r="I224" i="15"/>
  <c r="E224" i="2"/>
  <c r="L224" i="15"/>
  <c r="I225" i="15"/>
  <c r="E225" i="2"/>
  <c r="L225" i="15"/>
  <c r="I226" i="15"/>
  <c r="L226" i="15"/>
  <c r="I227" i="15"/>
  <c r="E227" i="2"/>
  <c r="L227" i="15"/>
  <c r="I228" i="15"/>
  <c r="E228" i="2"/>
  <c r="L228" i="15"/>
  <c r="I229" i="15"/>
  <c r="E229" i="2"/>
  <c r="L229" i="15"/>
  <c r="I230" i="15"/>
  <c r="E230" i="2"/>
  <c r="L230" i="15"/>
  <c r="I231" i="15"/>
  <c r="E231" i="2"/>
  <c r="L231" i="15"/>
  <c r="I232" i="15"/>
  <c r="E232" i="2"/>
  <c r="L232" i="15"/>
  <c r="I233" i="15"/>
  <c r="E233" i="2"/>
  <c r="L233" i="15"/>
  <c r="I234" i="15"/>
  <c r="E234" i="2"/>
  <c r="L234" i="15"/>
  <c r="I235" i="15"/>
  <c r="E235" i="2"/>
  <c r="L235" i="15"/>
  <c r="I236" i="15"/>
  <c r="E236" i="2"/>
  <c r="L236" i="15"/>
  <c r="I237" i="15"/>
  <c r="E237" i="2"/>
  <c r="L237" i="15"/>
  <c r="I238" i="15"/>
  <c r="E238" i="2"/>
  <c r="L238" i="15"/>
  <c r="I239" i="15"/>
  <c r="E239" i="2"/>
  <c r="L239" i="15"/>
  <c r="I240" i="15"/>
  <c r="E240" i="2"/>
  <c r="L240" i="15"/>
  <c r="I241" i="15"/>
  <c r="E241" i="2"/>
  <c r="L241" i="15"/>
  <c r="I242" i="15"/>
  <c r="E242" i="2"/>
  <c r="L242" i="15"/>
  <c r="I243" i="15"/>
  <c r="E243" i="2"/>
  <c r="L243" i="15"/>
  <c r="I244" i="15"/>
  <c r="E244" i="2"/>
  <c r="L244" i="15"/>
  <c r="I245" i="15"/>
  <c r="E245" i="2"/>
  <c r="L245" i="15"/>
  <c r="I246" i="15"/>
  <c r="L246" i="15"/>
  <c r="I247" i="15"/>
  <c r="E247" i="2"/>
  <c r="L247" i="15"/>
  <c r="I248" i="15"/>
  <c r="E248" i="2"/>
  <c r="L248" i="15"/>
  <c r="I249" i="15"/>
  <c r="E249" i="2"/>
  <c r="L249" i="15"/>
  <c r="I250" i="15"/>
  <c r="E250" i="2"/>
  <c r="L250" i="15"/>
  <c r="I251" i="15"/>
  <c r="E251" i="2"/>
  <c r="L251" i="15"/>
  <c r="I252" i="15"/>
  <c r="E252" i="2"/>
  <c r="L252" i="15"/>
  <c r="I253" i="15"/>
  <c r="E253" i="2"/>
  <c r="L253" i="15"/>
  <c r="I254" i="15"/>
  <c r="E254" i="2"/>
  <c r="L254" i="15"/>
  <c r="I255" i="15"/>
  <c r="E255" i="2"/>
  <c r="L255" i="15"/>
  <c r="I256" i="15"/>
  <c r="E256" i="2"/>
  <c r="L256" i="15"/>
  <c r="I257" i="15"/>
  <c r="E257" i="2"/>
  <c r="L257" i="15"/>
  <c r="I258" i="15"/>
  <c r="E258" i="2"/>
  <c r="L258" i="15"/>
  <c r="I259" i="15"/>
  <c r="E259" i="2"/>
  <c r="L259" i="15"/>
  <c r="I260" i="15"/>
  <c r="E260" i="2"/>
  <c r="L260" i="15"/>
  <c r="I261" i="15"/>
  <c r="E261" i="2"/>
  <c r="L261" i="15"/>
  <c r="I262" i="15"/>
  <c r="E262" i="2"/>
  <c r="L262" i="15"/>
  <c r="I263" i="15"/>
  <c r="E263" i="2"/>
  <c r="L263" i="15"/>
  <c r="I264" i="15"/>
  <c r="E264" i="2"/>
  <c r="L264" i="15"/>
  <c r="I265" i="15"/>
  <c r="E265" i="2"/>
  <c r="L265" i="15"/>
  <c r="I266" i="15"/>
  <c r="L266" i="15"/>
  <c r="I267" i="15"/>
  <c r="E267" i="2"/>
  <c r="L267" i="15"/>
  <c r="I268" i="15"/>
  <c r="E268" i="2"/>
  <c r="L268" i="15"/>
  <c r="I269" i="15"/>
  <c r="E269" i="2"/>
  <c r="L269" i="15"/>
  <c r="I270" i="15"/>
  <c r="E270" i="2"/>
  <c r="L270" i="15"/>
  <c r="I271" i="15"/>
  <c r="E271" i="2"/>
  <c r="L271" i="15"/>
  <c r="I272" i="15"/>
  <c r="E272" i="2"/>
  <c r="L272" i="15"/>
  <c r="I273" i="15"/>
  <c r="E273" i="2"/>
  <c r="L273" i="15"/>
  <c r="I274" i="15"/>
  <c r="E274" i="2"/>
  <c r="L274" i="15"/>
  <c r="I275" i="15"/>
  <c r="E275" i="2"/>
  <c r="L275" i="15"/>
  <c r="I276" i="15"/>
  <c r="E276" i="2"/>
  <c r="L276" i="15"/>
  <c r="I277" i="15"/>
  <c r="E277" i="2"/>
  <c r="L277" i="15"/>
  <c r="I278" i="15"/>
  <c r="E278" i="2"/>
  <c r="L278" i="15"/>
  <c r="I279" i="15"/>
  <c r="E279" i="2"/>
  <c r="L279" i="15"/>
  <c r="I280" i="15"/>
  <c r="E280" i="2"/>
  <c r="L280" i="15"/>
  <c r="I281" i="15"/>
  <c r="E281" i="2"/>
  <c r="L281" i="15"/>
  <c r="I282" i="15"/>
  <c r="E282" i="2"/>
  <c r="L282" i="15"/>
  <c r="I283" i="15"/>
  <c r="E283" i="2"/>
  <c r="L283" i="15"/>
  <c r="I284" i="15"/>
  <c r="E284" i="2"/>
  <c r="L284" i="15"/>
  <c r="I285" i="15"/>
  <c r="E285" i="2"/>
  <c r="L285" i="15"/>
  <c r="I286" i="15"/>
  <c r="L286" i="15"/>
  <c r="I287" i="15"/>
  <c r="E287" i="2"/>
  <c r="L287" i="15"/>
  <c r="I288" i="15"/>
  <c r="E288" i="2"/>
  <c r="L288" i="15"/>
  <c r="I289" i="15"/>
  <c r="E289" i="2"/>
  <c r="L289" i="15"/>
  <c r="I290" i="15"/>
  <c r="E290" i="2"/>
  <c r="L290" i="15"/>
  <c r="I291" i="15"/>
  <c r="E291" i="2"/>
  <c r="L291" i="15"/>
  <c r="I292" i="15"/>
  <c r="E292" i="2"/>
  <c r="L292" i="15"/>
  <c r="I293" i="15"/>
  <c r="E293" i="2"/>
  <c r="L293" i="15"/>
  <c r="I294" i="15"/>
  <c r="E294" i="2"/>
  <c r="L294" i="15"/>
  <c r="I295" i="15"/>
  <c r="E295" i="2"/>
  <c r="L295" i="15"/>
  <c r="I296" i="15"/>
  <c r="E296" i="2"/>
  <c r="L296" i="15"/>
  <c r="I297" i="15"/>
  <c r="E297" i="2"/>
  <c r="L297" i="15"/>
  <c r="I298" i="15"/>
  <c r="E298" i="2"/>
  <c r="L298" i="15"/>
  <c r="I299" i="15"/>
  <c r="E299" i="2"/>
  <c r="L299" i="15"/>
  <c r="I300" i="15"/>
  <c r="E300" i="2"/>
  <c r="L300" i="15"/>
  <c r="I301" i="15"/>
  <c r="E301" i="2"/>
  <c r="L301" i="15"/>
  <c r="I302" i="15"/>
  <c r="E302" i="2"/>
  <c r="L302" i="15"/>
  <c r="I303" i="15"/>
  <c r="E303" i="2"/>
  <c r="L303" i="15"/>
  <c r="I304" i="15"/>
  <c r="E304" i="2"/>
  <c r="L304" i="15"/>
  <c r="I305" i="15"/>
  <c r="E305" i="2"/>
  <c r="L305" i="15"/>
  <c r="I306" i="15"/>
  <c r="L306" i="15"/>
  <c r="I307" i="15"/>
  <c r="E307" i="2"/>
  <c r="L307" i="15"/>
  <c r="I308" i="15"/>
  <c r="E308" i="2"/>
  <c r="L308" i="15"/>
  <c r="I309" i="15"/>
  <c r="E309" i="2"/>
  <c r="L309" i="15"/>
  <c r="I310" i="15"/>
  <c r="E310" i="2"/>
  <c r="L310" i="15"/>
  <c r="I311" i="15"/>
  <c r="E311" i="2"/>
  <c r="L311" i="15"/>
  <c r="I312" i="15"/>
  <c r="E312" i="2"/>
  <c r="L312" i="15"/>
  <c r="I313" i="15"/>
  <c r="E313" i="2"/>
  <c r="L313" i="15"/>
  <c r="I314" i="15"/>
  <c r="E314" i="2"/>
  <c r="L314" i="15"/>
  <c r="I315" i="15"/>
  <c r="E315" i="2"/>
  <c r="L315" i="15"/>
  <c r="I316" i="15"/>
  <c r="E316" i="2"/>
  <c r="L316" i="15"/>
  <c r="I317" i="15"/>
  <c r="E317" i="2"/>
  <c r="L317" i="15"/>
  <c r="I318" i="15"/>
  <c r="E318" i="2"/>
  <c r="L318" i="15"/>
  <c r="I319" i="15"/>
  <c r="E319" i="2"/>
  <c r="L319" i="15"/>
  <c r="I320" i="15"/>
  <c r="E320" i="2"/>
  <c r="L320" i="15"/>
  <c r="I321" i="15"/>
  <c r="E321" i="2"/>
  <c r="L321" i="15"/>
  <c r="I322" i="15"/>
  <c r="E322" i="2"/>
  <c r="L322" i="15"/>
  <c r="I323" i="15"/>
  <c r="E323" i="2"/>
  <c r="L323" i="15"/>
  <c r="I324" i="15"/>
  <c r="E324" i="2"/>
  <c r="L324" i="15"/>
  <c r="I325" i="15"/>
  <c r="E325" i="2"/>
  <c r="L325" i="15"/>
  <c r="I326" i="15"/>
  <c r="L326" i="15"/>
  <c r="I327" i="15"/>
  <c r="E327" i="2"/>
  <c r="L327" i="15"/>
  <c r="I328" i="15"/>
  <c r="E328" i="2"/>
  <c r="L328" i="15"/>
  <c r="I329" i="15"/>
  <c r="E329" i="2"/>
  <c r="L329" i="15"/>
  <c r="I330" i="15"/>
  <c r="E330" i="2"/>
  <c r="L330" i="15"/>
  <c r="I331" i="15"/>
  <c r="E331" i="2"/>
  <c r="L331" i="15"/>
  <c r="I332" i="15"/>
  <c r="E332" i="2"/>
  <c r="L332" i="15"/>
  <c r="I333" i="15"/>
  <c r="E333" i="2"/>
  <c r="L333" i="15"/>
  <c r="I334" i="15"/>
  <c r="E334" i="2"/>
  <c r="L334" i="15"/>
  <c r="I335" i="15"/>
  <c r="E335" i="2"/>
  <c r="L335" i="15"/>
  <c r="I336" i="15"/>
  <c r="E336" i="2"/>
  <c r="L336" i="15"/>
  <c r="I337" i="15"/>
  <c r="E337" i="2"/>
  <c r="L337" i="15"/>
  <c r="I338" i="15"/>
  <c r="E338" i="2"/>
  <c r="L338" i="15"/>
  <c r="I339" i="15"/>
  <c r="E339" i="2"/>
  <c r="L339" i="15"/>
  <c r="I340" i="15"/>
  <c r="E340" i="2"/>
  <c r="L340" i="15"/>
  <c r="I341" i="15"/>
  <c r="E341" i="2"/>
  <c r="L341" i="15"/>
  <c r="I342" i="15"/>
  <c r="E342" i="2"/>
  <c r="L342" i="15"/>
  <c r="I343" i="15"/>
  <c r="E343" i="2"/>
  <c r="L343" i="15"/>
  <c r="I344" i="15"/>
  <c r="E344" i="2"/>
  <c r="L344" i="15"/>
  <c r="I345" i="15"/>
  <c r="E345" i="2"/>
  <c r="L345" i="15"/>
  <c r="I346" i="15"/>
  <c r="L346" i="15"/>
  <c r="I347" i="15"/>
  <c r="E347" i="2"/>
  <c r="L347" i="15"/>
  <c r="I348" i="15"/>
  <c r="E348" i="2"/>
  <c r="L348" i="15"/>
  <c r="I349" i="15"/>
  <c r="E349" i="2"/>
  <c r="L349" i="15"/>
  <c r="I350" i="15"/>
  <c r="E350" i="2"/>
  <c r="L350" i="15"/>
  <c r="I351" i="15"/>
  <c r="E351" i="2"/>
  <c r="L351" i="15"/>
  <c r="I352" i="15"/>
  <c r="E352" i="2"/>
  <c r="L352" i="15"/>
  <c r="I353" i="15"/>
  <c r="E353" i="2"/>
  <c r="L353" i="15"/>
  <c r="I354" i="15"/>
  <c r="E354" i="2"/>
  <c r="L354" i="15"/>
  <c r="I355" i="15"/>
  <c r="E355" i="2"/>
  <c r="L355" i="15"/>
  <c r="I356" i="15"/>
  <c r="E356" i="2"/>
  <c r="L356" i="15"/>
  <c r="I357" i="15"/>
  <c r="E357" i="2"/>
  <c r="L357" i="15"/>
  <c r="I358" i="15"/>
  <c r="E358" i="2"/>
  <c r="L358" i="15"/>
  <c r="I359" i="15"/>
  <c r="E359" i="2"/>
  <c r="L359" i="15"/>
  <c r="I360" i="15"/>
  <c r="E360" i="2"/>
  <c r="L360" i="15"/>
  <c r="I361" i="15"/>
  <c r="E361" i="2"/>
  <c r="L361" i="15"/>
  <c r="I362" i="15"/>
  <c r="E362" i="2"/>
  <c r="L362" i="15"/>
  <c r="I363" i="15"/>
  <c r="E363" i="2"/>
  <c r="L363" i="15"/>
  <c r="I364" i="15"/>
  <c r="E364" i="2"/>
  <c r="L364" i="15"/>
  <c r="I365" i="15"/>
  <c r="E365" i="2"/>
  <c r="L365" i="15"/>
  <c r="I366" i="15"/>
  <c r="L366" i="15"/>
  <c r="I367" i="15"/>
  <c r="E367" i="2"/>
  <c r="L367" i="15"/>
  <c r="I368" i="15"/>
  <c r="E368" i="2"/>
  <c r="L368" i="15"/>
  <c r="I369" i="15"/>
  <c r="E369" i="2"/>
  <c r="L369" i="15"/>
  <c r="I370" i="15"/>
  <c r="E370" i="2"/>
  <c r="L370" i="15"/>
  <c r="I371" i="15"/>
  <c r="E371" i="2"/>
  <c r="L371" i="15"/>
  <c r="I372" i="15"/>
  <c r="E372" i="2"/>
  <c r="L372" i="15"/>
  <c r="I373" i="15"/>
  <c r="E373" i="2"/>
  <c r="L373" i="15"/>
  <c r="I374" i="15"/>
  <c r="E374" i="2"/>
  <c r="L374" i="15"/>
  <c r="I375" i="15"/>
  <c r="E375" i="2"/>
  <c r="L375" i="15"/>
  <c r="I376" i="15"/>
  <c r="E376" i="2"/>
  <c r="L376" i="15"/>
  <c r="I377" i="15"/>
  <c r="E377" i="2"/>
  <c r="L377" i="15"/>
  <c r="I378" i="15"/>
  <c r="E378" i="2"/>
  <c r="L378" i="15"/>
  <c r="I379" i="15"/>
  <c r="E379" i="2"/>
  <c r="L379" i="15"/>
  <c r="I380" i="15"/>
  <c r="E380" i="2"/>
  <c r="L380" i="15"/>
  <c r="I381" i="15"/>
  <c r="E381" i="2"/>
  <c r="L381" i="15"/>
  <c r="I382" i="15"/>
  <c r="E382" i="2"/>
  <c r="L382" i="15"/>
  <c r="I383" i="15"/>
  <c r="E383" i="2"/>
  <c r="L383" i="15"/>
  <c r="I384" i="15"/>
  <c r="E384" i="2"/>
  <c r="L384" i="15"/>
  <c r="I385" i="15"/>
  <c r="E385" i="2"/>
  <c r="L385" i="15"/>
  <c r="I386" i="15"/>
  <c r="L386" i="15"/>
  <c r="I387" i="15"/>
  <c r="E387" i="2"/>
  <c r="L387" i="15"/>
  <c r="I388" i="15"/>
  <c r="E388" i="2"/>
  <c r="L388" i="15"/>
  <c r="I389" i="15"/>
  <c r="E389" i="2"/>
  <c r="L389" i="15"/>
  <c r="I390" i="15"/>
  <c r="E390" i="2"/>
  <c r="L390" i="15"/>
  <c r="I391" i="15"/>
  <c r="E391" i="2"/>
  <c r="L391" i="15"/>
  <c r="I392" i="15"/>
  <c r="E392" i="2"/>
  <c r="L392" i="15"/>
  <c r="I393" i="15"/>
  <c r="E393" i="2"/>
  <c r="L393" i="15"/>
  <c r="I394" i="15"/>
  <c r="E394" i="2"/>
  <c r="L394" i="15"/>
  <c r="I395" i="15"/>
  <c r="E395" i="2"/>
  <c r="L395" i="15"/>
  <c r="I396" i="15"/>
  <c r="E396" i="2"/>
  <c r="L396" i="15"/>
  <c r="I397" i="15"/>
  <c r="E397" i="2"/>
  <c r="L397" i="15"/>
  <c r="I398" i="15"/>
  <c r="E398" i="2"/>
  <c r="L398" i="15"/>
  <c r="I399" i="15"/>
  <c r="E399" i="2"/>
  <c r="L399" i="15"/>
  <c r="I400" i="15"/>
  <c r="E400" i="2"/>
  <c r="L400" i="15"/>
  <c r="I401" i="15"/>
  <c r="E401" i="2"/>
  <c r="L401" i="15"/>
  <c r="I402" i="15"/>
  <c r="E402" i="2"/>
  <c r="L402" i="15"/>
  <c r="I403" i="15"/>
  <c r="E403" i="2"/>
  <c r="L403" i="15"/>
  <c r="I404" i="15"/>
  <c r="E404" i="2"/>
  <c r="L404" i="15"/>
  <c r="I405" i="15"/>
  <c r="E405" i="2"/>
  <c r="L405" i="15"/>
  <c r="I406" i="15"/>
  <c r="L406" i="15"/>
  <c r="I407" i="15"/>
  <c r="E407" i="2"/>
  <c r="L407" i="15"/>
  <c r="I408" i="15"/>
  <c r="E408" i="2"/>
  <c r="L408" i="15"/>
  <c r="I409" i="15"/>
  <c r="E409" i="2"/>
  <c r="L409" i="15"/>
  <c r="I410" i="15"/>
  <c r="E410" i="2"/>
  <c r="L410" i="15"/>
  <c r="I411" i="15"/>
  <c r="E411" i="2"/>
  <c r="L411" i="15"/>
  <c r="I412" i="15"/>
  <c r="E412" i="2"/>
  <c r="L412" i="15"/>
  <c r="I413" i="15"/>
  <c r="E413" i="2"/>
  <c r="L413" i="15"/>
  <c r="I414" i="15"/>
  <c r="E414" i="2"/>
  <c r="L414" i="15"/>
  <c r="I415" i="15"/>
  <c r="E415" i="2"/>
  <c r="L415" i="15"/>
  <c r="I416" i="15"/>
  <c r="E416" i="2"/>
  <c r="L416" i="15"/>
  <c r="I417" i="15"/>
  <c r="E417" i="2"/>
  <c r="L417" i="15"/>
  <c r="I418" i="15"/>
  <c r="E418" i="2"/>
  <c r="L418" i="15"/>
  <c r="I419" i="15"/>
  <c r="E419" i="2"/>
  <c r="L419" i="15"/>
  <c r="I420" i="15"/>
  <c r="E420" i="2"/>
  <c r="L420" i="15"/>
  <c r="I421" i="15"/>
  <c r="E421" i="2"/>
  <c r="L421" i="15"/>
  <c r="I422" i="15"/>
  <c r="E422" i="2"/>
  <c r="L422" i="15"/>
  <c r="I423" i="15"/>
  <c r="E423" i="2"/>
  <c r="L423" i="15"/>
  <c r="I424" i="15"/>
  <c r="E424" i="2"/>
  <c r="L424" i="15"/>
  <c r="I425" i="15"/>
  <c r="E425" i="2"/>
  <c r="L425" i="15"/>
  <c r="I426" i="15"/>
  <c r="L426" i="15"/>
  <c r="I427" i="15"/>
  <c r="E427" i="2"/>
  <c r="L427" i="15"/>
  <c r="I428" i="15"/>
  <c r="E428" i="2"/>
  <c r="L428" i="15"/>
  <c r="I429" i="15"/>
  <c r="E429" i="2"/>
  <c r="L429" i="15"/>
  <c r="I430" i="15"/>
  <c r="E430" i="2"/>
  <c r="L430" i="15"/>
  <c r="I431" i="15"/>
  <c r="E431" i="2"/>
  <c r="L431" i="15"/>
  <c r="I432" i="15"/>
  <c r="E432" i="2"/>
  <c r="L432" i="15"/>
  <c r="I433" i="15"/>
  <c r="E433" i="2"/>
  <c r="L433" i="15"/>
  <c r="I434" i="15"/>
  <c r="E434" i="2"/>
  <c r="L434" i="15"/>
  <c r="I435" i="15"/>
  <c r="E435" i="2"/>
  <c r="L435" i="15"/>
  <c r="I436" i="15"/>
  <c r="E436" i="2"/>
  <c r="L436" i="15"/>
  <c r="I437" i="15"/>
  <c r="E437" i="2"/>
  <c r="L437" i="15"/>
  <c r="I438" i="15"/>
  <c r="E438" i="2"/>
  <c r="L438" i="15"/>
  <c r="I439" i="15"/>
  <c r="E439" i="2"/>
  <c r="L439" i="15"/>
  <c r="I440" i="15"/>
  <c r="E440" i="2"/>
  <c r="L440" i="15"/>
  <c r="I441" i="15"/>
  <c r="E441" i="2"/>
  <c r="L441" i="15"/>
  <c r="I442" i="15"/>
  <c r="E442" i="2"/>
  <c r="L442" i="15"/>
  <c r="I443" i="15"/>
  <c r="E443" i="2"/>
  <c r="L443" i="15"/>
  <c r="I444" i="15"/>
  <c r="E444" i="2"/>
  <c r="L444" i="15"/>
  <c r="I445" i="15"/>
  <c r="E445" i="2"/>
  <c r="L445" i="15"/>
  <c r="I446" i="15"/>
  <c r="L446" i="15"/>
  <c r="I447" i="15"/>
  <c r="E447" i="2"/>
  <c r="L447" i="15"/>
  <c r="I448" i="15"/>
  <c r="E448" i="2"/>
  <c r="L448" i="15"/>
  <c r="I449" i="15"/>
  <c r="E449" i="2"/>
  <c r="L449" i="15"/>
  <c r="I450" i="15"/>
  <c r="E450" i="2"/>
  <c r="L450" i="15"/>
  <c r="I451" i="15"/>
  <c r="E451" i="2"/>
  <c r="L451" i="15"/>
  <c r="I452" i="15"/>
  <c r="E452" i="2"/>
  <c r="L452" i="15"/>
  <c r="I453" i="15"/>
  <c r="E453" i="2"/>
  <c r="L453" i="15"/>
  <c r="I454" i="15"/>
  <c r="E454" i="2"/>
  <c r="L454" i="15"/>
  <c r="I455" i="15"/>
  <c r="E455" i="2"/>
  <c r="L455" i="15"/>
  <c r="I456" i="15"/>
  <c r="E456" i="2"/>
  <c r="L456" i="15"/>
  <c r="I457" i="15"/>
  <c r="E457" i="2"/>
  <c r="L457" i="15"/>
  <c r="I458" i="15"/>
  <c r="E458" i="2"/>
  <c r="L458" i="15"/>
  <c r="I459" i="15"/>
  <c r="E459" i="2"/>
  <c r="L459" i="15"/>
  <c r="I460" i="15"/>
  <c r="E460" i="2"/>
  <c r="L460" i="15"/>
  <c r="I461" i="15"/>
  <c r="E461" i="2"/>
  <c r="L461" i="15"/>
  <c r="I462" i="15"/>
  <c r="E462" i="2"/>
  <c r="L462" i="15"/>
  <c r="I463" i="15"/>
  <c r="E463" i="2"/>
  <c r="L463" i="15"/>
  <c r="I464" i="15"/>
  <c r="E464" i="2"/>
  <c r="L464" i="15"/>
  <c r="I465" i="15"/>
  <c r="E465" i="2"/>
  <c r="L465" i="15"/>
  <c r="I466" i="15"/>
  <c r="L466" i="15"/>
  <c r="I467" i="15"/>
  <c r="E467" i="2"/>
  <c r="L467" i="15"/>
  <c r="I468" i="15"/>
  <c r="E468" i="2"/>
  <c r="L468" i="15"/>
  <c r="I469" i="15"/>
  <c r="E469" i="2"/>
  <c r="L469" i="15"/>
  <c r="I470" i="15"/>
  <c r="E470" i="2"/>
  <c r="L470" i="15"/>
  <c r="I471" i="15"/>
  <c r="E471" i="2"/>
  <c r="L471" i="15"/>
  <c r="I472" i="15"/>
  <c r="E472" i="2"/>
  <c r="L472" i="15"/>
  <c r="I473" i="15"/>
  <c r="E473" i="2"/>
  <c r="L473" i="15"/>
  <c r="I474" i="15"/>
  <c r="E474" i="2"/>
  <c r="L474" i="15"/>
  <c r="I475" i="15"/>
  <c r="E475" i="2"/>
  <c r="L475" i="15"/>
  <c r="I476" i="15"/>
  <c r="E476" i="2"/>
  <c r="L476" i="15"/>
  <c r="I477" i="15"/>
  <c r="E477" i="2"/>
  <c r="L477" i="15"/>
  <c r="I478" i="15"/>
  <c r="E478" i="2"/>
  <c r="L478" i="15"/>
  <c r="I479" i="15"/>
  <c r="E479" i="2"/>
  <c r="L479" i="15"/>
  <c r="I480" i="15"/>
  <c r="E480" i="2"/>
  <c r="L480" i="15"/>
  <c r="I481" i="15"/>
  <c r="E481" i="2"/>
  <c r="L481" i="15"/>
  <c r="I482" i="15"/>
  <c r="E482" i="2"/>
  <c r="L482" i="15"/>
  <c r="I483" i="15"/>
  <c r="E483" i="2"/>
  <c r="L483" i="15"/>
  <c r="I484" i="15"/>
  <c r="E484" i="2"/>
  <c r="L484" i="15"/>
  <c r="I485" i="15"/>
  <c r="E485" i="2"/>
  <c r="L485" i="15"/>
  <c r="I486" i="15"/>
  <c r="L486" i="15"/>
  <c r="I487" i="15"/>
  <c r="E487" i="2"/>
  <c r="L487" i="15"/>
  <c r="I488" i="15"/>
  <c r="E488" i="2"/>
  <c r="L488" i="15"/>
  <c r="I489" i="15"/>
  <c r="E489" i="2"/>
  <c r="L489" i="15"/>
  <c r="I490" i="15"/>
  <c r="E490" i="2"/>
  <c r="L490" i="15"/>
  <c r="I491" i="15"/>
  <c r="E491" i="2"/>
  <c r="L491" i="15"/>
  <c r="I492" i="15"/>
  <c r="E492" i="2"/>
  <c r="L492" i="15"/>
  <c r="I493" i="15"/>
  <c r="E493" i="2"/>
  <c r="L493" i="15"/>
  <c r="I494" i="15"/>
  <c r="E494" i="2"/>
  <c r="L494" i="15"/>
  <c r="I495" i="15"/>
  <c r="E495" i="2"/>
  <c r="L495" i="15"/>
  <c r="I496" i="15"/>
  <c r="E496" i="2"/>
  <c r="L496" i="15"/>
  <c r="I497" i="15"/>
  <c r="E497" i="2"/>
  <c r="L497" i="15"/>
  <c r="I498" i="15"/>
  <c r="E498" i="2"/>
  <c r="L498" i="15"/>
  <c r="I499" i="15"/>
  <c r="E499" i="2"/>
  <c r="L499" i="15"/>
  <c r="I500" i="15"/>
  <c r="E500" i="2"/>
  <c r="L500" i="15"/>
  <c r="I501" i="15"/>
  <c r="E501" i="2"/>
  <c r="L501" i="15"/>
  <c r="I502" i="15"/>
  <c r="E502" i="2"/>
  <c r="L502" i="15"/>
  <c r="I503" i="15"/>
  <c r="E503" i="2"/>
  <c r="L503" i="15"/>
  <c r="I504" i="15"/>
  <c r="E504" i="2"/>
  <c r="L504" i="15"/>
  <c r="I505" i="15"/>
  <c r="E505" i="2"/>
  <c r="L505" i="15"/>
  <c r="I506" i="15"/>
  <c r="L506" i="15"/>
  <c r="I507" i="15"/>
  <c r="E507" i="2"/>
  <c r="L507" i="15"/>
  <c r="I508" i="15"/>
  <c r="E508" i="2"/>
  <c r="L508" i="15"/>
  <c r="I509" i="15"/>
  <c r="E509" i="2"/>
  <c r="L509" i="15"/>
  <c r="I510" i="15"/>
  <c r="E510" i="2"/>
  <c r="L510" i="15"/>
  <c r="I511" i="15"/>
  <c r="E511" i="2"/>
  <c r="L511" i="15"/>
  <c r="I512" i="15"/>
  <c r="E512" i="2"/>
  <c r="L512" i="15"/>
  <c r="I513" i="15"/>
  <c r="E513" i="2"/>
  <c r="L513" i="15"/>
  <c r="I514" i="15"/>
  <c r="E514" i="2"/>
  <c r="L514" i="15"/>
  <c r="I515" i="15"/>
  <c r="E515" i="2"/>
  <c r="L515" i="15"/>
  <c r="I516" i="15"/>
  <c r="E516" i="2"/>
  <c r="L516" i="15"/>
  <c r="I517" i="15"/>
  <c r="E517" i="2"/>
  <c r="L517" i="15"/>
  <c r="I518" i="15"/>
  <c r="E518" i="2"/>
  <c r="L518" i="15"/>
  <c r="I519" i="15"/>
  <c r="E519" i="2"/>
  <c r="L519" i="15"/>
  <c r="I520" i="15"/>
  <c r="E520" i="2"/>
  <c r="L520" i="15"/>
  <c r="I521" i="15"/>
  <c r="E521" i="2"/>
  <c r="L521" i="15"/>
  <c r="I522" i="15"/>
  <c r="E522" i="2"/>
  <c r="L522" i="15"/>
  <c r="I523" i="15"/>
  <c r="E523" i="2"/>
  <c r="L523" i="15"/>
  <c r="I524" i="15"/>
  <c r="E524" i="2"/>
  <c r="L524" i="15"/>
  <c r="I525" i="15"/>
  <c r="E525" i="2"/>
  <c r="L525" i="15"/>
  <c r="I526" i="15"/>
  <c r="L526" i="15"/>
  <c r="I527" i="15"/>
  <c r="E527" i="2"/>
  <c r="L527" i="15"/>
  <c r="I528" i="15"/>
  <c r="E528" i="2"/>
  <c r="L528" i="15"/>
  <c r="I529" i="15"/>
  <c r="E529" i="2"/>
  <c r="L529" i="15"/>
  <c r="I530" i="15"/>
  <c r="E530" i="2"/>
  <c r="L530" i="15"/>
  <c r="I531" i="15"/>
  <c r="E531" i="2"/>
  <c r="L531" i="15"/>
  <c r="I532" i="15"/>
  <c r="E532" i="2"/>
  <c r="L532" i="15"/>
  <c r="I533" i="15"/>
  <c r="E533" i="2"/>
  <c r="L533" i="15"/>
  <c r="I534" i="15"/>
  <c r="E534" i="2"/>
  <c r="L534" i="15"/>
  <c r="I535" i="15"/>
  <c r="E535" i="2"/>
  <c r="L535" i="15"/>
  <c r="I536" i="15"/>
  <c r="E536" i="2"/>
  <c r="L536" i="15"/>
  <c r="I537" i="15"/>
  <c r="E537" i="2"/>
  <c r="L537" i="15"/>
  <c r="I538" i="15"/>
  <c r="E538" i="2"/>
  <c r="L538" i="15"/>
  <c r="I539" i="15"/>
  <c r="E539" i="2"/>
  <c r="L539" i="15"/>
  <c r="I540" i="15"/>
  <c r="E540" i="2"/>
  <c r="L540" i="15"/>
  <c r="I541" i="15"/>
  <c r="E541" i="2"/>
  <c r="L541" i="15"/>
  <c r="I542" i="15"/>
  <c r="E542" i="2"/>
  <c r="L542" i="15"/>
  <c r="I543" i="15"/>
  <c r="E543" i="2"/>
  <c r="L543" i="15"/>
  <c r="I544" i="15"/>
  <c r="E544" i="2"/>
  <c r="L544" i="15"/>
  <c r="I545" i="15"/>
  <c r="E545" i="2"/>
  <c r="L545" i="15"/>
  <c r="I546" i="15"/>
  <c r="L546" i="15"/>
  <c r="I547" i="15"/>
  <c r="E547" i="2"/>
  <c r="L547" i="15"/>
  <c r="I548" i="15"/>
  <c r="E548" i="2"/>
  <c r="L548" i="15"/>
  <c r="I549" i="15"/>
  <c r="E549" i="2"/>
  <c r="L549" i="15"/>
  <c r="I550" i="15"/>
  <c r="E550" i="2"/>
  <c r="L550" i="15"/>
  <c r="I551" i="15"/>
  <c r="E551" i="2"/>
  <c r="L551" i="15"/>
  <c r="I552" i="15"/>
  <c r="E552" i="2"/>
  <c r="L552" i="15"/>
  <c r="I553" i="15"/>
  <c r="E553" i="2"/>
  <c r="L553" i="15"/>
  <c r="I554" i="15"/>
  <c r="E554" i="2"/>
  <c r="L554" i="15"/>
  <c r="I555" i="15"/>
  <c r="E555" i="2"/>
  <c r="L555" i="15"/>
  <c r="I556" i="15"/>
  <c r="E556" i="2"/>
  <c r="L556" i="15"/>
  <c r="I557" i="15"/>
  <c r="E557" i="2"/>
  <c r="L557" i="15"/>
  <c r="I558" i="15"/>
  <c r="E558" i="2"/>
  <c r="L558" i="15"/>
  <c r="I559" i="15"/>
  <c r="E559" i="2"/>
  <c r="L559" i="15"/>
  <c r="I560" i="15"/>
  <c r="E560" i="2"/>
  <c r="L560" i="15"/>
  <c r="I561" i="15"/>
  <c r="E561" i="2"/>
  <c r="L561" i="15"/>
  <c r="I562" i="15"/>
  <c r="E562" i="2"/>
  <c r="L562" i="15"/>
  <c r="I563" i="15"/>
  <c r="E563" i="2"/>
  <c r="L563" i="15"/>
  <c r="I564" i="15"/>
  <c r="E564" i="2"/>
  <c r="L564" i="15"/>
  <c r="I565" i="15"/>
  <c r="E565" i="2"/>
  <c r="L565" i="15"/>
  <c r="I566" i="15"/>
  <c r="L566" i="15"/>
  <c r="I567" i="15"/>
  <c r="E567" i="2"/>
  <c r="L567" i="15"/>
  <c r="I568" i="15"/>
  <c r="E568" i="2"/>
  <c r="L568" i="15"/>
  <c r="I569" i="15"/>
  <c r="E569" i="2"/>
  <c r="L569" i="15"/>
  <c r="I570" i="15"/>
  <c r="E570" i="2"/>
  <c r="L570" i="15"/>
  <c r="I571" i="15"/>
  <c r="E571" i="2"/>
  <c r="L571" i="15"/>
  <c r="I572" i="15"/>
  <c r="E572" i="2"/>
  <c r="L572" i="15"/>
  <c r="I573" i="15"/>
  <c r="E573" i="2"/>
  <c r="L573" i="15"/>
  <c r="I574" i="15"/>
  <c r="E574" i="2"/>
  <c r="L574" i="15"/>
  <c r="I575" i="15"/>
  <c r="E575" i="2"/>
  <c r="L575" i="15"/>
  <c r="I576" i="15"/>
  <c r="E576" i="2"/>
  <c r="L576" i="15"/>
  <c r="I577" i="15"/>
  <c r="E577" i="2"/>
  <c r="L577" i="15"/>
  <c r="I578" i="15"/>
  <c r="E578" i="2"/>
  <c r="L578" i="15"/>
  <c r="I579" i="15"/>
  <c r="E579" i="2"/>
  <c r="L579" i="15"/>
  <c r="I580" i="15"/>
  <c r="E580" i="2"/>
  <c r="L580" i="15"/>
  <c r="I581" i="15"/>
  <c r="E581" i="2"/>
  <c r="L581" i="15"/>
  <c r="I582" i="15"/>
  <c r="E582" i="2"/>
  <c r="L582" i="15"/>
  <c r="I583" i="15"/>
  <c r="E583" i="2"/>
  <c r="L583" i="15"/>
  <c r="I584" i="15"/>
  <c r="E584" i="2"/>
  <c r="L584" i="15"/>
  <c r="I585" i="15"/>
  <c r="E585" i="2"/>
  <c r="L585" i="15"/>
  <c r="I586" i="15"/>
  <c r="L586" i="15"/>
  <c r="I587" i="15"/>
  <c r="E587" i="2"/>
  <c r="L587" i="15"/>
  <c r="I588" i="15"/>
  <c r="E588" i="2"/>
  <c r="L588" i="15"/>
  <c r="I589" i="15"/>
  <c r="E589" i="2"/>
  <c r="L589" i="15"/>
  <c r="I590" i="15"/>
  <c r="E590" i="2"/>
  <c r="L590" i="15"/>
  <c r="I591" i="15"/>
  <c r="E591" i="2"/>
  <c r="L591" i="15"/>
  <c r="I592" i="15"/>
  <c r="E592" i="2"/>
  <c r="L592" i="15"/>
  <c r="I593" i="15"/>
  <c r="E593" i="2"/>
  <c r="L593" i="15"/>
  <c r="I594" i="15"/>
  <c r="E594" i="2"/>
  <c r="L594" i="15"/>
  <c r="I595" i="15"/>
  <c r="L595" i="15"/>
  <c r="E7" i="2"/>
  <c r="L7" i="15"/>
  <c r="A8" i="12"/>
  <c r="D8" i="15"/>
  <c r="F8" i="15"/>
  <c r="C8" i="15"/>
  <c r="H8" i="15"/>
  <c r="K8" i="15"/>
  <c r="B8" i="12"/>
  <c r="C8" i="12"/>
  <c r="D8" i="12"/>
  <c r="E8" i="12"/>
  <c r="F8" i="12"/>
  <c r="G8" i="12"/>
  <c r="H8" i="12"/>
  <c r="A9" i="12"/>
  <c r="D9" i="15"/>
  <c r="F9" i="15"/>
  <c r="C9" i="15"/>
  <c r="H9" i="15"/>
  <c r="K9" i="15"/>
  <c r="B9" i="12"/>
  <c r="C9" i="12"/>
  <c r="D9" i="12"/>
  <c r="E9" i="12"/>
  <c r="F9" i="12"/>
  <c r="G9" i="12"/>
  <c r="H9" i="12"/>
  <c r="A10" i="12"/>
  <c r="D10" i="15"/>
  <c r="F10" i="15"/>
  <c r="C10" i="15"/>
  <c r="H10" i="15"/>
  <c r="K10" i="15"/>
  <c r="B10" i="12"/>
  <c r="C10" i="12"/>
  <c r="D10" i="12"/>
  <c r="E10" i="12"/>
  <c r="F10" i="12"/>
  <c r="G10" i="12"/>
  <c r="H10" i="12"/>
  <c r="A11" i="12"/>
  <c r="D11" i="15"/>
  <c r="F11" i="15"/>
  <c r="C11" i="15"/>
  <c r="H11" i="15"/>
  <c r="K11" i="15"/>
  <c r="B11" i="12"/>
  <c r="C11" i="12"/>
  <c r="D11" i="12"/>
  <c r="E11" i="12"/>
  <c r="F11" i="12"/>
  <c r="G11" i="12"/>
  <c r="H11" i="12"/>
  <c r="A12" i="12"/>
  <c r="D12" i="15"/>
  <c r="F12" i="15"/>
  <c r="C12" i="15"/>
  <c r="H12" i="15"/>
  <c r="K12" i="15"/>
  <c r="B12" i="12"/>
  <c r="C12" i="12"/>
  <c r="D12" i="12"/>
  <c r="E12" i="12"/>
  <c r="F12" i="12"/>
  <c r="G12" i="12"/>
  <c r="H12" i="12"/>
  <c r="A13" i="12"/>
  <c r="D13" i="15"/>
  <c r="F13" i="15"/>
  <c r="C13" i="15"/>
  <c r="H13" i="15"/>
  <c r="K13" i="15"/>
  <c r="B13" i="12"/>
  <c r="C13" i="12"/>
  <c r="D13" i="12"/>
  <c r="E13" i="12"/>
  <c r="F13" i="12"/>
  <c r="G13" i="12"/>
  <c r="H13" i="12"/>
  <c r="A14" i="12"/>
  <c r="D14" i="15"/>
  <c r="F14" i="15"/>
  <c r="C14" i="15"/>
  <c r="H14" i="15"/>
  <c r="K14" i="15"/>
  <c r="B14" i="12"/>
  <c r="C14" i="12"/>
  <c r="D14" i="12"/>
  <c r="E14" i="12"/>
  <c r="F14" i="12"/>
  <c r="G14" i="12"/>
  <c r="H14" i="12"/>
  <c r="A15" i="12"/>
  <c r="D15" i="15"/>
  <c r="F15" i="15"/>
  <c r="C15" i="15"/>
  <c r="H15" i="15"/>
  <c r="K15" i="15"/>
  <c r="B15" i="12"/>
  <c r="C15" i="12"/>
  <c r="D15" i="12"/>
  <c r="E15" i="12"/>
  <c r="F15" i="12"/>
  <c r="G15" i="12"/>
  <c r="H15" i="12"/>
  <c r="A16" i="12"/>
  <c r="D16" i="15"/>
  <c r="F16" i="15"/>
  <c r="C16" i="15"/>
  <c r="H16" i="15"/>
  <c r="K16" i="15"/>
  <c r="B16" i="12"/>
  <c r="C16" i="12"/>
  <c r="D16" i="12"/>
  <c r="E16" i="12"/>
  <c r="F16" i="12"/>
  <c r="G16" i="12"/>
  <c r="H16" i="12"/>
  <c r="A17" i="12"/>
  <c r="D17" i="15"/>
  <c r="F17" i="15"/>
  <c r="C17" i="15"/>
  <c r="H17" i="15"/>
  <c r="K17" i="15"/>
  <c r="B17" i="12"/>
  <c r="C17" i="12"/>
  <c r="D17" i="12"/>
  <c r="E17" i="12"/>
  <c r="F17" i="12"/>
  <c r="G17" i="12"/>
  <c r="H17" i="12"/>
  <c r="A18" i="12"/>
  <c r="D18" i="15"/>
  <c r="F18" i="15"/>
  <c r="C18" i="15"/>
  <c r="H18" i="15"/>
  <c r="K18" i="15"/>
  <c r="B18" i="12"/>
  <c r="C18" i="12"/>
  <c r="D18" i="12"/>
  <c r="E18" i="12"/>
  <c r="F18" i="12"/>
  <c r="G18" i="12"/>
  <c r="H18" i="12"/>
  <c r="A19" i="12"/>
  <c r="D19" i="15"/>
  <c r="F19" i="15"/>
  <c r="C19" i="15"/>
  <c r="H19" i="15"/>
  <c r="K19" i="15"/>
  <c r="B19" i="12"/>
  <c r="C19" i="12"/>
  <c r="D19" i="12"/>
  <c r="E19" i="12"/>
  <c r="F19" i="12"/>
  <c r="G19" i="12"/>
  <c r="H19" i="12"/>
  <c r="A20" i="12"/>
  <c r="D20" i="15"/>
  <c r="F20" i="15"/>
  <c r="C20" i="15"/>
  <c r="H20" i="15"/>
  <c r="K20" i="15"/>
  <c r="B20" i="12"/>
  <c r="C20" i="12"/>
  <c r="D20" i="12"/>
  <c r="E20" i="12"/>
  <c r="F20" i="12"/>
  <c r="G20" i="12"/>
  <c r="H20" i="12"/>
  <c r="A21" i="12"/>
  <c r="D21" i="15"/>
  <c r="F21" i="15"/>
  <c r="C21" i="15"/>
  <c r="H21" i="15"/>
  <c r="K21" i="15"/>
  <c r="B21" i="12"/>
  <c r="C21" i="12"/>
  <c r="D21" i="12"/>
  <c r="E21" i="12"/>
  <c r="F21" i="12"/>
  <c r="G21" i="12"/>
  <c r="H21" i="12"/>
  <c r="A22" i="12"/>
  <c r="D22" i="15"/>
  <c r="F22" i="15"/>
  <c r="C22" i="15"/>
  <c r="H22" i="15"/>
  <c r="K22" i="15"/>
  <c r="B22" i="12"/>
  <c r="C22" i="12"/>
  <c r="D22" i="12"/>
  <c r="E22" i="12"/>
  <c r="F22" i="12"/>
  <c r="G22" i="12"/>
  <c r="H22" i="12"/>
  <c r="A23" i="12"/>
  <c r="D23" i="15"/>
  <c r="F23" i="15"/>
  <c r="C23" i="15"/>
  <c r="H23" i="15"/>
  <c r="K23" i="15"/>
  <c r="B23" i="12"/>
  <c r="C23" i="12"/>
  <c r="D23" i="12"/>
  <c r="E23" i="12"/>
  <c r="F23" i="12"/>
  <c r="G23" i="12"/>
  <c r="H23" i="12"/>
  <c r="A24" i="12"/>
  <c r="D24" i="15"/>
  <c r="F24" i="15"/>
  <c r="C24" i="15"/>
  <c r="H24" i="15"/>
  <c r="K24" i="15"/>
  <c r="B24" i="12"/>
  <c r="C24" i="12"/>
  <c r="D24" i="12"/>
  <c r="E24" i="12"/>
  <c r="F24" i="12"/>
  <c r="G24" i="12"/>
  <c r="H24" i="12"/>
  <c r="A25" i="12"/>
  <c r="D25" i="15"/>
  <c r="F25" i="15"/>
  <c r="C25" i="15"/>
  <c r="H25" i="15"/>
  <c r="K25" i="15"/>
  <c r="B25" i="12"/>
  <c r="C25" i="12"/>
  <c r="D25" i="12"/>
  <c r="E25" i="12"/>
  <c r="F25" i="12"/>
  <c r="G25" i="12"/>
  <c r="H25" i="12"/>
  <c r="A26" i="12"/>
  <c r="D26" i="15"/>
  <c r="F26" i="15"/>
  <c r="C26" i="15"/>
  <c r="H26" i="15"/>
  <c r="K26" i="15"/>
  <c r="B26" i="12"/>
  <c r="C26" i="12"/>
  <c r="D26" i="12"/>
  <c r="E26" i="12"/>
  <c r="F26" i="12"/>
  <c r="G26" i="12"/>
  <c r="H26" i="12"/>
  <c r="A27" i="12"/>
  <c r="D27" i="15"/>
  <c r="F27" i="15"/>
  <c r="C27" i="15"/>
  <c r="H27" i="15"/>
  <c r="E26" i="2"/>
  <c r="K27" i="15"/>
  <c r="B27" i="12"/>
  <c r="C27" i="12"/>
  <c r="D27" i="12"/>
  <c r="E27" i="12"/>
  <c r="F27" i="12"/>
  <c r="G27" i="12"/>
  <c r="H27" i="12"/>
  <c r="A28" i="12"/>
  <c r="D28" i="15"/>
  <c r="F28" i="15"/>
  <c r="C28" i="15"/>
  <c r="H28" i="15"/>
  <c r="K28" i="15"/>
  <c r="B28" i="12"/>
  <c r="C28" i="12"/>
  <c r="D28" i="12"/>
  <c r="E28" i="12"/>
  <c r="F28" i="12"/>
  <c r="G28" i="12"/>
  <c r="H28" i="12"/>
  <c r="A29" i="12"/>
  <c r="D29" i="15"/>
  <c r="F29" i="15"/>
  <c r="C29" i="15"/>
  <c r="H29" i="15"/>
  <c r="K29" i="15"/>
  <c r="B29" i="12"/>
  <c r="C29" i="12"/>
  <c r="D29" i="12"/>
  <c r="E29" i="12"/>
  <c r="F29" i="12"/>
  <c r="G29" i="12"/>
  <c r="H29" i="12"/>
  <c r="A30" i="12"/>
  <c r="D30" i="15"/>
  <c r="F30" i="15"/>
  <c r="C30" i="15"/>
  <c r="H30" i="15"/>
  <c r="K30" i="15"/>
  <c r="B30" i="12"/>
  <c r="C30" i="12"/>
  <c r="D30" i="12"/>
  <c r="E30" i="12"/>
  <c r="F30" i="12"/>
  <c r="G30" i="12"/>
  <c r="H30" i="12"/>
  <c r="A31" i="12"/>
  <c r="D31" i="15"/>
  <c r="F31" i="15"/>
  <c r="C31" i="15"/>
  <c r="H31" i="15"/>
  <c r="K31" i="15"/>
  <c r="B31" i="12"/>
  <c r="C31" i="12"/>
  <c r="D31" i="12"/>
  <c r="E31" i="12"/>
  <c r="F31" i="12"/>
  <c r="G31" i="12"/>
  <c r="H31" i="12"/>
  <c r="A32" i="12"/>
  <c r="D32" i="15"/>
  <c r="F32" i="15"/>
  <c r="C32" i="15"/>
  <c r="H32" i="15"/>
  <c r="K32" i="15"/>
  <c r="B32" i="12"/>
  <c r="C32" i="12"/>
  <c r="D32" i="12"/>
  <c r="E32" i="12"/>
  <c r="F32" i="12"/>
  <c r="G32" i="12"/>
  <c r="H32" i="12"/>
  <c r="A33" i="12"/>
  <c r="D33" i="15"/>
  <c r="F33" i="15"/>
  <c r="C33" i="15"/>
  <c r="H33" i="15"/>
  <c r="K33" i="15"/>
  <c r="B33" i="12"/>
  <c r="C33" i="12"/>
  <c r="D33" i="12"/>
  <c r="E33" i="12"/>
  <c r="F33" i="12"/>
  <c r="G33" i="12"/>
  <c r="H33" i="12"/>
  <c r="A34" i="12"/>
  <c r="D34" i="15"/>
  <c r="F34" i="15"/>
  <c r="C34" i="15"/>
  <c r="H34" i="15"/>
  <c r="K34" i="15"/>
  <c r="B34" i="12"/>
  <c r="C34" i="12"/>
  <c r="D34" i="12"/>
  <c r="E34" i="12"/>
  <c r="F34" i="12"/>
  <c r="G34" i="12"/>
  <c r="H34" i="12"/>
  <c r="A35" i="12"/>
  <c r="D35" i="15"/>
  <c r="F35" i="15"/>
  <c r="C35" i="15"/>
  <c r="H35" i="15"/>
  <c r="K35" i="15"/>
  <c r="B35" i="12"/>
  <c r="C35" i="12"/>
  <c r="D35" i="12"/>
  <c r="E35" i="12"/>
  <c r="F35" i="12"/>
  <c r="G35" i="12"/>
  <c r="H35" i="12"/>
  <c r="A36" i="12"/>
  <c r="D36" i="15"/>
  <c r="F36" i="15"/>
  <c r="C36" i="15"/>
  <c r="H36" i="15"/>
  <c r="K36" i="15"/>
  <c r="B36" i="12"/>
  <c r="C36" i="12"/>
  <c r="D36" i="12"/>
  <c r="E36" i="12"/>
  <c r="F36" i="12"/>
  <c r="G36" i="12"/>
  <c r="H36" i="12"/>
  <c r="A37" i="12"/>
  <c r="D37" i="15"/>
  <c r="F37" i="15"/>
  <c r="C37" i="15"/>
  <c r="H37" i="15"/>
  <c r="K37" i="15"/>
  <c r="B37" i="12"/>
  <c r="C37" i="12"/>
  <c r="D37" i="12"/>
  <c r="E37" i="12"/>
  <c r="F37" i="12"/>
  <c r="G37" i="12"/>
  <c r="H37" i="12"/>
  <c r="A38" i="12"/>
  <c r="D38" i="15"/>
  <c r="F38" i="15"/>
  <c r="C38" i="15"/>
  <c r="H38" i="15"/>
  <c r="K38" i="15"/>
  <c r="B38" i="12"/>
  <c r="C38" i="12"/>
  <c r="D38" i="12"/>
  <c r="E38" i="12"/>
  <c r="F38" i="12"/>
  <c r="G38" i="12"/>
  <c r="H38" i="12"/>
  <c r="A39" i="12"/>
  <c r="D39" i="15"/>
  <c r="F39" i="15"/>
  <c r="C39" i="15"/>
  <c r="H39" i="15"/>
  <c r="K39" i="15"/>
  <c r="B39" i="12"/>
  <c r="C39" i="12"/>
  <c r="D39" i="12"/>
  <c r="E39" i="12"/>
  <c r="F39" i="12"/>
  <c r="G39" i="12"/>
  <c r="H39" i="12"/>
  <c r="A40" i="12"/>
  <c r="D40" i="15"/>
  <c r="F40" i="15"/>
  <c r="C40" i="15"/>
  <c r="H40" i="15"/>
  <c r="K40" i="15"/>
  <c r="B40" i="12"/>
  <c r="C40" i="12"/>
  <c r="D40" i="12"/>
  <c r="E40" i="12"/>
  <c r="F40" i="12"/>
  <c r="G40" i="12"/>
  <c r="H40" i="12"/>
  <c r="A41" i="12"/>
  <c r="D41" i="15"/>
  <c r="F41" i="15"/>
  <c r="C41" i="15"/>
  <c r="H41" i="15"/>
  <c r="K41" i="15"/>
  <c r="B41" i="12"/>
  <c r="C41" i="12"/>
  <c r="D41" i="12"/>
  <c r="E41" i="12"/>
  <c r="F41" i="12"/>
  <c r="G41" i="12"/>
  <c r="H41" i="12"/>
  <c r="A42" i="12"/>
  <c r="D42" i="15"/>
  <c r="F42" i="15"/>
  <c r="C42" i="15"/>
  <c r="H42" i="15"/>
  <c r="K42" i="15"/>
  <c r="B42" i="12"/>
  <c r="C42" i="12"/>
  <c r="D42" i="12"/>
  <c r="E42" i="12"/>
  <c r="F42" i="12"/>
  <c r="G42" i="12"/>
  <c r="H42" i="12"/>
  <c r="A43" i="12"/>
  <c r="D43" i="15"/>
  <c r="F43" i="15"/>
  <c r="C43" i="15"/>
  <c r="H43" i="15"/>
  <c r="K43" i="15"/>
  <c r="B43" i="12"/>
  <c r="C43" i="12"/>
  <c r="D43" i="12"/>
  <c r="E43" i="12"/>
  <c r="F43" i="12"/>
  <c r="G43" i="12"/>
  <c r="H43" i="12"/>
  <c r="A44" i="12"/>
  <c r="D44" i="15"/>
  <c r="F44" i="15"/>
  <c r="C44" i="15"/>
  <c r="H44" i="15"/>
  <c r="K44" i="15"/>
  <c r="B44" i="12"/>
  <c r="C44" i="12"/>
  <c r="D44" i="12"/>
  <c r="E44" i="12"/>
  <c r="F44" i="12"/>
  <c r="G44" i="12"/>
  <c r="H44" i="12"/>
  <c r="A45" i="12"/>
  <c r="D45" i="15"/>
  <c r="F45" i="15"/>
  <c r="C45" i="15"/>
  <c r="H45" i="15"/>
  <c r="K45" i="15"/>
  <c r="B45" i="12"/>
  <c r="C45" i="12"/>
  <c r="D45" i="12"/>
  <c r="E45" i="12"/>
  <c r="F45" i="12"/>
  <c r="G45" i="12"/>
  <c r="H45" i="12"/>
  <c r="A46" i="12"/>
  <c r="D46" i="15"/>
  <c r="F46" i="15"/>
  <c r="C46" i="15"/>
  <c r="H46" i="15"/>
  <c r="K46" i="15"/>
  <c r="B46" i="12"/>
  <c r="C46" i="12"/>
  <c r="D46" i="12"/>
  <c r="E46" i="12"/>
  <c r="F46" i="12"/>
  <c r="G46" i="12"/>
  <c r="H46" i="12"/>
  <c r="A47" i="12"/>
  <c r="D47" i="15"/>
  <c r="F47" i="15"/>
  <c r="C47" i="15"/>
  <c r="H47" i="15"/>
  <c r="E46" i="2"/>
  <c r="K47" i="15"/>
  <c r="B47" i="12"/>
  <c r="C47" i="12"/>
  <c r="D47" i="12"/>
  <c r="E47" i="12"/>
  <c r="F47" i="12"/>
  <c r="G47" i="12"/>
  <c r="H47" i="12"/>
  <c r="A48" i="12"/>
  <c r="D48" i="15"/>
  <c r="F48" i="15"/>
  <c r="C48" i="15"/>
  <c r="H48" i="15"/>
  <c r="K48" i="15"/>
  <c r="B48" i="12"/>
  <c r="C48" i="12"/>
  <c r="D48" i="12"/>
  <c r="E48" i="12"/>
  <c r="F48" i="12"/>
  <c r="G48" i="12"/>
  <c r="H48" i="12"/>
  <c r="A49" i="12"/>
  <c r="D49" i="15"/>
  <c r="F49" i="15"/>
  <c r="C49" i="15"/>
  <c r="H49" i="15"/>
  <c r="K49" i="15"/>
  <c r="B49" i="12"/>
  <c r="C49" i="12"/>
  <c r="D49" i="12"/>
  <c r="E49" i="12"/>
  <c r="F49" i="12"/>
  <c r="G49" i="12"/>
  <c r="H49" i="12"/>
  <c r="A50" i="12"/>
  <c r="D50" i="15"/>
  <c r="F50" i="15"/>
  <c r="C50" i="15"/>
  <c r="H50" i="15"/>
  <c r="K50" i="15"/>
  <c r="B50" i="12"/>
  <c r="C50" i="12"/>
  <c r="D50" i="12"/>
  <c r="E50" i="12"/>
  <c r="F50" i="12"/>
  <c r="G50" i="12"/>
  <c r="H50" i="12"/>
  <c r="A51" i="12"/>
  <c r="D51" i="15"/>
  <c r="F51" i="15"/>
  <c r="C51" i="15"/>
  <c r="H51" i="15"/>
  <c r="K51" i="15"/>
  <c r="B51" i="12"/>
  <c r="C51" i="12"/>
  <c r="D51" i="12"/>
  <c r="E51" i="12"/>
  <c r="F51" i="12"/>
  <c r="G51" i="12"/>
  <c r="H51" i="12"/>
  <c r="A52" i="12"/>
  <c r="D52" i="15"/>
  <c r="F52" i="15"/>
  <c r="C52" i="15"/>
  <c r="H52" i="15"/>
  <c r="K52" i="15"/>
  <c r="B52" i="12"/>
  <c r="C52" i="12"/>
  <c r="D52" i="12"/>
  <c r="E52" i="12"/>
  <c r="F52" i="12"/>
  <c r="G52" i="12"/>
  <c r="H52" i="12"/>
  <c r="A53" i="12"/>
  <c r="D53" i="15"/>
  <c r="F53" i="15"/>
  <c r="C53" i="15"/>
  <c r="H53" i="15"/>
  <c r="K53" i="15"/>
  <c r="B53" i="12"/>
  <c r="C53" i="12"/>
  <c r="D53" i="12"/>
  <c r="E53" i="12"/>
  <c r="F53" i="12"/>
  <c r="G53" i="12"/>
  <c r="H53" i="12"/>
  <c r="A54" i="12"/>
  <c r="D54" i="15"/>
  <c r="F54" i="15"/>
  <c r="C54" i="15"/>
  <c r="H54" i="15"/>
  <c r="K54" i="15"/>
  <c r="B54" i="12"/>
  <c r="C54" i="12"/>
  <c r="D54" i="12"/>
  <c r="E54" i="12"/>
  <c r="F54" i="12"/>
  <c r="G54" i="12"/>
  <c r="H54" i="12"/>
  <c r="A55" i="12"/>
  <c r="D55" i="15"/>
  <c r="F55" i="15"/>
  <c r="C55" i="15"/>
  <c r="H55" i="15"/>
  <c r="K55" i="15"/>
  <c r="B55" i="12"/>
  <c r="C55" i="12"/>
  <c r="D55" i="12"/>
  <c r="E55" i="12"/>
  <c r="F55" i="12"/>
  <c r="G55" i="12"/>
  <c r="H55" i="12"/>
  <c r="A56" i="12"/>
  <c r="D56" i="15"/>
  <c r="F56" i="15"/>
  <c r="C56" i="15"/>
  <c r="H56" i="15"/>
  <c r="K56" i="15"/>
  <c r="B56" i="12"/>
  <c r="C56" i="12"/>
  <c r="D56" i="12"/>
  <c r="E56" i="12"/>
  <c r="F56" i="12"/>
  <c r="G56" i="12"/>
  <c r="H56" i="12"/>
  <c r="A57" i="12"/>
  <c r="D57" i="15"/>
  <c r="F57" i="15"/>
  <c r="C57" i="15"/>
  <c r="H57" i="15"/>
  <c r="K57" i="15"/>
  <c r="B57" i="12"/>
  <c r="C57" i="12"/>
  <c r="D57" i="12"/>
  <c r="E57" i="12"/>
  <c r="F57" i="12"/>
  <c r="G57" i="12"/>
  <c r="H57" i="12"/>
  <c r="A58" i="12"/>
  <c r="D58" i="15"/>
  <c r="F58" i="15"/>
  <c r="C58" i="15"/>
  <c r="H58" i="15"/>
  <c r="K58" i="15"/>
  <c r="B58" i="12"/>
  <c r="C58" i="12"/>
  <c r="D58" i="12"/>
  <c r="E58" i="12"/>
  <c r="F58" i="12"/>
  <c r="G58" i="12"/>
  <c r="H58" i="12"/>
  <c r="A59" i="12"/>
  <c r="D59" i="15"/>
  <c r="F59" i="15"/>
  <c r="C59" i="15"/>
  <c r="H59" i="15"/>
  <c r="K59" i="15"/>
  <c r="B59" i="12"/>
  <c r="C59" i="12"/>
  <c r="D59" i="12"/>
  <c r="E59" i="12"/>
  <c r="F59" i="12"/>
  <c r="G59" i="12"/>
  <c r="H59" i="12"/>
  <c r="A60" i="12"/>
  <c r="D60" i="15"/>
  <c r="F60" i="15"/>
  <c r="C60" i="15"/>
  <c r="H60" i="15"/>
  <c r="K60" i="15"/>
  <c r="B60" i="12"/>
  <c r="C60" i="12"/>
  <c r="D60" i="12"/>
  <c r="E60" i="12"/>
  <c r="F60" i="12"/>
  <c r="G60" i="12"/>
  <c r="H60" i="12"/>
  <c r="A61" i="12"/>
  <c r="D61" i="15"/>
  <c r="F61" i="15"/>
  <c r="C61" i="15"/>
  <c r="H61" i="15"/>
  <c r="K61" i="15"/>
  <c r="B61" i="12"/>
  <c r="C61" i="12"/>
  <c r="D61" i="12"/>
  <c r="E61" i="12"/>
  <c r="F61" i="12"/>
  <c r="G61" i="12"/>
  <c r="H61" i="12"/>
  <c r="A62" i="12"/>
  <c r="D62" i="15"/>
  <c r="F62" i="15"/>
  <c r="C62" i="15"/>
  <c r="H62" i="15"/>
  <c r="K62" i="15"/>
  <c r="B62" i="12"/>
  <c r="C62" i="12"/>
  <c r="D62" i="12"/>
  <c r="E62" i="12"/>
  <c r="F62" i="12"/>
  <c r="G62" i="12"/>
  <c r="H62" i="12"/>
  <c r="A63" i="12"/>
  <c r="D63" i="15"/>
  <c r="F63" i="15"/>
  <c r="C63" i="15"/>
  <c r="H63" i="15"/>
  <c r="K63" i="15"/>
  <c r="B63" i="12"/>
  <c r="C63" i="12"/>
  <c r="D63" i="12"/>
  <c r="E63" i="12"/>
  <c r="F63" i="12"/>
  <c r="G63" i="12"/>
  <c r="H63" i="12"/>
  <c r="A64" i="12"/>
  <c r="D64" i="15"/>
  <c r="F64" i="15"/>
  <c r="C64" i="15"/>
  <c r="H64" i="15"/>
  <c r="K64" i="15"/>
  <c r="B64" i="12"/>
  <c r="C64" i="12"/>
  <c r="D64" i="12"/>
  <c r="E64" i="12"/>
  <c r="F64" i="12"/>
  <c r="G64" i="12"/>
  <c r="H64" i="12"/>
  <c r="A65" i="12"/>
  <c r="D65" i="15"/>
  <c r="F65" i="15"/>
  <c r="C65" i="15"/>
  <c r="H65" i="15"/>
  <c r="K65" i="15"/>
  <c r="B65" i="12"/>
  <c r="C65" i="12"/>
  <c r="D65" i="12"/>
  <c r="E65" i="12"/>
  <c r="F65" i="12"/>
  <c r="G65" i="12"/>
  <c r="H65" i="12"/>
  <c r="A66" i="12"/>
  <c r="D66" i="15"/>
  <c r="F66" i="15"/>
  <c r="C66" i="15"/>
  <c r="H66" i="15"/>
  <c r="K66" i="15"/>
  <c r="B66" i="12"/>
  <c r="C66" i="12"/>
  <c r="D66" i="12"/>
  <c r="E66" i="12"/>
  <c r="F66" i="12"/>
  <c r="G66" i="12"/>
  <c r="H66" i="12"/>
  <c r="A67" i="12"/>
  <c r="D67" i="15"/>
  <c r="F67" i="15"/>
  <c r="C67" i="15"/>
  <c r="H67" i="15"/>
  <c r="E66" i="2"/>
  <c r="K67" i="15"/>
  <c r="B67" i="12"/>
  <c r="C67" i="12"/>
  <c r="D67" i="12"/>
  <c r="E67" i="12"/>
  <c r="F67" i="12"/>
  <c r="G67" i="12"/>
  <c r="H67" i="12"/>
  <c r="A68" i="12"/>
  <c r="D68" i="15"/>
  <c r="F68" i="15"/>
  <c r="C68" i="15"/>
  <c r="H68" i="15"/>
  <c r="K68" i="15"/>
  <c r="B68" i="12"/>
  <c r="C68" i="12"/>
  <c r="D68" i="12"/>
  <c r="E68" i="12"/>
  <c r="F68" i="12"/>
  <c r="G68" i="12"/>
  <c r="H68" i="12"/>
  <c r="A69" i="12"/>
  <c r="D69" i="15"/>
  <c r="F69" i="15"/>
  <c r="C69" i="15"/>
  <c r="H69" i="15"/>
  <c r="K69" i="15"/>
  <c r="B69" i="12"/>
  <c r="C69" i="12"/>
  <c r="D69" i="12"/>
  <c r="E69" i="12"/>
  <c r="F69" i="12"/>
  <c r="G69" i="12"/>
  <c r="H69" i="12"/>
  <c r="A70" i="12"/>
  <c r="D70" i="15"/>
  <c r="F70" i="15"/>
  <c r="C70" i="15"/>
  <c r="H70" i="15"/>
  <c r="K70" i="15"/>
  <c r="B70" i="12"/>
  <c r="C70" i="12"/>
  <c r="D70" i="12"/>
  <c r="E70" i="12"/>
  <c r="F70" i="12"/>
  <c r="G70" i="12"/>
  <c r="H70" i="12"/>
  <c r="A71" i="12"/>
  <c r="D71" i="15"/>
  <c r="F71" i="15"/>
  <c r="C71" i="15"/>
  <c r="H71" i="15"/>
  <c r="K71" i="15"/>
  <c r="B71" i="12"/>
  <c r="C71" i="12"/>
  <c r="D71" i="12"/>
  <c r="E71" i="12"/>
  <c r="F71" i="12"/>
  <c r="G71" i="12"/>
  <c r="H71" i="12"/>
  <c r="A72" i="12"/>
  <c r="D72" i="15"/>
  <c r="F72" i="15"/>
  <c r="C72" i="15"/>
  <c r="H72" i="15"/>
  <c r="K72" i="15"/>
  <c r="B72" i="12"/>
  <c r="C72" i="12"/>
  <c r="D72" i="12"/>
  <c r="E72" i="12"/>
  <c r="F72" i="12"/>
  <c r="G72" i="12"/>
  <c r="H72" i="12"/>
  <c r="A73" i="12"/>
  <c r="D73" i="15"/>
  <c r="F73" i="15"/>
  <c r="C73" i="15"/>
  <c r="H73" i="15"/>
  <c r="K73" i="15"/>
  <c r="B73" i="12"/>
  <c r="C73" i="12"/>
  <c r="D73" i="12"/>
  <c r="E73" i="12"/>
  <c r="F73" i="12"/>
  <c r="G73" i="12"/>
  <c r="H73" i="12"/>
  <c r="A74" i="12"/>
  <c r="D74" i="15"/>
  <c r="F74" i="15"/>
  <c r="C74" i="15"/>
  <c r="H74" i="15"/>
  <c r="K74" i="15"/>
  <c r="B74" i="12"/>
  <c r="C74" i="12"/>
  <c r="D74" i="12"/>
  <c r="E74" i="12"/>
  <c r="F74" i="12"/>
  <c r="G74" i="12"/>
  <c r="H74" i="12"/>
  <c r="A75" i="12"/>
  <c r="D75" i="15"/>
  <c r="F75" i="15"/>
  <c r="C75" i="15"/>
  <c r="H75" i="15"/>
  <c r="K75" i="15"/>
  <c r="B75" i="12"/>
  <c r="C75" i="12"/>
  <c r="D75" i="12"/>
  <c r="E75" i="12"/>
  <c r="F75" i="12"/>
  <c r="G75" i="12"/>
  <c r="H75" i="12"/>
  <c r="A76" i="12"/>
  <c r="D76" i="15"/>
  <c r="F76" i="15"/>
  <c r="C76" i="15"/>
  <c r="H76" i="15"/>
  <c r="K76" i="15"/>
  <c r="B76" i="12"/>
  <c r="C76" i="12"/>
  <c r="D76" i="12"/>
  <c r="E76" i="12"/>
  <c r="F76" i="12"/>
  <c r="G76" i="12"/>
  <c r="H76" i="12"/>
  <c r="A77" i="12"/>
  <c r="D77" i="15"/>
  <c r="F77" i="15"/>
  <c r="C77" i="15"/>
  <c r="H77" i="15"/>
  <c r="K77" i="15"/>
  <c r="B77" i="12"/>
  <c r="C77" i="12"/>
  <c r="D77" i="12"/>
  <c r="E77" i="12"/>
  <c r="F77" i="12"/>
  <c r="G77" i="12"/>
  <c r="H77" i="12"/>
  <c r="A78" i="12"/>
  <c r="D78" i="15"/>
  <c r="F78" i="15"/>
  <c r="C78" i="15"/>
  <c r="H78" i="15"/>
  <c r="K78" i="15"/>
  <c r="B78" i="12"/>
  <c r="C78" i="12"/>
  <c r="D78" i="12"/>
  <c r="E78" i="12"/>
  <c r="F78" i="12"/>
  <c r="G78" i="12"/>
  <c r="H78" i="12"/>
  <c r="A79" i="12"/>
  <c r="D79" i="15"/>
  <c r="F79" i="15"/>
  <c r="C79" i="15"/>
  <c r="H79" i="15"/>
  <c r="K79" i="15"/>
  <c r="B79" i="12"/>
  <c r="C79" i="12"/>
  <c r="D79" i="12"/>
  <c r="E79" i="12"/>
  <c r="F79" i="12"/>
  <c r="G79" i="12"/>
  <c r="H79" i="12"/>
  <c r="A80" i="12"/>
  <c r="D80" i="15"/>
  <c r="F80" i="15"/>
  <c r="C80" i="15"/>
  <c r="H80" i="15"/>
  <c r="K80" i="15"/>
  <c r="B80" i="12"/>
  <c r="C80" i="12"/>
  <c r="D80" i="12"/>
  <c r="E80" i="12"/>
  <c r="F80" i="12"/>
  <c r="G80" i="12"/>
  <c r="H80" i="12"/>
  <c r="A81" i="12"/>
  <c r="D81" i="15"/>
  <c r="F81" i="15"/>
  <c r="C81" i="15"/>
  <c r="H81" i="15"/>
  <c r="K81" i="15"/>
  <c r="B81" i="12"/>
  <c r="C81" i="12"/>
  <c r="D81" i="12"/>
  <c r="E81" i="12"/>
  <c r="F81" i="12"/>
  <c r="G81" i="12"/>
  <c r="H81" i="12"/>
  <c r="A82" i="12"/>
  <c r="D82" i="15"/>
  <c r="F82" i="15"/>
  <c r="C82" i="15"/>
  <c r="H82" i="15"/>
  <c r="K82" i="15"/>
  <c r="B82" i="12"/>
  <c r="C82" i="12"/>
  <c r="D82" i="12"/>
  <c r="E82" i="12"/>
  <c r="F82" i="12"/>
  <c r="G82" i="12"/>
  <c r="H82" i="12"/>
  <c r="A83" i="12"/>
  <c r="D83" i="15"/>
  <c r="F83" i="15"/>
  <c r="C83" i="15"/>
  <c r="H83" i="15"/>
  <c r="K83" i="15"/>
  <c r="B83" i="12"/>
  <c r="C83" i="12"/>
  <c r="D83" i="12"/>
  <c r="E83" i="12"/>
  <c r="F83" i="12"/>
  <c r="G83" i="12"/>
  <c r="H83" i="12"/>
  <c r="A84" i="12"/>
  <c r="D84" i="15"/>
  <c r="F84" i="15"/>
  <c r="C84" i="15"/>
  <c r="H84" i="15"/>
  <c r="K84" i="15"/>
  <c r="B84" i="12"/>
  <c r="C84" i="12"/>
  <c r="D84" i="12"/>
  <c r="E84" i="12"/>
  <c r="F84" i="12"/>
  <c r="G84" i="12"/>
  <c r="H84" i="12"/>
  <c r="A85" i="12"/>
  <c r="D85" i="15"/>
  <c r="F85" i="15"/>
  <c r="C85" i="15"/>
  <c r="H85" i="15"/>
  <c r="K85" i="15"/>
  <c r="B85" i="12"/>
  <c r="C85" i="12"/>
  <c r="D85" i="12"/>
  <c r="E85" i="12"/>
  <c r="F85" i="12"/>
  <c r="G85" i="12"/>
  <c r="H85" i="12"/>
  <c r="A86" i="12"/>
  <c r="D86" i="15"/>
  <c r="F86" i="15"/>
  <c r="C86" i="15"/>
  <c r="H86" i="15"/>
  <c r="K86" i="15"/>
  <c r="B86" i="12"/>
  <c r="C86" i="12"/>
  <c r="D86" i="12"/>
  <c r="E86" i="12"/>
  <c r="F86" i="12"/>
  <c r="G86" i="12"/>
  <c r="H86" i="12"/>
  <c r="A87" i="12"/>
  <c r="D87" i="15"/>
  <c r="F87" i="15"/>
  <c r="C87" i="15"/>
  <c r="H87" i="15"/>
  <c r="E86" i="2"/>
  <c r="K87" i="15"/>
  <c r="B87" i="12"/>
  <c r="C87" i="12"/>
  <c r="D87" i="12"/>
  <c r="E87" i="12"/>
  <c r="F87" i="12"/>
  <c r="G87" i="12"/>
  <c r="H87" i="12"/>
  <c r="A88" i="12"/>
  <c r="D88" i="15"/>
  <c r="F88" i="15"/>
  <c r="C88" i="15"/>
  <c r="H88" i="15"/>
  <c r="K88" i="15"/>
  <c r="B88" i="12"/>
  <c r="C88" i="12"/>
  <c r="D88" i="12"/>
  <c r="E88" i="12"/>
  <c r="F88" i="12"/>
  <c r="G88" i="12"/>
  <c r="H88" i="12"/>
  <c r="A89" i="12"/>
  <c r="D89" i="15"/>
  <c r="F89" i="15"/>
  <c r="C89" i="15"/>
  <c r="H89" i="15"/>
  <c r="K89" i="15"/>
  <c r="B89" i="12"/>
  <c r="C89" i="12"/>
  <c r="D89" i="12"/>
  <c r="E89" i="12"/>
  <c r="F89" i="12"/>
  <c r="G89" i="12"/>
  <c r="H89" i="12"/>
  <c r="A90" i="12"/>
  <c r="D90" i="15"/>
  <c r="F90" i="15"/>
  <c r="C90" i="15"/>
  <c r="H90" i="15"/>
  <c r="K90" i="15"/>
  <c r="B90" i="12"/>
  <c r="C90" i="12"/>
  <c r="D90" i="12"/>
  <c r="E90" i="12"/>
  <c r="F90" i="12"/>
  <c r="G90" i="12"/>
  <c r="H90" i="12"/>
  <c r="A91" i="12"/>
  <c r="D91" i="15"/>
  <c r="F91" i="15"/>
  <c r="C91" i="15"/>
  <c r="H91" i="15"/>
  <c r="K91" i="15"/>
  <c r="B91" i="12"/>
  <c r="C91" i="12"/>
  <c r="D91" i="12"/>
  <c r="E91" i="12"/>
  <c r="F91" i="12"/>
  <c r="G91" i="12"/>
  <c r="H91" i="12"/>
  <c r="A92" i="12"/>
  <c r="D92" i="15"/>
  <c r="F92" i="15"/>
  <c r="C92" i="15"/>
  <c r="H92" i="15"/>
  <c r="K92" i="15"/>
  <c r="B92" i="12"/>
  <c r="C92" i="12"/>
  <c r="D92" i="12"/>
  <c r="E92" i="12"/>
  <c r="F92" i="12"/>
  <c r="G92" i="12"/>
  <c r="H92" i="12"/>
  <c r="A93" i="12"/>
  <c r="D93" i="15"/>
  <c r="F93" i="15"/>
  <c r="C93" i="15"/>
  <c r="H93" i="15"/>
  <c r="K93" i="15"/>
  <c r="B93" i="12"/>
  <c r="C93" i="12"/>
  <c r="D93" i="12"/>
  <c r="E93" i="12"/>
  <c r="F93" i="12"/>
  <c r="G93" i="12"/>
  <c r="H93" i="12"/>
  <c r="A94" i="12"/>
  <c r="D94" i="15"/>
  <c r="F94" i="15"/>
  <c r="C94" i="15"/>
  <c r="H94" i="15"/>
  <c r="K94" i="15"/>
  <c r="B94" i="12"/>
  <c r="C94" i="12"/>
  <c r="D94" i="12"/>
  <c r="E94" i="12"/>
  <c r="F94" i="12"/>
  <c r="G94" i="12"/>
  <c r="H94" i="12"/>
  <c r="A95" i="12"/>
  <c r="D95" i="15"/>
  <c r="F95" i="15"/>
  <c r="C95" i="15"/>
  <c r="H95" i="15"/>
  <c r="K95" i="15"/>
  <c r="B95" i="12"/>
  <c r="C95" i="12"/>
  <c r="D95" i="12"/>
  <c r="E95" i="12"/>
  <c r="F95" i="12"/>
  <c r="G95" i="12"/>
  <c r="H95" i="12"/>
  <c r="A96" i="12"/>
  <c r="D96" i="15"/>
  <c r="F96" i="15"/>
  <c r="C96" i="15"/>
  <c r="H96" i="15"/>
  <c r="K96" i="15"/>
  <c r="B96" i="12"/>
  <c r="C96" i="12"/>
  <c r="D96" i="12"/>
  <c r="E96" i="12"/>
  <c r="F96" i="12"/>
  <c r="G96" i="12"/>
  <c r="H96" i="12"/>
  <c r="A97" i="12"/>
  <c r="D97" i="15"/>
  <c r="F97" i="15"/>
  <c r="C97" i="15"/>
  <c r="H97" i="15"/>
  <c r="K97" i="15"/>
  <c r="B97" i="12"/>
  <c r="C97" i="12"/>
  <c r="D97" i="12"/>
  <c r="E97" i="12"/>
  <c r="F97" i="12"/>
  <c r="G97" i="12"/>
  <c r="H97" i="12"/>
  <c r="A98" i="12"/>
  <c r="D98" i="15"/>
  <c r="F98" i="15"/>
  <c r="C98" i="15"/>
  <c r="H98" i="15"/>
  <c r="K98" i="15"/>
  <c r="B98" i="12"/>
  <c r="C98" i="12"/>
  <c r="D98" i="12"/>
  <c r="E98" i="12"/>
  <c r="F98" i="12"/>
  <c r="G98" i="12"/>
  <c r="H98" i="12"/>
  <c r="A99" i="12"/>
  <c r="D99" i="15"/>
  <c r="F99" i="15"/>
  <c r="C99" i="15"/>
  <c r="H99" i="15"/>
  <c r="K99" i="15"/>
  <c r="B99" i="12"/>
  <c r="C99" i="12"/>
  <c r="D99" i="12"/>
  <c r="E99" i="12"/>
  <c r="F99" i="12"/>
  <c r="G99" i="12"/>
  <c r="H99" i="12"/>
  <c r="A100" i="12"/>
  <c r="D100" i="15"/>
  <c r="F100" i="15"/>
  <c r="C100" i="15"/>
  <c r="H100" i="15"/>
  <c r="K100" i="15"/>
  <c r="B100" i="12"/>
  <c r="C100" i="12"/>
  <c r="D100" i="12"/>
  <c r="E100" i="12"/>
  <c r="F100" i="12"/>
  <c r="G100" i="12"/>
  <c r="H100" i="12"/>
  <c r="A101" i="12"/>
  <c r="D101" i="15"/>
  <c r="F101" i="15"/>
  <c r="C101" i="15"/>
  <c r="H101" i="15"/>
  <c r="K101" i="15"/>
  <c r="B101" i="12"/>
  <c r="C101" i="12"/>
  <c r="D101" i="12"/>
  <c r="E101" i="12"/>
  <c r="F101" i="12"/>
  <c r="G101" i="12"/>
  <c r="H101" i="12"/>
  <c r="A102" i="12"/>
  <c r="D102" i="15"/>
  <c r="F102" i="15"/>
  <c r="C102" i="15"/>
  <c r="H102" i="15"/>
  <c r="K102" i="15"/>
  <c r="B102" i="12"/>
  <c r="C102" i="12"/>
  <c r="D102" i="12"/>
  <c r="E102" i="12"/>
  <c r="F102" i="12"/>
  <c r="G102" i="12"/>
  <c r="H102" i="12"/>
  <c r="A103" i="12"/>
  <c r="D103" i="15"/>
  <c r="F103" i="15"/>
  <c r="C103" i="15"/>
  <c r="H103" i="15"/>
  <c r="K103" i="15"/>
  <c r="B103" i="12"/>
  <c r="C103" i="12"/>
  <c r="D103" i="12"/>
  <c r="E103" i="12"/>
  <c r="F103" i="12"/>
  <c r="G103" i="12"/>
  <c r="H103" i="12"/>
  <c r="A104" i="12"/>
  <c r="D104" i="15"/>
  <c r="F104" i="15"/>
  <c r="C104" i="15"/>
  <c r="H104" i="15"/>
  <c r="K104" i="15"/>
  <c r="B104" i="12"/>
  <c r="C104" i="12"/>
  <c r="D104" i="12"/>
  <c r="E104" i="12"/>
  <c r="F104" i="12"/>
  <c r="G104" i="12"/>
  <c r="H104" i="12"/>
  <c r="A105" i="12"/>
  <c r="D105" i="15"/>
  <c r="F105" i="15"/>
  <c r="C105" i="15"/>
  <c r="H105" i="15"/>
  <c r="K105" i="15"/>
  <c r="B105" i="12"/>
  <c r="C105" i="12"/>
  <c r="D105" i="12"/>
  <c r="E105" i="12"/>
  <c r="F105" i="12"/>
  <c r="G105" i="12"/>
  <c r="H105" i="12"/>
  <c r="A106" i="12"/>
  <c r="D106" i="15"/>
  <c r="F106" i="15"/>
  <c r="C106" i="15"/>
  <c r="H106" i="15"/>
  <c r="K106" i="15"/>
  <c r="B106" i="12"/>
  <c r="C106" i="12"/>
  <c r="D106" i="12"/>
  <c r="E106" i="12"/>
  <c r="F106" i="12"/>
  <c r="G106" i="12"/>
  <c r="H106" i="12"/>
  <c r="A107" i="12"/>
  <c r="D107" i="15"/>
  <c r="F107" i="15"/>
  <c r="C107" i="15"/>
  <c r="H107" i="15"/>
  <c r="E106" i="2"/>
  <c r="K107" i="15"/>
  <c r="B107" i="12"/>
  <c r="C107" i="12"/>
  <c r="D107" i="12"/>
  <c r="E107" i="12"/>
  <c r="F107" i="12"/>
  <c r="G107" i="12"/>
  <c r="H107" i="12"/>
  <c r="A108" i="12"/>
  <c r="D108" i="15"/>
  <c r="F108" i="15"/>
  <c r="C108" i="15"/>
  <c r="H108" i="15"/>
  <c r="K108" i="15"/>
  <c r="B108" i="12"/>
  <c r="C108" i="12"/>
  <c r="D108" i="12"/>
  <c r="E108" i="12"/>
  <c r="F108" i="12"/>
  <c r="G108" i="12"/>
  <c r="H108" i="12"/>
  <c r="A109" i="12"/>
  <c r="D109" i="15"/>
  <c r="F109" i="15"/>
  <c r="C109" i="15"/>
  <c r="H109" i="15"/>
  <c r="K109" i="15"/>
  <c r="B109" i="12"/>
  <c r="C109" i="12"/>
  <c r="D109" i="12"/>
  <c r="E109" i="12"/>
  <c r="F109" i="12"/>
  <c r="G109" i="12"/>
  <c r="H109" i="12"/>
  <c r="A110" i="12"/>
  <c r="D110" i="15"/>
  <c r="F110" i="15"/>
  <c r="C110" i="15"/>
  <c r="H110" i="15"/>
  <c r="K110" i="15"/>
  <c r="B110" i="12"/>
  <c r="C110" i="12"/>
  <c r="D110" i="12"/>
  <c r="E110" i="12"/>
  <c r="F110" i="12"/>
  <c r="G110" i="12"/>
  <c r="H110" i="12"/>
  <c r="A111" i="12"/>
  <c r="D111" i="15"/>
  <c r="F111" i="15"/>
  <c r="C111" i="15"/>
  <c r="H111" i="15"/>
  <c r="K111" i="15"/>
  <c r="B111" i="12"/>
  <c r="C111" i="12"/>
  <c r="D111" i="12"/>
  <c r="E111" i="12"/>
  <c r="F111" i="12"/>
  <c r="G111" i="12"/>
  <c r="H111" i="12"/>
  <c r="A112" i="12"/>
  <c r="D112" i="15"/>
  <c r="F112" i="15"/>
  <c r="C112" i="15"/>
  <c r="H112" i="15"/>
  <c r="K112" i="15"/>
  <c r="B112" i="12"/>
  <c r="C112" i="12"/>
  <c r="D112" i="12"/>
  <c r="E112" i="12"/>
  <c r="F112" i="12"/>
  <c r="G112" i="12"/>
  <c r="H112" i="12"/>
  <c r="A113" i="12"/>
  <c r="D113" i="15"/>
  <c r="F113" i="15"/>
  <c r="C113" i="15"/>
  <c r="H113" i="15"/>
  <c r="K113" i="15"/>
  <c r="B113" i="12"/>
  <c r="C113" i="12"/>
  <c r="D113" i="12"/>
  <c r="E113" i="12"/>
  <c r="F113" i="12"/>
  <c r="G113" i="12"/>
  <c r="H113" i="12"/>
  <c r="A114" i="12"/>
  <c r="D114" i="15"/>
  <c r="F114" i="15"/>
  <c r="C114" i="15"/>
  <c r="H114" i="15"/>
  <c r="K114" i="15"/>
  <c r="B114" i="12"/>
  <c r="C114" i="12"/>
  <c r="D114" i="12"/>
  <c r="E114" i="12"/>
  <c r="F114" i="12"/>
  <c r="G114" i="12"/>
  <c r="H114" i="12"/>
  <c r="A115" i="12"/>
  <c r="D115" i="15"/>
  <c r="F115" i="15"/>
  <c r="C115" i="15"/>
  <c r="H115" i="15"/>
  <c r="K115" i="15"/>
  <c r="B115" i="12"/>
  <c r="C115" i="12"/>
  <c r="D115" i="12"/>
  <c r="E115" i="12"/>
  <c r="F115" i="12"/>
  <c r="G115" i="12"/>
  <c r="H115" i="12"/>
  <c r="A116" i="12"/>
  <c r="D116" i="15"/>
  <c r="F116" i="15"/>
  <c r="C116" i="15"/>
  <c r="H116" i="15"/>
  <c r="K116" i="15"/>
  <c r="B116" i="12"/>
  <c r="C116" i="12"/>
  <c r="D116" i="12"/>
  <c r="E116" i="12"/>
  <c r="F116" i="12"/>
  <c r="G116" i="12"/>
  <c r="H116" i="12"/>
  <c r="A117" i="12"/>
  <c r="D117" i="15"/>
  <c r="F117" i="15"/>
  <c r="C117" i="15"/>
  <c r="H117" i="15"/>
  <c r="K117" i="15"/>
  <c r="B117" i="12"/>
  <c r="C117" i="12"/>
  <c r="D117" i="12"/>
  <c r="E117" i="12"/>
  <c r="F117" i="12"/>
  <c r="G117" i="12"/>
  <c r="H117" i="12"/>
  <c r="A118" i="12"/>
  <c r="D118" i="15"/>
  <c r="F118" i="15"/>
  <c r="C118" i="15"/>
  <c r="H118" i="15"/>
  <c r="K118" i="15"/>
  <c r="B118" i="12"/>
  <c r="C118" i="12"/>
  <c r="D118" i="12"/>
  <c r="E118" i="12"/>
  <c r="F118" i="12"/>
  <c r="G118" i="12"/>
  <c r="H118" i="12"/>
  <c r="A119" i="12"/>
  <c r="D119" i="15"/>
  <c r="F119" i="15"/>
  <c r="C119" i="15"/>
  <c r="H119" i="15"/>
  <c r="K119" i="15"/>
  <c r="B119" i="12"/>
  <c r="C119" i="12"/>
  <c r="D119" i="12"/>
  <c r="E119" i="12"/>
  <c r="F119" i="12"/>
  <c r="G119" i="12"/>
  <c r="H119" i="12"/>
  <c r="A120" i="12"/>
  <c r="D120" i="15"/>
  <c r="F120" i="15"/>
  <c r="C120" i="15"/>
  <c r="H120" i="15"/>
  <c r="K120" i="15"/>
  <c r="B120" i="12"/>
  <c r="C120" i="12"/>
  <c r="D120" i="12"/>
  <c r="E120" i="12"/>
  <c r="F120" i="12"/>
  <c r="G120" i="12"/>
  <c r="H120" i="12"/>
  <c r="A121" i="12"/>
  <c r="D121" i="15"/>
  <c r="F121" i="15"/>
  <c r="C121" i="15"/>
  <c r="H121" i="15"/>
  <c r="K121" i="15"/>
  <c r="B121" i="12"/>
  <c r="C121" i="12"/>
  <c r="D121" i="12"/>
  <c r="E121" i="12"/>
  <c r="F121" i="12"/>
  <c r="G121" i="12"/>
  <c r="H121" i="12"/>
  <c r="A122" i="12"/>
  <c r="D122" i="15"/>
  <c r="F122" i="15"/>
  <c r="C122" i="15"/>
  <c r="H122" i="15"/>
  <c r="K122" i="15"/>
  <c r="B122" i="12"/>
  <c r="C122" i="12"/>
  <c r="D122" i="12"/>
  <c r="E122" i="12"/>
  <c r="F122" i="12"/>
  <c r="G122" i="12"/>
  <c r="H122" i="12"/>
  <c r="A123" i="12"/>
  <c r="D123" i="15"/>
  <c r="F123" i="15"/>
  <c r="C123" i="15"/>
  <c r="H123" i="15"/>
  <c r="K123" i="15"/>
  <c r="B123" i="12"/>
  <c r="C123" i="12"/>
  <c r="D123" i="12"/>
  <c r="E123" i="12"/>
  <c r="F123" i="12"/>
  <c r="G123" i="12"/>
  <c r="H123" i="12"/>
  <c r="A124" i="12"/>
  <c r="D124" i="15"/>
  <c r="F124" i="15"/>
  <c r="C124" i="15"/>
  <c r="H124" i="15"/>
  <c r="K124" i="15"/>
  <c r="B124" i="12"/>
  <c r="C124" i="12"/>
  <c r="D124" i="12"/>
  <c r="E124" i="12"/>
  <c r="F124" i="12"/>
  <c r="G124" i="12"/>
  <c r="H124" i="12"/>
  <c r="A125" i="12"/>
  <c r="D125" i="15"/>
  <c r="F125" i="15"/>
  <c r="C125" i="15"/>
  <c r="H125" i="15"/>
  <c r="K125" i="15"/>
  <c r="B125" i="12"/>
  <c r="C125" i="12"/>
  <c r="D125" i="12"/>
  <c r="E125" i="12"/>
  <c r="F125" i="12"/>
  <c r="G125" i="12"/>
  <c r="H125" i="12"/>
  <c r="A126" i="12"/>
  <c r="D126" i="15"/>
  <c r="F126" i="15"/>
  <c r="C126" i="15"/>
  <c r="H126" i="15"/>
  <c r="K126" i="15"/>
  <c r="B126" i="12"/>
  <c r="C126" i="12"/>
  <c r="D126" i="12"/>
  <c r="E126" i="12"/>
  <c r="F126" i="12"/>
  <c r="G126" i="12"/>
  <c r="H126" i="12"/>
  <c r="A127" i="12"/>
  <c r="D127" i="15"/>
  <c r="F127" i="15"/>
  <c r="C127" i="15"/>
  <c r="H127" i="15"/>
  <c r="E126" i="2"/>
  <c r="K127" i="15"/>
  <c r="B127" i="12"/>
  <c r="C127" i="12"/>
  <c r="D127" i="12"/>
  <c r="E127" i="12"/>
  <c r="F127" i="12"/>
  <c r="G127" i="12"/>
  <c r="H127" i="12"/>
  <c r="A128" i="12"/>
  <c r="D128" i="15"/>
  <c r="F128" i="15"/>
  <c r="C128" i="15"/>
  <c r="H128" i="15"/>
  <c r="K128" i="15"/>
  <c r="B128" i="12"/>
  <c r="C128" i="12"/>
  <c r="D128" i="12"/>
  <c r="E128" i="12"/>
  <c r="F128" i="12"/>
  <c r="G128" i="12"/>
  <c r="H128" i="12"/>
  <c r="A129" i="12"/>
  <c r="D129" i="15"/>
  <c r="F129" i="15"/>
  <c r="C129" i="15"/>
  <c r="H129" i="15"/>
  <c r="K129" i="15"/>
  <c r="B129" i="12"/>
  <c r="C129" i="12"/>
  <c r="D129" i="12"/>
  <c r="E129" i="12"/>
  <c r="F129" i="12"/>
  <c r="G129" i="12"/>
  <c r="H129" i="12"/>
  <c r="A130" i="12"/>
  <c r="D130" i="15"/>
  <c r="F130" i="15"/>
  <c r="C130" i="15"/>
  <c r="H130" i="15"/>
  <c r="K130" i="15"/>
  <c r="B130" i="12"/>
  <c r="C130" i="12"/>
  <c r="D130" i="12"/>
  <c r="E130" i="12"/>
  <c r="F130" i="12"/>
  <c r="G130" i="12"/>
  <c r="H130" i="12"/>
  <c r="A131" i="12"/>
  <c r="D131" i="15"/>
  <c r="F131" i="15"/>
  <c r="C131" i="15"/>
  <c r="H131" i="15"/>
  <c r="K131" i="15"/>
  <c r="B131" i="12"/>
  <c r="C131" i="12"/>
  <c r="D131" i="12"/>
  <c r="E131" i="12"/>
  <c r="F131" i="12"/>
  <c r="G131" i="12"/>
  <c r="H131" i="12"/>
  <c r="A132" i="12"/>
  <c r="D132" i="15"/>
  <c r="F132" i="15"/>
  <c r="C132" i="15"/>
  <c r="H132" i="15"/>
  <c r="K132" i="15"/>
  <c r="B132" i="12"/>
  <c r="C132" i="12"/>
  <c r="D132" i="12"/>
  <c r="E132" i="12"/>
  <c r="F132" i="12"/>
  <c r="G132" i="12"/>
  <c r="H132" i="12"/>
  <c r="A133" i="12"/>
  <c r="D133" i="15"/>
  <c r="F133" i="15"/>
  <c r="C133" i="15"/>
  <c r="H133" i="15"/>
  <c r="K133" i="15"/>
  <c r="B133" i="12"/>
  <c r="C133" i="12"/>
  <c r="D133" i="12"/>
  <c r="E133" i="12"/>
  <c r="F133" i="12"/>
  <c r="G133" i="12"/>
  <c r="H133" i="12"/>
  <c r="A134" i="12"/>
  <c r="D134" i="15"/>
  <c r="F134" i="15"/>
  <c r="C134" i="15"/>
  <c r="H134" i="15"/>
  <c r="K134" i="15"/>
  <c r="B134" i="12"/>
  <c r="C134" i="12"/>
  <c r="D134" i="12"/>
  <c r="E134" i="12"/>
  <c r="F134" i="12"/>
  <c r="G134" i="12"/>
  <c r="H134" i="12"/>
  <c r="A135" i="12"/>
  <c r="D135" i="15"/>
  <c r="F135" i="15"/>
  <c r="C135" i="15"/>
  <c r="H135" i="15"/>
  <c r="K135" i="15"/>
  <c r="B135" i="12"/>
  <c r="C135" i="12"/>
  <c r="D135" i="12"/>
  <c r="E135" i="12"/>
  <c r="F135" i="12"/>
  <c r="G135" i="12"/>
  <c r="H135" i="12"/>
  <c r="A136" i="12"/>
  <c r="D136" i="15"/>
  <c r="F136" i="15"/>
  <c r="C136" i="15"/>
  <c r="H136" i="15"/>
  <c r="K136" i="15"/>
  <c r="B136" i="12"/>
  <c r="C136" i="12"/>
  <c r="D136" i="12"/>
  <c r="E136" i="12"/>
  <c r="F136" i="12"/>
  <c r="G136" i="12"/>
  <c r="H136" i="12"/>
  <c r="A137" i="12"/>
  <c r="D137" i="15"/>
  <c r="F137" i="15"/>
  <c r="C137" i="15"/>
  <c r="H137" i="15"/>
  <c r="K137" i="15"/>
  <c r="B137" i="12"/>
  <c r="C137" i="12"/>
  <c r="D137" i="12"/>
  <c r="E137" i="12"/>
  <c r="F137" i="12"/>
  <c r="G137" i="12"/>
  <c r="H137" i="12"/>
  <c r="A138" i="12"/>
  <c r="D138" i="15"/>
  <c r="F138" i="15"/>
  <c r="C138" i="15"/>
  <c r="H138" i="15"/>
  <c r="K138" i="15"/>
  <c r="B138" i="12"/>
  <c r="C138" i="12"/>
  <c r="D138" i="12"/>
  <c r="E138" i="12"/>
  <c r="F138" i="12"/>
  <c r="G138" i="12"/>
  <c r="H138" i="12"/>
  <c r="A139" i="12"/>
  <c r="D139" i="15"/>
  <c r="F139" i="15"/>
  <c r="C139" i="15"/>
  <c r="H139" i="15"/>
  <c r="K139" i="15"/>
  <c r="B139" i="12"/>
  <c r="C139" i="12"/>
  <c r="D139" i="12"/>
  <c r="E139" i="12"/>
  <c r="F139" i="12"/>
  <c r="G139" i="12"/>
  <c r="H139" i="12"/>
  <c r="A140" i="12"/>
  <c r="D140" i="15"/>
  <c r="F140" i="15"/>
  <c r="C140" i="15"/>
  <c r="H140" i="15"/>
  <c r="K140" i="15"/>
  <c r="B140" i="12"/>
  <c r="C140" i="12"/>
  <c r="D140" i="12"/>
  <c r="E140" i="12"/>
  <c r="F140" i="12"/>
  <c r="G140" i="12"/>
  <c r="H140" i="12"/>
  <c r="A141" i="12"/>
  <c r="D141" i="15"/>
  <c r="F141" i="15"/>
  <c r="C141" i="15"/>
  <c r="H141" i="15"/>
  <c r="K141" i="15"/>
  <c r="B141" i="12"/>
  <c r="C141" i="12"/>
  <c r="D141" i="12"/>
  <c r="E141" i="12"/>
  <c r="F141" i="12"/>
  <c r="G141" i="12"/>
  <c r="H141" i="12"/>
  <c r="A142" i="12"/>
  <c r="D142" i="15"/>
  <c r="F142" i="15"/>
  <c r="C142" i="15"/>
  <c r="H142" i="15"/>
  <c r="K142" i="15"/>
  <c r="B142" i="12"/>
  <c r="C142" i="12"/>
  <c r="D142" i="12"/>
  <c r="E142" i="12"/>
  <c r="F142" i="12"/>
  <c r="G142" i="12"/>
  <c r="H142" i="12"/>
  <c r="A143" i="12"/>
  <c r="D143" i="15"/>
  <c r="F143" i="15"/>
  <c r="C143" i="15"/>
  <c r="H143" i="15"/>
  <c r="K143" i="15"/>
  <c r="B143" i="12"/>
  <c r="C143" i="12"/>
  <c r="D143" i="12"/>
  <c r="E143" i="12"/>
  <c r="F143" i="12"/>
  <c r="G143" i="12"/>
  <c r="H143" i="12"/>
  <c r="A144" i="12"/>
  <c r="D144" i="15"/>
  <c r="F144" i="15"/>
  <c r="C144" i="15"/>
  <c r="H144" i="15"/>
  <c r="K144" i="15"/>
  <c r="B144" i="12"/>
  <c r="C144" i="12"/>
  <c r="D144" i="12"/>
  <c r="E144" i="12"/>
  <c r="F144" i="12"/>
  <c r="G144" i="12"/>
  <c r="H144" i="12"/>
  <c r="A145" i="12"/>
  <c r="D145" i="15"/>
  <c r="F145" i="15"/>
  <c r="C145" i="15"/>
  <c r="H145" i="15"/>
  <c r="K145" i="15"/>
  <c r="B145" i="12"/>
  <c r="C145" i="12"/>
  <c r="D145" i="12"/>
  <c r="E145" i="12"/>
  <c r="F145" i="12"/>
  <c r="G145" i="12"/>
  <c r="H145" i="12"/>
  <c r="A146" i="12"/>
  <c r="D146" i="15"/>
  <c r="F146" i="15"/>
  <c r="C146" i="15"/>
  <c r="H146" i="15"/>
  <c r="K146" i="15"/>
  <c r="B146" i="12"/>
  <c r="C146" i="12"/>
  <c r="D146" i="12"/>
  <c r="E146" i="12"/>
  <c r="F146" i="12"/>
  <c r="G146" i="12"/>
  <c r="H146" i="12"/>
  <c r="A147" i="12"/>
  <c r="D147" i="15"/>
  <c r="F147" i="15"/>
  <c r="C147" i="15"/>
  <c r="H147" i="15"/>
  <c r="E146" i="2"/>
  <c r="K147" i="15"/>
  <c r="B147" i="12"/>
  <c r="C147" i="12"/>
  <c r="D147" i="12"/>
  <c r="E147" i="12"/>
  <c r="F147" i="12"/>
  <c r="G147" i="12"/>
  <c r="H147" i="12"/>
  <c r="A148" i="12"/>
  <c r="D148" i="15"/>
  <c r="F148" i="15"/>
  <c r="C148" i="15"/>
  <c r="H148" i="15"/>
  <c r="K148" i="15"/>
  <c r="B148" i="12"/>
  <c r="C148" i="12"/>
  <c r="D148" i="12"/>
  <c r="E148" i="12"/>
  <c r="F148" i="12"/>
  <c r="G148" i="12"/>
  <c r="H148" i="12"/>
  <c r="A149" i="12"/>
  <c r="D149" i="15"/>
  <c r="F149" i="15"/>
  <c r="C149" i="15"/>
  <c r="H149" i="15"/>
  <c r="K149" i="15"/>
  <c r="B149" i="12"/>
  <c r="C149" i="12"/>
  <c r="D149" i="12"/>
  <c r="E149" i="12"/>
  <c r="F149" i="12"/>
  <c r="G149" i="12"/>
  <c r="H149" i="12"/>
  <c r="A150" i="12"/>
  <c r="D150" i="15"/>
  <c r="F150" i="15"/>
  <c r="C150" i="15"/>
  <c r="H150" i="15"/>
  <c r="K150" i="15"/>
  <c r="B150" i="12"/>
  <c r="C150" i="12"/>
  <c r="D150" i="12"/>
  <c r="E150" i="12"/>
  <c r="F150" i="12"/>
  <c r="G150" i="12"/>
  <c r="H150" i="12"/>
  <c r="A151" i="12"/>
  <c r="D151" i="15"/>
  <c r="F151" i="15"/>
  <c r="C151" i="15"/>
  <c r="H151" i="15"/>
  <c r="K151" i="15"/>
  <c r="B151" i="12"/>
  <c r="C151" i="12"/>
  <c r="D151" i="12"/>
  <c r="E151" i="12"/>
  <c r="F151" i="12"/>
  <c r="G151" i="12"/>
  <c r="H151" i="12"/>
  <c r="A152" i="12"/>
  <c r="D152" i="15"/>
  <c r="F152" i="15"/>
  <c r="C152" i="15"/>
  <c r="H152" i="15"/>
  <c r="K152" i="15"/>
  <c r="B152" i="12"/>
  <c r="C152" i="12"/>
  <c r="D152" i="12"/>
  <c r="E152" i="12"/>
  <c r="F152" i="12"/>
  <c r="G152" i="12"/>
  <c r="H152" i="12"/>
  <c r="A153" i="12"/>
  <c r="D153" i="15"/>
  <c r="F153" i="15"/>
  <c r="C153" i="15"/>
  <c r="H153" i="15"/>
  <c r="K153" i="15"/>
  <c r="B153" i="12"/>
  <c r="C153" i="12"/>
  <c r="D153" i="12"/>
  <c r="E153" i="12"/>
  <c r="F153" i="12"/>
  <c r="G153" i="12"/>
  <c r="H153" i="12"/>
  <c r="A154" i="12"/>
  <c r="D154" i="15"/>
  <c r="F154" i="15"/>
  <c r="C154" i="15"/>
  <c r="H154" i="15"/>
  <c r="K154" i="15"/>
  <c r="B154" i="12"/>
  <c r="C154" i="12"/>
  <c r="D154" i="12"/>
  <c r="E154" i="12"/>
  <c r="F154" i="12"/>
  <c r="G154" i="12"/>
  <c r="H154" i="12"/>
  <c r="A155" i="12"/>
  <c r="D155" i="15"/>
  <c r="F155" i="15"/>
  <c r="C155" i="15"/>
  <c r="H155" i="15"/>
  <c r="K155" i="15"/>
  <c r="B155" i="12"/>
  <c r="C155" i="12"/>
  <c r="D155" i="12"/>
  <c r="E155" i="12"/>
  <c r="F155" i="12"/>
  <c r="G155" i="12"/>
  <c r="H155" i="12"/>
  <c r="A156" i="12"/>
  <c r="D156" i="15"/>
  <c r="F156" i="15"/>
  <c r="C156" i="15"/>
  <c r="H156" i="15"/>
  <c r="K156" i="15"/>
  <c r="B156" i="12"/>
  <c r="C156" i="12"/>
  <c r="D156" i="12"/>
  <c r="E156" i="12"/>
  <c r="F156" i="12"/>
  <c r="G156" i="12"/>
  <c r="H156" i="12"/>
  <c r="A157" i="12"/>
  <c r="D157" i="15"/>
  <c r="F157" i="15"/>
  <c r="C157" i="15"/>
  <c r="H157" i="15"/>
  <c r="K157" i="15"/>
  <c r="B157" i="12"/>
  <c r="C157" i="12"/>
  <c r="D157" i="12"/>
  <c r="E157" i="12"/>
  <c r="F157" i="12"/>
  <c r="G157" i="12"/>
  <c r="H157" i="12"/>
  <c r="A158" i="12"/>
  <c r="D158" i="15"/>
  <c r="F158" i="15"/>
  <c r="C158" i="15"/>
  <c r="H158" i="15"/>
  <c r="K158" i="15"/>
  <c r="B158" i="12"/>
  <c r="C158" i="12"/>
  <c r="D158" i="12"/>
  <c r="E158" i="12"/>
  <c r="F158" i="12"/>
  <c r="G158" i="12"/>
  <c r="H158" i="12"/>
  <c r="A159" i="12"/>
  <c r="D159" i="15"/>
  <c r="F159" i="15"/>
  <c r="C159" i="15"/>
  <c r="H159" i="15"/>
  <c r="K159" i="15"/>
  <c r="B159" i="12"/>
  <c r="C159" i="12"/>
  <c r="D159" i="12"/>
  <c r="E159" i="12"/>
  <c r="F159" i="12"/>
  <c r="G159" i="12"/>
  <c r="H159" i="12"/>
  <c r="A160" i="12"/>
  <c r="D160" i="15"/>
  <c r="F160" i="15"/>
  <c r="C160" i="15"/>
  <c r="H160" i="15"/>
  <c r="K160" i="15"/>
  <c r="B160" i="12"/>
  <c r="C160" i="12"/>
  <c r="D160" i="12"/>
  <c r="E160" i="12"/>
  <c r="F160" i="12"/>
  <c r="G160" i="12"/>
  <c r="H160" i="12"/>
  <c r="A161" i="12"/>
  <c r="D161" i="15"/>
  <c r="F161" i="15"/>
  <c r="C161" i="15"/>
  <c r="H161" i="15"/>
  <c r="K161" i="15"/>
  <c r="B161" i="12"/>
  <c r="C161" i="12"/>
  <c r="D161" i="12"/>
  <c r="E161" i="12"/>
  <c r="F161" i="12"/>
  <c r="G161" i="12"/>
  <c r="H161" i="12"/>
  <c r="A162" i="12"/>
  <c r="D162" i="15"/>
  <c r="F162" i="15"/>
  <c r="C162" i="15"/>
  <c r="H162" i="15"/>
  <c r="K162" i="15"/>
  <c r="B162" i="12"/>
  <c r="C162" i="12"/>
  <c r="D162" i="12"/>
  <c r="E162" i="12"/>
  <c r="F162" i="12"/>
  <c r="G162" i="12"/>
  <c r="H162" i="12"/>
  <c r="A163" i="12"/>
  <c r="D163" i="15"/>
  <c r="F163" i="15"/>
  <c r="C163" i="15"/>
  <c r="H163" i="15"/>
  <c r="K163" i="15"/>
  <c r="B163" i="12"/>
  <c r="C163" i="12"/>
  <c r="D163" i="12"/>
  <c r="E163" i="12"/>
  <c r="F163" i="12"/>
  <c r="G163" i="12"/>
  <c r="H163" i="12"/>
  <c r="A164" i="12"/>
  <c r="D164" i="15"/>
  <c r="F164" i="15"/>
  <c r="C164" i="15"/>
  <c r="H164" i="15"/>
  <c r="K164" i="15"/>
  <c r="B164" i="12"/>
  <c r="C164" i="12"/>
  <c r="D164" i="12"/>
  <c r="E164" i="12"/>
  <c r="F164" i="12"/>
  <c r="G164" i="12"/>
  <c r="H164" i="12"/>
  <c r="A165" i="12"/>
  <c r="D165" i="15"/>
  <c r="F165" i="15"/>
  <c r="C165" i="15"/>
  <c r="H165" i="15"/>
  <c r="K165" i="15"/>
  <c r="B165" i="12"/>
  <c r="C165" i="12"/>
  <c r="D165" i="12"/>
  <c r="E165" i="12"/>
  <c r="F165" i="12"/>
  <c r="G165" i="12"/>
  <c r="H165" i="12"/>
  <c r="A166" i="12"/>
  <c r="D166" i="15"/>
  <c r="F166" i="15"/>
  <c r="C166" i="15"/>
  <c r="H166" i="15"/>
  <c r="K166" i="15"/>
  <c r="B166" i="12"/>
  <c r="C166" i="12"/>
  <c r="D166" i="12"/>
  <c r="E166" i="12"/>
  <c r="F166" i="12"/>
  <c r="G166" i="12"/>
  <c r="H166" i="12"/>
  <c r="A167" i="12"/>
  <c r="D167" i="15"/>
  <c r="F167" i="15"/>
  <c r="C167" i="15"/>
  <c r="H167" i="15"/>
  <c r="E166" i="2"/>
  <c r="K167" i="15"/>
  <c r="B167" i="12"/>
  <c r="C167" i="12"/>
  <c r="D167" i="12"/>
  <c r="E167" i="12"/>
  <c r="F167" i="12"/>
  <c r="G167" i="12"/>
  <c r="H167" i="12"/>
  <c r="A168" i="12"/>
  <c r="D168" i="15"/>
  <c r="F168" i="15"/>
  <c r="C168" i="15"/>
  <c r="H168" i="15"/>
  <c r="K168" i="15"/>
  <c r="B168" i="12"/>
  <c r="C168" i="12"/>
  <c r="D168" i="12"/>
  <c r="E168" i="12"/>
  <c r="F168" i="12"/>
  <c r="G168" i="12"/>
  <c r="H168" i="12"/>
  <c r="A169" i="12"/>
  <c r="D169" i="15"/>
  <c r="F169" i="15"/>
  <c r="C169" i="15"/>
  <c r="H169" i="15"/>
  <c r="K169" i="15"/>
  <c r="B169" i="12"/>
  <c r="C169" i="12"/>
  <c r="D169" i="12"/>
  <c r="E169" i="12"/>
  <c r="F169" i="12"/>
  <c r="G169" i="12"/>
  <c r="H169" i="12"/>
  <c r="A170" i="12"/>
  <c r="D170" i="15"/>
  <c r="F170" i="15"/>
  <c r="C170" i="15"/>
  <c r="H170" i="15"/>
  <c r="K170" i="15"/>
  <c r="B170" i="12"/>
  <c r="C170" i="12"/>
  <c r="D170" i="12"/>
  <c r="E170" i="12"/>
  <c r="F170" i="12"/>
  <c r="G170" i="12"/>
  <c r="H170" i="12"/>
  <c r="A171" i="12"/>
  <c r="D171" i="15"/>
  <c r="F171" i="15"/>
  <c r="C171" i="15"/>
  <c r="H171" i="15"/>
  <c r="K171" i="15"/>
  <c r="B171" i="12"/>
  <c r="C171" i="12"/>
  <c r="D171" i="12"/>
  <c r="E171" i="12"/>
  <c r="F171" i="12"/>
  <c r="G171" i="12"/>
  <c r="H171" i="12"/>
  <c r="A172" i="12"/>
  <c r="D172" i="15"/>
  <c r="F172" i="15"/>
  <c r="C172" i="15"/>
  <c r="H172" i="15"/>
  <c r="K172" i="15"/>
  <c r="B172" i="12"/>
  <c r="C172" i="12"/>
  <c r="D172" i="12"/>
  <c r="E172" i="12"/>
  <c r="F172" i="12"/>
  <c r="G172" i="12"/>
  <c r="H172" i="12"/>
  <c r="A173" i="12"/>
  <c r="D173" i="15"/>
  <c r="F173" i="15"/>
  <c r="C173" i="15"/>
  <c r="H173" i="15"/>
  <c r="K173" i="15"/>
  <c r="B173" i="12"/>
  <c r="C173" i="12"/>
  <c r="D173" i="12"/>
  <c r="E173" i="12"/>
  <c r="F173" i="12"/>
  <c r="G173" i="12"/>
  <c r="H173" i="12"/>
  <c r="A174" i="12"/>
  <c r="D174" i="15"/>
  <c r="F174" i="15"/>
  <c r="C174" i="15"/>
  <c r="H174" i="15"/>
  <c r="K174" i="15"/>
  <c r="B174" i="12"/>
  <c r="C174" i="12"/>
  <c r="D174" i="12"/>
  <c r="E174" i="12"/>
  <c r="F174" i="12"/>
  <c r="G174" i="12"/>
  <c r="H174" i="12"/>
  <c r="A175" i="12"/>
  <c r="D175" i="15"/>
  <c r="F175" i="15"/>
  <c r="C175" i="15"/>
  <c r="H175" i="15"/>
  <c r="K175" i="15"/>
  <c r="B175" i="12"/>
  <c r="C175" i="12"/>
  <c r="D175" i="12"/>
  <c r="E175" i="12"/>
  <c r="F175" i="12"/>
  <c r="G175" i="12"/>
  <c r="H175" i="12"/>
  <c r="A176" i="12"/>
  <c r="D176" i="15"/>
  <c r="F176" i="15"/>
  <c r="C176" i="15"/>
  <c r="H176" i="15"/>
  <c r="K176" i="15"/>
  <c r="B176" i="12"/>
  <c r="C176" i="12"/>
  <c r="D176" i="12"/>
  <c r="E176" i="12"/>
  <c r="F176" i="12"/>
  <c r="G176" i="12"/>
  <c r="H176" i="12"/>
  <c r="A177" i="12"/>
  <c r="D177" i="15"/>
  <c r="F177" i="15"/>
  <c r="C177" i="15"/>
  <c r="H177" i="15"/>
  <c r="K177" i="15"/>
  <c r="B177" i="12"/>
  <c r="C177" i="12"/>
  <c r="D177" i="12"/>
  <c r="E177" i="12"/>
  <c r="F177" i="12"/>
  <c r="G177" i="12"/>
  <c r="H177" i="12"/>
  <c r="A178" i="12"/>
  <c r="D178" i="15"/>
  <c r="F178" i="15"/>
  <c r="C178" i="15"/>
  <c r="H178" i="15"/>
  <c r="K178" i="15"/>
  <c r="B178" i="12"/>
  <c r="C178" i="12"/>
  <c r="D178" i="12"/>
  <c r="E178" i="12"/>
  <c r="F178" i="12"/>
  <c r="G178" i="12"/>
  <c r="H178" i="12"/>
  <c r="A179" i="12"/>
  <c r="D179" i="15"/>
  <c r="F179" i="15"/>
  <c r="C179" i="15"/>
  <c r="H179" i="15"/>
  <c r="K179" i="15"/>
  <c r="B179" i="12"/>
  <c r="C179" i="12"/>
  <c r="D179" i="12"/>
  <c r="E179" i="12"/>
  <c r="F179" i="12"/>
  <c r="G179" i="12"/>
  <c r="H179" i="12"/>
  <c r="A180" i="12"/>
  <c r="D180" i="15"/>
  <c r="F180" i="15"/>
  <c r="C180" i="15"/>
  <c r="H180" i="15"/>
  <c r="K180" i="15"/>
  <c r="B180" i="12"/>
  <c r="C180" i="12"/>
  <c r="D180" i="12"/>
  <c r="E180" i="12"/>
  <c r="F180" i="12"/>
  <c r="G180" i="12"/>
  <c r="H180" i="12"/>
  <c r="A181" i="12"/>
  <c r="D181" i="15"/>
  <c r="F181" i="15"/>
  <c r="C181" i="15"/>
  <c r="H181" i="15"/>
  <c r="K181" i="15"/>
  <c r="B181" i="12"/>
  <c r="C181" i="12"/>
  <c r="D181" i="12"/>
  <c r="E181" i="12"/>
  <c r="F181" i="12"/>
  <c r="G181" i="12"/>
  <c r="H181" i="12"/>
  <c r="A182" i="12"/>
  <c r="D182" i="15"/>
  <c r="F182" i="15"/>
  <c r="C182" i="15"/>
  <c r="H182" i="15"/>
  <c r="K182" i="15"/>
  <c r="B182" i="12"/>
  <c r="C182" i="12"/>
  <c r="D182" i="12"/>
  <c r="E182" i="12"/>
  <c r="F182" i="12"/>
  <c r="G182" i="12"/>
  <c r="H182" i="12"/>
  <c r="A183" i="12"/>
  <c r="D183" i="15"/>
  <c r="F183" i="15"/>
  <c r="C183" i="15"/>
  <c r="H183" i="15"/>
  <c r="K183" i="15"/>
  <c r="B183" i="12"/>
  <c r="C183" i="12"/>
  <c r="D183" i="12"/>
  <c r="E183" i="12"/>
  <c r="F183" i="12"/>
  <c r="G183" i="12"/>
  <c r="H183" i="12"/>
  <c r="A184" i="12"/>
  <c r="D184" i="15"/>
  <c r="F184" i="15"/>
  <c r="C184" i="15"/>
  <c r="H184" i="15"/>
  <c r="K184" i="15"/>
  <c r="B184" i="12"/>
  <c r="C184" i="12"/>
  <c r="D184" i="12"/>
  <c r="E184" i="12"/>
  <c r="F184" i="12"/>
  <c r="G184" i="12"/>
  <c r="H184" i="12"/>
  <c r="A185" i="12"/>
  <c r="D185" i="15"/>
  <c r="F185" i="15"/>
  <c r="C185" i="15"/>
  <c r="H185" i="15"/>
  <c r="K185" i="15"/>
  <c r="B185" i="12"/>
  <c r="C185" i="12"/>
  <c r="D185" i="12"/>
  <c r="E185" i="12"/>
  <c r="F185" i="12"/>
  <c r="G185" i="12"/>
  <c r="H185" i="12"/>
  <c r="A186" i="12"/>
  <c r="D186" i="15"/>
  <c r="F186" i="15"/>
  <c r="C186" i="15"/>
  <c r="H186" i="15"/>
  <c r="K186" i="15"/>
  <c r="B186" i="12"/>
  <c r="C186" i="12"/>
  <c r="D186" i="12"/>
  <c r="E186" i="12"/>
  <c r="F186" i="12"/>
  <c r="G186" i="12"/>
  <c r="H186" i="12"/>
  <c r="A187" i="12"/>
  <c r="D187" i="15"/>
  <c r="F187" i="15"/>
  <c r="C187" i="15"/>
  <c r="H187" i="15"/>
  <c r="E186" i="2"/>
  <c r="K187" i="15"/>
  <c r="B187" i="12"/>
  <c r="C187" i="12"/>
  <c r="D187" i="12"/>
  <c r="E187" i="12"/>
  <c r="F187" i="12"/>
  <c r="G187" i="12"/>
  <c r="H187" i="12"/>
  <c r="A188" i="12"/>
  <c r="D188" i="15"/>
  <c r="F188" i="15"/>
  <c r="C188" i="15"/>
  <c r="H188" i="15"/>
  <c r="K188" i="15"/>
  <c r="B188" i="12"/>
  <c r="C188" i="12"/>
  <c r="D188" i="12"/>
  <c r="E188" i="12"/>
  <c r="F188" i="12"/>
  <c r="G188" i="12"/>
  <c r="H188" i="12"/>
  <c r="A189" i="12"/>
  <c r="D189" i="15"/>
  <c r="F189" i="15"/>
  <c r="C189" i="15"/>
  <c r="H189" i="15"/>
  <c r="K189" i="15"/>
  <c r="B189" i="12"/>
  <c r="C189" i="12"/>
  <c r="D189" i="12"/>
  <c r="E189" i="12"/>
  <c r="F189" i="12"/>
  <c r="G189" i="12"/>
  <c r="H189" i="12"/>
  <c r="A190" i="12"/>
  <c r="D190" i="15"/>
  <c r="F190" i="15"/>
  <c r="C190" i="15"/>
  <c r="H190" i="15"/>
  <c r="K190" i="15"/>
  <c r="B190" i="12"/>
  <c r="C190" i="12"/>
  <c r="D190" i="12"/>
  <c r="E190" i="12"/>
  <c r="F190" i="12"/>
  <c r="G190" i="12"/>
  <c r="H190" i="12"/>
  <c r="A191" i="12"/>
  <c r="D191" i="15"/>
  <c r="F191" i="15"/>
  <c r="C191" i="15"/>
  <c r="H191" i="15"/>
  <c r="K191" i="15"/>
  <c r="B191" i="12"/>
  <c r="C191" i="12"/>
  <c r="D191" i="12"/>
  <c r="E191" i="12"/>
  <c r="F191" i="12"/>
  <c r="G191" i="12"/>
  <c r="H191" i="12"/>
  <c r="A192" i="12"/>
  <c r="D192" i="15"/>
  <c r="F192" i="15"/>
  <c r="C192" i="15"/>
  <c r="H192" i="15"/>
  <c r="K192" i="15"/>
  <c r="B192" i="12"/>
  <c r="C192" i="12"/>
  <c r="D192" i="12"/>
  <c r="E192" i="12"/>
  <c r="F192" i="12"/>
  <c r="G192" i="12"/>
  <c r="H192" i="12"/>
  <c r="A193" i="12"/>
  <c r="D193" i="15"/>
  <c r="F193" i="15"/>
  <c r="C193" i="15"/>
  <c r="H193" i="15"/>
  <c r="K193" i="15"/>
  <c r="B193" i="12"/>
  <c r="C193" i="12"/>
  <c r="D193" i="12"/>
  <c r="E193" i="12"/>
  <c r="F193" i="12"/>
  <c r="G193" i="12"/>
  <c r="H193" i="12"/>
  <c r="A194" i="12"/>
  <c r="D194" i="15"/>
  <c r="F194" i="15"/>
  <c r="C194" i="15"/>
  <c r="H194" i="15"/>
  <c r="K194" i="15"/>
  <c r="B194" i="12"/>
  <c r="C194" i="12"/>
  <c r="D194" i="12"/>
  <c r="E194" i="12"/>
  <c r="F194" i="12"/>
  <c r="G194" i="12"/>
  <c r="H194" i="12"/>
  <c r="A195" i="12"/>
  <c r="D195" i="15"/>
  <c r="F195" i="15"/>
  <c r="C195" i="15"/>
  <c r="H195" i="15"/>
  <c r="K195" i="15"/>
  <c r="B195" i="12"/>
  <c r="C195" i="12"/>
  <c r="D195" i="12"/>
  <c r="E195" i="12"/>
  <c r="F195" i="12"/>
  <c r="G195" i="12"/>
  <c r="H195" i="12"/>
  <c r="A196" i="12"/>
  <c r="D196" i="15"/>
  <c r="F196" i="15"/>
  <c r="C196" i="15"/>
  <c r="H196" i="15"/>
  <c r="K196" i="15"/>
  <c r="B196" i="12"/>
  <c r="C196" i="12"/>
  <c r="D196" i="12"/>
  <c r="E196" i="12"/>
  <c r="F196" i="12"/>
  <c r="G196" i="12"/>
  <c r="H196" i="12"/>
  <c r="A197" i="12"/>
  <c r="D197" i="15"/>
  <c r="F197" i="15"/>
  <c r="C197" i="15"/>
  <c r="H197" i="15"/>
  <c r="K197" i="15"/>
  <c r="B197" i="12"/>
  <c r="C197" i="12"/>
  <c r="D197" i="12"/>
  <c r="E197" i="12"/>
  <c r="F197" i="12"/>
  <c r="G197" i="12"/>
  <c r="H197" i="12"/>
  <c r="A198" i="12"/>
  <c r="D198" i="15"/>
  <c r="F198" i="15"/>
  <c r="C198" i="15"/>
  <c r="H198" i="15"/>
  <c r="K198" i="15"/>
  <c r="B198" i="12"/>
  <c r="C198" i="12"/>
  <c r="D198" i="12"/>
  <c r="E198" i="12"/>
  <c r="F198" i="12"/>
  <c r="G198" i="12"/>
  <c r="H198" i="12"/>
  <c r="A199" i="12"/>
  <c r="D199" i="15"/>
  <c r="F199" i="15"/>
  <c r="C199" i="15"/>
  <c r="H199" i="15"/>
  <c r="K199" i="15"/>
  <c r="B199" i="12"/>
  <c r="C199" i="12"/>
  <c r="D199" i="12"/>
  <c r="E199" i="12"/>
  <c r="F199" i="12"/>
  <c r="G199" i="12"/>
  <c r="H199" i="12"/>
  <c r="A200" i="12"/>
  <c r="D200" i="15"/>
  <c r="F200" i="15"/>
  <c r="C200" i="15"/>
  <c r="H200" i="15"/>
  <c r="K200" i="15"/>
  <c r="B200" i="12"/>
  <c r="C200" i="12"/>
  <c r="D200" i="12"/>
  <c r="E200" i="12"/>
  <c r="F200" i="12"/>
  <c r="G200" i="12"/>
  <c r="H200" i="12"/>
  <c r="A201" i="12"/>
  <c r="D201" i="15"/>
  <c r="F201" i="15"/>
  <c r="C201" i="15"/>
  <c r="H201" i="15"/>
  <c r="K201" i="15"/>
  <c r="B201" i="12"/>
  <c r="C201" i="12"/>
  <c r="D201" i="12"/>
  <c r="E201" i="12"/>
  <c r="F201" i="12"/>
  <c r="G201" i="12"/>
  <c r="H201" i="12"/>
  <c r="A202" i="12"/>
  <c r="D202" i="15"/>
  <c r="F202" i="15"/>
  <c r="C202" i="15"/>
  <c r="H202" i="15"/>
  <c r="K202" i="15"/>
  <c r="B202" i="12"/>
  <c r="C202" i="12"/>
  <c r="D202" i="12"/>
  <c r="E202" i="12"/>
  <c r="F202" i="12"/>
  <c r="G202" i="12"/>
  <c r="H202" i="12"/>
  <c r="A203" i="12"/>
  <c r="D203" i="15"/>
  <c r="F203" i="15"/>
  <c r="C203" i="15"/>
  <c r="H203" i="15"/>
  <c r="K203" i="15"/>
  <c r="B203" i="12"/>
  <c r="C203" i="12"/>
  <c r="D203" i="12"/>
  <c r="E203" i="12"/>
  <c r="F203" i="12"/>
  <c r="G203" i="12"/>
  <c r="H203" i="12"/>
  <c r="A204" i="12"/>
  <c r="D204" i="15"/>
  <c r="F204" i="15"/>
  <c r="C204" i="15"/>
  <c r="H204" i="15"/>
  <c r="K204" i="15"/>
  <c r="B204" i="12"/>
  <c r="C204" i="12"/>
  <c r="D204" i="12"/>
  <c r="E204" i="12"/>
  <c r="F204" i="12"/>
  <c r="G204" i="12"/>
  <c r="H204" i="12"/>
  <c r="A205" i="12"/>
  <c r="D205" i="15"/>
  <c r="F205" i="15"/>
  <c r="C205" i="15"/>
  <c r="H205" i="15"/>
  <c r="K205" i="15"/>
  <c r="B205" i="12"/>
  <c r="C205" i="12"/>
  <c r="D205" i="12"/>
  <c r="E205" i="12"/>
  <c r="F205" i="12"/>
  <c r="G205" i="12"/>
  <c r="H205" i="12"/>
  <c r="A206" i="12"/>
  <c r="D206" i="15"/>
  <c r="F206" i="15"/>
  <c r="C206" i="15"/>
  <c r="H206" i="15"/>
  <c r="K206" i="15"/>
  <c r="B206" i="12"/>
  <c r="C206" i="12"/>
  <c r="D206" i="12"/>
  <c r="E206" i="12"/>
  <c r="F206" i="12"/>
  <c r="G206" i="12"/>
  <c r="H206" i="12"/>
  <c r="A207" i="12"/>
  <c r="D207" i="15"/>
  <c r="F207" i="15"/>
  <c r="C207" i="15"/>
  <c r="H207" i="15"/>
  <c r="E206" i="2"/>
  <c r="K207" i="15"/>
  <c r="B207" i="12"/>
  <c r="C207" i="12"/>
  <c r="D207" i="12"/>
  <c r="E207" i="12"/>
  <c r="F207" i="12"/>
  <c r="G207" i="12"/>
  <c r="H207" i="12"/>
  <c r="A208" i="12"/>
  <c r="D208" i="15"/>
  <c r="F208" i="15"/>
  <c r="C208" i="15"/>
  <c r="H208" i="15"/>
  <c r="K208" i="15"/>
  <c r="B208" i="12"/>
  <c r="C208" i="12"/>
  <c r="D208" i="12"/>
  <c r="E208" i="12"/>
  <c r="F208" i="12"/>
  <c r="G208" i="12"/>
  <c r="H208" i="12"/>
  <c r="A209" i="12"/>
  <c r="D209" i="15"/>
  <c r="F209" i="15"/>
  <c r="C209" i="15"/>
  <c r="H209" i="15"/>
  <c r="K209" i="15"/>
  <c r="B209" i="12"/>
  <c r="C209" i="12"/>
  <c r="D209" i="12"/>
  <c r="E209" i="12"/>
  <c r="F209" i="12"/>
  <c r="G209" i="12"/>
  <c r="H209" i="12"/>
  <c r="A210" i="12"/>
  <c r="D210" i="15"/>
  <c r="F210" i="15"/>
  <c r="C210" i="15"/>
  <c r="H210" i="15"/>
  <c r="K210" i="15"/>
  <c r="B210" i="12"/>
  <c r="C210" i="12"/>
  <c r="D210" i="12"/>
  <c r="E210" i="12"/>
  <c r="F210" i="12"/>
  <c r="G210" i="12"/>
  <c r="H210" i="12"/>
  <c r="A211" i="12"/>
  <c r="D211" i="15"/>
  <c r="F211" i="15"/>
  <c r="C211" i="15"/>
  <c r="H211" i="15"/>
  <c r="K211" i="15"/>
  <c r="B211" i="12"/>
  <c r="C211" i="12"/>
  <c r="D211" i="12"/>
  <c r="E211" i="12"/>
  <c r="F211" i="12"/>
  <c r="G211" i="12"/>
  <c r="H211" i="12"/>
  <c r="A212" i="12"/>
  <c r="D212" i="15"/>
  <c r="F212" i="15"/>
  <c r="C212" i="15"/>
  <c r="H212" i="15"/>
  <c r="K212" i="15"/>
  <c r="B212" i="12"/>
  <c r="C212" i="12"/>
  <c r="D212" i="12"/>
  <c r="E212" i="12"/>
  <c r="F212" i="12"/>
  <c r="G212" i="12"/>
  <c r="H212" i="12"/>
  <c r="A213" i="12"/>
  <c r="D213" i="15"/>
  <c r="F213" i="15"/>
  <c r="C213" i="15"/>
  <c r="H213" i="15"/>
  <c r="K213" i="15"/>
  <c r="B213" i="12"/>
  <c r="C213" i="12"/>
  <c r="D213" i="12"/>
  <c r="E213" i="12"/>
  <c r="F213" i="12"/>
  <c r="G213" i="12"/>
  <c r="H213" i="12"/>
  <c r="A214" i="12"/>
  <c r="D214" i="15"/>
  <c r="F214" i="15"/>
  <c r="C214" i="15"/>
  <c r="H214" i="15"/>
  <c r="K214" i="15"/>
  <c r="B214" i="12"/>
  <c r="C214" i="12"/>
  <c r="D214" i="12"/>
  <c r="E214" i="12"/>
  <c r="F214" i="12"/>
  <c r="G214" i="12"/>
  <c r="H214" i="12"/>
  <c r="A215" i="12"/>
  <c r="D215" i="15"/>
  <c r="F215" i="15"/>
  <c r="C215" i="15"/>
  <c r="H215" i="15"/>
  <c r="K215" i="15"/>
  <c r="B215" i="12"/>
  <c r="C215" i="12"/>
  <c r="D215" i="12"/>
  <c r="E215" i="12"/>
  <c r="F215" i="12"/>
  <c r="G215" i="12"/>
  <c r="H215" i="12"/>
  <c r="A216" i="12"/>
  <c r="D216" i="15"/>
  <c r="F216" i="15"/>
  <c r="C216" i="15"/>
  <c r="H216" i="15"/>
  <c r="K216" i="15"/>
  <c r="B216" i="12"/>
  <c r="C216" i="12"/>
  <c r="D216" i="12"/>
  <c r="E216" i="12"/>
  <c r="F216" i="12"/>
  <c r="G216" i="12"/>
  <c r="H216" i="12"/>
  <c r="A217" i="12"/>
  <c r="D217" i="15"/>
  <c r="F217" i="15"/>
  <c r="C217" i="15"/>
  <c r="H217" i="15"/>
  <c r="K217" i="15"/>
  <c r="B217" i="12"/>
  <c r="C217" i="12"/>
  <c r="D217" i="12"/>
  <c r="E217" i="12"/>
  <c r="F217" i="12"/>
  <c r="G217" i="12"/>
  <c r="H217" i="12"/>
  <c r="A218" i="12"/>
  <c r="D218" i="15"/>
  <c r="F218" i="15"/>
  <c r="C218" i="15"/>
  <c r="H218" i="15"/>
  <c r="K218" i="15"/>
  <c r="B218" i="12"/>
  <c r="C218" i="12"/>
  <c r="D218" i="12"/>
  <c r="E218" i="12"/>
  <c r="F218" i="12"/>
  <c r="G218" i="12"/>
  <c r="H218" i="12"/>
  <c r="A219" i="12"/>
  <c r="D219" i="15"/>
  <c r="F219" i="15"/>
  <c r="C219" i="15"/>
  <c r="H219" i="15"/>
  <c r="K219" i="15"/>
  <c r="B219" i="12"/>
  <c r="C219" i="12"/>
  <c r="D219" i="12"/>
  <c r="E219" i="12"/>
  <c r="F219" i="12"/>
  <c r="G219" i="12"/>
  <c r="H219" i="12"/>
  <c r="A220" i="12"/>
  <c r="D220" i="15"/>
  <c r="F220" i="15"/>
  <c r="C220" i="15"/>
  <c r="H220" i="15"/>
  <c r="K220" i="15"/>
  <c r="B220" i="12"/>
  <c r="C220" i="12"/>
  <c r="D220" i="12"/>
  <c r="E220" i="12"/>
  <c r="F220" i="12"/>
  <c r="G220" i="12"/>
  <c r="H220" i="12"/>
  <c r="A221" i="12"/>
  <c r="D221" i="15"/>
  <c r="F221" i="15"/>
  <c r="C221" i="15"/>
  <c r="H221" i="15"/>
  <c r="K221" i="15"/>
  <c r="B221" i="12"/>
  <c r="C221" i="12"/>
  <c r="D221" i="12"/>
  <c r="E221" i="12"/>
  <c r="F221" i="12"/>
  <c r="G221" i="12"/>
  <c r="H221" i="12"/>
  <c r="A222" i="12"/>
  <c r="D222" i="15"/>
  <c r="F222" i="15"/>
  <c r="C222" i="15"/>
  <c r="H222" i="15"/>
  <c r="K222" i="15"/>
  <c r="B222" i="12"/>
  <c r="C222" i="12"/>
  <c r="D222" i="12"/>
  <c r="E222" i="12"/>
  <c r="F222" i="12"/>
  <c r="G222" i="12"/>
  <c r="H222" i="12"/>
  <c r="A223" i="12"/>
  <c r="D223" i="15"/>
  <c r="F223" i="15"/>
  <c r="C223" i="15"/>
  <c r="H223" i="15"/>
  <c r="K223" i="15"/>
  <c r="B223" i="12"/>
  <c r="C223" i="12"/>
  <c r="D223" i="12"/>
  <c r="E223" i="12"/>
  <c r="F223" i="12"/>
  <c r="G223" i="12"/>
  <c r="H223" i="12"/>
  <c r="A224" i="12"/>
  <c r="D224" i="15"/>
  <c r="F224" i="15"/>
  <c r="C224" i="15"/>
  <c r="H224" i="15"/>
  <c r="K224" i="15"/>
  <c r="B224" i="12"/>
  <c r="C224" i="12"/>
  <c r="D224" i="12"/>
  <c r="E224" i="12"/>
  <c r="F224" i="12"/>
  <c r="G224" i="12"/>
  <c r="H224" i="12"/>
  <c r="A225" i="12"/>
  <c r="D225" i="15"/>
  <c r="F225" i="15"/>
  <c r="C225" i="15"/>
  <c r="H225" i="15"/>
  <c r="K225" i="15"/>
  <c r="B225" i="12"/>
  <c r="C225" i="12"/>
  <c r="D225" i="12"/>
  <c r="E225" i="12"/>
  <c r="F225" i="12"/>
  <c r="G225" i="12"/>
  <c r="H225" i="12"/>
  <c r="A226" i="12"/>
  <c r="D226" i="15"/>
  <c r="F226" i="15"/>
  <c r="C226" i="15"/>
  <c r="H226" i="15"/>
  <c r="K226" i="15"/>
  <c r="B226" i="12"/>
  <c r="C226" i="12"/>
  <c r="D226" i="12"/>
  <c r="E226" i="12"/>
  <c r="F226" i="12"/>
  <c r="G226" i="12"/>
  <c r="H226" i="12"/>
  <c r="A227" i="12"/>
  <c r="D227" i="15"/>
  <c r="F227" i="15"/>
  <c r="C227" i="15"/>
  <c r="H227" i="15"/>
  <c r="E226" i="2"/>
  <c r="K227" i="15"/>
  <c r="B227" i="12"/>
  <c r="C227" i="12"/>
  <c r="D227" i="12"/>
  <c r="E227" i="12"/>
  <c r="F227" i="12"/>
  <c r="G227" i="12"/>
  <c r="H227" i="12"/>
  <c r="A228" i="12"/>
  <c r="D228" i="15"/>
  <c r="F228" i="15"/>
  <c r="C228" i="15"/>
  <c r="H228" i="15"/>
  <c r="K228" i="15"/>
  <c r="B228" i="12"/>
  <c r="C228" i="12"/>
  <c r="D228" i="12"/>
  <c r="E228" i="12"/>
  <c r="F228" i="12"/>
  <c r="G228" i="12"/>
  <c r="H228" i="12"/>
  <c r="A229" i="12"/>
  <c r="D229" i="15"/>
  <c r="F229" i="15"/>
  <c r="C229" i="15"/>
  <c r="H229" i="15"/>
  <c r="K229" i="15"/>
  <c r="B229" i="12"/>
  <c r="C229" i="12"/>
  <c r="D229" i="12"/>
  <c r="E229" i="12"/>
  <c r="F229" i="12"/>
  <c r="G229" i="12"/>
  <c r="H229" i="12"/>
  <c r="A230" i="12"/>
  <c r="D230" i="15"/>
  <c r="F230" i="15"/>
  <c r="C230" i="15"/>
  <c r="H230" i="15"/>
  <c r="K230" i="15"/>
  <c r="B230" i="12"/>
  <c r="C230" i="12"/>
  <c r="D230" i="12"/>
  <c r="E230" i="12"/>
  <c r="F230" i="12"/>
  <c r="G230" i="12"/>
  <c r="H230" i="12"/>
  <c r="A231" i="12"/>
  <c r="D231" i="15"/>
  <c r="F231" i="15"/>
  <c r="C231" i="15"/>
  <c r="H231" i="15"/>
  <c r="K231" i="15"/>
  <c r="B231" i="12"/>
  <c r="C231" i="12"/>
  <c r="D231" i="12"/>
  <c r="E231" i="12"/>
  <c r="F231" i="12"/>
  <c r="G231" i="12"/>
  <c r="H231" i="12"/>
  <c r="A232" i="12"/>
  <c r="D232" i="15"/>
  <c r="F232" i="15"/>
  <c r="C232" i="15"/>
  <c r="H232" i="15"/>
  <c r="K232" i="15"/>
  <c r="B232" i="12"/>
  <c r="C232" i="12"/>
  <c r="D232" i="12"/>
  <c r="E232" i="12"/>
  <c r="F232" i="12"/>
  <c r="G232" i="12"/>
  <c r="H232" i="12"/>
  <c r="A233" i="12"/>
  <c r="D233" i="15"/>
  <c r="F233" i="15"/>
  <c r="C233" i="15"/>
  <c r="H233" i="15"/>
  <c r="K233" i="15"/>
  <c r="B233" i="12"/>
  <c r="C233" i="12"/>
  <c r="D233" i="12"/>
  <c r="E233" i="12"/>
  <c r="F233" i="12"/>
  <c r="G233" i="12"/>
  <c r="H233" i="12"/>
  <c r="A234" i="12"/>
  <c r="D234" i="15"/>
  <c r="F234" i="15"/>
  <c r="C234" i="15"/>
  <c r="H234" i="15"/>
  <c r="K234" i="15"/>
  <c r="B234" i="12"/>
  <c r="C234" i="12"/>
  <c r="D234" i="12"/>
  <c r="E234" i="12"/>
  <c r="F234" i="12"/>
  <c r="G234" i="12"/>
  <c r="H234" i="12"/>
  <c r="A235" i="12"/>
  <c r="D235" i="15"/>
  <c r="F235" i="15"/>
  <c r="C235" i="15"/>
  <c r="H235" i="15"/>
  <c r="K235" i="15"/>
  <c r="B235" i="12"/>
  <c r="C235" i="12"/>
  <c r="D235" i="12"/>
  <c r="E235" i="12"/>
  <c r="F235" i="12"/>
  <c r="G235" i="12"/>
  <c r="H235" i="12"/>
  <c r="A236" i="12"/>
  <c r="D236" i="15"/>
  <c r="F236" i="15"/>
  <c r="C236" i="15"/>
  <c r="H236" i="15"/>
  <c r="K236" i="15"/>
  <c r="B236" i="12"/>
  <c r="C236" i="12"/>
  <c r="D236" i="12"/>
  <c r="E236" i="12"/>
  <c r="F236" i="12"/>
  <c r="G236" i="12"/>
  <c r="H236" i="12"/>
  <c r="A237" i="12"/>
  <c r="D237" i="15"/>
  <c r="F237" i="15"/>
  <c r="C237" i="15"/>
  <c r="H237" i="15"/>
  <c r="K237" i="15"/>
  <c r="B237" i="12"/>
  <c r="C237" i="12"/>
  <c r="D237" i="12"/>
  <c r="E237" i="12"/>
  <c r="F237" i="12"/>
  <c r="G237" i="12"/>
  <c r="H237" i="12"/>
  <c r="A238" i="12"/>
  <c r="D238" i="15"/>
  <c r="F238" i="15"/>
  <c r="C238" i="15"/>
  <c r="H238" i="15"/>
  <c r="K238" i="15"/>
  <c r="B238" i="12"/>
  <c r="C238" i="12"/>
  <c r="D238" i="12"/>
  <c r="E238" i="12"/>
  <c r="F238" i="12"/>
  <c r="G238" i="12"/>
  <c r="H238" i="12"/>
  <c r="A239" i="12"/>
  <c r="D239" i="15"/>
  <c r="F239" i="15"/>
  <c r="C239" i="15"/>
  <c r="H239" i="15"/>
  <c r="K239" i="15"/>
  <c r="B239" i="12"/>
  <c r="C239" i="12"/>
  <c r="D239" i="12"/>
  <c r="E239" i="12"/>
  <c r="F239" i="12"/>
  <c r="G239" i="12"/>
  <c r="H239" i="12"/>
  <c r="A240" i="12"/>
  <c r="D240" i="15"/>
  <c r="F240" i="15"/>
  <c r="C240" i="15"/>
  <c r="H240" i="15"/>
  <c r="K240" i="15"/>
  <c r="B240" i="12"/>
  <c r="C240" i="12"/>
  <c r="D240" i="12"/>
  <c r="E240" i="12"/>
  <c r="F240" i="12"/>
  <c r="G240" i="12"/>
  <c r="H240" i="12"/>
  <c r="A241" i="12"/>
  <c r="D241" i="15"/>
  <c r="F241" i="15"/>
  <c r="C241" i="15"/>
  <c r="H241" i="15"/>
  <c r="K241" i="15"/>
  <c r="B241" i="12"/>
  <c r="C241" i="12"/>
  <c r="D241" i="12"/>
  <c r="E241" i="12"/>
  <c r="F241" i="12"/>
  <c r="G241" i="12"/>
  <c r="H241" i="12"/>
  <c r="A242" i="12"/>
  <c r="D242" i="15"/>
  <c r="F242" i="15"/>
  <c r="C242" i="15"/>
  <c r="H242" i="15"/>
  <c r="K242" i="15"/>
  <c r="B242" i="12"/>
  <c r="C242" i="12"/>
  <c r="D242" i="12"/>
  <c r="E242" i="12"/>
  <c r="F242" i="12"/>
  <c r="G242" i="12"/>
  <c r="H242" i="12"/>
  <c r="A243" i="12"/>
  <c r="D243" i="15"/>
  <c r="F243" i="15"/>
  <c r="C243" i="15"/>
  <c r="H243" i="15"/>
  <c r="K243" i="15"/>
  <c r="B243" i="12"/>
  <c r="C243" i="12"/>
  <c r="D243" i="12"/>
  <c r="E243" i="12"/>
  <c r="F243" i="12"/>
  <c r="G243" i="12"/>
  <c r="H243" i="12"/>
  <c r="A244" i="12"/>
  <c r="D244" i="15"/>
  <c r="F244" i="15"/>
  <c r="C244" i="15"/>
  <c r="H244" i="15"/>
  <c r="K244" i="15"/>
  <c r="B244" i="12"/>
  <c r="C244" i="12"/>
  <c r="D244" i="12"/>
  <c r="E244" i="12"/>
  <c r="F244" i="12"/>
  <c r="G244" i="12"/>
  <c r="H244" i="12"/>
  <c r="A245" i="12"/>
  <c r="D245" i="15"/>
  <c r="F245" i="15"/>
  <c r="C245" i="15"/>
  <c r="H245" i="15"/>
  <c r="K245" i="15"/>
  <c r="B245" i="12"/>
  <c r="C245" i="12"/>
  <c r="D245" i="12"/>
  <c r="E245" i="12"/>
  <c r="F245" i="12"/>
  <c r="G245" i="12"/>
  <c r="H245" i="12"/>
  <c r="A246" i="12"/>
  <c r="D246" i="15"/>
  <c r="F246" i="15"/>
  <c r="C246" i="15"/>
  <c r="H246" i="15"/>
  <c r="K246" i="15"/>
  <c r="B246" i="12"/>
  <c r="C246" i="12"/>
  <c r="D246" i="12"/>
  <c r="E246" i="12"/>
  <c r="F246" i="12"/>
  <c r="G246" i="12"/>
  <c r="H246" i="12"/>
  <c r="A247" i="12"/>
  <c r="D247" i="15"/>
  <c r="F247" i="15"/>
  <c r="C247" i="15"/>
  <c r="H247" i="15"/>
  <c r="E246" i="2"/>
  <c r="K247" i="15"/>
  <c r="B247" i="12"/>
  <c r="C247" i="12"/>
  <c r="D247" i="12"/>
  <c r="E247" i="12"/>
  <c r="F247" i="12"/>
  <c r="G247" i="12"/>
  <c r="H247" i="12"/>
  <c r="A248" i="12"/>
  <c r="D248" i="15"/>
  <c r="F248" i="15"/>
  <c r="C248" i="15"/>
  <c r="H248" i="15"/>
  <c r="K248" i="15"/>
  <c r="B248" i="12"/>
  <c r="C248" i="12"/>
  <c r="D248" i="12"/>
  <c r="E248" i="12"/>
  <c r="F248" i="12"/>
  <c r="G248" i="12"/>
  <c r="H248" i="12"/>
  <c r="A249" i="12"/>
  <c r="D249" i="15"/>
  <c r="F249" i="15"/>
  <c r="C249" i="15"/>
  <c r="H249" i="15"/>
  <c r="K249" i="15"/>
  <c r="B249" i="12"/>
  <c r="C249" i="12"/>
  <c r="D249" i="12"/>
  <c r="E249" i="12"/>
  <c r="F249" i="12"/>
  <c r="G249" i="12"/>
  <c r="H249" i="12"/>
  <c r="A250" i="12"/>
  <c r="D250" i="15"/>
  <c r="F250" i="15"/>
  <c r="C250" i="15"/>
  <c r="H250" i="15"/>
  <c r="K250" i="15"/>
  <c r="B250" i="12"/>
  <c r="C250" i="12"/>
  <c r="D250" i="12"/>
  <c r="E250" i="12"/>
  <c r="F250" i="12"/>
  <c r="G250" i="12"/>
  <c r="H250" i="12"/>
  <c r="A251" i="12"/>
  <c r="D251" i="15"/>
  <c r="F251" i="15"/>
  <c r="C251" i="15"/>
  <c r="H251" i="15"/>
  <c r="K251" i="15"/>
  <c r="B251" i="12"/>
  <c r="C251" i="12"/>
  <c r="D251" i="12"/>
  <c r="E251" i="12"/>
  <c r="F251" i="12"/>
  <c r="G251" i="12"/>
  <c r="H251" i="12"/>
  <c r="A252" i="12"/>
  <c r="D252" i="15"/>
  <c r="F252" i="15"/>
  <c r="C252" i="15"/>
  <c r="H252" i="15"/>
  <c r="K252" i="15"/>
  <c r="B252" i="12"/>
  <c r="C252" i="12"/>
  <c r="D252" i="12"/>
  <c r="E252" i="12"/>
  <c r="F252" i="12"/>
  <c r="G252" i="12"/>
  <c r="H252" i="12"/>
  <c r="A253" i="12"/>
  <c r="D253" i="15"/>
  <c r="F253" i="15"/>
  <c r="C253" i="15"/>
  <c r="H253" i="15"/>
  <c r="K253" i="15"/>
  <c r="B253" i="12"/>
  <c r="C253" i="12"/>
  <c r="D253" i="12"/>
  <c r="E253" i="12"/>
  <c r="F253" i="12"/>
  <c r="G253" i="12"/>
  <c r="H253" i="12"/>
  <c r="A254" i="12"/>
  <c r="D254" i="15"/>
  <c r="F254" i="15"/>
  <c r="C254" i="15"/>
  <c r="H254" i="15"/>
  <c r="K254" i="15"/>
  <c r="B254" i="12"/>
  <c r="C254" i="12"/>
  <c r="D254" i="12"/>
  <c r="E254" i="12"/>
  <c r="F254" i="12"/>
  <c r="G254" i="12"/>
  <c r="H254" i="12"/>
  <c r="A255" i="12"/>
  <c r="D255" i="15"/>
  <c r="F255" i="15"/>
  <c r="C255" i="15"/>
  <c r="H255" i="15"/>
  <c r="K255" i="15"/>
  <c r="B255" i="12"/>
  <c r="C255" i="12"/>
  <c r="D255" i="12"/>
  <c r="E255" i="12"/>
  <c r="F255" i="12"/>
  <c r="G255" i="12"/>
  <c r="H255" i="12"/>
  <c r="A256" i="12"/>
  <c r="D256" i="15"/>
  <c r="F256" i="15"/>
  <c r="C256" i="15"/>
  <c r="H256" i="15"/>
  <c r="K256" i="15"/>
  <c r="B256" i="12"/>
  <c r="C256" i="12"/>
  <c r="D256" i="12"/>
  <c r="E256" i="12"/>
  <c r="F256" i="12"/>
  <c r="G256" i="12"/>
  <c r="H256" i="12"/>
  <c r="A257" i="12"/>
  <c r="D257" i="15"/>
  <c r="F257" i="15"/>
  <c r="C257" i="15"/>
  <c r="H257" i="15"/>
  <c r="K257" i="15"/>
  <c r="B257" i="12"/>
  <c r="C257" i="12"/>
  <c r="D257" i="12"/>
  <c r="E257" i="12"/>
  <c r="F257" i="12"/>
  <c r="G257" i="12"/>
  <c r="H257" i="12"/>
  <c r="A258" i="12"/>
  <c r="D258" i="15"/>
  <c r="F258" i="15"/>
  <c r="C258" i="15"/>
  <c r="H258" i="15"/>
  <c r="K258" i="15"/>
  <c r="B258" i="12"/>
  <c r="C258" i="12"/>
  <c r="D258" i="12"/>
  <c r="E258" i="12"/>
  <c r="F258" i="12"/>
  <c r="G258" i="12"/>
  <c r="H258" i="12"/>
  <c r="A259" i="12"/>
  <c r="D259" i="15"/>
  <c r="F259" i="15"/>
  <c r="C259" i="15"/>
  <c r="H259" i="15"/>
  <c r="K259" i="15"/>
  <c r="B259" i="12"/>
  <c r="C259" i="12"/>
  <c r="D259" i="12"/>
  <c r="E259" i="12"/>
  <c r="F259" i="12"/>
  <c r="G259" i="12"/>
  <c r="H259" i="12"/>
  <c r="A260" i="12"/>
  <c r="D260" i="15"/>
  <c r="F260" i="15"/>
  <c r="C260" i="15"/>
  <c r="H260" i="15"/>
  <c r="K260" i="15"/>
  <c r="B260" i="12"/>
  <c r="C260" i="12"/>
  <c r="D260" i="12"/>
  <c r="E260" i="12"/>
  <c r="F260" i="12"/>
  <c r="G260" i="12"/>
  <c r="H260" i="12"/>
  <c r="A261" i="12"/>
  <c r="D261" i="15"/>
  <c r="F261" i="15"/>
  <c r="C261" i="15"/>
  <c r="H261" i="15"/>
  <c r="K261" i="15"/>
  <c r="B261" i="12"/>
  <c r="C261" i="12"/>
  <c r="D261" i="12"/>
  <c r="E261" i="12"/>
  <c r="F261" i="12"/>
  <c r="G261" i="12"/>
  <c r="H261" i="12"/>
  <c r="A262" i="12"/>
  <c r="D262" i="15"/>
  <c r="F262" i="15"/>
  <c r="C262" i="15"/>
  <c r="H262" i="15"/>
  <c r="K262" i="15"/>
  <c r="B262" i="12"/>
  <c r="C262" i="12"/>
  <c r="D262" i="12"/>
  <c r="E262" i="12"/>
  <c r="F262" i="12"/>
  <c r="G262" i="12"/>
  <c r="H262" i="12"/>
  <c r="A263" i="12"/>
  <c r="D263" i="15"/>
  <c r="F263" i="15"/>
  <c r="C263" i="15"/>
  <c r="H263" i="15"/>
  <c r="K263" i="15"/>
  <c r="B263" i="12"/>
  <c r="C263" i="12"/>
  <c r="D263" i="12"/>
  <c r="E263" i="12"/>
  <c r="F263" i="12"/>
  <c r="G263" i="12"/>
  <c r="H263" i="12"/>
  <c r="A264" i="12"/>
  <c r="D264" i="15"/>
  <c r="F264" i="15"/>
  <c r="C264" i="15"/>
  <c r="H264" i="15"/>
  <c r="K264" i="15"/>
  <c r="B264" i="12"/>
  <c r="C264" i="12"/>
  <c r="D264" i="12"/>
  <c r="E264" i="12"/>
  <c r="F264" i="12"/>
  <c r="G264" i="12"/>
  <c r="H264" i="12"/>
  <c r="A265" i="12"/>
  <c r="D265" i="15"/>
  <c r="F265" i="15"/>
  <c r="C265" i="15"/>
  <c r="H265" i="15"/>
  <c r="K265" i="15"/>
  <c r="B265" i="12"/>
  <c r="C265" i="12"/>
  <c r="D265" i="12"/>
  <c r="E265" i="12"/>
  <c r="F265" i="12"/>
  <c r="G265" i="12"/>
  <c r="H265" i="12"/>
  <c r="A266" i="12"/>
  <c r="D266" i="15"/>
  <c r="F266" i="15"/>
  <c r="C266" i="15"/>
  <c r="H266" i="15"/>
  <c r="K266" i="15"/>
  <c r="B266" i="12"/>
  <c r="C266" i="12"/>
  <c r="D266" i="12"/>
  <c r="E266" i="12"/>
  <c r="F266" i="12"/>
  <c r="G266" i="12"/>
  <c r="H266" i="12"/>
  <c r="A267" i="12"/>
  <c r="D267" i="15"/>
  <c r="F267" i="15"/>
  <c r="C267" i="15"/>
  <c r="H267" i="15"/>
  <c r="E266" i="2"/>
  <c r="K267" i="15"/>
  <c r="B267" i="12"/>
  <c r="C267" i="12"/>
  <c r="D267" i="12"/>
  <c r="E267" i="12"/>
  <c r="F267" i="12"/>
  <c r="G267" i="12"/>
  <c r="H267" i="12"/>
  <c r="A268" i="12"/>
  <c r="D268" i="15"/>
  <c r="F268" i="15"/>
  <c r="C268" i="15"/>
  <c r="H268" i="15"/>
  <c r="K268" i="15"/>
  <c r="B268" i="12"/>
  <c r="C268" i="12"/>
  <c r="D268" i="12"/>
  <c r="E268" i="12"/>
  <c r="F268" i="12"/>
  <c r="G268" i="12"/>
  <c r="H268" i="12"/>
  <c r="A269" i="12"/>
  <c r="D269" i="15"/>
  <c r="F269" i="15"/>
  <c r="C269" i="15"/>
  <c r="H269" i="15"/>
  <c r="K269" i="15"/>
  <c r="B269" i="12"/>
  <c r="C269" i="12"/>
  <c r="D269" i="12"/>
  <c r="E269" i="12"/>
  <c r="F269" i="12"/>
  <c r="G269" i="12"/>
  <c r="H269" i="12"/>
  <c r="A270" i="12"/>
  <c r="D270" i="15"/>
  <c r="F270" i="15"/>
  <c r="C270" i="15"/>
  <c r="H270" i="15"/>
  <c r="K270" i="15"/>
  <c r="B270" i="12"/>
  <c r="C270" i="12"/>
  <c r="D270" i="12"/>
  <c r="E270" i="12"/>
  <c r="F270" i="12"/>
  <c r="G270" i="12"/>
  <c r="H270" i="12"/>
  <c r="A271" i="12"/>
  <c r="D271" i="15"/>
  <c r="F271" i="15"/>
  <c r="C271" i="15"/>
  <c r="H271" i="15"/>
  <c r="K271" i="15"/>
  <c r="B271" i="12"/>
  <c r="C271" i="12"/>
  <c r="D271" i="12"/>
  <c r="E271" i="12"/>
  <c r="F271" i="12"/>
  <c r="G271" i="12"/>
  <c r="H271" i="12"/>
  <c r="A272" i="12"/>
  <c r="D272" i="15"/>
  <c r="F272" i="15"/>
  <c r="C272" i="15"/>
  <c r="H272" i="15"/>
  <c r="K272" i="15"/>
  <c r="B272" i="12"/>
  <c r="C272" i="12"/>
  <c r="D272" i="12"/>
  <c r="E272" i="12"/>
  <c r="F272" i="12"/>
  <c r="G272" i="12"/>
  <c r="H272" i="12"/>
  <c r="A273" i="12"/>
  <c r="D273" i="15"/>
  <c r="F273" i="15"/>
  <c r="C273" i="15"/>
  <c r="H273" i="15"/>
  <c r="K273" i="15"/>
  <c r="B273" i="12"/>
  <c r="C273" i="12"/>
  <c r="D273" i="12"/>
  <c r="E273" i="12"/>
  <c r="F273" i="12"/>
  <c r="G273" i="12"/>
  <c r="H273" i="12"/>
  <c r="A274" i="12"/>
  <c r="D274" i="15"/>
  <c r="F274" i="15"/>
  <c r="C274" i="15"/>
  <c r="H274" i="15"/>
  <c r="K274" i="15"/>
  <c r="B274" i="12"/>
  <c r="C274" i="12"/>
  <c r="D274" i="12"/>
  <c r="E274" i="12"/>
  <c r="F274" i="12"/>
  <c r="G274" i="12"/>
  <c r="H274" i="12"/>
  <c r="A275" i="12"/>
  <c r="D275" i="15"/>
  <c r="F275" i="15"/>
  <c r="C275" i="15"/>
  <c r="H275" i="15"/>
  <c r="K275" i="15"/>
  <c r="B275" i="12"/>
  <c r="C275" i="12"/>
  <c r="D275" i="12"/>
  <c r="E275" i="12"/>
  <c r="F275" i="12"/>
  <c r="G275" i="12"/>
  <c r="H275" i="12"/>
  <c r="A276" i="12"/>
  <c r="D276" i="15"/>
  <c r="F276" i="15"/>
  <c r="C276" i="15"/>
  <c r="H276" i="15"/>
  <c r="K276" i="15"/>
  <c r="B276" i="12"/>
  <c r="C276" i="12"/>
  <c r="D276" i="12"/>
  <c r="E276" i="12"/>
  <c r="F276" i="12"/>
  <c r="G276" i="12"/>
  <c r="H276" i="12"/>
  <c r="A277" i="12"/>
  <c r="D277" i="15"/>
  <c r="F277" i="15"/>
  <c r="C277" i="15"/>
  <c r="H277" i="15"/>
  <c r="K277" i="15"/>
  <c r="B277" i="12"/>
  <c r="C277" i="12"/>
  <c r="D277" i="12"/>
  <c r="E277" i="12"/>
  <c r="F277" i="12"/>
  <c r="G277" i="12"/>
  <c r="H277" i="12"/>
  <c r="A278" i="12"/>
  <c r="D278" i="15"/>
  <c r="F278" i="15"/>
  <c r="C278" i="15"/>
  <c r="H278" i="15"/>
  <c r="K278" i="15"/>
  <c r="B278" i="12"/>
  <c r="C278" i="12"/>
  <c r="D278" i="12"/>
  <c r="E278" i="12"/>
  <c r="F278" i="12"/>
  <c r="G278" i="12"/>
  <c r="H278" i="12"/>
  <c r="A279" i="12"/>
  <c r="D279" i="15"/>
  <c r="F279" i="15"/>
  <c r="C279" i="15"/>
  <c r="H279" i="15"/>
  <c r="K279" i="15"/>
  <c r="B279" i="12"/>
  <c r="C279" i="12"/>
  <c r="D279" i="12"/>
  <c r="E279" i="12"/>
  <c r="F279" i="12"/>
  <c r="G279" i="12"/>
  <c r="H279" i="12"/>
  <c r="A280" i="12"/>
  <c r="D280" i="15"/>
  <c r="F280" i="15"/>
  <c r="C280" i="15"/>
  <c r="H280" i="15"/>
  <c r="K280" i="15"/>
  <c r="B280" i="12"/>
  <c r="C280" i="12"/>
  <c r="D280" i="12"/>
  <c r="E280" i="12"/>
  <c r="F280" i="12"/>
  <c r="G280" i="12"/>
  <c r="H280" i="12"/>
  <c r="A281" i="12"/>
  <c r="D281" i="15"/>
  <c r="F281" i="15"/>
  <c r="C281" i="15"/>
  <c r="H281" i="15"/>
  <c r="K281" i="15"/>
  <c r="B281" i="12"/>
  <c r="C281" i="12"/>
  <c r="D281" i="12"/>
  <c r="E281" i="12"/>
  <c r="F281" i="12"/>
  <c r="G281" i="12"/>
  <c r="H281" i="12"/>
  <c r="A282" i="12"/>
  <c r="D282" i="15"/>
  <c r="F282" i="15"/>
  <c r="C282" i="15"/>
  <c r="H282" i="15"/>
  <c r="K282" i="15"/>
  <c r="B282" i="12"/>
  <c r="C282" i="12"/>
  <c r="D282" i="12"/>
  <c r="E282" i="12"/>
  <c r="F282" i="12"/>
  <c r="G282" i="12"/>
  <c r="H282" i="12"/>
  <c r="A283" i="12"/>
  <c r="D283" i="15"/>
  <c r="F283" i="15"/>
  <c r="C283" i="15"/>
  <c r="H283" i="15"/>
  <c r="K283" i="15"/>
  <c r="B283" i="12"/>
  <c r="C283" i="12"/>
  <c r="D283" i="12"/>
  <c r="E283" i="12"/>
  <c r="F283" i="12"/>
  <c r="G283" i="12"/>
  <c r="H283" i="12"/>
  <c r="A284" i="12"/>
  <c r="D284" i="15"/>
  <c r="F284" i="15"/>
  <c r="C284" i="15"/>
  <c r="H284" i="15"/>
  <c r="K284" i="15"/>
  <c r="B284" i="12"/>
  <c r="C284" i="12"/>
  <c r="D284" i="12"/>
  <c r="E284" i="12"/>
  <c r="F284" i="12"/>
  <c r="G284" i="12"/>
  <c r="H284" i="12"/>
  <c r="A285" i="12"/>
  <c r="D285" i="15"/>
  <c r="F285" i="15"/>
  <c r="C285" i="15"/>
  <c r="H285" i="15"/>
  <c r="K285" i="15"/>
  <c r="B285" i="12"/>
  <c r="C285" i="12"/>
  <c r="D285" i="12"/>
  <c r="E285" i="12"/>
  <c r="F285" i="12"/>
  <c r="G285" i="12"/>
  <c r="H285" i="12"/>
  <c r="A286" i="12"/>
  <c r="D286" i="15"/>
  <c r="F286" i="15"/>
  <c r="C286" i="15"/>
  <c r="H286" i="15"/>
  <c r="K286" i="15"/>
  <c r="B286" i="12"/>
  <c r="C286" i="12"/>
  <c r="D286" i="12"/>
  <c r="E286" i="12"/>
  <c r="F286" i="12"/>
  <c r="G286" i="12"/>
  <c r="H286" i="12"/>
  <c r="A287" i="12"/>
  <c r="D287" i="15"/>
  <c r="F287" i="15"/>
  <c r="C287" i="15"/>
  <c r="H287" i="15"/>
  <c r="E286" i="2"/>
  <c r="K287" i="15"/>
  <c r="B287" i="12"/>
  <c r="C287" i="12"/>
  <c r="D287" i="12"/>
  <c r="E287" i="12"/>
  <c r="F287" i="12"/>
  <c r="G287" i="12"/>
  <c r="H287" i="12"/>
  <c r="A288" i="12"/>
  <c r="D288" i="15"/>
  <c r="F288" i="15"/>
  <c r="C288" i="15"/>
  <c r="H288" i="15"/>
  <c r="K288" i="15"/>
  <c r="B288" i="12"/>
  <c r="C288" i="12"/>
  <c r="D288" i="12"/>
  <c r="E288" i="12"/>
  <c r="F288" i="12"/>
  <c r="G288" i="12"/>
  <c r="H288" i="12"/>
  <c r="A289" i="12"/>
  <c r="D289" i="15"/>
  <c r="F289" i="15"/>
  <c r="C289" i="15"/>
  <c r="H289" i="15"/>
  <c r="K289" i="15"/>
  <c r="B289" i="12"/>
  <c r="C289" i="12"/>
  <c r="D289" i="12"/>
  <c r="E289" i="12"/>
  <c r="F289" i="12"/>
  <c r="G289" i="12"/>
  <c r="H289" i="12"/>
  <c r="A290" i="12"/>
  <c r="D290" i="15"/>
  <c r="F290" i="15"/>
  <c r="C290" i="15"/>
  <c r="H290" i="15"/>
  <c r="K290" i="15"/>
  <c r="B290" i="12"/>
  <c r="C290" i="12"/>
  <c r="D290" i="12"/>
  <c r="E290" i="12"/>
  <c r="F290" i="12"/>
  <c r="G290" i="12"/>
  <c r="H290" i="12"/>
  <c r="A291" i="12"/>
  <c r="D291" i="15"/>
  <c r="F291" i="15"/>
  <c r="C291" i="15"/>
  <c r="H291" i="15"/>
  <c r="K291" i="15"/>
  <c r="B291" i="12"/>
  <c r="C291" i="12"/>
  <c r="D291" i="12"/>
  <c r="E291" i="12"/>
  <c r="F291" i="12"/>
  <c r="G291" i="12"/>
  <c r="H291" i="12"/>
  <c r="A292" i="12"/>
  <c r="D292" i="15"/>
  <c r="F292" i="15"/>
  <c r="C292" i="15"/>
  <c r="H292" i="15"/>
  <c r="K292" i="15"/>
  <c r="B292" i="12"/>
  <c r="C292" i="12"/>
  <c r="D292" i="12"/>
  <c r="E292" i="12"/>
  <c r="F292" i="12"/>
  <c r="G292" i="12"/>
  <c r="H292" i="12"/>
  <c r="A293" i="12"/>
  <c r="D293" i="15"/>
  <c r="F293" i="15"/>
  <c r="C293" i="15"/>
  <c r="H293" i="15"/>
  <c r="K293" i="15"/>
  <c r="B293" i="12"/>
  <c r="C293" i="12"/>
  <c r="D293" i="12"/>
  <c r="E293" i="12"/>
  <c r="F293" i="12"/>
  <c r="G293" i="12"/>
  <c r="H293" i="12"/>
  <c r="A294" i="12"/>
  <c r="D294" i="15"/>
  <c r="F294" i="15"/>
  <c r="C294" i="15"/>
  <c r="H294" i="15"/>
  <c r="K294" i="15"/>
  <c r="B294" i="12"/>
  <c r="C294" i="12"/>
  <c r="D294" i="12"/>
  <c r="E294" i="12"/>
  <c r="F294" i="12"/>
  <c r="G294" i="12"/>
  <c r="H294" i="12"/>
  <c r="A295" i="12"/>
  <c r="D295" i="15"/>
  <c r="F295" i="15"/>
  <c r="C295" i="15"/>
  <c r="H295" i="15"/>
  <c r="K295" i="15"/>
  <c r="B295" i="12"/>
  <c r="C295" i="12"/>
  <c r="D295" i="12"/>
  <c r="E295" i="12"/>
  <c r="F295" i="12"/>
  <c r="G295" i="12"/>
  <c r="H295" i="12"/>
  <c r="A296" i="12"/>
  <c r="D296" i="15"/>
  <c r="F296" i="15"/>
  <c r="C296" i="15"/>
  <c r="H296" i="15"/>
  <c r="K296" i="15"/>
  <c r="B296" i="12"/>
  <c r="C296" i="12"/>
  <c r="D296" i="12"/>
  <c r="E296" i="12"/>
  <c r="F296" i="12"/>
  <c r="G296" i="12"/>
  <c r="H296" i="12"/>
  <c r="A297" i="12"/>
  <c r="D297" i="15"/>
  <c r="F297" i="15"/>
  <c r="C297" i="15"/>
  <c r="H297" i="15"/>
  <c r="K297" i="15"/>
  <c r="B297" i="12"/>
  <c r="C297" i="12"/>
  <c r="D297" i="12"/>
  <c r="E297" i="12"/>
  <c r="F297" i="12"/>
  <c r="G297" i="12"/>
  <c r="H297" i="12"/>
  <c r="A298" i="12"/>
  <c r="D298" i="15"/>
  <c r="F298" i="15"/>
  <c r="C298" i="15"/>
  <c r="H298" i="15"/>
  <c r="K298" i="15"/>
  <c r="B298" i="12"/>
  <c r="C298" i="12"/>
  <c r="D298" i="12"/>
  <c r="E298" i="12"/>
  <c r="F298" i="12"/>
  <c r="G298" i="12"/>
  <c r="H298" i="12"/>
  <c r="A299" i="12"/>
  <c r="D299" i="15"/>
  <c r="F299" i="15"/>
  <c r="C299" i="15"/>
  <c r="H299" i="15"/>
  <c r="K299" i="15"/>
  <c r="B299" i="12"/>
  <c r="C299" i="12"/>
  <c r="D299" i="12"/>
  <c r="E299" i="12"/>
  <c r="F299" i="12"/>
  <c r="G299" i="12"/>
  <c r="H299" i="12"/>
  <c r="A300" i="12"/>
  <c r="D300" i="15"/>
  <c r="F300" i="15"/>
  <c r="C300" i="15"/>
  <c r="H300" i="15"/>
  <c r="K300" i="15"/>
  <c r="B300" i="12"/>
  <c r="C300" i="12"/>
  <c r="D300" i="12"/>
  <c r="E300" i="12"/>
  <c r="F300" i="12"/>
  <c r="G300" i="12"/>
  <c r="H300" i="12"/>
  <c r="A301" i="12"/>
  <c r="D301" i="15"/>
  <c r="F301" i="15"/>
  <c r="C301" i="15"/>
  <c r="H301" i="15"/>
  <c r="K301" i="15"/>
  <c r="B301" i="12"/>
  <c r="C301" i="12"/>
  <c r="D301" i="12"/>
  <c r="E301" i="12"/>
  <c r="F301" i="12"/>
  <c r="G301" i="12"/>
  <c r="H301" i="12"/>
  <c r="A302" i="12"/>
  <c r="D302" i="15"/>
  <c r="F302" i="15"/>
  <c r="C302" i="15"/>
  <c r="H302" i="15"/>
  <c r="K302" i="15"/>
  <c r="B302" i="12"/>
  <c r="C302" i="12"/>
  <c r="D302" i="12"/>
  <c r="E302" i="12"/>
  <c r="F302" i="12"/>
  <c r="G302" i="12"/>
  <c r="H302" i="12"/>
  <c r="A303" i="12"/>
  <c r="D303" i="15"/>
  <c r="F303" i="15"/>
  <c r="C303" i="15"/>
  <c r="H303" i="15"/>
  <c r="K303" i="15"/>
  <c r="B303" i="12"/>
  <c r="C303" i="12"/>
  <c r="D303" i="12"/>
  <c r="E303" i="12"/>
  <c r="F303" i="12"/>
  <c r="G303" i="12"/>
  <c r="H303" i="12"/>
  <c r="A304" i="12"/>
  <c r="D304" i="15"/>
  <c r="F304" i="15"/>
  <c r="C304" i="15"/>
  <c r="H304" i="15"/>
  <c r="K304" i="15"/>
  <c r="B304" i="12"/>
  <c r="C304" i="12"/>
  <c r="D304" i="12"/>
  <c r="E304" i="12"/>
  <c r="F304" i="12"/>
  <c r="G304" i="12"/>
  <c r="H304" i="12"/>
  <c r="A305" i="12"/>
  <c r="D305" i="15"/>
  <c r="F305" i="15"/>
  <c r="C305" i="15"/>
  <c r="H305" i="15"/>
  <c r="K305" i="15"/>
  <c r="B305" i="12"/>
  <c r="C305" i="12"/>
  <c r="D305" i="12"/>
  <c r="E305" i="12"/>
  <c r="F305" i="12"/>
  <c r="G305" i="12"/>
  <c r="H305" i="12"/>
  <c r="A306" i="12"/>
  <c r="D306" i="15"/>
  <c r="F306" i="15"/>
  <c r="C306" i="15"/>
  <c r="H306" i="15"/>
  <c r="K306" i="15"/>
  <c r="B306" i="12"/>
  <c r="C306" i="12"/>
  <c r="D306" i="12"/>
  <c r="E306" i="12"/>
  <c r="F306" i="12"/>
  <c r="G306" i="12"/>
  <c r="H306" i="12"/>
  <c r="A307" i="12"/>
  <c r="D307" i="15"/>
  <c r="F307" i="15"/>
  <c r="C307" i="15"/>
  <c r="H307" i="15"/>
  <c r="E306" i="2"/>
  <c r="K307" i="15"/>
  <c r="B307" i="12"/>
  <c r="C307" i="12"/>
  <c r="D307" i="12"/>
  <c r="E307" i="12"/>
  <c r="F307" i="12"/>
  <c r="G307" i="12"/>
  <c r="H307" i="12"/>
  <c r="A308" i="12"/>
  <c r="D308" i="15"/>
  <c r="F308" i="15"/>
  <c r="C308" i="15"/>
  <c r="H308" i="15"/>
  <c r="K308" i="15"/>
  <c r="B308" i="12"/>
  <c r="C308" i="12"/>
  <c r="D308" i="12"/>
  <c r="E308" i="12"/>
  <c r="F308" i="12"/>
  <c r="G308" i="12"/>
  <c r="H308" i="12"/>
  <c r="A309" i="12"/>
  <c r="D309" i="15"/>
  <c r="F309" i="15"/>
  <c r="C309" i="15"/>
  <c r="H309" i="15"/>
  <c r="K309" i="15"/>
  <c r="B309" i="12"/>
  <c r="C309" i="12"/>
  <c r="D309" i="12"/>
  <c r="E309" i="12"/>
  <c r="F309" i="12"/>
  <c r="G309" i="12"/>
  <c r="H309" i="12"/>
  <c r="A310" i="12"/>
  <c r="D310" i="15"/>
  <c r="F310" i="15"/>
  <c r="C310" i="15"/>
  <c r="H310" i="15"/>
  <c r="K310" i="15"/>
  <c r="B310" i="12"/>
  <c r="C310" i="12"/>
  <c r="D310" i="12"/>
  <c r="E310" i="12"/>
  <c r="F310" i="12"/>
  <c r="G310" i="12"/>
  <c r="H310" i="12"/>
  <c r="A311" i="12"/>
  <c r="D311" i="15"/>
  <c r="F311" i="15"/>
  <c r="C311" i="15"/>
  <c r="H311" i="15"/>
  <c r="K311" i="15"/>
  <c r="B311" i="12"/>
  <c r="C311" i="12"/>
  <c r="D311" i="12"/>
  <c r="E311" i="12"/>
  <c r="F311" i="12"/>
  <c r="G311" i="12"/>
  <c r="H311" i="12"/>
  <c r="A312" i="12"/>
  <c r="D312" i="15"/>
  <c r="F312" i="15"/>
  <c r="C312" i="15"/>
  <c r="H312" i="15"/>
  <c r="K312" i="15"/>
  <c r="B312" i="12"/>
  <c r="C312" i="12"/>
  <c r="D312" i="12"/>
  <c r="E312" i="12"/>
  <c r="F312" i="12"/>
  <c r="G312" i="12"/>
  <c r="H312" i="12"/>
  <c r="A313" i="12"/>
  <c r="D313" i="15"/>
  <c r="F313" i="15"/>
  <c r="C313" i="15"/>
  <c r="H313" i="15"/>
  <c r="K313" i="15"/>
  <c r="B313" i="12"/>
  <c r="C313" i="12"/>
  <c r="D313" i="12"/>
  <c r="E313" i="12"/>
  <c r="F313" i="12"/>
  <c r="G313" i="12"/>
  <c r="H313" i="12"/>
  <c r="A314" i="12"/>
  <c r="D314" i="15"/>
  <c r="F314" i="15"/>
  <c r="C314" i="15"/>
  <c r="H314" i="15"/>
  <c r="K314" i="15"/>
  <c r="B314" i="12"/>
  <c r="C314" i="12"/>
  <c r="D314" i="12"/>
  <c r="E314" i="12"/>
  <c r="F314" i="12"/>
  <c r="G314" i="12"/>
  <c r="H314" i="12"/>
  <c r="A315" i="12"/>
  <c r="D315" i="15"/>
  <c r="F315" i="15"/>
  <c r="C315" i="15"/>
  <c r="H315" i="15"/>
  <c r="K315" i="15"/>
  <c r="B315" i="12"/>
  <c r="C315" i="12"/>
  <c r="D315" i="12"/>
  <c r="E315" i="12"/>
  <c r="F315" i="12"/>
  <c r="G315" i="12"/>
  <c r="H315" i="12"/>
  <c r="A316" i="12"/>
  <c r="D316" i="15"/>
  <c r="F316" i="15"/>
  <c r="C316" i="15"/>
  <c r="H316" i="15"/>
  <c r="K316" i="15"/>
  <c r="B316" i="12"/>
  <c r="C316" i="12"/>
  <c r="D316" i="12"/>
  <c r="E316" i="12"/>
  <c r="F316" i="12"/>
  <c r="G316" i="12"/>
  <c r="H316" i="12"/>
  <c r="A317" i="12"/>
  <c r="D317" i="15"/>
  <c r="F317" i="15"/>
  <c r="C317" i="15"/>
  <c r="H317" i="15"/>
  <c r="K317" i="15"/>
  <c r="B317" i="12"/>
  <c r="C317" i="12"/>
  <c r="D317" i="12"/>
  <c r="E317" i="12"/>
  <c r="F317" i="12"/>
  <c r="G317" i="12"/>
  <c r="H317" i="12"/>
  <c r="A318" i="12"/>
  <c r="D318" i="15"/>
  <c r="F318" i="15"/>
  <c r="C318" i="15"/>
  <c r="H318" i="15"/>
  <c r="K318" i="15"/>
  <c r="B318" i="12"/>
  <c r="C318" i="12"/>
  <c r="D318" i="12"/>
  <c r="E318" i="12"/>
  <c r="F318" i="12"/>
  <c r="G318" i="12"/>
  <c r="H318" i="12"/>
  <c r="A319" i="12"/>
  <c r="D319" i="15"/>
  <c r="F319" i="15"/>
  <c r="C319" i="15"/>
  <c r="H319" i="15"/>
  <c r="K319" i="15"/>
  <c r="B319" i="12"/>
  <c r="C319" i="12"/>
  <c r="D319" i="12"/>
  <c r="E319" i="12"/>
  <c r="F319" i="12"/>
  <c r="G319" i="12"/>
  <c r="H319" i="12"/>
  <c r="A320" i="12"/>
  <c r="D320" i="15"/>
  <c r="F320" i="15"/>
  <c r="C320" i="15"/>
  <c r="H320" i="15"/>
  <c r="K320" i="15"/>
  <c r="B320" i="12"/>
  <c r="C320" i="12"/>
  <c r="D320" i="12"/>
  <c r="E320" i="12"/>
  <c r="F320" i="12"/>
  <c r="G320" i="12"/>
  <c r="H320" i="12"/>
  <c r="A321" i="12"/>
  <c r="D321" i="15"/>
  <c r="F321" i="15"/>
  <c r="C321" i="15"/>
  <c r="H321" i="15"/>
  <c r="K321" i="15"/>
  <c r="B321" i="12"/>
  <c r="C321" i="12"/>
  <c r="D321" i="12"/>
  <c r="E321" i="12"/>
  <c r="F321" i="12"/>
  <c r="G321" i="12"/>
  <c r="H321" i="12"/>
  <c r="A322" i="12"/>
  <c r="D322" i="15"/>
  <c r="F322" i="15"/>
  <c r="C322" i="15"/>
  <c r="H322" i="15"/>
  <c r="K322" i="15"/>
  <c r="B322" i="12"/>
  <c r="C322" i="12"/>
  <c r="D322" i="12"/>
  <c r="E322" i="12"/>
  <c r="F322" i="12"/>
  <c r="G322" i="12"/>
  <c r="H322" i="12"/>
  <c r="A323" i="12"/>
  <c r="D323" i="15"/>
  <c r="F323" i="15"/>
  <c r="C323" i="15"/>
  <c r="H323" i="15"/>
  <c r="K323" i="15"/>
  <c r="B323" i="12"/>
  <c r="C323" i="12"/>
  <c r="D323" i="12"/>
  <c r="E323" i="12"/>
  <c r="F323" i="12"/>
  <c r="G323" i="12"/>
  <c r="H323" i="12"/>
  <c r="A324" i="12"/>
  <c r="D324" i="15"/>
  <c r="F324" i="15"/>
  <c r="C324" i="15"/>
  <c r="H324" i="15"/>
  <c r="K324" i="15"/>
  <c r="B324" i="12"/>
  <c r="C324" i="12"/>
  <c r="D324" i="12"/>
  <c r="E324" i="12"/>
  <c r="F324" i="12"/>
  <c r="G324" i="12"/>
  <c r="H324" i="12"/>
  <c r="A325" i="12"/>
  <c r="D325" i="15"/>
  <c r="F325" i="15"/>
  <c r="C325" i="15"/>
  <c r="H325" i="15"/>
  <c r="K325" i="15"/>
  <c r="B325" i="12"/>
  <c r="C325" i="12"/>
  <c r="D325" i="12"/>
  <c r="E325" i="12"/>
  <c r="F325" i="12"/>
  <c r="G325" i="12"/>
  <c r="H325" i="12"/>
  <c r="A326" i="12"/>
  <c r="D326" i="15"/>
  <c r="F326" i="15"/>
  <c r="C326" i="15"/>
  <c r="H326" i="15"/>
  <c r="K326" i="15"/>
  <c r="B326" i="12"/>
  <c r="C326" i="12"/>
  <c r="D326" i="12"/>
  <c r="E326" i="12"/>
  <c r="F326" i="12"/>
  <c r="G326" i="12"/>
  <c r="H326" i="12"/>
  <c r="A327" i="12"/>
  <c r="D327" i="15"/>
  <c r="F327" i="15"/>
  <c r="C327" i="15"/>
  <c r="H327" i="15"/>
  <c r="E326" i="2"/>
  <c r="K327" i="15"/>
  <c r="B327" i="12"/>
  <c r="C327" i="12"/>
  <c r="D327" i="12"/>
  <c r="E327" i="12"/>
  <c r="F327" i="12"/>
  <c r="G327" i="12"/>
  <c r="H327" i="12"/>
  <c r="A328" i="12"/>
  <c r="D328" i="15"/>
  <c r="F328" i="15"/>
  <c r="C328" i="15"/>
  <c r="H328" i="15"/>
  <c r="K328" i="15"/>
  <c r="B328" i="12"/>
  <c r="C328" i="12"/>
  <c r="D328" i="12"/>
  <c r="E328" i="12"/>
  <c r="F328" i="12"/>
  <c r="G328" i="12"/>
  <c r="H328" i="12"/>
  <c r="A329" i="12"/>
  <c r="D329" i="15"/>
  <c r="F329" i="15"/>
  <c r="C329" i="15"/>
  <c r="H329" i="15"/>
  <c r="K329" i="15"/>
  <c r="B329" i="12"/>
  <c r="C329" i="12"/>
  <c r="D329" i="12"/>
  <c r="E329" i="12"/>
  <c r="F329" i="12"/>
  <c r="G329" i="12"/>
  <c r="H329" i="12"/>
  <c r="A330" i="12"/>
  <c r="D330" i="15"/>
  <c r="F330" i="15"/>
  <c r="C330" i="15"/>
  <c r="H330" i="15"/>
  <c r="K330" i="15"/>
  <c r="B330" i="12"/>
  <c r="C330" i="12"/>
  <c r="D330" i="12"/>
  <c r="E330" i="12"/>
  <c r="F330" i="12"/>
  <c r="G330" i="12"/>
  <c r="H330" i="12"/>
  <c r="A331" i="12"/>
  <c r="D331" i="15"/>
  <c r="F331" i="15"/>
  <c r="C331" i="15"/>
  <c r="H331" i="15"/>
  <c r="K331" i="15"/>
  <c r="B331" i="12"/>
  <c r="C331" i="12"/>
  <c r="D331" i="12"/>
  <c r="E331" i="12"/>
  <c r="F331" i="12"/>
  <c r="G331" i="12"/>
  <c r="H331" i="12"/>
  <c r="A332" i="12"/>
  <c r="D332" i="15"/>
  <c r="F332" i="15"/>
  <c r="C332" i="15"/>
  <c r="H332" i="15"/>
  <c r="K332" i="15"/>
  <c r="B332" i="12"/>
  <c r="C332" i="12"/>
  <c r="D332" i="12"/>
  <c r="E332" i="12"/>
  <c r="F332" i="12"/>
  <c r="G332" i="12"/>
  <c r="H332" i="12"/>
  <c r="A333" i="12"/>
  <c r="D333" i="15"/>
  <c r="F333" i="15"/>
  <c r="C333" i="15"/>
  <c r="H333" i="15"/>
  <c r="K333" i="15"/>
  <c r="B333" i="12"/>
  <c r="C333" i="12"/>
  <c r="D333" i="12"/>
  <c r="E333" i="12"/>
  <c r="F333" i="12"/>
  <c r="G333" i="12"/>
  <c r="H333" i="12"/>
  <c r="A334" i="12"/>
  <c r="D334" i="15"/>
  <c r="F334" i="15"/>
  <c r="C334" i="15"/>
  <c r="H334" i="15"/>
  <c r="K334" i="15"/>
  <c r="B334" i="12"/>
  <c r="C334" i="12"/>
  <c r="D334" i="12"/>
  <c r="E334" i="12"/>
  <c r="F334" i="12"/>
  <c r="G334" i="12"/>
  <c r="H334" i="12"/>
  <c r="A335" i="12"/>
  <c r="D335" i="15"/>
  <c r="F335" i="15"/>
  <c r="C335" i="15"/>
  <c r="H335" i="15"/>
  <c r="K335" i="15"/>
  <c r="B335" i="12"/>
  <c r="C335" i="12"/>
  <c r="D335" i="12"/>
  <c r="E335" i="12"/>
  <c r="F335" i="12"/>
  <c r="G335" i="12"/>
  <c r="H335" i="12"/>
  <c r="A336" i="12"/>
  <c r="D336" i="15"/>
  <c r="F336" i="15"/>
  <c r="C336" i="15"/>
  <c r="H336" i="15"/>
  <c r="K336" i="15"/>
  <c r="B336" i="12"/>
  <c r="C336" i="12"/>
  <c r="D336" i="12"/>
  <c r="E336" i="12"/>
  <c r="F336" i="12"/>
  <c r="G336" i="12"/>
  <c r="H336" i="12"/>
  <c r="A337" i="12"/>
  <c r="D337" i="15"/>
  <c r="F337" i="15"/>
  <c r="C337" i="15"/>
  <c r="H337" i="15"/>
  <c r="K337" i="15"/>
  <c r="B337" i="12"/>
  <c r="C337" i="12"/>
  <c r="D337" i="12"/>
  <c r="E337" i="12"/>
  <c r="F337" i="12"/>
  <c r="G337" i="12"/>
  <c r="H337" i="12"/>
  <c r="A338" i="12"/>
  <c r="D338" i="15"/>
  <c r="F338" i="15"/>
  <c r="C338" i="15"/>
  <c r="H338" i="15"/>
  <c r="K338" i="15"/>
  <c r="B338" i="12"/>
  <c r="C338" i="12"/>
  <c r="D338" i="12"/>
  <c r="E338" i="12"/>
  <c r="F338" i="12"/>
  <c r="G338" i="12"/>
  <c r="H338" i="12"/>
  <c r="A339" i="12"/>
  <c r="D339" i="15"/>
  <c r="F339" i="15"/>
  <c r="C339" i="15"/>
  <c r="H339" i="15"/>
  <c r="K339" i="15"/>
  <c r="B339" i="12"/>
  <c r="C339" i="12"/>
  <c r="D339" i="12"/>
  <c r="E339" i="12"/>
  <c r="F339" i="12"/>
  <c r="G339" i="12"/>
  <c r="H339" i="12"/>
  <c r="A340" i="12"/>
  <c r="D340" i="15"/>
  <c r="F340" i="15"/>
  <c r="C340" i="15"/>
  <c r="H340" i="15"/>
  <c r="K340" i="15"/>
  <c r="B340" i="12"/>
  <c r="C340" i="12"/>
  <c r="D340" i="12"/>
  <c r="E340" i="12"/>
  <c r="F340" i="12"/>
  <c r="G340" i="12"/>
  <c r="H340" i="12"/>
  <c r="A341" i="12"/>
  <c r="D341" i="15"/>
  <c r="F341" i="15"/>
  <c r="C341" i="15"/>
  <c r="H341" i="15"/>
  <c r="K341" i="15"/>
  <c r="B341" i="12"/>
  <c r="C341" i="12"/>
  <c r="D341" i="12"/>
  <c r="E341" i="12"/>
  <c r="F341" i="12"/>
  <c r="G341" i="12"/>
  <c r="H341" i="12"/>
  <c r="A342" i="12"/>
  <c r="D342" i="15"/>
  <c r="F342" i="15"/>
  <c r="C342" i="15"/>
  <c r="H342" i="15"/>
  <c r="K342" i="15"/>
  <c r="B342" i="12"/>
  <c r="C342" i="12"/>
  <c r="D342" i="12"/>
  <c r="E342" i="12"/>
  <c r="F342" i="12"/>
  <c r="G342" i="12"/>
  <c r="H342" i="12"/>
  <c r="A343" i="12"/>
  <c r="D343" i="15"/>
  <c r="F343" i="15"/>
  <c r="C343" i="15"/>
  <c r="H343" i="15"/>
  <c r="K343" i="15"/>
  <c r="B343" i="12"/>
  <c r="C343" i="12"/>
  <c r="D343" i="12"/>
  <c r="E343" i="12"/>
  <c r="F343" i="12"/>
  <c r="G343" i="12"/>
  <c r="H343" i="12"/>
  <c r="A344" i="12"/>
  <c r="D344" i="15"/>
  <c r="F344" i="15"/>
  <c r="C344" i="15"/>
  <c r="H344" i="15"/>
  <c r="K344" i="15"/>
  <c r="B344" i="12"/>
  <c r="C344" i="12"/>
  <c r="D344" i="12"/>
  <c r="E344" i="12"/>
  <c r="F344" i="12"/>
  <c r="G344" i="12"/>
  <c r="H344" i="12"/>
  <c r="A345" i="12"/>
  <c r="D345" i="15"/>
  <c r="F345" i="15"/>
  <c r="C345" i="15"/>
  <c r="H345" i="15"/>
  <c r="K345" i="15"/>
  <c r="B345" i="12"/>
  <c r="C345" i="12"/>
  <c r="D345" i="12"/>
  <c r="E345" i="12"/>
  <c r="F345" i="12"/>
  <c r="G345" i="12"/>
  <c r="H345" i="12"/>
  <c r="A346" i="12"/>
  <c r="D346" i="15"/>
  <c r="F346" i="15"/>
  <c r="C346" i="15"/>
  <c r="H346" i="15"/>
  <c r="K346" i="15"/>
  <c r="B346" i="12"/>
  <c r="C346" i="12"/>
  <c r="D346" i="12"/>
  <c r="E346" i="12"/>
  <c r="F346" i="12"/>
  <c r="G346" i="12"/>
  <c r="H346" i="12"/>
  <c r="A347" i="12"/>
  <c r="D347" i="15"/>
  <c r="F347" i="15"/>
  <c r="C347" i="15"/>
  <c r="H347" i="15"/>
  <c r="E346" i="2"/>
  <c r="K347" i="15"/>
  <c r="B347" i="12"/>
  <c r="C347" i="12"/>
  <c r="D347" i="12"/>
  <c r="E347" i="12"/>
  <c r="F347" i="12"/>
  <c r="G347" i="12"/>
  <c r="H347" i="12"/>
  <c r="A348" i="12"/>
  <c r="D348" i="15"/>
  <c r="F348" i="15"/>
  <c r="C348" i="15"/>
  <c r="H348" i="15"/>
  <c r="K348" i="15"/>
  <c r="B348" i="12"/>
  <c r="C348" i="12"/>
  <c r="D348" i="12"/>
  <c r="E348" i="12"/>
  <c r="F348" i="12"/>
  <c r="G348" i="12"/>
  <c r="H348" i="12"/>
  <c r="A349" i="12"/>
  <c r="D349" i="15"/>
  <c r="F349" i="15"/>
  <c r="C349" i="15"/>
  <c r="H349" i="15"/>
  <c r="K349" i="15"/>
  <c r="B349" i="12"/>
  <c r="C349" i="12"/>
  <c r="D349" i="12"/>
  <c r="E349" i="12"/>
  <c r="F349" i="12"/>
  <c r="G349" i="12"/>
  <c r="H349" i="12"/>
  <c r="A350" i="12"/>
  <c r="D350" i="15"/>
  <c r="F350" i="15"/>
  <c r="C350" i="15"/>
  <c r="H350" i="15"/>
  <c r="K350" i="15"/>
  <c r="B350" i="12"/>
  <c r="C350" i="12"/>
  <c r="D350" i="12"/>
  <c r="E350" i="12"/>
  <c r="F350" i="12"/>
  <c r="G350" i="12"/>
  <c r="H350" i="12"/>
  <c r="A351" i="12"/>
  <c r="D351" i="15"/>
  <c r="F351" i="15"/>
  <c r="C351" i="15"/>
  <c r="H351" i="15"/>
  <c r="K351" i="15"/>
  <c r="B351" i="12"/>
  <c r="C351" i="12"/>
  <c r="D351" i="12"/>
  <c r="E351" i="12"/>
  <c r="F351" i="12"/>
  <c r="G351" i="12"/>
  <c r="H351" i="12"/>
  <c r="A352" i="12"/>
  <c r="D352" i="15"/>
  <c r="F352" i="15"/>
  <c r="C352" i="15"/>
  <c r="H352" i="15"/>
  <c r="K352" i="15"/>
  <c r="B352" i="12"/>
  <c r="C352" i="12"/>
  <c r="D352" i="12"/>
  <c r="E352" i="12"/>
  <c r="F352" i="12"/>
  <c r="G352" i="12"/>
  <c r="H352" i="12"/>
  <c r="A353" i="12"/>
  <c r="D353" i="15"/>
  <c r="F353" i="15"/>
  <c r="C353" i="15"/>
  <c r="H353" i="15"/>
  <c r="K353" i="15"/>
  <c r="B353" i="12"/>
  <c r="C353" i="12"/>
  <c r="D353" i="12"/>
  <c r="E353" i="12"/>
  <c r="F353" i="12"/>
  <c r="G353" i="12"/>
  <c r="H353" i="12"/>
  <c r="A354" i="12"/>
  <c r="D354" i="15"/>
  <c r="F354" i="15"/>
  <c r="C354" i="15"/>
  <c r="H354" i="15"/>
  <c r="K354" i="15"/>
  <c r="B354" i="12"/>
  <c r="C354" i="12"/>
  <c r="D354" i="12"/>
  <c r="E354" i="12"/>
  <c r="F354" i="12"/>
  <c r="G354" i="12"/>
  <c r="H354" i="12"/>
  <c r="A355" i="12"/>
  <c r="D355" i="15"/>
  <c r="F355" i="15"/>
  <c r="C355" i="15"/>
  <c r="H355" i="15"/>
  <c r="K355" i="15"/>
  <c r="B355" i="12"/>
  <c r="C355" i="12"/>
  <c r="D355" i="12"/>
  <c r="E355" i="12"/>
  <c r="F355" i="12"/>
  <c r="G355" i="12"/>
  <c r="H355" i="12"/>
  <c r="A356" i="12"/>
  <c r="D356" i="15"/>
  <c r="F356" i="15"/>
  <c r="C356" i="15"/>
  <c r="H356" i="15"/>
  <c r="K356" i="15"/>
  <c r="B356" i="12"/>
  <c r="C356" i="12"/>
  <c r="D356" i="12"/>
  <c r="E356" i="12"/>
  <c r="F356" i="12"/>
  <c r="G356" i="12"/>
  <c r="H356" i="12"/>
  <c r="A357" i="12"/>
  <c r="D357" i="15"/>
  <c r="F357" i="15"/>
  <c r="C357" i="15"/>
  <c r="H357" i="15"/>
  <c r="K357" i="15"/>
  <c r="B357" i="12"/>
  <c r="C357" i="12"/>
  <c r="D357" i="12"/>
  <c r="E357" i="12"/>
  <c r="F357" i="12"/>
  <c r="G357" i="12"/>
  <c r="H357" i="12"/>
  <c r="A358" i="12"/>
  <c r="D358" i="15"/>
  <c r="F358" i="15"/>
  <c r="C358" i="15"/>
  <c r="H358" i="15"/>
  <c r="K358" i="15"/>
  <c r="B358" i="12"/>
  <c r="C358" i="12"/>
  <c r="D358" i="12"/>
  <c r="E358" i="12"/>
  <c r="F358" i="12"/>
  <c r="G358" i="12"/>
  <c r="H358" i="12"/>
  <c r="A359" i="12"/>
  <c r="D359" i="15"/>
  <c r="F359" i="15"/>
  <c r="C359" i="15"/>
  <c r="H359" i="15"/>
  <c r="K359" i="15"/>
  <c r="B359" i="12"/>
  <c r="C359" i="12"/>
  <c r="D359" i="12"/>
  <c r="E359" i="12"/>
  <c r="F359" i="12"/>
  <c r="G359" i="12"/>
  <c r="H359" i="12"/>
  <c r="A360" i="12"/>
  <c r="D360" i="15"/>
  <c r="F360" i="15"/>
  <c r="C360" i="15"/>
  <c r="H360" i="15"/>
  <c r="K360" i="15"/>
  <c r="B360" i="12"/>
  <c r="C360" i="12"/>
  <c r="D360" i="12"/>
  <c r="E360" i="12"/>
  <c r="F360" i="12"/>
  <c r="G360" i="12"/>
  <c r="H360" i="12"/>
  <c r="A361" i="12"/>
  <c r="D361" i="15"/>
  <c r="F361" i="15"/>
  <c r="C361" i="15"/>
  <c r="H361" i="15"/>
  <c r="K361" i="15"/>
  <c r="B361" i="12"/>
  <c r="C361" i="12"/>
  <c r="D361" i="12"/>
  <c r="E361" i="12"/>
  <c r="F361" i="12"/>
  <c r="G361" i="12"/>
  <c r="H361" i="12"/>
  <c r="A362" i="12"/>
  <c r="D362" i="15"/>
  <c r="F362" i="15"/>
  <c r="C362" i="15"/>
  <c r="H362" i="15"/>
  <c r="K362" i="15"/>
  <c r="B362" i="12"/>
  <c r="C362" i="12"/>
  <c r="D362" i="12"/>
  <c r="E362" i="12"/>
  <c r="F362" i="12"/>
  <c r="G362" i="12"/>
  <c r="H362" i="12"/>
  <c r="A363" i="12"/>
  <c r="D363" i="15"/>
  <c r="F363" i="15"/>
  <c r="C363" i="15"/>
  <c r="H363" i="15"/>
  <c r="K363" i="15"/>
  <c r="B363" i="12"/>
  <c r="C363" i="12"/>
  <c r="D363" i="12"/>
  <c r="E363" i="12"/>
  <c r="F363" i="12"/>
  <c r="G363" i="12"/>
  <c r="H363" i="12"/>
  <c r="A364" i="12"/>
  <c r="D364" i="15"/>
  <c r="F364" i="15"/>
  <c r="C364" i="15"/>
  <c r="H364" i="15"/>
  <c r="K364" i="15"/>
  <c r="B364" i="12"/>
  <c r="C364" i="12"/>
  <c r="D364" i="12"/>
  <c r="E364" i="12"/>
  <c r="F364" i="12"/>
  <c r="G364" i="12"/>
  <c r="H364" i="12"/>
  <c r="A365" i="12"/>
  <c r="D365" i="15"/>
  <c r="F365" i="15"/>
  <c r="C365" i="15"/>
  <c r="H365" i="15"/>
  <c r="K365" i="15"/>
  <c r="B365" i="12"/>
  <c r="C365" i="12"/>
  <c r="D365" i="12"/>
  <c r="E365" i="12"/>
  <c r="F365" i="12"/>
  <c r="G365" i="12"/>
  <c r="H365" i="12"/>
  <c r="A366" i="12"/>
  <c r="D366" i="15"/>
  <c r="F366" i="15"/>
  <c r="C366" i="15"/>
  <c r="H366" i="15"/>
  <c r="K366" i="15"/>
  <c r="B366" i="12"/>
  <c r="C366" i="12"/>
  <c r="D366" i="12"/>
  <c r="E366" i="12"/>
  <c r="F366" i="12"/>
  <c r="G366" i="12"/>
  <c r="H366" i="12"/>
  <c r="A367" i="12"/>
  <c r="D367" i="15"/>
  <c r="F367" i="15"/>
  <c r="C367" i="15"/>
  <c r="H367" i="15"/>
  <c r="E366" i="2"/>
  <c r="K367" i="15"/>
  <c r="B367" i="12"/>
  <c r="C367" i="12"/>
  <c r="D367" i="12"/>
  <c r="E367" i="12"/>
  <c r="F367" i="12"/>
  <c r="G367" i="12"/>
  <c r="H367" i="12"/>
  <c r="A368" i="12"/>
  <c r="D368" i="15"/>
  <c r="F368" i="15"/>
  <c r="C368" i="15"/>
  <c r="H368" i="15"/>
  <c r="K368" i="15"/>
  <c r="B368" i="12"/>
  <c r="C368" i="12"/>
  <c r="D368" i="12"/>
  <c r="E368" i="12"/>
  <c r="F368" i="12"/>
  <c r="G368" i="12"/>
  <c r="H368" i="12"/>
  <c r="A369" i="12"/>
  <c r="D369" i="15"/>
  <c r="F369" i="15"/>
  <c r="C369" i="15"/>
  <c r="H369" i="15"/>
  <c r="K369" i="15"/>
  <c r="B369" i="12"/>
  <c r="C369" i="12"/>
  <c r="D369" i="12"/>
  <c r="E369" i="12"/>
  <c r="F369" i="12"/>
  <c r="G369" i="12"/>
  <c r="H369" i="12"/>
  <c r="A370" i="12"/>
  <c r="D370" i="15"/>
  <c r="F370" i="15"/>
  <c r="C370" i="15"/>
  <c r="H370" i="15"/>
  <c r="K370" i="15"/>
  <c r="B370" i="12"/>
  <c r="C370" i="12"/>
  <c r="D370" i="12"/>
  <c r="E370" i="12"/>
  <c r="F370" i="12"/>
  <c r="G370" i="12"/>
  <c r="H370" i="12"/>
  <c r="A371" i="12"/>
  <c r="D371" i="15"/>
  <c r="F371" i="15"/>
  <c r="C371" i="15"/>
  <c r="H371" i="15"/>
  <c r="K371" i="15"/>
  <c r="B371" i="12"/>
  <c r="C371" i="12"/>
  <c r="D371" i="12"/>
  <c r="E371" i="12"/>
  <c r="F371" i="12"/>
  <c r="G371" i="12"/>
  <c r="H371" i="12"/>
  <c r="A372" i="12"/>
  <c r="D372" i="15"/>
  <c r="F372" i="15"/>
  <c r="C372" i="15"/>
  <c r="H372" i="15"/>
  <c r="K372" i="15"/>
  <c r="B372" i="12"/>
  <c r="C372" i="12"/>
  <c r="D372" i="12"/>
  <c r="E372" i="12"/>
  <c r="F372" i="12"/>
  <c r="G372" i="12"/>
  <c r="H372" i="12"/>
  <c r="A373" i="12"/>
  <c r="D373" i="15"/>
  <c r="F373" i="15"/>
  <c r="C373" i="15"/>
  <c r="H373" i="15"/>
  <c r="K373" i="15"/>
  <c r="B373" i="12"/>
  <c r="C373" i="12"/>
  <c r="D373" i="12"/>
  <c r="E373" i="12"/>
  <c r="F373" i="12"/>
  <c r="G373" i="12"/>
  <c r="H373" i="12"/>
  <c r="A374" i="12"/>
  <c r="D374" i="15"/>
  <c r="F374" i="15"/>
  <c r="C374" i="15"/>
  <c r="H374" i="15"/>
  <c r="K374" i="15"/>
  <c r="B374" i="12"/>
  <c r="C374" i="12"/>
  <c r="D374" i="12"/>
  <c r="E374" i="12"/>
  <c r="F374" i="12"/>
  <c r="G374" i="12"/>
  <c r="H374" i="12"/>
  <c r="A375" i="12"/>
  <c r="D375" i="15"/>
  <c r="F375" i="15"/>
  <c r="C375" i="15"/>
  <c r="H375" i="15"/>
  <c r="K375" i="15"/>
  <c r="B375" i="12"/>
  <c r="C375" i="12"/>
  <c r="D375" i="12"/>
  <c r="E375" i="12"/>
  <c r="F375" i="12"/>
  <c r="G375" i="12"/>
  <c r="H375" i="12"/>
  <c r="A376" i="12"/>
  <c r="D376" i="15"/>
  <c r="F376" i="15"/>
  <c r="C376" i="15"/>
  <c r="H376" i="15"/>
  <c r="K376" i="15"/>
  <c r="B376" i="12"/>
  <c r="C376" i="12"/>
  <c r="D376" i="12"/>
  <c r="E376" i="12"/>
  <c r="F376" i="12"/>
  <c r="G376" i="12"/>
  <c r="H376" i="12"/>
  <c r="A377" i="12"/>
  <c r="D377" i="15"/>
  <c r="F377" i="15"/>
  <c r="C377" i="15"/>
  <c r="H377" i="15"/>
  <c r="K377" i="15"/>
  <c r="B377" i="12"/>
  <c r="C377" i="12"/>
  <c r="D377" i="12"/>
  <c r="E377" i="12"/>
  <c r="F377" i="12"/>
  <c r="G377" i="12"/>
  <c r="H377" i="12"/>
  <c r="A378" i="12"/>
  <c r="D378" i="15"/>
  <c r="F378" i="15"/>
  <c r="C378" i="15"/>
  <c r="H378" i="15"/>
  <c r="K378" i="15"/>
  <c r="B378" i="12"/>
  <c r="C378" i="12"/>
  <c r="D378" i="12"/>
  <c r="E378" i="12"/>
  <c r="F378" i="12"/>
  <c r="G378" i="12"/>
  <c r="H378" i="12"/>
  <c r="A379" i="12"/>
  <c r="D379" i="15"/>
  <c r="F379" i="15"/>
  <c r="C379" i="15"/>
  <c r="H379" i="15"/>
  <c r="K379" i="15"/>
  <c r="B379" i="12"/>
  <c r="C379" i="12"/>
  <c r="D379" i="12"/>
  <c r="E379" i="12"/>
  <c r="F379" i="12"/>
  <c r="G379" i="12"/>
  <c r="H379" i="12"/>
  <c r="A380" i="12"/>
  <c r="D380" i="15"/>
  <c r="F380" i="15"/>
  <c r="C380" i="15"/>
  <c r="H380" i="15"/>
  <c r="K380" i="15"/>
  <c r="B380" i="12"/>
  <c r="C380" i="12"/>
  <c r="D380" i="12"/>
  <c r="E380" i="12"/>
  <c r="F380" i="12"/>
  <c r="G380" i="12"/>
  <c r="H380" i="12"/>
  <c r="A381" i="12"/>
  <c r="D381" i="15"/>
  <c r="F381" i="15"/>
  <c r="C381" i="15"/>
  <c r="H381" i="15"/>
  <c r="K381" i="15"/>
  <c r="B381" i="12"/>
  <c r="C381" i="12"/>
  <c r="D381" i="12"/>
  <c r="E381" i="12"/>
  <c r="F381" i="12"/>
  <c r="G381" i="12"/>
  <c r="H381" i="12"/>
  <c r="A382" i="12"/>
  <c r="D382" i="15"/>
  <c r="F382" i="15"/>
  <c r="C382" i="15"/>
  <c r="H382" i="15"/>
  <c r="K382" i="15"/>
  <c r="B382" i="12"/>
  <c r="C382" i="12"/>
  <c r="D382" i="12"/>
  <c r="E382" i="12"/>
  <c r="F382" i="12"/>
  <c r="G382" i="12"/>
  <c r="H382" i="12"/>
  <c r="A383" i="12"/>
  <c r="D383" i="15"/>
  <c r="F383" i="15"/>
  <c r="C383" i="15"/>
  <c r="H383" i="15"/>
  <c r="K383" i="15"/>
  <c r="B383" i="12"/>
  <c r="C383" i="12"/>
  <c r="D383" i="12"/>
  <c r="E383" i="12"/>
  <c r="F383" i="12"/>
  <c r="G383" i="12"/>
  <c r="H383" i="12"/>
  <c r="A384" i="12"/>
  <c r="D384" i="15"/>
  <c r="F384" i="15"/>
  <c r="C384" i="15"/>
  <c r="H384" i="15"/>
  <c r="K384" i="15"/>
  <c r="B384" i="12"/>
  <c r="C384" i="12"/>
  <c r="D384" i="12"/>
  <c r="E384" i="12"/>
  <c r="F384" i="12"/>
  <c r="G384" i="12"/>
  <c r="H384" i="12"/>
  <c r="A385" i="12"/>
  <c r="D385" i="15"/>
  <c r="F385" i="15"/>
  <c r="C385" i="15"/>
  <c r="H385" i="15"/>
  <c r="K385" i="15"/>
  <c r="B385" i="12"/>
  <c r="C385" i="12"/>
  <c r="D385" i="12"/>
  <c r="E385" i="12"/>
  <c r="F385" i="12"/>
  <c r="G385" i="12"/>
  <c r="H385" i="12"/>
  <c r="A386" i="12"/>
  <c r="D386" i="15"/>
  <c r="F386" i="15"/>
  <c r="C386" i="15"/>
  <c r="H386" i="15"/>
  <c r="K386" i="15"/>
  <c r="B386" i="12"/>
  <c r="C386" i="12"/>
  <c r="D386" i="12"/>
  <c r="E386" i="12"/>
  <c r="F386" i="12"/>
  <c r="G386" i="12"/>
  <c r="H386" i="12"/>
  <c r="A387" i="12"/>
  <c r="D387" i="15"/>
  <c r="F387" i="15"/>
  <c r="C387" i="15"/>
  <c r="H387" i="15"/>
  <c r="E386" i="2"/>
  <c r="K387" i="15"/>
  <c r="B387" i="12"/>
  <c r="C387" i="12"/>
  <c r="D387" i="12"/>
  <c r="E387" i="12"/>
  <c r="F387" i="12"/>
  <c r="G387" i="12"/>
  <c r="H387" i="12"/>
  <c r="A388" i="12"/>
  <c r="D388" i="15"/>
  <c r="F388" i="15"/>
  <c r="C388" i="15"/>
  <c r="H388" i="15"/>
  <c r="K388" i="15"/>
  <c r="B388" i="12"/>
  <c r="C388" i="12"/>
  <c r="D388" i="12"/>
  <c r="E388" i="12"/>
  <c r="F388" i="12"/>
  <c r="G388" i="12"/>
  <c r="H388" i="12"/>
  <c r="A389" i="12"/>
  <c r="D389" i="15"/>
  <c r="F389" i="15"/>
  <c r="C389" i="15"/>
  <c r="H389" i="15"/>
  <c r="K389" i="15"/>
  <c r="B389" i="12"/>
  <c r="C389" i="12"/>
  <c r="D389" i="12"/>
  <c r="E389" i="12"/>
  <c r="F389" i="12"/>
  <c r="G389" i="12"/>
  <c r="H389" i="12"/>
  <c r="A390" i="12"/>
  <c r="D390" i="15"/>
  <c r="F390" i="15"/>
  <c r="C390" i="15"/>
  <c r="H390" i="15"/>
  <c r="K390" i="15"/>
  <c r="B390" i="12"/>
  <c r="C390" i="12"/>
  <c r="D390" i="12"/>
  <c r="E390" i="12"/>
  <c r="F390" i="12"/>
  <c r="G390" i="12"/>
  <c r="H390" i="12"/>
  <c r="A391" i="12"/>
  <c r="D391" i="15"/>
  <c r="F391" i="15"/>
  <c r="C391" i="15"/>
  <c r="H391" i="15"/>
  <c r="K391" i="15"/>
  <c r="B391" i="12"/>
  <c r="C391" i="12"/>
  <c r="D391" i="12"/>
  <c r="E391" i="12"/>
  <c r="F391" i="12"/>
  <c r="G391" i="12"/>
  <c r="H391" i="12"/>
  <c r="A392" i="12"/>
  <c r="D392" i="15"/>
  <c r="F392" i="15"/>
  <c r="C392" i="15"/>
  <c r="H392" i="15"/>
  <c r="K392" i="15"/>
  <c r="B392" i="12"/>
  <c r="C392" i="12"/>
  <c r="D392" i="12"/>
  <c r="E392" i="12"/>
  <c r="F392" i="12"/>
  <c r="G392" i="12"/>
  <c r="H392" i="12"/>
  <c r="A393" i="12"/>
  <c r="D393" i="15"/>
  <c r="F393" i="15"/>
  <c r="C393" i="15"/>
  <c r="H393" i="15"/>
  <c r="K393" i="15"/>
  <c r="B393" i="12"/>
  <c r="C393" i="12"/>
  <c r="D393" i="12"/>
  <c r="E393" i="12"/>
  <c r="F393" i="12"/>
  <c r="G393" i="12"/>
  <c r="H393" i="12"/>
  <c r="A394" i="12"/>
  <c r="D394" i="15"/>
  <c r="F394" i="15"/>
  <c r="C394" i="15"/>
  <c r="H394" i="15"/>
  <c r="K394" i="15"/>
  <c r="B394" i="12"/>
  <c r="C394" i="12"/>
  <c r="D394" i="12"/>
  <c r="E394" i="12"/>
  <c r="F394" i="12"/>
  <c r="G394" i="12"/>
  <c r="H394" i="12"/>
  <c r="A395" i="12"/>
  <c r="D395" i="15"/>
  <c r="F395" i="15"/>
  <c r="C395" i="15"/>
  <c r="H395" i="15"/>
  <c r="K395" i="15"/>
  <c r="B395" i="12"/>
  <c r="C395" i="12"/>
  <c r="D395" i="12"/>
  <c r="E395" i="12"/>
  <c r="F395" i="12"/>
  <c r="G395" i="12"/>
  <c r="H395" i="12"/>
  <c r="A396" i="12"/>
  <c r="D396" i="15"/>
  <c r="F396" i="15"/>
  <c r="C396" i="15"/>
  <c r="H396" i="15"/>
  <c r="K396" i="15"/>
  <c r="B396" i="12"/>
  <c r="C396" i="12"/>
  <c r="D396" i="12"/>
  <c r="E396" i="12"/>
  <c r="F396" i="12"/>
  <c r="G396" i="12"/>
  <c r="H396" i="12"/>
  <c r="A397" i="12"/>
  <c r="D397" i="15"/>
  <c r="F397" i="15"/>
  <c r="C397" i="15"/>
  <c r="H397" i="15"/>
  <c r="K397" i="15"/>
  <c r="B397" i="12"/>
  <c r="C397" i="12"/>
  <c r="D397" i="12"/>
  <c r="E397" i="12"/>
  <c r="F397" i="12"/>
  <c r="G397" i="12"/>
  <c r="H397" i="12"/>
  <c r="A398" i="12"/>
  <c r="D398" i="15"/>
  <c r="F398" i="15"/>
  <c r="C398" i="15"/>
  <c r="H398" i="15"/>
  <c r="K398" i="15"/>
  <c r="B398" i="12"/>
  <c r="C398" i="12"/>
  <c r="D398" i="12"/>
  <c r="E398" i="12"/>
  <c r="F398" i="12"/>
  <c r="G398" i="12"/>
  <c r="H398" i="12"/>
  <c r="A399" i="12"/>
  <c r="D399" i="15"/>
  <c r="F399" i="15"/>
  <c r="C399" i="15"/>
  <c r="H399" i="15"/>
  <c r="K399" i="15"/>
  <c r="B399" i="12"/>
  <c r="C399" i="12"/>
  <c r="D399" i="12"/>
  <c r="E399" i="12"/>
  <c r="F399" i="12"/>
  <c r="G399" i="12"/>
  <c r="H399" i="12"/>
  <c r="A400" i="12"/>
  <c r="D400" i="15"/>
  <c r="F400" i="15"/>
  <c r="C400" i="15"/>
  <c r="H400" i="15"/>
  <c r="K400" i="15"/>
  <c r="B400" i="12"/>
  <c r="C400" i="12"/>
  <c r="D400" i="12"/>
  <c r="E400" i="12"/>
  <c r="F400" i="12"/>
  <c r="G400" i="12"/>
  <c r="H400" i="12"/>
  <c r="A401" i="12"/>
  <c r="D401" i="15"/>
  <c r="F401" i="15"/>
  <c r="C401" i="15"/>
  <c r="H401" i="15"/>
  <c r="K401" i="15"/>
  <c r="B401" i="12"/>
  <c r="C401" i="12"/>
  <c r="D401" i="12"/>
  <c r="E401" i="12"/>
  <c r="F401" i="12"/>
  <c r="G401" i="12"/>
  <c r="H401" i="12"/>
  <c r="A402" i="12"/>
  <c r="D402" i="15"/>
  <c r="F402" i="15"/>
  <c r="C402" i="15"/>
  <c r="H402" i="15"/>
  <c r="K402" i="15"/>
  <c r="B402" i="12"/>
  <c r="C402" i="12"/>
  <c r="D402" i="12"/>
  <c r="E402" i="12"/>
  <c r="F402" i="12"/>
  <c r="G402" i="12"/>
  <c r="H402" i="12"/>
  <c r="A403" i="12"/>
  <c r="D403" i="15"/>
  <c r="F403" i="15"/>
  <c r="C403" i="15"/>
  <c r="H403" i="15"/>
  <c r="K403" i="15"/>
  <c r="B403" i="12"/>
  <c r="C403" i="12"/>
  <c r="D403" i="12"/>
  <c r="E403" i="12"/>
  <c r="F403" i="12"/>
  <c r="G403" i="12"/>
  <c r="H403" i="12"/>
  <c r="A404" i="12"/>
  <c r="D404" i="15"/>
  <c r="F404" i="15"/>
  <c r="C404" i="15"/>
  <c r="H404" i="15"/>
  <c r="K404" i="15"/>
  <c r="B404" i="12"/>
  <c r="C404" i="12"/>
  <c r="D404" i="12"/>
  <c r="E404" i="12"/>
  <c r="F404" i="12"/>
  <c r="G404" i="12"/>
  <c r="H404" i="12"/>
  <c r="A405" i="12"/>
  <c r="D405" i="15"/>
  <c r="F405" i="15"/>
  <c r="C405" i="15"/>
  <c r="H405" i="15"/>
  <c r="K405" i="15"/>
  <c r="B405" i="12"/>
  <c r="C405" i="12"/>
  <c r="D405" i="12"/>
  <c r="E405" i="12"/>
  <c r="F405" i="12"/>
  <c r="G405" i="12"/>
  <c r="H405" i="12"/>
  <c r="A406" i="12"/>
  <c r="D406" i="15"/>
  <c r="F406" i="15"/>
  <c r="C406" i="15"/>
  <c r="H406" i="15"/>
  <c r="K406" i="15"/>
  <c r="B406" i="12"/>
  <c r="C406" i="12"/>
  <c r="D406" i="12"/>
  <c r="E406" i="12"/>
  <c r="F406" i="12"/>
  <c r="G406" i="12"/>
  <c r="H406" i="12"/>
  <c r="A407" i="12"/>
  <c r="D407" i="15"/>
  <c r="F407" i="15"/>
  <c r="C407" i="15"/>
  <c r="H407" i="15"/>
  <c r="E406" i="2"/>
  <c r="K407" i="15"/>
  <c r="B407" i="12"/>
  <c r="C407" i="12"/>
  <c r="D407" i="12"/>
  <c r="E407" i="12"/>
  <c r="F407" i="12"/>
  <c r="G407" i="12"/>
  <c r="H407" i="12"/>
  <c r="A408" i="12"/>
  <c r="D408" i="15"/>
  <c r="F408" i="15"/>
  <c r="C408" i="15"/>
  <c r="H408" i="15"/>
  <c r="K408" i="15"/>
  <c r="B408" i="12"/>
  <c r="C408" i="12"/>
  <c r="D408" i="12"/>
  <c r="E408" i="12"/>
  <c r="F408" i="12"/>
  <c r="G408" i="12"/>
  <c r="H408" i="12"/>
  <c r="A409" i="12"/>
  <c r="D409" i="15"/>
  <c r="F409" i="15"/>
  <c r="C409" i="15"/>
  <c r="H409" i="15"/>
  <c r="K409" i="15"/>
  <c r="B409" i="12"/>
  <c r="C409" i="12"/>
  <c r="D409" i="12"/>
  <c r="E409" i="12"/>
  <c r="F409" i="12"/>
  <c r="G409" i="12"/>
  <c r="H409" i="12"/>
  <c r="A410" i="12"/>
  <c r="D410" i="15"/>
  <c r="F410" i="15"/>
  <c r="C410" i="15"/>
  <c r="H410" i="15"/>
  <c r="K410" i="15"/>
  <c r="B410" i="12"/>
  <c r="C410" i="12"/>
  <c r="D410" i="12"/>
  <c r="E410" i="12"/>
  <c r="F410" i="12"/>
  <c r="G410" i="12"/>
  <c r="H410" i="12"/>
  <c r="A411" i="12"/>
  <c r="D411" i="15"/>
  <c r="F411" i="15"/>
  <c r="C411" i="15"/>
  <c r="H411" i="15"/>
  <c r="K411" i="15"/>
  <c r="B411" i="12"/>
  <c r="C411" i="12"/>
  <c r="D411" i="12"/>
  <c r="E411" i="12"/>
  <c r="F411" i="12"/>
  <c r="G411" i="12"/>
  <c r="H411" i="12"/>
  <c r="A412" i="12"/>
  <c r="D412" i="15"/>
  <c r="F412" i="15"/>
  <c r="C412" i="15"/>
  <c r="H412" i="15"/>
  <c r="K412" i="15"/>
  <c r="B412" i="12"/>
  <c r="C412" i="12"/>
  <c r="D412" i="12"/>
  <c r="E412" i="12"/>
  <c r="F412" i="12"/>
  <c r="G412" i="12"/>
  <c r="H412" i="12"/>
  <c r="A413" i="12"/>
  <c r="D413" i="15"/>
  <c r="F413" i="15"/>
  <c r="C413" i="15"/>
  <c r="H413" i="15"/>
  <c r="K413" i="15"/>
  <c r="B413" i="12"/>
  <c r="C413" i="12"/>
  <c r="D413" i="12"/>
  <c r="E413" i="12"/>
  <c r="F413" i="12"/>
  <c r="G413" i="12"/>
  <c r="H413" i="12"/>
  <c r="A414" i="12"/>
  <c r="D414" i="15"/>
  <c r="F414" i="15"/>
  <c r="C414" i="15"/>
  <c r="H414" i="15"/>
  <c r="K414" i="15"/>
  <c r="B414" i="12"/>
  <c r="C414" i="12"/>
  <c r="D414" i="12"/>
  <c r="E414" i="12"/>
  <c r="F414" i="12"/>
  <c r="G414" i="12"/>
  <c r="H414" i="12"/>
  <c r="A415" i="12"/>
  <c r="D415" i="15"/>
  <c r="F415" i="15"/>
  <c r="C415" i="15"/>
  <c r="H415" i="15"/>
  <c r="K415" i="15"/>
  <c r="B415" i="12"/>
  <c r="C415" i="12"/>
  <c r="D415" i="12"/>
  <c r="E415" i="12"/>
  <c r="F415" i="12"/>
  <c r="G415" i="12"/>
  <c r="H415" i="12"/>
  <c r="A416" i="12"/>
  <c r="D416" i="15"/>
  <c r="F416" i="15"/>
  <c r="C416" i="15"/>
  <c r="H416" i="15"/>
  <c r="K416" i="15"/>
  <c r="B416" i="12"/>
  <c r="C416" i="12"/>
  <c r="D416" i="12"/>
  <c r="E416" i="12"/>
  <c r="F416" i="12"/>
  <c r="G416" i="12"/>
  <c r="H416" i="12"/>
  <c r="A417" i="12"/>
  <c r="D417" i="15"/>
  <c r="F417" i="15"/>
  <c r="C417" i="15"/>
  <c r="H417" i="15"/>
  <c r="K417" i="15"/>
  <c r="B417" i="12"/>
  <c r="C417" i="12"/>
  <c r="D417" i="12"/>
  <c r="E417" i="12"/>
  <c r="F417" i="12"/>
  <c r="G417" i="12"/>
  <c r="H417" i="12"/>
  <c r="A418" i="12"/>
  <c r="D418" i="15"/>
  <c r="F418" i="15"/>
  <c r="C418" i="15"/>
  <c r="H418" i="15"/>
  <c r="K418" i="15"/>
  <c r="B418" i="12"/>
  <c r="C418" i="12"/>
  <c r="D418" i="12"/>
  <c r="E418" i="12"/>
  <c r="F418" i="12"/>
  <c r="G418" i="12"/>
  <c r="H418" i="12"/>
  <c r="A419" i="12"/>
  <c r="D419" i="15"/>
  <c r="F419" i="15"/>
  <c r="C419" i="15"/>
  <c r="H419" i="15"/>
  <c r="K419" i="15"/>
  <c r="B419" i="12"/>
  <c r="C419" i="12"/>
  <c r="D419" i="12"/>
  <c r="E419" i="12"/>
  <c r="F419" i="12"/>
  <c r="G419" i="12"/>
  <c r="H419" i="12"/>
  <c r="A420" i="12"/>
  <c r="D420" i="15"/>
  <c r="F420" i="15"/>
  <c r="C420" i="15"/>
  <c r="H420" i="15"/>
  <c r="K420" i="15"/>
  <c r="B420" i="12"/>
  <c r="C420" i="12"/>
  <c r="D420" i="12"/>
  <c r="E420" i="12"/>
  <c r="F420" i="12"/>
  <c r="G420" i="12"/>
  <c r="H420" i="12"/>
  <c r="A421" i="12"/>
  <c r="D421" i="15"/>
  <c r="F421" i="15"/>
  <c r="C421" i="15"/>
  <c r="H421" i="15"/>
  <c r="K421" i="15"/>
  <c r="B421" i="12"/>
  <c r="C421" i="12"/>
  <c r="D421" i="12"/>
  <c r="E421" i="12"/>
  <c r="F421" i="12"/>
  <c r="G421" i="12"/>
  <c r="H421" i="12"/>
  <c r="A422" i="12"/>
  <c r="D422" i="15"/>
  <c r="F422" i="15"/>
  <c r="C422" i="15"/>
  <c r="H422" i="15"/>
  <c r="K422" i="15"/>
  <c r="B422" i="12"/>
  <c r="C422" i="12"/>
  <c r="D422" i="12"/>
  <c r="E422" i="12"/>
  <c r="F422" i="12"/>
  <c r="G422" i="12"/>
  <c r="H422" i="12"/>
  <c r="A423" i="12"/>
  <c r="D423" i="15"/>
  <c r="F423" i="15"/>
  <c r="C423" i="15"/>
  <c r="H423" i="15"/>
  <c r="K423" i="15"/>
  <c r="B423" i="12"/>
  <c r="C423" i="12"/>
  <c r="D423" i="12"/>
  <c r="E423" i="12"/>
  <c r="F423" i="12"/>
  <c r="G423" i="12"/>
  <c r="H423" i="12"/>
  <c r="A424" i="12"/>
  <c r="D424" i="15"/>
  <c r="F424" i="15"/>
  <c r="C424" i="15"/>
  <c r="H424" i="15"/>
  <c r="K424" i="15"/>
  <c r="B424" i="12"/>
  <c r="C424" i="12"/>
  <c r="D424" i="12"/>
  <c r="E424" i="12"/>
  <c r="F424" i="12"/>
  <c r="G424" i="12"/>
  <c r="H424" i="12"/>
  <c r="A425" i="12"/>
  <c r="D425" i="15"/>
  <c r="F425" i="15"/>
  <c r="C425" i="15"/>
  <c r="H425" i="15"/>
  <c r="K425" i="15"/>
  <c r="B425" i="12"/>
  <c r="C425" i="12"/>
  <c r="D425" i="12"/>
  <c r="E425" i="12"/>
  <c r="F425" i="12"/>
  <c r="G425" i="12"/>
  <c r="H425" i="12"/>
  <c r="A426" i="12"/>
  <c r="D426" i="15"/>
  <c r="F426" i="15"/>
  <c r="C426" i="15"/>
  <c r="H426" i="15"/>
  <c r="K426" i="15"/>
  <c r="B426" i="12"/>
  <c r="C426" i="12"/>
  <c r="D426" i="12"/>
  <c r="E426" i="12"/>
  <c r="F426" i="12"/>
  <c r="G426" i="12"/>
  <c r="H426" i="12"/>
  <c r="A427" i="12"/>
  <c r="D427" i="15"/>
  <c r="F427" i="15"/>
  <c r="C427" i="15"/>
  <c r="H427" i="15"/>
  <c r="E426" i="2"/>
  <c r="K427" i="15"/>
  <c r="B427" i="12"/>
  <c r="C427" i="12"/>
  <c r="D427" i="12"/>
  <c r="E427" i="12"/>
  <c r="F427" i="12"/>
  <c r="G427" i="12"/>
  <c r="H427" i="12"/>
  <c r="A428" i="12"/>
  <c r="D428" i="15"/>
  <c r="F428" i="15"/>
  <c r="C428" i="15"/>
  <c r="H428" i="15"/>
  <c r="K428" i="15"/>
  <c r="B428" i="12"/>
  <c r="C428" i="12"/>
  <c r="D428" i="12"/>
  <c r="E428" i="12"/>
  <c r="F428" i="12"/>
  <c r="G428" i="12"/>
  <c r="H428" i="12"/>
  <c r="A429" i="12"/>
  <c r="D429" i="15"/>
  <c r="F429" i="15"/>
  <c r="C429" i="15"/>
  <c r="H429" i="15"/>
  <c r="K429" i="15"/>
  <c r="B429" i="12"/>
  <c r="C429" i="12"/>
  <c r="D429" i="12"/>
  <c r="E429" i="12"/>
  <c r="F429" i="12"/>
  <c r="G429" i="12"/>
  <c r="H429" i="12"/>
  <c r="A430" i="12"/>
  <c r="D430" i="15"/>
  <c r="F430" i="15"/>
  <c r="C430" i="15"/>
  <c r="H430" i="15"/>
  <c r="K430" i="15"/>
  <c r="B430" i="12"/>
  <c r="C430" i="12"/>
  <c r="D430" i="12"/>
  <c r="E430" i="12"/>
  <c r="F430" i="12"/>
  <c r="G430" i="12"/>
  <c r="H430" i="12"/>
  <c r="A431" i="12"/>
  <c r="D431" i="15"/>
  <c r="F431" i="15"/>
  <c r="C431" i="15"/>
  <c r="H431" i="15"/>
  <c r="K431" i="15"/>
  <c r="B431" i="12"/>
  <c r="C431" i="12"/>
  <c r="D431" i="12"/>
  <c r="E431" i="12"/>
  <c r="F431" i="12"/>
  <c r="G431" i="12"/>
  <c r="H431" i="12"/>
  <c r="A432" i="12"/>
  <c r="D432" i="15"/>
  <c r="F432" i="15"/>
  <c r="C432" i="15"/>
  <c r="H432" i="15"/>
  <c r="K432" i="15"/>
  <c r="B432" i="12"/>
  <c r="C432" i="12"/>
  <c r="D432" i="12"/>
  <c r="E432" i="12"/>
  <c r="F432" i="12"/>
  <c r="G432" i="12"/>
  <c r="H432" i="12"/>
  <c r="A433" i="12"/>
  <c r="D433" i="15"/>
  <c r="F433" i="15"/>
  <c r="C433" i="15"/>
  <c r="H433" i="15"/>
  <c r="K433" i="15"/>
  <c r="B433" i="12"/>
  <c r="C433" i="12"/>
  <c r="D433" i="12"/>
  <c r="E433" i="12"/>
  <c r="F433" i="12"/>
  <c r="G433" i="12"/>
  <c r="H433" i="12"/>
  <c r="A434" i="12"/>
  <c r="D434" i="15"/>
  <c r="F434" i="15"/>
  <c r="C434" i="15"/>
  <c r="H434" i="15"/>
  <c r="K434" i="15"/>
  <c r="B434" i="12"/>
  <c r="C434" i="12"/>
  <c r="D434" i="12"/>
  <c r="E434" i="12"/>
  <c r="F434" i="12"/>
  <c r="G434" i="12"/>
  <c r="H434" i="12"/>
  <c r="A435" i="12"/>
  <c r="D435" i="15"/>
  <c r="F435" i="15"/>
  <c r="C435" i="15"/>
  <c r="H435" i="15"/>
  <c r="K435" i="15"/>
  <c r="B435" i="12"/>
  <c r="C435" i="12"/>
  <c r="D435" i="12"/>
  <c r="E435" i="12"/>
  <c r="F435" i="12"/>
  <c r="G435" i="12"/>
  <c r="H435" i="12"/>
  <c r="A436" i="12"/>
  <c r="D436" i="15"/>
  <c r="F436" i="15"/>
  <c r="C436" i="15"/>
  <c r="H436" i="15"/>
  <c r="K436" i="15"/>
  <c r="B436" i="12"/>
  <c r="C436" i="12"/>
  <c r="D436" i="12"/>
  <c r="E436" i="12"/>
  <c r="F436" i="12"/>
  <c r="G436" i="12"/>
  <c r="H436" i="12"/>
  <c r="A437" i="12"/>
  <c r="D437" i="15"/>
  <c r="F437" i="15"/>
  <c r="C437" i="15"/>
  <c r="H437" i="15"/>
  <c r="K437" i="15"/>
  <c r="B437" i="12"/>
  <c r="C437" i="12"/>
  <c r="D437" i="12"/>
  <c r="E437" i="12"/>
  <c r="F437" i="12"/>
  <c r="G437" i="12"/>
  <c r="H437" i="12"/>
  <c r="A438" i="12"/>
  <c r="D438" i="15"/>
  <c r="F438" i="15"/>
  <c r="C438" i="15"/>
  <c r="H438" i="15"/>
  <c r="K438" i="15"/>
  <c r="B438" i="12"/>
  <c r="C438" i="12"/>
  <c r="D438" i="12"/>
  <c r="E438" i="12"/>
  <c r="F438" i="12"/>
  <c r="G438" i="12"/>
  <c r="H438" i="12"/>
  <c r="A439" i="12"/>
  <c r="D439" i="15"/>
  <c r="F439" i="15"/>
  <c r="C439" i="15"/>
  <c r="H439" i="15"/>
  <c r="K439" i="15"/>
  <c r="B439" i="12"/>
  <c r="C439" i="12"/>
  <c r="D439" i="12"/>
  <c r="E439" i="12"/>
  <c r="F439" i="12"/>
  <c r="G439" i="12"/>
  <c r="H439" i="12"/>
  <c r="A440" i="12"/>
  <c r="D440" i="15"/>
  <c r="F440" i="15"/>
  <c r="C440" i="15"/>
  <c r="H440" i="15"/>
  <c r="K440" i="15"/>
  <c r="B440" i="12"/>
  <c r="C440" i="12"/>
  <c r="D440" i="12"/>
  <c r="E440" i="12"/>
  <c r="F440" i="12"/>
  <c r="G440" i="12"/>
  <c r="H440" i="12"/>
  <c r="A441" i="12"/>
  <c r="D441" i="15"/>
  <c r="F441" i="15"/>
  <c r="C441" i="15"/>
  <c r="H441" i="15"/>
  <c r="K441" i="15"/>
  <c r="B441" i="12"/>
  <c r="C441" i="12"/>
  <c r="D441" i="12"/>
  <c r="E441" i="12"/>
  <c r="F441" i="12"/>
  <c r="G441" i="12"/>
  <c r="H441" i="12"/>
  <c r="A442" i="12"/>
  <c r="D442" i="15"/>
  <c r="F442" i="15"/>
  <c r="C442" i="15"/>
  <c r="H442" i="15"/>
  <c r="K442" i="15"/>
  <c r="B442" i="12"/>
  <c r="C442" i="12"/>
  <c r="D442" i="12"/>
  <c r="E442" i="12"/>
  <c r="F442" i="12"/>
  <c r="G442" i="12"/>
  <c r="H442" i="12"/>
  <c r="A443" i="12"/>
  <c r="D443" i="15"/>
  <c r="F443" i="15"/>
  <c r="C443" i="15"/>
  <c r="H443" i="15"/>
  <c r="K443" i="15"/>
  <c r="B443" i="12"/>
  <c r="C443" i="12"/>
  <c r="D443" i="12"/>
  <c r="E443" i="12"/>
  <c r="F443" i="12"/>
  <c r="G443" i="12"/>
  <c r="H443" i="12"/>
  <c r="A444" i="12"/>
  <c r="D444" i="15"/>
  <c r="F444" i="15"/>
  <c r="C444" i="15"/>
  <c r="H444" i="15"/>
  <c r="K444" i="15"/>
  <c r="B444" i="12"/>
  <c r="C444" i="12"/>
  <c r="D444" i="12"/>
  <c r="E444" i="12"/>
  <c r="F444" i="12"/>
  <c r="G444" i="12"/>
  <c r="H444" i="12"/>
  <c r="A445" i="12"/>
  <c r="D445" i="15"/>
  <c r="F445" i="15"/>
  <c r="C445" i="15"/>
  <c r="H445" i="15"/>
  <c r="K445" i="15"/>
  <c r="B445" i="12"/>
  <c r="C445" i="12"/>
  <c r="D445" i="12"/>
  <c r="E445" i="12"/>
  <c r="F445" i="12"/>
  <c r="G445" i="12"/>
  <c r="H445" i="12"/>
  <c r="A446" i="12"/>
  <c r="D446" i="15"/>
  <c r="F446" i="15"/>
  <c r="C446" i="15"/>
  <c r="H446" i="15"/>
  <c r="K446" i="15"/>
  <c r="B446" i="12"/>
  <c r="C446" i="12"/>
  <c r="D446" i="12"/>
  <c r="E446" i="12"/>
  <c r="F446" i="12"/>
  <c r="G446" i="12"/>
  <c r="H446" i="12"/>
  <c r="A447" i="12"/>
  <c r="D447" i="15"/>
  <c r="F447" i="15"/>
  <c r="C447" i="15"/>
  <c r="H447" i="15"/>
  <c r="E446" i="2"/>
  <c r="K447" i="15"/>
  <c r="B447" i="12"/>
  <c r="C447" i="12"/>
  <c r="D447" i="12"/>
  <c r="E447" i="12"/>
  <c r="F447" i="12"/>
  <c r="G447" i="12"/>
  <c r="H447" i="12"/>
  <c r="A448" i="12"/>
  <c r="D448" i="15"/>
  <c r="F448" i="15"/>
  <c r="C448" i="15"/>
  <c r="H448" i="15"/>
  <c r="K448" i="15"/>
  <c r="B448" i="12"/>
  <c r="C448" i="12"/>
  <c r="D448" i="12"/>
  <c r="E448" i="12"/>
  <c r="F448" i="12"/>
  <c r="G448" i="12"/>
  <c r="H448" i="12"/>
  <c r="A449" i="12"/>
  <c r="D449" i="15"/>
  <c r="F449" i="15"/>
  <c r="C449" i="15"/>
  <c r="H449" i="15"/>
  <c r="K449" i="15"/>
  <c r="B449" i="12"/>
  <c r="C449" i="12"/>
  <c r="D449" i="12"/>
  <c r="E449" i="12"/>
  <c r="F449" i="12"/>
  <c r="G449" i="12"/>
  <c r="H449" i="12"/>
  <c r="A450" i="12"/>
  <c r="D450" i="15"/>
  <c r="F450" i="15"/>
  <c r="C450" i="15"/>
  <c r="H450" i="15"/>
  <c r="K450" i="15"/>
  <c r="B450" i="12"/>
  <c r="C450" i="12"/>
  <c r="D450" i="12"/>
  <c r="E450" i="12"/>
  <c r="F450" i="12"/>
  <c r="G450" i="12"/>
  <c r="H450" i="12"/>
  <c r="A451" i="12"/>
  <c r="D451" i="15"/>
  <c r="F451" i="15"/>
  <c r="C451" i="15"/>
  <c r="H451" i="15"/>
  <c r="K451" i="15"/>
  <c r="B451" i="12"/>
  <c r="C451" i="12"/>
  <c r="D451" i="12"/>
  <c r="E451" i="12"/>
  <c r="F451" i="12"/>
  <c r="G451" i="12"/>
  <c r="H451" i="12"/>
  <c r="A452" i="12"/>
  <c r="D452" i="15"/>
  <c r="F452" i="15"/>
  <c r="C452" i="15"/>
  <c r="H452" i="15"/>
  <c r="K452" i="15"/>
  <c r="B452" i="12"/>
  <c r="C452" i="12"/>
  <c r="D452" i="12"/>
  <c r="E452" i="12"/>
  <c r="F452" i="12"/>
  <c r="G452" i="12"/>
  <c r="H452" i="12"/>
  <c r="A453" i="12"/>
  <c r="D453" i="15"/>
  <c r="F453" i="15"/>
  <c r="C453" i="15"/>
  <c r="H453" i="15"/>
  <c r="K453" i="15"/>
  <c r="B453" i="12"/>
  <c r="C453" i="12"/>
  <c r="D453" i="12"/>
  <c r="E453" i="12"/>
  <c r="F453" i="12"/>
  <c r="G453" i="12"/>
  <c r="H453" i="12"/>
  <c r="A454" i="12"/>
  <c r="D454" i="15"/>
  <c r="F454" i="15"/>
  <c r="C454" i="15"/>
  <c r="H454" i="15"/>
  <c r="K454" i="15"/>
  <c r="B454" i="12"/>
  <c r="C454" i="12"/>
  <c r="D454" i="12"/>
  <c r="E454" i="12"/>
  <c r="F454" i="12"/>
  <c r="G454" i="12"/>
  <c r="H454" i="12"/>
  <c r="A455" i="12"/>
  <c r="D455" i="15"/>
  <c r="F455" i="15"/>
  <c r="C455" i="15"/>
  <c r="H455" i="15"/>
  <c r="K455" i="15"/>
  <c r="B455" i="12"/>
  <c r="C455" i="12"/>
  <c r="D455" i="12"/>
  <c r="E455" i="12"/>
  <c r="F455" i="12"/>
  <c r="G455" i="12"/>
  <c r="H455" i="12"/>
  <c r="A456" i="12"/>
  <c r="D456" i="15"/>
  <c r="F456" i="15"/>
  <c r="C456" i="15"/>
  <c r="H456" i="15"/>
  <c r="K456" i="15"/>
  <c r="B456" i="12"/>
  <c r="C456" i="12"/>
  <c r="D456" i="12"/>
  <c r="E456" i="12"/>
  <c r="F456" i="12"/>
  <c r="G456" i="12"/>
  <c r="H456" i="12"/>
  <c r="A457" i="12"/>
  <c r="D457" i="15"/>
  <c r="F457" i="15"/>
  <c r="C457" i="15"/>
  <c r="H457" i="15"/>
  <c r="K457" i="15"/>
  <c r="B457" i="12"/>
  <c r="C457" i="12"/>
  <c r="D457" i="12"/>
  <c r="E457" i="12"/>
  <c r="F457" i="12"/>
  <c r="G457" i="12"/>
  <c r="H457" i="12"/>
  <c r="A458" i="12"/>
  <c r="D458" i="15"/>
  <c r="F458" i="15"/>
  <c r="C458" i="15"/>
  <c r="H458" i="15"/>
  <c r="K458" i="15"/>
  <c r="B458" i="12"/>
  <c r="C458" i="12"/>
  <c r="D458" i="12"/>
  <c r="E458" i="12"/>
  <c r="F458" i="12"/>
  <c r="G458" i="12"/>
  <c r="H458" i="12"/>
  <c r="A459" i="12"/>
  <c r="D459" i="15"/>
  <c r="F459" i="15"/>
  <c r="C459" i="15"/>
  <c r="H459" i="15"/>
  <c r="K459" i="15"/>
  <c r="B459" i="12"/>
  <c r="C459" i="12"/>
  <c r="D459" i="12"/>
  <c r="E459" i="12"/>
  <c r="F459" i="12"/>
  <c r="G459" i="12"/>
  <c r="H459" i="12"/>
  <c r="A460" i="12"/>
  <c r="D460" i="15"/>
  <c r="F460" i="15"/>
  <c r="C460" i="15"/>
  <c r="H460" i="15"/>
  <c r="K460" i="15"/>
  <c r="B460" i="12"/>
  <c r="C460" i="12"/>
  <c r="D460" i="12"/>
  <c r="E460" i="12"/>
  <c r="F460" i="12"/>
  <c r="G460" i="12"/>
  <c r="H460" i="12"/>
  <c r="A461" i="12"/>
  <c r="D461" i="15"/>
  <c r="F461" i="15"/>
  <c r="C461" i="15"/>
  <c r="H461" i="15"/>
  <c r="K461" i="15"/>
  <c r="B461" i="12"/>
  <c r="C461" i="12"/>
  <c r="D461" i="12"/>
  <c r="E461" i="12"/>
  <c r="F461" i="12"/>
  <c r="G461" i="12"/>
  <c r="H461" i="12"/>
  <c r="A462" i="12"/>
  <c r="D462" i="15"/>
  <c r="F462" i="15"/>
  <c r="C462" i="15"/>
  <c r="H462" i="15"/>
  <c r="K462" i="15"/>
  <c r="B462" i="12"/>
  <c r="C462" i="12"/>
  <c r="D462" i="12"/>
  <c r="E462" i="12"/>
  <c r="F462" i="12"/>
  <c r="G462" i="12"/>
  <c r="H462" i="12"/>
  <c r="A463" i="12"/>
  <c r="D463" i="15"/>
  <c r="F463" i="15"/>
  <c r="C463" i="15"/>
  <c r="H463" i="15"/>
  <c r="K463" i="15"/>
  <c r="B463" i="12"/>
  <c r="C463" i="12"/>
  <c r="D463" i="12"/>
  <c r="E463" i="12"/>
  <c r="F463" i="12"/>
  <c r="G463" i="12"/>
  <c r="H463" i="12"/>
  <c r="A464" i="12"/>
  <c r="D464" i="15"/>
  <c r="F464" i="15"/>
  <c r="C464" i="15"/>
  <c r="H464" i="15"/>
  <c r="K464" i="15"/>
  <c r="B464" i="12"/>
  <c r="C464" i="12"/>
  <c r="D464" i="12"/>
  <c r="E464" i="12"/>
  <c r="F464" i="12"/>
  <c r="G464" i="12"/>
  <c r="H464" i="12"/>
  <c r="A465" i="12"/>
  <c r="D465" i="15"/>
  <c r="F465" i="15"/>
  <c r="C465" i="15"/>
  <c r="H465" i="15"/>
  <c r="K465" i="15"/>
  <c r="B465" i="12"/>
  <c r="C465" i="12"/>
  <c r="D465" i="12"/>
  <c r="E465" i="12"/>
  <c r="F465" i="12"/>
  <c r="G465" i="12"/>
  <c r="H465" i="12"/>
  <c r="A466" i="12"/>
  <c r="D466" i="15"/>
  <c r="F466" i="15"/>
  <c r="C466" i="15"/>
  <c r="H466" i="15"/>
  <c r="K466" i="15"/>
  <c r="B466" i="12"/>
  <c r="C466" i="12"/>
  <c r="D466" i="12"/>
  <c r="E466" i="12"/>
  <c r="F466" i="12"/>
  <c r="G466" i="12"/>
  <c r="H466" i="12"/>
  <c r="A467" i="12"/>
  <c r="D467" i="15"/>
  <c r="F467" i="15"/>
  <c r="C467" i="15"/>
  <c r="H467" i="15"/>
  <c r="E466" i="2"/>
  <c r="K467" i="15"/>
  <c r="B467" i="12"/>
  <c r="C467" i="12"/>
  <c r="D467" i="12"/>
  <c r="E467" i="12"/>
  <c r="F467" i="12"/>
  <c r="G467" i="12"/>
  <c r="H467" i="12"/>
  <c r="A468" i="12"/>
  <c r="D468" i="15"/>
  <c r="F468" i="15"/>
  <c r="C468" i="15"/>
  <c r="H468" i="15"/>
  <c r="K468" i="15"/>
  <c r="B468" i="12"/>
  <c r="C468" i="12"/>
  <c r="D468" i="12"/>
  <c r="E468" i="12"/>
  <c r="F468" i="12"/>
  <c r="G468" i="12"/>
  <c r="H468" i="12"/>
  <c r="A469" i="12"/>
  <c r="D469" i="15"/>
  <c r="F469" i="15"/>
  <c r="C469" i="15"/>
  <c r="H469" i="15"/>
  <c r="K469" i="15"/>
  <c r="B469" i="12"/>
  <c r="C469" i="12"/>
  <c r="D469" i="12"/>
  <c r="E469" i="12"/>
  <c r="F469" i="12"/>
  <c r="G469" i="12"/>
  <c r="H469" i="12"/>
  <c r="A470" i="12"/>
  <c r="D470" i="15"/>
  <c r="F470" i="15"/>
  <c r="C470" i="15"/>
  <c r="H470" i="15"/>
  <c r="K470" i="15"/>
  <c r="B470" i="12"/>
  <c r="C470" i="12"/>
  <c r="D470" i="12"/>
  <c r="E470" i="12"/>
  <c r="F470" i="12"/>
  <c r="G470" i="12"/>
  <c r="H470" i="12"/>
  <c r="A471" i="12"/>
  <c r="D471" i="15"/>
  <c r="F471" i="15"/>
  <c r="C471" i="15"/>
  <c r="H471" i="15"/>
  <c r="K471" i="15"/>
  <c r="B471" i="12"/>
  <c r="C471" i="12"/>
  <c r="D471" i="12"/>
  <c r="E471" i="12"/>
  <c r="F471" i="12"/>
  <c r="G471" i="12"/>
  <c r="H471" i="12"/>
  <c r="A472" i="12"/>
  <c r="D472" i="15"/>
  <c r="F472" i="15"/>
  <c r="C472" i="15"/>
  <c r="H472" i="15"/>
  <c r="K472" i="15"/>
  <c r="B472" i="12"/>
  <c r="C472" i="12"/>
  <c r="D472" i="12"/>
  <c r="E472" i="12"/>
  <c r="F472" i="12"/>
  <c r="G472" i="12"/>
  <c r="H472" i="12"/>
  <c r="A473" i="12"/>
  <c r="D473" i="15"/>
  <c r="F473" i="15"/>
  <c r="C473" i="15"/>
  <c r="H473" i="15"/>
  <c r="K473" i="15"/>
  <c r="B473" i="12"/>
  <c r="C473" i="12"/>
  <c r="D473" i="12"/>
  <c r="E473" i="12"/>
  <c r="F473" i="12"/>
  <c r="G473" i="12"/>
  <c r="H473" i="12"/>
  <c r="A474" i="12"/>
  <c r="D474" i="15"/>
  <c r="F474" i="15"/>
  <c r="C474" i="15"/>
  <c r="H474" i="15"/>
  <c r="K474" i="15"/>
  <c r="B474" i="12"/>
  <c r="C474" i="12"/>
  <c r="D474" i="12"/>
  <c r="E474" i="12"/>
  <c r="F474" i="12"/>
  <c r="G474" i="12"/>
  <c r="H474" i="12"/>
  <c r="A475" i="12"/>
  <c r="D475" i="15"/>
  <c r="F475" i="15"/>
  <c r="C475" i="15"/>
  <c r="H475" i="15"/>
  <c r="K475" i="15"/>
  <c r="B475" i="12"/>
  <c r="C475" i="12"/>
  <c r="D475" i="12"/>
  <c r="E475" i="12"/>
  <c r="F475" i="12"/>
  <c r="G475" i="12"/>
  <c r="H475" i="12"/>
  <c r="A476" i="12"/>
  <c r="D476" i="15"/>
  <c r="F476" i="15"/>
  <c r="C476" i="15"/>
  <c r="H476" i="15"/>
  <c r="K476" i="15"/>
  <c r="B476" i="12"/>
  <c r="C476" i="12"/>
  <c r="D476" i="12"/>
  <c r="E476" i="12"/>
  <c r="F476" i="12"/>
  <c r="G476" i="12"/>
  <c r="H476" i="12"/>
  <c r="A477" i="12"/>
  <c r="D477" i="15"/>
  <c r="F477" i="15"/>
  <c r="C477" i="15"/>
  <c r="H477" i="15"/>
  <c r="K477" i="15"/>
  <c r="B477" i="12"/>
  <c r="C477" i="12"/>
  <c r="D477" i="12"/>
  <c r="E477" i="12"/>
  <c r="F477" i="12"/>
  <c r="G477" i="12"/>
  <c r="H477" i="12"/>
  <c r="A478" i="12"/>
  <c r="D478" i="15"/>
  <c r="F478" i="15"/>
  <c r="C478" i="15"/>
  <c r="H478" i="15"/>
  <c r="K478" i="15"/>
  <c r="B478" i="12"/>
  <c r="C478" i="12"/>
  <c r="D478" i="12"/>
  <c r="E478" i="12"/>
  <c r="F478" i="12"/>
  <c r="G478" i="12"/>
  <c r="H478" i="12"/>
  <c r="A479" i="12"/>
  <c r="D479" i="15"/>
  <c r="F479" i="15"/>
  <c r="C479" i="15"/>
  <c r="H479" i="15"/>
  <c r="K479" i="15"/>
  <c r="B479" i="12"/>
  <c r="C479" i="12"/>
  <c r="D479" i="12"/>
  <c r="E479" i="12"/>
  <c r="F479" i="12"/>
  <c r="G479" i="12"/>
  <c r="H479" i="12"/>
  <c r="A480" i="12"/>
  <c r="D480" i="15"/>
  <c r="F480" i="15"/>
  <c r="C480" i="15"/>
  <c r="H480" i="15"/>
  <c r="K480" i="15"/>
  <c r="B480" i="12"/>
  <c r="C480" i="12"/>
  <c r="D480" i="12"/>
  <c r="E480" i="12"/>
  <c r="F480" i="12"/>
  <c r="G480" i="12"/>
  <c r="H480" i="12"/>
  <c r="A481" i="12"/>
  <c r="D481" i="15"/>
  <c r="F481" i="15"/>
  <c r="C481" i="15"/>
  <c r="H481" i="15"/>
  <c r="K481" i="15"/>
  <c r="B481" i="12"/>
  <c r="C481" i="12"/>
  <c r="D481" i="12"/>
  <c r="E481" i="12"/>
  <c r="F481" i="12"/>
  <c r="G481" i="12"/>
  <c r="H481" i="12"/>
  <c r="A482" i="12"/>
  <c r="D482" i="15"/>
  <c r="F482" i="15"/>
  <c r="C482" i="15"/>
  <c r="H482" i="15"/>
  <c r="K482" i="15"/>
  <c r="B482" i="12"/>
  <c r="C482" i="12"/>
  <c r="D482" i="12"/>
  <c r="E482" i="12"/>
  <c r="F482" i="12"/>
  <c r="G482" i="12"/>
  <c r="H482" i="12"/>
  <c r="A483" i="12"/>
  <c r="D483" i="15"/>
  <c r="F483" i="15"/>
  <c r="C483" i="15"/>
  <c r="H483" i="15"/>
  <c r="K483" i="15"/>
  <c r="B483" i="12"/>
  <c r="C483" i="12"/>
  <c r="D483" i="12"/>
  <c r="E483" i="12"/>
  <c r="F483" i="12"/>
  <c r="G483" i="12"/>
  <c r="H483" i="12"/>
  <c r="A484" i="12"/>
  <c r="D484" i="15"/>
  <c r="F484" i="15"/>
  <c r="C484" i="15"/>
  <c r="H484" i="15"/>
  <c r="K484" i="15"/>
  <c r="B484" i="12"/>
  <c r="C484" i="12"/>
  <c r="D484" i="12"/>
  <c r="E484" i="12"/>
  <c r="F484" i="12"/>
  <c r="G484" i="12"/>
  <c r="H484" i="12"/>
  <c r="A485" i="12"/>
  <c r="D485" i="15"/>
  <c r="F485" i="15"/>
  <c r="C485" i="15"/>
  <c r="H485" i="15"/>
  <c r="K485" i="15"/>
  <c r="B485" i="12"/>
  <c r="C485" i="12"/>
  <c r="D485" i="12"/>
  <c r="E485" i="12"/>
  <c r="F485" i="12"/>
  <c r="G485" i="12"/>
  <c r="H485" i="12"/>
  <c r="A486" i="12"/>
  <c r="D486" i="15"/>
  <c r="F486" i="15"/>
  <c r="C486" i="15"/>
  <c r="H486" i="15"/>
  <c r="K486" i="15"/>
  <c r="B486" i="12"/>
  <c r="C486" i="12"/>
  <c r="D486" i="12"/>
  <c r="E486" i="12"/>
  <c r="F486" i="12"/>
  <c r="G486" i="12"/>
  <c r="H486" i="12"/>
  <c r="A487" i="12"/>
  <c r="D487" i="15"/>
  <c r="F487" i="15"/>
  <c r="C487" i="15"/>
  <c r="H487" i="15"/>
  <c r="E486" i="2"/>
  <c r="K487" i="15"/>
  <c r="B487" i="12"/>
  <c r="C487" i="12"/>
  <c r="D487" i="12"/>
  <c r="E487" i="12"/>
  <c r="F487" i="12"/>
  <c r="G487" i="12"/>
  <c r="H487" i="12"/>
  <c r="A488" i="12"/>
  <c r="D488" i="15"/>
  <c r="F488" i="15"/>
  <c r="C488" i="15"/>
  <c r="H488" i="15"/>
  <c r="K488" i="15"/>
  <c r="B488" i="12"/>
  <c r="C488" i="12"/>
  <c r="D488" i="12"/>
  <c r="E488" i="12"/>
  <c r="F488" i="12"/>
  <c r="G488" i="12"/>
  <c r="H488" i="12"/>
  <c r="A489" i="12"/>
  <c r="D489" i="15"/>
  <c r="F489" i="15"/>
  <c r="C489" i="15"/>
  <c r="H489" i="15"/>
  <c r="K489" i="15"/>
  <c r="B489" i="12"/>
  <c r="C489" i="12"/>
  <c r="D489" i="12"/>
  <c r="E489" i="12"/>
  <c r="F489" i="12"/>
  <c r="G489" i="12"/>
  <c r="H489" i="12"/>
  <c r="A490" i="12"/>
  <c r="D490" i="15"/>
  <c r="F490" i="15"/>
  <c r="C490" i="15"/>
  <c r="H490" i="15"/>
  <c r="K490" i="15"/>
  <c r="B490" i="12"/>
  <c r="C490" i="12"/>
  <c r="D490" i="12"/>
  <c r="E490" i="12"/>
  <c r="F490" i="12"/>
  <c r="G490" i="12"/>
  <c r="H490" i="12"/>
  <c r="A491" i="12"/>
  <c r="D491" i="15"/>
  <c r="F491" i="15"/>
  <c r="C491" i="15"/>
  <c r="H491" i="15"/>
  <c r="K491" i="15"/>
  <c r="B491" i="12"/>
  <c r="C491" i="12"/>
  <c r="D491" i="12"/>
  <c r="E491" i="12"/>
  <c r="F491" i="12"/>
  <c r="G491" i="12"/>
  <c r="H491" i="12"/>
  <c r="A492" i="12"/>
  <c r="D492" i="15"/>
  <c r="F492" i="15"/>
  <c r="C492" i="15"/>
  <c r="H492" i="15"/>
  <c r="K492" i="15"/>
  <c r="B492" i="12"/>
  <c r="C492" i="12"/>
  <c r="D492" i="12"/>
  <c r="E492" i="12"/>
  <c r="F492" i="12"/>
  <c r="G492" i="12"/>
  <c r="H492" i="12"/>
  <c r="A493" i="12"/>
  <c r="D493" i="15"/>
  <c r="F493" i="15"/>
  <c r="C493" i="15"/>
  <c r="H493" i="15"/>
  <c r="K493" i="15"/>
  <c r="B493" i="12"/>
  <c r="C493" i="12"/>
  <c r="D493" i="12"/>
  <c r="E493" i="12"/>
  <c r="F493" i="12"/>
  <c r="G493" i="12"/>
  <c r="H493" i="12"/>
  <c r="A494" i="12"/>
  <c r="D494" i="15"/>
  <c r="F494" i="15"/>
  <c r="C494" i="15"/>
  <c r="H494" i="15"/>
  <c r="K494" i="15"/>
  <c r="B494" i="12"/>
  <c r="C494" i="12"/>
  <c r="D494" i="12"/>
  <c r="E494" i="12"/>
  <c r="F494" i="12"/>
  <c r="G494" i="12"/>
  <c r="H494" i="12"/>
  <c r="A495" i="12"/>
  <c r="D495" i="15"/>
  <c r="F495" i="15"/>
  <c r="C495" i="15"/>
  <c r="H495" i="15"/>
  <c r="K495" i="15"/>
  <c r="B495" i="12"/>
  <c r="C495" i="12"/>
  <c r="D495" i="12"/>
  <c r="E495" i="12"/>
  <c r="F495" i="12"/>
  <c r="G495" i="12"/>
  <c r="H495" i="12"/>
  <c r="A496" i="12"/>
  <c r="D496" i="15"/>
  <c r="F496" i="15"/>
  <c r="C496" i="15"/>
  <c r="H496" i="15"/>
  <c r="K496" i="15"/>
  <c r="B496" i="12"/>
  <c r="C496" i="12"/>
  <c r="D496" i="12"/>
  <c r="E496" i="12"/>
  <c r="F496" i="12"/>
  <c r="G496" i="12"/>
  <c r="H496" i="12"/>
  <c r="A497" i="12"/>
  <c r="D497" i="15"/>
  <c r="F497" i="15"/>
  <c r="C497" i="15"/>
  <c r="H497" i="15"/>
  <c r="K497" i="15"/>
  <c r="B497" i="12"/>
  <c r="C497" i="12"/>
  <c r="D497" i="12"/>
  <c r="E497" i="12"/>
  <c r="F497" i="12"/>
  <c r="G497" i="12"/>
  <c r="H497" i="12"/>
  <c r="A498" i="12"/>
  <c r="D498" i="15"/>
  <c r="F498" i="15"/>
  <c r="C498" i="15"/>
  <c r="H498" i="15"/>
  <c r="K498" i="15"/>
  <c r="B498" i="12"/>
  <c r="C498" i="12"/>
  <c r="D498" i="12"/>
  <c r="E498" i="12"/>
  <c r="F498" i="12"/>
  <c r="G498" i="12"/>
  <c r="H498" i="12"/>
  <c r="A499" i="12"/>
  <c r="D499" i="15"/>
  <c r="F499" i="15"/>
  <c r="C499" i="15"/>
  <c r="H499" i="15"/>
  <c r="K499" i="15"/>
  <c r="B499" i="12"/>
  <c r="C499" i="12"/>
  <c r="D499" i="12"/>
  <c r="E499" i="12"/>
  <c r="F499" i="12"/>
  <c r="G499" i="12"/>
  <c r="H499" i="12"/>
  <c r="A500" i="12"/>
  <c r="D500" i="15"/>
  <c r="F500" i="15"/>
  <c r="C500" i="15"/>
  <c r="H500" i="15"/>
  <c r="K500" i="15"/>
  <c r="B500" i="12"/>
  <c r="C500" i="12"/>
  <c r="D500" i="12"/>
  <c r="E500" i="12"/>
  <c r="F500" i="12"/>
  <c r="G500" i="12"/>
  <c r="H500" i="12"/>
  <c r="A501" i="12"/>
  <c r="D501" i="15"/>
  <c r="F501" i="15"/>
  <c r="C501" i="15"/>
  <c r="H501" i="15"/>
  <c r="K501" i="15"/>
  <c r="B501" i="12"/>
  <c r="C501" i="12"/>
  <c r="D501" i="12"/>
  <c r="E501" i="12"/>
  <c r="F501" i="12"/>
  <c r="G501" i="12"/>
  <c r="H501" i="12"/>
  <c r="A502" i="12"/>
  <c r="D502" i="15"/>
  <c r="F502" i="15"/>
  <c r="C502" i="15"/>
  <c r="H502" i="15"/>
  <c r="K502" i="15"/>
  <c r="B502" i="12"/>
  <c r="C502" i="12"/>
  <c r="D502" i="12"/>
  <c r="E502" i="12"/>
  <c r="F502" i="12"/>
  <c r="G502" i="12"/>
  <c r="H502" i="12"/>
  <c r="A503" i="12"/>
  <c r="D503" i="15"/>
  <c r="F503" i="15"/>
  <c r="C503" i="15"/>
  <c r="H503" i="15"/>
  <c r="K503" i="15"/>
  <c r="B503" i="12"/>
  <c r="C503" i="12"/>
  <c r="D503" i="12"/>
  <c r="E503" i="12"/>
  <c r="F503" i="12"/>
  <c r="G503" i="12"/>
  <c r="H503" i="12"/>
  <c r="A504" i="12"/>
  <c r="D504" i="15"/>
  <c r="F504" i="15"/>
  <c r="C504" i="15"/>
  <c r="H504" i="15"/>
  <c r="K504" i="15"/>
  <c r="B504" i="12"/>
  <c r="C504" i="12"/>
  <c r="D504" i="12"/>
  <c r="E504" i="12"/>
  <c r="F504" i="12"/>
  <c r="G504" i="12"/>
  <c r="H504" i="12"/>
  <c r="A505" i="12"/>
  <c r="D505" i="15"/>
  <c r="F505" i="15"/>
  <c r="C505" i="15"/>
  <c r="H505" i="15"/>
  <c r="K505" i="15"/>
  <c r="B505" i="12"/>
  <c r="C505" i="12"/>
  <c r="D505" i="12"/>
  <c r="E505" i="12"/>
  <c r="F505" i="12"/>
  <c r="G505" i="12"/>
  <c r="H505" i="12"/>
  <c r="A506" i="12"/>
  <c r="D506" i="15"/>
  <c r="F506" i="15"/>
  <c r="C506" i="15"/>
  <c r="H506" i="15"/>
  <c r="K506" i="15"/>
  <c r="B506" i="12"/>
  <c r="C506" i="12"/>
  <c r="D506" i="12"/>
  <c r="E506" i="12"/>
  <c r="F506" i="12"/>
  <c r="G506" i="12"/>
  <c r="H506" i="12"/>
  <c r="A507" i="12"/>
  <c r="D507" i="15"/>
  <c r="F507" i="15"/>
  <c r="C507" i="15"/>
  <c r="H507" i="15"/>
  <c r="E506" i="2"/>
  <c r="K507" i="15"/>
  <c r="B507" i="12"/>
  <c r="C507" i="12"/>
  <c r="D507" i="12"/>
  <c r="E507" i="12"/>
  <c r="F507" i="12"/>
  <c r="G507" i="12"/>
  <c r="H507" i="12"/>
  <c r="A508" i="12"/>
  <c r="D508" i="15"/>
  <c r="F508" i="15"/>
  <c r="C508" i="15"/>
  <c r="H508" i="15"/>
  <c r="K508" i="15"/>
  <c r="B508" i="12"/>
  <c r="C508" i="12"/>
  <c r="D508" i="12"/>
  <c r="E508" i="12"/>
  <c r="F508" i="12"/>
  <c r="G508" i="12"/>
  <c r="H508" i="12"/>
  <c r="A509" i="12"/>
  <c r="D509" i="15"/>
  <c r="F509" i="15"/>
  <c r="C509" i="15"/>
  <c r="H509" i="15"/>
  <c r="K509" i="15"/>
  <c r="B509" i="12"/>
  <c r="C509" i="12"/>
  <c r="D509" i="12"/>
  <c r="E509" i="12"/>
  <c r="F509" i="12"/>
  <c r="G509" i="12"/>
  <c r="H509" i="12"/>
  <c r="A510" i="12"/>
  <c r="D510" i="15"/>
  <c r="F510" i="15"/>
  <c r="C510" i="15"/>
  <c r="H510" i="15"/>
  <c r="K510" i="15"/>
  <c r="B510" i="12"/>
  <c r="C510" i="12"/>
  <c r="D510" i="12"/>
  <c r="E510" i="12"/>
  <c r="F510" i="12"/>
  <c r="G510" i="12"/>
  <c r="H510" i="12"/>
  <c r="A511" i="12"/>
  <c r="D511" i="15"/>
  <c r="F511" i="15"/>
  <c r="C511" i="15"/>
  <c r="H511" i="15"/>
  <c r="K511" i="15"/>
  <c r="B511" i="12"/>
  <c r="C511" i="12"/>
  <c r="D511" i="12"/>
  <c r="E511" i="12"/>
  <c r="F511" i="12"/>
  <c r="G511" i="12"/>
  <c r="H511" i="12"/>
  <c r="A512" i="12"/>
  <c r="D512" i="15"/>
  <c r="F512" i="15"/>
  <c r="C512" i="15"/>
  <c r="H512" i="15"/>
  <c r="K512" i="15"/>
  <c r="B512" i="12"/>
  <c r="C512" i="12"/>
  <c r="D512" i="12"/>
  <c r="E512" i="12"/>
  <c r="F512" i="12"/>
  <c r="G512" i="12"/>
  <c r="H512" i="12"/>
  <c r="A513" i="12"/>
  <c r="D513" i="15"/>
  <c r="F513" i="15"/>
  <c r="C513" i="15"/>
  <c r="H513" i="15"/>
  <c r="K513" i="15"/>
  <c r="B513" i="12"/>
  <c r="C513" i="12"/>
  <c r="D513" i="12"/>
  <c r="E513" i="12"/>
  <c r="F513" i="12"/>
  <c r="G513" i="12"/>
  <c r="H513" i="12"/>
  <c r="A514" i="12"/>
  <c r="D514" i="15"/>
  <c r="F514" i="15"/>
  <c r="C514" i="15"/>
  <c r="H514" i="15"/>
  <c r="K514" i="15"/>
  <c r="B514" i="12"/>
  <c r="C514" i="12"/>
  <c r="D514" i="12"/>
  <c r="E514" i="12"/>
  <c r="F514" i="12"/>
  <c r="G514" i="12"/>
  <c r="H514" i="12"/>
  <c r="A515" i="12"/>
  <c r="D515" i="15"/>
  <c r="F515" i="15"/>
  <c r="C515" i="15"/>
  <c r="H515" i="15"/>
  <c r="K515" i="15"/>
  <c r="B515" i="12"/>
  <c r="C515" i="12"/>
  <c r="D515" i="12"/>
  <c r="E515" i="12"/>
  <c r="F515" i="12"/>
  <c r="G515" i="12"/>
  <c r="H515" i="12"/>
  <c r="A516" i="12"/>
  <c r="D516" i="15"/>
  <c r="F516" i="15"/>
  <c r="C516" i="15"/>
  <c r="H516" i="15"/>
  <c r="K516" i="15"/>
  <c r="B516" i="12"/>
  <c r="C516" i="12"/>
  <c r="D516" i="12"/>
  <c r="E516" i="12"/>
  <c r="F516" i="12"/>
  <c r="G516" i="12"/>
  <c r="H516" i="12"/>
  <c r="A517" i="12"/>
  <c r="D517" i="15"/>
  <c r="F517" i="15"/>
  <c r="C517" i="15"/>
  <c r="H517" i="15"/>
  <c r="K517" i="15"/>
  <c r="B517" i="12"/>
  <c r="C517" i="12"/>
  <c r="D517" i="12"/>
  <c r="E517" i="12"/>
  <c r="F517" i="12"/>
  <c r="G517" i="12"/>
  <c r="H517" i="12"/>
  <c r="A518" i="12"/>
  <c r="D518" i="15"/>
  <c r="F518" i="15"/>
  <c r="C518" i="15"/>
  <c r="H518" i="15"/>
  <c r="K518" i="15"/>
  <c r="B518" i="12"/>
  <c r="C518" i="12"/>
  <c r="D518" i="12"/>
  <c r="E518" i="12"/>
  <c r="F518" i="12"/>
  <c r="G518" i="12"/>
  <c r="H518" i="12"/>
  <c r="A519" i="12"/>
  <c r="D519" i="15"/>
  <c r="F519" i="15"/>
  <c r="C519" i="15"/>
  <c r="H519" i="15"/>
  <c r="K519" i="15"/>
  <c r="B519" i="12"/>
  <c r="C519" i="12"/>
  <c r="D519" i="12"/>
  <c r="E519" i="12"/>
  <c r="F519" i="12"/>
  <c r="G519" i="12"/>
  <c r="H519" i="12"/>
  <c r="A520" i="12"/>
  <c r="D520" i="15"/>
  <c r="F520" i="15"/>
  <c r="C520" i="15"/>
  <c r="H520" i="15"/>
  <c r="K520" i="15"/>
  <c r="B520" i="12"/>
  <c r="C520" i="12"/>
  <c r="D520" i="12"/>
  <c r="E520" i="12"/>
  <c r="F520" i="12"/>
  <c r="G520" i="12"/>
  <c r="H520" i="12"/>
  <c r="A521" i="12"/>
  <c r="D521" i="15"/>
  <c r="F521" i="15"/>
  <c r="C521" i="15"/>
  <c r="H521" i="15"/>
  <c r="K521" i="15"/>
  <c r="B521" i="12"/>
  <c r="C521" i="12"/>
  <c r="D521" i="12"/>
  <c r="E521" i="12"/>
  <c r="F521" i="12"/>
  <c r="G521" i="12"/>
  <c r="H521" i="12"/>
  <c r="A522" i="12"/>
  <c r="D522" i="15"/>
  <c r="F522" i="15"/>
  <c r="C522" i="15"/>
  <c r="H522" i="15"/>
  <c r="K522" i="15"/>
  <c r="B522" i="12"/>
  <c r="C522" i="12"/>
  <c r="D522" i="12"/>
  <c r="E522" i="12"/>
  <c r="F522" i="12"/>
  <c r="G522" i="12"/>
  <c r="H522" i="12"/>
  <c r="A523" i="12"/>
  <c r="D523" i="15"/>
  <c r="F523" i="15"/>
  <c r="C523" i="15"/>
  <c r="H523" i="15"/>
  <c r="K523" i="15"/>
  <c r="B523" i="12"/>
  <c r="C523" i="12"/>
  <c r="D523" i="12"/>
  <c r="E523" i="12"/>
  <c r="F523" i="12"/>
  <c r="G523" i="12"/>
  <c r="H523" i="12"/>
  <c r="A524" i="12"/>
  <c r="D524" i="15"/>
  <c r="F524" i="15"/>
  <c r="C524" i="15"/>
  <c r="H524" i="15"/>
  <c r="K524" i="15"/>
  <c r="B524" i="12"/>
  <c r="C524" i="12"/>
  <c r="D524" i="12"/>
  <c r="E524" i="12"/>
  <c r="F524" i="12"/>
  <c r="G524" i="12"/>
  <c r="H524" i="12"/>
  <c r="A525" i="12"/>
  <c r="D525" i="15"/>
  <c r="F525" i="15"/>
  <c r="C525" i="15"/>
  <c r="H525" i="15"/>
  <c r="K525" i="15"/>
  <c r="B525" i="12"/>
  <c r="C525" i="12"/>
  <c r="D525" i="12"/>
  <c r="E525" i="12"/>
  <c r="F525" i="12"/>
  <c r="G525" i="12"/>
  <c r="H525" i="12"/>
  <c r="A526" i="12"/>
  <c r="D526" i="15"/>
  <c r="F526" i="15"/>
  <c r="C526" i="15"/>
  <c r="H526" i="15"/>
  <c r="K526" i="15"/>
  <c r="B526" i="12"/>
  <c r="C526" i="12"/>
  <c r="D526" i="12"/>
  <c r="E526" i="12"/>
  <c r="F526" i="12"/>
  <c r="G526" i="12"/>
  <c r="H526" i="12"/>
  <c r="A527" i="12"/>
  <c r="D527" i="15"/>
  <c r="F527" i="15"/>
  <c r="C527" i="15"/>
  <c r="H527" i="15"/>
  <c r="E526" i="2"/>
  <c r="K527" i="15"/>
  <c r="B527" i="12"/>
  <c r="C527" i="12"/>
  <c r="D527" i="12"/>
  <c r="E527" i="12"/>
  <c r="F527" i="12"/>
  <c r="G527" i="12"/>
  <c r="H527" i="12"/>
  <c r="A528" i="12"/>
  <c r="D528" i="15"/>
  <c r="F528" i="15"/>
  <c r="C528" i="15"/>
  <c r="H528" i="15"/>
  <c r="K528" i="15"/>
  <c r="B528" i="12"/>
  <c r="C528" i="12"/>
  <c r="D528" i="12"/>
  <c r="E528" i="12"/>
  <c r="F528" i="12"/>
  <c r="G528" i="12"/>
  <c r="H528" i="12"/>
  <c r="A529" i="12"/>
  <c r="D529" i="15"/>
  <c r="F529" i="15"/>
  <c r="C529" i="15"/>
  <c r="H529" i="15"/>
  <c r="K529" i="15"/>
  <c r="B529" i="12"/>
  <c r="C529" i="12"/>
  <c r="D529" i="12"/>
  <c r="E529" i="12"/>
  <c r="F529" i="12"/>
  <c r="G529" i="12"/>
  <c r="H529" i="12"/>
  <c r="A530" i="12"/>
  <c r="D530" i="15"/>
  <c r="F530" i="15"/>
  <c r="C530" i="15"/>
  <c r="H530" i="15"/>
  <c r="K530" i="15"/>
  <c r="B530" i="12"/>
  <c r="C530" i="12"/>
  <c r="D530" i="12"/>
  <c r="E530" i="12"/>
  <c r="F530" i="12"/>
  <c r="G530" i="12"/>
  <c r="H530" i="12"/>
  <c r="A531" i="12"/>
  <c r="D531" i="15"/>
  <c r="F531" i="15"/>
  <c r="C531" i="15"/>
  <c r="H531" i="15"/>
  <c r="K531" i="15"/>
  <c r="B531" i="12"/>
  <c r="C531" i="12"/>
  <c r="D531" i="12"/>
  <c r="E531" i="12"/>
  <c r="F531" i="12"/>
  <c r="G531" i="12"/>
  <c r="H531" i="12"/>
  <c r="A532" i="12"/>
  <c r="D532" i="15"/>
  <c r="F532" i="15"/>
  <c r="C532" i="15"/>
  <c r="H532" i="15"/>
  <c r="K532" i="15"/>
  <c r="B532" i="12"/>
  <c r="C532" i="12"/>
  <c r="D532" i="12"/>
  <c r="E532" i="12"/>
  <c r="F532" i="12"/>
  <c r="G532" i="12"/>
  <c r="H532" i="12"/>
  <c r="A533" i="12"/>
  <c r="D533" i="15"/>
  <c r="F533" i="15"/>
  <c r="C533" i="15"/>
  <c r="H533" i="15"/>
  <c r="K533" i="15"/>
  <c r="B533" i="12"/>
  <c r="C533" i="12"/>
  <c r="D533" i="12"/>
  <c r="E533" i="12"/>
  <c r="F533" i="12"/>
  <c r="G533" i="12"/>
  <c r="H533" i="12"/>
  <c r="A534" i="12"/>
  <c r="D534" i="15"/>
  <c r="F534" i="15"/>
  <c r="C534" i="15"/>
  <c r="H534" i="15"/>
  <c r="K534" i="15"/>
  <c r="B534" i="12"/>
  <c r="C534" i="12"/>
  <c r="D534" i="12"/>
  <c r="E534" i="12"/>
  <c r="F534" i="12"/>
  <c r="G534" i="12"/>
  <c r="H534" i="12"/>
  <c r="A535" i="12"/>
  <c r="D535" i="15"/>
  <c r="F535" i="15"/>
  <c r="C535" i="15"/>
  <c r="H535" i="15"/>
  <c r="K535" i="15"/>
  <c r="B535" i="12"/>
  <c r="C535" i="12"/>
  <c r="D535" i="12"/>
  <c r="E535" i="12"/>
  <c r="F535" i="12"/>
  <c r="G535" i="12"/>
  <c r="H535" i="12"/>
  <c r="A536" i="12"/>
  <c r="D536" i="15"/>
  <c r="F536" i="15"/>
  <c r="C536" i="15"/>
  <c r="H536" i="15"/>
  <c r="K536" i="15"/>
  <c r="B536" i="12"/>
  <c r="C536" i="12"/>
  <c r="D536" i="12"/>
  <c r="E536" i="12"/>
  <c r="F536" i="12"/>
  <c r="G536" i="12"/>
  <c r="H536" i="12"/>
  <c r="A537" i="12"/>
  <c r="D537" i="15"/>
  <c r="F537" i="15"/>
  <c r="C537" i="15"/>
  <c r="H537" i="15"/>
  <c r="K537" i="15"/>
  <c r="B537" i="12"/>
  <c r="C537" i="12"/>
  <c r="D537" i="12"/>
  <c r="E537" i="12"/>
  <c r="F537" i="12"/>
  <c r="G537" i="12"/>
  <c r="H537" i="12"/>
  <c r="A538" i="12"/>
  <c r="D538" i="15"/>
  <c r="F538" i="15"/>
  <c r="C538" i="15"/>
  <c r="H538" i="15"/>
  <c r="K538" i="15"/>
  <c r="B538" i="12"/>
  <c r="C538" i="12"/>
  <c r="D538" i="12"/>
  <c r="E538" i="12"/>
  <c r="F538" i="12"/>
  <c r="G538" i="12"/>
  <c r="H538" i="12"/>
  <c r="A539" i="12"/>
  <c r="D539" i="15"/>
  <c r="F539" i="15"/>
  <c r="C539" i="15"/>
  <c r="H539" i="15"/>
  <c r="K539" i="15"/>
  <c r="B539" i="12"/>
  <c r="C539" i="12"/>
  <c r="D539" i="12"/>
  <c r="E539" i="12"/>
  <c r="F539" i="12"/>
  <c r="G539" i="12"/>
  <c r="H539" i="12"/>
  <c r="A540" i="12"/>
  <c r="D540" i="15"/>
  <c r="F540" i="15"/>
  <c r="C540" i="15"/>
  <c r="H540" i="15"/>
  <c r="K540" i="15"/>
  <c r="B540" i="12"/>
  <c r="C540" i="12"/>
  <c r="D540" i="12"/>
  <c r="E540" i="12"/>
  <c r="F540" i="12"/>
  <c r="G540" i="12"/>
  <c r="H540" i="12"/>
  <c r="A541" i="12"/>
  <c r="D541" i="15"/>
  <c r="F541" i="15"/>
  <c r="C541" i="15"/>
  <c r="H541" i="15"/>
  <c r="K541" i="15"/>
  <c r="B541" i="12"/>
  <c r="C541" i="12"/>
  <c r="D541" i="12"/>
  <c r="E541" i="12"/>
  <c r="F541" i="12"/>
  <c r="G541" i="12"/>
  <c r="H541" i="12"/>
  <c r="A542" i="12"/>
  <c r="D542" i="15"/>
  <c r="F542" i="15"/>
  <c r="C542" i="15"/>
  <c r="H542" i="15"/>
  <c r="K542" i="15"/>
  <c r="B542" i="12"/>
  <c r="C542" i="12"/>
  <c r="D542" i="12"/>
  <c r="E542" i="12"/>
  <c r="F542" i="12"/>
  <c r="G542" i="12"/>
  <c r="H542" i="12"/>
  <c r="A543" i="12"/>
  <c r="D543" i="15"/>
  <c r="F543" i="15"/>
  <c r="C543" i="15"/>
  <c r="H543" i="15"/>
  <c r="K543" i="15"/>
  <c r="B543" i="12"/>
  <c r="C543" i="12"/>
  <c r="D543" i="12"/>
  <c r="E543" i="12"/>
  <c r="F543" i="12"/>
  <c r="G543" i="12"/>
  <c r="H543" i="12"/>
  <c r="A544" i="12"/>
  <c r="D544" i="15"/>
  <c r="F544" i="15"/>
  <c r="C544" i="15"/>
  <c r="H544" i="15"/>
  <c r="K544" i="15"/>
  <c r="B544" i="12"/>
  <c r="C544" i="12"/>
  <c r="D544" i="12"/>
  <c r="E544" i="12"/>
  <c r="F544" i="12"/>
  <c r="G544" i="12"/>
  <c r="H544" i="12"/>
  <c r="A545" i="12"/>
  <c r="D545" i="15"/>
  <c r="F545" i="15"/>
  <c r="C545" i="15"/>
  <c r="H545" i="15"/>
  <c r="K545" i="15"/>
  <c r="B545" i="12"/>
  <c r="C545" i="12"/>
  <c r="D545" i="12"/>
  <c r="E545" i="12"/>
  <c r="F545" i="12"/>
  <c r="G545" i="12"/>
  <c r="H545" i="12"/>
  <c r="A546" i="12"/>
  <c r="D546" i="15"/>
  <c r="F546" i="15"/>
  <c r="C546" i="15"/>
  <c r="H546" i="15"/>
  <c r="K546" i="15"/>
  <c r="B546" i="12"/>
  <c r="C546" i="12"/>
  <c r="D546" i="12"/>
  <c r="E546" i="12"/>
  <c r="F546" i="12"/>
  <c r="G546" i="12"/>
  <c r="H546" i="12"/>
  <c r="A547" i="12"/>
  <c r="D547" i="15"/>
  <c r="F547" i="15"/>
  <c r="C547" i="15"/>
  <c r="H547" i="15"/>
  <c r="E546" i="2"/>
  <c r="K547" i="15"/>
  <c r="B547" i="12"/>
  <c r="C547" i="12"/>
  <c r="D547" i="12"/>
  <c r="E547" i="12"/>
  <c r="F547" i="12"/>
  <c r="G547" i="12"/>
  <c r="H547" i="12"/>
  <c r="A548" i="12"/>
  <c r="D548" i="15"/>
  <c r="F548" i="15"/>
  <c r="C548" i="15"/>
  <c r="H548" i="15"/>
  <c r="K548" i="15"/>
  <c r="B548" i="12"/>
  <c r="C548" i="12"/>
  <c r="D548" i="12"/>
  <c r="E548" i="12"/>
  <c r="F548" i="12"/>
  <c r="G548" i="12"/>
  <c r="H548" i="12"/>
  <c r="A549" i="12"/>
  <c r="D549" i="15"/>
  <c r="F549" i="15"/>
  <c r="C549" i="15"/>
  <c r="H549" i="15"/>
  <c r="K549" i="15"/>
  <c r="B549" i="12"/>
  <c r="C549" i="12"/>
  <c r="D549" i="12"/>
  <c r="E549" i="12"/>
  <c r="F549" i="12"/>
  <c r="G549" i="12"/>
  <c r="H549" i="12"/>
  <c r="A550" i="12"/>
  <c r="D550" i="15"/>
  <c r="F550" i="15"/>
  <c r="C550" i="15"/>
  <c r="H550" i="15"/>
  <c r="K550" i="15"/>
  <c r="B550" i="12"/>
  <c r="C550" i="12"/>
  <c r="D550" i="12"/>
  <c r="E550" i="12"/>
  <c r="F550" i="12"/>
  <c r="G550" i="12"/>
  <c r="H550" i="12"/>
  <c r="A551" i="12"/>
  <c r="D551" i="15"/>
  <c r="F551" i="15"/>
  <c r="C551" i="15"/>
  <c r="H551" i="15"/>
  <c r="K551" i="15"/>
  <c r="B551" i="12"/>
  <c r="C551" i="12"/>
  <c r="D551" i="12"/>
  <c r="E551" i="12"/>
  <c r="F551" i="12"/>
  <c r="G551" i="12"/>
  <c r="H551" i="12"/>
  <c r="A552" i="12"/>
  <c r="D552" i="15"/>
  <c r="F552" i="15"/>
  <c r="C552" i="15"/>
  <c r="H552" i="15"/>
  <c r="K552" i="15"/>
  <c r="B552" i="12"/>
  <c r="C552" i="12"/>
  <c r="D552" i="12"/>
  <c r="E552" i="12"/>
  <c r="F552" i="12"/>
  <c r="G552" i="12"/>
  <c r="H552" i="12"/>
  <c r="A553" i="12"/>
  <c r="D553" i="15"/>
  <c r="F553" i="15"/>
  <c r="C553" i="15"/>
  <c r="H553" i="15"/>
  <c r="K553" i="15"/>
  <c r="B553" i="12"/>
  <c r="C553" i="12"/>
  <c r="D553" i="12"/>
  <c r="E553" i="12"/>
  <c r="F553" i="12"/>
  <c r="G553" i="12"/>
  <c r="H553" i="12"/>
  <c r="A554" i="12"/>
  <c r="D554" i="15"/>
  <c r="F554" i="15"/>
  <c r="C554" i="15"/>
  <c r="H554" i="15"/>
  <c r="K554" i="15"/>
  <c r="B554" i="12"/>
  <c r="C554" i="12"/>
  <c r="D554" i="12"/>
  <c r="E554" i="12"/>
  <c r="F554" i="12"/>
  <c r="G554" i="12"/>
  <c r="H554" i="12"/>
  <c r="A555" i="12"/>
  <c r="D555" i="15"/>
  <c r="F555" i="15"/>
  <c r="C555" i="15"/>
  <c r="H555" i="15"/>
  <c r="K555" i="15"/>
  <c r="B555" i="12"/>
  <c r="C555" i="12"/>
  <c r="D555" i="12"/>
  <c r="E555" i="12"/>
  <c r="F555" i="12"/>
  <c r="G555" i="12"/>
  <c r="H555" i="12"/>
  <c r="A556" i="12"/>
  <c r="D556" i="15"/>
  <c r="F556" i="15"/>
  <c r="C556" i="15"/>
  <c r="H556" i="15"/>
  <c r="K556" i="15"/>
  <c r="B556" i="12"/>
  <c r="C556" i="12"/>
  <c r="D556" i="12"/>
  <c r="E556" i="12"/>
  <c r="F556" i="12"/>
  <c r="G556" i="12"/>
  <c r="H556" i="12"/>
  <c r="A557" i="12"/>
  <c r="D557" i="15"/>
  <c r="F557" i="15"/>
  <c r="C557" i="15"/>
  <c r="H557" i="15"/>
  <c r="K557" i="15"/>
  <c r="B557" i="12"/>
  <c r="C557" i="12"/>
  <c r="D557" i="12"/>
  <c r="E557" i="12"/>
  <c r="F557" i="12"/>
  <c r="G557" i="12"/>
  <c r="H557" i="12"/>
  <c r="A558" i="12"/>
  <c r="D558" i="15"/>
  <c r="F558" i="15"/>
  <c r="C558" i="15"/>
  <c r="H558" i="15"/>
  <c r="K558" i="15"/>
  <c r="B558" i="12"/>
  <c r="C558" i="12"/>
  <c r="D558" i="12"/>
  <c r="E558" i="12"/>
  <c r="F558" i="12"/>
  <c r="G558" i="12"/>
  <c r="H558" i="12"/>
  <c r="A559" i="12"/>
  <c r="D559" i="15"/>
  <c r="F559" i="15"/>
  <c r="C559" i="15"/>
  <c r="H559" i="15"/>
  <c r="K559" i="15"/>
  <c r="B559" i="12"/>
  <c r="C559" i="12"/>
  <c r="D559" i="12"/>
  <c r="E559" i="12"/>
  <c r="F559" i="12"/>
  <c r="G559" i="12"/>
  <c r="H559" i="12"/>
  <c r="A560" i="12"/>
  <c r="D560" i="15"/>
  <c r="F560" i="15"/>
  <c r="C560" i="15"/>
  <c r="H560" i="15"/>
  <c r="K560" i="15"/>
  <c r="B560" i="12"/>
  <c r="C560" i="12"/>
  <c r="D560" i="12"/>
  <c r="E560" i="12"/>
  <c r="F560" i="12"/>
  <c r="G560" i="12"/>
  <c r="H560" i="12"/>
  <c r="A561" i="12"/>
  <c r="D561" i="15"/>
  <c r="F561" i="15"/>
  <c r="C561" i="15"/>
  <c r="H561" i="15"/>
  <c r="K561" i="15"/>
  <c r="B561" i="12"/>
  <c r="C561" i="12"/>
  <c r="D561" i="12"/>
  <c r="E561" i="12"/>
  <c r="F561" i="12"/>
  <c r="G561" i="12"/>
  <c r="H561" i="12"/>
  <c r="A562" i="12"/>
  <c r="D562" i="15"/>
  <c r="F562" i="15"/>
  <c r="C562" i="15"/>
  <c r="H562" i="15"/>
  <c r="K562" i="15"/>
  <c r="B562" i="12"/>
  <c r="C562" i="12"/>
  <c r="D562" i="12"/>
  <c r="E562" i="12"/>
  <c r="F562" i="12"/>
  <c r="G562" i="12"/>
  <c r="H562" i="12"/>
  <c r="A563" i="12"/>
  <c r="D563" i="15"/>
  <c r="F563" i="15"/>
  <c r="C563" i="15"/>
  <c r="H563" i="15"/>
  <c r="K563" i="15"/>
  <c r="B563" i="12"/>
  <c r="C563" i="12"/>
  <c r="D563" i="12"/>
  <c r="E563" i="12"/>
  <c r="F563" i="12"/>
  <c r="G563" i="12"/>
  <c r="H563" i="12"/>
  <c r="A564" i="12"/>
  <c r="D564" i="15"/>
  <c r="F564" i="15"/>
  <c r="C564" i="15"/>
  <c r="H564" i="15"/>
  <c r="K564" i="15"/>
  <c r="B564" i="12"/>
  <c r="C564" i="12"/>
  <c r="D564" i="12"/>
  <c r="E564" i="12"/>
  <c r="F564" i="12"/>
  <c r="G564" i="12"/>
  <c r="H564" i="12"/>
  <c r="A565" i="12"/>
  <c r="D565" i="15"/>
  <c r="F565" i="15"/>
  <c r="C565" i="15"/>
  <c r="H565" i="15"/>
  <c r="K565" i="15"/>
  <c r="B565" i="12"/>
  <c r="C565" i="12"/>
  <c r="D565" i="12"/>
  <c r="E565" i="12"/>
  <c r="F565" i="12"/>
  <c r="G565" i="12"/>
  <c r="H565" i="12"/>
  <c r="A566" i="12"/>
  <c r="D566" i="15"/>
  <c r="F566" i="15"/>
  <c r="C566" i="15"/>
  <c r="H566" i="15"/>
  <c r="K566" i="15"/>
  <c r="B566" i="12"/>
  <c r="C566" i="12"/>
  <c r="D566" i="12"/>
  <c r="E566" i="12"/>
  <c r="F566" i="12"/>
  <c r="G566" i="12"/>
  <c r="H566" i="12"/>
  <c r="A567" i="12"/>
  <c r="D567" i="15"/>
  <c r="F567" i="15"/>
  <c r="C567" i="15"/>
  <c r="H567" i="15"/>
  <c r="E566" i="2"/>
  <c r="K567" i="15"/>
  <c r="B567" i="12"/>
  <c r="C567" i="12"/>
  <c r="D567" i="12"/>
  <c r="E567" i="12"/>
  <c r="F567" i="12"/>
  <c r="G567" i="12"/>
  <c r="H567" i="12"/>
  <c r="A568" i="12"/>
  <c r="D568" i="15"/>
  <c r="F568" i="15"/>
  <c r="C568" i="15"/>
  <c r="H568" i="15"/>
  <c r="K568" i="15"/>
  <c r="B568" i="12"/>
  <c r="C568" i="12"/>
  <c r="D568" i="12"/>
  <c r="E568" i="12"/>
  <c r="F568" i="12"/>
  <c r="G568" i="12"/>
  <c r="H568" i="12"/>
  <c r="A569" i="12"/>
  <c r="D569" i="15"/>
  <c r="F569" i="15"/>
  <c r="C569" i="15"/>
  <c r="H569" i="15"/>
  <c r="K569" i="15"/>
  <c r="B569" i="12"/>
  <c r="C569" i="12"/>
  <c r="D569" i="12"/>
  <c r="E569" i="12"/>
  <c r="F569" i="12"/>
  <c r="G569" i="12"/>
  <c r="H569" i="12"/>
  <c r="A570" i="12"/>
  <c r="D570" i="15"/>
  <c r="F570" i="15"/>
  <c r="C570" i="15"/>
  <c r="H570" i="15"/>
  <c r="K570" i="15"/>
  <c r="B570" i="12"/>
  <c r="C570" i="12"/>
  <c r="D570" i="12"/>
  <c r="E570" i="12"/>
  <c r="F570" i="12"/>
  <c r="G570" i="12"/>
  <c r="H570" i="12"/>
  <c r="A571" i="12"/>
  <c r="D571" i="15"/>
  <c r="F571" i="15"/>
  <c r="C571" i="15"/>
  <c r="H571" i="15"/>
  <c r="K571" i="15"/>
  <c r="B571" i="12"/>
  <c r="C571" i="12"/>
  <c r="D571" i="12"/>
  <c r="E571" i="12"/>
  <c r="F571" i="12"/>
  <c r="G571" i="12"/>
  <c r="H571" i="12"/>
  <c r="A572" i="12"/>
  <c r="D572" i="15"/>
  <c r="F572" i="15"/>
  <c r="C572" i="15"/>
  <c r="H572" i="15"/>
  <c r="K572" i="15"/>
  <c r="B572" i="12"/>
  <c r="C572" i="12"/>
  <c r="D572" i="12"/>
  <c r="E572" i="12"/>
  <c r="F572" i="12"/>
  <c r="G572" i="12"/>
  <c r="H572" i="12"/>
  <c r="A573" i="12"/>
  <c r="D573" i="15"/>
  <c r="F573" i="15"/>
  <c r="C573" i="15"/>
  <c r="H573" i="15"/>
  <c r="K573" i="15"/>
  <c r="B573" i="12"/>
  <c r="C573" i="12"/>
  <c r="D573" i="12"/>
  <c r="E573" i="12"/>
  <c r="F573" i="12"/>
  <c r="G573" i="12"/>
  <c r="H573" i="12"/>
  <c r="A574" i="12"/>
  <c r="D574" i="15"/>
  <c r="F574" i="15"/>
  <c r="C574" i="15"/>
  <c r="H574" i="15"/>
  <c r="K574" i="15"/>
  <c r="B574" i="12"/>
  <c r="C574" i="12"/>
  <c r="D574" i="12"/>
  <c r="E574" i="12"/>
  <c r="F574" i="12"/>
  <c r="G574" i="12"/>
  <c r="H574" i="12"/>
  <c r="A575" i="12"/>
  <c r="D575" i="15"/>
  <c r="F575" i="15"/>
  <c r="C575" i="15"/>
  <c r="H575" i="15"/>
  <c r="K575" i="15"/>
  <c r="B575" i="12"/>
  <c r="C575" i="12"/>
  <c r="D575" i="12"/>
  <c r="E575" i="12"/>
  <c r="F575" i="12"/>
  <c r="G575" i="12"/>
  <c r="H575" i="12"/>
  <c r="A576" i="12"/>
  <c r="D576" i="15"/>
  <c r="F576" i="15"/>
  <c r="C576" i="15"/>
  <c r="H576" i="15"/>
  <c r="K576" i="15"/>
  <c r="B576" i="12"/>
  <c r="C576" i="12"/>
  <c r="D576" i="12"/>
  <c r="E576" i="12"/>
  <c r="F576" i="12"/>
  <c r="G576" i="12"/>
  <c r="H576" i="12"/>
  <c r="A577" i="12"/>
  <c r="D577" i="15"/>
  <c r="F577" i="15"/>
  <c r="C577" i="15"/>
  <c r="H577" i="15"/>
  <c r="K577" i="15"/>
  <c r="B577" i="12"/>
  <c r="C577" i="12"/>
  <c r="D577" i="12"/>
  <c r="E577" i="12"/>
  <c r="F577" i="12"/>
  <c r="G577" i="12"/>
  <c r="H577" i="12"/>
  <c r="A578" i="12"/>
  <c r="D578" i="15"/>
  <c r="F578" i="15"/>
  <c r="C578" i="15"/>
  <c r="H578" i="15"/>
  <c r="K578" i="15"/>
  <c r="B578" i="12"/>
  <c r="C578" i="12"/>
  <c r="D578" i="12"/>
  <c r="E578" i="12"/>
  <c r="F578" i="12"/>
  <c r="G578" i="12"/>
  <c r="H578" i="12"/>
  <c r="A579" i="12"/>
  <c r="D579" i="15"/>
  <c r="F579" i="15"/>
  <c r="C579" i="15"/>
  <c r="H579" i="15"/>
  <c r="K579" i="15"/>
  <c r="B579" i="12"/>
  <c r="C579" i="12"/>
  <c r="D579" i="12"/>
  <c r="E579" i="12"/>
  <c r="F579" i="12"/>
  <c r="G579" i="12"/>
  <c r="H579" i="12"/>
  <c r="A580" i="12"/>
  <c r="D580" i="15"/>
  <c r="F580" i="15"/>
  <c r="C580" i="15"/>
  <c r="H580" i="15"/>
  <c r="K580" i="15"/>
  <c r="B580" i="12"/>
  <c r="C580" i="12"/>
  <c r="D580" i="12"/>
  <c r="E580" i="12"/>
  <c r="F580" i="12"/>
  <c r="G580" i="12"/>
  <c r="H580" i="12"/>
  <c r="A581" i="12"/>
  <c r="D581" i="15"/>
  <c r="F581" i="15"/>
  <c r="C581" i="15"/>
  <c r="H581" i="15"/>
  <c r="K581" i="15"/>
  <c r="B581" i="12"/>
  <c r="C581" i="12"/>
  <c r="D581" i="12"/>
  <c r="E581" i="12"/>
  <c r="F581" i="12"/>
  <c r="G581" i="12"/>
  <c r="H581" i="12"/>
  <c r="A582" i="12"/>
  <c r="D582" i="15"/>
  <c r="F582" i="15"/>
  <c r="C582" i="15"/>
  <c r="H582" i="15"/>
  <c r="K582" i="15"/>
  <c r="B582" i="12"/>
  <c r="C582" i="12"/>
  <c r="D582" i="12"/>
  <c r="E582" i="12"/>
  <c r="F582" i="12"/>
  <c r="G582" i="12"/>
  <c r="H582" i="12"/>
  <c r="A583" i="12"/>
  <c r="D583" i="15"/>
  <c r="F583" i="15"/>
  <c r="C583" i="15"/>
  <c r="H583" i="15"/>
  <c r="K583" i="15"/>
  <c r="B583" i="12"/>
  <c r="C583" i="12"/>
  <c r="D583" i="12"/>
  <c r="E583" i="12"/>
  <c r="F583" i="12"/>
  <c r="G583" i="12"/>
  <c r="H583" i="12"/>
  <c r="A584" i="12"/>
  <c r="D584" i="15"/>
  <c r="F584" i="15"/>
  <c r="C584" i="15"/>
  <c r="H584" i="15"/>
  <c r="K584" i="15"/>
  <c r="B584" i="12"/>
  <c r="C584" i="12"/>
  <c r="D584" i="12"/>
  <c r="E584" i="12"/>
  <c r="F584" i="12"/>
  <c r="G584" i="12"/>
  <c r="H584" i="12"/>
  <c r="A585" i="12"/>
  <c r="D585" i="15"/>
  <c r="F585" i="15"/>
  <c r="C585" i="15"/>
  <c r="H585" i="15"/>
  <c r="K585" i="15"/>
  <c r="B585" i="12"/>
  <c r="C585" i="12"/>
  <c r="D585" i="12"/>
  <c r="E585" i="12"/>
  <c r="F585" i="12"/>
  <c r="G585" i="12"/>
  <c r="H585" i="12"/>
  <c r="A586" i="12"/>
  <c r="D586" i="15"/>
  <c r="F586" i="15"/>
  <c r="C586" i="15"/>
  <c r="H586" i="15"/>
  <c r="K586" i="15"/>
  <c r="B586" i="12"/>
  <c r="C586" i="12"/>
  <c r="D586" i="12"/>
  <c r="E586" i="12"/>
  <c r="F586" i="12"/>
  <c r="G586" i="12"/>
  <c r="H586" i="12"/>
  <c r="A587" i="12"/>
  <c r="D587" i="15"/>
  <c r="F587" i="15"/>
  <c r="C587" i="15"/>
  <c r="H587" i="15"/>
  <c r="E586" i="2"/>
  <c r="K587" i="15"/>
  <c r="B587" i="12"/>
  <c r="C587" i="12"/>
  <c r="D587" i="12"/>
  <c r="E587" i="12"/>
  <c r="F587" i="12"/>
  <c r="G587" i="12"/>
  <c r="H587" i="12"/>
  <c r="A588" i="12"/>
  <c r="D588" i="15"/>
  <c r="F588" i="15"/>
  <c r="C588" i="15"/>
  <c r="H588" i="15"/>
  <c r="K588" i="15"/>
  <c r="B588" i="12"/>
  <c r="C588" i="12"/>
  <c r="D588" i="12"/>
  <c r="E588" i="12"/>
  <c r="F588" i="12"/>
  <c r="G588" i="12"/>
  <c r="H588" i="12"/>
  <c r="A589" i="12"/>
  <c r="D589" i="15"/>
  <c r="F589" i="15"/>
  <c r="C589" i="15"/>
  <c r="H589" i="15"/>
  <c r="K589" i="15"/>
  <c r="B589" i="12"/>
  <c r="C589" i="12"/>
  <c r="D589" i="12"/>
  <c r="E589" i="12"/>
  <c r="F589" i="12"/>
  <c r="G589" i="12"/>
  <c r="H589" i="12"/>
  <c r="A590" i="12"/>
  <c r="D590" i="15"/>
  <c r="F590" i="15"/>
  <c r="C590" i="15"/>
  <c r="H590" i="15"/>
  <c r="K590" i="15"/>
  <c r="B590" i="12"/>
  <c r="C590" i="12"/>
  <c r="D590" i="12"/>
  <c r="E590" i="12"/>
  <c r="F590" i="12"/>
  <c r="G590" i="12"/>
  <c r="H590" i="12"/>
  <c r="A591" i="12"/>
  <c r="D591" i="15"/>
  <c r="F591" i="15"/>
  <c r="C591" i="15"/>
  <c r="H591" i="15"/>
  <c r="K591" i="15"/>
  <c r="B591" i="12"/>
  <c r="C591" i="12"/>
  <c r="D591" i="12"/>
  <c r="E591" i="12"/>
  <c r="F591" i="12"/>
  <c r="G591" i="12"/>
  <c r="H591" i="12"/>
  <c r="A592" i="12"/>
  <c r="D592" i="15"/>
  <c r="F592" i="15"/>
  <c r="C592" i="15"/>
  <c r="H592" i="15"/>
  <c r="K592" i="15"/>
  <c r="B592" i="12"/>
  <c r="C592" i="12"/>
  <c r="D592" i="12"/>
  <c r="E592" i="12"/>
  <c r="F592" i="12"/>
  <c r="G592" i="12"/>
  <c r="H592" i="12"/>
  <c r="A593" i="12"/>
  <c r="D593" i="15"/>
  <c r="F593" i="15"/>
  <c r="C593" i="15"/>
  <c r="H593" i="15"/>
  <c r="K593" i="15"/>
  <c r="B593" i="12"/>
  <c r="C593" i="12"/>
  <c r="D593" i="12"/>
  <c r="E593" i="12"/>
  <c r="F593" i="12"/>
  <c r="G593" i="12"/>
  <c r="H593" i="12"/>
  <c r="A594" i="12"/>
  <c r="D594" i="15"/>
  <c r="F594" i="15"/>
  <c r="C594" i="15"/>
  <c r="H594" i="15"/>
  <c r="K594" i="15"/>
  <c r="B594" i="12"/>
  <c r="C594" i="12"/>
  <c r="D594" i="12"/>
  <c r="E594" i="12"/>
  <c r="F594" i="12"/>
  <c r="G594" i="12"/>
  <c r="H594" i="12"/>
  <c r="A595" i="12"/>
  <c r="D595" i="15"/>
  <c r="F595" i="15"/>
  <c r="C595" i="15"/>
  <c r="H595" i="15"/>
  <c r="K595" i="15"/>
  <c r="B595" i="12"/>
  <c r="C595" i="12"/>
  <c r="D595" i="12"/>
  <c r="E595" i="12"/>
  <c r="F595" i="12"/>
  <c r="G595" i="12"/>
  <c r="H595" i="12"/>
  <c r="A5" i="13"/>
  <c r="D8" i="14"/>
  <c r="F8" i="14"/>
  <c r="G8" i="14"/>
  <c r="B8" i="14"/>
  <c r="C8" i="14"/>
  <c r="H8" i="14"/>
  <c r="K8" i="14"/>
  <c r="B5" i="13"/>
  <c r="E8" i="14"/>
  <c r="I8" i="14"/>
  <c r="C5" i="13"/>
  <c r="D5" i="13"/>
  <c r="E5" i="13"/>
  <c r="F5" i="13"/>
  <c r="G5" i="13"/>
  <c r="H5" i="13"/>
  <c r="A6" i="13"/>
  <c r="D9" i="14"/>
  <c r="F9" i="14"/>
  <c r="G9" i="14"/>
  <c r="B9" i="14"/>
  <c r="C9" i="14"/>
  <c r="H9" i="14"/>
  <c r="K9" i="14"/>
  <c r="B6" i="13"/>
  <c r="E9" i="14"/>
  <c r="I9" i="14"/>
  <c r="C6" i="13"/>
  <c r="D6" i="13"/>
  <c r="E6" i="13"/>
  <c r="F6" i="13"/>
  <c r="G6" i="13"/>
  <c r="H6" i="13"/>
  <c r="A7" i="13"/>
  <c r="D10" i="14"/>
  <c r="F10" i="14"/>
  <c r="G10" i="14"/>
  <c r="B10" i="14"/>
  <c r="C10" i="14"/>
  <c r="H10" i="14"/>
  <c r="K10" i="14"/>
  <c r="B7" i="13"/>
  <c r="E10" i="14"/>
  <c r="I10" i="14"/>
  <c r="C7" i="13"/>
  <c r="D7" i="13"/>
  <c r="E7" i="13"/>
  <c r="F7" i="13"/>
  <c r="G7" i="13"/>
  <c r="H7" i="13"/>
  <c r="A8" i="13"/>
  <c r="D11" i="14"/>
  <c r="F11" i="14"/>
  <c r="G11" i="14"/>
  <c r="B11" i="14"/>
  <c r="C11" i="14"/>
  <c r="H11" i="14"/>
  <c r="K11" i="14"/>
  <c r="B8" i="13"/>
  <c r="E11" i="14"/>
  <c r="I11" i="14"/>
  <c r="C8" i="13"/>
  <c r="D8" i="13"/>
  <c r="E8" i="13"/>
  <c r="F8" i="13"/>
  <c r="G8" i="13"/>
  <c r="H8" i="13"/>
  <c r="A9" i="13"/>
  <c r="D12" i="14"/>
  <c r="F12" i="14"/>
  <c r="G12" i="14"/>
  <c r="B12" i="14"/>
  <c r="C12" i="14"/>
  <c r="H12" i="14"/>
  <c r="K12" i="14"/>
  <c r="B9" i="13"/>
  <c r="E12" i="14"/>
  <c r="I12" i="14"/>
  <c r="C9" i="13"/>
  <c r="D9" i="13"/>
  <c r="E9" i="13"/>
  <c r="F9" i="13"/>
  <c r="G9" i="13"/>
  <c r="H9" i="13"/>
  <c r="A10" i="13"/>
  <c r="D13" i="14"/>
  <c r="F13" i="14"/>
  <c r="G13" i="14"/>
  <c r="B13" i="14"/>
  <c r="C13" i="14"/>
  <c r="H13" i="14"/>
  <c r="K13" i="14"/>
  <c r="B10" i="13"/>
  <c r="E13" i="14"/>
  <c r="I13" i="14"/>
  <c r="C10" i="13"/>
  <c r="D10" i="13"/>
  <c r="E10" i="13"/>
  <c r="F10" i="13"/>
  <c r="G10" i="13"/>
  <c r="H10" i="13"/>
  <c r="A11" i="13"/>
  <c r="D14" i="14"/>
  <c r="F14" i="14"/>
  <c r="G14" i="14"/>
  <c r="B14" i="14"/>
  <c r="C14" i="14"/>
  <c r="H14" i="14"/>
  <c r="K14" i="14"/>
  <c r="B11" i="13"/>
  <c r="E14" i="14"/>
  <c r="I14" i="14"/>
  <c r="C11" i="13"/>
  <c r="D11" i="13"/>
  <c r="E11" i="13"/>
  <c r="F11" i="13"/>
  <c r="G11" i="13"/>
  <c r="H11" i="13"/>
  <c r="A12" i="13"/>
  <c r="D15" i="14"/>
  <c r="F15" i="14"/>
  <c r="G15" i="14"/>
  <c r="B15" i="14"/>
  <c r="C15" i="14"/>
  <c r="H15" i="14"/>
  <c r="K15" i="14"/>
  <c r="B12" i="13"/>
  <c r="E15" i="14"/>
  <c r="I15" i="14"/>
  <c r="C12" i="13"/>
  <c r="D12" i="13"/>
  <c r="E12" i="13"/>
  <c r="F12" i="13"/>
  <c r="G12" i="13"/>
  <c r="H12" i="13"/>
  <c r="A13" i="13"/>
  <c r="D16" i="14"/>
  <c r="F16" i="14"/>
  <c r="G16" i="14"/>
  <c r="B16" i="14"/>
  <c r="C16" i="14"/>
  <c r="H16" i="14"/>
  <c r="K16" i="14"/>
  <c r="B13" i="13"/>
  <c r="E16" i="14"/>
  <c r="I16" i="14"/>
  <c r="C13" i="13"/>
  <c r="D13" i="13"/>
  <c r="E13" i="13"/>
  <c r="F13" i="13"/>
  <c r="G13" i="13"/>
  <c r="H13" i="13"/>
  <c r="A14" i="13"/>
  <c r="D17" i="14"/>
  <c r="F17" i="14"/>
  <c r="G17" i="14"/>
  <c r="B17" i="14"/>
  <c r="C17" i="14"/>
  <c r="H17" i="14"/>
  <c r="K17" i="14"/>
  <c r="B14" i="13"/>
  <c r="E17" i="14"/>
  <c r="I17" i="14"/>
  <c r="C14" i="13"/>
  <c r="D14" i="13"/>
  <c r="E14" i="13"/>
  <c r="F14" i="13"/>
  <c r="G14" i="13"/>
  <c r="H14" i="13"/>
  <c r="A15" i="13"/>
  <c r="D18" i="14"/>
  <c r="F18" i="14"/>
  <c r="G18" i="14"/>
  <c r="B18" i="14"/>
  <c r="C18" i="14"/>
  <c r="H18" i="14"/>
  <c r="K18" i="14"/>
  <c r="B15" i="13"/>
  <c r="E18" i="14"/>
  <c r="I18" i="14"/>
  <c r="C15" i="13"/>
  <c r="D15" i="13"/>
  <c r="E15" i="13"/>
  <c r="F15" i="13"/>
  <c r="G15" i="13"/>
  <c r="H15" i="13"/>
  <c r="A16" i="13"/>
  <c r="D19" i="14"/>
  <c r="F19" i="14"/>
  <c r="G19" i="14"/>
  <c r="B19" i="14"/>
  <c r="C19" i="14"/>
  <c r="H19" i="14"/>
  <c r="K19" i="14"/>
  <c r="B16" i="13"/>
  <c r="E19" i="14"/>
  <c r="I19" i="14"/>
  <c r="C16" i="13"/>
  <c r="D16" i="13"/>
  <c r="E16" i="13"/>
  <c r="F16" i="13"/>
  <c r="G16" i="13"/>
  <c r="H16" i="13"/>
  <c r="A17" i="13"/>
  <c r="D20" i="14"/>
  <c r="F20" i="14"/>
  <c r="G20" i="14"/>
  <c r="B20" i="14"/>
  <c r="C20" i="14"/>
  <c r="H20" i="14"/>
  <c r="K20" i="14"/>
  <c r="B17" i="13"/>
  <c r="E20" i="14"/>
  <c r="I20" i="14"/>
  <c r="C17" i="13"/>
  <c r="D17" i="13"/>
  <c r="E17" i="13"/>
  <c r="F17" i="13"/>
  <c r="G17" i="13"/>
  <c r="H17" i="13"/>
  <c r="A18" i="13"/>
  <c r="D21" i="14"/>
  <c r="F21" i="14"/>
  <c r="G21" i="14"/>
  <c r="B21" i="14"/>
  <c r="C21" i="14"/>
  <c r="H21" i="14"/>
  <c r="K21" i="14"/>
  <c r="B18" i="13"/>
  <c r="E21" i="14"/>
  <c r="I21" i="14"/>
  <c r="C18" i="13"/>
  <c r="D18" i="13"/>
  <c r="E18" i="13"/>
  <c r="F18" i="13"/>
  <c r="G18" i="13"/>
  <c r="H18" i="13"/>
  <c r="A19" i="13"/>
  <c r="D22" i="14"/>
  <c r="F22" i="14"/>
  <c r="G22" i="14"/>
  <c r="B22" i="14"/>
  <c r="C22" i="14"/>
  <c r="H22" i="14"/>
  <c r="K22" i="14"/>
  <c r="B19" i="13"/>
  <c r="E22" i="14"/>
  <c r="I22" i="14"/>
  <c r="C19" i="13"/>
  <c r="D19" i="13"/>
  <c r="E19" i="13"/>
  <c r="F19" i="13"/>
  <c r="G19" i="13"/>
  <c r="H19" i="13"/>
  <c r="A20" i="13"/>
  <c r="D23" i="14"/>
  <c r="F23" i="14"/>
  <c r="G23" i="14"/>
  <c r="B23" i="14"/>
  <c r="C23" i="14"/>
  <c r="H23" i="14"/>
  <c r="K23" i="14"/>
  <c r="B20" i="13"/>
  <c r="E23" i="14"/>
  <c r="I23" i="14"/>
  <c r="C20" i="13"/>
  <c r="D20" i="13"/>
  <c r="E20" i="13"/>
  <c r="F20" i="13"/>
  <c r="G20" i="13"/>
  <c r="H20" i="13"/>
  <c r="A21" i="13"/>
  <c r="D24" i="14"/>
  <c r="F24" i="14"/>
  <c r="G24" i="14"/>
  <c r="B24" i="14"/>
  <c r="C24" i="14"/>
  <c r="H24" i="14"/>
  <c r="K24" i="14"/>
  <c r="B21" i="13"/>
  <c r="E24" i="14"/>
  <c r="I24" i="14"/>
  <c r="C21" i="13"/>
  <c r="D21" i="13"/>
  <c r="E21" i="13"/>
  <c r="F21" i="13"/>
  <c r="G21" i="13"/>
  <c r="H21" i="13"/>
  <c r="A22" i="13"/>
  <c r="D25" i="14"/>
  <c r="F25" i="14"/>
  <c r="G25" i="14"/>
  <c r="B25" i="14"/>
  <c r="C25" i="14"/>
  <c r="H25" i="14"/>
  <c r="K25" i="14"/>
  <c r="B22" i="13"/>
  <c r="E25" i="14"/>
  <c r="I25" i="14"/>
  <c r="C22" i="13"/>
  <c r="D22" i="13"/>
  <c r="E22" i="13"/>
  <c r="F22" i="13"/>
  <c r="G22" i="13"/>
  <c r="H22" i="13"/>
  <c r="A23" i="13"/>
  <c r="D26" i="14"/>
  <c r="F26" i="14"/>
  <c r="G26" i="14"/>
  <c r="B26" i="14"/>
  <c r="C26" i="14"/>
  <c r="H26" i="14"/>
  <c r="K26" i="14"/>
  <c r="B23" i="13"/>
  <c r="E26" i="14"/>
  <c r="I26" i="14"/>
  <c r="C23" i="13"/>
  <c r="D23" i="13"/>
  <c r="E23" i="13"/>
  <c r="F23" i="13"/>
  <c r="G23" i="13"/>
  <c r="H23" i="13"/>
  <c r="A24" i="13"/>
  <c r="D27" i="14"/>
  <c r="F27" i="14"/>
  <c r="G27" i="14"/>
  <c r="B27" i="14"/>
  <c r="C27" i="14"/>
  <c r="H27" i="14"/>
  <c r="K27" i="14"/>
  <c r="B24" i="13"/>
  <c r="E27" i="14"/>
  <c r="I27" i="14"/>
  <c r="C24" i="13"/>
  <c r="D24" i="13"/>
  <c r="E24" i="13"/>
  <c r="F24" i="13"/>
  <c r="G24" i="13"/>
  <c r="H24" i="13"/>
  <c r="A25" i="13"/>
  <c r="D28" i="14"/>
  <c r="F28" i="14"/>
  <c r="G28" i="14"/>
  <c r="B28" i="14"/>
  <c r="C28" i="14"/>
  <c r="H28" i="14"/>
  <c r="K28" i="14"/>
  <c r="B25" i="13"/>
  <c r="E28" i="14"/>
  <c r="I28" i="14"/>
  <c r="C25" i="13"/>
  <c r="D25" i="13"/>
  <c r="E25" i="13"/>
  <c r="F25" i="13"/>
  <c r="G25" i="13"/>
  <c r="H25" i="13"/>
  <c r="A26" i="13"/>
  <c r="D29" i="14"/>
  <c r="F29" i="14"/>
  <c r="G29" i="14"/>
  <c r="B29" i="14"/>
  <c r="C29" i="14"/>
  <c r="H29" i="14"/>
  <c r="K29" i="14"/>
  <c r="B26" i="13"/>
  <c r="E29" i="14"/>
  <c r="I29" i="14"/>
  <c r="C26" i="13"/>
  <c r="D26" i="13"/>
  <c r="E26" i="13"/>
  <c r="F26" i="13"/>
  <c r="G26" i="13"/>
  <c r="H26" i="13"/>
  <c r="A27" i="13"/>
  <c r="D30" i="14"/>
  <c r="F30" i="14"/>
  <c r="G30" i="14"/>
  <c r="B30" i="14"/>
  <c r="C30" i="14"/>
  <c r="H30" i="14"/>
  <c r="K30" i="14"/>
  <c r="B27" i="13"/>
  <c r="E30" i="14"/>
  <c r="I30" i="14"/>
  <c r="C27" i="13"/>
  <c r="D27" i="13"/>
  <c r="E27" i="13"/>
  <c r="F27" i="13"/>
  <c r="G27" i="13"/>
  <c r="H27" i="13"/>
  <c r="A28" i="13"/>
  <c r="D31" i="14"/>
  <c r="F31" i="14"/>
  <c r="G31" i="14"/>
  <c r="B31" i="14"/>
  <c r="C31" i="14"/>
  <c r="H31" i="14"/>
  <c r="K31" i="14"/>
  <c r="B28" i="13"/>
  <c r="E31" i="14"/>
  <c r="I31" i="14"/>
  <c r="C28" i="13"/>
  <c r="D28" i="13"/>
  <c r="E28" i="13"/>
  <c r="F28" i="13"/>
  <c r="G28" i="13"/>
  <c r="H28" i="13"/>
  <c r="A29" i="13"/>
  <c r="D32" i="14"/>
  <c r="F32" i="14"/>
  <c r="G32" i="14"/>
  <c r="B32" i="14"/>
  <c r="C32" i="14"/>
  <c r="H32" i="14"/>
  <c r="K32" i="14"/>
  <c r="B29" i="13"/>
  <c r="E32" i="14"/>
  <c r="I32" i="14"/>
  <c r="C29" i="13"/>
  <c r="D29" i="13"/>
  <c r="E29" i="13"/>
  <c r="F29" i="13"/>
  <c r="G29" i="13"/>
  <c r="H29" i="13"/>
  <c r="A30" i="13"/>
  <c r="D33" i="14"/>
  <c r="F33" i="14"/>
  <c r="G33" i="14"/>
  <c r="B33" i="14"/>
  <c r="C33" i="14"/>
  <c r="H33" i="14"/>
  <c r="K33" i="14"/>
  <c r="B30" i="13"/>
  <c r="E33" i="14"/>
  <c r="I33" i="14"/>
  <c r="C30" i="13"/>
  <c r="D30" i="13"/>
  <c r="E30" i="13"/>
  <c r="F30" i="13"/>
  <c r="G30" i="13"/>
  <c r="H30" i="13"/>
  <c r="A31" i="13"/>
  <c r="D34" i="14"/>
  <c r="F34" i="14"/>
  <c r="G34" i="14"/>
  <c r="B34" i="14"/>
  <c r="C34" i="14"/>
  <c r="H34" i="14"/>
  <c r="K34" i="14"/>
  <c r="B31" i="13"/>
  <c r="E34" i="14"/>
  <c r="I34" i="14"/>
  <c r="C31" i="13"/>
  <c r="D31" i="13"/>
  <c r="E31" i="13"/>
  <c r="F31" i="13"/>
  <c r="G31" i="13"/>
  <c r="H31" i="13"/>
  <c r="A32" i="13"/>
  <c r="D35" i="14"/>
  <c r="F35" i="14"/>
  <c r="G35" i="14"/>
  <c r="B35" i="14"/>
  <c r="C35" i="14"/>
  <c r="H35" i="14"/>
  <c r="K35" i="14"/>
  <c r="B32" i="13"/>
  <c r="E35" i="14"/>
  <c r="I35" i="14"/>
  <c r="C32" i="13"/>
  <c r="D32" i="13"/>
  <c r="E32" i="13"/>
  <c r="F32" i="13"/>
  <c r="G32" i="13"/>
  <c r="H32" i="13"/>
  <c r="A33" i="13"/>
  <c r="D36" i="14"/>
  <c r="F36" i="14"/>
  <c r="G36" i="14"/>
  <c r="B36" i="14"/>
  <c r="C36" i="14"/>
  <c r="H36" i="14"/>
  <c r="K36" i="14"/>
  <c r="B33" i="13"/>
  <c r="E36" i="14"/>
  <c r="I36" i="14"/>
  <c r="C33" i="13"/>
  <c r="D33" i="13"/>
  <c r="E33" i="13"/>
  <c r="F33" i="13"/>
  <c r="G33" i="13"/>
  <c r="H33" i="13"/>
  <c r="A34" i="13"/>
  <c r="D37" i="14"/>
  <c r="F37" i="14"/>
  <c r="G37" i="14"/>
  <c r="B37" i="14"/>
  <c r="C37" i="14"/>
  <c r="H37" i="14"/>
  <c r="K37" i="14"/>
  <c r="B34" i="13"/>
  <c r="E37" i="14"/>
  <c r="I37" i="14"/>
  <c r="C34" i="13"/>
  <c r="D34" i="13"/>
  <c r="E34" i="13"/>
  <c r="F34" i="13"/>
  <c r="G34" i="13"/>
  <c r="H34" i="13"/>
  <c r="A35" i="13"/>
  <c r="D38" i="14"/>
  <c r="F38" i="14"/>
  <c r="G38" i="14"/>
  <c r="B38" i="14"/>
  <c r="C38" i="14"/>
  <c r="H38" i="14"/>
  <c r="K38" i="14"/>
  <c r="B35" i="13"/>
  <c r="E38" i="14"/>
  <c r="I38" i="14"/>
  <c r="C35" i="13"/>
  <c r="D35" i="13"/>
  <c r="E35" i="13"/>
  <c r="F35" i="13"/>
  <c r="G35" i="13"/>
  <c r="H35" i="13"/>
  <c r="A36" i="13"/>
  <c r="D39" i="14"/>
  <c r="F39" i="14"/>
  <c r="G39" i="14"/>
  <c r="B39" i="14"/>
  <c r="C39" i="14"/>
  <c r="H39" i="14"/>
  <c r="K39" i="14"/>
  <c r="B36" i="13"/>
  <c r="E39" i="14"/>
  <c r="I39" i="14"/>
  <c r="C36" i="13"/>
  <c r="D36" i="13"/>
  <c r="E36" i="13"/>
  <c r="F36" i="13"/>
  <c r="G36" i="13"/>
  <c r="H36" i="13"/>
  <c r="A37" i="13"/>
  <c r="D40" i="14"/>
  <c r="F40" i="14"/>
  <c r="G40" i="14"/>
  <c r="B40" i="14"/>
  <c r="C40" i="14"/>
  <c r="H40" i="14"/>
  <c r="K40" i="14"/>
  <c r="B37" i="13"/>
  <c r="E40" i="14"/>
  <c r="I40" i="14"/>
  <c r="C37" i="13"/>
  <c r="D37" i="13"/>
  <c r="E37" i="13"/>
  <c r="F37" i="13"/>
  <c r="G37" i="13"/>
  <c r="H37" i="13"/>
  <c r="A38" i="13"/>
  <c r="D41" i="14"/>
  <c r="F41" i="14"/>
  <c r="G41" i="14"/>
  <c r="B41" i="14"/>
  <c r="C41" i="14"/>
  <c r="H41" i="14"/>
  <c r="K41" i="14"/>
  <c r="B38" i="13"/>
  <c r="E41" i="14"/>
  <c r="I41" i="14"/>
  <c r="C38" i="13"/>
  <c r="D38" i="13"/>
  <c r="E38" i="13"/>
  <c r="F38" i="13"/>
  <c r="G38" i="13"/>
  <c r="H38" i="13"/>
  <c r="A39" i="13"/>
  <c r="D42" i="14"/>
  <c r="F42" i="14"/>
  <c r="G42" i="14"/>
  <c r="B42" i="14"/>
  <c r="C42" i="14"/>
  <c r="H42" i="14"/>
  <c r="K42" i="14"/>
  <c r="B39" i="13"/>
  <c r="E42" i="14"/>
  <c r="I42" i="14"/>
  <c r="C39" i="13"/>
  <c r="D39" i="13"/>
  <c r="E39" i="13"/>
  <c r="F39" i="13"/>
  <c r="G39" i="13"/>
  <c r="H39" i="13"/>
  <c r="A40" i="13"/>
  <c r="D43" i="14"/>
  <c r="F43" i="14"/>
  <c r="G43" i="14"/>
  <c r="B43" i="14"/>
  <c r="C43" i="14"/>
  <c r="H43" i="14"/>
  <c r="K43" i="14"/>
  <c r="B40" i="13"/>
  <c r="E43" i="14"/>
  <c r="I43" i="14"/>
  <c r="C40" i="13"/>
  <c r="D40" i="13"/>
  <c r="E40" i="13"/>
  <c r="F40" i="13"/>
  <c r="G40" i="13"/>
  <c r="H40" i="13"/>
  <c r="A41" i="13"/>
  <c r="D44" i="14"/>
  <c r="F44" i="14"/>
  <c r="G44" i="14"/>
  <c r="B44" i="14"/>
  <c r="C44" i="14"/>
  <c r="H44" i="14"/>
  <c r="K44" i="14"/>
  <c r="B41" i="13"/>
  <c r="E44" i="14"/>
  <c r="I44" i="14"/>
  <c r="C41" i="13"/>
  <c r="D41" i="13"/>
  <c r="E41" i="13"/>
  <c r="F41" i="13"/>
  <c r="G41" i="13"/>
  <c r="H41" i="13"/>
  <c r="A42" i="13"/>
  <c r="D45" i="14"/>
  <c r="F45" i="14"/>
  <c r="G45" i="14"/>
  <c r="B45" i="14"/>
  <c r="C45" i="14"/>
  <c r="H45" i="14"/>
  <c r="K45" i="14"/>
  <c r="B42" i="13"/>
  <c r="E45" i="14"/>
  <c r="I45" i="14"/>
  <c r="C42" i="13"/>
  <c r="D42" i="13"/>
  <c r="E42" i="13"/>
  <c r="F42" i="13"/>
  <c r="G42" i="13"/>
  <c r="H42" i="13"/>
  <c r="A43" i="13"/>
  <c r="D46" i="14"/>
  <c r="F46" i="14"/>
  <c r="G46" i="14"/>
  <c r="B46" i="14"/>
  <c r="C46" i="14"/>
  <c r="H46" i="14"/>
  <c r="K46" i="14"/>
  <c r="B43" i="13"/>
  <c r="E46" i="14"/>
  <c r="I46" i="14"/>
  <c r="C43" i="13"/>
  <c r="D43" i="13"/>
  <c r="E43" i="13"/>
  <c r="F43" i="13"/>
  <c r="G43" i="13"/>
  <c r="H43" i="13"/>
  <c r="A44" i="13"/>
  <c r="D47" i="14"/>
  <c r="F47" i="14"/>
  <c r="G47" i="14"/>
  <c r="B47" i="14"/>
  <c r="C47" i="14"/>
  <c r="H47" i="14"/>
  <c r="K47" i="14"/>
  <c r="B44" i="13"/>
  <c r="E47" i="14"/>
  <c r="I47" i="14"/>
  <c r="C44" i="13"/>
  <c r="D44" i="13"/>
  <c r="E44" i="13"/>
  <c r="F44" i="13"/>
  <c r="G44" i="13"/>
  <c r="H44" i="13"/>
  <c r="A45" i="13"/>
  <c r="D48" i="14"/>
  <c r="F48" i="14"/>
  <c r="G48" i="14"/>
  <c r="B48" i="14"/>
  <c r="C48" i="14"/>
  <c r="H48" i="14"/>
  <c r="K48" i="14"/>
  <c r="B45" i="13"/>
  <c r="E48" i="14"/>
  <c r="I48" i="14"/>
  <c r="C45" i="13"/>
  <c r="D45" i="13"/>
  <c r="E45" i="13"/>
  <c r="F45" i="13"/>
  <c r="G45" i="13"/>
  <c r="H45" i="13"/>
  <c r="A46" i="13"/>
  <c r="D49" i="14"/>
  <c r="F49" i="14"/>
  <c r="G49" i="14"/>
  <c r="B49" i="14"/>
  <c r="C49" i="14"/>
  <c r="H49" i="14"/>
  <c r="K49" i="14"/>
  <c r="B46" i="13"/>
  <c r="E49" i="14"/>
  <c r="I49" i="14"/>
  <c r="C46" i="13"/>
  <c r="D46" i="13"/>
  <c r="E46" i="13"/>
  <c r="F46" i="13"/>
  <c r="G46" i="13"/>
  <c r="H46" i="13"/>
  <c r="A47" i="13"/>
  <c r="D50" i="14"/>
  <c r="F50" i="14"/>
  <c r="G50" i="14"/>
  <c r="B50" i="14"/>
  <c r="C50" i="14"/>
  <c r="H50" i="14"/>
  <c r="K50" i="14"/>
  <c r="B47" i="13"/>
  <c r="E50" i="14"/>
  <c r="I50" i="14"/>
  <c r="C47" i="13"/>
  <c r="D47" i="13"/>
  <c r="E47" i="13"/>
  <c r="F47" i="13"/>
  <c r="G47" i="13"/>
  <c r="H47" i="13"/>
  <c r="A48" i="13"/>
  <c r="D51" i="14"/>
  <c r="F51" i="14"/>
  <c r="G51" i="14"/>
  <c r="B51" i="14"/>
  <c r="C51" i="14"/>
  <c r="H51" i="14"/>
  <c r="K51" i="14"/>
  <c r="B48" i="13"/>
  <c r="E51" i="14"/>
  <c r="I51" i="14"/>
  <c r="C48" i="13"/>
  <c r="D48" i="13"/>
  <c r="E48" i="13"/>
  <c r="F48" i="13"/>
  <c r="G48" i="13"/>
  <c r="H48" i="13"/>
  <c r="A49" i="13"/>
  <c r="D52" i="14"/>
  <c r="F52" i="14"/>
  <c r="G52" i="14"/>
  <c r="B52" i="14"/>
  <c r="C52" i="14"/>
  <c r="H52" i="14"/>
  <c r="K52" i="14"/>
  <c r="B49" i="13"/>
  <c r="E52" i="14"/>
  <c r="I52" i="14"/>
  <c r="C49" i="13"/>
  <c r="D49" i="13"/>
  <c r="E49" i="13"/>
  <c r="F49" i="13"/>
  <c r="G49" i="13"/>
  <c r="H49" i="13"/>
  <c r="A50" i="13"/>
  <c r="D53" i="14"/>
  <c r="F53" i="14"/>
  <c r="G53" i="14"/>
  <c r="B53" i="14"/>
  <c r="C53" i="14"/>
  <c r="H53" i="14"/>
  <c r="K53" i="14"/>
  <c r="B50" i="13"/>
  <c r="E53" i="14"/>
  <c r="I53" i="14"/>
  <c r="C50" i="13"/>
  <c r="D50" i="13"/>
  <c r="E50" i="13"/>
  <c r="F50" i="13"/>
  <c r="G50" i="13"/>
  <c r="H50" i="13"/>
  <c r="A51" i="13"/>
  <c r="D54" i="14"/>
  <c r="F54" i="14"/>
  <c r="G54" i="14"/>
  <c r="B54" i="14"/>
  <c r="C54" i="14"/>
  <c r="H54" i="14"/>
  <c r="K54" i="14"/>
  <c r="B51" i="13"/>
  <c r="E54" i="14"/>
  <c r="I54" i="14"/>
  <c r="C51" i="13"/>
  <c r="D51" i="13"/>
  <c r="E51" i="13"/>
  <c r="F51" i="13"/>
  <c r="G51" i="13"/>
  <c r="H51" i="13"/>
  <c r="A52" i="13"/>
  <c r="D55" i="14"/>
  <c r="F55" i="14"/>
  <c r="G55" i="14"/>
  <c r="B55" i="14"/>
  <c r="C55" i="14"/>
  <c r="H55" i="14"/>
  <c r="K55" i="14"/>
  <c r="B52" i="13"/>
  <c r="E55" i="14"/>
  <c r="I55" i="14"/>
  <c r="C52" i="13"/>
  <c r="D52" i="13"/>
  <c r="E52" i="13"/>
  <c r="F52" i="13"/>
  <c r="G52" i="13"/>
  <c r="H52" i="13"/>
  <c r="A53" i="13"/>
  <c r="D56" i="14"/>
  <c r="F56" i="14"/>
  <c r="G56" i="14"/>
  <c r="B56" i="14"/>
  <c r="C56" i="14"/>
  <c r="H56" i="14"/>
  <c r="K56" i="14"/>
  <c r="B53" i="13"/>
  <c r="E56" i="14"/>
  <c r="I56" i="14"/>
  <c r="C53" i="13"/>
  <c r="D53" i="13"/>
  <c r="E53" i="13"/>
  <c r="F53" i="13"/>
  <c r="G53" i="13"/>
  <c r="H53" i="13"/>
  <c r="A54" i="13"/>
  <c r="D57" i="14"/>
  <c r="F57" i="14"/>
  <c r="G57" i="14"/>
  <c r="B57" i="14"/>
  <c r="C57" i="14"/>
  <c r="H57" i="14"/>
  <c r="K57" i="14"/>
  <c r="B54" i="13"/>
  <c r="E57" i="14"/>
  <c r="I57" i="14"/>
  <c r="C54" i="13"/>
  <c r="D54" i="13"/>
  <c r="E54" i="13"/>
  <c r="F54" i="13"/>
  <c r="G54" i="13"/>
  <c r="H54" i="13"/>
  <c r="A55" i="13"/>
  <c r="D58" i="14"/>
  <c r="F58" i="14"/>
  <c r="G58" i="14"/>
  <c r="B58" i="14"/>
  <c r="C58" i="14"/>
  <c r="H58" i="14"/>
  <c r="K58" i="14"/>
  <c r="B55" i="13"/>
  <c r="E58" i="14"/>
  <c r="I58" i="14"/>
  <c r="C55" i="13"/>
  <c r="D55" i="13"/>
  <c r="E55" i="13"/>
  <c r="F55" i="13"/>
  <c r="G55" i="13"/>
  <c r="H55" i="13"/>
  <c r="A56" i="13"/>
  <c r="D59" i="14"/>
  <c r="F59" i="14"/>
  <c r="G59" i="14"/>
  <c r="B59" i="14"/>
  <c r="C59" i="14"/>
  <c r="H59" i="14"/>
  <c r="K59" i="14"/>
  <c r="B56" i="13"/>
  <c r="E59" i="14"/>
  <c r="I59" i="14"/>
  <c r="C56" i="13"/>
  <c r="D56" i="13"/>
  <c r="E56" i="13"/>
  <c r="F56" i="13"/>
  <c r="G56" i="13"/>
  <c r="H56" i="13"/>
  <c r="A57" i="13"/>
  <c r="D60" i="14"/>
  <c r="F60" i="14"/>
  <c r="G60" i="14"/>
  <c r="B60" i="14"/>
  <c r="C60" i="14"/>
  <c r="H60" i="14"/>
  <c r="K60" i="14"/>
  <c r="B57" i="13"/>
  <c r="E60" i="14"/>
  <c r="I60" i="14"/>
  <c r="C57" i="13"/>
  <c r="D57" i="13"/>
  <c r="E57" i="13"/>
  <c r="F57" i="13"/>
  <c r="G57" i="13"/>
  <c r="H57" i="13"/>
  <c r="A58" i="13"/>
  <c r="D61" i="14"/>
  <c r="F61" i="14"/>
  <c r="G61" i="14"/>
  <c r="B61" i="14"/>
  <c r="C61" i="14"/>
  <c r="H61" i="14"/>
  <c r="K61" i="14"/>
  <c r="B58" i="13"/>
  <c r="E61" i="14"/>
  <c r="I61" i="14"/>
  <c r="C58" i="13"/>
  <c r="D58" i="13"/>
  <c r="E58" i="13"/>
  <c r="F58" i="13"/>
  <c r="G58" i="13"/>
  <c r="H58" i="13"/>
  <c r="A59" i="13"/>
  <c r="D62" i="14"/>
  <c r="F62" i="14"/>
  <c r="G62" i="14"/>
  <c r="B62" i="14"/>
  <c r="C62" i="14"/>
  <c r="H62" i="14"/>
  <c r="K62" i="14"/>
  <c r="B59" i="13"/>
  <c r="E62" i="14"/>
  <c r="I62" i="14"/>
  <c r="C59" i="13"/>
  <c r="D59" i="13"/>
  <c r="E59" i="13"/>
  <c r="F59" i="13"/>
  <c r="G59" i="13"/>
  <c r="H59" i="13"/>
  <c r="A60" i="13"/>
  <c r="D63" i="14"/>
  <c r="F63" i="14"/>
  <c r="G63" i="14"/>
  <c r="B63" i="14"/>
  <c r="C63" i="14"/>
  <c r="H63" i="14"/>
  <c r="K63" i="14"/>
  <c r="B60" i="13"/>
  <c r="E63" i="14"/>
  <c r="I63" i="14"/>
  <c r="C60" i="13"/>
  <c r="D60" i="13"/>
  <c r="E60" i="13"/>
  <c r="F60" i="13"/>
  <c r="G60" i="13"/>
  <c r="H60" i="13"/>
  <c r="A61" i="13"/>
  <c r="D64" i="14"/>
  <c r="F64" i="14"/>
  <c r="G64" i="14"/>
  <c r="B64" i="14"/>
  <c r="C64" i="14"/>
  <c r="H64" i="14"/>
  <c r="K64" i="14"/>
  <c r="B61" i="13"/>
  <c r="E64" i="14"/>
  <c r="I64" i="14"/>
  <c r="C61" i="13"/>
  <c r="D61" i="13"/>
  <c r="E61" i="13"/>
  <c r="F61" i="13"/>
  <c r="G61" i="13"/>
  <c r="H61" i="13"/>
  <c r="A62" i="13"/>
  <c r="D65" i="14"/>
  <c r="F65" i="14"/>
  <c r="G65" i="14"/>
  <c r="B65" i="14"/>
  <c r="C65" i="14"/>
  <c r="H65" i="14"/>
  <c r="K65" i="14"/>
  <c r="B62" i="13"/>
  <c r="E65" i="14"/>
  <c r="I65" i="14"/>
  <c r="C62" i="13"/>
  <c r="D62" i="13"/>
  <c r="E62" i="13"/>
  <c r="F62" i="13"/>
  <c r="G62" i="13"/>
  <c r="H62" i="13"/>
  <c r="A63" i="13"/>
  <c r="D66" i="14"/>
  <c r="F66" i="14"/>
  <c r="G66" i="14"/>
  <c r="B66" i="14"/>
  <c r="C66" i="14"/>
  <c r="H66" i="14"/>
  <c r="K66" i="14"/>
  <c r="B63" i="13"/>
  <c r="E66" i="14"/>
  <c r="I66" i="14"/>
  <c r="C63" i="13"/>
  <c r="D63" i="13"/>
  <c r="E63" i="13"/>
  <c r="F63" i="13"/>
  <c r="G63" i="13"/>
  <c r="H63" i="13"/>
  <c r="A64" i="13"/>
  <c r="D67" i="14"/>
  <c r="F67" i="14"/>
  <c r="G67" i="14"/>
  <c r="B67" i="14"/>
  <c r="C67" i="14"/>
  <c r="H67" i="14"/>
  <c r="K67" i="14"/>
  <c r="B64" i="13"/>
  <c r="E67" i="14"/>
  <c r="I67" i="14"/>
  <c r="C64" i="13"/>
  <c r="D64" i="13"/>
  <c r="E64" i="13"/>
  <c r="F64" i="13"/>
  <c r="G64" i="13"/>
  <c r="H64" i="13"/>
  <c r="A65" i="13"/>
  <c r="D68" i="14"/>
  <c r="F68" i="14"/>
  <c r="G68" i="14"/>
  <c r="B68" i="14"/>
  <c r="C68" i="14"/>
  <c r="H68" i="14"/>
  <c r="K68" i="14"/>
  <c r="B65" i="13"/>
  <c r="E68" i="14"/>
  <c r="I68" i="14"/>
  <c r="C65" i="13"/>
  <c r="D65" i="13"/>
  <c r="E65" i="13"/>
  <c r="F65" i="13"/>
  <c r="G65" i="13"/>
  <c r="H65" i="13"/>
  <c r="A66" i="13"/>
  <c r="D69" i="14"/>
  <c r="F69" i="14"/>
  <c r="G69" i="14"/>
  <c r="B69" i="14"/>
  <c r="C69" i="14"/>
  <c r="H69" i="14"/>
  <c r="K69" i="14"/>
  <c r="B66" i="13"/>
  <c r="E69" i="14"/>
  <c r="I69" i="14"/>
  <c r="C66" i="13"/>
  <c r="D66" i="13"/>
  <c r="E66" i="13"/>
  <c r="F66" i="13"/>
  <c r="G66" i="13"/>
  <c r="H66" i="13"/>
  <c r="A67" i="13"/>
  <c r="D70" i="14"/>
  <c r="F70" i="14"/>
  <c r="G70" i="14"/>
  <c r="B70" i="14"/>
  <c r="C70" i="14"/>
  <c r="H70" i="14"/>
  <c r="K70" i="14"/>
  <c r="B67" i="13"/>
  <c r="E70" i="14"/>
  <c r="I70" i="14"/>
  <c r="C67" i="13"/>
  <c r="D67" i="13"/>
  <c r="E67" i="13"/>
  <c r="F67" i="13"/>
  <c r="G67" i="13"/>
  <c r="H67" i="13"/>
  <c r="A68" i="13"/>
  <c r="D71" i="14"/>
  <c r="F71" i="14"/>
  <c r="G71" i="14"/>
  <c r="B71" i="14"/>
  <c r="C71" i="14"/>
  <c r="H71" i="14"/>
  <c r="K71" i="14"/>
  <c r="B68" i="13"/>
  <c r="E71" i="14"/>
  <c r="I71" i="14"/>
  <c r="C68" i="13"/>
  <c r="D68" i="13"/>
  <c r="E68" i="13"/>
  <c r="F68" i="13"/>
  <c r="G68" i="13"/>
  <c r="H68" i="13"/>
  <c r="A69" i="13"/>
  <c r="D72" i="14"/>
  <c r="F72" i="14"/>
  <c r="G72" i="14"/>
  <c r="B72" i="14"/>
  <c r="C72" i="14"/>
  <c r="H72" i="14"/>
  <c r="K72" i="14"/>
  <c r="B69" i="13"/>
  <c r="E72" i="14"/>
  <c r="I72" i="14"/>
  <c r="C69" i="13"/>
  <c r="D69" i="13"/>
  <c r="E69" i="13"/>
  <c r="F69" i="13"/>
  <c r="G69" i="13"/>
  <c r="H69" i="13"/>
  <c r="A70" i="13"/>
  <c r="D73" i="14"/>
  <c r="F73" i="14"/>
  <c r="G73" i="14"/>
  <c r="B73" i="14"/>
  <c r="C73" i="14"/>
  <c r="H73" i="14"/>
  <c r="K73" i="14"/>
  <c r="B70" i="13"/>
  <c r="E73" i="14"/>
  <c r="I73" i="14"/>
  <c r="C70" i="13"/>
  <c r="D70" i="13"/>
  <c r="E70" i="13"/>
  <c r="F70" i="13"/>
  <c r="G70" i="13"/>
  <c r="H70" i="13"/>
  <c r="A71" i="13"/>
  <c r="D74" i="14"/>
  <c r="F74" i="14"/>
  <c r="G74" i="14"/>
  <c r="B74" i="14"/>
  <c r="C74" i="14"/>
  <c r="H74" i="14"/>
  <c r="K74" i="14"/>
  <c r="B71" i="13"/>
  <c r="E74" i="14"/>
  <c r="I74" i="14"/>
  <c r="C71" i="13"/>
  <c r="D71" i="13"/>
  <c r="E71" i="13"/>
  <c r="F71" i="13"/>
  <c r="G71" i="13"/>
  <c r="H71" i="13"/>
  <c r="A72" i="13"/>
  <c r="D75" i="14"/>
  <c r="F75" i="14"/>
  <c r="G75" i="14"/>
  <c r="B75" i="14"/>
  <c r="C75" i="14"/>
  <c r="H75" i="14"/>
  <c r="K75" i="14"/>
  <c r="B72" i="13"/>
  <c r="E75" i="14"/>
  <c r="I75" i="14"/>
  <c r="C72" i="13"/>
  <c r="D72" i="13"/>
  <c r="E72" i="13"/>
  <c r="F72" i="13"/>
  <c r="G72" i="13"/>
  <c r="H72" i="13"/>
  <c r="A73" i="13"/>
  <c r="D76" i="14"/>
  <c r="F76" i="14"/>
  <c r="G76" i="14"/>
  <c r="B76" i="14"/>
  <c r="C76" i="14"/>
  <c r="H76" i="14"/>
  <c r="K76" i="14"/>
  <c r="B73" i="13"/>
  <c r="E76" i="14"/>
  <c r="I76" i="14"/>
  <c r="C73" i="13"/>
  <c r="D73" i="13"/>
  <c r="E73" i="13"/>
  <c r="F73" i="13"/>
  <c r="G73" i="13"/>
  <c r="H73" i="13"/>
  <c r="A74" i="13"/>
  <c r="D77" i="14"/>
  <c r="F77" i="14"/>
  <c r="G77" i="14"/>
  <c r="B77" i="14"/>
  <c r="C77" i="14"/>
  <c r="H77" i="14"/>
  <c r="K77" i="14"/>
  <c r="B74" i="13"/>
  <c r="E77" i="14"/>
  <c r="I77" i="14"/>
  <c r="C74" i="13"/>
  <c r="D74" i="13"/>
  <c r="E74" i="13"/>
  <c r="F74" i="13"/>
  <c r="G74" i="13"/>
  <c r="H74" i="13"/>
  <c r="A75" i="13"/>
  <c r="D78" i="14"/>
  <c r="F78" i="14"/>
  <c r="G78" i="14"/>
  <c r="B78" i="14"/>
  <c r="C78" i="14"/>
  <c r="H78" i="14"/>
  <c r="K78" i="14"/>
  <c r="B75" i="13"/>
  <c r="E78" i="14"/>
  <c r="I78" i="14"/>
  <c r="C75" i="13"/>
  <c r="D75" i="13"/>
  <c r="E75" i="13"/>
  <c r="F75" i="13"/>
  <c r="G75" i="13"/>
  <c r="H75" i="13"/>
  <c r="A76" i="13"/>
  <c r="D79" i="14"/>
  <c r="F79" i="14"/>
  <c r="G79" i="14"/>
  <c r="B79" i="14"/>
  <c r="C79" i="14"/>
  <c r="H79" i="14"/>
  <c r="K79" i="14"/>
  <c r="B76" i="13"/>
  <c r="E79" i="14"/>
  <c r="I79" i="14"/>
  <c r="C76" i="13"/>
  <c r="D76" i="13"/>
  <c r="E76" i="13"/>
  <c r="F76" i="13"/>
  <c r="G76" i="13"/>
  <c r="H76" i="13"/>
  <c r="A77" i="13"/>
  <c r="D80" i="14"/>
  <c r="F80" i="14"/>
  <c r="G80" i="14"/>
  <c r="B80" i="14"/>
  <c r="C80" i="14"/>
  <c r="H80" i="14"/>
  <c r="K80" i="14"/>
  <c r="B77" i="13"/>
  <c r="E80" i="14"/>
  <c r="I80" i="14"/>
  <c r="C77" i="13"/>
  <c r="D77" i="13"/>
  <c r="E77" i="13"/>
  <c r="F77" i="13"/>
  <c r="G77" i="13"/>
  <c r="H77" i="13"/>
  <c r="A78" i="13"/>
  <c r="D81" i="14"/>
  <c r="F81" i="14"/>
  <c r="G81" i="14"/>
  <c r="B81" i="14"/>
  <c r="C81" i="14"/>
  <c r="H81" i="14"/>
  <c r="K81" i="14"/>
  <c r="B78" i="13"/>
  <c r="E81" i="14"/>
  <c r="I81" i="14"/>
  <c r="C78" i="13"/>
  <c r="D78" i="13"/>
  <c r="E78" i="13"/>
  <c r="F78" i="13"/>
  <c r="G78" i="13"/>
  <c r="H78" i="13"/>
  <c r="A79" i="13"/>
  <c r="D82" i="14"/>
  <c r="F82" i="14"/>
  <c r="G82" i="14"/>
  <c r="B82" i="14"/>
  <c r="C82" i="14"/>
  <c r="H82" i="14"/>
  <c r="K82" i="14"/>
  <c r="B79" i="13"/>
  <c r="E82" i="14"/>
  <c r="I82" i="14"/>
  <c r="C79" i="13"/>
  <c r="D79" i="13"/>
  <c r="E79" i="13"/>
  <c r="F79" i="13"/>
  <c r="G79" i="13"/>
  <c r="H79" i="13"/>
  <c r="A80" i="13"/>
  <c r="D83" i="14"/>
  <c r="F83" i="14"/>
  <c r="G83" i="14"/>
  <c r="B83" i="14"/>
  <c r="C83" i="14"/>
  <c r="H83" i="14"/>
  <c r="K83" i="14"/>
  <c r="B80" i="13"/>
  <c r="E83" i="14"/>
  <c r="I83" i="14"/>
  <c r="C80" i="13"/>
  <c r="D80" i="13"/>
  <c r="E80" i="13"/>
  <c r="F80" i="13"/>
  <c r="G80" i="13"/>
  <c r="H80" i="13"/>
  <c r="A81" i="13"/>
  <c r="D84" i="14"/>
  <c r="F84" i="14"/>
  <c r="G84" i="14"/>
  <c r="B84" i="14"/>
  <c r="C84" i="14"/>
  <c r="H84" i="14"/>
  <c r="K84" i="14"/>
  <c r="B81" i="13"/>
  <c r="E84" i="14"/>
  <c r="I84" i="14"/>
  <c r="C81" i="13"/>
  <c r="D81" i="13"/>
  <c r="E81" i="13"/>
  <c r="F81" i="13"/>
  <c r="G81" i="13"/>
  <c r="H81" i="13"/>
  <c r="A82" i="13"/>
  <c r="D85" i="14"/>
  <c r="F85" i="14"/>
  <c r="G85" i="14"/>
  <c r="B85" i="14"/>
  <c r="C85" i="14"/>
  <c r="H85" i="14"/>
  <c r="K85" i="14"/>
  <c r="B82" i="13"/>
  <c r="E85" i="14"/>
  <c r="I85" i="14"/>
  <c r="C82" i="13"/>
  <c r="D82" i="13"/>
  <c r="E82" i="13"/>
  <c r="F82" i="13"/>
  <c r="G82" i="13"/>
  <c r="H82" i="13"/>
  <c r="A83" i="13"/>
  <c r="D86" i="14"/>
  <c r="F86" i="14"/>
  <c r="G86" i="14"/>
  <c r="B86" i="14"/>
  <c r="C86" i="14"/>
  <c r="H86" i="14"/>
  <c r="K86" i="14"/>
  <c r="B83" i="13"/>
  <c r="E86" i="14"/>
  <c r="I86" i="14"/>
  <c r="C83" i="13"/>
  <c r="D83" i="13"/>
  <c r="E83" i="13"/>
  <c r="F83" i="13"/>
  <c r="G83" i="13"/>
  <c r="H83" i="13"/>
  <c r="A84" i="13"/>
  <c r="D87" i="14"/>
  <c r="F87" i="14"/>
  <c r="G87" i="14"/>
  <c r="B87" i="14"/>
  <c r="C87" i="14"/>
  <c r="H87" i="14"/>
  <c r="K87" i="14"/>
  <c r="B84" i="13"/>
  <c r="E87" i="14"/>
  <c r="I87" i="14"/>
  <c r="C84" i="13"/>
  <c r="D84" i="13"/>
  <c r="E84" i="13"/>
  <c r="F84" i="13"/>
  <c r="G84" i="13"/>
  <c r="H84" i="13"/>
  <c r="A85" i="13"/>
  <c r="D88" i="14"/>
  <c r="F88" i="14"/>
  <c r="G88" i="14"/>
  <c r="B88" i="14"/>
  <c r="C88" i="14"/>
  <c r="H88" i="14"/>
  <c r="K88" i="14"/>
  <c r="B85" i="13"/>
  <c r="E88" i="14"/>
  <c r="I88" i="14"/>
  <c r="C85" i="13"/>
  <c r="D85" i="13"/>
  <c r="E85" i="13"/>
  <c r="F85" i="13"/>
  <c r="G85" i="13"/>
  <c r="H85" i="13"/>
  <c r="A86" i="13"/>
  <c r="D89" i="14"/>
  <c r="F89" i="14"/>
  <c r="G89" i="14"/>
  <c r="B89" i="14"/>
  <c r="C89" i="14"/>
  <c r="H89" i="14"/>
  <c r="K89" i="14"/>
  <c r="B86" i="13"/>
  <c r="E89" i="14"/>
  <c r="I89" i="14"/>
  <c r="C86" i="13"/>
  <c r="D86" i="13"/>
  <c r="E86" i="13"/>
  <c r="F86" i="13"/>
  <c r="G86" i="13"/>
  <c r="H86" i="13"/>
  <c r="A87" i="13"/>
  <c r="D90" i="14"/>
  <c r="F90" i="14"/>
  <c r="G90" i="14"/>
  <c r="B90" i="14"/>
  <c r="C90" i="14"/>
  <c r="H90" i="14"/>
  <c r="K90" i="14"/>
  <c r="B87" i="13"/>
  <c r="E90" i="14"/>
  <c r="I90" i="14"/>
  <c r="C87" i="13"/>
  <c r="D87" i="13"/>
  <c r="E87" i="13"/>
  <c r="F87" i="13"/>
  <c r="G87" i="13"/>
  <c r="H87" i="13"/>
  <c r="A88" i="13"/>
  <c r="D91" i="14"/>
  <c r="F91" i="14"/>
  <c r="G91" i="14"/>
  <c r="B91" i="14"/>
  <c r="C91" i="14"/>
  <c r="H91" i="14"/>
  <c r="K91" i="14"/>
  <c r="B88" i="13"/>
  <c r="E91" i="14"/>
  <c r="I91" i="14"/>
  <c r="C88" i="13"/>
  <c r="D88" i="13"/>
  <c r="E88" i="13"/>
  <c r="F88" i="13"/>
  <c r="G88" i="13"/>
  <c r="H88" i="13"/>
  <c r="A89" i="13"/>
  <c r="D92" i="14"/>
  <c r="F92" i="14"/>
  <c r="G92" i="14"/>
  <c r="B92" i="14"/>
  <c r="C92" i="14"/>
  <c r="H92" i="14"/>
  <c r="K92" i="14"/>
  <c r="B89" i="13"/>
  <c r="E92" i="14"/>
  <c r="I92" i="14"/>
  <c r="C89" i="13"/>
  <c r="D89" i="13"/>
  <c r="E89" i="13"/>
  <c r="F89" i="13"/>
  <c r="G89" i="13"/>
  <c r="H89" i="13"/>
  <c r="A90" i="13"/>
  <c r="D93" i="14"/>
  <c r="F93" i="14"/>
  <c r="G93" i="14"/>
  <c r="B93" i="14"/>
  <c r="C93" i="14"/>
  <c r="H93" i="14"/>
  <c r="K93" i="14"/>
  <c r="B90" i="13"/>
  <c r="E93" i="14"/>
  <c r="I93" i="14"/>
  <c r="C90" i="13"/>
  <c r="D90" i="13"/>
  <c r="E90" i="13"/>
  <c r="F90" i="13"/>
  <c r="G90" i="13"/>
  <c r="H90" i="13"/>
  <c r="A91" i="13"/>
  <c r="D94" i="14"/>
  <c r="F94" i="14"/>
  <c r="G94" i="14"/>
  <c r="B94" i="14"/>
  <c r="C94" i="14"/>
  <c r="H94" i="14"/>
  <c r="K94" i="14"/>
  <c r="B91" i="13"/>
  <c r="E94" i="14"/>
  <c r="I94" i="14"/>
  <c r="C91" i="13"/>
  <c r="D91" i="13"/>
  <c r="E91" i="13"/>
  <c r="F91" i="13"/>
  <c r="G91" i="13"/>
  <c r="H91" i="13"/>
  <c r="A92" i="13"/>
  <c r="D95" i="14"/>
  <c r="F95" i="14"/>
  <c r="G95" i="14"/>
  <c r="B95" i="14"/>
  <c r="C95" i="14"/>
  <c r="H95" i="14"/>
  <c r="K95" i="14"/>
  <c r="B92" i="13"/>
  <c r="E95" i="14"/>
  <c r="I95" i="14"/>
  <c r="C92" i="13"/>
  <c r="D92" i="13"/>
  <c r="E92" i="13"/>
  <c r="F92" i="13"/>
  <c r="G92" i="13"/>
  <c r="H92" i="13"/>
  <c r="A93" i="13"/>
  <c r="D96" i="14"/>
  <c r="F96" i="14"/>
  <c r="G96" i="14"/>
  <c r="B96" i="14"/>
  <c r="C96" i="14"/>
  <c r="H96" i="14"/>
  <c r="K96" i="14"/>
  <c r="B93" i="13"/>
  <c r="E96" i="14"/>
  <c r="I96" i="14"/>
  <c r="C93" i="13"/>
  <c r="D93" i="13"/>
  <c r="E93" i="13"/>
  <c r="F93" i="13"/>
  <c r="G93" i="13"/>
  <c r="H93" i="13"/>
  <c r="A94" i="13"/>
  <c r="D97" i="14"/>
  <c r="F97" i="14"/>
  <c r="G97" i="14"/>
  <c r="B97" i="14"/>
  <c r="C97" i="14"/>
  <c r="H97" i="14"/>
  <c r="K97" i="14"/>
  <c r="B94" i="13"/>
  <c r="E97" i="14"/>
  <c r="I97" i="14"/>
  <c r="C94" i="13"/>
  <c r="D94" i="13"/>
  <c r="E94" i="13"/>
  <c r="F94" i="13"/>
  <c r="G94" i="13"/>
  <c r="H94" i="13"/>
  <c r="A95" i="13"/>
  <c r="D98" i="14"/>
  <c r="F98" i="14"/>
  <c r="G98" i="14"/>
  <c r="B98" i="14"/>
  <c r="C98" i="14"/>
  <c r="H98" i="14"/>
  <c r="K98" i="14"/>
  <c r="B95" i="13"/>
  <c r="E98" i="14"/>
  <c r="I98" i="14"/>
  <c r="C95" i="13"/>
  <c r="D95" i="13"/>
  <c r="E95" i="13"/>
  <c r="F95" i="13"/>
  <c r="G95" i="13"/>
  <c r="H95" i="13"/>
  <c r="A96" i="13"/>
  <c r="D99" i="14"/>
  <c r="F99" i="14"/>
  <c r="G99" i="14"/>
  <c r="B99" i="14"/>
  <c r="C99" i="14"/>
  <c r="H99" i="14"/>
  <c r="K99" i="14"/>
  <c r="B96" i="13"/>
  <c r="E99" i="14"/>
  <c r="I99" i="14"/>
  <c r="C96" i="13"/>
  <c r="D96" i="13"/>
  <c r="E96" i="13"/>
  <c r="F96" i="13"/>
  <c r="G96" i="13"/>
  <c r="H96" i="13"/>
  <c r="A97" i="13"/>
  <c r="D100" i="14"/>
  <c r="F100" i="14"/>
  <c r="G100" i="14"/>
  <c r="B100" i="14"/>
  <c r="C100" i="14"/>
  <c r="H100" i="14"/>
  <c r="K100" i="14"/>
  <c r="B97" i="13"/>
  <c r="E100" i="14"/>
  <c r="I100" i="14"/>
  <c r="C97" i="13"/>
  <c r="D97" i="13"/>
  <c r="E97" i="13"/>
  <c r="F97" i="13"/>
  <c r="G97" i="13"/>
  <c r="H97" i="13"/>
  <c r="A98" i="13"/>
  <c r="D101" i="14"/>
  <c r="F101" i="14"/>
  <c r="G101" i="14"/>
  <c r="B101" i="14"/>
  <c r="C101" i="14"/>
  <c r="H101" i="14"/>
  <c r="K101" i="14"/>
  <c r="B98" i="13"/>
  <c r="E101" i="14"/>
  <c r="I101" i="14"/>
  <c r="C98" i="13"/>
  <c r="D98" i="13"/>
  <c r="E98" i="13"/>
  <c r="F98" i="13"/>
  <c r="G98" i="13"/>
  <c r="H98" i="13"/>
  <c r="A99" i="13"/>
  <c r="D102" i="14"/>
  <c r="F102" i="14"/>
  <c r="G102" i="14"/>
  <c r="B102" i="14"/>
  <c r="C102" i="14"/>
  <c r="H102" i="14"/>
  <c r="K102" i="14"/>
  <c r="B99" i="13"/>
  <c r="E102" i="14"/>
  <c r="I102" i="14"/>
  <c r="C99" i="13"/>
  <c r="D99" i="13"/>
  <c r="E99" i="13"/>
  <c r="F99" i="13"/>
  <c r="G99" i="13"/>
  <c r="H99" i="13"/>
  <c r="A100" i="13"/>
  <c r="D103" i="14"/>
  <c r="F103" i="14"/>
  <c r="G103" i="14"/>
  <c r="B103" i="14"/>
  <c r="C103" i="14"/>
  <c r="H103" i="14"/>
  <c r="K103" i="14"/>
  <c r="B100" i="13"/>
  <c r="E103" i="14"/>
  <c r="I103" i="14"/>
  <c r="C100" i="13"/>
  <c r="D100" i="13"/>
  <c r="E100" i="13"/>
  <c r="F100" i="13"/>
  <c r="G100" i="13"/>
  <c r="H100" i="13"/>
  <c r="A101" i="13"/>
  <c r="D104" i="14"/>
  <c r="F104" i="14"/>
  <c r="G104" i="14"/>
  <c r="B104" i="14"/>
  <c r="C104" i="14"/>
  <c r="H104" i="14"/>
  <c r="K104" i="14"/>
  <c r="B101" i="13"/>
  <c r="E104" i="14"/>
  <c r="I104" i="14"/>
  <c r="C101" i="13"/>
  <c r="D101" i="13"/>
  <c r="E101" i="13"/>
  <c r="F101" i="13"/>
  <c r="G101" i="13"/>
  <c r="H101" i="13"/>
  <c r="A102" i="13"/>
  <c r="D105" i="14"/>
  <c r="F105" i="14"/>
  <c r="G105" i="14"/>
  <c r="B105" i="14"/>
  <c r="C105" i="14"/>
  <c r="H105" i="14"/>
  <c r="K105" i="14"/>
  <c r="B102" i="13"/>
  <c r="E105" i="14"/>
  <c r="I105" i="14"/>
  <c r="C102" i="13"/>
  <c r="D102" i="13"/>
  <c r="E102" i="13"/>
  <c r="F102" i="13"/>
  <c r="G102" i="13"/>
  <c r="H102" i="13"/>
  <c r="A103" i="13"/>
  <c r="D106" i="14"/>
  <c r="F106" i="14"/>
  <c r="G106" i="14"/>
  <c r="B106" i="14"/>
  <c r="C106" i="14"/>
  <c r="H106" i="14"/>
  <c r="K106" i="14"/>
  <c r="B103" i="13"/>
  <c r="E106" i="14"/>
  <c r="I106" i="14"/>
  <c r="C103" i="13"/>
  <c r="D103" i="13"/>
  <c r="E103" i="13"/>
  <c r="F103" i="13"/>
  <c r="G103" i="13"/>
  <c r="H103" i="13"/>
  <c r="A104" i="13"/>
  <c r="D107" i="14"/>
  <c r="F107" i="14"/>
  <c r="G107" i="14"/>
  <c r="B107" i="14"/>
  <c r="C107" i="14"/>
  <c r="H107" i="14"/>
  <c r="K107" i="14"/>
  <c r="B104" i="13"/>
  <c r="E107" i="14"/>
  <c r="I107" i="14"/>
  <c r="C104" i="13"/>
  <c r="D104" i="13"/>
  <c r="E104" i="13"/>
  <c r="F104" i="13"/>
  <c r="G104" i="13"/>
  <c r="H104" i="13"/>
  <c r="A105" i="13"/>
  <c r="D108" i="14"/>
  <c r="F108" i="14"/>
  <c r="G108" i="14"/>
  <c r="B108" i="14"/>
  <c r="C108" i="14"/>
  <c r="H108" i="14"/>
  <c r="K108" i="14"/>
  <c r="B105" i="13"/>
  <c r="E108" i="14"/>
  <c r="I108" i="14"/>
  <c r="C105" i="13"/>
  <c r="D105" i="13"/>
  <c r="E105" i="13"/>
  <c r="F105" i="13"/>
  <c r="G105" i="13"/>
  <c r="H105" i="13"/>
  <c r="A106" i="13"/>
  <c r="D109" i="14"/>
  <c r="F109" i="14"/>
  <c r="G109" i="14"/>
  <c r="B109" i="14"/>
  <c r="C109" i="14"/>
  <c r="H109" i="14"/>
  <c r="K109" i="14"/>
  <c r="B106" i="13"/>
  <c r="E109" i="14"/>
  <c r="I109" i="14"/>
  <c r="C106" i="13"/>
  <c r="D106" i="13"/>
  <c r="E106" i="13"/>
  <c r="F106" i="13"/>
  <c r="G106" i="13"/>
  <c r="H106" i="13"/>
  <c r="A107" i="13"/>
  <c r="D110" i="14"/>
  <c r="F110" i="14"/>
  <c r="G110" i="14"/>
  <c r="B110" i="14"/>
  <c r="C110" i="14"/>
  <c r="H110" i="14"/>
  <c r="K110" i="14"/>
  <c r="B107" i="13"/>
  <c r="E110" i="14"/>
  <c r="I110" i="14"/>
  <c r="C107" i="13"/>
  <c r="D107" i="13"/>
  <c r="E107" i="13"/>
  <c r="F107" i="13"/>
  <c r="G107" i="13"/>
  <c r="H107" i="13"/>
  <c r="A108" i="13"/>
  <c r="D111" i="14"/>
  <c r="F111" i="14"/>
  <c r="G111" i="14"/>
  <c r="B111" i="14"/>
  <c r="C111" i="14"/>
  <c r="H111" i="14"/>
  <c r="K111" i="14"/>
  <c r="B108" i="13"/>
  <c r="E111" i="14"/>
  <c r="I111" i="14"/>
  <c r="C108" i="13"/>
  <c r="D108" i="13"/>
  <c r="E108" i="13"/>
  <c r="F108" i="13"/>
  <c r="G108" i="13"/>
  <c r="H108" i="13"/>
  <c r="A109" i="13"/>
  <c r="D112" i="14"/>
  <c r="F112" i="14"/>
  <c r="G112" i="14"/>
  <c r="B112" i="14"/>
  <c r="C112" i="14"/>
  <c r="H112" i="14"/>
  <c r="K112" i="14"/>
  <c r="B109" i="13"/>
  <c r="E112" i="14"/>
  <c r="I112" i="14"/>
  <c r="C109" i="13"/>
  <c r="D109" i="13"/>
  <c r="E109" i="13"/>
  <c r="F109" i="13"/>
  <c r="G109" i="13"/>
  <c r="H109" i="13"/>
  <c r="A110" i="13"/>
  <c r="D113" i="14"/>
  <c r="F113" i="14"/>
  <c r="G113" i="14"/>
  <c r="B113" i="14"/>
  <c r="C113" i="14"/>
  <c r="H113" i="14"/>
  <c r="K113" i="14"/>
  <c r="B110" i="13"/>
  <c r="E113" i="14"/>
  <c r="I113" i="14"/>
  <c r="C110" i="13"/>
  <c r="D110" i="13"/>
  <c r="E110" i="13"/>
  <c r="F110" i="13"/>
  <c r="G110" i="13"/>
  <c r="H110" i="13"/>
  <c r="A111" i="13"/>
  <c r="D114" i="14"/>
  <c r="F114" i="14"/>
  <c r="G114" i="14"/>
  <c r="B114" i="14"/>
  <c r="C114" i="14"/>
  <c r="H114" i="14"/>
  <c r="K114" i="14"/>
  <c r="B111" i="13"/>
  <c r="E114" i="14"/>
  <c r="I114" i="14"/>
  <c r="C111" i="13"/>
  <c r="D111" i="13"/>
  <c r="E111" i="13"/>
  <c r="F111" i="13"/>
  <c r="G111" i="13"/>
  <c r="H111" i="13"/>
  <c r="A112" i="13"/>
  <c r="D115" i="14"/>
  <c r="F115" i="14"/>
  <c r="G115" i="14"/>
  <c r="B115" i="14"/>
  <c r="C115" i="14"/>
  <c r="H115" i="14"/>
  <c r="K115" i="14"/>
  <c r="B112" i="13"/>
  <c r="E115" i="14"/>
  <c r="I115" i="14"/>
  <c r="C112" i="13"/>
  <c r="D112" i="13"/>
  <c r="E112" i="13"/>
  <c r="F112" i="13"/>
  <c r="G112" i="13"/>
  <c r="H112" i="13"/>
  <c r="A113" i="13"/>
  <c r="D116" i="14"/>
  <c r="F116" i="14"/>
  <c r="G116" i="14"/>
  <c r="B116" i="14"/>
  <c r="C116" i="14"/>
  <c r="H116" i="14"/>
  <c r="K116" i="14"/>
  <c r="B113" i="13"/>
  <c r="E116" i="14"/>
  <c r="I116" i="14"/>
  <c r="C113" i="13"/>
  <c r="D113" i="13"/>
  <c r="E113" i="13"/>
  <c r="F113" i="13"/>
  <c r="G113" i="13"/>
  <c r="H113" i="13"/>
  <c r="A114" i="13"/>
  <c r="D117" i="14"/>
  <c r="F117" i="14"/>
  <c r="G117" i="14"/>
  <c r="B117" i="14"/>
  <c r="C117" i="14"/>
  <c r="H117" i="14"/>
  <c r="K117" i="14"/>
  <c r="B114" i="13"/>
  <c r="E117" i="14"/>
  <c r="I117" i="14"/>
  <c r="C114" i="13"/>
  <c r="D114" i="13"/>
  <c r="E114" i="13"/>
  <c r="F114" i="13"/>
  <c r="G114" i="13"/>
  <c r="H114" i="13"/>
  <c r="A115" i="13"/>
  <c r="D118" i="14"/>
  <c r="F118" i="14"/>
  <c r="G118" i="14"/>
  <c r="B118" i="14"/>
  <c r="C118" i="14"/>
  <c r="H118" i="14"/>
  <c r="K118" i="14"/>
  <c r="B115" i="13"/>
  <c r="E118" i="14"/>
  <c r="I118" i="14"/>
  <c r="C115" i="13"/>
  <c r="D115" i="13"/>
  <c r="E115" i="13"/>
  <c r="F115" i="13"/>
  <c r="G115" i="13"/>
  <c r="H115" i="13"/>
  <c r="A116" i="13"/>
  <c r="D119" i="14"/>
  <c r="F119" i="14"/>
  <c r="G119" i="14"/>
  <c r="B119" i="14"/>
  <c r="C119" i="14"/>
  <c r="H119" i="14"/>
  <c r="K119" i="14"/>
  <c r="B116" i="13"/>
  <c r="E119" i="14"/>
  <c r="I119" i="14"/>
  <c r="C116" i="13"/>
  <c r="D116" i="13"/>
  <c r="E116" i="13"/>
  <c r="F116" i="13"/>
  <c r="G116" i="13"/>
  <c r="H116" i="13"/>
  <c r="A117" i="13"/>
  <c r="D120" i="14"/>
  <c r="F120" i="14"/>
  <c r="G120" i="14"/>
  <c r="B120" i="14"/>
  <c r="C120" i="14"/>
  <c r="H120" i="14"/>
  <c r="K120" i="14"/>
  <c r="B117" i="13"/>
  <c r="E120" i="14"/>
  <c r="I120" i="14"/>
  <c r="C117" i="13"/>
  <c r="D117" i="13"/>
  <c r="E117" i="13"/>
  <c r="F117" i="13"/>
  <c r="G117" i="13"/>
  <c r="H117" i="13"/>
  <c r="A118" i="13"/>
  <c r="D121" i="14"/>
  <c r="F121" i="14"/>
  <c r="G121" i="14"/>
  <c r="B121" i="14"/>
  <c r="C121" i="14"/>
  <c r="H121" i="14"/>
  <c r="K121" i="14"/>
  <c r="B118" i="13"/>
  <c r="E121" i="14"/>
  <c r="I121" i="14"/>
  <c r="C118" i="13"/>
  <c r="D118" i="13"/>
  <c r="E118" i="13"/>
  <c r="F118" i="13"/>
  <c r="G118" i="13"/>
  <c r="H118" i="13"/>
  <c r="A119" i="13"/>
  <c r="D122" i="14"/>
  <c r="F122" i="14"/>
  <c r="G122" i="14"/>
  <c r="B122" i="14"/>
  <c r="C122" i="14"/>
  <c r="H122" i="14"/>
  <c r="K122" i="14"/>
  <c r="B119" i="13"/>
  <c r="E122" i="14"/>
  <c r="I122" i="14"/>
  <c r="C119" i="13"/>
  <c r="D119" i="13"/>
  <c r="E119" i="13"/>
  <c r="F119" i="13"/>
  <c r="G119" i="13"/>
  <c r="H119" i="13"/>
  <c r="A120" i="13"/>
  <c r="D123" i="14"/>
  <c r="F123" i="14"/>
  <c r="G123" i="14"/>
  <c r="B123" i="14"/>
  <c r="C123" i="14"/>
  <c r="H123" i="14"/>
  <c r="K123" i="14"/>
  <c r="B120" i="13"/>
  <c r="E123" i="14"/>
  <c r="I123" i="14"/>
  <c r="C120" i="13"/>
  <c r="D120" i="13"/>
  <c r="E120" i="13"/>
  <c r="F120" i="13"/>
  <c r="G120" i="13"/>
  <c r="H120" i="13"/>
  <c r="A121" i="13"/>
  <c r="D124" i="14"/>
  <c r="F124" i="14"/>
  <c r="G124" i="14"/>
  <c r="B124" i="14"/>
  <c r="C124" i="14"/>
  <c r="H124" i="14"/>
  <c r="K124" i="14"/>
  <c r="B121" i="13"/>
  <c r="E124" i="14"/>
  <c r="I124" i="14"/>
  <c r="C121" i="13"/>
  <c r="D121" i="13"/>
  <c r="E121" i="13"/>
  <c r="F121" i="13"/>
  <c r="G121" i="13"/>
  <c r="H121" i="13"/>
  <c r="A122" i="13"/>
  <c r="D125" i="14"/>
  <c r="F125" i="14"/>
  <c r="G125" i="14"/>
  <c r="B125" i="14"/>
  <c r="C125" i="14"/>
  <c r="H125" i="14"/>
  <c r="K125" i="14"/>
  <c r="B122" i="13"/>
  <c r="E125" i="14"/>
  <c r="I125" i="14"/>
  <c r="C122" i="13"/>
  <c r="D122" i="13"/>
  <c r="E122" i="13"/>
  <c r="F122" i="13"/>
  <c r="G122" i="13"/>
  <c r="H122" i="13"/>
  <c r="A123" i="13"/>
  <c r="D126" i="14"/>
  <c r="F126" i="14"/>
  <c r="G126" i="14"/>
  <c r="B126" i="14"/>
  <c r="C126" i="14"/>
  <c r="H126" i="14"/>
  <c r="K126" i="14"/>
  <c r="B123" i="13"/>
  <c r="E126" i="14"/>
  <c r="I126" i="14"/>
  <c r="C123" i="13"/>
  <c r="D123" i="13"/>
  <c r="E123" i="13"/>
  <c r="F123" i="13"/>
  <c r="G123" i="13"/>
  <c r="H123" i="13"/>
  <c r="A124" i="13"/>
  <c r="D127" i="14"/>
  <c r="F127" i="14"/>
  <c r="G127" i="14"/>
  <c r="B127" i="14"/>
  <c r="C127" i="14"/>
  <c r="H127" i="14"/>
  <c r="K127" i="14"/>
  <c r="B124" i="13"/>
  <c r="E127" i="14"/>
  <c r="I127" i="14"/>
  <c r="C124" i="13"/>
  <c r="D124" i="13"/>
  <c r="E124" i="13"/>
  <c r="F124" i="13"/>
  <c r="G124" i="13"/>
  <c r="H124" i="13"/>
  <c r="A125" i="13"/>
  <c r="D128" i="14"/>
  <c r="F128" i="14"/>
  <c r="G128" i="14"/>
  <c r="B128" i="14"/>
  <c r="C128" i="14"/>
  <c r="H128" i="14"/>
  <c r="K128" i="14"/>
  <c r="B125" i="13"/>
  <c r="E128" i="14"/>
  <c r="I128" i="14"/>
  <c r="C125" i="13"/>
  <c r="D125" i="13"/>
  <c r="E125" i="13"/>
  <c r="F125" i="13"/>
  <c r="G125" i="13"/>
  <c r="H125" i="13"/>
  <c r="A126" i="13"/>
  <c r="D129" i="14"/>
  <c r="F129" i="14"/>
  <c r="G129" i="14"/>
  <c r="B129" i="14"/>
  <c r="C129" i="14"/>
  <c r="H129" i="14"/>
  <c r="K129" i="14"/>
  <c r="B126" i="13"/>
  <c r="E129" i="14"/>
  <c r="I129" i="14"/>
  <c r="C126" i="13"/>
  <c r="D126" i="13"/>
  <c r="E126" i="13"/>
  <c r="F126" i="13"/>
  <c r="G126" i="13"/>
  <c r="H126" i="13"/>
  <c r="A127" i="13"/>
  <c r="D130" i="14"/>
  <c r="F130" i="14"/>
  <c r="G130" i="14"/>
  <c r="B130" i="14"/>
  <c r="C130" i="14"/>
  <c r="H130" i="14"/>
  <c r="K130" i="14"/>
  <c r="B127" i="13"/>
  <c r="E130" i="14"/>
  <c r="I130" i="14"/>
  <c r="C127" i="13"/>
  <c r="D127" i="13"/>
  <c r="E127" i="13"/>
  <c r="F127" i="13"/>
  <c r="G127" i="13"/>
  <c r="H127" i="13"/>
  <c r="A128" i="13"/>
  <c r="D131" i="14"/>
  <c r="F131" i="14"/>
  <c r="G131" i="14"/>
  <c r="B131" i="14"/>
  <c r="C131" i="14"/>
  <c r="H131" i="14"/>
  <c r="K131" i="14"/>
  <c r="B128" i="13"/>
  <c r="E131" i="14"/>
  <c r="I131" i="14"/>
  <c r="C128" i="13"/>
  <c r="D128" i="13"/>
  <c r="E128" i="13"/>
  <c r="F128" i="13"/>
  <c r="G128" i="13"/>
  <c r="H128" i="13"/>
  <c r="A129" i="13"/>
  <c r="D132" i="14"/>
  <c r="F132" i="14"/>
  <c r="G132" i="14"/>
  <c r="B132" i="14"/>
  <c r="C132" i="14"/>
  <c r="H132" i="14"/>
  <c r="K132" i="14"/>
  <c r="B129" i="13"/>
  <c r="E132" i="14"/>
  <c r="I132" i="14"/>
  <c r="C129" i="13"/>
  <c r="D129" i="13"/>
  <c r="E129" i="13"/>
  <c r="F129" i="13"/>
  <c r="G129" i="13"/>
  <c r="H129" i="13"/>
  <c r="A130" i="13"/>
  <c r="D133" i="14"/>
  <c r="F133" i="14"/>
  <c r="G133" i="14"/>
  <c r="B133" i="14"/>
  <c r="C133" i="14"/>
  <c r="H133" i="14"/>
  <c r="K133" i="14"/>
  <c r="B130" i="13"/>
  <c r="E133" i="14"/>
  <c r="I133" i="14"/>
  <c r="C130" i="13"/>
  <c r="D130" i="13"/>
  <c r="E130" i="13"/>
  <c r="F130" i="13"/>
  <c r="G130" i="13"/>
  <c r="H130" i="13"/>
  <c r="A131" i="13"/>
  <c r="D134" i="14"/>
  <c r="F134" i="14"/>
  <c r="G134" i="14"/>
  <c r="B134" i="14"/>
  <c r="C134" i="14"/>
  <c r="H134" i="14"/>
  <c r="K134" i="14"/>
  <c r="B131" i="13"/>
  <c r="E134" i="14"/>
  <c r="I134" i="14"/>
  <c r="C131" i="13"/>
  <c r="D131" i="13"/>
  <c r="E131" i="13"/>
  <c r="F131" i="13"/>
  <c r="G131" i="13"/>
  <c r="H131" i="13"/>
  <c r="A132" i="13"/>
  <c r="D135" i="14"/>
  <c r="F135" i="14"/>
  <c r="G135" i="14"/>
  <c r="B135" i="14"/>
  <c r="C135" i="14"/>
  <c r="H135" i="14"/>
  <c r="K135" i="14"/>
  <c r="B132" i="13"/>
  <c r="E135" i="14"/>
  <c r="I135" i="14"/>
  <c r="C132" i="13"/>
  <c r="D132" i="13"/>
  <c r="E132" i="13"/>
  <c r="F132" i="13"/>
  <c r="G132" i="13"/>
  <c r="H132" i="13"/>
  <c r="A133" i="13"/>
  <c r="D136" i="14"/>
  <c r="F136" i="14"/>
  <c r="G136" i="14"/>
  <c r="B136" i="14"/>
  <c r="C136" i="14"/>
  <c r="H136" i="14"/>
  <c r="K136" i="14"/>
  <c r="B133" i="13"/>
  <c r="E136" i="14"/>
  <c r="I136" i="14"/>
  <c r="C133" i="13"/>
  <c r="D133" i="13"/>
  <c r="E133" i="13"/>
  <c r="F133" i="13"/>
  <c r="G133" i="13"/>
  <c r="H133" i="13"/>
  <c r="A134" i="13"/>
  <c r="D137" i="14"/>
  <c r="F137" i="14"/>
  <c r="G137" i="14"/>
  <c r="B137" i="14"/>
  <c r="C137" i="14"/>
  <c r="H137" i="14"/>
  <c r="K137" i="14"/>
  <c r="B134" i="13"/>
  <c r="E137" i="14"/>
  <c r="I137" i="14"/>
  <c r="C134" i="13"/>
  <c r="D134" i="13"/>
  <c r="E134" i="13"/>
  <c r="F134" i="13"/>
  <c r="G134" i="13"/>
  <c r="H134" i="13"/>
  <c r="A135" i="13"/>
  <c r="D138" i="14"/>
  <c r="F138" i="14"/>
  <c r="G138" i="14"/>
  <c r="B138" i="14"/>
  <c r="C138" i="14"/>
  <c r="H138" i="14"/>
  <c r="K138" i="14"/>
  <c r="B135" i="13"/>
  <c r="E138" i="14"/>
  <c r="I138" i="14"/>
  <c r="C135" i="13"/>
  <c r="D135" i="13"/>
  <c r="E135" i="13"/>
  <c r="F135" i="13"/>
  <c r="G135" i="13"/>
  <c r="H135" i="13"/>
  <c r="A136" i="13"/>
  <c r="D139" i="14"/>
  <c r="F139" i="14"/>
  <c r="G139" i="14"/>
  <c r="B139" i="14"/>
  <c r="C139" i="14"/>
  <c r="H139" i="14"/>
  <c r="K139" i="14"/>
  <c r="B136" i="13"/>
  <c r="E139" i="14"/>
  <c r="I139" i="14"/>
  <c r="C136" i="13"/>
  <c r="D136" i="13"/>
  <c r="E136" i="13"/>
  <c r="F136" i="13"/>
  <c r="G136" i="13"/>
  <c r="H136" i="13"/>
  <c r="A137" i="13"/>
  <c r="D140" i="14"/>
  <c r="F140" i="14"/>
  <c r="G140" i="14"/>
  <c r="B140" i="14"/>
  <c r="C140" i="14"/>
  <c r="H140" i="14"/>
  <c r="K140" i="14"/>
  <c r="B137" i="13"/>
  <c r="E140" i="14"/>
  <c r="I140" i="14"/>
  <c r="C137" i="13"/>
  <c r="D137" i="13"/>
  <c r="E137" i="13"/>
  <c r="F137" i="13"/>
  <c r="G137" i="13"/>
  <c r="H137" i="13"/>
  <c r="A138" i="13"/>
  <c r="D141" i="14"/>
  <c r="F141" i="14"/>
  <c r="G141" i="14"/>
  <c r="B141" i="14"/>
  <c r="C141" i="14"/>
  <c r="H141" i="14"/>
  <c r="K141" i="14"/>
  <c r="B138" i="13"/>
  <c r="E141" i="14"/>
  <c r="I141" i="14"/>
  <c r="C138" i="13"/>
  <c r="D138" i="13"/>
  <c r="E138" i="13"/>
  <c r="F138" i="13"/>
  <c r="G138" i="13"/>
  <c r="H138" i="13"/>
  <c r="A139" i="13"/>
  <c r="D142" i="14"/>
  <c r="F142" i="14"/>
  <c r="G142" i="14"/>
  <c r="B142" i="14"/>
  <c r="C142" i="14"/>
  <c r="H142" i="14"/>
  <c r="K142" i="14"/>
  <c r="B139" i="13"/>
  <c r="E142" i="14"/>
  <c r="I142" i="14"/>
  <c r="C139" i="13"/>
  <c r="D139" i="13"/>
  <c r="E139" i="13"/>
  <c r="F139" i="13"/>
  <c r="G139" i="13"/>
  <c r="H139" i="13"/>
  <c r="A140" i="13"/>
  <c r="D143" i="14"/>
  <c r="F143" i="14"/>
  <c r="G143" i="14"/>
  <c r="B143" i="14"/>
  <c r="C143" i="14"/>
  <c r="H143" i="14"/>
  <c r="K143" i="14"/>
  <c r="B140" i="13"/>
  <c r="E143" i="14"/>
  <c r="I143" i="14"/>
  <c r="C140" i="13"/>
  <c r="D140" i="13"/>
  <c r="E140" i="13"/>
  <c r="F140" i="13"/>
  <c r="G140" i="13"/>
  <c r="H140" i="13"/>
  <c r="A141" i="13"/>
  <c r="D144" i="14"/>
  <c r="F144" i="14"/>
  <c r="G144" i="14"/>
  <c r="B144" i="14"/>
  <c r="C144" i="14"/>
  <c r="H144" i="14"/>
  <c r="K144" i="14"/>
  <c r="B141" i="13"/>
  <c r="E144" i="14"/>
  <c r="I144" i="14"/>
  <c r="C141" i="13"/>
  <c r="D141" i="13"/>
  <c r="E141" i="13"/>
  <c r="F141" i="13"/>
  <c r="G141" i="13"/>
  <c r="H141" i="13"/>
  <c r="A142" i="13"/>
  <c r="D145" i="14"/>
  <c r="F145" i="14"/>
  <c r="G145" i="14"/>
  <c r="B145" i="14"/>
  <c r="C145" i="14"/>
  <c r="H145" i="14"/>
  <c r="K145" i="14"/>
  <c r="B142" i="13"/>
  <c r="E145" i="14"/>
  <c r="I145" i="14"/>
  <c r="C142" i="13"/>
  <c r="D142" i="13"/>
  <c r="E142" i="13"/>
  <c r="F142" i="13"/>
  <c r="G142" i="13"/>
  <c r="H142" i="13"/>
  <c r="A143" i="13"/>
  <c r="D146" i="14"/>
  <c r="F146" i="14"/>
  <c r="G146" i="14"/>
  <c r="B146" i="14"/>
  <c r="C146" i="14"/>
  <c r="H146" i="14"/>
  <c r="K146" i="14"/>
  <c r="B143" i="13"/>
  <c r="E146" i="14"/>
  <c r="I146" i="14"/>
  <c r="C143" i="13"/>
  <c r="D143" i="13"/>
  <c r="E143" i="13"/>
  <c r="F143" i="13"/>
  <c r="G143" i="13"/>
  <c r="H143" i="13"/>
  <c r="A144" i="13"/>
  <c r="D147" i="14"/>
  <c r="F147" i="14"/>
  <c r="G147" i="14"/>
  <c r="B147" i="14"/>
  <c r="C147" i="14"/>
  <c r="H147" i="14"/>
  <c r="K147" i="14"/>
  <c r="B144" i="13"/>
  <c r="E147" i="14"/>
  <c r="I147" i="14"/>
  <c r="C144" i="13"/>
  <c r="D144" i="13"/>
  <c r="E144" i="13"/>
  <c r="F144" i="13"/>
  <c r="G144" i="13"/>
  <c r="H144" i="13"/>
  <c r="A145" i="13"/>
  <c r="D148" i="14"/>
  <c r="F148" i="14"/>
  <c r="G148" i="14"/>
  <c r="B148" i="14"/>
  <c r="C148" i="14"/>
  <c r="H148" i="14"/>
  <c r="K148" i="14"/>
  <c r="B145" i="13"/>
  <c r="E148" i="14"/>
  <c r="I148" i="14"/>
  <c r="C145" i="13"/>
  <c r="D145" i="13"/>
  <c r="E145" i="13"/>
  <c r="F145" i="13"/>
  <c r="G145" i="13"/>
  <c r="H145" i="13"/>
  <c r="A146" i="13"/>
  <c r="D149" i="14"/>
  <c r="F149" i="14"/>
  <c r="G149" i="14"/>
  <c r="B149" i="14"/>
  <c r="C149" i="14"/>
  <c r="H149" i="14"/>
  <c r="K149" i="14"/>
  <c r="B146" i="13"/>
  <c r="E149" i="14"/>
  <c r="I149" i="14"/>
  <c r="C146" i="13"/>
  <c r="D146" i="13"/>
  <c r="E146" i="13"/>
  <c r="F146" i="13"/>
  <c r="G146" i="13"/>
  <c r="H146" i="13"/>
  <c r="A147" i="13"/>
  <c r="D150" i="14"/>
  <c r="F150" i="14"/>
  <c r="G150" i="14"/>
  <c r="B150" i="14"/>
  <c r="C150" i="14"/>
  <c r="H150" i="14"/>
  <c r="K150" i="14"/>
  <c r="B147" i="13"/>
  <c r="E150" i="14"/>
  <c r="I150" i="14"/>
  <c r="C147" i="13"/>
  <c r="D147" i="13"/>
  <c r="E147" i="13"/>
  <c r="F147" i="13"/>
  <c r="G147" i="13"/>
  <c r="H147" i="13"/>
  <c r="A148" i="13"/>
  <c r="D151" i="14"/>
  <c r="F151" i="14"/>
  <c r="G151" i="14"/>
  <c r="B151" i="14"/>
  <c r="C151" i="14"/>
  <c r="H151" i="14"/>
  <c r="K151" i="14"/>
  <c r="B148" i="13"/>
  <c r="E151" i="14"/>
  <c r="I151" i="14"/>
  <c r="C148" i="13"/>
  <c r="D148" i="13"/>
  <c r="E148" i="13"/>
  <c r="F148" i="13"/>
  <c r="G148" i="13"/>
  <c r="H148" i="13"/>
  <c r="A149" i="13"/>
  <c r="D152" i="14"/>
  <c r="F152" i="14"/>
  <c r="G152" i="14"/>
  <c r="B152" i="14"/>
  <c r="C152" i="14"/>
  <c r="H152" i="14"/>
  <c r="K152" i="14"/>
  <c r="B149" i="13"/>
  <c r="E152" i="14"/>
  <c r="I152" i="14"/>
  <c r="C149" i="13"/>
  <c r="D149" i="13"/>
  <c r="E149" i="13"/>
  <c r="F149" i="13"/>
  <c r="G149" i="13"/>
  <c r="H149" i="13"/>
  <c r="A150" i="13"/>
  <c r="D153" i="14"/>
  <c r="F153" i="14"/>
  <c r="G153" i="14"/>
  <c r="B153" i="14"/>
  <c r="C153" i="14"/>
  <c r="H153" i="14"/>
  <c r="K153" i="14"/>
  <c r="B150" i="13"/>
  <c r="E153" i="14"/>
  <c r="I153" i="14"/>
  <c r="C150" i="13"/>
  <c r="D150" i="13"/>
  <c r="E150" i="13"/>
  <c r="F150" i="13"/>
  <c r="G150" i="13"/>
  <c r="H150" i="13"/>
  <c r="A151" i="13"/>
  <c r="D154" i="14"/>
  <c r="F154" i="14"/>
  <c r="G154" i="14"/>
  <c r="B154" i="14"/>
  <c r="C154" i="14"/>
  <c r="H154" i="14"/>
  <c r="K154" i="14"/>
  <c r="B151" i="13"/>
  <c r="E154" i="14"/>
  <c r="I154" i="14"/>
  <c r="C151" i="13"/>
  <c r="D151" i="13"/>
  <c r="E151" i="13"/>
  <c r="F151" i="13"/>
  <c r="G151" i="13"/>
  <c r="H151" i="13"/>
  <c r="A152" i="13"/>
  <c r="D155" i="14"/>
  <c r="F155" i="14"/>
  <c r="G155" i="14"/>
  <c r="B155" i="14"/>
  <c r="C155" i="14"/>
  <c r="H155" i="14"/>
  <c r="K155" i="14"/>
  <c r="B152" i="13"/>
  <c r="E155" i="14"/>
  <c r="I155" i="14"/>
  <c r="C152" i="13"/>
  <c r="D152" i="13"/>
  <c r="E152" i="13"/>
  <c r="F152" i="13"/>
  <c r="G152" i="13"/>
  <c r="H152" i="13"/>
  <c r="A153" i="13"/>
  <c r="D156" i="14"/>
  <c r="F156" i="14"/>
  <c r="G156" i="14"/>
  <c r="B156" i="14"/>
  <c r="C156" i="14"/>
  <c r="H156" i="14"/>
  <c r="K156" i="14"/>
  <c r="B153" i="13"/>
  <c r="E156" i="14"/>
  <c r="I156" i="14"/>
  <c r="C153" i="13"/>
  <c r="D153" i="13"/>
  <c r="E153" i="13"/>
  <c r="F153" i="13"/>
  <c r="G153" i="13"/>
  <c r="H153" i="13"/>
  <c r="A154" i="13"/>
  <c r="D157" i="14"/>
  <c r="F157" i="14"/>
  <c r="G157" i="14"/>
  <c r="B157" i="14"/>
  <c r="C157" i="14"/>
  <c r="H157" i="14"/>
  <c r="K157" i="14"/>
  <c r="B154" i="13"/>
  <c r="E157" i="14"/>
  <c r="I157" i="14"/>
  <c r="C154" i="13"/>
  <c r="D154" i="13"/>
  <c r="E154" i="13"/>
  <c r="F154" i="13"/>
  <c r="G154" i="13"/>
  <c r="H154" i="13"/>
  <c r="A155" i="13"/>
  <c r="D158" i="14"/>
  <c r="F158" i="14"/>
  <c r="G158" i="14"/>
  <c r="B158" i="14"/>
  <c r="C158" i="14"/>
  <c r="H158" i="14"/>
  <c r="K158" i="14"/>
  <c r="B155" i="13"/>
  <c r="E158" i="14"/>
  <c r="I158" i="14"/>
  <c r="C155" i="13"/>
  <c r="D155" i="13"/>
  <c r="E155" i="13"/>
  <c r="F155" i="13"/>
  <c r="G155" i="13"/>
  <c r="H155" i="13"/>
  <c r="A156" i="13"/>
  <c r="D159" i="14"/>
  <c r="F159" i="14"/>
  <c r="G159" i="14"/>
  <c r="B159" i="14"/>
  <c r="C159" i="14"/>
  <c r="H159" i="14"/>
  <c r="K159" i="14"/>
  <c r="B156" i="13"/>
  <c r="E159" i="14"/>
  <c r="I159" i="14"/>
  <c r="C156" i="13"/>
  <c r="D156" i="13"/>
  <c r="E156" i="13"/>
  <c r="F156" i="13"/>
  <c r="G156" i="13"/>
  <c r="H156" i="13"/>
  <c r="A157" i="13"/>
  <c r="D160" i="14"/>
  <c r="F160" i="14"/>
  <c r="G160" i="14"/>
  <c r="B160" i="14"/>
  <c r="C160" i="14"/>
  <c r="H160" i="14"/>
  <c r="K160" i="14"/>
  <c r="B157" i="13"/>
  <c r="E160" i="14"/>
  <c r="I160" i="14"/>
  <c r="C157" i="13"/>
  <c r="D157" i="13"/>
  <c r="E157" i="13"/>
  <c r="F157" i="13"/>
  <c r="G157" i="13"/>
  <c r="H157" i="13"/>
  <c r="A158" i="13"/>
  <c r="D161" i="14"/>
  <c r="F161" i="14"/>
  <c r="G161" i="14"/>
  <c r="B161" i="14"/>
  <c r="C161" i="14"/>
  <c r="H161" i="14"/>
  <c r="K161" i="14"/>
  <c r="B158" i="13"/>
  <c r="E161" i="14"/>
  <c r="I161" i="14"/>
  <c r="C158" i="13"/>
  <c r="D158" i="13"/>
  <c r="E158" i="13"/>
  <c r="F158" i="13"/>
  <c r="G158" i="13"/>
  <c r="H158" i="13"/>
  <c r="A159" i="13"/>
  <c r="D162" i="14"/>
  <c r="F162" i="14"/>
  <c r="G162" i="14"/>
  <c r="B162" i="14"/>
  <c r="C162" i="14"/>
  <c r="H162" i="14"/>
  <c r="K162" i="14"/>
  <c r="B159" i="13"/>
  <c r="E162" i="14"/>
  <c r="I162" i="14"/>
  <c r="C159" i="13"/>
  <c r="D159" i="13"/>
  <c r="E159" i="13"/>
  <c r="F159" i="13"/>
  <c r="G159" i="13"/>
  <c r="H159" i="13"/>
  <c r="A160" i="13"/>
  <c r="D163" i="14"/>
  <c r="F163" i="14"/>
  <c r="G163" i="14"/>
  <c r="B163" i="14"/>
  <c r="C163" i="14"/>
  <c r="H163" i="14"/>
  <c r="K163" i="14"/>
  <c r="B160" i="13"/>
  <c r="E163" i="14"/>
  <c r="I163" i="14"/>
  <c r="C160" i="13"/>
  <c r="D160" i="13"/>
  <c r="E160" i="13"/>
  <c r="F160" i="13"/>
  <c r="G160" i="13"/>
  <c r="H160" i="13"/>
  <c r="A161" i="13"/>
  <c r="D164" i="14"/>
  <c r="F164" i="14"/>
  <c r="G164" i="14"/>
  <c r="B164" i="14"/>
  <c r="C164" i="14"/>
  <c r="H164" i="14"/>
  <c r="K164" i="14"/>
  <c r="B161" i="13"/>
  <c r="E164" i="14"/>
  <c r="I164" i="14"/>
  <c r="C161" i="13"/>
  <c r="D161" i="13"/>
  <c r="E161" i="13"/>
  <c r="F161" i="13"/>
  <c r="G161" i="13"/>
  <c r="H161" i="13"/>
  <c r="A162" i="13"/>
  <c r="D165" i="14"/>
  <c r="F165" i="14"/>
  <c r="G165" i="14"/>
  <c r="B165" i="14"/>
  <c r="C165" i="14"/>
  <c r="H165" i="14"/>
  <c r="K165" i="14"/>
  <c r="B162" i="13"/>
  <c r="E165" i="14"/>
  <c r="I165" i="14"/>
  <c r="C162" i="13"/>
  <c r="D162" i="13"/>
  <c r="E162" i="13"/>
  <c r="F162" i="13"/>
  <c r="G162" i="13"/>
  <c r="H162" i="13"/>
  <c r="A163" i="13"/>
  <c r="D166" i="14"/>
  <c r="F166" i="14"/>
  <c r="G166" i="14"/>
  <c r="B166" i="14"/>
  <c r="C166" i="14"/>
  <c r="H166" i="14"/>
  <c r="K166" i="14"/>
  <c r="B163" i="13"/>
  <c r="E166" i="14"/>
  <c r="I166" i="14"/>
  <c r="C163" i="13"/>
  <c r="D163" i="13"/>
  <c r="E163" i="13"/>
  <c r="F163" i="13"/>
  <c r="G163" i="13"/>
  <c r="H163" i="13"/>
  <c r="A164" i="13"/>
  <c r="D167" i="14"/>
  <c r="F167" i="14"/>
  <c r="G167" i="14"/>
  <c r="B167" i="14"/>
  <c r="C167" i="14"/>
  <c r="H167" i="14"/>
  <c r="K167" i="14"/>
  <c r="B164" i="13"/>
  <c r="E167" i="14"/>
  <c r="I167" i="14"/>
  <c r="C164" i="13"/>
  <c r="D164" i="13"/>
  <c r="E164" i="13"/>
  <c r="F164" i="13"/>
  <c r="G164" i="13"/>
  <c r="H164" i="13"/>
  <c r="A165" i="13"/>
  <c r="D168" i="14"/>
  <c r="F168" i="14"/>
  <c r="G168" i="14"/>
  <c r="B168" i="14"/>
  <c r="C168" i="14"/>
  <c r="H168" i="14"/>
  <c r="K168" i="14"/>
  <c r="B165" i="13"/>
  <c r="E168" i="14"/>
  <c r="I168" i="14"/>
  <c r="C165" i="13"/>
  <c r="D165" i="13"/>
  <c r="E165" i="13"/>
  <c r="F165" i="13"/>
  <c r="G165" i="13"/>
  <c r="H165" i="13"/>
  <c r="A166" i="13"/>
  <c r="D169" i="14"/>
  <c r="F169" i="14"/>
  <c r="G169" i="14"/>
  <c r="B169" i="14"/>
  <c r="C169" i="14"/>
  <c r="H169" i="14"/>
  <c r="K169" i="14"/>
  <c r="B166" i="13"/>
  <c r="E169" i="14"/>
  <c r="I169" i="14"/>
  <c r="C166" i="13"/>
  <c r="D166" i="13"/>
  <c r="E166" i="13"/>
  <c r="F166" i="13"/>
  <c r="G166" i="13"/>
  <c r="H166" i="13"/>
  <c r="A167" i="13"/>
  <c r="D170" i="14"/>
  <c r="F170" i="14"/>
  <c r="G170" i="14"/>
  <c r="B170" i="14"/>
  <c r="C170" i="14"/>
  <c r="H170" i="14"/>
  <c r="K170" i="14"/>
  <c r="B167" i="13"/>
  <c r="E170" i="14"/>
  <c r="I170" i="14"/>
  <c r="C167" i="13"/>
  <c r="D167" i="13"/>
  <c r="E167" i="13"/>
  <c r="F167" i="13"/>
  <c r="G167" i="13"/>
  <c r="H167" i="13"/>
  <c r="A168" i="13"/>
  <c r="D171" i="14"/>
  <c r="F171" i="14"/>
  <c r="G171" i="14"/>
  <c r="B171" i="14"/>
  <c r="C171" i="14"/>
  <c r="H171" i="14"/>
  <c r="K171" i="14"/>
  <c r="B168" i="13"/>
  <c r="E171" i="14"/>
  <c r="I171" i="14"/>
  <c r="C168" i="13"/>
  <c r="D168" i="13"/>
  <c r="E168" i="13"/>
  <c r="F168" i="13"/>
  <c r="G168" i="13"/>
  <c r="H168" i="13"/>
  <c r="A169" i="13"/>
  <c r="D172" i="14"/>
  <c r="F172" i="14"/>
  <c r="G172" i="14"/>
  <c r="B172" i="14"/>
  <c r="C172" i="14"/>
  <c r="H172" i="14"/>
  <c r="K172" i="14"/>
  <c r="B169" i="13"/>
  <c r="E172" i="14"/>
  <c r="I172" i="14"/>
  <c r="C169" i="13"/>
  <c r="D169" i="13"/>
  <c r="E169" i="13"/>
  <c r="F169" i="13"/>
  <c r="G169" i="13"/>
  <c r="H169" i="13"/>
  <c r="A170" i="13"/>
  <c r="D173" i="14"/>
  <c r="F173" i="14"/>
  <c r="G173" i="14"/>
  <c r="B173" i="14"/>
  <c r="C173" i="14"/>
  <c r="H173" i="14"/>
  <c r="K173" i="14"/>
  <c r="B170" i="13"/>
  <c r="E173" i="14"/>
  <c r="I173" i="14"/>
  <c r="C170" i="13"/>
  <c r="D170" i="13"/>
  <c r="E170" i="13"/>
  <c r="F170" i="13"/>
  <c r="G170" i="13"/>
  <c r="H170" i="13"/>
  <c r="A171" i="13"/>
  <c r="D174" i="14"/>
  <c r="F174" i="14"/>
  <c r="G174" i="14"/>
  <c r="B174" i="14"/>
  <c r="C174" i="14"/>
  <c r="H174" i="14"/>
  <c r="K174" i="14"/>
  <c r="B171" i="13"/>
  <c r="E174" i="14"/>
  <c r="I174" i="14"/>
  <c r="C171" i="13"/>
  <c r="D171" i="13"/>
  <c r="E171" i="13"/>
  <c r="F171" i="13"/>
  <c r="G171" i="13"/>
  <c r="H171" i="13"/>
  <c r="A172" i="13"/>
  <c r="D175" i="14"/>
  <c r="F175" i="14"/>
  <c r="G175" i="14"/>
  <c r="B175" i="14"/>
  <c r="C175" i="14"/>
  <c r="H175" i="14"/>
  <c r="K175" i="14"/>
  <c r="B172" i="13"/>
  <c r="E175" i="14"/>
  <c r="I175" i="14"/>
  <c r="C172" i="13"/>
  <c r="D172" i="13"/>
  <c r="E172" i="13"/>
  <c r="F172" i="13"/>
  <c r="G172" i="13"/>
  <c r="H172" i="13"/>
  <c r="A173" i="13"/>
  <c r="D176" i="14"/>
  <c r="F176" i="14"/>
  <c r="G176" i="14"/>
  <c r="B176" i="14"/>
  <c r="C176" i="14"/>
  <c r="H176" i="14"/>
  <c r="K176" i="14"/>
  <c r="B173" i="13"/>
  <c r="E176" i="14"/>
  <c r="I176" i="14"/>
  <c r="C173" i="13"/>
  <c r="D173" i="13"/>
  <c r="E173" i="13"/>
  <c r="F173" i="13"/>
  <c r="G173" i="13"/>
  <c r="H173" i="13"/>
  <c r="A174" i="13"/>
  <c r="D177" i="14"/>
  <c r="F177" i="14"/>
  <c r="G177" i="14"/>
  <c r="B177" i="14"/>
  <c r="C177" i="14"/>
  <c r="H177" i="14"/>
  <c r="K177" i="14"/>
  <c r="B174" i="13"/>
  <c r="E177" i="14"/>
  <c r="I177" i="14"/>
  <c r="C174" i="13"/>
  <c r="D174" i="13"/>
  <c r="E174" i="13"/>
  <c r="F174" i="13"/>
  <c r="G174" i="13"/>
  <c r="H174" i="13"/>
  <c r="A175" i="13"/>
  <c r="D178" i="14"/>
  <c r="F178" i="14"/>
  <c r="G178" i="14"/>
  <c r="B178" i="14"/>
  <c r="C178" i="14"/>
  <c r="H178" i="14"/>
  <c r="K178" i="14"/>
  <c r="B175" i="13"/>
  <c r="E178" i="14"/>
  <c r="I178" i="14"/>
  <c r="C175" i="13"/>
  <c r="D175" i="13"/>
  <c r="E175" i="13"/>
  <c r="F175" i="13"/>
  <c r="G175" i="13"/>
  <c r="H175" i="13"/>
  <c r="A176" i="13"/>
  <c r="D179" i="14"/>
  <c r="F179" i="14"/>
  <c r="G179" i="14"/>
  <c r="B179" i="14"/>
  <c r="C179" i="14"/>
  <c r="H179" i="14"/>
  <c r="K179" i="14"/>
  <c r="B176" i="13"/>
  <c r="E179" i="14"/>
  <c r="I179" i="14"/>
  <c r="C176" i="13"/>
  <c r="D176" i="13"/>
  <c r="E176" i="13"/>
  <c r="F176" i="13"/>
  <c r="G176" i="13"/>
  <c r="H176" i="13"/>
  <c r="A177" i="13"/>
  <c r="D180" i="14"/>
  <c r="F180" i="14"/>
  <c r="G180" i="14"/>
  <c r="B180" i="14"/>
  <c r="C180" i="14"/>
  <c r="H180" i="14"/>
  <c r="K180" i="14"/>
  <c r="B177" i="13"/>
  <c r="E180" i="14"/>
  <c r="I180" i="14"/>
  <c r="C177" i="13"/>
  <c r="D177" i="13"/>
  <c r="E177" i="13"/>
  <c r="F177" i="13"/>
  <c r="G177" i="13"/>
  <c r="H177" i="13"/>
  <c r="A178" i="13"/>
  <c r="D181" i="14"/>
  <c r="F181" i="14"/>
  <c r="G181" i="14"/>
  <c r="B181" i="14"/>
  <c r="C181" i="14"/>
  <c r="H181" i="14"/>
  <c r="K181" i="14"/>
  <c r="B178" i="13"/>
  <c r="E181" i="14"/>
  <c r="I181" i="14"/>
  <c r="C178" i="13"/>
  <c r="D178" i="13"/>
  <c r="E178" i="13"/>
  <c r="F178" i="13"/>
  <c r="G178" i="13"/>
  <c r="H178" i="13"/>
  <c r="A179" i="13"/>
  <c r="D182" i="14"/>
  <c r="F182" i="14"/>
  <c r="G182" i="14"/>
  <c r="B182" i="14"/>
  <c r="C182" i="14"/>
  <c r="H182" i="14"/>
  <c r="K182" i="14"/>
  <c r="B179" i="13"/>
  <c r="E182" i="14"/>
  <c r="I182" i="14"/>
  <c r="C179" i="13"/>
  <c r="D179" i="13"/>
  <c r="E179" i="13"/>
  <c r="F179" i="13"/>
  <c r="G179" i="13"/>
  <c r="H179" i="13"/>
  <c r="A180" i="13"/>
  <c r="D183" i="14"/>
  <c r="F183" i="14"/>
  <c r="G183" i="14"/>
  <c r="B183" i="14"/>
  <c r="C183" i="14"/>
  <c r="H183" i="14"/>
  <c r="K183" i="14"/>
  <c r="B180" i="13"/>
  <c r="E183" i="14"/>
  <c r="I183" i="14"/>
  <c r="C180" i="13"/>
  <c r="D180" i="13"/>
  <c r="E180" i="13"/>
  <c r="F180" i="13"/>
  <c r="G180" i="13"/>
  <c r="H180" i="13"/>
  <c r="A181" i="13"/>
  <c r="D184" i="14"/>
  <c r="F184" i="14"/>
  <c r="G184" i="14"/>
  <c r="B184" i="14"/>
  <c r="C184" i="14"/>
  <c r="H184" i="14"/>
  <c r="K184" i="14"/>
  <c r="B181" i="13"/>
  <c r="E184" i="14"/>
  <c r="I184" i="14"/>
  <c r="C181" i="13"/>
  <c r="D181" i="13"/>
  <c r="E181" i="13"/>
  <c r="F181" i="13"/>
  <c r="G181" i="13"/>
  <c r="H181" i="13"/>
  <c r="A182" i="13"/>
  <c r="D185" i="14"/>
  <c r="F185" i="14"/>
  <c r="G185" i="14"/>
  <c r="B185" i="14"/>
  <c r="C185" i="14"/>
  <c r="H185" i="14"/>
  <c r="K185" i="14"/>
  <c r="B182" i="13"/>
  <c r="E185" i="14"/>
  <c r="I185" i="14"/>
  <c r="C182" i="13"/>
  <c r="D182" i="13"/>
  <c r="E182" i="13"/>
  <c r="F182" i="13"/>
  <c r="G182" i="13"/>
  <c r="H182" i="13"/>
  <c r="A183" i="13"/>
  <c r="D186" i="14"/>
  <c r="F186" i="14"/>
  <c r="G186" i="14"/>
  <c r="B186" i="14"/>
  <c r="C186" i="14"/>
  <c r="H186" i="14"/>
  <c r="K186" i="14"/>
  <c r="B183" i="13"/>
  <c r="E186" i="14"/>
  <c r="I186" i="14"/>
  <c r="C183" i="13"/>
  <c r="D183" i="13"/>
  <c r="E183" i="13"/>
  <c r="F183" i="13"/>
  <c r="G183" i="13"/>
  <c r="H183" i="13"/>
  <c r="A184" i="13"/>
  <c r="D187" i="14"/>
  <c r="F187" i="14"/>
  <c r="G187" i="14"/>
  <c r="B187" i="14"/>
  <c r="C187" i="14"/>
  <c r="H187" i="14"/>
  <c r="K187" i="14"/>
  <c r="B184" i="13"/>
  <c r="E187" i="14"/>
  <c r="I187" i="14"/>
  <c r="C184" i="13"/>
  <c r="D184" i="13"/>
  <c r="E184" i="13"/>
  <c r="F184" i="13"/>
  <c r="G184" i="13"/>
  <c r="H184" i="13"/>
  <c r="A185" i="13"/>
  <c r="D188" i="14"/>
  <c r="F188" i="14"/>
  <c r="G188" i="14"/>
  <c r="B188" i="14"/>
  <c r="C188" i="14"/>
  <c r="H188" i="14"/>
  <c r="K188" i="14"/>
  <c r="B185" i="13"/>
  <c r="E188" i="14"/>
  <c r="I188" i="14"/>
  <c r="C185" i="13"/>
  <c r="D185" i="13"/>
  <c r="E185" i="13"/>
  <c r="F185" i="13"/>
  <c r="G185" i="13"/>
  <c r="H185" i="13"/>
  <c r="A186" i="13"/>
  <c r="D189" i="14"/>
  <c r="F189" i="14"/>
  <c r="G189" i="14"/>
  <c r="B189" i="14"/>
  <c r="C189" i="14"/>
  <c r="H189" i="14"/>
  <c r="K189" i="14"/>
  <c r="B186" i="13"/>
  <c r="E189" i="14"/>
  <c r="I189" i="14"/>
  <c r="C186" i="13"/>
  <c r="D186" i="13"/>
  <c r="E186" i="13"/>
  <c r="F186" i="13"/>
  <c r="G186" i="13"/>
  <c r="H186" i="13"/>
  <c r="A187" i="13"/>
  <c r="D190" i="14"/>
  <c r="F190" i="14"/>
  <c r="G190" i="14"/>
  <c r="B190" i="14"/>
  <c r="C190" i="14"/>
  <c r="H190" i="14"/>
  <c r="K190" i="14"/>
  <c r="B187" i="13"/>
  <c r="E190" i="14"/>
  <c r="I190" i="14"/>
  <c r="C187" i="13"/>
  <c r="D187" i="13"/>
  <c r="E187" i="13"/>
  <c r="F187" i="13"/>
  <c r="G187" i="13"/>
  <c r="H187" i="13"/>
  <c r="A188" i="13"/>
  <c r="D191" i="14"/>
  <c r="F191" i="14"/>
  <c r="G191" i="14"/>
  <c r="B191" i="14"/>
  <c r="C191" i="14"/>
  <c r="H191" i="14"/>
  <c r="K191" i="14"/>
  <c r="B188" i="13"/>
  <c r="E191" i="14"/>
  <c r="I191" i="14"/>
  <c r="C188" i="13"/>
  <c r="D188" i="13"/>
  <c r="E188" i="13"/>
  <c r="F188" i="13"/>
  <c r="G188" i="13"/>
  <c r="H188" i="13"/>
  <c r="A189" i="13"/>
  <c r="D192" i="14"/>
  <c r="F192" i="14"/>
  <c r="G192" i="14"/>
  <c r="B192" i="14"/>
  <c r="C192" i="14"/>
  <c r="H192" i="14"/>
  <c r="K192" i="14"/>
  <c r="B189" i="13"/>
  <c r="E192" i="14"/>
  <c r="I192" i="14"/>
  <c r="C189" i="13"/>
  <c r="D189" i="13"/>
  <c r="E189" i="13"/>
  <c r="F189" i="13"/>
  <c r="G189" i="13"/>
  <c r="H189" i="13"/>
  <c r="A190" i="13"/>
  <c r="D193" i="14"/>
  <c r="F193" i="14"/>
  <c r="G193" i="14"/>
  <c r="B193" i="14"/>
  <c r="C193" i="14"/>
  <c r="H193" i="14"/>
  <c r="K193" i="14"/>
  <c r="B190" i="13"/>
  <c r="E193" i="14"/>
  <c r="I193" i="14"/>
  <c r="C190" i="13"/>
  <c r="D190" i="13"/>
  <c r="E190" i="13"/>
  <c r="F190" i="13"/>
  <c r="G190" i="13"/>
  <c r="H190" i="13"/>
  <c r="A191" i="13"/>
  <c r="D194" i="14"/>
  <c r="F194" i="14"/>
  <c r="G194" i="14"/>
  <c r="B194" i="14"/>
  <c r="C194" i="14"/>
  <c r="H194" i="14"/>
  <c r="K194" i="14"/>
  <c r="B191" i="13"/>
  <c r="E194" i="14"/>
  <c r="I194" i="14"/>
  <c r="C191" i="13"/>
  <c r="D191" i="13"/>
  <c r="E191" i="13"/>
  <c r="F191" i="13"/>
  <c r="G191" i="13"/>
  <c r="H191" i="13"/>
  <c r="A192" i="13"/>
  <c r="D195" i="14"/>
  <c r="F195" i="14"/>
  <c r="G195" i="14"/>
  <c r="B195" i="14"/>
  <c r="C195" i="14"/>
  <c r="H195" i="14"/>
  <c r="K195" i="14"/>
  <c r="B192" i="13"/>
  <c r="E195" i="14"/>
  <c r="I195" i="14"/>
  <c r="C192" i="13"/>
  <c r="D192" i="13"/>
  <c r="E192" i="13"/>
  <c r="F192" i="13"/>
  <c r="G192" i="13"/>
  <c r="H192" i="13"/>
  <c r="A193" i="13"/>
  <c r="D196" i="14"/>
  <c r="F196" i="14"/>
  <c r="G196" i="14"/>
  <c r="B196" i="14"/>
  <c r="C196" i="14"/>
  <c r="H196" i="14"/>
  <c r="K196" i="14"/>
  <c r="B193" i="13"/>
  <c r="E196" i="14"/>
  <c r="I196" i="14"/>
  <c r="C193" i="13"/>
  <c r="D193" i="13"/>
  <c r="E193" i="13"/>
  <c r="F193" i="13"/>
  <c r="G193" i="13"/>
  <c r="H193" i="13"/>
  <c r="A194" i="13"/>
  <c r="D197" i="14"/>
  <c r="F197" i="14"/>
  <c r="G197" i="14"/>
  <c r="B197" i="14"/>
  <c r="C197" i="14"/>
  <c r="H197" i="14"/>
  <c r="K197" i="14"/>
  <c r="B194" i="13"/>
  <c r="E197" i="14"/>
  <c r="I197" i="14"/>
  <c r="C194" i="13"/>
  <c r="D194" i="13"/>
  <c r="E194" i="13"/>
  <c r="F194" i="13"/>
  <c r="G194" i="13"/>
  <c r="H194" i="13"/>
  <c r="A195" i="13"/>
  <c r="D198" i="14"/>
  <c r="F198" i="14"/>
  <c r="G198" i="14"/>
  <c r="B198" i="14"/>
  <c r="C198" i="14"/>
  <c r="H198" i="14"/>
  <c r="K198" i="14"/>
  <c r="B195" i="13"/>
  <c r="E198" i="14"/>
  <c r="I198" i="14"/>
  <c r="C195" i="13"/>
  <c r="D195" i="13"/>
  <c r="E195" i="13"/>
  <c r="F195" i="13"/>
  <c r="G195" i="13"/>
  <c r="H195" i="13"/>
  <c r="A196" i="13"/>
  <c r="D199" i="14"/>
  <c r="F199" i="14"/>
  <c r="G199" i="14"/>
  <c r="B199" i="14"/>
  <c r="C199" i="14"/>
  <c r="H199" i="14"/>
  <c r="K199" i="14"/>
  <c r="B196" i="13"/>
  <c r="E199" i="14"/>
  <c r="I199" i="14"/>
  <c r="C196" i="13"/>
  <c r="D196" i="13"/>
  <c r="E196" i="13"/>
  <c r="F196" i="13"/>
  <c r="G196" i="13"/>
  <c r="H196" i="13"/>
  <c r="A197" i="13"/>
  <c r="D200" i="14"/>
  <c r="F200" i="14"/>
  <c r="G200" i="14"/>
  <c r="B200" i="14"/>
  <c r="C200" i="14"/>
  <c r="H200" i="14"/>
  <c r="K200" i="14"/>
  <c r="B197" i="13"/>
  <c r="E200" i="14"/>
  <c r="I200" i="14"/>
  <c r="C197" i="13"/>
  <c r="D197" i="13"/>
  <c r="E197" i="13"/>
  <c r="F197" i="13"/>
  <c r="G197" i="13"/>
  <c r="H197" i="13"/>
  <c r="A198" i="13"/>
  <c r="D201" i="14"/>
  <c r="F201" i="14"/>
  <c r="G201" i="14"/>
  <c r="B201" i="14"/>
  <c r="C201" i="14"/>
  <c r="H201" i="14"/>
  <c r="K201" i="14"/>
  <c r="B198" i="13"/>
  <c r="E201" i="14"/>
  <c r="I201" i="14"/>
  <c r="C198" i="13"/>
  <c r="D198" i="13"/>
  <c r="E198" i="13"/>
  <c r="F198" i="13"/>
  <c r="G198" i="13"/>
  <c r="H198" i="13"/>
  <c r="A199" i="13"/>
  <c r="D202" i="14"/>
  <c r="F202" i="14"/>
  <c r="G202" i="14"/>
  <c r="B202" i="14"/>
  <c r="C202" i="14"/>
  <c r="H202" i="14"/>
  <c r="K202" i="14"/>
  <c r="B199" i="13"/>
  <c r="E202" i="14"/>
  <c r="I202" i="14"/>
  <c r="C199" i="13"/>
  <c r="D199" i="13"/>
  <c r="E199" i="13"/>
  <c r="F199" i="13"/>
  <c r="G199" i="13"/>
  <c r="H199" i="13"/>
  <c r="A200" i="13"/>
  <c r="D203" i="14"/>
  <c r="F203" i="14"/>
  <c r="G203" i="14"/>
  <c r="B203" i="14"/>
  <c r="C203" i="14"/>
  <c r="H203" i="14"/>
  <c r="K203" i="14"/>
  <c r="B200" i="13"/>
  <c r="E203" i="14"/>
  <c r="I203" i="14"/>
  <c r="C200" i="13"/>
  <c r="D200" i="13"/>
  <c r="E200" i="13"/>
  <c r="F200" i="13"/>
  <c r="G200" i="13"/>
  <c r="H200" i="13"/>
  <c r="A201" i="13"/>
  <c r="D204" i="14"/>
  <c r="F204" i="14"/>
  <c r="G204" i="14"/>
  <c r="B204" i="14"/>
  <c r="C204" i="14"/>
  <c r="H204" i="14"/>
  <c r="K204" i="14"/>
  <c r="B201" i="13"/>
  <c r="E204" i="14"/>
  <c r="I204" i="14"/>
  <c r="C201" i="13"/>
  <c r="D201" i="13"/>
  <c r="E201" i="13"/>
  <c r="F201" i="13"/>
  <c r="G201" i="13"/>
  <c r="H201" i="13"/>
  <c r="A202" i="13"/>
  <c r="D205" i="14"/>
  <c r="F205" i="14"/>
  <c r="G205" i="14"/>
  <c r="B205" i="14"/>
  <c r="C205" i="14"/>
  <c r="H205" i="14"/>
  <c r="K205" i="14"/>
  <c r="B202" i="13"/>
  <c r="E205" i="14"/>
  <c r="I205" i="14"/>
  <c r="C202" i="13"/>
  <c r="D202" i="13"/>
  <c r="E202" i="13"/>
  <c r="F202" i="13"/>
  <c r="G202" i="13"/>
  <c r="H202" i="13"/>
  <c r="A203" i="13"/>
  <c r="D206" i="14"/>
  <c r="F206" i="14"/>
  <c r="G206" i="14"/>
  <c r="B206" i="14"/>
  <c r="C206" i="14"/>
  <c r="H206" i="14"/>
  <c r="K206" i="14"/>
  <c r="B203" i="13"/>
  <c r="E206" i="14"/>
  <c r="I206" i="14"/>
  <c r="C203" i="13"/>
  <c r="D203" i="13"/>
  <c r="E203" i="13"/>
  <c r="F203" i="13"/>
  <c r="G203" i="13"/>
  <c r="H203" i="13"/>
  <c r="A204" i="13"/>
  <c r="D207" i="14"/>
  <c r="F207" i="14"/>
  <c r="G207" i="14"/>
  <c r="B207" i="14"/>
  <c r="C207" i="14"/>
  <c r="H207" i="14"/>
  <c r="K207" i="14"/>
  <c r="B204" i="13"/>
  <c r="E207" i="14"/>
  <c r="I207" i="14"/>
  <c r="C204" i="13"/>
  <c r="D204" i="13"/>
  <c r="E204" i="13"/>
  <c r="F204" i="13"/>
  <c r="G204" i="13"/>
  <c r="H204" i="13"/>
  <c r="A205" i="13"/>
  <c r="D208" i="14"/>
  <c r="F208" i="14"/>
  <c r="G208" i="14"/>
  <c r="B208" i="14"/>
  <c r="C208" i="14"/>
  <c r="H208" i="14"/>
  <c r="K208" i="14"/>
  <c r="B205" i="13"/>
  <c r="E208" i="14"/>
  <c r="I208" i="14"/>
  <c r="C205" i="13"/>
  <c r="D205" i="13"/>
  <c r="E205" i="13"/>
  <c r="F205" i="13"/>
  <c r="G205" i="13"/>
  <c r="H205" i="13"/>
  <c r="A206" i="13"/>
  <c r="D209" i="14"/>
  <c r="F209" i="14"/>
  <c r="G209" i="14"/>
  <c r="B209" i="14"/>
  <c r="C209" i="14"/>
  <c r="H209" i="14"/>
  <c r="K209" i="14"/>
  <c r="B206" i="13"/>
  <c r="E209" i="14"/>
  <c r="I209" i="14"/>
  <c r="C206" i="13"/>
  <c r="D206" i="13"/>
  <c r="E206" i="13"/>
  <c r="F206" i="13"/>
  <c r="G206" i="13"/>
  <c r="H206" i="13"/>
  <c r="A207" i="13"/>
  <c r="D210" i="14"/>
  <c r="F210" i="14"/>
  <c r="G210" i="14"/>
  <c r="B210" i="14"/>
  <c r="C210" i="14"/>
  <c r="H210" i="14"/>
  <c r="K210" i="14"/>
  <c r="B207" i="13"/>
  <c r="E210" i="14"/>
  <c r="I210" i="14"/>
  <c r="C207" i="13"/>
  <c r="D207" i="13"/>
  <c r="E207" i="13"/>
  <c r="F207" i="13"/>
  <c r="G207" i="13"/>
  <c r="H207" i="13"/>
  <c r="A208" i="13"/>
  <c r="D211" i="14"/>
  <c r="F211" i="14"/>
  <c r="G211" i="14"/>
  <c r="B211" i="14"/>
  <c r="C211" i="14"/>
  <c r="H211" i="14"/>
  <c r="K211" i="14"/>
  <c r="B208" i="13"/>
  <c r="E211" i="14"/>
  <c r="I211" i="14"/>
  <c r="C208" i="13"/>
  <c r="D208" i="13"/>
  <c r="E208" i="13"/>
  <c r="F208" i="13"/>
  <c r="G208" i="13"/>
  <c r="H208" i="13"/>
  <c r="A209" i="13"/>
  <c r="D212" i="14"/>
  <c r="F212" i="14"/>
  <c r="G212" i="14"/>
  <c r="B212" i="14"/>
  <c r="C212" i="14"/>
  <c r="H212" i="14"/>
  <c r="K212" i="14"/>
  <c r="B209" i="13"/>
  <c r="E212" i="14"/>
  <c r="I212" i="14"/>
  <c r="C209" i="13"/>
  <c r="D209" i="13"/>
  <c r="E209" i="13"/>
  <c r="F209" i="13"/>
  <c r="G209" i="13"/>
  <c r="H209" i="13"/>
  <c r="A210" i="13"/>
  <c r="D213" i="14"/>
  <c r="F213" i="14"/>
  <c r="G213" i="14"/>
  <c r="B213" i="14"/>
  <c r="C213" i="14"/>
  <c r="H213" i="14"/>
  <c r="K213" i="14"/>
  <c r="B210" i="13"/>
  <c r="E213" i="14"/>
  <c r="I213" i="14"/>
  <c r="C210" i="13"/>
  <c r="D210" i="13"/>
  <c r="E210" i="13"/>
  <c r="F210" i="13"/>
  <c r="G210" i="13"/>
  <c r="H210" i="13"/>
  <c r="A211" i="13"/>
  <c r="D214" i="14"/>
  <c r="F214" i="14"/>
  <c r="G214" i="14"/>
  <c r="B214" i="14"/>
  <c r="C214" i="14"/>
  <c r="H214" i="14"/>
  <c r="K214" i="14"/>
  <c r="B211" i="13"/>
  <c r="E214" i="14"/>
  <c r="I214" i="14"/>
  <c r="C211" i="13"/>
  <c r="D211" i="13"/>
  <c r="E211" i="13"/>
  <c r="F211" i="13"/>
  <c r="G211" i="13"/>
  <c r="H211" i="13"/>
  <c r="A212" i="13"/>
  <c r="D215" i="14"/>
  <c r="F215" i="14"/>
  <c r="G215" i="14"/>
  <c r="B215" i="14"/>
  <c r="C215" i="14"/>
  <c r="H215" i="14"/>
  <c r="K215" i="14"/>
  <c r="B212" i="13"/>
  <c r="E215" i="14"/>
  <c r="I215" i="14"/>
  <c r="C212" i="13"/>
  <c r="D212" i="13"/>
  <c r="E212" i="13"/>
  <c r="F212" i="13"/>
  <c r="G212" i="13"/>
  <c r="H212" i="13"/>
  <c r="A213" i="13"/>
  <c r="D216" i="14"/>
  <c r="F216" i="14"/>
  <c r="G216" i="14"/>
  <c r="B216" i="14"/>
  <c r="C216" i="14"/>
  <c r="H216" i="14"/>
  <c r="K216" i="14"/>
  <c r="B213" i="13"/>
  <c r="E216" i="14"/>
  <c r="I216" i="14"/>
  <c r="C213" i="13"/>
  <c r="D213" i="13"/>
  <c r="E213" i="13"/>
  <c r="F213" i="13"/>
  <c r="G213" i="13"/>
  <c r="H213" i="13"/>
  <c r="A214" i="13"/>
  <c r="D217" i="14"/>
  <c r="F217" i="14"/>
  <c r="G217" i="14"/>
  <c r="B217" i="14"/>
  <c r="C217" i="14"/>
  <c r="H217" i="14"/>
  <c r="K217" i="14"/>
  <c r="B214" i="13"/>
  <c r="E217" i="14"/>
  <c r="I217" i="14"/>
  <c r="C214" i="13"/>
  <c r="D214" i="13"/>
  <c r="E214" i="13"/>
  <c r="F214" i="13"/>
  <c r="G214" i="13"/>
  <c r="H214" i="13"/>
  <c r="A215" i="13"/>
  <c r="D218" i="14"/>
  <c r="F218" i="14"/>
  <c r="G218" i="14"/>
  <c r="B218" i="14"/>
  <c r="C218" i="14"/>
  <c r="H218" i="14"/>
  <c r="K218" i="14"/>
  <c r="B215" i="13"/>
  <c r="E218" i="14"/>
  <c r="I218" i="14"/>
  <c r="C215" i="13"/>
  <c r="D215" i="13"/>
  <c r="E215" i="13"/>
  <c r="F215" i="13"/>
  <c r="G215" i="13"/>
  <c r="H215" i="13"/>
  <c r="A216" i="13"/>
  <c r="D219" i="14"/>
  <c r="F219" i="14"/>
  <c r="G219" i="14"/>
  <c r="B219" i="14"/>
  <c r="C219" i="14"/>
  <c r="H219" i="14"/>
  <c r="K219" i="14"/>
  <c r="B216" i="13"/>
  <c r="E219" i="14"/>
  <c r="I219" i="14"/>
  <c r="C216" i="13"/>
  <c r="D216" i="13"/>
  <c r="E216" i="13"/>
  <c r="F216" i="13"/>
  <c r="G216" i="13"/>
  <c r="H216" i="13"/>
  <c r="A217" i="13"/>
  <c r="D220" i="14"/>
  <c r="F220" i="14"/>
  <c r="G220" i="14"/>
  <c r="B220" i="14"/>
  <c r="C220" i="14"/>
  <c r="H220" i="14"/>
  <c r="K220" i="14"/>
  <c r="B217" i="13"/>
  <c r="E220" i="14"/>
  <c r="I220" i="14"/>
  <c r="C217" i="13"/>
  <c r="D217" i="13"/>
  <c r="E217" i="13"/>
  <c r="F217" i="13"/>
  <c r="G217" i="13"/>
  <c r="H217" i="13"/>
  <c r="A218" i="13"/>
  <c r="D221" i="14"/>
  <c r="F221" i="14"/>
  <c r="G221" i="14"/>
  <c r="B221" i="14"/>
  <c r="C221" i="14"/>
  <c r="H221" i="14"/>
  <c r="K221" i="14"/>
  <c r="B218" i="13"/>
  <c r="E221" i="14"/>
  <c r="I221" i="14"/>
  <c r="C218" i="13"/>
  <c r="D218" i="13"/>
  <c r="E218" i="13"/>
  <c r="F218" i="13"/>
  <c r="G218" i="13"/>
  <c r="H218" i="13"/>
  <c r="A219" i="13"/>
  <c r="D222" i="14"/>
  <c r="F222" i="14"/>
  <c r="G222" i="14"/>
  <c r="B222" i="14"/>
  <c r="C222" i="14"/>
  <c r="H222" i="14"/>
  <c r="K222" i="14"/>
  <c r="B219" i="13"/>
  <c r="E222" i="14"/>
  <c r="I222" i="14"/>
  <c r="C219" i="13"/>
  <c r="D219" i="13"/>
  <c r="E219" i="13"/>
  <c r="F219" i="13"/>
  <c r="G219" i="13"/>
  <c r="H219" i="13"/>
  <c r="A220" i="13"/>
  <c r="D223" i="14"/>
  <c r="F223" i="14"/>
  <c r="G223" i="14"/>
  <c r="B223" i="14"/>
  <c r="C223" i="14"/>
  <c r="H223" i="14"/>
  <c r="K223" i="14"/>
  <c r="B220" i="13"/>
  <c r="E223" i="14"/>
  <c r="I223" i="14"/>
  <c r="C220" i="13"/>
  <c r="D220" i="13"/>
  <c r="E220" i="13"/>
  <c r="F220" i="13"/>
  <c r="G220" i="13"/>
  <c r="H220" i="13"/>
  <c r="A221" i="13"/>
  <c r="D224" i="14"/>
  <c r="F224" i="14"/>
  <c r="G224" i="14"/>
  <c r="B224" i="14"/>
  <c r="C224" i="14"/>
  <c r="H224" i="14"/>
  <c r="K224" i="14"/>
  <c r="B221" i="13"/>
  <c r="E224" i="14"/>
  <c r="I224" i="14"/>
  <c r="C221" i="13"/>
  <c r="D221" i="13"/>
  <c r="E221" i="13"/>
  <c r="F221" i="13"/>
  <c r="G221" i="13"/>
  <c r="H221" i="13"/>
  <c r="A222" i="13"/>
  <c r="D225" i="14"/>
  <c r="F225" i="14"/>
  <c r="G225" i="14"/>
  <c r="B225" i="14"/>
  <c r="C225" i="14"/>
  <c r="H225" i="14"/>
  <c r="K225" i="14"/>
  <c r="B222" i="13"/>
  <c r="E225" i="14"/>
  <c r="I225" i="14"/>
  <c r="C222" i="13"/>
  <c r="D222" i="13"/>
  <c r="E222" i="13"/>
  <c r="F222" i="13"/>
  <c r="G222" i="13"/>
  <c r="H222" i="13"/>
  <c r="A223" i="13"/>
  <c r="D226" i="14"/>
  <c r="F226" i="14"/>
  <c r="G226" i="14"/>
  <c r="B226" i="14"/>
  <c r="C226" i="14"/>
  <c r="H226" i="14"/>
  <c r="K226" i="14"/>
  <c r="B223" i="13"/>
  <c r="E226" i="14"/>
  <c r="I226" i="14"/>
  <c r="C223" i="13"/>
  <c r="D223" i="13"/>
  <c r="E223" i="13"/>
  <c r="F223" i="13"/>
  <c r="G223" i="13"/>
  <c r="H223" i="13"/>
  <c r="A224" i="13"/>
  <c r="D227" i="14"/>
  <c r="F227" i="14"/>
  <c r="G227" i="14"/>
  <c r="B227" i="14"/>
  <c r="C227" i="14"/>
  <c r="H227" i="14"/>
  <c r="K227" i="14"/>
  <c r="B224" i="13"/>
  <c r="E227" i="14"/>
  <c r="I227" i="14"/>
  <c r="C224" i="13"/>
  <c r="D224" i="13"/>
  <c r="E224" i="13"/>
  <c r="F224" i="13"/>
  <c r="G224" i="13"/>
  <c r="H224" i="13"/>
  <c r="A225" i="13"/>
  <c r="D228" i="14"/>
  <c r="F228" i="14"/>
  <c r="G228" i="14"/>
  <c r="B228" i="14"/>
  <c r="C228" i="14"/>
  <c r="H228" i="14"/>
  <c r="K228" i="14"/>
  <c r="B225" i="13"/>
  <c r="E228" i="14"/>
  <c r="I228" i="14"/>
  <c r="C225" i="13"/>
  <c r="D225" i="13"/>
  <c r="E225" i="13"/>
  <c r="F225" i="13"/>
  <c r="G225" i="13"/>
  <c r="H225" i="13"/>
  <c r="A226" i="13"/>
  <c r="D229" i="14"/>
  <c r="F229" i="14"/>
  <c r="G229" i="14"/>
  <c r="B229" i="14"/>
  <c r="C229" i="14"/>
  <c r="H229" i="14"/>
  <c r="K229" i="14"/>
  <c r="B226" i="13"/>
  <c r="E229" i="14"/>
  <c r="I229" i="14"/>
  <c r="C226" i="13"/>
  <c r="D226" i="13"/>
  <c r="E226" i="13"/>
  <c r="F226" i="13"/>
  <c r="G226" i="13"/>
  <c r="H226" i="13"/>
  <c r="A227" i="13"/>
  <c r="D230" i="14"/>
  <c r="F230" i="14"/>
  <c r="G230" i="14"/>
  <c r="B230" i="14"/>
  <c r="C230" i="14"/>
  <c r="H230" i="14"/>
  <c r="K230" i="14"/>
  <c r="B227" i="13"/>
  <c r="E230" i="14"/>
  <c r="I230" i="14"/>
  <c r="C227" i="13"/>
  <c r="D227" i="13"/>
  <c r="E227" i="13"/>
  <c r="F227" i="13"/>
  <c r="G227" i="13"/>
  <c r="H227" i="13"/>
  <c r="A228" i="13"/>
  <c r="D231" i="14"/>
  <c r="F231" i="14"/>
  <c r="G231" i="14"/>
  <c r="B231" i="14"/>
  <c r="C231" i="14"/>
  <c r="H231" i="14"/>
  <c r="K231" i="14"/>
  <c r="B228" i="13"/>
  <c r="E231" i="14"/>
  <c r="I231" i="14"/>
  <c r="C228" i="13"/>
  <c r="D228" i="13"/>
  <c r="E228" i="13"/>
  <c r="F228" i="13"/>
  <c r="G228" i="13"/>
  <c r="H228" i="13"/>
  <c r="A229" i="13"/>
  <c r="D232" i="14"/>
  <c r="F232" i="14"/>
  <c r="G232" i="14"/>
  <c r="B232" i="14"/>
  <c r="C232" i="14"/>
  <c r="H232" i="14"/>
  <c r="K232" i="14"/>
  <c r="B229" i="13"/>
  <c r="E232" i="14"/>
  <c r="I232" i="14"/>
  <c r="C229" i="13"/>
  <c r="D229" i="13"/>
  <c r="E229" i="13"/>
  <c r="F229" i="13"/>
  <c r="G229" i="13"/>
  <c r="H229" i="13"/>
  <c r="A230" i="13"/>
  <c r="D233" i="14"/>
  <c r="F233" i="14"/>
  <c r="G233" i="14"/>
  <c r="B233" i="14"/>
  <c r="C233" i="14"/>
  <c r="H233" i="14"/>
  <c r="K233" i="14"/>
  <c r="B230" i="13"/>
  <c r="E233" i="14"/>
  <c r="I233" i="14"/>
  <c r="C230" i="13"/>
  <c r="D230" i="13"/>
  <c r="E230" i="13"/>
  <c r="F230" i="13"/>
  <c r="G230" i="13"/>
  <c r="H230" i="13"/>
  <c r="A231" i="13"/>
  <c r="D234" i="14"/>
  <c r="F234" i="14"/>
  <c r="G234" i="14"/>
  <c r="B234" i="14"/>
  <c r="C234" i="14"/>
  <c r="H234" i="14"/>
  <c r="K234" i="14"/>
  <c r="B231" i="13"/>
  <c r="E234" i="14"/>
  <c r="I234" i="14"/>
  <c r="C231" i="13"/>
  <c r="D231" i="13"/>
  <c r="E231" i="13"/>
  <c r="F231" i="13"/>
  <c r="G231" i="13"/>
  <c r="H231" i="13"/>
  <c r="A232" i="13"/>
  <c r="D235" i="14"/>
  <c r="F235" i="14"/>
  <c r="G235" i="14"/>
  <c r="B235" i="14"/>
  <c r="C235" i="14"/>
  <c r="H235" i="14"/>
  <c r="K235" i="14"/>
  <c r="B232" i="13"/>
  <c r="E235" i="14"/>
  <c r="I235" i="14"/>
  <c r="C232" i="13"/>
  <c r="D232" i="13"/>
  <c r="E232" i="13"/>
  <c r="F232" i="13"/>
  <c r="G232" i="13"/>
  <c r="H232" i="13"/>
  <c r="A233" i="13"/>
  <c r="D236" i="14"/>
  <c r="F236" i="14"/>
  <c r="G236" i="14"/>
  <c r="B236" i="14"/>
  <c r="C236" i="14"/>
  <c r="H236" i="14"/>
  <c r="K236" i="14"/>
  <c r="B233" i="13"/>
  <c r="E236" i="14"/>
  <c r="I236" i="14"/>
  <c r="C233" i="13"/>
  <c r="D233" i="13"/>
  <c r="E233" i="13"/>
  <c r="F233" i="13"/>
  <c r="G233" i="13"/>
  <c r="H233" i="13"/>
  <c r="A234" i="13"/>
  <c r="D237" i="14"/>
  <c r="F237" i="14"/>
  <c r="G237" i="14"/>
  <c r="B237" i="14"/>
  <c r="C237" i="14"/>
  <c r="H237" i="14"/>
  <c r="K237" i="14"/>
  <c r="B234" i="13"/>
  <c r="E237" i="14"/>
  <c r="I237" i="14"/>
  <c r="C234" i="13"/>
  <c r="D234" i="13"/>
  <c r="E234" i="13"/>
  <c r="F234" i="13"/>
  <c r="G234" i="13"/>
  <c r="H234" i="13"/>
  <c r="A235" i="13"/>
  <c r="D238" i="14"/>
  <c r="F238" i="14"/>
  <c r="G238" i="14"/>
  <c r="B238" i="14"/>
  <c r="C238" i="14"/>
  <c r="H238" i="14"/>
  <c r="K238" i="14"/>
  <c r="B235" i="13"/>
  <c r="E238" i="14"/>
  <c r="I238" i="14"/>
  <c r="C235" i="13"/>
  <c r="D235" i="13"/>
  <c r="E235" i="13"/>
  <c r="F235" i="13"/>
  <c r="G235" i="13"/>
  <c r="H235" i="13"/>
  <c r="A236" i="13"/>
  <c r="D239" i="14"/>
  <c r="F239" i="14"/>
  <c r="G239" i="14"/>
  <c r="B239" i="14"/>
  <c r="C239" i="14"/>
  <c r="H239" i="14"/>
  <c r="K239" i="14"/>
  <c r="B236" i="13"/>
  <c r="E239" i="14"/>
  <c r="I239" i="14"/>
  <c r="C236" i="13"/>
  <c r="D236" i="13"/>
  <c r="E236" i="13"/>
  <c r="F236" i="13"/>
  <c r="G236" i="13"/>
  <c r="H236" i="13"/>
  <c r="A237" i="13"/>
  <c r="D240" i="14"/>
  <c r="F240" i="14"/>
  <c r="G240" i="14"/>
  <c r="B240" i="14"/>
  <c r="C240" i="14"/>
  <c r="H240" i="14"/>
  <c r="K240" i="14"/>
  <c r="B237" i="13"/>
  <c r="E240" i="14"/>
  <c r="I240" i="14"/>
  <c r="C237" i="13"/>
  <c r="D237" i="13"/>
  <c r="E237" i="13"/>
  <c r="F237" i="13"/>
  <c r="G237" i="13"/>
  <c r="H237" i="13"/>
  <c r="A238" i="13"/>
  <c r="D241" i="14"/>
  <c r="F241" i="14"/>
  <c r="G241" i="14"/>
  <c r="B241" i="14"/>
  <c r="C241" i="14"/>
  <c r="H241" i="14"/>
  <c r="K241" i="14"/>
  <c r="B238" i="13"/>
  <c r="E241" i="14"/>
  <c r="I241" i="14"/>
  <c r="C238" i="13"/>
  <c r="D238" i="13"/>
  <c r="E238" i="13"/>
  <c r="F238" i="13"/>
  <c r="G238" i="13"/>
  <c r="H238" i="13"/>
  <c r="A239" i="13"/>
  <c r="D242" i="14"/>
  <c r="F242" i="14"/>
  <c r="G242" i="14"/>
  <c r="B242" i="14"/>
  <c r="C242" i="14"/>
  <c r="H242" i="14"/>
  <c r="K242" i="14"/>
  <c r="B239" i="13"/>
  <c r="E242" i="14"/>
  <c r="I242" i="14"/>
  <c r="C239" i="13"/>
  <c r="D239" i="13"/>
  <c r="E239" i="13"/>
  <c r="F239" i="13"/>
  <c r="G239" i="13"/>
  <c r="H239" i="13"/>
  <c r="A240" i="13"/>
  <c r="D243" i="14"/>
  <c r="F243" i="14"/>
  <c r="G243" i="14"/>
  <c r="B243" i="14"/>
  <c r="C243" i="14"/>
  <c r="H243" i="14"/>
  <c r="K243" i="14"/>
  <c r="B240" i="13"/>
  <c r="E243" i="14"/>
  <c r="I243" i="14"/>
  <c r="C240" i="13"/>
  <c r="D240" i="13"/>
  <c r="E240" i="13"/>
  <c r="F240" i="13"/>
  <c r="G240" i="13"/>
  <c r="H240" i="13"/>
  <c r="A241" i="13"/>
  <c r="D244" i="14"/>
  <c r="F244" i="14"/>
  <c r="G244" i="14"/>
  <c r="B244" i="14"/>
  <c r="C244" i="14"/>
  <c r="H244" i="14"/>
  <c r="K244" i="14"/>
  <c r="B241" i="13"/>
  <c r="E244" i="14"/>
  <c r="I244" i="14"/>
  <c r="C241" i="13"/>
  <c r="D241" i="13"/>
  <c r="E241" i="13"/>
  <c r="F241" i="13"/>
  <c r="G241" i="13"/>
  <c r="H241" i="13"/>
  <c r="A242" i="13"/>
  <c r="D245" i="14"/>
  <c r="F245" i="14"/>
  <c r="G245" i="14"/>
  <c r="B245" i="14"/>
  <c r="C245" i="14"/>
  <c r="H245" i="14"/>
  <c r="K245" i="14"/>
  <c r="B242" i="13"/>
  <c r="E245" i="14"/>
  <c r="I245" i="14"/>
  <c r="C242" i="13"/>
  <c r="D242" i="13"/>
  <c r="E242" i="13"/>
  <c r="F242" i="13"/>
  <c r="G242" i="13"/>
  <c r="H242" i="13"/>
  <c r="A243" i="13"/>
  <c r="D246" i="14"/>
  <c r="F246" i="14"/>
  <c r="G246" i="14"/>
  <c r="B246" i="14"/>
  <c r="C246" i="14"/>
  <c r="H246" i="14"/>
  <c r="K246" i="14"/>
  <c r="B243" i="13"/>
  <c r="E246" i="14"/>
  <c r="I246" i="14"/>
  <c r="C243" i="13"/>
  <c r="D243" i="13"/>
  <c r="E243" i="13"/>
  <c r="F243" i="13"/>
  <c r="G243" i="13"/>
  <c r="H243" i="13"/>
  <c r="A244" i="13"/>
  <c r="D247" i="14"/>
  <c r="F247" i="14"/>
  <c r="G247" i="14"/>
  <c r="B247" i="14"/>
  <c r="C247" i="14"/>
  <c r="H247" i="14"/>
  <c r="K247" i="14"/>
  <c r="B244" i="13"/>
  <c r="E247" i="14"/>
  <c r="I247" i="14"/>
  <c r="C244" i="13"/>
  <c r="D244" i="13"/>
  <c r="E244" i="13"/>
  <c r="F244" i="13"/>
  <c r="G244" i="13"/>
  <c r="H244" i="13"/>
  <c r="A245" i="13"/>
  <c r="D248" i="14"/>
  <c r="F248" i="14"/>
  <c r="G248" i="14"/>
  <c r="B248" i="14"/>
  <c r="C248" i="14"/>
  <c r="H248" i="14"/>
  <c r="K248" i="14"/>
  <c r="B245" i="13"/>
  <c r="E248" i="14"/>
  <c r="I248" i="14"/>
  <c r="C245" i="13"/>
  <c r="D245" i="13"/>
  <c r="E245" i="13"/>
  <c r="F245" i="13"/>
  <c r="G245" i="13"/>
  <c r="H245" i="13"/>
  <c r="A246" i="13"/>
  <c r="D249" i="14"/>
  <c r="F249" i="14"/>
  <c r="G249" i="14"/>
  <c r="B249" i="14"/>
  <c r="C249" i="14"/>
  <c r="H249" i="14"/>
  <c r="K249" i="14"/>
  <c r="B246" i="13"/>
  <c r="E249" i="14"/>
  <c r="I249" i="14"/>
  <c r="C246" i="13"/>
  <c r="D246" i="13"/>
  <c r="E246" i="13"/>
  <c r="F246" i="13"/>
  <c r="G246" i="13"/>
  <c r="H246" i="13"/>
  <c r="A247" i="13"/>
  <c r="D250" i="14"/>
  <c r="F250" i="14"/>
  <c r="G250" i="14"/>
  <c r="B250" i="14"/>
  <c r="C250" i="14"/>
  <c r="H250" i="14"/>
  <c r="K250" i="14"/>
  <c r="B247" i="13"/>
  <c r="E250" i="14"/>
  <c r="I250" i="14"/>
  <c r="C247" i="13"/>
  <c r="D247" i="13"/>
  <c r="E247" i="13"/>
  <c r="F247" i="13"/>
  <c r="G247" i="13"/>
  <c r="H247" i="13"/>
  <c r="A248" i="13"/>
  <c r="D251" i="14"/>
  <c r="F251" i="14"/>
  <c r="G251" i="14"/>
  <c r="B251" i="14"/>
  <c r="C251" i="14"/>
  <c r="H251" i="14"/>
  <c r="K251" i="14"/>
  <c r="B248" i="13"/>
  <c r="E251" i="14"/>
  <c r="I251" i="14"/>
  <c r="C248" i="13"/>
  <c r="D248" i="13"/>
  <c r="E248" i="13"/>
  <c r="F248" i="13"/>
  <c r="G248" i="13"/>
  <c r="H248" i="13"/>
  <c r="A249" i="13"/>
  <c r="D252" i="14"/>
  <c r="F252" i="14"/>
  <c r="G252" i="14"/>
  <c r="B252" i="14"/>
  <c r="C252" i="14"/>
  <c r="H252" i="14"/>
  <c r="K252" i="14"/>
  <c r="B249" i="13"/>
  <c r="E252" i="14"/>
  <c r="I252" i="14"/>
  <c r="C249" i="13"/>
  <c r="D249" i="13"/>
  <c r="E249" i="13"/>
  <c r="F249" i="13"/>
  <c r="G249" i="13"/>
  <c r="H249" i="13"/>
  <c r="A250" i="13"/>
  <c r="D253" i="14"/>
  <c r="F253" i="14"/>
  <c r="G253" i="14"/>
  <c r="B253" i="14"/>
  <c r="C253" i="14"/>
  <c r="H253" i="14"/>
  <c r="K253" i="14"/>
  <c r="B250" i="13"/>
  <c r="E253" i="14"/>
  <c r="I253" i="14"/>
  <c r="C250" i="13"/>
  <c r="D250" i="13"/>
  <c r="E250" i="13"/>
  <c r="F250" i="13"/>
  <c r="G250" i="13"/>
  <c r="H250" i="13"/>
  <c r="A251" i="13"/>
  <c r="D254" i="14"/>
  <c r="F254" i="14"/>
  <c r="G254" i="14"/>
  <c r="B254" i="14"/>
  <c r="C254" i="14"/>
  <c r="H254" i="14"/>
  <c r="K254" i="14"/>
  <c r="B251" i="13"/>
  <c r="E254" i="14"/>
  <c r="I254" i="14"/>
  <c r="C251" i="13"/>
  <c r="D251" i="13"/>
  <c r="E251" i="13"/>
  <c r="F251" i="13"/>
  <c r="G251" i="13"/>
  <c r="H251" i="13"/>
  <c r="A252" i="13"/>
  <c r="D255" i="14"/>
  <c r="F255" i="14"/>
  <c r="G255" i="14"/>
  <c r="B255" i="14"/>
  <c r="C255" i="14"/>
  <c r="H255" i="14"/>
  <c r="K255" i="14"/>
  <c r="B252" i="13"/>
  <c r="E255" i="14"/>
  <c r="I255" i="14"/>
  <c r="C252" i="13"/>
  <c r="D252" i="13"/>
  <c r="E252" i="13"/>
  <c r="F252" i="13"/>
  <c r="G252" i="13"/>
  <c r="H252" i="13"/>
  <c r="A253" i="13"/>
  <c r="D256" i="14"/>
  <c r="F256" i="14"/>
  <c r="G256" i="14"/>
  <c r="B256" i="14"/>
  <c r="C256" i="14"/>
  <c r="H256" i="14"/>
  <c r="K256" i="14"/>
  <c r="B253" i="13"/>
  <c r="E256" i="14"/>
  <c r="I256" i="14"/>
  <c r="C253" i="13"/>
  <c r="D253" i="13"/>
  <c r="E253" i="13"/>
  <c r="F253" i="13"/>
  <c r="G253" i="13"/>
  <c r="H253" i="13"/>
  <c r="A254" i="13"/>
  <c r="D257" i="14"/>
  <c r="F257" i="14"/>
  <c r="G257" i="14"/>
  <c r="B257" i="14"/>
  <c r="C257" i="14"/>
  <c r="H257" i="14"/>
  <c r="K257" i="14"/>
  <c r="B254" i="13"/>
  <c r="E257" i="14"/>
  <c r="I257" i="14"/>
  <c r="C254" i="13"/>
  <c r="D254" i="13"/>
  <c r="E254" i="13"/>
  <c r="F254" i="13"/>
  <c r="G254" i="13"/>
  <c r="H254" i="13"/>
  <c r="A255" i="13"/>
  <c r="D258" i="14"/>
  <c r="F258" i="14"/>
  <c r="G258" i="14"/>
  <c r="B258" i="14"/>
  <c r="C258" i="14"/>
  <c r="H258" i="14"/>
  <c r="K258" i="14"/>
  <c r="B255" i="13"/>
  <c r="E258" i="14"/>
  <c r="I258" i="14"/>
  <c r="C255" i="13"/>
  <c r="D255" i="13"/>
  <c r="E255" i="13"/>
  <c r="F255" i="13"/>
  <c r="G255" i="13"/>
  <c r="H255" i="13"/>
  <c r="A256" i="13"/>
  <c r="D259" i="14"/>
  <c r="F259" i="14"/>
  <c r="G259" i="14"/>
  <c r="B259" i="14"/>
  <c r="C259" i="14"/>
  <c r="H259" i="14"/>
  <c r="K259" i="14"/>
  <c r="B256" i="13"/>
  <c r="E259" i="14"/>
  <c r="I259" i="14"/>
  <c r="C256" i="13"/>
  <c r="D256" i="13"/>
  <c r="E256" i="13"/>
  <c r="F256" i="13"/>
  <c r="G256" i="13"/>
  <c r="H256" i="13"/>
  <c r="A257" i="13"/>
  <c r="D260" i="14"/>
  <c r="F260" i="14"/>
  <c r="G260" i="14"/>
  <c r="B260" i="14"/>
  <c r="C260" i="14"/>
  <c r="H260" i="14"/>
  <c r="K260" i="14"/>
  <c r="B257" i="13"/>
  <c r="E260" i="14"/>
  <c r="I260" i="14"/>
  <c r="C257" i="13"/>
  <c r="D257" i="13"/>
  <c r="E257" i="13"/>
  <c r="F257" i="13"/>
  <c r="G257" i="13"/>
  <c r="H257" i="13"/>
  <c r="A258" i="13"/>
  <c r="D261" i="14"/>
  <c r="F261" i="14"/>
  <c r="G261" i="14"/>
  <c r="B261" i="14"/>
  <c r="C261" i="14"/>
  <c r="H261" i="14"/>
  <c r="K261" i="14"/>
  <c r="B258" i="13"/>
  <c r="E261" i="14"/>
  <c r="I261" i="14"/>
  <c r="C258" i="13"/>
  <c r="D258" i="13"/>
  <c r="E258" i="13"/>
  <c r="F258" i="13"/>
  <c r="G258" i="13"/>
  <c r="H258" i="13"/>
  <c r="A259" i="13"/>
  <c r="D262" i="14"/>
  <c r="F262" i="14"/>
  <c r="G262" i="14"/>
  <c r="B262" i="14"/>
  <c r="C262" i="14"/>
  <c r="H262" i="14"/>
  <c r="K262" i="14"/>
  <c r="B259" i="13"/>
  <c r="E262" i="14"/>
  <c r="I262" i="14"/>
  <c r="C259" i="13"/>
  <c r="D259" i="13"/>
  <c r="E259" i="13"/>
  <c r="F259" i="13"/>
  <c r="G259" i="13"/>
  <c r="H259" i="13"/>
  <c r="A260" i="13"/>
  <c r="D263" i="14"/>
  <c r="F263" i="14"/>
  <c r="G263" i="14"/>
  <c r="B263" i="14"/>
  <c r="C263" i="14"/>
  <c r="H263" i="14"/>
  <c r="K263" i="14"/>
  <c r="B260" i="13"/>
  <c r="E263" i="14"/>
  <c r="I263" i="14"/>
  <c r="C260" i="13"/>
  <c r="D260" i="13"/>
  <c r="E260" i="13"/>
  <c r="F260" i="13"/>
  <c r="G260" i="13"/>
  <c r="H260" i="13"/>
  <c r="A261" i="13"/>
  <c r="D264" i="14"/>
  <c r="F264" i="14"/>
  <c r="G264" i="14"/>
  <c r="B264" i="14"/>
  <c r="C264" i="14"/>
  <c r="H264" i="14"/>
  <c r="K264" i="14"/>
  <c r="B261" i="13"/>
  <c r="E264" i="14"/>
  <c r="I264" i="14"/>
  <c r="C261" i="13"/>
  <c r="D261" i="13"/>
  <c r="E261" i="13"/>
  <c r="F261" i="13"/>
  <c r="G261" i="13"/>
  <c r="H261" i="13"/>
  <c r="A262" i="13"/>
  <c r="D265" i="14"/>
  <c r="F265" i="14"/>
  <c r="G265" i="14"/>
  <c r="B265" i="14"/>
  <c r="C265" i="14"/>
  <c r="H265" i="14"/>
  <c r="K265" i="14"/>
  <c r="B262" i="13"/>
  <c r="E265" i="14"/>
  <c r="I265" i="14"/>
  <c r="C262" i="13"/>
  <c r="D262" i="13"/>
  <c r="E262" i="13"/>
  <c r="F262" i="13"/>
  <c r="G262" i="13"/>
  <c r="H262" i="13"/>
  <c r="A263" i="13"/>
  <c r="D266" i="14"/>
  <c r="F266" i="14"/>
  <c r="G266" i="14"/>
  <c r="B266" i="14"/>
  <c r="C266" i="14"/>
  <c r="H266" i="14"/>
  <c r="K266" i="14"/>
  <c r="B263" i="13"/>
  <c r="E266" i="14"/>
  <c r="I266" i="14"/>
  <c r="C263" i="13"/>
  <c r="D263" i="13"/>
  <c r="E263" i="13"/>
  <c r="F263" i="13"/>
  <c r="G263" i="13"/>
  <c r="H263" i="13"/>
  <c r="A264" i="13"/>
  <c r="D267" i="14"/>
  <c r="F267" i="14"/>
  <c r="G267" i="14"/>
  <c r="B267" i="14"/>
  <c r="C267" i="14"/>
  <c r="H267" i="14"/>
  <c r="K267" i="14"/>
  <c r="B264" i="13"/>
  <c r="E267" i="14"/>
  <c r="I267" i="14"/>
  <c r="C264" i="13"/>
  <c r="D264" i="13"/>
  <c r="E264" i="13"/>
  <c r="F264" i="13"/>
  <c r="G264" i="13"/>
  <c r="H264" i="13"/>
  <c r="A265" i="13"/>
  <c r="D268" i="14"/>
  <c r="F268" i="14"/>
  <c r="G268" i="14"/>
  <c r="B268" i="14"/>
  <c r="C268" i="14"/>
  <c r="H268" i="14"/>
  <c r="K268" i="14"/>
  <c r="B265" i="13"/>
  <c r="E268" i="14"/>
  <c r="I268" i="14"/>
  <c r="C265" i="13"/>
  <c r="D265" i="13"/>
  <c r="E265" i="13"/>
  <c r="F265" i="13"/>
  <c r="G265" i="13"/>
  <c r="H265" i="13"/>
  <c r="A266" i="13"/>
  <c r="D269" i="14"/>
  <c r="F269" i="14"/>
  <c r="G269" i="14"/>
  <c r="B269" i="14"/>
  <c r="C269" i="14"/>
  <c r="H269" i="14"/>
  <c r="K269" i="14"/>
  <c r="B266" i="13"/>
  <c r="E269" i="14"/>
  <c r="I269" i="14"/>
  <c r="C266" i="13"/>
  <c r="D266" i="13"/>
  <c r="E266" i="13"/>
  <c r="F266" i="13"/>
  <c r="G266" i="13"/>
  <c r="H266" i="13"/>
  <c r="A267" i="13"/>
  <c r="D270" i="14"/>
  <c r="F270" i="14"/>
  <c r="G270" i="14"/>
  <c r="B270" i="14"/>
  <c r="C270" i="14"/>
  <c r="H270" i="14"/>
  <c r="K270" i="14"/>
  <c r="B267" i="13"/>
  <c r="E270" i="14"/>
  <c r="I270" i="14"/>
  <c r="C267" i="13"/>
  <c r="D267" i="13"/>
  <c r="E267" i="13"/>
  <c r="F267" i="13"/>
  <c r="G267" i="13"/>
  <c r="H267" i="13"/>
  <c r="A268" i="13"/>
  <c r="D271" i="14"/>
  <c r="F271" i="14"/>
  <c r="G271" i="14"/>
  <c r="B271" i="14"/>
  <c r="C271" i="14"/>
  <c r="H271" i="14"/>
  <c r="K271" i="14"/>
  <c r="B268" i="13"/>
  <c r="E271" i="14"/>
  <c r="I271" i="14"/>
  <c r="C268" i="13"/>
  <c r="D268" i="13"/>
  <c r="E268" i="13"/>
  <c r="F268" i="13"/>
  <c r="G268" i="13"/>
  <c r="H268" i="13"/>
  <c r="A269" i="13"/>
  <c r="D272" i="14"/>
  <c r="F272" i="14"/>
  <c r="G272" i="14"/>
  <c r="B272" i="14"/>
  <c r="C272" i="14"/>
  <c r="H272" i="14"/>
  <c r="K272" i="14"/>
  <c r="B269" i="13"/>
  <c r="E272" i="14"/>
  <c r="I272" i="14"/>
  <c r="C269" i="13"/>
  <c r="D269" i="13"/>
  <c r="E269" i="13"/>
  <c r="F269" i="13"/>
  <c r="G269" i="13"/>
  <c r="H269" i="13"/>
  <c r="A270" i="13"/>
  <c r="D273" i="14"/>
  <c r="F273" i="14"/>
  <c r="G273" i="14"/>
  <c r="B273" i="14"/>
  <c r="C273" i="14"/>
  <c r="H273" i="14"/>
  <c r="K273" i="14"/>
  <c r="B270" i="13"/>
  <c r="E273" i="14"/>
  <c r="I273" i="14"/>
  <c r="C270" i="13"/>
  <c r="D270" i="13"/>
  <c r="E270" i="13"/>
  <c r="F270" i="13"/>
  <c r="G270" i="13"/>
  <c r="H270" i="13"/>
  <c r="A271" i="13"/>
  <c r="D274" i="14"/>
  <c r="F274" i="14"/>
  <c r="G274" i="14"/>
  <c r="B274" i="14"/>
  <c r="C274" i="14"/>
  <c r="H274" i="14"/>
  <c r="K274" i="14"/>
  <c r="B271" i="13"/>
  <c r="E274" i="14"/>
  <c r="I274" i="14"/>
  <c r="C271" i="13"/>
  <c r="D271" i="13"/>
  <c r="E271" i="13"/>
  <c r="F271" i="13"/>
  <c r="G271" i="13"/>
  <c r="H271" i="13"/>
  <c r="A272" i="13"/>
  <c r="D275" i="14"/>
  <c r="F275" i="14"/>
  <c r="G275" i="14"/>
  <c r="B275" i="14"/>
  <c r="C275" i="14"/>
  <c r="H275" i="14"/>
  <c r="K275" i="14"/>
  <c r="B272" i="13"/>
  <c r="E275" i="14"/>
  <c r="I275" i="14"/>
  <c r="C272" i="13"/>
  <c r="D272" i="13"/>
  <c r="E272" i="13"/>
  <c r="F272" i="13"/>
  <c r="G272" i="13"/>
  <c r="H272" i="13"/>
  <c r="A273" i="13"/>
  <c r="D276" i="14"/>
  <c r="F276" i="14"/>
  <c r="G276" i="14"/>
  <c r="B276" i="14"/>
  <c r="C276" i="14"/>
  <c r="H276" i="14"/>
  <c r="K276" i="14"/>
  <c r="B273" i="13"/>
  <c r="E276" i="14"/>
  <c r="I276" i="14"/>
  <c r="C273" i="13"/>
  <c r="D273" i="13"/>
  <c r="E273" i="13"/>
  <c r="F273" i="13"/>
  <c r="G273" i="13"/>
  <c r="H273" i="13"/>
  <c r="A274" i="13"/>
  <c r="D277" i="14"/>
  <c r="F277" i="14"/>
  <c r="G277" i="14"/>
  <c r="B277" i="14"/>
  <c r="C277" i="14"/>
  <c r="H277" i="14"/>
  <c r="K277" i="14"/>
  <c r="B274" i="13"/>
  <c r="E277" i="14"/>
  <c r="I277" i="14"/>
  <c r="C274" i="13"/>
  <c r="D274" i="13"/>
  <c r="E274" i="13"/>
  <c r="F274" i="13"/>
  <c r="G274" i="13"/>
  <c r="H274" i="13"/>
  <c r="A275" i="13"/>
  <c r="D278" i="14"/>
  <c r="F278" i="14"/>
  <c r="G278" i="14"/>
  <c r="B278" i="14"/>
  <c r="C278" i="14"/>
  <c r="H278" i="14"/>
  <c r="K278" i="14"/>
  <c r="B275" i="13"/>
  <c r="E278" i="14"/>
  <c r="I278" i="14"/>
  <c r="C275" i="13"/>
  <c r="D275" i="13"/>
  <c r="E275" i="13"/>
  <c r="F275" i="13"/>
  <c r="G275" i="13"/>
  <c r="H275" i="13"/>
  <c r="A276" i="13"/>
  <c r="D279" i="14"/>
  <c r="F279" i="14"/>
  <c r="G279" i="14"/>
  <c r="B279" i="14"/>
  <c r="C279" i="14"/>
  <c r="H279" i="14"/>
  <c r="K279" i="14"/>
  <c r="B276" i="13"/>
  <c r="E279" i="14"/>
  <c r="I279" i="14"/>
  <c r="C276" i="13"/>
  <c r="D276" i="13"/>
  <c r="E276" i="13"/>
  <c r="F276" i="13"/>
  <c r="G276" i="13"/>
  <c r="H276" i="13"/>
  <c r="A277" i="13"/>
  <c r="D280" i="14"/>
  <c r="F280" i="14"/>
  <c r="G280" i="14"/>
  <c r="B280" i="14"/>
  <c r="C280" i="14"/>
  <c r="H280" i="14"/>
  <c r="K280" i="14"/>
  <c r="B277" i="13"/>
  <c r="E280" i="14"/>
  <c r="I280" i="14"/>
  <c r="C277" i="13"/>
  <c r="D277" i="13"/>
  <c r="E277" i="13"/>
  <c r="F277" i="13"/>
  <c r="G277" i="13"/>
  <c r="H277" i="13"/>
  <c r="A278" i="13"/>
  <c r="D281" i="14"/>
  <c r="F281" i="14"/>
  <c r="G281" i="14"/>
  <c r="B281" i="14"/>
  <c r="C281" i="14"/>
  <c r="H281" i="14"/>
  <c r="K281" i="14"/>
  <c r="B278" i="13"/>
  <c r="E281" i="14"/>
  <c r="I281" i="14"/>
  <c r="C278" i="13"/>
  <c r="D278" i="13"/>
  <c r="E278" i="13"/>
  <c r="F278" i="13"/>
  <c r="G278" i="13"/>
  <c r="H278" i="13"/>
  <c r="A279" i="13"/>
  <c r="D282" i="14"/>
  <c r="F282" i="14"/>
  <c r="G282" i="14"/>
  <c r="B282" i="14"/>
  <c r="C282" i="14"/>
  <c r="H282" i="14"/>
  <c r="K282" i="14"/>
  <c r="B279" i="13"/>
  <c r="E282" i="14"/>
  <c r="I282" i="14"/>
  <c r="C279" i="13"/>
  <c r="D279" i="13"/>
  <c r="E279" i="13"/>
  <c r="F279" i="13"/>
  <c r="G279" i="13"/>
  <c r="H279" i="13"/>
  <c r="A280" i="13"/>
  <c r="D283" i="14"/>
  <c r="F283" i="14"/>
  <c r="G283" i="14"/>
  <c r="B283" i="14"/>
  <c r="C283" i="14"/>
  <c r="H283" i="14"/>
  <c r="K283" i="14"/>
  <c r="B280" i="13"/>
  <c r="E283" i="14"/>
  <c r="I283" i="14"/>
  <c r="C280" i="13"/>
  <c r="D280" i="13"/>
  <c r="E280" i="13"/>
  <c r="F280" i="13"/>
  <c r="G280" i="13"/>
  <c r="H280" i="13"/>
  <c r="A281" i="13"/>
  <c r="D284" i="14"/>
  <c r="F284" i="14"/>
  <c r="G284" i="14"/>
  <c r="B284" i="14"/>
  <c r="C284" i="14"/>
  <c r="H284" i="14"/>
  <c r="K284" i="14"/>
  <c r="B281" i="13"/>
  <c r="E284" i="14"/>
  <c r="I284" i="14"/>
  <c r="C281" i="13"/>
  <c r="D281" i="13"/>
  <c r="E281" i="13"/>
  <c r="F281" i="13"/>
  <c r="G281" i="13"/>
  <c r="H281" i="13"/>
  <c r="A282" i="13"/>
  <c r="D285" i="14"/>
  <c r="F285" i="14"/>
  <c r="G285" i="14"/>
  <c r="B285" i="14"/>
  <c r="C285" i="14"/>
  <c r="H285" i="14"/>
  <c r="K285" i="14"/>
  <c r="B282" i="13"/>
  <c r="E285" i="14"/>
  <c r="I285" i="14"/>
  <c r="C282" i="13"/>
  <c r="D282" i="13"/>
  <c r="E282" i="13"/>
  <c r="F282" i="13"/>
  <c r="G282" i="13"/>
  <c r="H282" i="13"/>
  <c r="A283" i="13"/>
  <c r="D286" i="14"/>
  <c r="F286" i="14"/>
  <c r="G286" i="14"/>
  <c r="B286" i="14"/>
  <c r="C286" i="14"/>
  <c r="H286" i="14"/>
  <c r="K286" i="14"/>
  <c r="B283" i="13"/>
  <c r="E286" i="14"/>
  <c r="I286" i="14"/>
  <c r="C283" i="13"/>
  <c r="D283" i="13"/>
  <c r="E283" i="13"/>
  <c r="F283" i="13"/>
  <c r="G283" i="13"/>
  <c r="H283" i="13"/>
  <c r="A284" i="13"/>
  <c r="D287" i="14"/>
  <c r="F287" i="14"/>
  <c r="G287" i="14"/>
  <c r="B287" i="14"/>
  <c r="C287" i="14"/>
  <c r="H287" i="14"/>
  <c r="K287" i="14"/>
  <c r="B284" i="13"/>
  <c r="E287" i="14"/>
  <c r="I287" i="14"/>
  <c r="C284" i="13"/>
  <c r="D284" i="13"/>
  <c r="E284" i="13"/>
  <c r="F284" i="13"/>
  <c r="G284" i="13"/>
  <c r="H284" i="13"/>
  <c r="A285" i="13"/>
  <c r="D288" i="14"/>
  <c r="F288" i="14"/>
  <c r="G288" i="14"/>
  <c r="B288" i="14"/>
  <c r="C288" i="14"/>
  <c r="H288" i="14"/>
  <c r="K288" i="14"/>
  <c r="B285" i="13"/>
  <c r="E288" i="14"/>
  <c r="I288" i="14"/>
  <c r="C285" i="13"/>
  <c r="D285" i="13"/>
  <c r="E285" i="13"/>
  <c r="F285" i="13"/>
  <c r="G285" i="13"/>
  <c r="H285" i="13"/>
  <c r="A286" i="13"/>
  <c r="D289" i="14"/>
  <c r="F289" i="14"/>
  <c r="G289" i="14"/>
  <c r="B289" i="14"/>
  <c r="C289" i="14"/>
  <c r="H289" i="14"/>
  <c r="K289" i="14"/>
  <c r="B286" i="13"/>
  <c r="E289" i="14"/>
  <c r="I289" i="14"/>
  <c r="C286" i="13"/>
  <c r="D286" i="13"/>
  <c r="E286" i="13"/>
  <c r="F286" i="13"/>
  <c r="G286" i="13"/>
  <c r="H286" i="13"/>
  <c r="A287" i="13"/>
  <c r="D290" i="14"/>
  <c r="F290" i="14"/>
  <c r="G290" i="14"/>
  <c r="B290" i="14"/>
  <c r="C290" i="14"/>
  <c r="H290" i="14"/>
  <c r="K290" i="14"/>
  <c r="B287" i="13"/>
  <c r="E290" i="14"/>
  <c r="I290" i="14"/>
  <c r="C287" i="13"/>
  <c r="D287" i="13"/>
  <c r="E287" i="13"/>
  <c r="F287" i="13"/>
  <c r="G287" i="13"/>
  <c r="H287" i="13"/>
  <c r="A288" i="13"/>
  <c r="D291" i="14"/>
  <c r="F291" i="14"/>
  <c r="G291" i="14"/>
  <c r="B291" i="14"/>
  <c r="C291" i="14"/>
  <c r="H291" i="14"/>
  <c r="K291" i="14"/>
  <c r="B288" i="13"/>
  <c r="E291" i="14"/>
  <c r="I291" i="14"/>
  <c r="C288" i="13"/>
  <c r="D288" i="13"/>
  <c r="E288" i="13"/>
  <c r="F288" i="13"/>
  <c r="G288" i="13"/>
  <c r="H288" i="13"/>
  <c r="A289" i="13"/>
  <c r="D292" i="14"/>
  <c r="F292" i="14"/>
  <c r="G292" i="14"/>
  <c r="B292" i="14"/>
  <c r="C292" i="14"/>
  <c r="H292" i="14"/>
  <c r="K292" i="14"/>
  <c r="B289" i="13"/>
  <c r="E292" i="14"/>
  <c r="I292" i="14"/>
  <c r="C289" i="13"/>
  <c r="D289" i="13"/>
  <c r="E289" i="13"/>
  <c r="F289" i="13"/>
  <c r="G289" i="13"/>
  <c r="H289" i="13"/>
  <c r="A290" i="13"/>
  <c r="D293" i="14"/>
  <c r="F293" i="14"/>
  <c r="G293" i="14"/>
  <c r="B293" i="14"/>
  <c r="C293" i="14"/>
  <c r="H293" i="14"/>
  <c r="K293" i="14"/>
  <c r="B290" i="13"/>
  <c r="E293" i="14"/>
  <c r="I293" i="14"/>
  <c r="C290" i="13"/>
  <c r="D290" i="13"/>
  <c r="E290" i="13"/>
  <c r="F290" i="13"/>
  <c r="G290" i="13"/>
  <c r="H290" i="13"/>
  <c r="A291" i="13"/>
  <c r="D294" i="14"/>
  <c r="F294" i="14"/>
  <c r="G294" i="14"/>
  <c r="B294" i="14"/>
  <c r="C294" i="14"/>
  <c r="H294" i="14"/>
  <c r="K294" i="14"/>
  <c r="B291" i="13"/>
  <c r="E294" i="14"/>
  <c r="I294" i="14"/>
  <c r="C291" i="13"/>
  <c r="D291" i="13"/>
  <c r="E291" i="13"/>
  <c r="F291" i="13"/>
  <c r="G291" i="13"/>
  <c r="H291" i="13"/>
  <c r="A292" i="13"/>
  <c r="D295" i="14"/>
  <c r="F295" i="14"/>
  <c r="G295" i="14"/>
  <c r="B295" i="14"/>
  <c r="C295" i="14"/>
  <c r="H295" i="14"/>
  <c r="K295" i="14"/>
  <c r="B292" i="13"/>
  <c r="E295" i="14"/>
  <c r="I295" i="14"/>
  <c r="C292" i="13"/>
  <c r="D292" i="13"/>
  <c r="E292" i="13"/>
  <c r="F292" i="13"/>
  <c r="G292" i="13"/>
  <c r="H292" i="13"/>
  <c r="A293" i="13"/>
  <c r="D296" i="14"/>
  <c r="F296" i="14"/>
  <c r="G296" i="14"/>
  <c r="B296" i="14"/>
  <c r="C296" i="14"/>
  <c r="H296" i="14"/>
  <c r="K296" i="14"/>
  <c r="B293" i="13"/>
  <c r="E296" i="14"/>
  <c r="I296" i="14"/>
  <c r="C293" i="13"/>
  <c r="D293" i="13"/>
  <c r="E293" i="13"/>
  <c r="F293" i="13"/>
  <c r="G293" i="13"/>
  <c r="H293" i="13"/>
  <c r="A294" i="13"/>
  <c r="D297" i="14"/>
  <c r="F297" i="14"/>
  <c r="G297" i="14"/>
  <c r="B297" i="14"/>
  <c r="C297" i="14"/>
  <c r="H297" i="14"/>
  <c r="K297" i="14"/>
  <c r="B294" i="13"/>
  <c r="E297" i="14"/>
  <c r="I297" i="14"/>
  <c r="C294" i="13"/>
  <c r="D294" i="13"/>
  <c r="E294" i="13"/>
  <c r="F294" i="13"/>
  <c r="G294" i="13"/>
  <c r="H294" i="13"/>
  <c r="A295" i="13"/>
  <c r="D298" i="14"/>
  <c r="F298" i="14"/>
  <c r="G298" i="14"/>
  <c r="B298" i="14"/>
  <c r="C298" i="14"/>
  <c r="H298" i="14"/>
  <c r="K298" i="14"/>
  <c r="B295" i="13"/>
  <c r="E298" i="14"/>
  <c r="I298" i="14"/>
  <c r="C295" i="13"/>
  <c r="D295" i="13"/>
  <c r="E295" i="13"/>
  <c r="F295" i="13"/>
  <c r="G295" i="13"/>
  <c r="H295" i="13"/>
  <c r="A296" i="13"/>
  <c r="D299" i="14"/>
  <c r="F299" i="14"/>
  <c r="G299" i="14"/>
  <c r="B299" i="14"/>
  <c r="C299" i="14"/>
  <c r="H299" i="14"/>
  <c r="K299" i="14"/>
  <c r="B296" i="13"/>
  <c r="E299" i="14"/>
  <c r="I299" i="14"/>
  <c r="C296" i="13"/>
  <c r="D296" i="13"/>
  <c r="E296" i="13"/>
  <c r="F296" i="13"/>
  <c r="G296" i="13"/>
  <c r="H296" i="13"/>
  <c r="A297" i="13"/>
  <c r="D300" i="14"/>
  <c r="F300" i="14"/>
  <c r="G300" i="14"/>
  <c r="B300" i="14"/>
  <c r="C300" i="14"/>
  <c r="H300" i="14"/>
  <c r="K300" i="14"/>
  <c r="B297" i="13"/>
  <c r="E300" i="14"/>
  <c r="I300" i="14"/>
  <c r="C297" i="13"/>
  <c r="D297" i="13"/>
  <c r="E297" i="13"/>
  <c r="F297" i="13"/>
  <c r="G297" i="13"/>
  <c r="H297" i="13"/>
  <c r="A298" i="13"/>
  <c r="D301" i="14"/>
  <c r="F301" i="14"/>
  <c r="G301" i="14"/>
  <c r="B301" i="14"/>
  <c r="C301" i="14"/>
  <c r="H301" i="14"/>
  <c r="K301" i="14"/>
  <c r="B298" i="13"/>
  <c r="E301" i="14"/>
  <c r="I301" i="14"/>
  <c r="C298" i="13"/>
  <c r="D298" i="13"/>
  <c r="E298" i="13"/>
  <c r="F298" i="13"/>
  <c r="G298" i="13"/>
  <c r="H298" i="13"/>
  <c r="A299" i="13"/>
  <c r="D302" i="14"/>
  <c r="F302" i="14"/>
  <c r="G302" i="14"/>
  <c r="B302" i="14"/>
  <c r="C302" i="14"/>
  <c r="H302" i="14"/>
  <c r="K302" i="14"/>
  <c r="B299" i="13"/>
  <c r="E302" i="14"/>
  <c r="I302" i="14"/>
  <c r="C299" i="13"/>
  <c r="D299" i="13"/>
  <c r="E299" i="13"/>
  <c r="F299" i="13"/>
  <c r="G299" i="13"/>
  <c r="H299" i="13"/>
  <c r="A300" i="13"/>
  <c r="D303" i="14"/>
  <c r="F303" i="14"/>
  <c r="G303" i="14"/>
  <c r="B303" i="14"/>
  <c r="C303" i="14"/>
  <c r="H303" i="14"/>
  <c r="K303" i="14"/>
  <c r="B300" i="13"/>
  <c r="E303" i="14"/>
  <c r="I303" i="14"/>
  <c r="C300" i="13"/>
  <c r="D300" i="13"/>
  <c r="E300" i="13"/>
  <c r="F300" i="13"/>
  <c r="G300" i="13"/>
  <c r="H300" i="13"/>
  <c r="A301" i="13"/>
  <c r="D304" i="14"/>
  <c r="F304" i="14"/>
  <c r="G304" i="14"/>
  <c r="B304" i="14"/>
  <c r="C304" i="14"/>
  <c r="H304" i="14"/>
  <c r="K304" i="14"/>
  <c r="B301" i="13"/>
  <c r="E304" i="14"/>
  <c r="I304" i="14"/>
  <c r="C301" i="13"/>
  <c r="D301" i="13"/>
  <c r="E301" i="13"/>
  <c r="F301" i="13"/>
  <c r="G301" i="13"/>
  <c r="H301" i="13"/>
  <c r="A302" i="13"/>
  <c r="D305" i="14"/>
  <c r="F305" i="14"/>
  <c r="G305" i="14"/>
  <c r="B305" i="14"/>
  <c r="C305" i="14"/>
  <c r="H305" i="14"/>
  <c r="K305" i="14"/>
  <c r="B302" i="13"/>
  <c r="E305" i="14"/>
  <c r="I305" i="14"/>
  <c r="C302" i="13"/>
  <c r="D302" i="13"/>
  <c r="E302" i="13"/>
  <c r="F302" i="13"/>
  <c r="G302" i="13"/>
  <c r="H302" i="13"/>
  <c r="A303" i="13"/>
  <c r="D306" i="14"/>
  <c r="F306" i="14"/>
  <c r="G306" i="14"/>
  <c r="B306" i="14"/>
  <c r="C306" i="14"/>
  <c r="H306" i="14"/>
  <c r="K306" i="14"/>
  <c r="B303" i="13"/>
  <c r="E306" i="14"/>
  <c r="I306" i="14"/>
  <c r="C303" i="13"/>
  <c r="D303" i="13"/>
  <c r="E303" i="13"/>
  <c r="F303" i="13"/>
  <c r="G303" i="13"/>
  <c r="H303" i="13"/>
  <c r="A304" i="13"/>
  <c r="D307" i="14"/>
  <c r="F307" i="14"/>
  <c r="G307" i="14"/>
  <c r="B307" i="14"/>
  <c r="C307" i="14"/>
  <c r="H307" i="14"/>
  <c r="K307" i="14"/>
  <c r="B304" i="13"/>
  <c r="E307" i="14"/>
  <c r="I307" i="14"/>
  <c r="C304" i="13"/>
  <c r="D304" i="13"/>
  <c r="E304" i="13"/>
  <c r="F304" i="13"/>
  <c r="G304" i="13"/>
  <c r="H304" i="13"/>
  <c r="A305" i="13"/>
  <c r="D308" i="14"/>
  <c r="F308" i="14"/>
  <c r="G308" i="14"/>
  <c r="B308" i="14"/>
  <c r="C308" i="14"/>
  <c r="H308" i="14"/>
  <c r="K308" i="14"/>
  <c r="B305" i="13"/>
  <c r="E308" i="14"/>
  <c r="I308" i="14"/>
  <c r="C305" i="13"/>
  <c r="D305" i="13"/>
  <c r="E305" i="13"/>
  <c r="F305" i="13"/>
  <c r="G305" i="13"/>
  <c r="H305" i="13"/>
  <c r="A306" i="13"/>
  <c r="D309" i="14"/>
  <c r="F309" i="14"/>
  <c r="G309" i="14"/>
  <c r="B309" i="14"/>
  <c r="C309" i="14"/>
  <c r="H309" i="14"/>
  <c r="K309" i="14"/>
  <c r="B306" i="13"/>
  <c r="E309" i="14"/>
  <c r="I309" i="14"/>
  <c r="C306" i="13"/>
  <c r="D306" i="13"/>
  <c r="E306" i="13"/>
  <c r="F306" i="13"/>
  <c r="G306" i="13"/>
  <c r="H306" i="13"/>
  <c r="A307" i="13"/>
  <c r="D310" i="14"/>
  <c r="F310" i="14"/>
  <c r="G310" i="14"/>
  <c r="B310" i="14"/>
  <c r="C310" i="14"/>
  <c r="H310" i="14"/>
  <c r="K310" i="14"/>
  <c r="B307" i="13"/>
  <c r="E310" i="14"/>
  <c r="I310" i="14"/>
  <c r="C307" i="13"/>
  <c r="D307" i="13"/>
  <c r="E307" i="13"/>
  <c r="F307" i="13"/>
  <c r="G307" i="13"/>
  <c r="H307" i="13"/>
  <c r="A308" i="13"/>
  <c r="D311" i="14"/>
  <c r="F311" i="14"/>
  <c r="G311" i="14"/>
  <c r="B311" i="14"/>
  <c r="C311" i="14"/>
  <c r="H311" i="14"/>
  <c r="K311" i="14"/>
  <c r="B308" i="13"/>
  <c r="E311" i="14"/>
  <c r="I311" i="14"/>
  <c r="C308" i="13"/>
  <c r="D308" i="13"/>
  <c r="E308" i="13"/>
  <c r="F308" i="13"/>
  <c r="G308" i="13"/>
  <c r="H308" i="13"/>
  <c r="A309" i="13"/>
  <c r="D312" i="14"/>
  <c r="F312" i="14"/>
  <c r="G312" i="14"/>
  <c r="B312" i="14"/>
  <c r="C312" i="14"/>
  <c r="H312" i="14"/>
  <c r="K312" i="14"/>
  <c r="B309" i="13"/>
  <c r="E312" i="14"/>
  <c r="I312" i="14"/>
  <c r="C309" i="13"/>
  <c r="D309" i="13"/>
  <c r="E309" i="13"/>
  <c r="F309" i="13"/>
  <c r="G309" i="13"/>
  <c r="H309" i="13"/>
  <c r="A310" i="13"/>
  <c r="D313" i="14"/>
  <c r="F313" i="14"/>
  <c r="G313" i="14"/>
  <c r="B313" i="14"/>
  <c r="C313" i="14"/>
  <c r="H313" i="14"/>
  <c r="K313" i="14"/>
  <c r="B310" i="13"/>
  <c r="E313" i="14"/>
  <c r="I313" i="14"/>
  <c r="C310" i="13"/>
  <c r="D310" i="13"/>
  <c r="E310" i="13"/>
  <c r="F310" i="13"/>
  <c r="G310" i="13"/>
  <c r="H310" i="13"/>
  <c r="A311" i="13"/>
  <c r="D314" i="14"/>
  <c r="F314" i="14"/>
  <c r="G314" i="14"/>
  <c r="B314" i="14"/>
  <c r="C314" i="14"/>
  <c r="H314" i="14"/>
  <c r="K314" i="14"/>
  <c r="B311" i="13"/>
  <c r="E314" i="14"/>
  <c r="I314" i="14"/>
  <c r="C311" i="13"/>
  <c r="D311" i="13"/>
  <c r="E311" i="13"/>
  <c r="F311" i="13"/>
  <c r="G311" i="13"/>
  <c r="H311" i="13"/>
  <c r="A312" i="13"/>
  <c r="D315" i="14"/>
  <c r="F315" i="14"/>
  <c r="G315" i="14"/>
  <c r="B315" i="14"/>
  <c r="C315" i="14"/>
  <c r="H315" i="14"/>
  <c r="K315" i="14"/>
  <c r="B312" i="13"/>
  <c r="E315" i="14"/>
  <c r="I315" i="14"/>
  <c r="C312" i="13"/>
  <c r="D312" i="13"/>
  <c r="E312" i="13"/>
  <c r="F312" i="13"/>
  <c r="G312" i="13"/>
  <c r="H312" i="13"/>
  <c r="A313" i="13"/>
  <c r="D316" i="14"/>
  <c r="F316" i="14"/>
  <c r="G316" i="14"/>
  <c r="B316" i="14"/>
  <c r="C316" i="14"/>
  <c r="H316" i="14"/>
  <c r="K316" i="14"/>
  <c r="B313" i="13"/>
  <c r="E316" i="14"/>
  <c r="I316" i="14"/>
  <c r="C313" i="13"/>
  <c r="D313" i="13"/>
  <c r="E313" i="13"/>
  <c r="F313" i="13"/>
  <c r="G313" i="13"/>
  <c r="H313" i="13"/>
  <c r="A314" i="13"/>
  <c r="D317" i="14"/>
  <c r="F317" i="14"/>
  <c r="G317" i="14"/>
  <c r="B317" i="14"/>
  <c r="C317" i="14"/>
  <c r="H317" i="14"/>
  <c r="K317" i="14"/>
  <c r="B314" i="13"/>
  <c r="E317" i="14"/>
  <c r="I317" i="14"/>
  <c r="C314" i="13"/>
  <c r="D314" i="13"/>
  <c r="E314" i="13"/>
  <c r="F314" i="13"/>
  <c r="G314" i="13"/>
  <c r="H314" i="13"/>
  <c r="A315" i="13"/>
  <c r="D318" i="14"/>
  <c r="F318" i="14"/>
  <c r="G318" i="14"/>
  <c r="B318" i="14"/>
  <c r="C318" i="14"/>
  <c r="H318" i="14"/>
  <c r="K318" i="14"/>
  <c r="B315" i="13"/>
  <c r="E318" i="14"/>
  <c r="I318" i="14"/>
  <c r="C315" i="13"/>
  <c r="D315" i="13"/>
  <c r="E315" i="13"/>
  <c r="F315" i="13"/>
  <c r="G315" i="13"/>
  <c r="H315" i="13"/>
  <c r="A316" i="13"/>
  <c r="D319" i="14"/>
  <c r="F319" i="14"/>
  <c r="G319" i="14"/>
  <c r="B319" i="14"/>
  <c r="C319" i="14"/>
  <c r="H319" i="14"/>
  <c r="K319" i="14"/>
  <c r="B316" i="13"/>
  <c r="E319" i="14"/>
  <c r="I319" i="14"/>
  <c r="C316" i="13"/>
  <c r="D316" i="13"/>
  <c r="E316" i="13"/>
  <c r="F316" i="13"/>
  <c r="G316" i="13"/>
  <c r="H316" i="13"/>
  <c r="A317" i="13"/>
  <c r="D320" i="14"/>
  <c r="F320" i="14"/>
  <c r="G320" i="14"/>
  <c r="B320" i="14"/>
  <c r="C320" i="14"/>
  <c r="H320" i="14"/>
  <c r="K320" i="14"/>
  <c r="B317" i="13"/>
  <c r="E320" i="14"/>
  <c r="I320" i="14"/>
  <c r="C317" i="13"/>
  <c r="D317" i="13"/>
  <c r="E317" i="13"/>
  <c r="F317" i="13"/>
  <c r="G317" i="13"/>
  <c r="H317" i="13"/>
  <c r="A318" i="13"/>
  <c r="D321" i="14"/>
  <c r="F321" i="14"/>
  <c r="G321" i="14"/>
  <c r="B321" i="14"/>
  <c r="C321" i="14"/>
  <c r="H321" i="14"/>
  <c r="K321" i="14"/>
  <c r="B318" i="13"/>
  <c r="E321" i="14"/>
  <c r="I321" i="14"/>
  <c r="C318" i="13"/>
  <c r="D318" i="13"/>
  <c r="E318" i="13"/>
  <c r="F318" i="13"/>
  <c r="G318" i="13"/>
  <c r="H318" i="13"/>
  <c r="A319" i="13"/>
  <c r="D322" i="14"/>
  <c r="F322" i="14"/>
  <c r="G322" i="14"/>
  <c r="B322" i="14"/>
  <c r="C322" i="14"/>
  <c r="H322" i="14"/>
  <c r="K322" i="14"/>
  <c r="B319" i="13"/>
  <c r="E322" i="14"/>
  <c r="I322" i="14"/>
  <c r="C319" i="13"/>
  <c r="D319" i="13"/>
  <c r="E319" i="13"/>
  <c r="F319" i="13"/>
  <c r="G319" i="13"/>
  <c r="H319" i="13"/>
  <c r="A320" i="13"/>
  <c r="D323" i="14"/>
  <c r="F323" i="14"/>
  <c r="G323" i="14"/>
  <c r="B323" i="14"/>
  <c r="C323" i="14"/>
  <c r="H323" i="14"/>
  <c r="K323" i="14"/>
  <c r="B320" i="13"/>
  <c r="E323" i="14"/>
  <c r="I323" i="14"/>
  <c r="C320" i="13"/>
  <c r="D320" i="13"/>
  <c r="E320" i="13"/>
  <c r="F320" i="13"/>
  <c r="G320" i="13"/>
  <c r="H320" i="13"/>
  <c r="A321" i="13"/>
  <c r="D324" i="14"/>
  <c r="F324" i="14"/>
  <c r="G324" i="14"/>
  <c r="B324" i="14"/>
  <c r="C324" i="14"/>
  <c r="H324" i="14"/>
  <c r="K324" i="14"/>
  <c r="B321" i="13"/>
  <c r="E324" i="14"/>
  <c r="I324" i="14"/>
  <c r="C321" i="13"/>
  <c r="D321" i="13"/>
  <c r="E321" i="13"/>
  <c r="F321" i="13"/>
  <c r="G321" i="13"/>
  <c r="H321" i="13"/>
  <c r="A322" i="13"/>
  <c r="D325" i="14"/>
  <c r="F325" i="14"/>
  <c r="G325" i="14"/>
  <c r="B325" i="14"/>
  <c r="C325" i="14"/>
  <c r="H325" i="14"/>
  <c r="K325" i="14"/>
  <c r="B322" i="13"/>
  <c r="E325" i="14"/>
  <c r="I325" i="14"/>
  <c r="C322" i="13"/>
  <c r="D322" i="13"/>
  <c r="E322" i="13"/>
  <c r="F322" i="13"/>
  <c r="G322" i="13"/>
  <c r="H322" i="13"/>
  <c r="A323" i="13"/>
  <c r="D326" i="14"/>
  <c r="F326" i="14"/>
  <c r="G326" i="14"/>
  <c r="B326" i="14"/>
  <c r="C326" i="14"/>
  <c r="H326" i="14"/>
  <c r="K326" i="14"/>
  <c r="B323" i="13"/>
  <c r="E326" i="14"/>
  <c r="I326" i="14"/>
  <c r="C323" i="13"/>
  <c r="D323" i="13"/>
  <c r="E323" i="13"/>
  <c r="F323" i="13"/>
  <c r="G323" i="13"/>
  <c r="H323" i="13"/>
  <c r="A324" i="13"/>
  <c r="D327" i="14"/>
  <c r="F327" i="14"/>
  <c r="G327" i="14"/>
  <c r="B327" i="14"/>
  <c r="C327" i="14"/>
  <c r="H327" i="14"/>
  <c r="K327" i="14"/>
  <c r="B324" i="13"/>
  <c r="E327" i="14"/>
  <c r="I327" i="14"/>
  <c r="C324" i="13"/>
  <c r="D324" i="13"/>
  <c r="E324" i="13"/>
  <c r="F324" i="13"/>
  <c r="G324" i="13"/>
  <c r="H324" i="13"/>
  <c r="A325" i="13"/>
  <c r="D328" i="14"/>
  <c r="F328" i="14"/>
  <c r="G328" i="14"/>
  <c r="B328" i="14"/>
  <c r="C328" i="14"/>
  <c r="H328" i="14"/>
  <c r="K328" i="14"/>
  <c r="B325" i="13"/>
  <c r="E328" i="14"/>
  <c r="I328" i="14"/>
  <c r="C325" i="13"/>
  <c r="D325" i="13"/>
  <c r="E325" i="13"/>
  <c r="F325" i="13"/>
  <c r="G325" i="13"/>
  <c r="H325" i="13"/>
  <c r="A326" i="13"/>
  <c r="D329" i="14"/>
  <c r="F329" i="14"/>
  <c r="G329" i="14"/>
  <c r="B329" i="14"/>
  <c r="C329" i="14"/>
  <c r="H329" i="14"/>
  <c r="K329" i="14"/>
  <c r="B326" i="13"/>
  <c r="E329" i="14"/>
  <c r="I329" i="14"/>
  <c r="C326" i="13"/>
  <c r="D326" i="13"/>
  <c r="E326" i="13"/>
  <c r="F326" i="13"/>
  <c r="G326" i="13"/>
  <c r="H326" i="13"/>
  <c r="A327" i="13"/>
  <c r="D330" i="14"/>
  <c r="F330" i="14"/>
  <c r="G330" i="14"/>
  <c r="B330" i="14"/>
  <c r="C330" i="14"/>
  <c r="H330" i="14"/>
  <c r="K330" i="14"/>
  <c r="B327" i="13"/>
  <c r="E330" i="14"/>
  <c r="I330" i="14"/>
  <c r="C327" i="13"/>
  <c r="D327" i="13"/>
  <c r="E327" i="13"/>
  <c r="F327" i="13"/>
  <c r="G327" i="13"/>
  <c r="H327" i="13"/>
  <c r="A328" i="13"/>
  <c r="D331" i="14"/>
  <c r="F331" i="14"/>
  <c r="G331" i="14"/>
  <c r="B331" i="14"/>
  <c r="C331" i="14"/>
  <c r="H331" i="14"/>
  <c r="K331" i="14"/>
  <c r="B328" i="13"/>
  <c r="E331" i="14"/>
  <c r="I331" i="14"/>
  <c r="C328" i="13"/>
  <c r="D328" i="13"/>
  <c r="E328" i="13"/>
  <c r="F328" i="13"/>
  <c r="G328" i="13"/>
  <c r="H328" i="13"/>
  <c r="A329" i="13"/>
  <c r="D332" i="14"/>
  <c r="F332" i="14"/>
  <c r="G332" i="14"/>
  <c r="B332" i="14"/>
  <c r="C332" i="14"/>
  <c r="H332" i="14"/>
  <c r="K332" i="14"/>
  <c r="B329" i="13"/>
  <c r="E332" i="14"/>
  <c r="I332" i="14"/>
  <c r="C329" i="13"/>
  <c r="D329" i="13"/>
  <c r="E329" i="13"/>
  <c r="F329" i="13"/>
  <c r="G329" i="13"/>
  <c r="H329" i="13"/>
  <c r="A330" i="13"/>
  <c r="D333" i="14"/>
  <c r="F333" i="14"/>
  <c r="G333" i="14"/>
  <c r="B333" i="14"/>
  <c r="C333" i="14"/>
  <c r="H333" i="14"/>
  <c r="K333" i="14"/>
  <c r="B330" i="13"/>
  <c r="E333" i="14"/>
  <c r="I333" i="14"/>
  <c r="C330" i="13"/>
  <c r="D330" i="13"/>
  <c r="E330" i="13"/>
  <c r="F330" i="13"/>
  <c r="G330" i="13"/>
  <c r="H330" i="13"/>
  <c r="A331" i="13"/>
  <c r="D334" i="14"/>
  <c r="F334" i="14"/>
  <c r="G334" i="14"/>
  <c r="B334" i="14"/>
  <c r="C334" i="14"/>
  <c r="H334" i="14"/>
  <c r="K334" i="14"/>
  <c r="B331" i="13"/>
  <c r="E334" i="14"/>
  <c r="I334" i="14"/>
  <c r="C331" i="13"/>
  <c r="D331" i="13"/>
  <c r="E331" i="13"/>
  <c r="F331" i="13"/>
  <c r="G331" i="13"/>
  <c r="H331" i="13"/>
  <c r="A332" i="13"/>
  <c r="D335" i="14"/>
  <c r="F335" i="14"/>
  <c r="G335" i="14"/>
  <c r="B335" i="14"/>
  <c r="C335" i="14"/>
  <c r="H335" i="14"/>
  <c r="K335" i="14"/>
  <c r="B332" i="13"/>
  <c r="E335" i="14"/>
  <c r="I335" i="14"/>
  <c r="C332" i="13"/>
  <c r="D332" i="13"/>
  <c r="E332" i="13"/>
  <c r="F332" i="13"/>
  <c r="G332" i="13"/>
  <c r="H332" i="13"/>
  <c r="A333" i="13"/>
  <c r="D336" i="14"/>
  <c r="F336" i="14"/>
  <c r="G336" i="14"/>
  <c r="B336" i="14"/>
  <c r="C336" i="14"/>
  <c r="H336" i="14"/>
  <c r="K336" i="14"/>
  <c r="B333" i="13"/>
  <c r="E336" i="14"/>
  <c r="I336" i="14"/>
  <c r="C333" i="13"/>
  <c r="D333" i="13"/>
  <c r="E333" i="13"/>
  <c r="F333" i="13"/>
  <c r="G333" i="13"/>
  <c r="H333" i="13"/>
  <c r="A334" i="13"/>
  <c r="D337" i="14"/>
  <c r="F337" i="14"/>
  <c r="G337" i="14"/>
  <c r="B337" i="14"/>
  <c r="C337" i="14"/>
  <c r="H337" i="14"/>
  <c r="K337" i="14"/>
  <c r="B334" i="13"/>
  <c r="E337" i="14"/>
  <c r="I337" i="14"/>
  <c r="C334" i="13"/>
  <c r="D334" i="13"/>
  <c r="E334" i="13"/>
  <c r="F334" i="13"/>
  <c r="G334" i="13"/>
  <c r="H334" i="13"/>
  <c r="A335" i="13"/>
  <c r="D338" i="14"/>
  <c r="F338" i="14"/>
  <c r="G338" i="14"/>
  <c r="B338" i="14"/>
  <c r="C338" i="14"/>
  <c r="H338" i="14"/>
  <c r="K338" i="14"/>
  <c r="B335" i="13"/>
  <c r="E338" i="14"/>
  <c r="I338" i="14"/>
  <c r="C335" i="13"/>
  <c r="D335" i="13"/>
  <c r="E335" i="13"/>
  <c r="F335" i="13"/>
  <c r="G335" i="13"/>
  <c r="H335" i="13"/>
  <c r="A336" i="13"/>
  <c r="D339" i="14"/>
  <c r="F339" i="14"/>
  <c r="G339" i="14"/>
  <c r="B339" i="14"/>
  <c r="C339" i="14"/>
  <c r="H339" i="14"/>
  <c r="K339" i="14"/>
  <c r="B336" i="13"/>
  <c r="E339" i="14"/>
  <c r="I339" i="14"/>
  <c r="C336" i="13"/>
  <c r="D336" i="13"/>
  <c r="E336" i="13"/>
  <c r="F336" i="13"/>
  <c r="G336" i="13"/>
  <c r="H336" i="13"/>
  <c r="A337" i="13"/>
  <c r="D340" i="14"/>
  <c r="F340" i="14"/>
  <c r="G340" i="14"/>
  <c r="B340" i="14"/>
  <c r="C340" i="14"/>
  <c r="H340" i="14"/>
  <c r="K340" i="14"/>
  <c r="B337" i="13"/>
  <c r="E340" i="14"/>
  <c r="I340" i="14"/>
  <c r="C337" i="13"/>
  <c r="D337" i="13"/>
  <c r="E337" i="13"/>
  <c r="F337" i="13"/>
  <c r="G337" i="13"/>
  <c r="H337" i="13"/>
  <c r="A338" i="13"/>
  <c r="D341" i="14"/>
  <c r="F341" i="14"/>
  <c r="G341" i="14"/>
  <c r="B341" i="14"/>
  <c r="C341" i="14"/>
  <c r="H341" i="14"/>
  <c r="K341" i="14"/>
  <c r="B338" i="13"/>
  <c r="E341" i="14"/>
  <c r="I341" i="14"/>
  <c r="C338" i="13"/>
  <c r="D338" i="13"/>
  <c r="E338" i="13"/>
  <c r="F338" i="13"/>
  <c r="G338" i="13"/>
  <c r="H338" i="13"/>
  <c r="A339" i="13"/>
  <c r="D342" i="14"/>
  <c r="F342" i="14"/>
  <c r="G342" i="14"/>
  <c r="B342" i="14"/>
  <c r="C342" i="14"/>
  <c r="H342" i="14"/>
  <c r="K342" i="14"/>
  <c r="B339" i="13"/>
  <c r="E342" i="14"/>
  <c r="I342" i="14"/>
  <c r="C339" i="13"/>
  <c r="D339" i="13"/>
  <c r="E339" i="13"/>
  <c r="F339" i="13"/>
  <c r="G339" i="13"/>
  <c r="H339" i="13"/>
  <c r="A340" i="13"/>
  <c r="D343" i="14"/>
  <c r="F343" i="14"/>
  <c r="G343" i="14"/>
  <c r="B343" i="14"/>
  <c r="C343" i="14"/>
  <c r="H343" i="14"/>
  <c r="K343" i="14"/>
  <c r="B340" i="13"/>
  <c r="E343" i="14"/>
  <c r="I343" i="14"/>
  <c r="C340" i="13"/>
  <c r="D340" i="13"/>
  <c r="E340" i="13"/>
  <c r="F340" i="13"/>
  <c r="G340" i="13"/>
  <c r="H340" i="13"/>
  <c r="A341" i="13"/>
  <c r="D344" i="14"/>
  <c r="F344" i="14"/>
  <c r="G344" i="14"/>
  <c r="B344" i="14"/>
  <c r="C344" i="14"/>
  <c r="H344" i="14"/>
  <c r="K344" i="14"/>
  <c r="B341" i="13"/>
  <c r="E344" i="14"/>
  <c r="I344" i="14"/>
  <c r="C341" i="13"/>
  <c r="D341" i="13"/>
  <c r="E341" i="13"/>
  <c r="F341" i="13"/>
  <c r="G341" i="13"/>
  <c r="H341" i="13"/>
  <c r="A342" i="13"/>
  <c r="D345" i="14"/>
  <c r="F345" i="14"/>
  <c r="G345" i="14"/>
  <c r="B345" i="14"/>
  <c r="C345" i="14"/>
  <c r="H345" i="14"/>
  <c r="K345" i="14"/>
  <c r="B342" i="13"/>
  <c r="E345" i="14"/>
  <c r="I345" i="14"/>
  <c r="C342" i="13"/>
  <c r="D342" i="13"/>
  <c r="E342" i="13"/>
  <c r="F342" i="13"/>
  <c r="G342" i="13"/>
  <c r="H342" i="13"/>
  <c r="A343" i="13"/>
  <c r="D346" i="14"/>
  <c r="F346" i="14"/>
  <c r="G346" i="14"/>
  <c r="B346" i="14"/>
  <c r="C346" i="14"/>
  <c r="H346" i="14"/>
  <c r="K346" i="14"/>
  <c r="B343" i="13"/>
  <c r="E346" i="14"/>
  <c r="I346" i="14"/>
  <c r="C343" i="13"/>
  <c r="D343" i="13"/>
  <c r="E343" i="13"/>
  <c r="F343" i="13"/>
  <c r="G343" i="13"/>
  <c r="H343" i="13"/>
  <c r="A344" i="13"/>
  <c r="D347" i="14"/>
  <c r="F347" i="14"/>
  <c r="G347" i="14"/>
  <c r="B347" i="14"/>
  <c r="C347" i="14"/>
  <c r="H347" i="14"/>
  <c r="K347" i="14"/>
  <c r="B344" i="13"/>
  <c r="E347" i="14"/>
  <c r="I347" i="14"/>
  <c r="C344" i="13"/>
  <c r="D344" i="13"/>
  <c r="E344" i="13"/>
  <c r="F344" i="13"/>
  <c r="G344" i="13"/>
  <c r="H344" i="13"/>
  <c r="A345" i="13"/>
  <c r="D348" i="14"/>
  <c r="F348" i="14"/>
  <c r="G348" i="14"/>
  <c r="B348" i="14"/>
  <c r="C348" i="14"/>
  <c r="H348" i="14"/>
  <c r="K348" i="14"/>
  <c r="B345" i="13"/>
  <c r="E348" i="14"/>
  <c r="I348" i="14"/>
  <c r="C345" i="13"/>
  <c r="D345" i="13"/>
  <c r="E345" i="13"/>
  <c r="F345" i="13"/>
  <c r="G345" i="13"/>
  <c r="H345" i="13"/>
  <c r="A346" i="13"/>
  <c r="D349" i="14"/>
  <c r="F349" i="14"/>
  <c r="G349" i="14"/>
  <c r="B349" i="14"/>
  <c r="C349" i="14"/>
  <c r="H349" i="14"/>
  <c r="K349" i="14"/>
  <c r="B346" i="13"/>
  <c r="E349" i="14"/>
  <c r="I349" i="14"/>
  <c r="C346" i="13"/>
  <c r="D346" i="13"/>
  <c r="E346" i="13"/>
  <c r="F346" i="13"/>
  <c r="G346" i="13"/>
  <c r="H346" i="13"/>
  <c r="A347" i="13"/>
  <c r="D350" i="14"/>
  <c r="F350" i="14"/>
  <c r="G350" i="14"/>
  <c r="B350" i="14"/>
  <c r="C350" i="14"/>
  <c r="H350" i="14"/>
  <c r="K350" i="14"/>
  <c r="B347" i="13"/>
  <c r="E350" i="14"/>
  <c r="I350" i="14"/>
  <c r="C347" i="13"/>
  <c r="D347" i="13"/>
  <c r="E347" i="13"/>
  <c r="F347" i="13"/>
  <c r="G347" i="13"/>
  <c r="H347" i="13"/>
  <c r="A348" i="13"/>
  <c r="D351" i="14"/>
  <c r="F351" i="14"/>
  <c r="G351" i="14"/>
  <c r="B351" i="14"/>
  <c r="C351" i="14"/>
  <c r="H351" i="14"/>
  <c r="K351" i="14"/>
  <c r="B348" i="13"/>
  <c r="E351" i="14"/>
  <c r="I351" i="14"/>
  <c r="C348" i="13"/>
  <c r="D348" i="13"/>
  <c r="E348" i="13"/>
  <c r="F348" i="13"/>
  <c r="G348" i="13"/>
  <c r="H348" i="13"/>
  <c r="A349" i="13"/>
  <c r="D352" i="14"/>
  <c r="F352" i="14"/>
  <c r="G352" i="14"/>
  <c r="B352" i="14"/>
  <c r="C352" i="14"/>
  <c r="H352" i="14"/>
  <c r="K352" i="14"/>
  <c r="B349" i="13"/>
  <c r="E352" i="14"/>
  <c r="I352" i="14"/>
  <c r="C349" i="13"/>
  <c r="D349" i="13"/>
  <c r="E349" i="13"/>
  <c r="F349" i="13"/>
  <c r="G349" i="13"/>
  <c r="H349" i="13"/>
  <c r="A350" i="13"/>
  <c r="D353" i="14"/>
  <c r="F353" i="14"/>
  <c r="G353" i="14"/>
  <c r="B353" i="14"/>
  <c r="C353" i="14"/>
  <c r="H353" i="14"/>
  <c r="K353" i="14"/>
  <c r="B350" i="13"/>
  <c r="E353" i="14"/>
  <c r="I353" i="14"/>
  <c r="C350" i="13"/>
  <c r="D350" i="13"/>
  <c r="E350" i="13"/>
  <c r="F350" i="13"/>
  <c r="G350" i="13"/>
  <c r="H350" i="13"/>
  <c r="A351" i="13"/>
  <c r="D354" i="14"/>
  <c r="F354" i="14"/>
  <c r="G354" i="14"/>
  <c r="B354" i="14"/>
  <c r="C354" i="14"/>
  <c r="H354" i="14"/>
  <c r="K354" i="14"/>
  <c r="B351" i="13"/>
  <c r="E354" i="14"/>
  <c r="I354" i="14"/>
  <c r="C351" i="13"/>
  <c r="D351" i="13"/>
  <c r="E351" i="13"/>
  <c r="F351" i="13"/>
  <c r="G351" i="13"/>
  <c r="H351" i="13"/>
  <c r="A352" i="13"/>
  <c r="D355" i="14"/>
  <c r="F355" i="14"/>
  <c r="G355" i="14"/>
  <c r="B355" i="14"/>
  <c r="C355" i="14"/>
  <c r="H355" i="14"/>
  <c r="K355" i="14"/>
  <c r="B352" i="13"/>
  <c r="E355" i="14"/>
  <c r="I355" i="14"/>
  <c r="C352" i="13"/>
  <c r="D352" i="13"/>
  <c r="E352" i="13"/>
  <c r="F352" i="13"/>
  <c r="G352" i="13"/>
  <c r="H352" i="13"/>
  <c r="A353" i="13"/>
  <c r="D356" i="14"/>
  <c r="F356" i="14"/>
  <c r="G356" i="14"/>
  <c r="B356" i="14"/>
  <c r="C356" i="14"/>
  <c r="H356" i="14"/>
  <c r="K356" i="14"/>
  <c r="B353" i="13"/>
  <c r="E356" i="14"/>
  <c r="I356" i="14"/>
  <c r="C353" i="13"/>
  <c r="D353" i="13"/>
  <c r="E353" i="13"/>
  <c r="F353" i="13"/>
  <c r="G353" i="13"/>
  <c r="H353" i="13"/>
  <c r="A354" i="13"/>
  <c r="D357" i="14"/>
  <c r="F357" i="14"/>
  <c r="G357" i="14"/>
  <c r="B357" i="14"/>
  <c r="C357" i="14"/>
  <c r="H357" i="14"/>
  <c r="K357" i="14"/>
  <c r="B354" i="13"/>
  <c r="E357" i="14"/>
  <c r="I357" i="14"/>
  <c r="C354" i="13"/>
  <c r="D354" i="13"/>
  <c r="E354" i="13"/>
  <c r="F354" i="13"/>
  <c r="G354" i="13"/>
  <c r="H354" i="13"/>
  <c r="A355" i="13"/>
  <c r="D358" i="14"/>
  <c r="F358" i="14"/>
  <c r="G358" i="14"/>
  <c r="B358" i="14"/>
  <c r="C358" i="14"/>
  <c r="H358" i="14"/>
  <c r="K358" i="14"/>
  <c r="B355" i="13"/>
  <c r="E358" i="14"/>
  <c r="I358" i="14"/>
  <c r="C355" i="13"/>
  <c r="D355" i="13"/>
  <c r="E355" i="13"/>
  <c r="F355" i="13"/>
  <c r="G355" i="13"/>
  <c r="H355" i="13"/>
  <c r="A356" i="13"/>
  <c r="D359" i="14"/>
  <c r="F359" i="14"/>
  <c r="G359" i="14"/>
  <c r="B359" i="14"/>
  <c r="C359" i="14"/>
  <c r="H359" i="14"/>
  <c r="K359" i="14"/>
  <c r="B356" i="13"/>
  <c r="E359" i="14"/>
  <c r="I359" i="14"/>
  <c r="C356" i="13"/>
  <c r="D356" i="13"/>
  <c r="E356" i="13"/>
  <c r="F356" i="13"/>
  <c r="G356" i="13"/>
  <c r="H356" i="13"/>
  <c r="A357" i="13"/>
  <c r="D360" i="14"/>
  <c r="F360" i="14"/>
  <c r="G360" i="14"/>
  <c r="B360" i="14"/>
  <c r="C360" i="14"/>
  <c r="H360" i="14"/>
  <c r="K360" i="14"/>
  <c r="B357" i="13"/>
  <c r="E360" i="14"/>
  <c r="I360" i="14"/>
  <c r="C357" i="13"/>
  <c r="D357" i="13"/>
  <c r="E357" i="13"/>
  <c r="F357" i="13"/>
  <c r="G357" i="13"/>
  <c r="H357" i="13"/>
  <c r="A358" i="13"/>
  <c r="D361" i="14"/>
  <c r="F361" i="14"/>
  <c r="G361" i="14"/>
  <c r="B361" i="14"/>
  <c r="C361" i="14"/>
  <c r="H361" i="14"/>
  <c r="K361" i="14"/>
  <c r="B358" i="13"/>
  <c r="E361" i="14"/>
  <c r="I361" i="14"/>
  <c r="C358" i="13"/>
  <c r="D358" i="13"/>
  <c r="E358" i="13"/>
  <c r="F358" i="13"/>
  <c r="G358" i="13"/>
  <c r="H358" i="13"/>
  <c r="A359" i="13"/>
  <c r="D362" i="14"/>
  <c r="F362" i="14"/>
  <c r="G362" i="14"/>
  <c r="B362" i="14"/>
  <c r="C362" i="14"/>
  <c r="H362" i="14"/>
  <c r="K362" i="14"/>
  <c r="B359" i="13"/>
  <c r="E362" i="14"/>
  <c r="I362" i="14"/>
  <c r="C359" i="13"/>
  <c r="D359" i="13"/>
  <c r="E359" i="13"/>
  <c r="F359" i="13"/>
  <c r="G359" i="13"/>
  <c r="H359" i="13"/>
  <c r="A360" i="13"/>
  <c r="D363" i="14"/>
  <c r="F363" i="14"/>
  <c r="G363" i="14"/>
  <c r="B363" i="14"/>
  <c r="C363" i="14"/>
  <c r="H363" i="14"/>
  <c r="K363" i="14"/>
  <c r="B360" i="13"/>
  <c r="E363" i="14"/>
  <c r="I363" i="14"/>
  <c r="C360" i="13"/>
  <c r="D360" i="13"/>
  <c r="E360" i="13"/>
  <c r="F360" i="13"/>
  <c r="G360" i="13"/>
  <c r="H360" i="13"/>
  <c r="A361" i="13"/>
  <c r="D364" i="14"/>
  <c r="F364" i="14"/>
  <c r="G364" i="14"/>
  <c r="B364" i="14"/>
  <c r="C364" i="14"/>
  <c r="H364" i="14"/>
  <c r="K364" i="14"/>
  <c r="B361" i="13"/>
  <c r="E364" i="14"/>
  <c r="I364" i="14"/>
  <c r="C361" i="13"/>
  <c r="D361" i="13"/>
  <c r="E361" i="13"/>
  <c r="F361" i="13"/>
  <c r="G361" i="13"/>
  <c r="H361" i="13"/>
  <c r="A362" i="13"/>
  <c r="D365" i="14"/>
  <c r="F365" i="14"/>
  <c r="G365" i="14"/>
  <c r="B365" i="14"/>
  <c r="C365" i="14"/>
  <c r="H365" i="14"/>
  <c r="K365" i="14"/>
  <c r="B362" i="13"/>
  <c r="E365" i="14"/>
  <c r="I365" i="14"/>
  <c r="C362" i="13"/>
  <c r="D362" i="13"/>
  <c r="E362" i="13"/>
  <c r="F362" i="13"/>
  <c r="G362" i="13"/>
  <c r="H362" i="13"/>
  <c r="A363" i="13"/>
  <c r="D366" i="14"/>
  <c r="F366" i="14"/>
  <c r="G366" i="14"/>
  <c r="B366" i="14"/>
  <c r="C366" i="14"/>
  <c r="H366" i="14"/>
  <c r="K366" i="14"/>
  <c r="B363" i="13"/>
  <c r="E366" i="14"/>
  <c r="I366" i="14"/>
  <c r="C363" i="13"/>
  <c r="D363" i="13"/>
  <c r="E363" i="13"/>
  <c r="F363" i="13"/>
  <c r="G363" i="13"/>
  <c r="H363" i="13"/>
  <c r="A364" i="13"/>
  <c r="D367" i="14"/>
  <c r="F367" i="14"/>
  <c r="G367" i="14"/>
  <c r="B367" i="14"/>
  <c r="C367" i="14"/>
  <c r="H367" i="14"/>
  <c r="K367" i="14"/>
  <c r="B364" i="13"/>
  <c r="E367" i="14"/>
  <c r="I367" i="14"/>
  <c r="C364" i="13"/>
  <c r="D364" i="13"/>
  <c r="E364" i="13"/>
  <c r="F364" i="13"/>
  <c r="G364" i="13"/>
  <c r="H364" i="13"/>
  <c r="A365" i="13"/>
  <c r="D368" i="14"/>
  <c r="F368" i="14"/>
  <c r="G368" i="14"/>
  <c r="B368" i="14"/>
  <c r="C368" i="14"/>
  <c r="H368" i="14"/>
  <c r="K368" i="14"/>
  <c r="B365" i="13"/>
  <c r="E368" i="14"/>
  <c r="I368" i="14"/>
  <c r="C365" i="13"/>
  <c r="D365" i="13"/>
  <c r="E365" i="13"/>
  <c r="F365" i="13"/>
  <c r="G365" i="13"/>
  <c r="H365" i="13"/>
  <c r="A366" i="13"/>
  <c r="D369" i="14"/>
  <c r="F369" i="14"/>
  <c r="G369" i="14"/>
  <c r="B369" i="14"/>
  <c r="C369" i="14"/>
  <c r="H369" i="14"/>
  <c r="K369" i="14"/>
  <c r="B366" i="13"/>
  <c r="E369" i="14"/>
  <c r="I369" i="14"/>
  <c r="C366" i="13"/>
  <c r="D366" i="13"/>
  <c r="E366" i="13"/>
  <c r="F366" i="13"/>
  <c r="G366" i="13"/>
  <c r="H366" i="13"/>
  <c r="A367" i="13"/>
  <c r="D370" i="14"/>
  <c r="F370" i="14"/>
  <c r="G370" i="14"/>
  <c r="B370" i="14"/>
  <c r="C370" i="14"/>
  <c r="H370" i="14"/>
  <c r="K370" i="14"/>
  <c r="B367" i="13"/>
  <c r="E370" i="14"/>
  <c r="I370" i="14"/>
  <c r="C367" i="13"/>
  <c r="D367" i="13"/>
  <c r="E367" i="13"/>
  <c r="F367" i="13"/>
  <c r="G367" i="13"/>
  <c r="H367" i="13"/>
  <c r="A368" i="13"/>
  <c r="D371" i="14"/>
  <c r="F371" i="14"/>
  <c r="G371" i="14"/>
  <c r="B371" i="14"/>
  <c r="C371" i="14"/>
  <c r="H371" i="14"/>
  <c r="K371" i="14"/>
  <c r="B368" i="13"/>
  <c r="E371" i="14"/>
  <c r="I371" i="14"/>
  <c r="C368" i="13"/>
  <c r="D368" i="13"/>
  <c r="E368" i="13"/>
  <c r="F368" i="13"/>
  <c r="G368" i="13"/>
  <c r="H368" i="13"/>
  <c r="A369" i="13"/>
  <c r="D372" i="14"/>
  <c r="F372" i="14"/>
  <c r="G372" i="14"/>
  <c r="B372" i="14"/>
  <c r="C372" i="14"/>
  <c r="H372" i="14"/>
  <c r="K372" i="14"/>
  <c r="B369" i="13"/>
  <c r="E372" i="14"/>
  <c r="I372" i="14"/>
  <c r="C369" i="13"/>
  <c r="D369" i="13"/>
  <c r="E369" i="13"/>
  <c r="F369" i="13"/>
  <c r="G369" i="13"/>
  <c r="H369" i="13"/>
  <c r="A370" i="13"/>
  <c r="D373" i="14"/>
  <c r="F373" i="14"/>
  <c r="G373" i="14"/>
  <c r="B373" i="14"/>
  <c r="C373" i="14"/>
  <c r="H373" i="14"/>
  <c r="K373" i="14"/>
  <c r="B370" i="13"/>
  <c r="E373" i="14"/>
  <c r="I373" i="14"/>
  <c r="C370" i="13"/>
  <c r="D370" i="13"/>
  <c r="E370" i="13"/>
  <c r="F370" i="13"/>
  <c r="G370" i="13"/>
  <c r="H370" i="13"/>
  <c r="A371" i="13"/>
  <c r="D374" i="14"/>
  <c r="F374" i="14"/>
  <c r="G374" i="14"/>
  <c r="B374" i="14"/>
  <c r="C374" i="14"/>
  <c r="H374" i="14"/>
  <c r="K374" i="14"/>
  <c r="B371" i="13"/>
  <c r="E374" i="14"/>
  <c r="I374" i="14"/>
  <c r="C371" i="13"/>
  <c r="D371" i="13"/>
  <c r="E371" i="13"/>
  <c r="F371" i="13"/>
  <c r="G371" i="13"/>
  <c r="H371" i="13"/>
  <c r="A372" i="13"/>
  <c r="D375" i="14"/>
  <c r="F375" i="14"/>
  <c r="G375" i="14"/>
  <c r="B375" i="14"/>
  <c r="C375" i="14"/>
  <c r="H375" i="14"/>
  <c r="K375" i="14"/>
  <c r="B372" i="13"/>
  <c r="E375" i="14"/>
  <c r="I375" i="14"/>
  <c r="C372" i="13"/>
  <c r="D372" i="13"/>
  <c r="E372" i="13"/>
  <c r="F372" i="13"/>
  <c r="G372" i="13"/>
  <c r="H372" i="13"/>
  <c r="A373" i="13"/>
  <c r="D376" i="14"/>
  <c r="F376" i="14"/>
  <c r="G376" i="14"/>
  <c r="B376" i="14"/>
  <c r="C376" i="14"/>
  <c r="H376" i="14"/>
  <c r="K376" i="14"/>
  <c r="B373" i="13"/>
  <c r="E376" i="14"/>
  <c r="I376" i="14"/>
  <c r="C373" i="13"/>
  <c r="D373" i="13"/>
  <c r="E373" i="13"/>
  <c r="F373" i="13"/>
  <c r="G373" i="13"/>
  <c r="H373" i="13"/>
  <c r="A374" i="13"/>
  <c r="D377" i="14"/>
  <c r="F377" i="14"/>
  <c r="G377" i="14"/>
  <c r="B377" i="14"/>
  <c r="C377" i="14"/>
  <c r="H377" i="14"/>
  <c r="K377" i="14"/>
  <c r="B374" i="13"/>
  <c r="E377" i="14"/>
  <c r="I377" i="14"/>
  <c r="C374" i="13"/>
  <c r="D374" i="13"/>
  <c r="E374" i="13"/>
  <c r="F374" i="13"/>
  <c r="G374" i="13"/>
  <c r="H374" i="13"/>
  <c r="A375" i="13"/>
  <c r="D378" i="14"/>
  <c r="F378" i="14"/>
  <c r="G378" i="14"/>
  <c r="B378" i="14"/>
  <c r="C378" i="14"/>
  <c r="H378" i="14"/>
  <c r="K378" i="14"/>
  <c r="B375" i="13"/>
  <c r="E378" i="14"/>
  <c r="I378" i="14"/>
  <c r="C375" i="13"/>
  <c r="D375" i="13"/>
  <c r="E375" i="13"/>
  <c r="F375" i="13"/>
  <c r="G375" i="13"/>
  <c r="H375" i="13"/>
  <c r="A376" i="13"/>
  <c r="D379" i="14"/>
  <c r="F379" i="14"/>
  <c r="G379" i="14"/>
  <c r="B379" i="14"/>
  <c r="C379" i="14"/>
  <c r="H379" i="14"/>
  <c r="K379" i="14"/>
  <c r="B376" i="13"/>
  <c r="E379" i="14"/>
  <c r="I379" i="14"/>
  <c r="C376" i="13"/>
  <c r="D376" i="13"/>
  <c r="E376" i="13"/>
  <c r="F376" i="13"/>
  <c r="G376" i="13"/>
  <c r="H376" i="13"/>
  <c r="A377" i="13"/>
  <c r="D380" i="14"/>
  <c r="F380" i="14"/>
  <c r="G380" i="14"/>
  <c r="B380" i="14"/>
  <c r="C380" i="14"/>
  <c r="H380" i="14"/>
  <c r="K380" i="14"/>
  <c r="B377" i="13"/>
  <c r="E380" i="14"/>
  <c r="I380" i="14"/>
  <c r="C377" i="13"/>
  <c r="D377" i="13"/>
  <c r="E377" i="13"/>
  <c r="F377" i="13"/>
  <c r="G377" i="13"/>
  <c r="H377" i="13"/>
  <c r="A378" i="13"/>
  <c r="D381" i="14"/>
  <c r="F381" i="14"/>
  <c r="G381" i="14"/>
  <c r="B381" i="14"/>
  <c r="C381" i="14"/>
  <c r="H381" i="14"/>
  <c r="K381" i="14"/>
  <c r="B378" i="13"/>
  <c r="E381" i="14"/>
  <c r="I381" i="14"/>
  <c r="C378" i="13"/>
  <c r="D378" i="13"/>
  <c r="E378" i="13"/>
  <c r="F378" i="13"/>
  <c r="G378" i="13"/>
  <c r="H378" i="13"/>
  <c r="A379" i="13"/>
  <c r="D382" i="14"/>
  <c r="F382" i="14"/>
  <c r="G382" i="14"/>
  <c r="B382" i="14"/>
  <c r="C382" i="14"/>
  <c r="H382" i="14"/>
  <c r="K382" i="14"/>
  <c r="B379" i="13"/>
  <c r="E382" i="14"/>
  <c r="I382" i="14"/>
  <c r="C379" i="13"/>
  <c r="D379" i="13"/>
  <c r="E379" i="13"/>
  <c r="F379" i="13"/>
  <c r="G379" i="13"/>
  <c r="H379" i="13"/>
  <c r="A380" i="13"/>
  <c r="D383" i="14"/>
  <c r="F383" i="14"/>
  <c r="G383" i="14"/>
  <c r="B383" i="14"/>
  <c r="C383" i="14"/>
  <c r="H383" i="14"/>
  <c r="K383" i="14"/>
  <c r="B380" i="13"/>
  <c r="E383" i="14"/>
  <c r="I383" i="14"/>
  <c r="C380" i="13"/>
  <c r="D380" i="13"/>
  <c r="E380" i="13"/>
  <c r="F380" i="13"/>
  <c r="G380" i="13"/>
  <c r="H380" i="13"/>
  <c r="A381" i="13"/>
  <c r="D384" i="14"/>
  <c r="F384" i="14"/>
  <c r="G384" i="14"/>
  <c r="B384" i="14"/>
  <c r="C384" i="14"/>
  <c r="H384" i="14"/>
  <c r="K384" i="14"/>
  <c r="B381" i="13"/>
  <c r="E384" i="14"/>
  <c r="I384" i="14"/>
  <c r="C381" i="13"/>
  <c r="D381" i="13"/>
  <c r="E381" i="13"/>
  <c r="F381" i="13"/>
  <c r="G381" i="13"/>
  <c r="H381" i="13"/>
  <c r="A382" i="13"/>
  <c r="D385" i="14"/>
  <c r="F385" i="14"/>
  <c r="G385" i="14"/>
  <c r="B385" i="14"/>
  <c r="C385" i="14"/>
  <c r="H385" i="14"/>
  <c r="K385" i="14"/>
  <c r="B382" i="13"/>
  <c r="E385" i="14"/>
  <c r="I385" i="14"/>
  <c r="C382" i="13"/>
  <c r="D382" i="13"/>
  <c r="E382" i="13"/>
  <c r="F382" i="13"/>
  <c r="G382" i="13"/>
  <c r="H382" i="13"/>
  <c r="A383" i="13"/>
  <c r="D386" i="14"/>
  <c r="F386" i="14"/>
  <c r="G386" i="14"/>
  <c r="B386" i="14"/>
  <c r="C386" i="14"/>
  <c r="H386" i="14"/>
  <c r="K386" i="14"/>
  <c r="B383" i="13"/>
  <c r="E386" i="14"/>
  <c r="I386" i="14"/>
  <c r="C383" i="13"/>
  <c r="D383" i="13"/>
  <c r="E383" i="13"/>
  <c r="F383" i="13"/>
  <c r="G383" i="13"/>
  <c r="H383" i="13"/>
  <c r="A384" i="13"/>
  <c r="D387" i="14"/>
  <c r="F387" i="14"/>
  <c r="G387" i="14"/>
  <c r="B387" i="14"/>
  <c r="C387" i="14"/>
  <c r="H387" i="14"/>
  <c r="K387" i="14"/>
  <c r="B384" i="13"/>
  <c r="E387" i="14"/>
  <c r="I387" i="14"/>
  <c r="C384" i="13"/>
  <c r="D384" i="13"/>
  <c r="E384" i="13"/>
  <c r="F384" i="13"/>
  <c r="G384" i="13"/>
  <c r="H384" i="13"/>
  <c r="A385" i="13"/>
  <c r="D388" i="14"/>
  <c r="F388" i="14"/>
  <c r="G388" i="14"/>
  <c r="B388" i="14"/>
  <c r="C388" i="14"/>
  <c r="H388" i="14"/>
  <c r="K388" i="14"/>
  <c r="B385" i="13"/>
  <c r="E388" i="14"/>
  <c r="I388" i="14"/>
  <c r="C385" i="13"/>
  <c r="D385" i="13"/>
  <c r="E385" i="13"/>
  <c r="F385" i="13"/>
  <c r="G385" i="13"/>
  <c r="H385" i="13"/>
  <c r="A386" i="13"/>
  <c r="D389" i="14"/>
  <c r="F389" i="14"/>
  <c r="G389" i="14"/>
  <c r="B389" i="14"/>
  <c r="C389" i="14"/>
  <c r="H389" i="14"/>
  <c r="K389" i="14"/>
  <c r="B386" i="13"/>
  <c r="E389" i="14"/>
  <c r="I389" i="14"/>
  <c r="C386" i="13"/>
  <c r="D386" i="13"/>
  <c r="E386" i="13"/>
  <c r="F386" i="13"/>
  <c r="G386" i="13"/>
  <c r="H386" i="13"/>
  <c r="A387" i="13"/>
  <c r="D390" i="14"/>
  <c r="F390" i="14"/>
  <c r="G390" i="14"/>
  <c r="B390" i="14"/>
  <c r="C390" i="14"/>
  <c r="H390" i="14"/>
  <c r="K390" i="14"/>
  <c r="B387" i="13"/>
  <c r="E390" i="14"/>
  <c r="I390" i="14"/>
  <c r="C387" i="13"/>
  <c r="D387" i="13"/>
  <c r="E387" i="13"/>
  <c r="F387" i="13"/>
  <c r="G387" i="13"/>
  <c r="H387" i="13"/>
  <c r="A388" i="13"/>
  <c r="D391" i="14"/>
  <c r="F391" i="14"/>
  <c r="G391" i="14"/>
  <c r="B391" i="14"/>
  <c r="C391" i="14"/>
  <c r="H391" i="14"/>
  <c r="K391" i="14"/>
  <c r="B388" i="13"/>
  <c r="E391" i="14"/>
  <c r="I391" i="14"/>
  <c r="C388" i="13"/>
  <c r="D388" i="13"/>
  <c r="E388" i="13"/>
  <c r="F388" i="13"/>
  <c r="G388" i="13"/>
  <c r="H388" i="13"/>
  <c r="A389" i="13"/>
  <c r="D392" i="14"/>
  <c r="F392" i="14"/>
  <c r="G392" i="14"/>
  <c r="B392" i="14"/>
  <c r="C392" i="14"/>
  <c r="H392" i="14"/>
  <c r="K392" i="14"/>
  <c r="B389" i="13"/>
  <c r="E392" i="14"/>
  <c r="I392" i="14"/>
  <c r="C389" i="13"/>
  <c r="D389" i="13"/>
  <c r="E389" i="13"/>
  <c r="F389" i="13"/>
  <c r="G389" i="13"/>
  <c r="H389" i="13"/>
  <c r="A390" i="13"/>
  <c r="D393" i="14"/>
  <c r="F393" i="14"/>
  <c r="G393" i="14"/>
  <c r="B393" i="14"/>
  <c r="C393" i="14"/>
  <c r="H393" i="14"/>
  <c r="K393" i="14"/>
  <c r="B390" i="13"/>
  <c r="E393" i="14"/>
  <c r="I393" i="14"/>
  <c r="C390" i="13"/>
  <c r="D390" i="13"/>
  <c r="E390" i="13"/>
  <c r="F390" i="13"/>
  <c r="G390" i="13"/>
  <c r="H390" i="13"/>
  <c r="A391" i="13"/>
  <c r="D394" i="14"/>
  <c r="F394" i="14"/>
  <c r="G394" i="14"/>
  <c r="B394" i="14"/>
  <c r="C394" i="14"/>
  <c r="H394" i="14"/>
  <c r="K394" i="14"/>
  <c r="B391" i="13"/>
  <c r="E394" i="14"/>
  <c r="I394" i="14"/>
  <c r="C391" i="13"/>
  <c r="D391" i="13"/>
  <c r="E391" i="13"/>
  <c r="F391" i="13"/>
  <c r="G391" i="13"/>
  <c r="H391" i="13"/>
  <c r="A392" i="13"/>
  <c r="D395" i="14"/>
  <c r="F395" i="14"/>
  <c r="G395" i="14"/>
  <c r="B395" i="14"/>
  <c r="C395" i="14"/>
  <c r="H395" i="14"/>
  <c r="K395" i="14"/>
  <c r="B392" i="13"/>
  <c r="E395" i="14"/>
  <c r="I395" i="14"/>
  <c r="C392" i="13"/>
  <c r="D392" i="13"/>
  <c r="E392" i="13"/>
  <c r="F392" i="13"/>
  <c r="G392" i="13"/>
  <c r="H392" i="13"/>
  <c r="A393" i="13"/>
  <c r="D396" i="14"/>
  <c r="F396" i="14"/>
  <c r="G396" i="14"/>
  <c r="B396" i="14"/>
  <c r="C396" i="14"/>
  <c r="H396" i="14"/>
  <c r="K396" i="14"/>
  <c r="B393" i="13"/>
  <c r="E396" i="14"/>
  <c r="I396" i="14"/>
  <c r="C393" i="13"/>
  <c r="D393" i="13"/>
  <c r="E393" i="13"/>
  <c r="F393" i="13"/>
  <c r="G393" i="13"/>
  <c r="H393" i="13"/>
  <c r="A394" i="13"/>
  <c r="D397" i="14"/>
  <c r="F397" i="14"/>
  <c r="G397" i="14"/>
  <c r="B397" i="14"/>
  <c r="C397" i="14"/>
  <c r="H397" i="14"/>
  <c r="K397" i="14"/>
  <c r="B394" i="13"/>
  <c r="E397" i="14"/>
  <c r="I397" i="14"/>
  <c r="C394" i="13"/>
  <c r="D394" i="13"/>
  <c r="E394" i="13"/>
  <c r="F394" i="13"/>
  <c r="G394" i="13"/>
  <c r="H394" i="13"/>
  <c r="A395" i="13"/>
  <c r="D398" i="14"/>
  <c r="F398" i="14"/>
  <c r="G398" i="14"/>
  <c r="B398" i="14"/>
  <c r="C398" i="14"/>
  <c r="H398" i="14"/>
  <c r="K398" i="14"/>
  <c r="B395" i="13"/>
  <c r="E398" i="14"/>
  <c r="I398" i="14"/>
  <c r="C395" i="13"/>
  <c r="D395" i="13"/>
  <c r="E395" i="13"/>
  <c r="F395" i="13"/>
  <c r="G395" i="13"/>
  <c r="H395" i="13"/>
  <c r="A396" i="13"/>
  <c r="D399" i="14"/>
  <c r="F399" i="14"/>
  <c r="G399" i="14"/>
  <c r="B399" i="14"/>
  <c r="C399" i="14"/>
  <c r="H399" i="14"/>
  <c r="K399" i="14"/>
  <c r="B396" i="13"/>
  <c r="E399" i="14"/>
  <c r="I399" i="14"/>
  <c r="C396" i="13"/>
  <c r="D396" i="13"/>
  <c r="E396" i="13"/>
  <c r="F396" i="13"/>
  <c r="G396" i="13"/>
  <c r="H396" i="13"/>
  <c r="A397" i="13"/>
  <c r="D400" i="14"/>
  <c r="F400" i="14"/>
  <c r="G400" i="14"/>
  <c r="B400" i="14"/>
  <c r="C400" i="14"/>
  <c r="H400" i="14"/>
  <c r="K400" i="14"/>
  <c r="B397" i="13"/>
  <c r="E400" i="14"/>
  <c r="I400" i="14"/>
  <c r="C397" i="13"/>
  <c r="D397" i="13"/>
  <c r="E397" i="13"/>
  <c r="F397" i="13"/>
  <c r="G397" i="13"/>
  <c r="H397" i="13"/>
  <c r="A398" i="13"/>
  <c r="D401" i="14"/>
  <c r="F401" i="14"/>
  <c r="G401" i="14"/>
  <c r="B401" i="14"/>
  <c r="C401" i="14"/>
  <c r="H401" i="14"/>
  <c r="K401" i="14"/>
  <c r="B398" i="13"/>
  <c r="E401" i="14"/>
  <c r="I401" i="14"/>
  <c r="C398" i="13"/>
  <c r="D398" i="13"/>
  <c r="E398" i="13"/>
  <c r="F398" i="13"/>
  <c r="G398" i="13"/>
  <c r="H398" i="13"/>
  <c r="A399" i="13"/>
  <c r="D402" i="14"/>
  <c r="F402" i="14"/>
  <c r="G402" i="14"/>
  <c r="B402" i="14"/>
  <c r="C402" i="14"/>
  <c r="H402" i="14"/>
  <c r="K402" i="14"/>
  <c r="B399" i="13"/>
  <c r="E402" i="14"/>
  <c r="I402" i="14"/>
  <c r="C399" i="13"/>
  <c r="D399" i="13"/>
  <c r="E399" i="13"/>
  <c r="F399" i="13"/>
  <c r="G399" i="13"/>
  <c r="H399" i="13"/>
  <c r="A400" i="13"/>
  <c r="D403" i="14"/>
  <c r="F403" i="14"/>
  <c r="G403" i="14"/>
  <c r="B403" i="14"/>
  <c r="C403" i="14"/>
  <c r="H403" i="14"/>
  <c r="K403" i="14"/>
  <c r="B400" i="13"/>
  <c r="E403" i="14"/>
  <c r="I403" i="14"/>
  <c r="C400" i="13"/>
  <c r="D400" i="13"/>
  <c r="E400" i="13"/>
  <c r="F400" i="13"/>
  <c r="G400" i="13"/>
  <c r="H400" i="13"/>
  <c r="A401" i="13"/>
  <c r="D404" i="14"/>
  <c r="F404" i="14"/>
  <c r="G404" i="14"/>
  <c r="B404" i="14"/>
  <c r="C404" i="14"/>
  <c r="H404" i="14"/>
  <c r="K404" i="14"/>
  <c r="B401" i="13"/>
  <c r="E404" i="14"/>
  <c r="I404" i="14"/>
  <c r="C401" i="13"/>
  <c r="D401" i="13"/>
  <c r="E401" i="13"/>
  <c r="F401" i="13"/>
  <c r="G401" i="13"/>
  <c r="H401" i="13"/>
  <c r="A402" i="13"/>
  <c r="D405" i="14"/>
  <c r="F405" i="14"/>
  <c r="G405" i="14"/>
  <c r="B405" i="14"/>
  <c r="C405" i="14"/>
  <c r="H405" i="14"/>
  <c r="K405" i="14"/>
  <c r="B402" i="13"/>
  <c r="E405" i="14"/>
  <c r="I405" i="14"/>
  <c r="C402" i="13"/>
  <c r="D402" i="13"/>
  <c r="E402" i="13"/>
  <c r="F402" i="13"/>
  <c r="G402" i="13"/>
  <c r="H402" i="13"/>
  <c r="A403" i="13"/>
  <c r="D406" i="14"/>
  <c r="F406" i="14"/>
  <c r="G406" i="14"/>
  <c r="B406" i="14"/>
  <c r="C406" i="14"/>
  <c r="H406" i="14"/>
  <c r="K406" i="14"/>
  <c r="B403" i="13"/>
  <c r="E406" i="14"/>
  <c r="I406" i="14"/>
  <c r="C403" i="13"/>
  <c r="D403" i="13"/>
  <c r="E403" i="13"/>
  <c r="F403" i="13"/>
  <c r="G403" i="13"/>
  <c r="H403" i="13"/>
  <c r="A404" i="13"/>
  <c r="D407" i="14"/>
  <c r="F407" i="14"/>
  <c r="G407" i="14"/>
  <c r="B407" i="14"/>
  <c r="C407" i="14"/>
  <c r="H407" i="14"/>
  <c r="K407" i="14"/>
  <c r="B404" i="13"/>
  <c r="E407" i="14"/>
  <c r="I407" i="14"/>
  <c r="C404" i="13"/>
  <c r="D404" i="13"/>
  <c r="E404" i="13"/>
  <c r="F404" i="13"/>
  <c r="G404" i="13"/>
  <c r="H404" i="13"/>
  <c r="A405" i="13"/>
  <c r="D408" i="14"/>
  <c r="F408" i="14"/>
  <c r="G408" i="14"/>
  <c r="B408" i="14"/>
  <c r="C408" i="14"/>
  <c r="H408" i="14"/>
  <c r="K408" i="14"/>
  <c r="B405" i="13"/>
  <c r="E408" i="14"/>
  <c r="I408" i="14"/>
  <c r="C405" i="13"/>
  <c r="D405" i="13"/>
  <c r="E405" i="13"/>
  <c r="F405" i="13"/>
  <c r="G405" i="13"/>
  <c r="H405" i="13"/>
  <c r="A406" i="13"/>
  <c r="D409" i="14"/>
  <c r="F409" i="14"/>
  <c r="G409" i="14"/>
  <c r="B409" i="14"/>
  <c r="C409" i="14"/>
  <c r="H409" i="14"/>
  <c r="K409" i="14"/>
  <c r="B406" i="13"/>
  <c r="E409" i="14"/>
  <c r="I409" i="14"/>
  <c r="C406" i="13"/>
  <c r="D406" i="13"/>
  <c r="E406" i="13"/>
  <c r="F406" i="13"/>
  <c r="G406" i="13"/>
  <c r="H406" i="13"/>
  <c r="A407" i="13"/>
  <c r="D410" i="14"/>
  <c r="F410" i="14"/>
  <c r="G410" i="14"/>
  <c r="B410" i="14"/>
  <c r="C410" i="14"/>
  <c r="H410" i="14"/>
  <c r="K410" i="14"/>
  <c r="B407" i="13"/>
  <c r="E410" i="14"/>
  <c r="I410" i="14"/>
  <c r="C407" i="13"/>
  <c r="D407" i="13"/>
  <c r="E407" i="13"/>
  <c r="F407" i="13"/>
  <c r="G407" i="13"/>
  <c r="H407" i="13"/>
  <c r="A408" i="13"/>
  <c r="D411" i="14"/>
  <c r="F411" i="14"/>
  <c r="G411" i="14"/>
  <c r="B411" i="14"/>
  <c r="C411" i="14"/>
  <c r="H411" i="14"/>
  <c r="K411" i="14"/>
  <c r="B408" i="13"/>
  <c r="E411" i="14"/>
  <c r="I411" i="14"/>
  <c r="C408" i="13"/>
  <c r="D408" i="13"/>
  <c r="E408" i="13"/>
  <c r="F408" i="13"/>
  <c r="G408" i="13"/>
  <c r="H408" i="13"/>
  <c r="A409" i="13"/>
  <c r="D412" i="14"/>
  <c r="F412" i="14"/>
  <c r="G412" i="14"/>
  <c r="B412" i="14"/>
  <c r="C412" i="14"/>
  <c r="H412" i="14"/>
  <c r="K412" i="14"/>
  <c r="B409" i="13"/>
  <c r="E412" i="14"/>
  <c r="I412" i="14"/>
  <c r="C409" i="13"/>
  <c r="D409" i="13"/>
  <c r="E409" i="13"/>
  <c r="F409" i="13"/>
  <c r="G409" i="13"/>
  <c r="H409" i="13"/>
  <c r="A410" i="13"/>
  <c r="D413" i="14"/>
  <c r="F413" i="14"/>
  <c r="G413" i="14"/>
  <c r="B413" i="14"/>
  <c r="C413" i="14"/>
  <c r="H413" i="14"/>
  <c r="K413" i="14"/>
  <c r="B410" i="13"/>
  <c r="E413" i="14"/>
  <c r="I413" i="14"/>
  <c r="C410" i="13"/>
  <c r="D410" i="13"/>
  <c r="E410" i="13"/>
  <c r="F410" i="13"/>
  <c r="G410" i="13"/>
  <c r="H410" i="13"/>
  <c r="A411" i="13"/>
  <c r="D414" i="14"/>
  <c r="F414" i="14"/>
  <c r="G414" i="14"/>
  <c r="B414" i="14"/>
  <c r="C414" i="14"/>
  <c r="H414" i="14"/>
  <c r="K414" i="14"/>
  <c r="B411" i="13"/>
  <c r="E414" i="14"/>
  <c r="I414" i="14"/>
  <c r="C411" i="13"/>
  <c r="D411" i="13"/>
  <c r="E411" i="13"/>
  <c r="F411" i="13"/>
  <c r="G411" i="13"/>
  <c r="H411" i="13"/>
  <c r="A412" i="13"/>
  <c r="D415" i="14"/>
  <c r="F415" i="14"/>
  <c r="G415" i="14"/>
  <c r="B415" i="14"/>
  <c r="C415" i="14"/>
  <c r="H415" i="14"/>
  <c r="K415" i="14"/>
  <c r="B412" i="13"/>
  <c r="E415" i="14"/>
  <c r="I415" i="14"/>
  <c r="C412" i="13"/>
  <c r="D412" i="13"/>
  <c r="E412" i="13"/>
  <c r="F412" i="13"/>
  <c r="G412" i="13"/>
  <c r="H412" i="13"/>
  <c r="A413" i="13"/>
  <c r="D416" i="14"/>
  <c r="F416" i="14"/>
  <c r="G416" i="14"/>
  <c r="B416" i="14"/>
  <c r="C416" i="14"/>
  <c r="H416" i="14"/>
  <c r="K416" i="14"/>
  <c r="B413" i="13"/>
  <c r="E416" i="14"/>
  <c r="I416" i="14"/>
  <c r="C413" i="13"/>
  <c r="D413" i="13"/>
  <c r="E413" i="13"/>
  <c r="F413" i="13"/>
  <c r="G413" i="13"/>
  <c r="H413" i="13"/>
  <c r="A414" i="13"/>
  <c r="D417" i="14"/>
  <c r="F417" i="14"/>
  <c r="G417" i="14"/>
  <c r="B417" i="14"/>
  <c r="C417" i="14"/>
  <c r="H417" i="14"/>
  <c r="K417" i="14"/>
  <c r="B414" i="13"/>
  <c r="E417" i="14"/>
  <c r="I417" i="14"/>
  <c r="C414" i="13"/>
  <c r="D414" i="13"/>
  <c r="E414" i="13"/>
  <c r="F414" i="13"/>
  <c r="G414" i="13"/>
  <c r="H414" i="13"/>
  <c r="A415" i="13"/>
  <c r="D418" i="14"/>
  <c r="F418" i="14"/>
  <c r="G418" i="14"/>
  <c r="B418" i="14"/>
  <c r="C418" i="14"/>
  <c r="H418" i="14"/>
  <c r="K418" i="14"/>
  <c r="B415" i="13"/>
  <c r="E418" i="14"/>
  <c r="I418" i="14"/>
  <c r="C415" i="13"/>
  <c r="D415" i="13"/>
  <c r="E415" i="13"/>
  <c r="F415" i="13"/>
  <c r="G415" i="13"/>
  <c r="H415" i="13"/>
  <c r="A416" i="13"/>
  <c r="D419" i="14"/>
  <c r="F419" i="14"/>
  <c r="G419" i="14"/>
  <c r="B419" i="14"/>
  <c r="C419" i="14"/>
  <c r="H419" i="14"/>
  <c r="K419" i="14"/>
  <c r="B416" i="13"/>
  <c r="E419" i="14"/>
  <c r="I419" i="14"/>
  <c r="C416" i="13"/>
  <c r="D416" i="13"/>
  <c r="E416" i="13"/>
  <c r="F416" i="13"/>
  <c r="G416" i="13"/>
  <c r="H416" i="13"/>
  <c r="A417" i="13"/>
  <c r="D420" i="14"/>
  <c r="F420" i="14"/>
  <c r="G420" i="14"/>
  <c r="B420" i="14"/>
  <c r="C420" i="14"/>
  <c r="H420" i="14"/>
  <c r="K420" i="14"/>
  <c r="B417" i="13"/>
  <c r="E420" i="14"/>
  <c r="I420" i="14"/>
  <c r="C417" i="13"/>
  <c r="D417" i="13"/>
  <c r="E417" i="13"/>
  <c r="F417" i="13"/>
  <c r="G417" i="13"/>
  <c r="H417" i="13"/>
  <c r="A418" i="13"/>
  <c r="D421" i="14"/>
  <c r="F421" i="14"/>
  <c r="G421" i="14"/>
  <c r="B421" i="14"/>
  <c r="C421" i="14"/>
  <c r="H421" i="14"/>
  <c r="K421" i="14"/>
  <c r="B418" i="13"/>
  <c r="E421" i="14"/>
  <c r="I421" i="14"/>
  <c r="C418" i="13"/>
  <c r="D418" i="13"/>
  <c r="E418" i="13"/>
  <c r="F418" i="13"/>
  <c r="G418" i="13"/>
  <c r="H418" i="13"/>
  <c r="A419" i="13"/>
  <c r="D422" i="14"/>
  <c r="F422" i="14"/>
  <c r="G422" i="14"/>
  <c r="B422" i="14"/>
  <c r="C422" i="14"/>
  <c r="H422" i="14"/>
  <c r="K422" i="14"/>
  <c r="B419" i="13"/>
  <c r="E422" i="14"/>
  <c r="I422" i="14"/>
  <c r="C419" i="13"/>
  <c r="D419" i="13"/>
  <c r="E419" i="13"/>
  <c r="F419" i="13"/>
  <c r="G419" i="13"/>
  <c r="H419" i="13"/>
  <c r="A420" i="13"/>
  <c r="D423" i="14"/>
  <c r="F423" i="14"/>
  <c r="G423" i="14"/>
  <c r="B423" i="14"/>
  <c r="C423" i="14"/>
  <c r="H423" i="14"/>
  <c r="K423" i="14"/>
  <c r="B420" i="13"/>
  <c r="E423" i="14"/>
  <c r="I423" i="14"/>
  <c r="C420" i="13"/>
  <c r="D420" i="13"/>
  <c r="E420" i="13"/>
  <c r="F420" i="13"/>
  <c r="G420" i="13"/>
  <c r="H420" i="13"/>
  <c r="A421" i="13"/>
  <c r="D424" i="14"/>
  <c r="F424" i="14"/>
  <c r="G424" i="14"/>
  <c r="B424" i="14"/>
  <c r="C424" i="14"/>
  <c r="H424" i="14"/>
  <c r="K424" i="14"/>
  <c r="B421" i="13"/>
  <c r="E424" i="14"/>
  <c r="I424" i="14"/>
  <c r="C421" i="13"/>
  <c r="D421" i="13"/>
  <c r="E421" i="13"/>
  <c r="F421" i="13"/>
  <c r="G421" i="13"/>
  <c r="H421" i="13"/>
  <c r="A422" i="13"/>
  <c r="D425" i="14"/>
  <c r="F425" i="14"/>
  <c r="G425" i="14"/>
  <c r="B425" i="14"/>
  <c r="C425" i="14"/>
  <c r="H425" i="14"/>
  <c r="K425" i="14"/>
  <c r="B422" i="13"/>
  <c r="E425" i="14"/>
  <c r="I425" i="14"/>
  <c r="C422" i="13"/>
  <c r="D422" i="13"/>
  <c r="E422" i="13"/>
  <c r="F422" i="13"/>
  <c r="G422" i="13"/>
  <c r="H422" i="13"/>
  <c r="A423" i="13"/>
  <c r="D426" i="14"/>
  <c r="F426" i="14"/>
  <c r="G426" i="14"/>
  <c r="B426" i="14"/>
  <c r="C426" i="14"/>
  <c r="H426" i="14"/>
  <c r="K426" i="14"/>
  <c r="B423" i="13"/>
  <c r="E426" i="14"/>
  <c r="I426" i="14"/>
  <c r="C423" i="13"/>
  <c r="D423" i="13"/>
  <c r="E423" i="13"/>
  <c r="F423" i="13"/>
  <c r="G423" i="13"/>
  <c r="H423" i="13"/>
  <c r="A424" i="13"/>
  <c r="D427" i="14"/>
  <c r="F427" i="14"/>
  <c r="G427" i="14"/>
  <c r="B427" i="14"/>
  <c r="C427" i="14"/>
  <c r="H427" i="14"/>
  <c r="K427" i="14"/>
  <c r="B424" i="13"/>
  <c r="E427" i="14"/>
  <c r="I427" i="14"/>
  <c r="C424" i="13"/>
  <c r="D424" i="13"/>
  <c r="E424" i="13"/>
  <c r="F424" i="13"/>
  <c r="G424" i="13"/>
  <c r="H424" i="13"/>
  <c r="A425" i="13"/>
  <c r="D428" i="14"/>
  <c r="F428" i="14"/>
  <c r="G428" i="14"/>
  <c r="B428" i="14"/>
  <c r="C428" i="14"/>
  <c r="H428" i="14"/>
  <c r="K428" i="14"/>
  <c r="B425" i="13"/>
  <c r="E428" i="14"/>
  <c r="I428" i="14"/>
  <c r="C425" i="13"/>
  <c r="D425" i="13"/>
  <c r="E425" i="13"/>
  <c r="F425" i="13"/>
  <c r="G425" i="13"/>
  <c r="H425" i="13"/>
  <c r="A426" i="13"/>
  <c r="D429" i="14"/>
  <c r="F429" i="14"/>
  <c r="G429" i="14"/>
  <c r="B429" i="14"/>
  <c r="C429" i="14"/>
  <c r="H429" i="14"/>
  <c r="K429" i="14"/>
  <c r="B426" i="13"/>
  <c r="E429" i="14"/>
  <c r="I429" i="14"/>
  <c r="C426" i="13"/>
  <c r="D426" i="13"/>
  <c r="E426" i="13"/>
  <c r="F426" i="13"/>
  <c r="G426" i="13"/>
  <c r="H426" i="13"/>
  <c r="A427" i="13"/>
  <c r="D430" i="14"/>
  <c r="F430" i="14"/>
  <c r="G430" i="14"/>
  <c r="B430" i="14"/>
  <c r="C430" i="14"/>
  <c r="H430" i="14"/>
  <c r="K430" i="14"/>
  <c r="B427" i="13"/>
  <c r="E430" i="14"/>
  <c r="I430" i="14"/>
  <c r="C427" i="13"/>
  <c r="D427" i="13"/>
  <c r="E427" i="13"/>
  <c r="F427" i="13"/>
  <c r="G427" i="13"/>
  <c r="H427" i="13"/>
  <c r="A428" i="13"/>
  <c r="D431" i="14"/>
  <c r="F431" i="14"/>
  <c r="G431" i="14"/>
  <c r="B431" i="14"/>
  <c r="C431" i="14"/>
  <c r="H431" i="14"/>
  <c r="K431" i="14"/>
  <c r="B428" i="13"/>
  <c r="E431" i="14"/>
  <c r="I431" i="14"/>
  <c r="C428" i="13"/>
  <c r="D428" i="13"/>
  <c r="E428" i="13"/>
  <c r="F428" i="13"/>
  <c r="G428" i="13"/>
  <c r="H428" i="13"/>
  <c r="A429" i="13"/>
  <c r="D432" i="14"/>
  <c r="F432" i="14"/>
  <c r="G432" i="14"/>
  <c r="B432" i="14"/>
  <c r="C432" i="14"/>
  <c r="H432" i="14"/>
  <c r="K432" i="14"/>
  <c r="B429" i="13"/>
  <c r="E432" i="14"/>
  <c r="I432" i="14"/>
  <c r="C429" i="13"/>
  <c r="D429" i="13"/>
  <c r="E429" i="13"/>
  <c r="F429" i="13"/>
  <c r="G429" i="13"/>
  <c r="H429" i="13"/>
  <c r="A430" i="13"/>
  <c r="D433" i="14"/>
  <c r="F433" i="14"/>
  <c r="G433" i="14"/>
  <c r="B433" i="14"/>
  <c r="C433" i="14"/>
  <c r="H433" i="14"/>
  <c r="K433" i="14"/>
  <c r="B430" i="13"/>
  <c r="E433" i="14"/>
  <c r="I433" i="14"/>
  <c r="C430" i="13"/>
  <c r="D430" i="13"/>
  <c r="E430" i="13"/>
  <c r="F430" i="13"/>
  <c r="G430" i="13"/>
  <c r="H430" i="13"/>
  <c r="A431" i="13"/>
  <c r="D434" i="14"/>
  <c r="F434" i="14"/>
  <c r="G434" i="14"/>
  <c r="B434" i="14"/>
  <c r="C434" i="14"/>
  <c r="H434" i="14"/>
  <c r="K434" i="14"/>
  <c r="B431" i="13"/>
  <c r="E434" i="14"/>
  <c r="I434" i="14"/>
  <c r="C431" i="13"/>
  <c r="D431" i="13"/>
  <c r="E431" i="13"/>
  <c r="F431" i="13"/>
  <c r="G431" i="13"/>
  <c r="H431" i="13"/>
  <c r="A432" i="13"/>
  <c r="D435" i="14"/>
  <c r="F435" i="14"/>
  <c r="G435" i="14"/>
  <c r="B435" i="14"/>
  <c r="C435" i="14"/>
  <c r="H435" i="14"/>
  <c r="K435" i="14"/>
  <c r="B432" i="13"/>
  <c r="E435" i="14"/>
  <c r="I435" i="14"/>
  <c r="C432" i="13"/>
  <c r="D432" i="13"/>
  <c r="E432" i="13"/>
  <c r="F432" i="13"/>
  <c r="G432" i="13"/>
  <c r="H432" i="13"/>
  <c r="A433" i="13"/>
  <c r="D436" i="14"/>
  <c r="F436" i="14"/>
  <c r="G436" i="14"/>
  <c r="B436" i="14"/>
  <c r="C436" i="14"/>
  <c r="H436" i="14"/>
  <c r="K436" i="14"/>
  <c r="B433" i="13"/>
  <c r="E436" i="14"/>
  <c r="I436" i="14"/>
  <c r="C433" i="13"/>
  <c r="D433" i="13"/>
  <c r="E433" i="13"/>
  <c r="F433" i="13"/>
  <c r="G433" i="13"/>
  <c r="H433" i="13"/>
  <c r="A434" i="13"/>
  <c r="D437" i="14"/>
  <c r="F437" i="14"/>
  <c r="G437" i="14"/>
  <c r="B437" i="14"/>
  <c r="C437" i="14"/>
  <c r="H437" i="14"/>
  <c r="K437" i="14"/>
  <c r="B434" i="13"/>
  <c r="E437" i="14"/>
  <c r="I437" i="14"/>
  <c r="C434" i="13"/>
  <c r="D434" i="13"/>
  <c r="E434" i="13"/>
  <c r="F434" i="13"/>
  <c r="G434" i="13"/>
  <c r="H434" i="13"/>
  <c r="A435" i="13"/>
  <c r="D438" i="14"/>
  <c r="F438" i="14"/>
  <c r="G438" i="14"/>
  <c r="B438" i="14"/>
  <c r="C438" i="14"/>
  <c r="H438" i="14"/>
  <c r="K438" i="14"/>
  <c r="B435" i="13"/>
  <c r="E438" i="14"/>
  <c r="I438" i="14"/>
  <c r="C435" i="13"/>
  <c r="D435" i="13"/>
  <c r="E435" i="13"/>
  <c r="F435" i="13"/>
  <c r="G435" i="13"/>
  <c r="H435" i="13"/>
  <c r="A436" i="13"/>
  <c r="D439" i="14"/>
  <c r="F439" i="14"/>
  <c r="G439" i="14"/>
  <c r="B439" i="14"/>
  <c r="C439" i="14"/>
  <c r="H439" i="14"/>
  <c r="K439" i="14"/>
  <c r="B436" i="13"/>
  <c r="E439" i="14"/>
  <c r="I439" i="14"/>
  <c r="C436" i="13"/>
  <c r="D436" i="13"/>
  <c r="E436" i="13"/>
  <c r="F436" i="13"/>
  <c r="G436" i="13"/>
  <c r="H436" i="13"/>
  <c r="A437" i="13"/>
  <c r="D440" i="14"/>
  <c r="F440" i="14"/>
  <c r="G440" i="14"/>
  <c r="B440" i="14"/>
  <c r="C440" i="14"/>
  <c r="H440" i="14"/>
  <c r="K440" i="14"/>
  <c r="B437" i="13"/>
  <c r="E440" i="14"/>
  <c r="I440" i="14"/>
  <c r="C437" i="13"/>
  <c r="D437" i="13"/>
  <c r="E437" i="13"/>
  <c r="F437" i="13"/>
  <c r="G437" i="13"/>
  <c r="H437" i="13"/>
  <c r="A438" i="13"/>
  <c r="D441" i="14"/>
  <c r="F441" i="14"/>
  <c r="G441" i="14"/>
  <c r="B441" i="14"/>
  <c r="C441" i="14"/>
  <c r="H441" i="14"/>
  <c r="K441" i="14"/>
  <c r="B438" i="13"/>
  <c r="E441" i="14"/>
  <c r="I441" i="14"/>
  <c r="C438" i="13"/>
  <c r="D438" i="13"/>
  <c r="E438" i="13"/>
  <c r="F438" i="13"/>
  <c r="G438" i="13"/>
  <c r="H438" i="13"/>
  <c r="A439" i="13"/>
  <c r="D442" i="14"/>
  <c r="F442" i="14"/>
  <c r="G442" i="14"/>
  <c r="B442" i="14"/>
  <c r="C442" i="14"/>
  <c r="H442" i="14"/>
  <c r="K442" i="14"/>
  <c r="B439" i="13"/>
  <c r="E442" i="14"/>
  <c r="I442" i="14"/>
  <c r="C439" i="13"/>
  <c r="D439" i="13"/>
  <c r="E439" i="13"/>
  <c r="F439" i="13"/>
  <c r="G439" i="13"/>
  <c r="H439" i="13"/>
  <c r="A440" i="13"/>
  <c r="D443" i="14"/>
  <c r="F443" i="14"/>
  <c r="G443" i="14"/>
  <c r="B443" i="14"/>
  <c r="C443" i="14"/>
  <c r="H443" i="14"/>
  <c r="K443" i="14"/>
  <c r="B440" i="13"/>
  <c r="E443" i="14"/>
  <c r="I443" i="14"/>
  <c r="C440" i="13"/>
  <c r="D440" i="13"/>
  <c r="E440" i="13"/>
  <c r="F440" i="13"/>
  <c r="G440" i="13"/>
  <c r="H440" i="13"/>
  <c r="A441" i="13"/>
  <c r="D444" i="14"/>
  <c r="F444" i="14"/>
  <c r="G444" i="14"/>
  <c r="B444" i="14"/>
  <c r="C444" i="14"/>
  <c r="H444" i="14"/>
  <c r="K444" i="14"/>
  <c r="B441" i="13"/>
  <c r="E444" i="14"/>
  <c r="I444" i="14"/>
  <c r="C441" i="13"/>
  <c r="D441" i="13"/>
  <c r="E441" i="13"/>
  <c r="F441" i="13"/>
  <c r="G441" i="13"/>
  <c r="H441" i="13"/>
  <c r="A442" i="13"/>
  <c r="D445" i="14"/>
  <c r="F445" i="14"/>
  <c r="G445" i="14"/>
  <c r="B445" i="14"/>
  <c r="C445" i="14"/>
  <c r="H445" i="14"/>
  <c r="K445" i="14"/>
  <c r="B442" i="13"/>
  <c r="E445" i="14"/>
  <c r="I445" i="14"/>
  <c r="C442" i="13"/>
  <c r="D442" i="13"/>
  <c r="E442" i="13"/>
  <c r="F442" i="13"/>
  <c r="G442" i="13"/>
  <c r="H442" i="13"/>
  <c r="A443" i="13"/>
  <c r="D446" i="14"/>
  <c r="F446" i="14"/>
  <c r="G446" i="14"/>
  <c r="B446" i="14"/>
  <c r="C446" i="14"/>
  <c r="H446" i="14"/>
  <c r="K446" i="14"/>
  <c r="B443" i="13"/>
  <c r="E446" i="14"/>
  <c r="I446" i="14"/>
  <c r="C443" i="13"/>
  <c r="D443" i="13"/>
  <c r="E443" i="13"/>
  <c r="F443" i="13"/>
  <c r="G443" i="13"/>
  <c r="H443" i="13"/>
  <c r="A444" i="13"/>
  <c r="D447" i="14"/>
  <c r="F447" i="14"/>
  <c r="G447" i="14"/>
  <c r="B447" i="14"/>
  <c r="C447" i="14"/>
  <c r="H447" i="14"/>
  <c r="K447" i="14"/>
  <c r="B444" i="13"/>
  <c r="E447" i="14"/>
  <c r="I447" i="14"/>
  <c r="C444" i="13"/>
  <c r="D444" i="13"/>
  <c r="E444" i="13"/>
  <c r="F444" i="13"/>
  <c r="G444" i="13"/>
  <c r="H444" i="13"/>
  <c r="A445" i="13"/>
  <c r="D448" i="14"/>
  <c r="F448" i="14"/>
  <c r="G448" i="14"/>
  <c r="B448" i="14"/>
  <c r="C448" i="14"/>
  <c r="H448" i="14"/>
  <c r="K448" i="14"/>
  <c r="B445" i="13"/>
  <c r="E448" i="14"/>
  <c r="I448" i="14"/>
  <c r="C445" i="13"/>
  <c r="D445" i="13"/>
  <c r="E445" i="13"/>
  <c r="F445" i="13"/>
  <c r="G445" i="13"/>
  <c r="H445" i="13"/>
  <c r="A446" i="13"/>
  <c r="D449" i="14"/>
  <c r="F449" i="14"/>
  <c r="G449" i="14"/>
  <c r="B449" i="14"/>
  <c r="C449" i="14"/>
  <c r="H449" i="14"/>
  <c r="K449" i="14"/>
  <c r="B446" i="13"/>
  <c r="E449" i="14"/>
  <c r="I449" i="14"/>
  <c r="C446" i="13"/>
  <c r="D446" i="13"/>
  <c r="E446" i="13"/>
  <c r="F446" i="13"/>
  <c r="G446" i="13"/>
  <c r="H446" i="13"/>
  <c r="A447" i="13"/>
  <c r="D450" i="14"/>
  <c r="F450" i="14"/>
  <c r="G450" i="14"/>
  <c r="B450" i="14"/>
  <c r="C450" i="14"/>
  <c r="H450" i="14"/>
  <c r="K450" i="14"/>
  <c r="B447" i="13"/>
  <c r="E450" i="14"/>
  <c r="I450" i="14"/>
  <c r="C447" i="13"/>
  <c r="D447" i="13"/>
  <c r="E447" i="13"/>
  <c r="F447" i="13"/>
  <c r="G447" i="13"/>
  <c r="H447" i="13"/>
  <c r="A448" i="13"/>
  <c r="D451" i="14"/>
  <c r="F451" i="14"/>
  <c r="G451" i="14"/>
  <c r="B451" i="14"/>
  <c r="C451" i="14"/>
  <c r="H451" i="14"/>
  <c r="K451" i="14"/>
  <c r="B448" i="13"/>
  <c r="E451" i="14"/>
  <c r="I451" i="14"/>
  <c r="C448" i="13"/>
  <c r="D448" i="13"/>
  <c r="E448" i="13"/>
  <c r="F448" i="13"/>
  <c r="G448" i="13"/>
  <c r="H448" i="13"/>
  <c r="A449" i="13"/>
  <c r="D452" i="14"/>
  <c r="F452" i="14"/>
  <c r="G452" i="14"/>
  <c r="B452" i="14"/>
  <c r="C452" i="14"/>
  <c r="H452" i="14"/>
  <c r="K452" i="14"/>
  <c r="B449" i="13"/>
  <c r="E452" i="14"/>
  <c r="I452" i="14"/>
  <c r="C449" i="13"/>
  <c r="D449" i="13"/>
  <c r="E449" i="13"/>
  <c r="F449" i="13"/>
  <c r="G449" i="13"/>
  <c r="H449" i="13"/>
  <c r="A450" i="13"/>
  <c r="D453" i="14"/>
  <c r="F453" i="14"/>
  <c r="G453" i="14"/>
  <c r="B453" i="14"/>
  <c r="C453" i="14"/>
  <c r="H453" i="14"/>
  <c r="K453" i="14"/>
  <c r="B450" i="13"/>
  <c r="E453" i="14"/>
  <c r="I453" i="14"/>
  <c r="C450" i="13"/>
  <c r="D450" i="13"/>
  <c r="E450" i="13"/>
  <c r="F450" i="13"/>
  <c r="G450" i="13"/>
  <c r="H450" i="13"/>
  <c r="A451" i="13"/>
  <c r="D454" i="14"/>
  <c r="F454" i="14"/>
  <c r="G454" i="14"/>
  <c r="B454" i="14"/>
  <c r="C454" i="14"/>
  <c r="H454" i="14"/>
  <c r="K454" i="14"/>
  <c r="B451" i="13"/>
  <c r="E454" i="14"/>
  <c r="I454" i="14"/>
  <c r="C451" i="13"/>
  <c r="D451" i="13"/>
  <c r="E451" i="13"/>
  <c r="F451" i="13"/>
  <c r="G451" i="13"/>
  <c r="H451" i="13"/>
  <c r="A452" i="13"/>
  <c r="D455" i="14"/>
  <c r="F455" i="14"/>
  <c r="G455" i="14"/>
  <c r="B455" i="14"/>
  <c r="C455" i="14"/>
  <c r="H455" i="14"/>
  <c r="K455" i="14"/>
  <c r="B452" i="13"/>
  <c r="E455" i="14"/>
  <c r="I455" i="14"/>
  <c r="C452" i="13"/>
  <c r="D452" i="13"/>
  <c r="E452" i="13"/>
  <c r="F452" i="13"/>
  <c r="G452" i="13"/>
  <c r="H452" i="13"/>
  <c r="A453" i="13"/>
  <c r="D456" i="14"/>
  <c r="F456" i="14"/>
  <c r="G456" i="14"/>
  <c r="B456" i="14"/>
  <c r="C456" i="14"/>
  <c r="H456" i="14"/>
  <c r="K456" i="14"/>
  <c r="B453" i="13"/>
  <c r="E456" i="14"/>
  <c r="I456" i="14"/>
  <c r="C453" i="13"/>
  <c r="D453" i="13"/>
  <c r="E453" i="13"/>
  <c r="F453" i="13"/>
  <c r="G453" i="13"/>
  <c r="H453" i="13"/>
  <c r="A454" i="13"/>
  <c r="D457" i="14"/>
  <c r="F457" i="14"/>
  <c r="G457" i="14"/>
  <c r="B457" i="14"/>
  <c r="C457" i="14"/>
  <c r="H457" i="14"/>
  <c r="K457" i="14"/>
  <c r="B454" i="13"/>
  <c r="E457" i="14"/>
  <c r="I457" i="14"/>
  <c r="C454" i="13"/>
  <c r="D454" i="13"/>
  <c r="E454" i="13"/>
  <c r="F454" i="13"/>
  <c r="G454" i="13"/>
  <c r="H454" i="13"/>
  <c r="A455" i="13"/>
  <c r="D458" i="14"/>
  <c r="F458" i="14"/>
  <c r="G458" i="14"/>
  <c r="B458" i="14"/>
  <c r="C458" i="14"/>
  <c r="H458" i="14"/>
  <c r="K458" i="14"/>
  <c r="B455" i="13"/>
  <c r="E458" i="14"/>
  <c r="I458" i="14"/>
  <c r="C455" i="13"/>
  <c r="D455" i="13"/>
  <c r="E455" i="13"/>
  <c r="F455" i="13"/>
  <c r="G455" i="13"/>
  <c r="H455" i="13"/>
  <c r="A456" i="13"/>
  <c r="D459" i="14"/>
  <c r="F459" i="14"/>
  <c r="G459" i="14"/>
  <c r="B459" i="14"/>
  <c r="C459" i="14"/>
  <c r="H459" i="14"/>
  <c r="K459" i="14"/>
  <c r="B456" i="13"/>
  <c r="E459" i="14"/>
  <c r="I459" i="14"/>
  <c r="C456" i="13"/>
  <c r="D456" i="13"/>
  <c r="E456" i="13"/>
  <c r="F456" i="13"/>
  <c r="G456" i="13"/>
  <c r="H456" i="13"/>
  <c r="A457" i="13"/>
  <c r="D460" i="14"/>
  <c r="F460" i="14"/>
  <c r="G460" i="14"/>
  <c r="B460" i="14"/>
  <c r="C460" i="14"/>
  <c r="H460" i="14"/>
  <c r="K460" i="14"/>
  <c r="B457" i="13"/>
  <c r="E460" i="14"/>
  <c r="I460" i="14"/>
  <c r="C457" i="13"/>
  <c r="D457" i="13"/>
  <c r="E457" i="13"/>
  <c r="F457" i="13"/>
  <c r="G457" i="13"/>
  <c r="H457" i="13"/>
  <c r="A458" i="13"/>
  <c r="D461" i="14"/>
  <c r="F461" i="14"/>
  <c r="G461" i="14"/>
  <c r="B461" i="14"/>
  <c r="C461" i="14"/>
  <c r="H461" i="14"/>
  <c r="K461" i="14"/>
  <c r="B458" i="13"/>
  <c r="E461" i="14"/>
  <c r="I461" i="14"/>
  <c r="C458" i="13"/>
  <c r="D458" i="13"/>
  <c r="E458" i="13"/>
  <c r="F458" i="13"/>
  <c r="G458" i="13"/>
  <c r="H458" i="13"/>
  <c r="A459" i="13"/>
  <c r="D462" i="14"/>
  <c r="F462" i="14"/>
  <c r="G462" i="14"/>
  <c r="B462" i="14"/>
  <c r="C462" i="14"/>
  <c r="H462" i="14"/>
  <c r="K462" i="14"/>
  <c r="B459" i="13"/>
  <c r="E462" i="14"/>
  <c r="I462" i="14"/>
  <c r="C459" i="13"/>
  <c r="D459" i="13"/>
  <c r="E459" i="13"/>
  <c r="F459" i="13"/>
  <c r="G459" i="13"/>
  <c r="H459" i="13"/>
  <c r="A460" i="13"/>
  <c r="D463" i="14"/>
  <c r="F463" i="14"/>
  <c r="G463" i="14"/>
  <c r="B463" i="14"/>
  <c r="C463" i="14"/>
  <c r="H463" i="14"/>
  <c r="K463" i="14"/>
  <c r="B460" i="13"/>
  <c r="E463" i="14"/>
  <c r="I463" i="14"/>
  <c r="C460" i="13"/>
  <c r="D460" i="13"/>
  <c r="E460" i="13"/>
  <c r="F460" i="13"/>
  <c r="G460" i="13"/>
  <c r="H460" i="13"/>
  <c r="A461" i="13"/>
  <c r="D464" i="14"/>
  <c r="F464" i="14"/>
  <c r="G464" i="14"/>
  <c r="B464" i="14"/>
  <c r="C464" i="14"/>
  <c r="H464" i="14"/>
  <c r="K464" i="14"/>
  <c r="B461" i="13"/>
  <c r="E464" i="14"/>
  <c r="I464" i="14"/>
  <c r="C461" i="13"/>
  <c r="D461" i="13"/>
  <c r="E461" i="13"/>
  <c r="F461" i="13"/>
  <c r="G461" i="13"/>
  <c r="H461" i="13"/>
  <c r="A462" i="13"/>
  <c r="D465" i="14"/>
  <c r="F465" i="14"/>
  <c r="G465" i="14"/>
  <c r="B465" i="14"/>
  <c r="C465" i="14"/>
  <c r="H465" i="14"/>
  <c r="K465" i="14"/>
  <c r="B462" i="13"/>
  <c r="E465" i="14"/>
  <c r="I465" i="14"/>
  <c r="C462" i="13"/>
  <c r="D462" i="13"/>
  <c r="E462" i="13"/>
  <c r="F462" i="13"/>
  <c r="G462" i="13"/>
  <c r="H462" i="13"/>
  <c r="A463" i="13"/>
  <c r="D466" i="14"/>
  <c r="F466" i="14"/>
  <c r="G466" i="14"/>
  <c r="B466" i="14"/>
  <c r="C466" i="14"/>
  <c r="H466" i="14"/>
  <c r="K466" i="14"/>
  <c r="B463" i="13"/>
  <c r="E466" i="14"/>
  <c r="I466" i="14"/>
  <c r="C463" i="13"/>
  <c r="D463" i="13"/>
  <c r="E463" i="13"/>
  <c r="F463" i="13"/>
  <c r="G463" i="13"/>
  <c r="H463" i="13"/>
  <c r="A464" i="13"/>
  <c r="D467" i="14"/>
  <c r="F467" i="14"/>
  <c r="G467" i="14"/>
  <c r="B467" i="14"/>
  <c r="C467" i="14"/>
  <c r="H467" i="14"/>
  <c r="K467" i="14"/>
  <c r="B464" i="13"/>
  <c r="E467" i="14"/>
  <c r="I467" i="14"/>
  <c r="C464" i="13"/>
  <c r="D464" i="13"/>
  <c r="E464" i="13"/>
  <c r="F464" i="13"/>
  <c r="G464" i="13"/>
  <c r="H464" i="13"/>
  <c r="A465" i="13"/>
  <c r="D468" i="14"/>
  <c r="F468" i="14"/>
  <c r="G468" i="14"/>
  <c r="B468" i="14"/>
  <c r="C468" i="14"/>
  <c r="H468" i="14"/>
  <c r="K468" i="14"/>
  <c r="B465" i="13"/>
  <c r="E468" i="14"/>
  <c r="I468" i="14"/>
  <c r="C465" i="13"/>
  <c r="D465" i="13"/>
  <c r="E465" i="13"/>
  <c r="F465" i="13"/>
  <c r="G465" i="13"/>
  <c r="H465" i="13"/>
  <c r="A466" i="13"/>
  <c r="D469" i="14"/>
  <c r="F469" i="14"/>
  <c r="G469" i="14"/>
  <c r="B469" i="14"/>
  <c r="C469" i="14"/>
  <c r="H469" i="14"/>
  <c r="K469" i="14"/>
  <c r="B466" i="13"/>
  <c r="E469" i="14"/>
  <c r="I469" i="14"/>
  <c r="C466" i="13"/>
  <c r="D466" i="13"/>
  <c r="E466" i="13"/>
  <c r="F466" i="13"/>
  <c r="G466" i="13"/>
  <c r="H466" i="13"/>
  <c r="A467" i="13"/>
  <c r="D470" i="14"/>
  <c r="F470" i="14"/>
  <c r="G470" i="14"/>
  <c r="B470" i="14"/>
  <c r="C470" i="14"/>
  <c r="H470" i="14"/>
  <c r="K470" i="14"/>
  <c r="B467" i="13"/>
  <c r="E470" i="14"/>
  <c r="I470" i="14"/>
  <c r="C467" i="13"/>
  <c r="D467" i="13"/>
  <c r="E467" i="13"/>
  <c r="F467" i="13"/>
  <c r="G467" i="13"/>
  <c r="H467" i="13"/>
  <c r="A468" i="13"/>
  <c r="D471" i="14"/>
  <c r="F471" i="14"/>
  <c r="G471" i="14"/>
  <c r="B471" i="14"/>
  <c r="C471" i="14"/>
  <c r="H471" i="14"/>
  <c r="K471" i="14"/>
  <c r="B468" i="13"/>
  <c r="E471" i="14"/>
  <c r="I471" i="14"/>
  <c r="C468" i="13"/>
  <c r="D468" i="13"/>
  <c r="E468" i="13"/>
  <c r="F468" i="13"/>
  <c r="G468" i="13"/>
  <c r="H468" i="13"/>
  <c r="A469" i="13"/>
  <c r="D472" i="14"/>
  <c r="F472" i="14"/>
  <c r="G472" i="14"/>
  <c r="B472" i="14"/>
  <c r="C472" i="14"/>
  <c r="H472" i="14"/>
  <c r="K472" i="14"/>
  <c r="B469" i="13"/>
  <c r="E472" i="14"/>
  <c r="I472" i="14"/>
  <c r="C469" i="13"/>
  <c r="D469" i="13"/>
  <c r="E469" i="13"/>
  <c r="F469" i="13"/>
  <c r="G469" i="13"/>
  <c r="H469" i="13"/>
  <c r="A470" i="13"/>
  <c r="D473" i="14"/>
  <c r="F473" i="14"/>
  <c r="G473" i="14"/>
  <c r="B473" i="14"/>
  <c r="C473" i="14"/>
  <c r="H473" i="14"/>
  <c r="K473" i="14"/>
  <c r="B470" i="13"/>
  <c r="E473" i="14"/>
  <c r="I473" i="14"/>
  <c r="C470" i="13"/>
  <c r="D470" i="13"/>
  <c r="E470" i="13"/>
  <c r="F470" i="13"/>
  <c r="G470" i="13"/>
  <c r="H470" i="13"/>
  <c r="A471" i="13"/>
  <c r="D474" i="14"/>
  <c r="F474" i="14"/>
  <c r="G474" i="14"/>
  <c r="B474" i="14"/>
  <c r="C474" i="14"/>
  <c r="H474" i="14"/>
  <c r="K474" i="14"/>
  <c r="B471" i="13"/>
  <c r="E474" i="14"/>
  <c r="I474" i="14"/>
  <c r="C471" i="13"/>
  <c r="D471" i="13"/>
  <c r="E471" i="13"/>
  <c r="F471" i="13"/>
  <c r="G471" i="13"/>
  <c r="H471" i="13"/>
  <c r="A472" i="13"/>
  <c r="D475" i="14"/>
  <c r="F475" i="14"/>
  <c r="G475" i="14"/>
  <c r="B475" i="14"/>
  <c r="C475" i="14"/>
  <c r="H475" i="14"/>
  <c r="K475" i="14"/>
  <c r="B472" i="13"/>
  <c r="E475" i="14"/>
  <c r="I475" i="14"/>
  <c r="C472" i="13"/>
  <c r="D472" i="13"/>
  <c r="E472" i="13"/>
  <c r="F472" i="13"/>
  <c r="G472" i="13"/>
  <c r="H472" i="13"/>
  <c r="A473" i="13"/>
  <c r="D476" i="14"/>
  <c r="F476" i="14"/>
  <c r="G476" i="14"/>
  <c r="B476" i="14"/>
  <c r="C476" i="14"/>
  <c r="H476" i="14"/>
  <c r="K476" i="14"/>
  <c r="B473" i="13"/>
  <c r="E476" i="14"/>
  <c r="I476" i="14"/>
  <c r="C473" i="13"/>
  <c r="D473" i="13"/>
  <c r="E473" i="13"/>
  <c r="F473" i="13"/>
  <c r="G473" i="13"/>
  <c r="H473" i="13"/>
  <c r="A474" i="13"/>
  <c r="D477" i="14"/>
  <c r="F477" i="14"/>
  <c r="G477" i="14"/>
  <c r="B477" i="14"/>
  <c r="C477" i="14"/>
  <c r="H477" i="14"/>
  <c r="K477" i="14"/>
  <c r="B474" i="13"/>
  <c r="E477" i="14"/>
  <c r="I477" i="14"/>
  <c r="C474" i="13"/>
  <c r="D474" i="13"/>
  <c r="E474" i="13"/>
  <c r="F474" i="13"/>
  <c r="G474" i="13"/>
  <c r="H474" i="13"/>
  <c r="A475" i="13"/>
  <c r="D478" i="14"/>
  <c r="F478" i="14"/>
  <c r="G478" i="14"/>
  <c r="B478" i="14"/>
  <c r="C478" i="14"/>
  <c r="H478" i="14"/>
  <c r="K478" i="14"/>
  <c r="B475" i="13"/>
  <c r="E478" i="14"/>
  <c r="I478" i="14"/>
  <c r="C475" i="13"/>
  <c r="D475" i="13"/>
  <c r="E475" i="13"/>
  <c r="F475" i="13"/>
  <c r="G475" i="13"/>
  <c r="H475" i="13"/>
  <c r="A476" i="13"/>
  <c r="D479" i="14"/>
  <c r="F479" i="14"/>
  <c r="G479" i="14"/>
  <c r="B479" i="14"/>
  <c r="C479" i="14"/>
  <c r="H479" i="14"/>
  <c r="K479" i="14"/>
  <c r="B476" i="13"/>
  <c r="E479" i="14"/>
  <c r="I479" i="14"/>
  <c r="C476" i="13"/>
  <c r="D476" i="13"/>
  <c r="E476" i="13"/>
  <c r="F476" i="13"/>
  <c r="G476" i="13"/>
  <c r="H476" i="13"/>
  <c r="A477" i="13"/>
  <c r="D480" i="14"/>
  <c r="F480" i="14"/>
  <c r="G480" i="14"/>
  <c r="B480" i="14"/>
  <c r="C480" i="14"/>
  <c r="H480" i="14"/>
  <c r="K480" i="14"/>
  <c r="B477" i="13"/>
  <c r="E480" i="14"/>
  <c r="I480" i="14"/>
  <c r="C477" i="13"/>
  <c r="D477" i="13"/>
  <c r="E477" i="13"/>
  <c r="F477" i="13"/>
  <c r="G477" i="13"/>
  <c r="H477" i="13"/>
  <c r="A478" i="13"/>
  <c r="D481" i="14"/>
  <c r="F481" i="14"/>
  <c r="G481" i="14"/>
  <c r="B481" i="14"/>
  <c r="C481" i="14"/>
  <c r="H481" i="14"/>
  <c r="K481" i="14"/>
  <c r="B478" i="13"/>
  <c r="E481" i="14"/>
  <c r="I481" i="14"/>
  <c r="C478" i="13"/>
  <c r="D478" i="13"/>
  <c r="E478" i="13"/>
  <c r="F478" i="13"/>
  <c r="G478" i="13"/>
  <c r="H478" i="13"/>
  <c r="A479" i="13"/>
  <c r="D482" i="14"/>
  <c r="F482" i="14"/>
  <c r="G482" i="14"/>
  <c r="B482" i="14"/>
  <c r="C482" i="14"/>
  <c r="H482" i="14"/>
  <c r="K482" i="14"/>
  <c r="B479" i="13"/>
  <c r="E482" i="14"/>
  <c r="I482" i="14"/>
  <c r="C479" i="13"/>
  <c r="D479" i="13"/>
  <c r="E479" i="13"/>
  <c r="F479" i="13"/>
  <c r="G479" i="13"/>
  <c r="H479" i="13"/>
  <c r="A480" i="13"/>
  <c r="D483" i="14"/>
  <c r="F483" i="14"/>
  <c r="G483" i="14"/>
  <c r="B483" i="14"/>
  <c r="C483" i="14"/>
  <c r="H483" i="14"/>
  <c r="K483" i="14"/>
  <c r="B480" i="13"/>
  <c r="E483" i="14"/>
  <c r="I483" i="14"/>
  <c r="C480" i="13"/>
  <c r="D480" i="13"/>
  <c r="E480" i="13"/>
  <c r="F480" i="13"/>
  <c r="G480" i="13"/>
  <c r="H480" i="13"/>
  <c r="A481" i="13"/>
  <c r="D484" i="14"/>
  <c r="F484" i="14"/>
  <c r="G484" i="14"/>
  <c r="B484" i="14"/>
  <c r="C484" i="14"/>
  <c r="H484" i="14"/>
  <c r="K484" i="14"/>
  <c r="B481" i="13"/>
  <c r="E484" i="14"/>
  <c r="I484" i="14"/>
  <c r="C481" i="13"/>
  <c r="D481" i="13"/>
  <c r="E481" i="13"/>
  <c r="F481" i="13"/>
  <c r="G481" i="13"/>
  <c r="H481" i="13"/>
  <c r="A482" i="13"/>
  <c r="D485" i="14"/>
  <c r="F485" i="14"/>
  <c r="G485" i="14"/>
  <c r="B485" i="14"/>
  <c r="C485" i="14"/>
  <c r="H485" i="14"/>
  <c r="K485" i="14"/>
  <c r="B482" i="13"/>
  <c r="E485" i="14"/>
  <c r="I485" i="14"/>
  <c r="C482" i="13"/>
  <c r="D482" i="13"/>
  <c r="E482" i="13"/>
  <c r="F482" i="13"/>
  <c r="G482" i="13"/>
  <c r="H482" i="13"/>
  <c r="A483" i="13"/>
  <c r="D486" i="14"/>
  <c r="F486" i="14"/>
  <c r="G486" i="14"/>
  <c r="B486" i="14"/>
  <c r="C486" i="14"/>
  <c r="H486" i="14"/>
  <c r="K486" i="14"/>
  <c r="B483" i="13"/>
  <c r="E486" i="14"/>
  <c r="I486" i="14"/>
  <c r="C483" i="13"/>
  <c r="D483" i="13"/>
  <c r="E483" i="13"/>
  <c r="F483" i="13"/>
  <c r="G483" i="13"/>
  <c r="H483" i="13"/>
  <c r="A484" i="13"/>
  <c r="D487" i="14"/>
  <c r="F487" i="14"/>
  <c r="G487" i="14"/>
  <c r="B487" i="14"/>
  <c r="C487" i="14"/>
  <c r="H487" i="14"/>
  <c r="K487" i="14"/>
  <c r="B484" i="13"/>
  <c r="E487" i="14"/>
  <c r="I487" i="14"/>
  <c r="C484" i="13"/>
  <c r="D484" i="13"/>
  <c r="E484" i="13"/>
  <c r="F484" i="13"/>
  <c r="G484" i="13"/>
  <c r="H484" i="13"/>
  <c r="A485" i="13"/>
  <c r="D488" i="14"/>
  <c r="F488" i="14"/>
  <c r="G488" i="14"/>
  <c r="B488" i="14"/>
  <c r="C488" i="14"/>
  <c r="H488" i="14"/>
  <c r="K488" i="14"/>
  <c r="B485" i="13"/>
  <c r="E488" i="14"/>
  <c r="I488" i="14"/>
  <c r="C485" i="13"/>
  <c r="D485" i="13"/>
  <c r="E485" i="13"/>
  <c r="F485" i="13"/>
  <c r="G485" i="13"/>
  <c r="H485" i="13"/>
  <c r="A486" i="13"/>
  <c r="D489" i="14"/>
  <c r="F489" i="14"/>
  <c r="G489" i="14"/>
  <c r="B489" i="14"/>
  <c r="C489" i="14"/>
  <c r="H489" i="14"/>
  <c r="K489" i="14"/>
  <c r="B486" i="13"/>
  <c r="E489" i="14"/>
  <c r="I489" i="14"/>
  <c r="C486" i="13"/>
  <c r="D486" i="13"/>
  <c r="E486" i="13"/>
  <c r="F486" i="13"/>
  <c r="G486" i="13"/>
  <c r="H486" i="13"/>
  <c r="A487" i="13"/>
  <c r="D490" i="14"/>
  <c r="F490" i="14"/>
  <c r="G490" i="14"/>
  <c r="B490" i="14"/>
  <c r="C490" i="14"/>
  <c r="H490" i="14"/>
  <c r="K490" i="14"/>
  <c r="B487" i="13"/>
  <c r="E490" i="14"/>
  <c r="I490" i="14"/>
  <c r="C487" i="13"/>
  <c r="D487" i="13"/>
  <c r="E487" i="13"/>
  <c r="F487" i="13"/>
  <c r="G487" i="13"/>
  <c r="H487" i="13"/>
  <c r="A488" i="13"/>
  <c r="D491" i="14"/>
  <c r="F491" i="14"/>
  <c r="G491" i="14"/>
  <c r="B491" i="14"/>
  <c r="C491" i="14"/>
  <c r="H491" i="14"/>
  <c r="K491" i="14"/>
  <c r="B488" i="13"/>
  <c r="E491" i="14"/>
  <c r="I491" i="14"/>
  <c r="C488" i="13"/>
  <c r="D488" i="13"/>
  <c r="E488" i="13"/>
  <c r="F488" i="13"/>
  <c r="G488" i="13"/>
  <c r="H488" i="13"/>
  <c r="A489" i="13"/>
  <c r="D492" i="14"/>
  <c r="F492" i="14"/>
  <c r="G492" i="14"/>
  <c r="B492" i="14"/>
  <c r="C492" i="14"/>
  <c r="H492" i="14"/>
  <c r="K492" i="14"/>
  <c r="B489" i="13"/>
  <c r="E492" i="14"/>
  <c r="I492" i="14"/>
  <c r="C489" i="13"/>
  <c r="D489" i="13"/>
  <c r="E489" i="13"/>
  <c r="F489" i="13"/>
  <c r="G489" i="13"/>
  <c r="H489" i="13"/>
  <c r="A490" i="13"/>
  <c r="D493" i="14"/>
  <c r="F493" i="14"/>
  <c r="G493" i="14"/>
  <c r="B493" i="14"/>
  <c r="C493" i="14"/>
  <c r="H493" i="14"/>
  <c r="K493" i="14"/>
  <c r="B490" i="13"/>
  <c r="E493" i="14"/>
  <c r="I493" i="14"/>
  <c r="C490" i="13"/>
  <c r="D490" i="13"/>
  <c r="E490" i="13"/>
  <c r="F490" i="13"/>
  <c r="G490" i="13"/>
  <c r="H490" i="13"/>
  <c r="A491" i="13"/>
  <c r="D494" i="14"/>
  <c r="F494" i="14"/>
  <c r="G494" i="14"/>
  <c r="B494" i="14"/>
  <c r="C494" i="14"/>
  <c r="H494" i="14"/>
  <c r="K494" i="14"/>
  <c r="B491" i="13"/>
  <c r="E494" i="14"/>
  <c r="I494" i="14"/>
  <c r="C491" i="13"/>
  <c r="D491" i="13"/>
  <c r="E491" i="13"/>
  <c r="F491" i="13"/>
  <c r="G491" i="13"/>
  <c r="H491" i="13"/>
  <c r="A492" i="13"/>
  <c r="D495" i="14"/>
  <c r="F495" i="14"/>
  <c r="G495" i="14"/>
  <c r="B495" i="14"/>
  <c r="C495" i="14"/>
  <c r="H495" i="14"/>
  <c r="K495" i="14"/>
  <c r="B492" i="13"/>
  <c r="E495" i="14"/>
  <c r="I495" i="14"/>
  <c r="C492" i="13"/>
  <c r="D492" i="13"/>
  <c r="E492" i="13"/>
  <c r="F492" i="13"/>
  <c r="G492" i="13"/>
  <c r="H492" i="13"/>
  <c r="A493" i="13"/>
  <c r="D496" i="14"/>
  <c r="F496" i="14"/>
  <c r="G496" i="14"/>
  <c r="B496" i="14"/>
  <c r="C496" i="14"/>
  <c r="H496" i="14"/>
  <c r="K496" i="14"/>
  <c r="B493" i="13"/>
  <c r="E496" i="14"/>
  <c r="I496" i="14"/>
  <c r="C493" i="13"/>
  <c r="D493" i="13"/>
  <c r="E493" i="13"/>
  <c r="F493" i="13"/>
  <c r="G493" i="13"/>
  <c r="H493" i="13"/>
  <c r="A494" i="13"/>
  <c r="D497" i="14"/>
  <c r="F497" i="14"/>
  <c r="G497" i="14"/>
  <c r="B497" i="14"/>
  <c r="C497" i="14"/>
  <c r="H497" i="14"/>
  <c r="K497" i="14"/>
  <c r="B494" i="13"/>
  <c r="E497" i="14"/>
  <c r="I497" i="14"/>
  <c r="C494" i="13"/>
  <c r="D494" i="13"/>
  <c r="E494" i="13"/>
  <c r="F494" i="13"/>
  <c r="G494" i="13"/>
  <c r="H494" i="13"/>
  <c r="A495" i="13"/>
  <c r="D498" i="14"/>
  <c r="F498" i="14"/>
  <c r="G498" i="14"/>
  <c r="B498" i="14"/>
  <c r="C498" i="14"/>
  <c r="H498" i="14"/>
  <c r="K498" i="14"/>
  <c r="B495" i="13"/>
  <c r="E498" i="14"/>
  <c r="I498" i="14"/>
  <c r="C495" i="13"/>
  <c r="D495" i="13"/>
  <c r="E495" i="13"/>
  <c r="F495" i="13"/>
  <c r="G495" i="13"/>
  <c r="H495" i="13"/>
  <c r="A496" i="13"/>
  <c r="D499" i="14"/>
  <c r="F499" i="14"/>
  <c r="G499" i="14"/>
  <c r="B499" i="14"/>
  <c r="C499" i="14"/>
  <c r="H499" i="14"/>
  <c r="K499" i="14"/>
  <c r="B496" i="13"/>
  <c r="E499" i="14"/>
  <c r="I499" i="14"/>
  <c r="C496" i="13"/>
  <c r="D496" i="13"/>
  <c r="E496" i="13"/>
  <c r="F496" i="13"/>
  <c r="G496" i="13"/>
  <c r="H496" i="13"/>
  <c r="A497" i="13"/>
  <c r="D500" i="14"/>
  <c r="F500" i="14"/>
  <c r="G500" i="14"/>
  <c r="B500" i="14"/>
  <c r="C500" i="14"/>
  <c r="H500" i="14"/>
  <c r="K500" i="14"/>
  <c r="B497" i="13"/>
  <c r="E500" i="14"/>
  <c r="I500" i="14"/>
  <c r="C497" i="13"/>
  <c r="D497" i="13"/>
  <c r="E497" i="13"/>
  <c r="F497" i="13"/>
  <c r="G497" i="13"/>
  <c r="H497" i="13"/>
  <c r="A498" i="13"/>
  <c r="D501" i="14"/>
  <c r="F501" i="14"/>
  <c r="G501" i="14"/>
  <c r="B501" i="14"/>
  <c r="C501" i="14"/>
  <c r="H501" i="14"/>
  <c r="K501" i="14"/>
  <c r="B498" i="13"/>
  <c r="E501" i="14"/>
  <c r="I501" i="14"/>
  <c r="C498" i="13"/>
  <c r="D498" i="13"/>
  <c r="E498" i="13"/>
  <c r="F498" i="13"/>
  <c r="G498" i="13"/>
  <c r="H498" i="13"/>
  <c r="A499" i="13"/>
  <c r="D502" i="14"/>
  <c r="F502" i="14"/>
  <c r="G502" i="14"/>
  <c r="B502" i="14"/>
  <c r="C502" i="14"/>
  <c r="H502" i="14"/>
  <c r="K502" i="14"/>
  <c r="B499" i="13"/>
  <c r="E502" i="14"/>
  <c r="I502" i="14"/>
  <c r="C499" i="13"/>
  <c r="D499" i="13"/>
  <c r="E499" i="13"/>
  <c r="F499" i="13"/>
  <c r="G499" i="13"/>
  <c r="H499" i="13"/>
  <c r="A500" i="13"/>
  <c r="D503" i="14"/>
  <c r="F503" i="14"/>
  <c r="G503" i="14"/>
  <c r="B503" i="14"/>
  <c r="C503" i="14"/>
  <c r="H503" i="14"/>
  <c r="K503" i="14"/>
  <c r="B500" i="13"/>
  <c r="E503" i="14"/>
  <c r="I503" i="14"/>
  <c r="C500" i="13"/>
  <c r="D500" i="13"/>
  <c r="E500" i="13"/>
  <c r="F500" i="13"/>
  <c r="G500" i="13"/>
  <c r="H500" i="13"/>
  <c r="A501" i="13"/>
  <c r="D504" i="14"/>
  <c r="F504" i="14"/>
  <c r="G504" i="14"/>
  <c r="B504" i="14"/>
  <c r="C504" i="14"/>
  <c r="H504" i="14"/>
  <c r="K504" i="14"/>
  <c r="B501" i="13"/>
  <c r="E504" i="14"/>
  <c r="I504" i="14"/>
  <c r="C501" i="13"/>
  <c r="D501" i="13"/>
  <c r="E501" i="13"/>
  <c r="F501" i="13"/>
  <c r="G501" i="13"/>
  <c r="H501" i="13"/>
  <c r="A502" i="13"/>
  <c r="D505" i="14"/>
  <c r="F505" i="14"/>
  <c r="G505" i="14"/>
  <c r="B505" i="14"/>
  <c r="C505" i="14"/>
  <c r="H505" i="14"/>
  <c r="K505" i="14"/>
  <c r="B502" i="13"/>
  <c r="E505" i="14"/>
  <c r="I505" i="14"/>
  <c r="C502" i="13"/>
  <c r="D502" i="13"/>
  <c r="E502" i="13"/>
  <c r="F502" i="13"/>
  <c r="G502" i="13"/>
  <c r="H502" i="13"/>
  <c r="A503" i="13"/>
  <c r="D506" i="14"/>
  <c r="F506" i="14"/>
  <c r="G506" i="14"/>
  <c r="B506" i="14"/>
  <c r="C506" i="14"/>
  <c r="H506" i="14"/>
  <c r="K506" i="14"/>
  <c r="B503" i="13"/>
  <c r="E506" i="14"/>
  <c r="I506" i="14"/>
  <c r="C503" i="13"/>
  <c r="D503" i="13"/>
  <c r="E503" i="13"/>
  <c r="F503" i="13"/>
  <c r="G503" i="13"/>
  <c r="H503" i="13"/>
  <c r="A504" i="13"/>
  <c r="D507" i="14"/>
  <c r="F507" i="14"/>
  <c r="G507" i="14"/>
  <c r="B507" i="14"/>
  <c r="C507" i="14"/>
  <c r="H507" i="14"/>
  <c r="K507" i="14"/>
  <c r="B504" i="13"/>
  <c r="E507" i="14"/>
  <c r="I507" i="14"/>
  <c r="C504" i="13"/>
  <c r="D504" i="13"/>
  <c r="E504" i="13"/>
  <c r="F504" i="13"/>
  <c r="G504" i="13"/>
  <c r="H504" i="13"/>
  <c r="A505" i="13"/>
  <c r="D508" i="14"/>
  <c r="F508" i="14"/>
  <c r="G508" i="14"/>
  <c r="B508" i="14"/>
  <c r="C508" i="14"/>
  <c r="H508" i="14"/>
  <c r="K508" i="14"/>
  <c r="B505" i="13"/>
  <c r="E508" i="14"/>
  <c r="I508" i="14"/>
  <c r="C505" i="13"/>
  <c r="D505" i="13"/>
  <c r="E505" i="13"/>
  <c r="F505" i="13"/>
  <c r="G505" i="13"/>
  <c r="H505" i="13"/>
  <c r="A506" i="13"/>
  <c r="D509" i="14"/>
  <c r="F509" i="14"/>
  <c r="G509" i="14"/>
  <c r="B509" i="14"/>
  <c r="C509" i="14"/>
  <c r="H509" i="14"/>
  <c r="K509" i="14"/>
  <c r="B506" i="13"/>
  <c r="E509" i="14"/>
  <c r="I509" i="14"/>
  <c r="C506" i="13"/>
  <c r="D506" i="13"/>
  <c r="E506" i="13"/>
  <c r="F506" i="13"/>
  <c r="G506" i="13"/>
  <c r="H506" i="13"/>
  <c r="A507" i="13"/>
  <c r="D510" i="14"/>
  <c r="F510" i="14"/>
  <c r="G510" i="14"/>
  <c r="B510" i="14"/>
  <c r="C510" i="14"/>
  <c r="H510" i="14"/>
  <c r="K510" i="14"/>
  <c r="B507" i="13"/>
  <c r="E510" i="14"/>
  <c r="I510" i="14"/>
  <c r="C507" i="13"/>
  <c r="D507" i="13"/>
  <c r="E507" i="13"/>
  <c r="F507" i="13"/>
  <c r="G507" i="13"/>
  <c r="H507" i="13"/>
  <c r="A508" i="13"/>
  <c r="D511" i="14"/>
  <c r="F511" i="14"/>
  <c r="G511" i="14"/>
  <c r="B511" i="14"/>
  <c r="C511" i="14"/>
  <c r="H511" i="14"/>
  <c r="K511" i="14"/>
  <c r="B508" i="13"/>
  <c r="E511" i="14"/>
  <c r="I511" i="14"/>
  <c r="C508" i="13"/>
  <c r="D508" i="13"/>
  <c r="E508" i="13"/>
  <c r="F508" i="13"/>
  <c r="G508" i="13"/>
  <c r="H508" i="13"/>
  <c r="A509" i="13"/>
  <c r="D512" i="14"/>
  <c r="F512" i="14"/>
  <c r="G512" i="14"/>
  <c r="B512" i="14"/>
  <c r="C512" i="14"/>
  <c r="H512" i="14"/>
  <c r="K512" i="14"/>
  <c r="B509" i="13"/>
  <c r="E512" i="14"/>
  <c r="I512" i="14"/>
  <c r="C509" i="13"/>
  <c r="D509" i="13"/>
  <c r="E509" i="13"/>
  <c r="F509" i="13"/>
  <c r="G509" i="13"/>
  <c r="H509" i="13"/>
  <c r="A510" i="13"/>
  <c r="D513" i="14"/>
  <c r="F513" i="14"/>
  <c r="G513" i="14"/>
  <c r="B513" i="14"/>
  <c r="C513" i="14"/>
  <c r="H513" i="14"/>
  <c r="K513" i="14"/>
  <c r="B510" i="13"/>
  <c r="E513" i="14"/>
  <c r="I513" i="14"/>
  <c r="C510" i="13"/>
  <c r="D510" i="13"/>
  <c r="E510" i="13"/>
  <c r="F510" i="13"/>
  <c r="G510" i="13"/>
  <c r="H510" i="13"/>
  <c r="A511" i="13"/>
  <c r="D514" i="14"/>
  <c r="F514" i="14"/>
  <c r="G514" i="14"/>
  <c r="B514" i="14"/>
  <c r="C514" i="14"/>
  <c r="H514" i="14"/>
  <c r="K514" i="14"/>
  <c r="B511" i="13"/>
  <c r="E514" i="14"/>
  <c r="I514" i="14"/>
  <c r="C511" i="13"/>
  <c r="D511" i="13"/>
  <c r="E511" i="13"/>
  <c r="F511" i="13"/>
  <c r="G511" i="13"/>
  <c r="H511" i="13"/>
  <c r="A512" i="13"/>
  <c r="D515" i="14"/>
  <c r="F515" i="14"/>
  <c r="G515" i="14"/>
  <c r="B515" i="14"/>
  <c r="C515" i="14"/>
  <c r="H515" i="14"/>
  <c r="K515" i="14"/>
  <c r="B512" i="13"/>
  <c r="E515" i="14"/>
  <c r="I515" i="14"/>
  <c r="C512" i="13"/>
  <c r="D512" i="13"/>
  <c r="E512" i="13"/>
  <c r="F512" i="13"/>
  <c r="G512" i="13"/>
  <c r="H512" i="13"/>
  <c r="A513" i="13"/>
  <c r="D516" i="14"/>
  <c r="F516" i="14"/>
  <c r="G516" i="14"/>
  <c r="B516" i="14"/>
  <c r="C516" i="14"/>
  <c r="H516" i="14"/>
  <c r="K516" i="14"/>
  <c r="B513" i="13"/>
  <c r="E516" i="14"/>
  <c r="I516" i="14"/>
  <c r="C513" i="13"/>
  <c r="D513" i="13"/>
  <c r="E513" i="13"/>
  <c r="F513" i="13"/>
  <c r="G513" i="13"/>
  <c r="H513" i="13"/>
  <c r="A514" i="13"/>
  <c r="D517" i="14"/>
  <c r="F517" i="14"/>
  <c r="G517" i="14"/>
  <c r="B517" i="14"/>
  <c r="C517" i="14"/>
  <c r="H517" i="14"/>
  <c r="K517" i="14"/>
  <c r="B514" i="13"/>
  <c r="E517" i="14"/>
  <c r="I517" i="14"/>
  <c r="C514" i="13"/>
  <c r="D514" i="13"/>
  <c r="E514" i="13"/>
  <c r="F514" i="13"/>
  <c r="G514" i="13"/>
  <c r="H514" i="13"/>
  <c r="A515" i="13"/>
  <c r="D518" i="14"/>
  <c r="F518" i="14"/>
  <c r="G518" i="14"/>
  <c r="B518" i="14"/>
  <c r="C518" i="14"/>
  <c r="H518" i="14"/>
  <c r="K518" i="14"/>
  <c r="B515" i="13"/>
  <c r="E518" i="14"/>
  <c r="I518" i="14"/>
  <c r="C515" i="13"/>
  <c r="D515" i="13"/>
  <c r="E515" i="13"/>
  <c r="F515" i="13"/>
  <c r="G515" i="13"/>
  <c r="H515" i="13"/>
  <c r="A516" i="13"/>
  <c r="D519" i="14"/>
  <c r="F519" i="14"/>
  <c r="G519" i="14"/>
  <c r="B519" i="14"/>
  <c r="C519" i="14"/>
  <c r="H519" i="14"/>
  <c r="K519" i="14"/>
  <c r="B516" i="13"/>
  <c r="E519" i="14"/>
  <c r="I519" i="14"/>
  <c r="C516" i="13"/>
  <c r="D516" i="13"/>
  <c r="E516" i="13"/>
  <c r="F516" i="13"/>
  <c r="G516" i="13"/>
  <c r="H516" i="13"/>
  <c r="A517" i="13"/>
  <c r="D520" i="14"/>
  <c r="F520" i="14"/>
  <c r="G520" i="14"/>
  <c r="B520" i="14"/>
  <c r="C520" i="14"/>
  <c r="H520" i="14"/>
  <c r="K520" i="14"/>
  <c r="B517" i="13"/>
  <c r="E520" i="14"/>
  <c r="I520" i="14"/>
  <c r="C517" i="13"/>
  <c r="D517" i="13"/>
  <c r="E517" i="13"/>
  <c r="F517" i="13"/>
  <c r="G517" i="13"/>
  <c r="H517" i="13"/>
  <c r="A518" i="13"/>
  <c r="D521" i="14"/>
  <c r="F521" i="14"/>
  <c r="G521" i="14"/>
  <c r="B521" i="14"/>
  <c r="C521" i="14"/>
  <c r="H521" i="14"/>
  <c r="K521" i="14"/>
  <c r="B518" i="13"/>
  <c r="E521" i="14"/>
  <c r="I521" i="14"/>
  <c r="C518" i="13"/>
  <c r="D518" i="13"/>
  <c r="E518" i="13"/>
  <c r="F518" i="13"/>
  <c r="G518" i="13"/>
  <c r="H518" i="13"/>
  <c r="A519" i="13"/>
  <c r="D522" i="14"/>
  <c r="F522" i="14"/>
  <c r="G522" i="14"/>
  <c r="B522" i="14"/>
  <c r="C522" i="14"/>
  <c r="H522" i="14"/>
  <c r="K522" i="14"/>
  <c r="B519" i="13"/>
  <c r="E522" i="14"/>
  <c r="I522" i="14"/>
  <c r="C519" i="13"/>
  <c r="D519" i="13"/>
  <c r="E519" i="13"/>
  <c r="F519" i="13"/>
  <c r="G519" i="13"/>
  <c r="H519" i="13"/>
  <c r="A520" i="13"/>
  <c r="D523" i="14"/>
  <c r="F523" i="14"/>
  <c r="G523" i="14"/>
  <c r="B523" i="14"/>
  <c r="C523" i="14"/>
  <c r="H523" i="14"/>
  <c r="K523" i="14"/>
  <c r="B520" i="13"/>
  <c r="E523" i="14"/>
  <c r="I523" i="14"/>
  <c r="C520" i="13"/>
  <c r="D520" i="13"/>
  <c r="E520" i="13"/>
  <c r="F520" i="13"/>
  <c r="G520" i="13"/>
  <c r="H520" i="13"/>
  <c r="A521" i="13"/>
  <c r="D524" i="14"/>
  <c r="F524" i="14"/>
  <c r="G524" i="14"/>
  <c r="B524" i="14"/>
  <c r="C524" i="14"/>
  <c r="H524" i="14"/>
  <c r="K524" i="14"/>
  <c r="B521" i="13"/>
  <c r="E524" i="14"/>
  <c r="I524" i="14"/>
  <c r="C521" i="13"/>
  <c r="D521" i="13"/>
  <c r="E521" i="13"/>
  <c r="F521" i="13"/>
  <c r="G521" i="13"/>
  <c r="H521" i="13"/>
  <c r="A522" i="13"/>
  <c r="D525" i="14"/>
  <c r="F525" i="14"/>
  <c r="G525" i="14"/>
  <c r="B525" i="14"/>
  <c r="C525" i="14"/>
  <c r="H525" i="14"/>
  <c r="K525" i="14"/>
  <c r="B522" i="13"/>
  <c r="E525" i="14"/>
  <c r="I525" i="14"/>
  <c r="C522" i="13"/>
  <c r="D522" i="13"/>
  <c r="E522" i="13"/>
  <c r="F522" i="13"/>
  <c r="G522" i="13"/>
  <c r="H522" i="13"/>
  <c r="A523" i="13"/>
  <c r="D526" i="14"/>
  <c r="F526" i="14"/>
  <c r="G526" i="14"/>
  <c r="B526" i="14"/>
  <c r="C526" i="14"/>
  <c r="H526" i="14"/>
  <c r="K526" i="14"/>
  <c r="B523" i="13"/>
  <c r="E526" i="14"/>
  <c r="I526" i="14"/>
  <c r="C523" i="13"/>
  <c r="D523" i="13"/>
  <c r="E523" i="13"/>
  <c r="F523" i="13"/>
  <c r="G523" i="13"/>
  <c r="H523" i="13"/>
  <c r="A524" i="13"/>
  <c r="D527" i="14"/>
  <c r="F527" i="14"/>
  <c r="G527" i="14"/>
  <c r="B527" i="14"/>
  <c r="C527" i="14"/>
  <c r="H527" i="14"/>
  <c r="K527" i="14"/>
  <c r="B524" i="13"/>
  <c r="E527" i="14"/>
  <c r="I527" i="14"/>
  <c r="C524" i="13"/>
  <c r="D524" i="13"/>
  <c r="E524" i="13"/>
  <c r="F524" i="13"/>
  <c r="G524" i="13"/>
  <c r="H524" i="13"/>
  <c r="A525" i="13"/>
  <c r="D528" i="14"/>
  <c r="F528" i="14"/>
  <c r="G528" i="14"/>
  <c r="B528" i="14"/>
  <c r="C528" i="14"/>
  <c r="H528" i="14"/>
  <c r="K528" i="14"/>
  <c r="B525" i="13"/>
  <c r="E528" i="14"/>
  <c r="I528" i="14"/>
  <c r="C525" i="13"/>
  <c r="D525" i="13"/>
  <c r="E525" i="13"/>
  <c r="F525" i="13"/>
  <c r="G525" i="13"/>
  <c r="H525" i="13"/>
  <c r="A526" i="13"/>
  <c r="D529" i="14"/>
  <c r="F529" i="14"/>
  <c r="G529" i="14"/>
  <c r="B529" i="14"/>
  <c r="C529" i="14"/>
  <c r="H529" i="14"/>
  <c r="K529" i="14"/>
  <c r="B526" i="13"/>
  <c r="E529" i="14"/>
  <c r="I529" i="14"/>
  <c r="C526" i="13"/>
  <c r="D526" i="13"/>
  <c r="E526" i="13"/>
  <c r="F526" i="13"/>
  <c r="G526" i="13"/>
  <c r="H526" i="13"/>
  <c r="A527" i="13"/>
  <c r="D530" i="14"/>
  <c r="F530" i="14"/>
  <c r="G530" i="14"/>
  <c r="B530" i="14"/>
  <c r="C530" i="14"/>
  <c r="H530" i="14"/>
  <c r="K530" i="14"/>
  <c r="B527" i="13"/>
  <c r="E530" i="14"/>
  <c r="I530" i="14"/>
  <c r="C527" i="13"/>
  <c r="D527" i="13"/>
  <c r="E527" i="13"/>
  <c r="F527" i="13"/>
  <c r="G527" i="13"/>
  <c r="H527" i="13"/>
  <c r="A528" i="13"/>
  <c r="D531" i="14"/>
  <c r="F531" i="14"/>
  <c r="G531" i="14"/>
  <c r="B531" i="14"/>
  <c r="C531" i="14"/>
  <c r="H531" i="14"/>
  <c r="K531" i="14"/>
  <c r="B528" i="13"/>
  <c r="E531" i="14"/>
  <c r="I531" i="14"/>
  <c r="C528" i="13"/>
  <c r="D528" i="13"/>
  <c r="E528" i="13"/>
  <c r="F528" i="13"/>
  <c r="G528" i="13"/>
  <c r="H528" i="13"/>
  <c r="A529" i="13"/>
  <c r="D532" i="14"/>
  <c r="F532" i="14"/>
  <c r="G532" i="14"/>
  <c r="B532" i="14"/>
  <c r="C532" i="14"/>
  <c r="H532" i="14"/>
  <c r="K532" i="14"/>
  <c r="B529" i="13"/>
  <c r="E532" i="14"/>
  <c r="I532" i="14"/>
  <c r="C529" i="13"/>
  <c r="D529" i="13"/>
  <c r="E529" i="13"/>
  <c r="F529" i="13"/>
  <c r="G529" i="13"/>
  <c r="H529" i="13"/>
  <c r="A530" i="13"/>
  <c r="D533" i="14"/>
  <c r="F533" i="14"/>
  <c r="G533" i="14"/>
  <c r="B533" i="14"/>
  <c r="C533" i="14"/>
  <c r="H533" i="14"/>
  <c r="K533" i="14"/>
  <c r="B530" i="13"/>
  <c r="E533" i="14"/>
  <c r="I533" i="14"/>
  <c r="C530" i="13"/>
  <c r="D530" i="13"/>
  <c r="E530" i="13"/>
  <c r="F530" i="13"/>
  <c r="G530" i="13"/>
  <c r="H530" i="13"/>
  <c r="A531" i="13"/>
  <c r="D534" i="14"/>
  <c r="F534" i="14"/>
  <c r="G534" i="14"/>
  <c r="B534" i="14"/>
  <c r="C534" i="14"/>
  <c r="H534" i="14"/>
  <c r="K534" i="14"/>
  <c r="B531" i="13"/>
  <c r="E534" i="14"/>
  <c r="I534" i="14"/>
  <c r="C531" i="13"/>
  <c r="D531" i="13"/>
  <c r="E531" i="13"/>
  <c r="F531" i="13"/>
  <c r="G531" i="13"/>
  <c r="H531" i="13"/>
  <c r="A532" i="13"/>
  <c r="D535" i="14"/>
  <c r="F535" i="14"/>
  <c r="G535" i="14"/>
  <c r="B535" i="14"/>
  <c r="C535" i="14"/>
  <c r="H535" i="14"/>
  <c r="K535" i="14"/>
  <c r="B532" i="13"/>
  <c r="E535" i="14"/>
  <c r="I535" i="14"/>
  <c r="C532" i="13"/>
  <c r="D532" i="13"/>
  <c r="E532" i="13"/>
  <c r="F532" i="13"/>
  <c r="G532" i="13"/>
  <c r="H532" i="13"/>
  <c r="A533" i="13"/>
  <c r="D536" i="14"/>
  <c r="F536" i="14"/>
  <c r="G536" i="14"/>
  <c r="B536" i="14"/>
  <c r="C536" i="14"/>
  <c r="H536" i="14"/>
  <c r="K536" i="14"/>
  <c r="B533" i="13"/>
  <c r="E536" i="14"/>
  <c r="I536" i="14"/>
  <c r="C533" i="13"/>
  <c r="D533" i="13"/>
  <c r="E533" i="13"/>
  <c r="F533" i="13"/>
  <c r="G533" i="13"/>
  <c r="H533" i="13"/>
  <c r="A534" i="13"/>
  <c r="D537" i="14"/>
  <c r="F537" i="14"/>
  <c r="G537" i="14"/>
  <c r="B537" i="14"/>
  <c r="C537" i="14"/>
  <c r="H537" i="14"/>
  <c r="K537" i="14"/>
  <c r="B534" i="13"/>
  <c r="E537" i="14"/>
  <c r="I537" i="14"/>
  <c r="C534" i="13"/>
  <c r="D534" i="13"/>
  <c r="E534" i="13"/>
  <c r="F534" i="13"/>
  <c r="G534" i="13"/>
  <c r="H534" i="13"/>
  <c r="A535" i="13"/>
  <c r="D538" i="14"/>
  <c r="F538" i="14"/>
  <c r="G538" i="14"/>
  <c r="B538" i="14"/>
  <c r="C538" i="14"/>
  <c r="H538" i="14"/>
  <c r="K538" i="14"/>
  <c r="B535" i="13"/>
  <c r="E538" i="14"/>
  <c r="I538" i="14"/>
  <c r="C535" i="13"/>
  <c r="D535" i="13"/>
  <c r="E535" i="13"/>
  <c r="F535" i="13"/>
  <c r="G535" i="13"/>
  <c r="H535" i="13"/>
  <c r="A536" i="13"/>
  <c r="D539" i="14"/>
  <c r="F539" i="14"/>
  <c r="G539" i="14"/>
  <c r="B539" i="14"/>
  <c r="C539" i="14"/>
  <c r="H539" i="14"/>
  <c r="K539" i="14"/>
  <c r="B536" i="13"/>
  <c r="E539" i="14"/>
  <c r="I539" i="14"/>
  <c r="C536" i="13"/>
  <c r="D536" i="13"/>
  <c r="E536" i="13"/>
  <c r="F536" i="13"/>
  <c r="G536" i="13"/>
  <c r="H536" i="13"/>
  <c r="A537" i="13"/>
  <c r="D540" i="14"/>
  <c r="F540" i="14"/>
  <c r="G540" i="14"/>
  <c r="B540" i="14"/>
  <c r="C540" i="14"/>
  <c r="H540" i="14"/>
  <c r="K540" i="14"/>
  <c r="B537" i="13"/>
  <c r="E540" i="14"/>
  <c r="I540" i="14"/>
  <c r="C537" i="13"/>
  <c r="D537" i="13"/>
  <c r="E537" i="13"/>
  <c r="F537" i="13"/>
  <c r="G537" i="13"/>
  <c r="H537" i="13"/>
  <c r="A538" i="13"/>
  <c r="D541" i="14"/>
  <c r="F541" i="14"/>
  <c r="G541" i="14"/>
  <c r="B541" i="14"/>
  <c r="C541" i="14"/>
  <c r="H541" i="14"/>
  <c r="K541" i="14"/>
  <c r="B538" i="13"/>
  <c r="E541" i="14"/>
  <c r="I541" i="14"/>
  <c r="C538" i="13"/>
  <c r="D538" i="13"/>
  <c r="E538" i="13"/>
  <c r="F538" i="13"/>
  <c r="G538" i="13"/>
  <c r="H538" i="13"/>
  <c r="A539" i="13"/>
  <c r="D542" i="14"/>
  <c r="F542" i="14"/>
  <c r="G542" i="14"/>
  <c r="B542" i="14"/>
  <c r="C542" i="14"/>
  <c r="H542" i="14"/>
  <c r="K542" i="14"/>
  <c r="B539" i="13"/>
  <c r="E542" i="14"/>
  <c r="I542" i="14"/>
  <c r="C539" i="13"/>
  <c r="D539" i="13"/>
  <c r="E539" i="13"/>
  <c r="F539" i="13"/>
  <c r="G539" i="13"/>
  <c r="H539" i="13"/>
  <c r="A540" i="13"/>
  <c r="D543" i="14"/>
  <c r="F543" i="14"/>
  <c r="G543" i="14"/>
  <c r="B543" i="14"/>
  <c r="C543" i="14"/>
  <c r="H543" i="14"/>
  <c r="K543" i="14"/>
  <c r="B540" i="13"/>
  <c r="E543" i="14"/>
  <c r="I543" i="14"/>
  <c r="C540" i="13"/>
  <c r="D540" i="13"/>
  <c r="E540" i="13"/>
  <c r="F540" i="13"/>
  <c r="G540" i="13"/>
  <c r="H540" i="13"/>
  <c r="A541" i="13"/>
  <c r="D544" i="14"/>
  <c r="F544" i="14"/>
  <c r="G544" i="14"/>
  <c r="B544" i="14"/>
  <c r="C544" i="14"/>
  <c r="H544" i="14"/>
  <c r="K544" i="14"/>
  <c r="B541" i="13"/>
  <c r="E544" i="14"/>
  <c r="I544" i="14"/>
  <c r="C541" i="13"/>
  <c r="D541" i="13"/>
  <c r="E541" i="13"/>
  <c r="F541" i="13"/>
  <c r="G541" i="13"/>
  <c r="H541" i="13"/>
  <c r="A542" i="13"/>
  <c r="D545" i="14"/>
  <c r="F545" i="14"/>
  <c r="G545" i="14"/>
  <c r="B545" i="14"/>
  <c r="C545" i="14"/>
  <c r="H545" i="14"/>
  <c r="K545" i="14"/>
  <c r="B542" i="13"/>
  <c r="E545" i="14"/>
  <c r="I545" i="14"/>
  <c r="C542" i="13"/>
  <c r="D542" i="13"/>
  <c r="E542" i="13"/>
  <c r="F542" i="13"/>
  <c r="G542" i="13"/>
  <c r="H542" i="13"/>
  <c r="A543" i="13"/>
  <c r="D546" i="14"/>
  <c r="F546" i="14"/>
  <c r="G546" i="14"/>
  <c r="B546" i="14"/>
  <c r="C546" i="14"/>
  <c r="H546" i="14"/>
  <c r="K546" i="14"/>
  <c r="B543" i="13"/>
  <c r="E546" i="14"/>
  <c r="I546" i="14"/>
  <c r="C543" i="13"/>
  <c r="D543" i="13"/>
  <c r="E543" i="13"/>
  <c r="F543" i="13"/>
  <c r="G543" i="13"/>
  <c r="H543" i="13"/>
  <c r="A544" i="13"/>
  <c r="D547" i="14"/>
  <c r="F547" i="14"/>
  <c r="G547" i="14"/>
  <c r="B547" i="14"/>
  <c r="C547" i="14"/>
  <c r="H547" i="14"/>
  <c r="K547" i="14"/>
  <c r="B544" i="13"/>
  <c r="E547" i="14"/>
  <c r="I547" i="14"/>
  <c r="C544" i="13"/>
  <c r="D544" i="13"/>
  <c r="E544" i="13"/>
  <c r="F544" i="13"/>
  <c r="G544" i="13"/>
  <c r="H544" i="13"/>
  <c r="A545" i="13"/>
  <c r="D548" i="14"/>
  <c r="F548" i="14"/>
  <c r="G548" i="14"/>
  <c r="B548" i="14"/>
  <c r="C548" i="14"/>
  <c r="H548" i="14"/>
  <c r="K548" i="14"/>
  <c r="B545" i="13"/>
  <c r="E548" i="14"/>
  <c r="I548" i="14"/>
  <c r="C545" i="13"/>
  <c r="D545" i="13"/>
  <c r="E545" i="13"/>
  <c r="F545" i="13"/>
  <c r="G545" i="13"/>
  <c r="H545" i="13"/>
  <c r="A546" i="13"/>
  <c r="D549" i="14"/>
  <c r="F549" i="14"/>
  <c r="G549" i="14"/>
  <c r="B549" i="14"/>
  <c r="C549" i="14"/>
  <c r="H549" i="14"/>
  <c r="K549" i="14"/>
  <c r="B546" i="13"/>
  <c r="E549" i="14"/>
  <c r="I549" i="14"/>
  <c r="C546" i="13"/>
  <c r="D546" i="13"/>
  <c r="E546" i="13"/>
  <c r="F546" i="13"/>
  <c r="G546" i="13"/>
  <c r="H546" i="13"/>
  <c r="A547" i="13"/>
  <c r="D550" i="14"/>
  <c r="F550" i="14"/>
  <c r="G550" i="14"/>
  <c r="B550" i="14"/>
  <c r="C550" i="14"/>
  <c r="H550" i="14"/>
  <c r="K550" i="14"/>
  <c r="B547" i="13"/>
  <c r="E550" i="14"/>
  <c r="I550" i="14"/>
  <c r="C547" i="13"/>
  <c r="D547" i="13"/>
  <c r="E547" i="13"/>
  <c r="F547" i="13"/>
  <c r="G547" i="13"/>
  <c r="H547" i="13"/>
  <c r="A548" i="13"/>
  <c r="D551" i="14"/>
  <c r="F551" i="14"/>
  <c r="G551" i="14"/>
  <c r="B551" i="14"/>
  <c r="C551" i="14"/>
  <c r="H551" i="14"/>
  <c r="K551" i="14"/>
  <c r="B548" i="13"/>
  <c r="E551" i="14"/>
  <c r="I551" i="14"/>
  <c r="C548" i="13"/>
  <c r="D548" i="13"/>
  <c r="E548" i="13"/>
  <c r="F548" i="13"/>
  <c r="G548" i="13"/>
  <c r="H548" i="13"/>
  <c r="A549" i="13"/>
  <c r="D552" i="14"/>
  <c r="F552" i="14"/>
  <c r="G552" i="14"/>
  <c r="B552" i="14"/>
  <c r="C552" i="14"/>
  <c r="H552" i="14"/>
  <c r="K552" i="14"/>
  <c r="B549" i="13"/>
  <c r="E552" i="14"/>
  <c r="I552" i="14"/>
  <c r="C549" i="13"/>
  <c r="D549" i="13"/>
  <c r="E549" i="13"/>
  <c r="F549" i="13"/>
  <c r="G549" i="13"/>
  <c r="H549" i="13"/>
  <c r="A550" i="13"/>
  <c r="D553" i="14"/>
  <c r="F553" i="14"/>
  <c r="G553" i="14"/>
  <c r="B553" i="14"/>
  <c r="C553" i="14"/>
  <c r="H553" i="14"/>
  <c r="K553" i="14"/>
  <c r="B550" i="13"/>
  <c r="E553" i="14"/>
  <c r="I553" i="14"/>
  <c r="C550" i="13"/>
  <c r="D550" i="13"/>
  <c r="E550" i="13"/>
  <c r="F550" i="13"/>
  <c r="G550" i="13"/>
  <c r="H550" i="13"/>
  <c r="A551" i="13"/>
  <c r="D554" i="14"/>
  <c r="F554" i="14"/>
  <c r="G554" i="14"/>
  <c r="B554" i="14"/>
  <c r="C554" i="14"/>
  <c r="H554" i="14"/>
  <c r="K554" i="14"/>
  <c r="B551" i="13"/>
  <c r="E554" i="14"/>
  <c r="I554" i="14"/>
  <c r="C551" i="13"/>
  <c r="D551" i="13"/>
  <c r="E551" i="13"/>
  <c r="F551" i="13"/>
  <c r="G551" i="13"/>
  <c r="H551" i="13"/>
  <c r="A552" i="13"/>
  <c r="D555" i="14"/>
  <c r="F555" i="14"/>
  <c r="G555" i="14"/>
  <c r="B555" i="14"/>
  <c r="C555" i="14"/>
  <c r="H555" i="14"/>
  <c r="K555" i="14"/>
  <c r="B552" i="13"/>
  <c r="E555" i="14"/>
  <c r="I555" i="14"/>
  <c r="C552" i="13"/>
  <c r="D552" i="13"/>
  <c r="E552" i="13"/>
  <c r="F552" i="13"/>
  <c r="G552" i="13"/>
  <c r="H552" i="13"/>
  <c r="A553" i="13"/>
  <c r="D556" i="14"/>
  <c r="F556" i="14"/>
  <c r="G556" i="14"/>
  <c r="B556" i="14"/>
  <c r="C556" i="14"/>
  <c r="H556" i="14"/>
  <c r="K556" i="14"/>
  <c r="B553" i="13"/>
  <c r="E556" i="14"/>
  <c r="I556" i="14"/>
  <c r="C553" i="13"/>
  <c r="D553" i="13"/>
  <c r="E553" i="13"/>
  <c r="F553" i="13"/>
  <c r="G553" i="13"/>
  <c r="H553" i="13"/>
  <c r="A554" i="13"/>
  <c r="D557" i="14"/>
  <c r="F557" i="14"/>
  <c r="G557" i="14"/>
  <c r="B557" i="14"/>
  <c r="C557" i="14"/>
  <c r="H557" i="14"/>
  <c r="K557" i="14"/>
  <c r="B554" i="13"/>
  <c r="E557" i="14"/>
  <c r="I557" i="14"/>
  <c r="C554" i="13"/>
  <c r="D554" i="13"/>
  <c r="E554" i="13"/>
  <c r="F554" i="13"/>
  <c r="G554" i="13"/>
  <c r="H554" i="13"/>
  <c r="A555" i="13"/>
  <c r="D558" i="14"/>
  <c r="F558" i="14"/>
  <c r="G558" i="14"/>
  <c r="B558" i="14"/>
  <c r="C558" i="14"/>
  <c r="H558" i="14"/>
  <c r="K558" i="14"/>
  <c r="B555" i="13"/>
  <c r="E558" i="14"/>
  <c r="I558" i="14"/>
  <c r="C555" i="13"/>
  <c r="D555" i="13"/>
  <c r="E555" i="13"/>
  <c r="F555" i="13"/>
  <c r="G555" i="13"/>
  <c r="H555" i="13"/>
  <c r="A556" i="13"/>
  <c r="D559" i="14"/>
  <c r="F559" i="14"/>
  <c r="G559" i="14"/>
  <c r="B559" i="14"/>
  <c r="C559" i="14"/>
  <c r="H559" i="14"/>
  <c r="K559" i="14"/>
  <c r="B556" i="13"/>
  <c r="E559" i="14"/>
  <c r="I559" i="14"/>
  <c r="C556" i="13"/>
  <c r="D556" i="13"/>
  <c r="E556" i="13"/>
  <c r="F556" i="13"/>
  <c r="G556" i="13"/>
  <c r="H556" i="13"/>
  <c r="A557" i="13"/>
  <c r="D560" i="14"/>
  <c r="F560" i="14"/>
  <c r="G560" i="14"/>
  <c r="B560" i="14"/>
  <c r="C560" i="14"/>
  <c r="H560" i="14"/>
  <c r="K560" i="14"/>
  <c r="B557" i="13"/>
  <c r="E560" i="14"/>
  <c r="I560" i="14"/>
  <c r="C557" i="13"/>
  <c r="D557" i="13"/>
  <c r="E557" i="13"/>
  <c r="F557" i="13"/>
  <c r="G557" i="13"/>
  <c r="H557" i="13"/>
  <c r="A558" i="13"/>
  <c r="D561" i="14"/>
  <c r="F561" i="14"/>
  <c r="G561" i="14"/>
  <c r="B561" i="14"/>
  <c r="C561" i="14"/>
  <c r="H561" i="14"/>
  <c r="K561" i="14"/>
  <c r="B558" i="13"/>
  <c r="E561" i="14"/>
  <c r="I561" i="14"/>
  <c r="C558" i="13"/>
  <c r="D558" i="13"/>
  <c r="E558" i="13"/>
  <c r="F558" i="13"/>
  <c r="G558" i="13"/>
  <c r="H558" i="13"/>
  <c r="A559" i="13"/>
  <c r="D562" i="14"/>
  <c r="F562" i="14"/>
  <c r="G562" i="14"/>
  <c r="B562" i="14"/>
  <c r="C562" i="14"/>
  <c r="H562" i="14"/>
  <c r="K562" i="14"/>
  <c r="B559" i="13"/>
  <c r="E562" i="14"/>
  <c r="I562" i="14"/>
  <c r="C559" i="13"/>
  <c r="D559" i="13"/>
  <c r="E559" i="13"/>
  <c r="F559" i="13"/>
  <c r="G559" i="13"/>
  <c r="H559" i="13"/>
  <c r="A560" i="13"/>
  <c r="D563" i="14"/>
  <c r="F563" i="14"/>
  <c r="G563" i="14"/>
  <c r="B563" i="14"/>
  <c r="C563" i="14"/>
  <c r="H563" i="14"/>
  <c r="K563" i="14"/>
  <c r="B560" i="13"/>
  <c r="E563" i="14"/>
  <c r="I563" i="14"/>
  <c r="C560" i="13"/>
  <c r="D560" i="13"/>
  <c r="E560" i="13"/>
  <c r="F560" i="13"/>
  <c r="G560" i="13"/>
  <c r="H560" i="13"/>
  <c r="A561" i="13"/>
  <c r="D564" i="14"/>
  <c r="F564" i="14"/>
  <c r="G564" i="14"/>
  <c r="B564" i="14"/>
  <c r="C564" i="14"/>
  <c r="H564" i="14"/>
  <c r="K564" i="14"/>
  <c r="B561" i="13"/>
  <c r="E564" i="14"/>
  <c r="I564" i="14"/>
  <c r="C561" i="13"/>
  <c r="D561" i="13"/>
  <c r="E561" i="13"/>
  <c r="F561" i="13"/>
  <c r="G561" i="13"/>
  <c r="H561" i="13"/>
  <c r="A562" i="13"/>
  <c r="D565" i="14"/>
  <c r="F565" i="14"/>
  <c r="G565" i="14"/>
  <c r="B565" i="14"/>
  <c r="C565" i="14"/>
  <c r="H565" i="14"/>
  <c r="K565" i="14"/>
  <c r="B562" i="13"/>
  <c r="E565" i="14"/>
  <c r="I565" i="14"/>
  <c r="C562" i="13"/>
  <c r="D562" i="13"/>
  <c r="E562" i="13"/>
  <c r="F562" i="13"/>
  <c r="G562" i="13"/>
  <c r="H562" i="13"/>
  <c r="A563" i="13"/>
  <c r="D566" i="14"/>
  <c r="F566" i="14"/>
  <c r="G566" i="14"/>
  <c r="B566" i="14"/>
  <c r="C566" i="14"/>
  <c r="H566" i="14"/>
  <c r="K566" i="14"/>
  <c r="B563" i="13"/>
  <c r="E566" i="14"/>
  <c r="I566" i="14"/>
  <c r="C563" i="13"/>
  <c r="D563" i="13"/>
  <c r="E563" i="13"/>
  <c r="F563" i="13"/>
  <c r="G563" i="13"/>
  <c r="H563" i="13"/>
  <c r="A564" i="13"/>
  <c r="D567" i="14"/>
  <c r="F567" i="14"/>
  <c r="G567" i="14"/>
  <c r="B567" i="14"/>
  <c r="C567" i="14"/>
  <c r="H567" i="14"/>
  <c r="K567" i="14"/>
  <c r="B564" i="13"/>
  <c r="E567" i="14"/>
  <c r="I567" i="14"/>
  <c r="C564" i="13"/>
  <c r="D564" i="13"/>
  <c r="E564" i="13"/>
  <c r="F564" i="13"/>
  <c r="G564" i="13"/>
  <c r="H564" i="13"/>
  <c r="A565" i="13"/>
  <c r="D568" i="14"/>
  <c r="F568" i="14"/>
  <c r="G568" i="14"/>
  <c r="B568" i="14"/>
  <c r="C568" i="14"/>
  <c r="H568" i="14"/>
  <c r="K568" i="14"/>
  <c r="B565" i="13"/>
  <c r="E568" i="14"/>
  <c r="I568" i="14"/>
  <c r="C565" i="13"/>
  <c r="D565" i="13"/>
  <c r="E565" i="13"/>
  <c r="F565" i="13"/>
  <c r="G565" i="13"/>
  <c r="H565" i="13"/>
  <c r="A566" i="13"/>
  <c r="D569" i="14"/>
  <c r="F569" i="14"/>
  <c r="G569" i="14"/>
  <c r="B569" i="14"/>
  <c r="C569" i="14"/>
  <c r="H569" i="14"/>
  <c r="K569" i="14"/>
  <c r="B566" i="13"/>
  <c r="E569" i="14"/>
  <c r="I569" i="14"/>
  <c r="C566" i="13"/>
  <c r="D566" i="13"/>
  <c r="E566" i="13"/>
  <c r="F566" i="13"/>
  <c r="G566" i="13"/>
  <c r="H566" i="13"/>
  <c r="A567" i="13"/>
  <c r="D570" i="14"/>
  <c r="F570" i="14"/>
  <c r="G570" i="14"/>
  <c r="B570" i="14"/>
  <c r="C570" i="14"/>
  <c r="H570" i="14"/>
  <c r="K570" i="14"/>
  <c r="B567" i="13"/>
  <c r="E570" i="14"/>
  <c r="I570" i="14"/>
  <c r="C567" i="13"/>
  <c r="D567" i="13"/>
  <c r="E567" i="13"/>
  <c r="F567" i="13"/>
  <c r="G567" i="13"/>
  <c r="H567" i="13"/>
  <c r="A568" i="13"/>
  <c r="D571" i="14"/>
  <c r="F571" i="14"/>
  <c r="G571" i="14"/>
  <c r="B571" i="14"/>
  <c r="C571" i="14"/>
  <c r="H571" i="14"/>
  <c r="K571" i="14"/>
  <c r="B568" i="13"/>
  <c r="E571" i="14"/>
  <c r="I571" i="14"/>
  <c r="C568" i="13"/>
  <c r="D568" i="13"/>
  <c r="E568" i="13"/>
  <c r="F568" i="13"/>
  <c r="G568" i="13"/>
  <c r="H568" i="13"/>
  <c r="A569" i="13"/>
  <c r="D572" i="14"/>
  <c r="F572" i="14"/>
  <c r="G572" i="14"/>
  <c r="B572" i="14"/>
  <c r="C572" i="14"/>
  <c r="H572" i="14"/>
  <c r="K572" i="14"/>
  <c r="B569" i="13"/>
  <c r="E572" i="14"/>
  <c r="I572" i="14"/>
  <c r="C569" i="13"/>
  <c r="D569" i="13"/>
  <c r="E569" i="13"/>
  <c r="F569" i="13"/>
  <c r="G569" i="13"/>
  <c r="H569" i="13"/>
  <c r="A570" i="13"/>
  <c r="D573" i="14"/>
  <c r="F573" i="14"/>
  <c r="G573" i="14"/>
  <c r="B573" i="14"/>
  <c r="C573" i="14"/>
  <c r="H573" i="14"/>
  <c r="K573" i="14"/>
  <c r="B570" i="13"/>
  <c r="E573" i="14"/>
  <c r="I573" i="14"/>
  <c r="C570" i="13"/>
  <c r="D570" i="13"/>
  <c r="E570" i="13"/>
  <c r="F570" i="13"/>
  <c r="G570" i="13"/>
  <c r="H570" i="13"/>
  <c r="A571" i="13"/>
  <c r="D574" i="14"/>
  <c r="F574" i="14"/>
  <c r="G574" i="14"/>
  <c r="B574" i="14"/>
  <c r="C574" i="14"/>
  <c r="H574" i="14"/>
  <c r="K574" i="14"/>
  <c r="B571" i="13"/>
  <c r="E574" i="14"/>
  <c r="I574" i="14"/>
  <c r="C571" i="13"/>
  <c r="D571" i="13"/>
  <c r="E571" i="13"/>
  <c r="F571" i="13"/>
  <c r="G571" i="13"/>
  <c r="H571" i="13"/>
  <c r="A572" i="13"/>
  <c r="D575" i="14"/>
  <c r="F575" i="14"/>
  <c r="G575" i="14"/>
  <c r="B575" i="14"/>
  <c r="C575" i="14"/>
  <c r="H575" i="14"/>
  <c r="K575" i="14"/>
  <c r="B572" i="13"/>
  <c r="E575" i="14"/>
  <c r="I575" i="14"/>
  <c r="C572" i="13"/>
  <c r="D572" i="13"/>
  <c r="E572" i="13"/>
  <c r="F572" i="13"/>
  <c r="G572" i="13"/>
  <c r="H572" i="13"/>
  <c r="A573" i="13"/>
  <c r="D576" i="14"/>
  <c r="F576" i="14"/>
  <c r="G576" i="14"/>
  <c r="B576" i="14"/>
  <c r="C576" i="14"/>
  <c r="H576" i="14"/>
  <c r="K576" i="14"/>
  <c r="B573" i="13"/>
  <c r="E576" i="14"/>
  <c r="I576" i="14"/>
  <c r="C573" i="13"/>
  <c r="D573" i="13"/>
  <c r="E573" i="13"/>
  <c r="F573" i="13"/>
  <c r="G573" i="13"/>
  <c r="H573" i="13"/>
  <c r="A574" i="13"/>
  <c r="D577" i="14"/>
  <c r="F577" i="14"/>
  <c r="G577" i="14"/>
  <c r="B577" i="14"/>
  <c r="C577" i="14"/>
  <c r="H577" i="14"/>
  <c r="K577" i="14"/>
  <c r="B574" i="13"/>
  <c r="E577" i="14"/>
  <c r="I577" i="14"/>
  <c r="C574" i="13"/>
  <c r="D574" i="13"/>
  <c r="E574" i="13"/>
  <c r="F574" i="13"/>
  <c r="G574" i="13"/>
  <c r="H574" i="13"/>
  <c r="A575" i="13"/>
  <c r="D578" i="14"/>
  <c r="F578" i="14"/>
  <c r="G578" i="14"/>
  <c r="B578" i="14"/>
  <c r="C578" i="14"/>
  <c r="H578" i="14"/>
  <c r="K578" i="14"/>
  <c r="B575" i="13"/>
  <c r="E578" i="14"/>
  <c r="I578" i="14"/>
  <c r="C575" i="13"/>
  <c r="D575" i="13"/>
  <c r="E575" i="13"/>
  <c r="F575" i="13"/>
  <c r="G575" i="13"/>
  <c r="H575" i="13"/>
  <c r="A576" i="13"/>
  <c r="D579" i="14"/>
  <c r="F579" i="14"/>
  <c r="G579" i="14"/>
  <c r="B579" i="14"/>
  <c r="C579" i="14"/>
  <c r="H579" i="14"/>
  <c r="K579" i="14"/>
  <c r="B576" i="13"/>
  <c r="E579" i="14"/>
  <c r="I579" i="14"/>
  <c r="C576" i="13"/>
  <c r="D576" i="13"/>
  <c r="E576" i="13"/>
  <c r="F576" i="13"/>
  <c r="G576" i="13"/>
  <c r="H576" i="13"/>
  <c r="A577" i="13"/>
  <c r="D580" i="14"/>
  <c r="F580" i="14"/>
  <c r="G580" i="14"/>
  <c r="B580" i="14"/>
  <c r="C580" i="14"/>
  <c r="H580" i="14"/>
  <c r="K580" i="14"/>
  <c r="B577" i="13"/>
  <c r="E580" i="14"/>
  <c r="I580" i="14"/>
  <c r="C577" i="13"/>
  <c r="D577" i="13"/>
  <c r="E577" i="13"/>
  <c r="F577" i="13"/>
  <c r="G577" i="13"/>
  <c r="H577" i="13"/>
  <c r="A578" i="13"/>
  <c r="D581" i="14"/>
  <c r="F581" i="14"/>
  <c r="G581" i="14"/>
  <c r="B581" i="14"/>
  <c r="C581" i="14"/>
  <c r="H581" i="14"/>
  <c r="K581" i="14"/>
  <c r="B578" i="13"/>
  <c r="E581" i="14"/>
  <c r="I581" i="14"/>
  <c r="C578" i="13"/>
  <c r="D578" i="13"/>
  <c r="E578" i="13"/>
  <c r="F578" i="13"/>
  <c r="G578" i="13"/>
  <c r="H578" i="13"/>
  <c r="A579" i="13"/>
  <c r="D582" i="14"/>
  <c r="F582" i="14"/>
  <c r="G582" i="14"/>
  <c r="B582" i="14"/>
  <c r="C582" i="14"/>
  <c r="H582" i="14"/>
  <c r="K582" i="14"/>
  <c r="B579" i="13"/>
  <c r="E582" i="14"/>
  <c r="I582" i="14"/>
  <c r="C579" i="13"/>
  <c r="D579" i="13"/>
  <c r="E579" i="13"/>
  <c r="F579" i="13"/>
  <c r="G579" i="13"/>
  <c r="H579" i="13"/>
  <c r="A580" i="13"/>
  <c r="D583" i="14"/>
  <c r="F583" i="14"/>
  <c r="G583" i="14"/>
  <c r="B583" i="14"/>
  <c r="C583" i="14"/>
  <c r="H583" i="14"/>
  <c r="K583" i="14"/>
  <c r="B580" i="13"/>
  <c r="E583" i="14"/>
  <c r="I583" i="14"/>
  <c r="C580" i="13"/>
  <c r="D580" i="13"/>
  <c r="E580" i="13"/>
  <c r="F580" i="13"/>
  <c r="G580" i="13"/>
  <c r="H580" i="13"/>
  <c r="A581" i="13"/>
  <c r="D584" i="14"/>
  <c r="F584" i="14"/>
  <c r="G584" i="14"/>
  <c r="B584" i="14"/>
  <c r="C584" i="14"/>
  <c r="H584" i="14"/>
  <c r="K584" i="14"/>
  <c r="B581" i="13"/>
  <c r="E584" i="14"/>
  <c r="I584" i="14"/>
  <c r="C581" i="13"/>
  <c r="D581" i="13"/>
  <c r="E581" i="13"/>
  <c r="F581" i="13"/>
  <c r="G581" i="13"/>
  <c r="H581" i="13"/>
  <c r="A582" i="13"/>
  <c r="D585" i="14"/>
  <c r="F585" i="14"/>
  <c r="G585" i="14"/>
  <c r="B585" i="14"/>
  <c r="C585" i="14"/>
  <c r="H585" i="14"/>
  <c r="K585" i="14"/>
  <c r="B582" i="13"/>
  <c r="E585" i="14"/>
  <c r="I585" i="14"/>
  <c r="C582" i="13"/>
  <c r="D582" i="13"/>
  <c r="E582" i="13"/>
  <c r="F582" i="13"/>
  <c r="G582" i="13"/>
  <c r="H582" i="13"/>
  <c r="A583" i="13"/>
  <c r="D586" i="14"/>
  <c r="F586" i="14"/>
  <c r="G586" i="14"/>
  <c r="B586" i="14"/>
  <c r="C586" i="14"/>
  <c r="H586" i="14"/>
  <c r="K586" i="14"/>
  <c r="B583" i="13"/>
  <c r="E586" i="14"/>
  <c r="I586" i="14"/>
  <c r="C583" i="13"/>
  <c r="D583" i="13"/>
  <c r="E583" i="13"/>
  <c r="F583" i="13"/>
  <c r="G583" i="13"/>
  <c r="H583" i="13"/>
  <c r="A584" i="13"/>
  <c r="D587" i="14"/>
  <c r="F587" i="14"/>
  <c r="G587" i="14"/>
  <c r="B587" i="14"/>
  <c r="C587" i="14"/>
  <c r="H587" i="14"/>
  <c r="K587" i="14"/>
  <c r="B584" i="13"/>
  <c r="E587" i="14"/>
  <c r="I587" i="14"/>
  <c r="C584" i="13"/>
  <c r="D584" i="13"/>
  <c r="E584" i="13"/>
  <c r="F584" i="13"/>
  <c r="G584" i="13"/>
  <c r="H584" i="13"/>
  <c r="A585" i="13"/>
  <c r="D588" i="14"/>
  <c r="F588" i="14"/>
  <c r="G588" i="14"/>
  <c r="B588" i="14"/>
  <c r="C588" i="14"/>
  <c r="H588" i="14"/>
  <c r="K588" i="14"/>
  <c r="B585" i="13"/>
  <c r="E588" i="14"/>
  <c r="I588" i="14"/>
  <c r="C585" i="13"/>
  <c r="D585" i="13"/>
  <c r="E585" i="13"/>
  <c r="F585" i="13"/>
  <c r="G585" i="13"/>
  <c r="H585" i="13"/>
  <c r="A586" i="13"/>
  <c r="D589" i="14"/>
  <c r="F589" i="14"/>
  <c r="G589" i="14"/>
  <c r="B589" i="14"/>
  <c r="C589" i="14"/>
  <c r="H589" i="14"/>
  <c r="K589" i="14"/>
  <c r="B586" i="13"/>
  <c r="E589" i="14"/>
  <c r="I589" i="14"/>
  <c r="C586" i="13"/>
  <c r="D586" i="13"/>
  <c r="E586" i="13"/>
  <c r="F586" i="13"/>
  <c r="G586" i="13"/>
  <c r="H586" i="13"/>
  <c r="A587" i="13"/>
  <c r="D590" i="14"/>
  <c r="F590" i="14"/>
  <c r="G590" i="14"/>
  <c r="B590" i="14"/>
  <c r="C590" i="14"/>
  <c r="H590" i="14"/>
  <c r="K590" i="14"/>
  <c r="B587" i="13"/>
  <c r="E590" i="14"/>
  <c r="I590" i="14"/>
  <c r="C587" i="13"/>
  <c r="D587" i="13"/>
  <c r="E587" i="13"/>
  <c r="F587" i="13"/>
  <c r="G587" i="13"/>
  <c r="H587" i="13"/>
  <c r="A588" i="13"/>
  <c r="D591" i="14"/>
  <c r="F591" i="14"/>
  <c r="G591" i="14"/>
  <c r="B591" i="14"/>
  <c r="C591" i="14"/>
  <c r="H591" i="14"/>
  <c r="K591" i="14"/>
  <c r="B588" i="13"/>
  <c r="E591" i="14"/>
  <c r="I591" i="14"/>
  <c r="C588" i="13"/>
  <c r="D588" i="13"/>
  <c r="E588" i="13"/>
  <c r="F588" i="13"/>
  <c r="G588" i="13"/>
  <c r="H588" i="13"/>
  <c r="A589" i="13"/>
  <c r="D592" i="14"/>
  <c r="F592" i="14"/>
  <c r="G592" i="14"/>
  <c r="B592" i="14"/>
  <c r="C592" i="14"/>
  <c r="H592" i="14"/>
  <c r="K592" i="14"/>
  <c r="B589" i="13"/>
  <c r="E592" i="14"/>
  <c r="I592" i="14"/>
  <c r="C589" i="13"/>
  <c r="D589" i="13"/>
  <c r="E589" i="13"/>
  <c r="F589" i="13"/>
  <c r="G589" i="13"/>
  <c r="H589" i="13"/>
  <c r="A590" i="13"/>
  <c r="D593" i="14"/>
  <c r="F593" i="14"/>
  <c r="G593" i="14"/>
  <c r="B593" i="14"/>
  <c r="C593" i="14"/>
  <c r="H593" i="14"/>
  <c r="K593" i="14"/>
  <c r="B590" i="13"/>
  <c r="E593" i="14"/>
  <c r="I593" i="14"/>
  <c r="C590" i="13"/>
  <c r="D590" i="13"/>
  <c r="E590" i="13"/>
  <c r="F590" i="13"/>
  <c r="G590" i="13"/>
  <c r="H590" i="13"/>
  <c r="A591" i="13"/>
  <c r="D594" i="14"/>
  <c r="F594" i="14"/>
  <c r="G594" i="14"/>
  <c r="B594" i="14"/>
  <c r="C594" i="14"/>
  <c r="H594" i="14"/>
  <c r="K594" i="14"/>
  <c r="B591" i="13"/>
  <c r="E594" i="14"/>
  <c r="I594" i="14"/>
  <c r="C591" i="13"/>
  <c r="D591" i="13"/>
  <c r="E591" i="13"/>
  <c r="F591" i="13"/>
  <c r="G591" i="13"/>
  <c r="H591" i="13"/>
  <c r="A592" i="13"/>
  <c r="D595" i="14"/>
  <c r="F595" i="14"/>
  <c r="G595" i="14"/>
  <c r="B595" i="14"/>
  <c r="C595" i="14"/>
  <c r="H595" i="14"/>
  <c r="K595" i="14"/>
  <c r="B592" i="13"/>
  <c r="E595" i="14"/>
  <c r="I595" i="14"/>
  <c r="C592" i="13"/>
  <c r="D592" i="13"/>
  <c r="E592" i="13"/>
  <c r="F592" i="13"/>
  <c r="G592" i="13"/>
  <c r="H592" i="13"/>
  <c r="A593" i="13"/>
  <c r="D596" i="14"/>
  <c r="F596" i="14"/>
  <c r="G596" i="14"/>
  <c r="B596" i="14"/>
  <c r="C596" i="14"/>
  <c r="H596" i="14"/>
  <c r="K596" i="14"/>
  <c r="B593" i="13"/>
  <c r="E596" i="14"/>
  <c r="I596" i="14"/>
  <c r="C593" i="13"/>
  <c r="D593" i="13"/>
  <c r="E593" i="13"/>
  <c r="F593" i="13"/>
  <c r="G593" i="13"/>
  <c r="H593" i="13"/>
  <c r="A594" i="13"/>
  <c r="D597" i="14"/>
  <c r="F597" i="14"/>
  <c r="G597" i="14"/>
  <c r="B597" i="14"/>
  <c r="C597" i="14"/>
  <c r="H597" i="14"/>
  <c r="K597" i="14"/>
  <c r="B594" i="13"/>
  <c r="E597" i="14"/>
  <c r="I597" i="14"/>
  <c r="C594" i="13"/>
  <c r="D594" i="13"/>
  <c r="E594" i="13"/>
  <c r="F594" i="13"/>
  <c r="G594" i="13"/>
  <c r="H594" i="13"/>
  <c r="A595" i="13"/>
  <c r="D598" i="14"/>
  <c r="F598" i="14"/>
  <c r="G598" i="14"/>
  <c r="B598" i="14"/>
  <c r="C598" i="14"/>
  <c r="H598" i="14"/>
  <c r="K598" i="14"/>
  <c r="B595" i="13"/>
  <c r="E598" i="14"/>
  <c r="I598" i="14"/>
  <c r="C595" i="13"/>
  <c r="D595" i="13"/>
  <c r="E595" i="13"/>
  <c r="F595" i="13"/>
  <c r="G595" i="13"/>
  <c r="H595" i="13"/>
  <c r="A596" i="13"/>
  <c r="D599" i="14"/>
  <c r="F599" i="14"/>
  <c r="G599" i="14"/>
  <c r="B599" i="14"/>
  <c r="C599" i="14"/>
  <c r="H599" i="14"/>
  <c r="K599" i="14"/>
  <c r="B596" i="13"/>
  <c r="E599" i="14"/>
  <c r="I599" i="14"/>
  <c r="C596" i="13"/>
  <c r="D596" i="13"/>
  <c r="E596" i="13"/>
  <c r="F596" i="13"/>
  <c r="G596" i="13"/>
  <c r="H596" i="13"/>
  <c r="A597" i="13"/>
  <c r="D600" i="14"/>
  <c r="F600" i="14"/>
  <c r="G600" i="14"/>
  <c r="B600" i="14"/>
  <c r="C600" i="14"/>
  <c r="H600" i="14"/>
  <c r="K600" i="14"/>
  <c r="B597" i="13"/>
  <c r="E600" i="14"/>
  <c r="I600" i="14"/>
  <c r="C597" i="13"/>
  <c r="D597" i="13"/>
  <c r="E597" i="13"/>
  <c r="F597" i="13"/>
  <c r="G597" i="13"/>
  <c r="H597" i="13"/>
  <c r="A598" i="13"/>
  <c r="D601" i="14"/>
  <c r="F601" i="14"/>
  <c r="G601" i="14"/>
  <c r="B601" i="14"/>
  <c r="C601" i="14"/>
  <c r="H601" i="14"/>
  <c r="K601" i="14"/>
  <c r="B598" i="13"/>
  <c r="E601" i="14"/>
  <c r="I601" i="14"/>
  <c r="C598" i="13"/>
  <c r="D598" i="13"/>
  <c r="E598" i="13"/>
  <c r="F598" i="13"/>
  <c r="G598" i="13"/>
  <c r="H598" i="13"/>
  <c r="A599" i="13"/>
  <c r="D602" i="14"/>
  <c r="F602" i="14"/>
  <c r="G602" i="14"/>
  <c r="B602" i="14"/>
  <c r="C602" i="14"/>
  <c r="H602" i="14"/>
  <c r="K602" i="14"/>
  <c r="B599" i="13"/>
  <c r="E602" i="14"/>
  <c r="I602" i="14"/>
  <c r="C599" i="13"/>
  <c r="D599" i="13"/>
  <c r="E599" i="13"/>
  <c r="F599" i="13"/>
  <c r="G599" i="13"/>
  <c r="H599" i="13"/>
  <c r="A600" i="13"/>
  <c r="D603" i="14"/>
  <c r="F603" i="14"/>
  <c r="G603" i="14"/>
  <c r="B603" i="14"/>
  <c r="C603" i="14"/>
  <c r="H603" i="14"/>
  <c r="K603" i="14"/>
  <c r="B600" i="13"/>
  <c r="E603" i="14"/>
  <c r="I603" i="14"/>
  <c r="C600" i="13"/>
  <c r="D600" i="13"/>
  <c r="E600" i="13"/>
  <c r="F600" i="13"/>
  <c r="G600" i="13"/>
  <c r="H600" i="13"/>
  <c r="A601" i="13"/>
  <c r="D604" i="14"/>
  <c r="F604" i="14"/>
  <c r="G604" i="14"/>
  <c r="B604" i="14"/>
  <c r="C604" i="14"/>
  <c r="H604" i="14"/>
  <c r="K604" i="14"/>
  <c r="B601" i="13"/>
  <c r="E604" i="14"/>
  <c r="I604" i="14"/>
  <c r="C601" i="13"/>
  <c r="D601" i="13"/>
  <c r="E601" i="13"/>
  <c r="F601" i="13"/>
  <c r="G601" i="13"/>
  <c r="H601" i="13"/>
  <c r="A602" i="13"/>
  <c r="D605" i="14"/>
  <c r="F605" i="14"/>
  <c r="G605" i="14"/>
  <c r="B605" i="14"/>
  <c r="C605" i="14"/>
  <c r="H605" i="14"/>
  <c r="K605" i="14"/>
  <c r="B602" i="13"/>
  <c r="E605" i="14"/>
  <c r="I605" i="14"/>
  <c r="C602" i="13"/>
  <c r="D602" i="13"/>
  <c r="E602" i="13"/>
  <c r="F602" i="13"/>
  <c r="G602" i="13"/>
  <c r="H602" i="13"/>
  <c r="A603" i="13"/>
  <c r="D606" i="14"/>
  <c r="F606" i="14"/>
  <c r="G606" i="14"/>
  <c r="B606" i="14"/>
  <c r="C606" i="14"/>
  <c r="H606" i="14"/>
  <c r="K606" i="14"/>
  <c r="B603" i="13"/>
  <c r="E606" i="14"/>
  <c r="I606" i="14"/>
  <c r="C603" i="13"/>
  <c r="D603" i="13"/>
  <c r="E603" i="13"/>
  <c r="F603" i="13"/>
  <c r="G603" i="13"/>
  <c r="H603" i="13"/>
  <c r="A604" i="13"/>
  <c r="D607" i="14"/>
  <c r="F607" i="14"/>
  <c r="G607" i="14"/>
  <c r="B607" i="14"/>
  <c r="C607" i="14"/>
  <c r="H607" i="14"/>
  <c r="K607" i="14"/>
  <c r="B604" i="13"/>
  <c r="E607" i="14"/>
  <c r="I607" i="14"/>
  <c r="C604" i="13"/>
  <c r="D604" i="13"/>
  <c r="E604" i="13"/>
  <c r="F604" i="13"/>
  <c r="G604" i="13"/>
  <c r="H604" i="13"/>
  <c r="A605" i="13"/>
  <c r="D608" i="14"/>
  <c r="F608" i="14"/>
  <c r="G608" i="14"/>
  <c r="B608" i="14"/>
  <c r="C608" i="14"/>
  <c r="H608" i="14"/>
  <c r="K608" i="14"/>
  <c r="B605" i="13"/>
  <c r="E608" i="14"/>
  <c r="I608" i="14"/>
  <c r="C605" i="13"/>
  <c r="D605" i="13"/>
  <c r="E605" i="13"/>
  <c r="F605" i="13"/>
  <c r="G605" i="13"/>
  <c r="H605" i="13"/>
  <c r="A606" i="13"/>
  <c r="D609" i="14"/>
  <c r="F609" i="14"/>
  <c r="G609" i="14"/>
  <c r="B609" i="14"/>
  <c r="C609" i="14"/>
  <c r="H609" i="14"/>
  <c r="K609" i="14"/>
  <c r="B606" i="13"/>
  <c r="E609" i="14"/>
  <c r="I609" i="14"/>
  <c r="C606" i="13"/>
  <c r="D606" i="13"/>
  <c r="E606" i="13"/>
  <c r="F606" i="13"/>
  <c r="G606" i="13"/>
  <c r="H606" i="13"/>
  <c r="A607" i="13"/>
  <c r="D610" i="14"/>
  <c r="F610" i="14"/>
  <c r="G610" i="14"/>
  <c r="B610" i="14"/>
  <c r="C610" i="14"/>
  <c r="H610" i="14"/>
  <c r="K610" i="14"/>
  <c r="B607" i="13"/>
  <c r="E610" i="14"/>
  <c r="I610" i="14"/>
  <c r="C607" i="13"/>
  <c r="D607" i="13"/>
  <c r="E607" i="13"/>
  <c r="F607" i="13"/>
  <c r="G607" i="13"/>
  <c r="H607" i="13"/>
  <c r="A608" i="13"/>
  <c r="D611" i="14"/>
  <c r="F611" i="14"/>
  <c r="G611" i="14"/>
  <c r="B611" i="14"/>
  <c r="C611" i="14"/>
  <c r="H611" i="14"/>
  <c r="K611" i="14"/>
  <c r="B608" i="13"/>
  <c r="E611" i="14"/>
  <c r="I611" i="14"/>
  <c r="C608" i="13"/>
  <c r="D608" i="13"/>
  <c r="E608" i="13"/>
  <c r="F608" i="13"/>
  <c r="G608" i="13"/>
  <c r="H608" i="13"/>
  <c r="A609" i="13"/>
  <c r="D612" i="14"/>
  <c r="F612" i="14"/>
  <c r="G612" i="14"/>
  <c r="B612" i="14"/>
  <c r="C612" i="14"/>
  <c r="H612" i="14"/>
  <c r="K612" i="14"/>
  <c r="B609" i="13"/>
  <c r="E612" i="14"/>
  <c r="I612" i="14"/>
  <c r="C609" i="13"/>
  <c r="D609" i="13"/>
  <c r="E609" i="13"/>
  <c r="F609" i="13"/>
  <c r="G609" i="13"/>
  <c r="H609" i="13"/>
  <c r="A610" i="13"/>
  <c r="D613" i="14"/>
  <c r="F613" i="14"/>
  <c r="G613" i="14"/>
  <c r="B613" i="14"/>
  <c r="C613" i="14"/>
  <c r="H613" i="14"/>
  <c r="K613" i="14"/>
  <c r="B610" i="13"/>
  <c r="E613" i="14"/>
  <c r="I613" i="14"/>
  <c r="C610" i="13"/>
  <c r="D610" i="13"/>
  <c r="E610" i="13"/>
  <c r="F610" i="13"/>
  <c r="G610" i="13"/>
  <c r="H610" i="13"/>
  <c r="A611" i="13"/>
  <c r="D614" i="14"/>
  <c r="F614" i="14"/>
  <c r="G614" i="14"/>
  <c r="B614" i="14"/>
  <c r="C614" i="14"/>
  <c r="H614" i="14"/>
  <c r="K614" i="14"/>
  <c r="B611" i="13"/>
  <c r="E614" i="14"/>
  <c r="I614" i="14"/>
  <c r="C611" i="13"/>
  <c r="D611" i="13"/>
  <c r="E611" i="13"/>
  <c r="F611" i="13"/>
  <c r="G611" i="13"/>
  <c r="H611" i="13"/>
  <c r="A612" i="13"/>
  <c r="D615" i="14"/>
  <c r="F615" i="14"/>
  <c r="G615" i="14"/>
  <c r="B615" i="14"/>
  <c r="C615" i="14"/>
  <c r="H615" i="14"/>
  <c r="K615" i="14"/>
  <c r="B612" i="13"/>
  <c r="E615" i="14"/>
  <c r="I615" i="14"/>
  <c r="C612" i="13"/>
  <c r="D612" i="13"/>
  <c r="E612" i="13"/>
  <c r="F612" i="13"/>
  <c r="G612" i="13"/>
  <c r="H612" i="13"/>
  <c r="A613" i="13"/>
  <c r="D616" i="14"/>
  <c r="F616" i="14"/>
  <c r="G616" i="14"/>
  <c r="B616" i="14"/>
  <c r="C616" i="14"/>
  <c r="H616" i="14"/>
  <c r="K616" i="14"/>
  <c r="B613" i="13"/>
  <c r="E616" i="14"/>
  <c r="I616" i="14"/>
  <c r="C613" i="13"/>
  <c r="D613" i="13"/>
  <c r="E613" i="13"/>
  <c r="F613" i="13"/>
  <c r="G613" i="13"/>
  <c r="H613" i="13"/>
  <c r="A614" i="13"/>
  <c r="D617" i="14"/>
  <c r="F617" i="14"/>
  <c r="G617" i="14"/>
  <c r="B617" i="14"/>
  <c r="C617" i="14"/>
  <c r="H617" i="14"/>
  <c r="K617" i="14"/>
  <c r="B614" i="13"/>
  <c r="E617" i="14"/>
  <c r="I617" i="14"/>
  <c r="C614" i="13"/>
  <c r="D614" i="13"/>
  <c r="E614" i="13"/>
  <c r="F614" i="13"/>
  <c r="G614" i="13"/>
  <c r="H614" i="13"/>
  <c r="A615" i="13"/>
  <c r="D618" i="14"/>
  <c r="F618" i="14"/>
  <c r="G618" i="14"/>
  <c r="B618" i="14"/>
  <c r="C618" i="14"/>
  <c r="H618" i="14"/>
  <c r="K618" i="14"/>
  <c r="B615" i="13"/>
  <c r="E618" i="14"/>
  <c r="I618" i="14"/>
  <c r="C615" i="13"/>
  <c r="D615" i="13"/>
  <c r="E615" i="13"/>
  <c r="F615" i="13"/>
  <c r="G615" i="13"/>
  <c r="H615" i="13"/>
  <c r="A616" i="13"/>
  <c r="D619" i="14"/>
  <c r="F619" i="14"/>
  <c r="G619" i="14"/>
  <c r="B619" i="14"/>
  <c r="C619" i="14"/>
  <c r="H619" i="14"/>
  <c r="K619" i="14"/>
  <c r="B616" i="13"/>
  <c r="E619" i="14"/>
  <c r="I619" i="14"/>
  <c r="C616" i="13"/>
  <c r="D616" i="13"/>
  <c r="E616" i="13"/>
  <c r="F616" i="13"/>
  <c r="G616" i="13"/>
  <c r="H616" i="13"/>
  <c r="A617" i="13"/>
  <c r="D620" i="14"/>
  <c r="F620" i="14"/>
  <c r="G620" i="14"/>
  <c r="B620" i="14"/>
  <c r="C620" i="14"/>
  <c r="H620" i="14"/>
  <c r="K620" i="14"/>
  <c r="B617" i="13"/>
  <c r="E620" i="14"/>
  <c r="I620" i="14"/>
  <c r="C617" i="13"/>
  <c r="D617" i="13"/>
  <c r="E617" i="13"/>
  <c r="F617" i="13"/>
  <c r="G617" i="13"/>
  <c r="H617" i="13"/>
  <c r="A618" i="13"/>
  <c r="D621" i="14"/>
  <c r="F621" i="14"/>
  <c r="G621" i="14"/>
  <c r="B621" i="14"/>
  <c r="C621" i="14"/>
  <c r="H621" i="14"/>
  <c r="K621" i="14"/>
  <c r="B618" i="13"/>
  <c r="E621" i="14"/>
  <c r="I621" i="14"/>
  <c r="C618" i="13"/>
  <c r="D618" i="13"/>
  <c r="E618" i="13"/>
  <c r="F618" i="13"/>
  <c r="G618" i="13"/>
  <c r="H618" i="13"/>
  <c r="A619" i="13"/>
  <c r="D622" i="14"/>
  <c r="F622" i="14"/>
  <c r="G622" i="14"/>
  <c r="B622" i="14"/>
  <c r="C622" i="14"/>
  <c r="H622" i="14"/>
  <c r="K622" i="14"/>
  <c r="B619" i="13"/>
  <c r="E622" i="14"/>
  <c r="I622" i="14"/>
  <c r="C619" i="13"/>
  <c r="D619" i="13"/>
  <c r="E619" i="13"/>
  <c r="F619" i="13"/>
  <c r="G619" i="13"/>
  <c r="H619" i="13"/>
  <c r="A620" i="13"/>
  <c r="D623" i="14"/>
  <c r="F623" i="14"/>
  <c r="G623" i="14"/>
  <c r="B623" i="14"/>
  <c r="C623" i="14"/>
  <c r="H623" i="14"/>
  <c r="K623" i="14"/>
  <c r="B620" i="13"/>
  <c r="E623" i="14"/>
  <c r="I623" i="14"/>
  <c r="C620" i="13"/>
  <c r="D620" i="13"/>
  <c r="E620" i="13"/>
  <c r="F620" i="13"/>
  <c r="G620" i="13"/>
  <c r="H620" i="13"/>
  <c r="A621" i="13"/>
  <c r="D624" i="14"/>
  <c r="F624" i="14"/>
  <c r="G624" i="14"/>
  <c r="B624" i="14"/>
  <c r="C624" i="14"/>
  <c r="H624" i="14"/>
  <c r="K624" i="14"/>
  <c r="B621" i="13"/>
  <c r="E624" i="14"/>
  <c r="I624" i="14"/>
  <c r="C621" i="13"/>
  <c r="D621" i="13"/>
  <c r="E621" i="13"/>
  <c r="F621" i="13"/>
  <c r="G621" i="13"/>
  <c r="H621" i="13"/>
  <c r="A622" i="13"/>
  <c r="D625" i="14"/>
  <c r="F625" i="14"/>
  <c r="G625" i="14"/>
  <c r="B625" i="14"/>
  <c r="C625" i="14"/>
  <c r="H625" i="14"/>
  <c r="K625" i="14"/>
  <c r="B622" i="13"/>
  <c r="E625" i="14"/>
  <c r="I625" i="14"/>
  <c r="C622" i="13"/>
  <c r="D622" i="13"/>
  <c r="E622" i="13"/>
  <c r="F622" i="13"/>
  <c r="G622" i="13"/>
  <c r="H622" i="13"/>
  <c r="A623" i="13"/>
  <c r="D626" i="14"/>
  <c r="F626" i="14"/>
  <c r="G626" i="14"/>
  <c r="B626" i="14"/>
  <c r="C626" i="14"/>
  <c r="H626" i="14"/>
  <c r="K626" i="14"/>
  <c r="B623" i="13"/>
  <c r="E626" i="14"/>
  <c r="I626" i="14"/>
  <c r="C623" i="13"/>
  <c r="D623" i="13"/>
  <c r="E623" i="13"/>
  <c r="F623" i="13"/>
  <c r="G623" i="13"/>
  <c r="H623" i="13"/>
  <c r="A624" i="13"/>
  <c r="D627" i="14"/>
  <c r="F627" i="14"/>
  <c r="G627" i="14"/>
  <c r="B627" i="14"/>
  <c r="C627" i="14"/>
  <c r="H627" i="14"/>
  <c r="K627" i="14"/>
  <c r="B624" i="13"/>
  <c r="E627" i="14"/>
  <c r="I627" i="14"/>
  <c r="C624" i="13"/>
  <c r="D624" i="13"/>
  <c r="E624" i="13"/>
  <c r="F624" i="13"/>
  <c r="G624" i="13"/>
  <c r="H624" i="13"/>
  <c r="A625" i="13"/>
  <c r="D628" i="14"/>
  <c r="F628" i="14"/>
  <c r="G628" i="14"/>
  <c r="B628" i="14"/>
  <c r="C628" i="14"/>
  <c r="H628" i="14"/>
  <c r="K628" i="14"/>
  <c r="B625" i="13"/>
  <c r="E628" i="14"/>
  <c r="I628" i="14"/>
  <c r="C625" i="13"/>
  <c r="D625" i="13"/>
  <c r="E625" i="13"/>
  <c r="F625" i="13"/>
  <c r="G625" i="13"/>
  <c r="H625" i="13"/>
  <c r="A626" i="13"/>
  <c r="D629" i="14"/>
  <c r="F629" i="14"/>
  <c r="G629" i="14"/>
  <c r="B629" i="14"/>
  <c r="C629" i="14"/>
  <c r="H629" i="14"/>
  <c r="K629" i="14"/>
  <c r="B626" i="13"/>
  <c r="E629" i="14"/>
  <c r="I629" i="14"/>
  <c r="C626" i="13"/>
  <c r="D626" i="13"/>
  <c r="E626" i="13"/>
  <c r="F626" i="13"/>
  <c r="G626" i="13"/>
  <c r="H626" i="13"/>
  <c r="A627" i="13"/>
  <c r="D630" i="14"/>
  <c r="F630" i="14"/>
  <c r="G630" i="14"/>
  <c r="B630" i="14"/>
  <c r="C630" i="14"/>
  <c r="H630" i="14"/>
  <c r="K630" i="14"/>
  <c r="B627" i="13"/>
  <c r="E630" i="14"/>
  <c r="I630" i="14"/>
  <c r="C627" i="13"/>
  <c r="D627" i="13"/>
  <c r="E627" i="13"/>
  <c r="F627" i="13"/>
  <c r="G627" i="13"/>
  <c r="H627" i="13"/>
  <c r="A628" i="13"/>
  <c r="D631" i="14"/>
  <c r="F631" i="14"/>
  <c r="G631" i="14"/>
  <c r="B631" i="14"/>
  <c r="C631" i="14"/>
  <c r="H631" i="14"/>
  <c r="K631" i="14"/>
  <c r="B628" i="13"/>
  <c r="E631" i="14"/>
  <c r="I631" i="14"/>
  <c r="C628" i="13"/>
  <c r="D628" i="13"/>
  <c r="E628" i="13"/>
  <c r="F628" i="13"/>
  <c r="G628" i="13"/>
  <c r="H628" i="13"/>
  <c r="A629" i="13"/>
  <c r="D632" i="14"/>
  <c r="F632" i="14"/>
  <c r="G632" i="14"/>
  <c r="B632" i="14"/>
  <c r="C632" i="14"/>
  <c r="H632" i="14"/>
  <c r="K632" i="14"/>
  <c r="B629" i="13"/>
  <c r="E632" i="14"/>
  <c r="I632" i="14"/>
  <c r="C629" i="13"/>
  <c r="D629" i="13"/>
  <c r="E629" i="13"/>
  <c r="F629" i="13"/>
  <c r="G629" i="13"/>
  <c r="H629" i="13"/>
  <c r="A630" i="13"/>
  <c r="D633" i="14"/>
  <c r="F633" i="14"/>
  <c r="G633" i="14"/>
  <c r="B633" i="14"/>
  <c r="C633" i="14"/>
  <c r="H633" i="14"/>
  <c r="K633" i="14"/>
  <c r="B630" i="13"/>
  <c r="E633" i="14"/>
  <c r="I633" i="14"/>
  <c r="C630" i="13"/>
  <c r="D630" i="13"/>
  <c r="E630" i="13"/>
  <c r="F630" i="13"/>
  <c r="G630" i="13"/>
  <c r="H630" i="13"/>
  <c r="A631" i="13"/>
  <c r="D634" i="14"/>
  <c r="F634" i="14"/>
  <c r="G634" i="14"/>
  <c r="B634" i="14"/>
  <c r="C634" i="14"/>
  <c r="H634" i="14"/>
  <c r="K634" i="14"/>
  <c r="B631" i="13"/>
  <c r="E634" i="14"/>
  <c r="I634" i="14"/>
  <c r="C631" i="13"/>
  <c r="D631" i="13"/>
  <c r="E631" i="13"/>
  <c r="F631" i="13"/>
  <c r="G631" i="13"/>
  <c r="H631" i="13"/>
  <c r="A632" i="13"/>
  <c r="D635" i="14"/>
  <c r="F635" i="14"/>
  <c r="G635" i="14"/>
  <c r="B635" i="14"/>
  <c r="C635" i="14"/>
  <c r="H635" i="14"/>
  <c r="K635" i="14"/>
  <c r="B632" i="13"/>
  <c r="E635" i="14"/>
  <c r="I635" i="14"/>
  <c r="C632" i="13"/>
  <c r="D632" i="13"/>
  <c r="E632" i="13"/>
  <c r="F632" i="13"/>
  <c r="G632" i="13"/>
  <c r="H632" i="13"/>
  <c r="A633" i="13"/>
  <c r="D636" i="14"/>
  <c r="F636" i="14"/>
  <c r="G636" i="14"/>
  <c r="B636" i="14"/>
  <c r="C636" i="14"/>
  <c r="H636" i="14"/>
  <c r="K636" i="14"/>
  <c r="B633" i="13"/>
  <c r="E636" i="14"/>
  <c r="I636" i="14"/>
  <c r="C633" i="13"/>
  <c r="D633" i="13"/>
  <c r="E633" i="13"/>
  <c r="F633" i="13"/>
  <c r="G633" i="13"/>
  <c r="H633" i="13"/>
  <c r="A634" i="13"/>
  <c r="D637" i="14"/>
  <c r="F637" i="14"/>
  <c r="G637" i="14"/>
  <c r="B637" i="14"/>
  <c r="C637" i="14"/>
  <c r="H637" i="14"/>
  <c r="K637" i="14"/>
  <c r="B634" i="13"/>
  <c r="E637" i="14"/>
  <c r="I637" i="14"/>
  <c r="C634" i="13"/>
  <c r="D634" i="13"/>
  <c r="E634" i="13"/>
  <c r="F634" i="13"/>
  <c r="G634" i="13"/>
  <c r="H634" i="13"/>
  <c r="A635" i="13"/>
  <c r="D638" i="14"/>
  <c r="F638" i="14"/>
  <c r="G638" i="14"/>
  <c r="B638" i="14"/>
  <c r="C638" i="14"/>
  <c r="H638" i="14"/>
  <c r="K638" i="14"/>
  <c r="B635" i="13"/>
  <c r="E638" i="14"/>
  <c r="I638" i="14"/>
  <c r="C635" i="13"/>
  <c r="D635" i="13"/>
  <c r="E635" i="13"/>
  <c r="F635" i="13"/>
  <c r="G635" i="13"/>
  <c r="H635" i="13"/>
  <c r="A636" i="13"/>
  <c r="D639" i="14"/>
  <c r="F639" i="14"/>
  <c r="G639" i="14"/>
  <c r="B639" i="14"/>
  <c r="C639" i="14"/>
  <c r="H639" i="14"/>
  <c r="K639" i="14"/>
  <c r="B636" i="13"/>
  <c r="E639" i="14"/>
  <c r="I639" i="14"/>
  <c r="C636" i="13"/>
  <c r="D636" i="13"/>
  <c r="E636" i="13"/>
  <c r="F636" i="13"/>
  <c r="G636" i="13"/>
  <c r="H636" i="13"/>
  <c r="A637" i="13"/>
  <c r="D640" i="14"/>
  <c r="F640" i="14"/>
  <c r="G640" i="14"/>
  <c r="B640" i="14"/>
  <c r="C640" i="14"/>
  <c r="H640" i="14"/>
  <c r="K640" i="14"/>
  <c r="B637" i="13"/>
  <c r="E640" i="14"/>
  <c r="I640" i="14"/>
  <c r="C637" i="13"/>
  <c r="D637" i="13"/>
  <c r="E637" i="13"/>
  <c r="F637" i="13"/>
  <c r="G637" i="13"/>
  <c r="H637" i="13"/>
  <c r="A638" i="13"/>
  <c r="D641" i="14"/>
  <c r="F641" i="14"/>
  <c r="G641" i="14"/>
  <c r="B641" i="14"/>
  <c r="C641" i="14"/>
  <c r="H641" i="14"/>
  <c r="K641" i="14"/>
  <c r="B638" i="13"/>
  <c r="E641" i="14"/>
  <c r="I641" i="14"/>
  <c r="C638" i="13"/>
  <c r="D638" i="13"/>
  <c r="E638" i="13"/>
  <c r="F638" i="13"/>
  <c r="G638" i="13"/>
  <c r="H638" i="13"/>
  <c r="A639" i="13"/>
  <c r="D642" i="14"/>
  <c r="F642" i="14"/>
  <c r="G642" i="14"/>
  <c r="B642" i="14"/>
  <c r="C642" i="14"/>
  <c r="H642" i="14"/>
  <c r="K642" i="14"/>
  <c r="B639" i="13"/>
  <c r="E642" i="14"/>
  <c r="I642" i="14"/>
  <c r="C639" i="13"/>
  <c r="D639" i="13"/>
  <c r="E639" i="13"/>
  <c r="F639" i="13"/>
  <c r="G639" i="13"/>
  <c r="H639" i="13"/>
  <c r="A640" i="13"/>
  <c r="D643" i="14"/>
  <c r="F643" i="14"/>
  <c r="G643" i="14"/>
  <c r="B643" i="14"/>
  <c r="C643" i="14"/>
  <c r="H643" i="14"/>
  <c r="K643" i="14"/>
  <c r="B640" i="13"/>
  <c r="E643" i="14"/>
  <c r="I643" i="14"/>
  <c r="C640" i="13"/>
  <c r="D640" i="13"/>
  <c r="E640" i="13"/>
  <c r="F640" i="13"/>
  <c r="G640" i="13"/>
  <c r="H640" i="13"/>
  <c r="A641" i="13"/>
  <c r="D644" i="14"/>
  <c r="F644" i="14"/>
  <c r="G644" i="14"/>
  <c r="B644" i="14"/>
  <c r="C644" i="14"/>
  <c r="H644" i="14"/>
  <c r="K644" i="14"/>
  <c r="B641" i="13"/>
  <c r="E644" i="14"/>
  <c r="I644" i="14"/>
  <c r="C641" i="13"/>
  <c r="D641" i="13"/>
  <c r="E641" i="13"/>
  <c r="F641" i="13"/>
  <c r="G641" i="13"/>
  <c r="H641" i="13"/>
  <c r="A642" i="13"/>
  <c r="D645" i="14"/>
  <c r="F645" i="14"/>
  <c r="G645" i="14"/>
  <c r="B645" i="14"/>
  <c r="C645" i="14"/>
  <c r="H645" i="14"/>
  <c r="K645" i="14"/>
  <c r="B642" i="13"/>
  <c r="E645" i="14"/>
  <c r="I645" i="14"/>
  <c r="C642" i="13"/>
  <c r="D642" i="13"/>
  <c r="E642" i="13"/>
  <c r="F642" i="13"/>
  <c r="G642" i="13"/>
  <c r="H642" i="13"/>
  <c r="A643" i="13"/>
  <c r="D646" i="14"/>
  <c r="F646" i="14"/>
  <c r="G646" i="14"/>
  <c r="B646" i="14"/>
  <c r="C646" i="14"/>
  <c r="H646" i="14"/>
  <c r="K646" i="14"/>
  <c r="B643" i="13"/>
  <c r="E646" i="14"/>
  <c r="I646" i="14"/>
  <c r="C643" i="13"/>
  <c r="D643" i="13"/>
  <c r="E643" i="13"/>
  <c r="F643" i="13"/>
  <c r="G643" i="13"/>
  <c r="H643" i="13"/>
  <c r="A644" i="13"/>
  <c r="D647" i="14"/>
  <c r="F647" i="14"/>
  <c r="G647" i="14"/>
  <c r="B647" i="14"/>
  <c r="C647" i="14"/>
  <c r="H647" i="14"/>
  <c r="K647" i="14"/>
  <c r="B644" i="13"/>
  <c r="E647" i="14"/>
  <c r="I647" i="14"/>
  <c r="C644" i="13"/>
  <c r="D644" i="13"/>
  <c r="E644" i="13"/>
  <c r="F644" i="13"/>
  <c r="G644" i="13"/>
  <c r="H644" i="13"/>
  <c r="A645" i="13"/>
  <c r="D648" i="14"/>
  <c r="F648" i="14"/>
  <c r="G648" i="14"/>
  <c r="B648" i="14"/>
  <c r="C648" i="14"/>
  <c r="H648" i="14"/>
  <c r="K648" i="14"/>
  <c r="B645" i="13"/>
  <c r="E648" i="14"/>
  <c r="I648" i="14"/>
  <c r="C645" i="13"/>
  <c r="D645" i="13"/>
  <c r="E645" i="13"/>
  <c r="F645" i="13"/>
  <c r="G645" i="13"/>
  <c r="H645" i="13"/>
  <c r="A646" i="13"/>
  <c r="D649" i="14"/>
  <c r="F649" i="14"/>
  <c r="G649" i="14"/>
  <c r="B649" i="14"/>
  <c r="C649" i="14"/>
  <c r="H649" i="14"/>
  <c r="K649" i="14"/>
  <c r="B646" i="13"/>
  <c r="E649" i="14"/>
  <c r="I649" i="14"/>
  <c r="C646" i="13"/>
  <c r="D646" i="13"/>
  <c r="E646" i="13"/>
  <c r="F646" i="13"/>
  <c r="G646" i="13"/>
  <c r="H646" i="13"/>
  <c r="A647" i="13"/>
  <c r="D650" i="14"/>
  <c r="F650" i="14"/>
  <c r="G650" i="14"/>
  <c r="B650" i="14"/>
  <c r="C650" i="14"/>
  <c r="H650" i="14"/>
  <c r="K650" i="14"/>
  <c r="B647" i="13"/>
  <c r="E650" i="14"/>
  <c r="I650" i="14"/>
  <c r="C647" i="13"/>
  <c r="D647" i="13"/>
  <c r="E647" i="13"/>
  <c r="F647" i="13"/>
  <c r="G647" i="13"/>
  <c r="H647" i="13"/>
  <c r="A648" i="13"/>
  <c r="D651" i="14"/>
  <c r="F651" i="14"/>
  <c r="G651" i="14"/>
  <c r="B651" i="14"/>
  <c r="C651" i="14"/>
  <c r="H651" i="14"/>
  <c r="K651" i="14"/>
  <c r="B648" i="13"/>
  <c r="E651" i="14"/>
  <c r="I651" i="14"/>
  <c r="C648" i="13"/>
  <c r="D648" i="13"/>
  <c r="E648" i="13"/>
  <c r="F648" i="13"/>
  <c r="G648" i="13"/>
  <c r="H648" i="13"/>
  <c r="A649" i="13"/>
  <c r="D652" i="14"/>
  <c r="F652" i="14"/>
  <c r="G652" i="14"/>
  <c r="B652" i="14"/>
  <c r="C652" i="14"/>
  <c r="H652" i="14"/>
  <c r="K652" i="14"/>
  <c r="B649" i="13"/>
  <c r="E652" i="14"/>
  <c r="I652" i="14"/>
  <c r="C649" i="13"/>
  <c r="D649" i="13"/>
  <c r="E649" i="13"/>
  <c r="F649" i="13"/>
  <c r="G649" i="13"/>
  <c r="H649" i="13"/>
  <c r="A650" i="13"/>
  <c r="D653" i="14"/>
  <c r="F653" i="14"/>
  <c r="G653" i="14"/>
  <c r="B653" i="14"/>
  <c r="C653" i="14"/>
  <c r="H653" i="14"/>
  <c r="K653" i="14"/>
  <c r="B650" i="13"/>
  <c r="E653" i="14"/>
  <c r="I653" i="14"/>
  <c r="C650" i="13"/>
  <c r="D650" i="13"/>
  <c r="E650" i="13"/>
  <c r="F650" i="13"/>
  <c r="G650" i="13"/>
  <c r="H650" i="13"/>
  <c r="A651" i="13"/>
  <c r="D654" i="14"/>
  <c r="F654" i="14"/>
  <c r="G654" i="14"/>
  <c r="B654" i="14"/>
  <c r="C654" i="14"/>
  <c r="H654" i="14"/>
  <c r="K654" i="14"/>
  <c r="B651" i="13"/>
  <c r="E654" i="14"/>
  <c r="I654" i="14"/>
  <c r="C651" i="13"/>
  <c r="D651" i="13"/>
  <c r="E651" i="13"/>
  <c r="F651" i="13"/>
  <c r="G651" i="13"/>
  <c r="H651" i="13"/>
  <c r="A652" i="13"/>
  <c r="D655" i="14"/>
  <c r="F655" i="14"/>
  <c r="G655" i="14"/>
  <c r="B655" i="14"/>
  <c r="C655" i="14"/>
  <c r="H655" i="14"/>
  <c r="K655" i="14"/>
  <c r="B652" i="13"/>
  <c r="E655" i="14"/>
  <c r="I655" i="14"/>
  <c r="C652" i="13"/>
  <c r="D652" i="13"/>
  <c r="E652" i="13"/>
  <c r="F652" i="13"/>
  <c r="G652" i="13"/>
  <c r="H652" i="13"/>
  <c r="A653" i="13"/>
  <c r="D656" i="14"/>
  <c r="F656" i="14"/>
  <c r="G656" i="14"/>
  <c r="B656" i="14"/>
  <c r="C656" i="14"/>
  <c r="H656" i="14"/>
  <c r="K656" i="14"/>
  <c r="B653" i="13"/>
  <c r="E656" i="14"/>
  <c r="I656" i="14"/>
  <c r="C653" i="13"/>
  <c r="D653" i="13"/>
  <c r="E653" i="13"/>
  <c r="F653" i="13"/>
  <c r="G653" i="13"/>
  <c r="H653" i="13"/>
  <c r="A654" i="13"/>
  <c r="D657" i="14"/>
  <c r="F657" i="14"/>
  <c r="G657" i="14"/>
  <c r="B657" i="14"/>
  <c r="C657" i="14"/>
  <c r="H657" i="14"/>
  <c r="K657" i="14"/>
  <c r="B654" i="13"/>
  <c r="E657" i="14"/>
  <c r="I657" i="14"/>
  <c r="C654" i="13"/>
  <c r="D654" i="13"/>
  <c r="E654" i="13"/>
  <c r="F654" i="13"/>
  <c r="G654" i="13"/>
  <c r="H654" i="13"/>
  <c r="A655" i="13"/>
  <c r="D658" i="14"/>
  <c r="F658" i="14"/>
  <c r="G658" i="14"/>
  <c r="B658" i="14"/>
  <c r="C658" i="14"/>
  <c r="H658" i="14"/>
  <c r="K658" i="14"/>
  <c r="B655" i="13"/>
  <c r="E658" i="14"/>
  <c r="I658" i="14"/>
  <c r="C655" i="13"/>
  <c r="D655" i="13"/>
  <c r="E655" i="13"/>
  <c r="F655" i="13"/>
  <c r="G655" i="13"/>
  <c r="H655" i="13"/>
  <c r="A656" i="13"/>
  <c r="D659" i="14"/>
  <c r="F659" i="14"/>
  <c r="G659" i="14"/>
  <c r="B659" i="14"/>
  <c r="C659" i="14"/>
  <c r="H659" i="14"/>
  <c r="K659" i="14"/>
  <c r="B656" i="13"/>
  <c r="E659" i="14"/>
  <c r="I659" i="14"/>
  <c r="C656" i="13"/>
  <c r="D656" i="13"/>
  <c r="E656" i="13"/>
  <c r="F656" i="13"/>
  <c r="G656" i="13"/>
  <c r="H656" i="13"/>
  <c r="A657" i="13"/>
  <c r="D660" i="14"/>
  <c r="F660" i="14"/>
  <c r="G660" i="14"/>
  <c r="B660" i="14"/>
  <c r="C660" i="14"/>
  <c r="H660" i="14"/>
  <c r="K660" i="14"/>
  <c r="B657" i="13"/>
  <c r="E660" i="14"/>
  <c r="I660" i="14"/>
  <c r="C657" i="13"/>
  <c r="D657" i="13"/>
  <c r="E657" i="13"/>
  <c r="F657" i="13"/>
  <c r="G657" i="13"/>
  <c r="H657" i="13"/>
  <c r="A658" i="13"/>
  <c r="D661" i="14"/>
  <c r="F661" i="14"/>
  <c r="G661" i="14"/>
  <c r="B661" i="14"/>
  <c r="C661" i="14"/>
  <c r="H661" i="14"/>
  <c r="K661" i="14"/>
  <c r="B658" i="13"/>
  <c r="E661" i="14"/>
  <c r="I661" i="14"/>
  <c r="C658" i="13"/>
  <c r="D658" i="13"/>
  <c r="E658" i="13"/>
  <c r="F658" i="13"/>
  <c r="G658" i="13"/>
  <c r="H658" i="13"/>
  <c r="A659" i="13"/>
  <c r="D662" i="14"/>
  <c r="F662" i="14"/>
  <c r="G662" i="14"/>
  <c r="B662" i="14"/>
  <c r="C662" i="14"/>
  <c r="H662" i="14"/>
  <c r="K662" i="14"/>
  <c r="B659" i="13"/>
  <c r="E662" i="14"/>
  <c r="I662" i="14"/>
  <c r="C659" i="13"/>
  <c r="D659" i="13"/>
  <c r="E659" i="13"/>
  <c r="F659" i="13"/>
  <c r="G659" i="13"/>
  <c r="H659" i="13"/>
  <c r="A660" i="13"/>
  <c r="D663" i="14"/>
  <c r="F663" i="14"/>
  <c r="G663" i="14"/>
  <c r="B663" i="14"/>
  <c r="C663" i="14"/>
  <c r="H663" i="14"/>
  <c r="K663" i="14"/>
  <c r="B660" i="13"/>
  <c r="E663" i="14"/>
  <c r="I663" i="14"/>
  <c r="C660" i="13"/>
  <c r="D660" i="13"/>
  <c r="E660" i="13"/>
  <c r="F660" i="13"/>
  <c r="G660" i="13"/>
  <c r="H660" i="13"/>
  <c r="A661" i="13"/>
  <c r="D664" i="14"/>
  <c r="F664" i="14"/>
  <c r="G664" i="14"/>
  <c r="B664" i="14"/>
  <c r="C664" i="14"/>
  <c r="H664" i="14"/>
  <c r="K664" i="14"/>
  <c r="B661" i="13"/>
  <c r="E664" i="14"/>
  <c r="I664" i="14"/>
  <c r="C661" i="13"/>
  <c r="D661" i="13"/>
  <c r="E661" i="13"/>
  <c r="F661" i="13"/>
  <c r="G661" i="13"/>
  <c r="H661" i="13"/>
  <c r="A662" i="13"/>
  <c r="D665" i="14"/>
  <c r="F665" i="14"/>
  <c r="G665" i="14"/>
  <c r="B665" i="14"/>
  <c r="C665" i="14"/>
  <c r="H665" i="14"/>
  <c r="K665" i="14"/>
  <c r="B662" i="13"/>
  <c r="E665" i="14"/>
  <c r="I665" i="14"/>
  <c r="C662" i="13"/>
  <c r="D662" i="13"/>
  <c r="E662" i="13"/>
  <c r="F662" i="13"/>
  <c r="G662" i="13"/>
  <c r="H662" i="13"/>
  <c r="A663" i="13"/>
  <c r="D666" i="14"/>
  <c r="F666" i="14"/>
  <c r="G666" i="14"/>
  <c r="B666" i="14"/>
  <c r="C666" i="14"/>
  <c r="H666" i="14"/>
  <c r="K666" i="14"/>
  <c r="B663" i="13"/>
  <c r="E666" i="14"/>
  <c r="I666" i="14"/>
  <c r="C663" i="13"/>
  <c r="D663" i="13"/>
  <c r="E663" i="13"/>
  <c r="F663" i="13"/>
  <c r="G663" i="13"/>
  <c r="H663" i="13"/>
  <c r="A664" i="13"/>
  <c r="D667" i="14"/>
  <c r="F667" i="14"/>
  <c r="G667" i="14"/>
  <c r="B667" i="14"/>
  <c r="C667" i="14"/>
  <c r="H667" i="14"/>
  <c r="K667" i="14"/>
  <c r="B664" i="13"/>
  <c r="E667" i="14"/>
  <c r="I667" i="14"/>
  <c r="C664" i="13"/>
  <c r="D664" i="13"/>
  <c r="E664" i="13"/>
  <c r="F664" i="13"/>
  <c r="G664" i="13"/>
  <c r="H664" i="13"/>
  <c r="A665" i="13"/>
  <c r="D668" i="14"/>
  <c r="F668" i="14"/>
  <c r="G668" i="14"/>
  <c r="B668" i="14"/>
  <c r="C668" i="14"/>
  <c r="H668" i="14"/>
  <c r="K668" i="14"/>
  <c r="B665" i="13"/>
  <c r="E668" i="14"/>
  <c r="I668" i="14"/>
  <c r="C665" i="13"/>
  <c r="D665" i="13"/>
  <c r="E665" i="13"/>
  <c r="F665" i="13"/>
  <c r="G665" i="13"/>
  <c r="H665" i="13"/>
  <c r="A666" i="13"/>
  <c r="D669" i="14"/>
  <c r="F669" i="14"/>
  <c r="G669" i="14"/>
  <c r="B669" i="14"/>
  <c r="C669" i="14"/>
  <c r="H669" i="14"/>
  <c r="K669" i="14"/>
  <c r="B666" i="13"/>
  <c r="E669" i="14"/>
  <c r="I669" i="14"/>
  <c r="C666" i="13"/>
  <c r="D666" i="13"/>
  <c r="E666" i="13"/>
  <c r="F666" i="13"/>
  <c r="G666" i="13"/>
  <c r="H666" i="13"/>
  <c r="A667" i="13"/>
  <c r="D670" i="14"/>
  <c r="F670" i="14"/>
  <c r="G670" i="14"/>
  <c r="B670" i="14"/>
  <c r="C670" i="14"/>
  <c r="H670" i="14"/>
  <c r="K670" i="14"/>
  <c r="B667" i="13"/>
  <c r="E670" i="14"/>
  <c r="I670" i="14"/>
  <c r="C667" i="13"/>
  <c r="D667" i="13"/>
  <c r="E667" i="13"/>
  <c r="F667" i="13"/>
  <c r="G667" i="13"/>
  <c r="H667" i="13"/>
  <c r="A668" i="13"/>
  <c r="D671" i="14"/>
  <c r="F671" i="14"/>
  <c r="G671" i="14"/>
  <c r="B671" i="14"/>
  <c r="C671" i="14"/>
  <c r="H671" i="14"/>
  <c r="K671" i="14"/>
  <c r="B668" i="13"/>
  <c r="E671" i="14"/>
  <c r="I671" i="14"/>
  <c r="C668" i="13"/>
  <c r="D668" i="13"/>
  <c r="E668" i="13"/>
  <c r="F668" i="13"/>
  <c r="G668" i="13"/>
  <c r="H668" i="13"/>
  <c r="A669" i="13"/>
  <c r="D672" i="14"/>
  <c r="F672" i="14"/>
  <c r="G672" i="14"/>
  <c r="B672" i="14"/>
  <c r="C672" i="14"/>
  <c r="H672" i="14"/>
  <c r="K672" i="14"/>
  <c r="B669" i="13"/>
  <c r="E672" i="14"/>
  <c r="I672" i="14"/>
  <c r="C669" i="13"/>
  <c r="D669" i="13"/>
  <c r="E669" i="13"/>
  <c r="F669" i="13"/>
  <c r="G669" i="13"/>
  <c r="H669" i="13"/>
  <c r="A670" i="13"/>
  <c r="D673" i="14"/>
  <c r="F673" i="14"/>
  <c r="G673" i="14"/>
  <c r="B673" i="14"/>
  <c r="C673" i="14"/>
  <c r="H673" i="14"/>
  <c r="K673" i="14"/>
  <c r="B670" i="13"/>
  <c r="E673" i="14"/>
  <c r="I673" i="14"/>
  <c r="C670" i="13"/>
  <c r="D670" i="13"/>
  <c r="E670" i="13"/>
  <c r="F670" i="13"/>
  <c r="G670" i="13"/>
  <c r="H670" i="13"/>
  <c r="A671" i="13"/>
  <c r="D674" i="14"/>
  <c r="F674" i="14"/>
  <c r="G674" i="14"/>
  <c r="B674" i="14"/>
  <c r="C674" i="14"/>
  <c r="H674" i="14"/>
  <c r="K674" i="14"/>
  <c r="B671" i="13"/>
  <c r="E674" i="14"/>
  <c r="I674" i="14"/>
  <c r="C671" i="13"/>
  <c r="D671" i="13"/>
  <c r="E671" i="13"/>
  <c r="F671" i="13"/>
  <c r="G671" i="13"/>
  <c r="H671" i="13"/>
  <c r="A672" i="13"/>
  <c r="D675" i="14"/>
  <c r="F675" i="14"/>
  <c r="G675" i="14"/>
  <c r="B675" i="14"/>
  <c r="C675" i="14"/>
  <c r="H675" i="14"/>
  <c r="K675" i="14"/>
  <c r="B672" i="13"/>
  <c r="E675" i="14"/>
  <c r="I675" i="14"/>
  <c r="C672" i="13"/>
  <c r="D672" i="13"/>
  <c r="E672" i="13"/>
  <c r="F672" i="13"/>
  <c r="G672" i="13"/>
  <c r="H672" i="13"/>
  <c r="A673" i="13"/>
  <c r="D676" i="14"/>
  <c r="F676" i="14"/>
  <c r="G676" i="14"/>
  <c r="B676" i="14"/>
  <c r="C676" i="14"/>
  <c r="H676" i="14"/>
  <c r="K676" i="14"/>
  <c r="B673" i="13"/>
  <c r="E676" i="14"/>
  <c r="I676" i="14"/>
  <c r="C673" i="13"/>
  <c r="D673" i="13"/>
  <c r="E673" i="13"/>
  <c r="F673" i="13"/>
  <c r="G673" i="13"/>
  <c r="H673" i="13"/>
  <c r="A674" i="13"/>
  <c r="D677" i="14"/>
  <c r="F677" i="14"/>
  <c r="G677" i="14"/>
  <c r="B677" i="14"/>
  <c r="C677" i="14"/>
  <c r="H677" i="14"/>
  <c r="K677" i="14"/>
  <c r="B674" i="13"/>
  <c r="E677" i="14"/>
  <c r="I677" i="14"/>
  <c r="C674" i="13"/>
  <c r="D674" i="13"/>
  <c r="E674" i="13"/>
  <c r="F674" i="13"/>
  <c r="G674" i="13"/>
  <c r="H674" i="13"/>
  <c r="A675" i="13"/>
  <c r="D678" i="14"/>
  <c r="F678" i="14"/>
  <c r="G678" i="14"/>
  <c r="B678" i="14"/>
  <c r="C678" i="14"/>
  <c r="H678" i="14"/>
  <c r="K678" i="14"/>
  <c r="B675" i="13"/>
  <c r="E678" i="14"/>
  <c r="I678" i="14"/>
  <c r="C675" i="13"/>
  <c r="D675" i="13"/>
  <c r="E675" i="13"/>
  <c r="F675" i="13"/>
  <c r="G675" i="13"/>
  <c r="H675" i="13"/>
  <c r="A676" i="13"/>
  <c r="D679" i="14"/>
  <c r="F679" i="14"/>
  <c r="G679" i="14"/>
  <c r="B679" i="14"/>
  <c r="C679" i="14"/>
  <c r="H679" i="14"/>
  <c r="K679" i="14"/>
  <c r="B676" i="13"/>
  <c r="E679" i="14"/>
  <c r="I679" i="14"/>
  <c r="C676" i="13"/>
  <c r="D676" i="13"/>
  <c r="E676" i="13"/>
  <c r="F676" i="13"/>
  <c r="G676" i="13"/>
  <c r="H676" i="13"/>
  <c r="A677" i="13"/>
  <c r="D680" i="14"/>
  <c r="F680" i="14"/>
  <c r="G680" i="14"/>
  <c r="B680" i="14"/>
  <c r="C680" i="14"/>
  <c r="H680" i="14"/>
  <c r="K680" i="14"/>
  <c r="B677" i="13"/>
  <c r="E680" i="14"/>
  <c r="I680" i="14"/>
  <c r="C677" i="13"/>
  <c r="D677" i="13"/>
  <c r="E677" i="13"/>
  <c r="F677" i="13"/>
  <c r="G677" i="13"/>
  <c r="H677" i="13"/>
  <c r="A678" i="13"/>
  <c r="D681" i="14"/>
  <c r="F681" i="14"/>
  <c r="G681" i="14"/>
  <c r="B681" i="14"/>
  <c r="C681" i="14"/>
  <c r="H681" i="14"/>
  <c r="K681" i="14"/>
  <c r="B678" i="13"/>
  <c r="E681" i="14"/>
  <c r="I681" i="14"/>
  <c r="C678" i="13"/>
  <c r="D678" i="13"/>
  <c r="E678" i="13"/>
  <c r="F678" i="13"/>
  <c r="G678" i="13"/>
  <c r="H678" i="13"/>
  <c r="A679" i="13"/>
  <c r="D682" i="14"/>
  <c r="F682" i="14"/>
  <c r="G682" i="14"/>
  <c r="B682" i="14"/>
  <c r="C682" i="14"/>
  <c r="H682" i="14"/>
  <c r="K682" i="14"/>
  <c r="B679" i="13"/>
  <c r="E682" i="14"/>
  <c r="I682" i="14"/>
  <c r="C679" i="13"/>
  <c r="D679" i="13"/>
  <c r="E679" i="13"/>
  <c r="F679" i="13"/>
  <c r="G679" i="13"/>
  <c r="H679" i="13"/>
  <c r="A680" i="13"/>
  <c r="D683" i="14"/>
  <c r="F683" i="14"/>
  <c r="G683" i="14"/>
  <c r="B683" i="14"/>
  <c r="C683" i="14"/>
  <c r="H683" i="14"/>
  <c r="K683" i="14"/>
  <c r="B680" i="13"/>
  <c r="E683" i="14"/>
  <c r="I683" i="14"/>
  <c r="C680" i="13"/>
  <c r="D680" i="13"/>
  <c r="E680" i="13"/>
  <c r="F680" i="13"/>
  <c r="G680" i="13"/>
  <c r="H680" i="13"/>
  <c r="A681" i="13"/>
  <c r="D684" i="14"/>
  <c r="F684" i="14"/>
  <c r="G684" i="14"/>
  <c r="B684" i="14"/>
  <c r="C684" i="14"/>
  <c r="H684" i="14"/>
  <c r="K684" i="14"/>
  <c r="B681" i="13"/>
  <c r="E684" i="14"/>
  <c r="I684" i="14"/>
  <c r="C681" i="13"/>
  <c r="D681" i="13"/>
  <c r="E681" i="13"/>
  <c r="F681" i="13"/>
  <c r="G681" i="13"/>
  <c r="H681" i="13"/>
  <c r="A682" i="13"/>
  <c r="D685" i="14"/>
  <c r="F685" i="14"/>
  <c r="G685" i="14"/>
  <c r="B685" i="14"/>
  <c r="C685" i="14"/>
  <c r="H685" i="14"/>
  <c r="K685" i="14"/>
  <c r="B682" i="13"/>
  <c r="E685" i="14"/>
  <c r="I685" i="14"/>
  <c r="C682" i="13"/>
  <c r="D682" i="13"/>
  <c r="E682" i="13"/>
  <c r="F682" i="13"/>
  <c r="G682" i="13"/>
  <c r="H682" i="13"/>
  <c r="A683" i="13"/>
  <c r="D686" i="14"/>
  <c r="F686" i="14"/>
  <c r="G686" i="14"/>
  <c r="B686" i="14"/>
  <c r="C686" i="14"/>
  <c r="H686" i="14"/>
  <c r="K686" i="14"/>
  <c r="B683" i="13"/>
  <c r="E686" i="14"/>
  <c r="I686" i="14"/>
  <c r="C683" i="13"/>
  <c r="D683" i="13"/>
  <c r="E683" i="13"/>
  <c r="F683" i="13"/>
  <c r="G683" i="13"/>
  <c r="H683" i="13"/>
  <c r="A684" i="13"/>
  <c r="D687" i="14"/>
  <c r="F687" i="14"/>
  <c r="G687" i="14"/>
  <c r="B687" i="14"/>
  <c r="C687" i="14"/>
  <c r="H687" i="14"/>
  <c r="K687" i="14"/>
  <c r="B684" i="13"/>
  <c r="E687" i="14"/>
  <c r="I687" i="14"/>
  <c r="C684" i="13"/>
  <c r="D684" i="13"/>
  <c r="E684" i="13"/>
  <c r="F684" i="13"/>
  <c r="G684" i="13"/>
  <c r="H684" i="13"/>
  <c r="A685" i="13"/>
  <c r="D688" i="14"/>
  <c r="F688" i="14"/>
  <c r="G688" i="14"/>
  <c r="B688" i="14"/>
  <c r="C688" i="14"/>
  <c r="H688" i="14"/>
  <c r="K688" i="14"/>
  <c r="B685" i="13"/>
  <c r="E688" i="14"/>
  <c r="I688" i="14"/>
  <c r="C685" i="13"/>
  <c r="D685" i="13"/>
  <c r="E685" i="13"/>
  <c r="F685" i="13"/>
  <c r="G685" i="13"/>
  <c r="H685" i="13"/>
  <c r="A686" i="13"/>
  <c r="D689" i="14"/>
  <c r="F689" i="14"/>
  <c r="G689" i="14"/>
  <c r="B689" i="14"/>
  <c r="C689" i="14"/>
  <c r="H689" i="14"/>
  <c r="K689" i="14"/>
  <c r="B686" i="13"/>
  <c r="E689" i="14"/>
  <c r="I689" i="14"/>
  <c r="C686" i="13"/>
  <c r="D686" i="13"/>
  <c r="E686" i="13"/>
  <c r="F686" i="13"/>
  <c r="G686" i="13"/>
  <c r="H686" i="13"/>
  <c r="A687" i="13"/>
  <c r="D690" i="14"/>
  <c r="F690" i="14"/>
  <c r="G690" i="14"/>
  <c r="B690" i="14"/>
  <c r="C690" i="14"/>
  <c r="H690" i="14"/>
  <c r="K690" i="14"/>
  <c r="B687" i="13"/>
  <c r="E690" i="14"/>
  <c r="I690" i="14"/>
  <c r="C687" i="13"/>
  <c r="D687" i="13"/>
  <c r="E687" i="13"/>
  <c r="F687" i="13"/>
  <c r="G687" i="13"/>
  <c r="H687" i="13"/>
  <c r="A688" i="13"/>
  <c r="D691" i="14"/>
  <c r="F691" i="14"/>
  <c r="G691" i="14"/>
  <c r="B691" i="14"/>
  <c r="C691" i="14"/>
  <c r="H691" i="14"/>
  <c r="K691" i="14"/>
  <c r="B688" i="13"/>
  <c r="E691" i="14"/>
  <c r="I691" i="14"/>
  <c r="C688" i="13"/>
  <c r="D688" i="13"/>
  <c r="E688" i="13"/>
  <c r="F688" i="13"/>
  <c r="G688" i="13"/>
  <c r="H688" i="13"/>
  <c r="A689" i="13"/>
  <c r="D692" i="14"/>
  <c r="F692" i="14"/>
  <c r="G692" i="14"/>
  <c r="B692" i="14"/>
  <c r="C692" i="14"/>
  <c r="H692" i="14"/>
  <c r="K692" i="14"/>
  <c r="B689" i="13"/>
  <c r="E692" i="14"/>
  <c r="I692" i="14"/>
  <c r="C689" i="13"/>
  <c r="D689" i="13"/>
  <c r="E689" i="13"/>
  <c r="F689" i="13"/>
  <c r="G689" i="13"/>
  <c r="H689" i="13"/>
  <c r="A690" i="13"/>
  <c r="D693" i="14"/>
  <c r="F693" i="14"/>
  <c r="G693" i="14"/>
  <c r="B693" i="14"/>
  <c r="C693" i="14"/>
  <c r="H693" i="14"/>
  <c r="K693" i="14"/>
  <c r="B690" i="13"/>
  <c r="E693" i="14"/>
  <c r="I693" i="14"/>
  <c r="C690" i="13"/>
  <c r="D690" i="13"/>
  <c r="E690" i="13"/>
  <c r="F690" i="13"/>
  <c r="G690" i="13"/>
  <c r="H690" i="13"/>
  <c r="A691" i="13"/>
  <c r="D694" i="14"/>
  <c r="F694" i="14"/>
  <c r="G694" i="14"/>
  <c r="B694" i="14"/>
  <c r="C694" i="14"/>
  <c r="H694" i="14"/>
  <c r="K694" i="14"/>
  <c r="B691" i="13"/>
  <c r="E694" i="14"/>
  <c r="I694" i="14"/>
  <c r="C691" i="13"/>
  <c r="D691" i="13"/>
  <c r="E691" i="13"/>
  <c r="F691" i="13"/>
  <c r="G691" i="13"/>
  <c r="H691" i="13"/>
  <c r="A692" i="13"/>
  <c r="D695" i="14"/>
  <c r="F695" i="14"/>
  <c r="G695" i="14"/>
  <c r="B695" i="14"/>
  <c r="C695" i="14"/>
  <c r="H695" i="14"/>
  <c r="K695" i="14"/>
  <c r="B692" i="13"/>
  <c r="E695" i="14"/>
  <c r="I695" i="14"/>
  <c r="C692" i="13"/>
  <c r="D692" i="13"/>
  <c r="E692" i="13"/>
  <c r="F692" i="13"/>
  <c r="G692" i="13"/>
  <c r="H692" i="13"/>
  <c r="A693" i="13"/>
  <c r="D696" i="14"/>
  <c r="F696" i="14"/>
  <c r="G696" i="14"/>
  <c r="B696" i="14"/>
  <c r="C696" i="14"/>
  <c r="H696" i="14"/>
  <c r="K696" i="14"/>
  <c r="B693" i="13"/>
  <c r="E696" i="14"/>
  <c r="I696" i="14"/>
  <c r="C693" i="13"/>
  <c r="D693" i="13"/>
  <c r="E693" i="13"/>
  <c r="F693" i="13"/>
  <c r="G693" i="13"/>
  <c r="H693" i="13"/>
  <c r="A694" i="13"/>
  <c r="D697" i="14"/>
  <c r="F697" i="14"/>
  <c r="G697" i="14"/>
  <c r="B697" i="14"/>
  <c r="C697" i="14"/>
  <c r="H697" i="14"/>
  <c r="K697" i="14"/>
  <c r="B694" i="13"/>
  <c r="E697" i="14"/>
  <c r="I697" i="14"/>
  <c r="C694" i="13"/>
  <c r="D694" i="13"/>
  <c r="E694" i="13"/>
  <c r="F694" i="13"/>
  <c r="G694" i="13"/>
  <c r="H694" i="13"/>
  <c r="A695" i="13"/>
  <c r="D698" i="14"/>
  <c r="F698" i="14"/>
  <c r="G698" i="14"/>
  <c r="B698" i="14"/>
  <c r="C698" i="14"/>
  <c r="H698" i="14"/>
  <c r="K698" i="14"/>
  <c r="B695" i="13"/>
  <c r="E698" i="14"/>
  <c r="I698" i="14"/>
  <c r="C695" i="13"/>
  <c r="D695" i="13"/>
  <c r="E695" i="13"/>
  <c r="F695" i="13"/>
  <c r="G695" i="13"/>
  <c r="H695" i="13"/>
  <c r="A696" i="13"/>
  <c r="D699" i="14"/>
  <c r="F699" i="14"/>
  <c r="G699" i="14"/>
  <c r="B699" i="14"/>
  <c r="C699" i="14"/>
  <c r="H699" i="14"/>
  <c r="K699" i="14"/>
  <c r="B696" i="13"/>
  <c r="E699" i="14"/>
  <c r="I699" i="14"/>
  <c r="C696" i="13"/>
  <c r="D696" i="13"/>
  <c r="E696" i="13"/>
  <c r="F696" i="13"/>
  <c r="G696" i="13"/>
  <c r="H696" i="13"/>
  <c r="A697" i="13"/>
  <c r="D700" i="14"/>
  <c r="F700" i="14"/>
  <c r="G700" i="14"/>
  <c r="B700" i="14"/>
  <c r="C700" i="14"/>
  <c r="H700" i="14"/>
  <c r="K700" i="14"/>
  <c r="B697" i="13"/>
  <c r="E700" i="14"/>
  <c r="I700" i="14"/>
  <c r="C697" i="13"/>
  <c r="D697" i="13"/>
  <c r="E697" i="13"/>
  <c r="F697" i="13"/>
  <c r="G697" i="13"/>
  <c r="H697" i="13"/>
  <c r="A698" i="13"/>
  <c r="D701" i="14"/>
  <c r="F701" i="14"/>
  <c r="G701" i="14"/>
  <c r="B701" i="14"/>
  <c r="C701" i="14"/>
  <c r="H701" i="14"/>
  <c r="K701" i="14"/>
  <c r="B698" i="13"/>
  <c r="E701" i="14"/>
  <c r="I701" i="14"/>
  <c r="C698" i="13"/>
  <c r="D698" i="13"/>
  <c r="E698" i="13"/>
  <c r="F698" i="13"/>
  <c r="G698" i="13"/>
  <c r="H698" i="13"/>
  <c r="A699" i="13"/>
  <c r="D702" i="14"/>
  <c r="F702" i="14"/>
  <c r="G702" i="14"/>
  <c r="B702" i="14"/>
  <c r="C702" i="14"/>
  <c r="H702" i="14"/>
  <c r="K702" i="14"/>
  <c r="B699" i="13"/>
  <c r="E702" i="14"/>
  <c r="I702" i="14"/>
  <c r="C699" i="13"/>
  <c r="D699" i="13"/>
  <c r="E699" i="13"/>
  <c r="F699" i="13"/>
  <c r="G699" i="13"/>
  <c r="H699" i="13"/>
  <c r="A700" i="13"/>
  <c r="D703" i="14"/>
  <c r="F703" i="14"/>
  <c r="G703" i="14"/>
  <c r="B703" i="14"/>
  <c r="C703" i="14"/>
  <c r="H703" i="14"/>
  <c r="K703" i="14"/>
  <c r="B700" i="13"/>
  <c r="E703" i="14"/>
  <c r="I703" i="14"/>
  <c r="C700" i="13"/>
  <c r="D700" i="13"/>
  <c r="E700" i="13"/>
  <c r="F700" i="13"/>
  <c r="G700" i="13"/>
  <c r="H700" i="13"/>
  <c r="A701" i="13"/>
  <c r="D704" i="14"/>
  <c r="F704" i="14"/>
  <c r="G704" i="14"/>
  <c r="B704" i="14"/>
  <c r="C704" i="14"/>
  <c r="H704" i="14"/>
  <c r="K704" i="14"/>
  <c r="B701" i="13"/>
  <c r="E704" i="14"/>
  <c r="I704" i="14"/>
  <c r="C701" i="13"/>
  <c r="D701" i="13"/>
  <c r="E701" i="13"/>
  <c r="F701" i="13"/>
  <c r="G701" i="13"/>
  <c r="H701" i="13"/>
  <c r="A702" i="13"/>
  <c r="D705" i="14"/>
  <c r="F705" i="14"/>
  <c r="G705" i="14"/>
  <c r="B705" i="14"/>
  <c r="C705" i="14"/>
  <c r="H705" i="14"/>
  <c r="K705" i="14"/>
  <c r="B702" i="13"/>
  <c r="E705" i="14"/>
  <c r="I705" i="14"/>
  <c r="C702" i="13"/>
  <c r="D702" i="13"/>
  <c r="E702" i="13"/>
  <c r="F702" i="13"/>
  <c r="G702" i="13"/>
  <c r="H702" i="13"/>
  <c r="A703" i="13"/>
  <c r="D706" i="14"/>
  <c r="F706" i="14"/>
  <c r="G706" i="14"/>
  <c r="B706" i="14"/>
  <c r="C706" i="14"/>
  <c r="H706" i="14"/>
  <c r="K706" i="14"/>
  <c r="B703" i="13"/>
  <c r="E706" i="14"/>
  <c r="I706" i="14"/>
  <c r="C703" i="13"/>
  <c r="D703" i="13"/>
  <c r="E703" i="13"/>
  <c r="F703" i="13"/>
  <c r="G703" i="13"/>
  <c r="H703" i="13"/>
  <c r="A704" i="13"/>
  <c r="D707" i="14"/>
  <c r="F707" i="14"/>
  <c r="G707" i="14"/>
  <c r="B707" i="14"/>
  <c r="C707" i="14"/>
  <c r="H707" i="14"/>
  <c r="K707" i="14"/>
  <c r="B704" i="13"/>
  <c r="E707" i="14"/>
  <c r="I707" i="14"/>
  <c r="C704" i="13"/>
  <c r="D704" i="13"/>
  <c r="E704" i="13"/>
  <c r="F704" i="13"/>
  <c r="G704" i="13"/>
  <c r="H704" i="13"/>
  <c r="A705" i="13"/>
  <c r="D708" i="14"/>
  <c r="F708" i="14"/>
  <c r="G708" i="14"/>
  <c r="B708" i="14"/>
  <c r="C708" i="14"/>
  <c r="H708" i="14"/>
  <c r="K708" i="14"/>
  <c r="B705" i="13"/>
  <c r="E708" i="14"/>
  <c r="I708" i="14"/>
  <c r="C705" i="13"/>
  <c r="D705" i="13"/>
  <c r="E705" i="13"/>
  <c r="F705" i="13"/>
  <c r="G705" i="13"/>
  <c r="H705" i="13"/>
  <c r="A706" i="13"/>
  <c r="D709" i="14"/>
  <c r="F709" i="14"/>
  <c r="G709" i="14"/>
  <c r="B709" i="14"/>
  <c r="C709" i="14"/>
  <c r="H709" i="14"/>
  <c r="K709" i="14"/>
  <c r="B706" i="13"/>
  <c r="E709" i="14"/>
  <c r="I709" i="14"/>
  <c r="C706" i="13"/>
  <c r="D706" i="13"/>
  <c r="E706" i="13"/>
  <c r="F706" i="13"/>
  <c r="G706" i="13"/>
  <c r="H706" i="13"/>
  <c r="A707" i="13"/>
  <c r="D710" i="14"/>
  <c r="F710" i="14"/>
  <c r="G710" i="14"/>
  <c r="B710" i="14"/>
  <c r="C710" i="14"/>
  <c r="H710" i="14"/>
  <c r="K710" i="14"/>
  <c r="B707" i="13"/>
  <c r="E710" i="14"/>
  <c r="I710" i="14"/>
  <c r="C707" i="13"/>
  <c r="D707" i="13"/>
  <c r="E707" i="13"/>
  <c r="F707" i="13"/>
  <c r="G707" i="13"/>
  <c r="H707" i="13"/>
  <c r="A708" i="13"/>
  <c r="D711" i="14"/>
  <c r="F711" i="14"/>
  <c r="G711" i="14"/>
  <c r="B711" i="14"/>
  <c r="C711" i="14"/>
  <c r="H711" i="14"/>
  <c r="K711" i="14"/>
  <c r="B708" i="13"/>
  <c r="E711" i="14"/>
  <c r="I711" i="14"/>
  <c r="C708" i="13"/>
  <c r="D708" i="13"/>
  <c r="E708" i="13"/>
  <c r="F708" i="13"/>
  <c r="G708" i="13"/>
  <c r="H708" i="13"/>
  <c r="A709" i="13"/>
  <c r="D712" i="14"/>
  <c r="F712" i="14"/>
  <c r="G712" i="14"/>
  <c r="B712" i="14"/>
  <c r="C712" i="14"/>
  <c r="H712" i="14"/>
  <c r="K712" i="14"/>
  <c r="B709" i="13"/>
  <c r="E712" i="14"/>
  <c r="I712" i="14"/>
  <c r="C709" i="13"/>
  <c r="D709" i="13"/>
  <c r="E709" i="13"/>
  <c r="F709" i="13"/>
  <c r="G709" i="13"/>
  <c r="H709" i="13"/>
  <c r="A710" i="13"/>
  <c r="D713" i="14"/>
  <c r="F713" i="14"/>
  <c r="G713" i="14"/>
  <c r="B713" i="14"/>
  <c r="C713" i="14"/>
  <c r="H713" i="14"/>
  <c r="K713" i="14"/>
  <c r="B710" i="13"/>
  <c r="E713" i="14"/>
  <c r="I713" i="14"/>
  <c r="C710" i="13"/>
  <c r="D710" i="13"/>
  <c r="E710" i="13"/>
  <c r="F710" i="13"/>
  <c r="G710" i="13"/>
  <c r="H710" i="13"/>
  <c r="A711" i="13"/>
  <c r="D714" i="14"/>
  <c r="F714" i="14"/>
  <c r="G714" i="14"/>
  <c r="B714" i="14"/>
  <c r="C714" i="14"/>
  <c r="H714" i="14"/>
  <c r="K714" i="14"/>
  <c r="B711" i="13"/>
  <c r="E714" i="14"/>
  <c r="I714" i="14"/>
  <c r="C711" i="13"/>
  <c r="D711" i="13"/>
  <c r="E711" i="13"/>
  <c r="F711" i="13"/>
  <c r="G711" i="13"/>
  <c r="H711" i="13"/>
  <c r="A712" i="13"/>
  <c r="D715" i="14"/>
  <c r="F715" i="14"/>
  <c r="G715" i="14"/>
  <c r="B715" i="14"/>
  <c r="C715" i="14"/>
  <c r="H715" i="14"/>
  <c r="K715" i="14"/>
  <c r="B712" i="13"/>
  <c r="E715" i="14"/>
  <c r="I715" i="14"/>
  <c r="C712" i="13"/>
  <c r="D712" i="13"/>
  <c r="E712" i="13"/>
  <c r="F712" i="13"/>
  <c r="G712" i="13"/>
  <c r="H712" i="13"/>
  <c r="A713" i="13"/>
  <c r="D716" i="14"/>
  <c r="F716" i="14"/>
  <c r="G716" i="14"/>
  <c r="B716" i="14"/>
  <c r="C716" i="14"/>
  <c r="H716" i="14"/>
  <c r="K716" i="14"/>
  <c r="B713" i="13"/>
  <c r="E716" i="14"/>
  <c r="I716" i="14"/>
  <c r="C713" i="13"/>
  <c r="D713" i="13"/>
  <c r="E713" i="13"/>
  <c r="F713" i="13"/>
  <c r="G713" i="13"/>
  <c r="H713" i="13"/>
  <c r="A714" i="13"/>
  <c r="D717" i="14"/>
  <c r="F717" i="14"/>
  <c r="G717" i="14"/>
  <c r="B717" i="14"/>
  <c r="C717" i="14"/>
  <c r="H717" i="14"/>
  <c r="K717" i="14"/>
  <c r="B714" i="13"/>
  <c r="E717" i="14"/>
  <c r="I717" i="14"/>
  <c r="C714" i="13"/>
  <c r="D714" i="13"/>
  <c r="E714" i="13"/>
  <c r="F714" i="13"/>
  <c r="G714" i="13"/>
  <c r="H714" i="13"/>
  <c r="A715" i="13"/>
  <c r="D718" i="14"/>
  <c r="F718" i="14"/>
  <c r="G718" i="14"/>
  <c r="B718" i="14"/>
  <c r="C718" i="14"/>
  <c r="H718" i="14"/>
  <c r="K718" i="14"/>
  <c r="B715" i="13"/>
  <c r="E718" i="14"/>
  <c r="I718" i="14"/>
  <c r="C715" i="13"/>
  <c r="D715" i="13"/>
  <c r="E715" i="13"/>
  <c r="F715" i="13"/>
  <c r="G715" i="13"/>
  <c r="H715" i="13"/>
  <c r="A716" i="13"/>
  <c r="D719" i="14"/>
  <c r="F719" i="14"/>
  <c r="G719" i="14"/>
  <c r="B719" i="14"/>
  <c r="C719" i="14"/>
  <c r="H719" i="14"/>
  <c r="K719" i="14"/>
  <c r="B716" i="13"/>
  <c r="E719" i="14"/>
  <c r="I719" i="14"/>
  <c r="C716" i="13"/>
  <c r="D716" i="13"/>
  <c r="E716" i="13"/>
  <c r="F716" i="13"/>
  <c r="G716" i="13"/>
  <c r="H716" i="13"/>
  <c r="A717" i="13"/>
  <c r="D720" i="14"/>
  <c r="F720" i="14"/>
  <c r="G720" i="14"/>
  <c r="B720" i="14"/>
  <c r="C720" i="14"/>
  <c r="H720" i="14"/>
  <c r="K720" i="14"/>
  <c r="B717" i="13"/>
  <c r="E720" i="14"/>
  <c r="I720" i="14"/>
  <c r="C717" i="13"/>
  <c r="D717" i="13"/>
  <c r="E717" i="13"/>
  <c r="F717" i="13"/>
  <c r="G717" i="13"/>
  <c r="H717" i="13"/>
  <c r="A718" i="13"/>
  <c r="D721" i="14"/>
  <c r="F721" i="14"/>
  <c r="G721" i="14"/>
  <c r="B721" i="14"/>
  <c r="C721" i="14"/>
  <c r="H721" i="14"/>
  <c r="K721" i="14"/>
  <c r="B718" i="13"/>
  <c r="E721" i="14"/>
  <c r="I721" i="14"/>
  <c r="C718" i="13"/>
  <c r="D718" i="13"/>
  <c r="E718" i="13"/>
  <c r="F718" i="13"/>
  <c r="G718" i="13"/>
  <c r="H718" i="13"/>
  <c r="A719" i="13"/>
  <c r="D722" i="14"/>
  <c r="F722" i="14"/>
  <c r="G722" i="14"/>
  <c r="B722" i="14"/>
  <c r="C722" i="14"/>
  <c r="H722" i="14"/>
  <c r="K722" i="14"/>
  <c r="B719" i="13"/>
  <c r="E722" i="14"/>
  <c r="I722" i="14"/>
  <c r="C719" i="13"/>
  <c r="D719" i="13"/>
  <c r="E719" i="13"/>
  <c r="F719" i="13"/>
  <c r="G719" i="13"/>
  <c r="H719" i="13"/>
  <c r="A720" i="13"/>
  <c r="D723" i="14"/>
  <c r="F723" i="14"/>
  <c r="G723" i="14"/>
  <c r="B723" i="14"/>
  <c r="C723" i="14"/>
  <c r="H723" i="14"/>
  <c r="K723" i="14"/>
  <c r="B720" i="13"/>
  <c r="E723" i="14"/>
  <c r="I723" i="14"/>
  <c r="C720" i="13"/>
  <c r="D720" i="13"/>
  <c r="E720" i="13"/>
  <c r="F720" i="13"/>
  <c r="G720" i="13"/>
  <c r="H720" i="13"/>
  <c r="A721" i="13"/>
  <c r="D724" i="14"/>
  <c r="F724" i="14"/>
  <c r="G724" i="14"/>
  <c r="B724" i="14"/>
  <c r="C724" i="14"/>
  <c r="H724" i="14"/>
  <c r="K724" i="14"/>
  <c r="B721" i="13"/>
  <c r="E724" i="14"/>
  <c r="I724" i="14"/>
  <c r="C721" i="13"/>
  <c r="D721" i="13"/>
  <c r="E721" i="13"/>
  <c r="F721" i="13"/>
  <c r="G721" i="13"/>
  <c r="H721" i="13"/>
  <c r="A722" i="13"/>
  <c r="D725" i="14"/>
  <c r="F725" i="14"/>
  <c r="G725" i="14"/>
  <c r="B725" i="14"/>
  <c r="C725" i="14"/>
  <c r="H725" i="14"/>
  <c r="K725" i="14"/>
  <c r="B722" i="13"/>
  <c r="E725" i="14"/>
  <c r="I725" i="14"/>
  <c r="C722" i="13"/>
  <c r="D722" i="13"/>
  <c r="E722" i="13"/>
  <c r="F722" i="13"/>
  <c r="G722" i="13"/>
  <c r="H722" i="13"/>
  <c r="A723" i="13"/>
  <c r="D726" i="14"/>
  <c r="F726" i="14"/>
  <c r="G726" i="14"/>
  <c r="B726" i="14"/>
  <c r="C726" i="14"/>
  <c r="H726" i="14"/>
  <c r="K726" i="14"/>
  <c r="B723" i="13"/>
  <c r="E726" i="14"/>
  <c r="I726" i="14"/>
  <c r="C723" i="13"/>
  <c r="D723" i="13"/>
  <c r="E723" i="13"/>
  <c r="F723" i="13"/>
  <c r="G723" i="13"/>
  <c r="H723" i="13"/>
  <c r="A724" i="13"/>
  <c r="D727" i="14"/>
  <c r="F727" i="14"/>
  <c r="G727" i="14"/>
  <c r="B727" i="14"/>
  <c r="C727" i="14"/>
  <c r="H727" i="14"/>
  <c r="K727" i="14"/>
  <c r="B724" i="13"/>
  <c r="E727" i="14"/>
  <c r="I727" i="14"/>
  <c r="C724" i="13"/>
  <c r="D724" i="13"/>
  <c r="E724" i="13"/>
  <c r="F724" i="13"/>
  <c r="G724" i="13"/>
  <c r="H724" i="13"/>
  <c r="A725" i="13"/>
  <c r="D728" i="14"/>
  <c r="F728" i="14"/>
  <c r="G728" i="14"/>
  <c r="B728" i="14"/>
  <c r="C728" i="14"/>
  <c r="H728" i="14"/>
  <c r="K728" i="14"/>
  <c r="B725" i="13"/>
  <c r="E728" i="14"/>
  <c r="I728" i="14"/>
  <c r="C725" i="13"/>
  <c r="D725" i="13"/>
  <c r="E725" i="13"/>
  <c r="F725" i="13"/>
  <c r="G725" i="13"/>
  <c r="H725" i="13"/>
  <c r="A726" i="13"/>
  <c r="D729" i="14"/>
  <c r="F729" i="14"/>
  <c r="G729" i="14"/>
  <c r="B729" i="14"/>
  <c r="C729" i="14"/>
  <c r="H729" i="14"/>
  <c r="K729" i="14"/>
  <c r="B726" i="13"/>
  <c r="E729" i="14"/>
  <c r="I729" i="14"/>
  <c r="C726" i="13"/>
  <c r="D726" i="13"/>
  <c r="E726" i="13"/>
  <c r="F726" i="13"/>
  <c r="G726" i="13"/>
  <c r="H726" i="13"/>
  <c r="A727" i="13"/>
  <c r="D730" i="14"/>
  <c r="F730" i="14"/>
  <c r="G730" i="14"/>
  <c r="B730" i="14"/>
  <c r="C730" i="14"/>
  <c r="H730" i="14"/>
  <c r="K730" i="14"/>
  <c r="B727" i="13"/>
  <c r="E730" i="14"/>
  <c r="I730" i="14"/>
  <c r="C727" i="13"/>
  <c r="D727" i="13"/>
  <c r="E727" i="13"/>
  <c r="F727" i="13"/>
  <c r="G727" i="13"/>
  <c r="H727" i="13"/>
  <c r="A728" i="13"/>
  <c r="D731" i="14"/>
  <c r="F731" i="14"/>
  <c r="G731" i="14"/>
  <c r="B731" i="14"/>
  <c r="C731" i="14"/>
  <c r="H731" i="14"/>
  <c r="K731" i="14"/>
  <c r="B728" i="13"/>
  <c r="E731" i="14"/>
  <c r="I731" i="14"/>
  <c r="C728" i="13"/>
  <c r="D728" i="13"/>
  <c r="E728" i="13"/>
  <c r="F728" i="13"/>
  <c r="G728" i="13"/>
  <c r="H728" i="13"/>
  <c r="A729" i="13"/>
  <c r="D732" i="14"/>
  <c r="F732" i="14"/>
  <c r="G732" i="14"/>
  <c r="B732" i="14"/>
  <c r="C732" i="14"/>
  <c r="H732" i="14"/>
  <c r="K732" i="14"/>
  <c r="B729" i="13"/>
  <c r="E732" i="14"/>
  <c r="I732" i="14"/>
  <c r="C729" i="13"/>
  <c r="D729" i="13"/>
  <c r="E729" i="13"/>
  <c r="F729" i="13"/>
  <c r="G729" i="13"/>
  <c r="H729" i="13"/>
  <c r="A730" i="13"/>
  <c r="D733" i="14"/>
  <c r="F733" i="14"/>
  <c r="G733" i="14"/>
  <c r="B733" i="14"/>
  <c r="C733" i="14"/>
  <c r="H733" i="14"/>
  <c r="K733" i="14"/>
  <c r="B730" i="13"/>
  <c r="E733" i="14"/>
  <c r="I733" i="14"/>
  <c r="C730" i="13"/>
  <c r="D730" i="13"/>
  <c r="E730" i="13"/>
  <c r="F730" i="13"/>
  <c r="G730" i="13"/>
  <c r="H730" i="13"/>
  <c r="A731" i="13"/>
  <c r="D734" i="14"/>
  <c r="F734" i="14"/>
  <c r="G734" i="14"/>
  <c r="B734" i="14"/>
  <c r="C734" i="14"/>
  <c r="H734" i="14"/>
  <c r="K734" i="14"/>
  <c r="B731" i="13"/>
  <c r="E734" i="14"/>
  <c r="I734" i="14"/>
  <c r="C731" i="13"/>
  <c r="D731" i="13"/>
  <c r="E731" i="13"/>
  <c r="F731" i="13"/>
  <c r="G731" i="13"/>
  <c r="H731" i="13"/>
  <c r="A732" i="13"/>
  <c r="D735" i="14"/>
  <c r="F735" i="14"/>
  <c r="G735" i="14"/>
  <c r="B735" i="14"/>
  <c r="C735" i="14"/>
  <c r="H735" i="14"/>
  <c r="K735" i="14"/>
  <c r="B732" i="13"/>
  <c r="E735" i="14"/>
  <c r="I735" i="14"/>
  <c r="C732" i="13"/>
  <c r="D732" i="13"/>
  <c r="E732" i="13"/>
  <c r="F732" i="13"/>
  <c r="G732" i="13"/>
  <c r="H732" i="13"/>
  <c r="A733" i="13"/>
  <c r="D736" i="14"/>
  <c r="F736" i="14"/>
  <c r="G736" i="14"/>
  <c r="B736" i="14"/>
  <c r="C736" i="14"/>
  <c r="H736" i="14"/>
  <c r="K736" i="14"/>
  <c r="B733" i="13"/>
  <c r="E736" i="14"/>
  <c r="I736" i="14"/>
  <c r="C733" i="13"/>
  <c r="D733" i="13"/>
  <c r="E733" i="13"/>
  <c r="F733" i="13"/>
  <c r="G733" i="13"/>
  <c r="H733" i="13"/>
  <c r="A734" i="13"/>
  <c r="D737" i="14"/>
  <c r="F737" i="14"/>
  <c r="G737" i="14"/>
  <c r="B737" i="14"/>
  <c r="C737" i="14"/>
  <c r="H737" i="14"/>
  <c r="K737" i="14"/>
  <c r="B734" i="13"/>
  <c r="E737" i="14"/>
  <c r="I737" i="14"/>
  <c r="C734" i="13"/>
  <c r="D734" i="13"/>
  <c r="E734" i="13"/>
  <c r="F734" i="13"/>
  <c r="G734" i="13"/>
  <c r="H734" i="13"/>
  <c r="A735" i="13"/>
  <c r="D738" i="14"/>
  <c r="F738" i="14"/>
  <c r="G738" i="14"/>
  <c r="B738" i="14"/>
  <c r="C738" i="14"/>
  <c r="H738" i="14"/>
  <c r="K738" i="14"/>
  <c r="B735" i="13"/>
  <c r="E738" i="14"/>
  <c r="I738" i="14"/>
  <c r="C735" i="13"/>
  <c r="D735" i="13"/>
  <c r="E735" i="13"/>
  <c r="F735" i="13"/>
  <c r="G735" i="13"/>
  <c r="H735" i="13"/>
  <c r="A736" i="13"/>
  <c r="D739" i="14"/>
  <c r="F739" i="14"/>
  <c r="G739" i="14"/>
  <c r="B739" i="14"/>
  <c r="C739" i="14"/>
  <c r="H739" i="14"/>
  <c r="K739" i="14"/>
  <c r="B736" i="13"/>
  <c r="E739" i="14"/>
  <c r="I739" i="14"/>
  <c r="C736" i="13"/>
  <c r="D736" i="13"/>
  <c r="E736" i="13"/>
  <c r="F736" i="13"/>
  <c r="G736" i="13"/>
  <c r="H736" i="13"/>
  <c r="A737" i="13"/>
  <c r="D740" i="14"/>
  <c r="F740" i="14"/>
  <c r="G740" i="14"/>
  <c r="B740" i="14"/>
  <c r="C740" i="14"/>
  <c r="H740" i="14"/>
  <c r="K740" i="14"/>
  <c r="B737" i="13"/>
  <c r="E740" i="14"/>
  <c r="I740" i="14"/>
  <c r="C737" i="13"/>
  <c r="D737" i="13"/>
  <c r="E737" i="13"/>
  <c r="F737" i="13"/>
  <c r="G737" i="13"/>
  <c r="H737" i="13"/>
  <c r="A738" i="13"/>
  <c r="D741" i="14"/>
  <c r="F741" i="14"/>
  <c r="G741" i="14"/>
  <c r="B741" i="14"/>
  <c r="C741" i="14"/>
  <c r="H741" i="14"/>
  <c r="K741" i="14"/>
  <c r="B738" i="13"/>
  <c r="E741" i="14"/>
  <c r="I741" i="14"/>
  <c r="C738" i="13"/>
  <c r="D738" i="13"/>
  <c r="E738" i="13"/>
  <c r="F738" i="13"/>
  <c r="G738" i="13"/>
  <c r="H738" i="13"/>
  <c r="A739" i="13"/>
  <c r="D742" i="14"/>
  <c r="F742" i="14"/>
  <c r="G742" i="14"/>
  <c r="B742" i="14"/>
  <c r="C742" i="14"/>
  <c r="H742" i="14"/>
  <c r="K742" i="14"/>
  <c r="B739" i="13"/>
  <c r="E742" i="14"/>
  <c r="I742" i="14"/>
  <c r="C739" i="13"/>
  <c r="D739" i="13"/>
  <c r="E739" i="13"/>
  <c r="F739" i="13"/>
  <c r="G739" i="13"/>
  <c r="H739" i="13"/>
  <c r="A740" i="13"/>
  <c r="D743" i="14"/>
  <c r="F743" i="14"/>
  <c r="G743" i="14"/>
  <c r="B743" i="14"/>
  <c r="C743" i="14"/>
  <c r="H743" i="14"/>
  <c r="K743" i="14"/>
  <c r="B740" i="13"/>
  <c r="E743" i="14"/>
  <c r="I743" i="14"/>
  <c r="C740" i="13"/>
  <c r="D740" i="13"/>
  <c r="E740" i="13"/>
  <c r="F740" i="13"/>
  <c r="G740" i="13"/>
  <c r="H740" i="13"/>
  <c r="A741" i="13"/>
  <c r="D744" i="14"/>
  <c r="F744" i="14"/>
  <c r="G744" i="14"/>
  <c r="B744" i="14"/>
  <c r="C744" i="14"/>
  <c r="H744" i="14"/>
  <c r="K744" i="14"/>
  <c r="B741" i="13"/>
  <c r="E744" i="14"/>
  <c r="I744" i="14"/>
  <c r="C741" i="13"/>
  <c r="D741" i="13"/>
  <c r="E741" i="13"/>
  <c r="F741" i="13"/>
  <c r="G741" i="13"/>
  <c r="H741" i="13"/>
  <c r="A742" i="13"/>
  <c r="D745" i="14"/>
  <c r="F745" i="14"/>
  <c r="G745" i="14"/>
  <c r="B745" i="14"/>
  <c r="C745" i="14"/>
  <c r="H745" i="14"/>
  <c r="K745" i="14"/>
  <c r="B742" i="13"/>
  <c r="E745" i="14"/>
  <c r="I745" i="14"/>
  <c r="C742" i="13"/>
  <c r="D742" i="13"/>
  <c r="E742" i="13"/>
  <c r="F742" i="13"/>
  <c r="G742" i="13"/>
  <c r="H742" i="13"/>
  <c r="A743" i="13"/>
  <c r="D746" i="14"/>
  <c r="F746" i="14"/>
  <c r="G746" i="14"/>
  <c r="B746" i="14"/>
  <c r="C746" i="14"/>
  <c r="H746" i="14"/>
  <c r="K746" i="14"/>
  <c r="B743" i="13"/>
  <c r="E746" i="14"/>
  <c r="I746" i="14"/>
  <c r="C743" i="13"/>
  <c r="D743" i="13"/>
  <c r="E743" i="13"/>
  <c r="F743" i="13"/>
  <c r="G743" i="13"/>
  <c r="H743" i="13"/>
  <c r="A744" i="13"/>
  <c r="D747" i="14"/>
  <c r="F747" i="14"/>
  <c r="G747" i="14"/>
  <c r="B747" i="14"/>
  <c r="C747" i="14"/>
  <c r="H747" i="14"/>
  <c r="K747" i="14"/>
  <c r="B744" i="13"/>
  <c r="E747" i="14"/>
  <c r="I747" i="14"/>
  <c r="C744" i="13"/>
  <c r="D744" i="13"/>
  <c r="E744" i="13"/>
  <c r="F744" i="13"/>
  <c r="G744" i="13"/>
  <c r="H744" i="13"/>
  <c r="A745" i="13"/>
  <c r="D748" i="14"/>
  <c r="F748" i="14"/>
  <c r="G748" i="14"/>
  <c r="B748" i="14"/>
  <c r="C748" i="14"/>
  <c r="H748" i="14"/>
  <c r="K748" i="14"/>
  <c r="B745" i="13"/>
  <c r="E748" i="14"/>
  <c r="I748" i="14"/>
  <c r="C745" i="13"/>
  <c r="D745" i="13"/>
  <c r="E745" i="13"/>
  <c r="F745" i="13"/>
  <c r="G745" i="13"/>
  <c r="H745" i="13"/>
  <c r="A746" i="13"/>
  <c r="D749" i="14"/>
  <c r="F749" i="14"/>
  <c r="G749" i="14"/>
  <c r="B749" i="14"/>
  <c r="C749" i="14"/>
  <c r="H749" i="14"/>
  <c r="K749" i="14"/>
  <c r="B746" i="13"/>
  <c r="E749" i="14"/>
  <c r="I749" i="14"/>
  <c r="C746" i="13"/>
  <c r="D746" i="13"/>
  <c r="E746" i="13"/>
  <c r="F746" i="13"/>
  <c r="G746" i="13"/>
  <c r="H746" i="13"/>
  <c r="A747" i="13"/>
  <c r="D750" i="14"/>
  <c r="F750" i="14"/>
  <c r="G750" i="14"/>
  <c r="B750" i="14"/>
  <c r="C750" i="14"/>
  <c r="H750" i="14"/>
  <c r="K750" i="14"/>
  <c r="B747" i="13"/>
  <c r="E750" i="14"/>
  <c r="I750" i="14"/>
  <c r="C747" i="13"/>
  <c r="D747" i="13"/>
  <c r="E747" i="13"/>
  <c r="F747" i="13"/>
  <c r="G747" i="13"/>
  <c r="H747" i="13"/>
  <c r="A748" i="13"/>
  <c r="D751" i="14"/>
  <c r="F751" i="14"/>
  <c r="G751" i="14"/>
  <c r="B751" i="14"/>
  <c r="C751" i="14"/>
  <c r="H751" i="14"/>
  <c r="K751" i="14"/>
  <c r="B748" i="13"/>
  <c r="E751" i="14"/>
  <c r="I751" i="14"/>
  <c r="C748" i="13"/>
  <c r="D748" i="13"/>
  <c r="E748" i="13"/>
  <c r="F748" i="13"/>
  <c r="G748" i="13"/>
  <c r="H748" i="13"/>
  <c r="A749" i="13"/>
  <c r="D752" i="14"/>
  <c r="F752" i="14"/>
  <c r="G752" i="14"/>
  <c r="B752" i="14"/>
  <c r="C752" i="14"/>
  <c r="H752" i="14"/>
  <c r="K752" i="14"/>
  <c r="B749" i="13"/>
  <c r="E752" i="14"/>
  <c r="I752" i="14"/>
  <c r="C749" i="13"/>
  <c r="D749" i="13"/>
  <c r="E749" i="13"/>
  <c r="F749" i="13"/>
  <c r="G749" i="13"/>
  <c r="H749" i="13"/>
  <c r="A750" i="13"/>
  <c r="D753" i="14"/>
  <c r="F753" i="14"/>
  <c r="G753" i="14"/>
  <c r="B753" i="14"/>
  <c r="C753" i="14"/>
  <c r="H753" i="14"/>
  <c r="K753" i="14"/>
  <c r="B750" i="13"/>
  <c r="E753" i="14"/>
  <c r="I753" i="14"/>
  <c r="C750" i="13"/>
  <c r="D750" i="13"/>
  <c r="E750" i="13"/>
  <c r="F750" i="13"/>
  <c r="G750" i="13"/>
  <c r="H750" i="13"/>
  <c r="A751" i="13"/>
  <c r="D754" i="14"/>
  <c r="F754" i="14"/>
  <c r="G754" i="14"/>
  <c r="B754" i="14"/>
  <c r="C754" i="14"/>
  <c r="H754" i="14"/>
  <c r="K754" i="14"/>
  <c r="B751" i="13"/>
  <c r="E754" i="14"/>
  <c r="I754" i="14"/>
  <c r="C751" i="13"/>
  <c r="D751" i="13"/>
  <c r="E751" i="13"/>
  <c r="F751" i="13"/>
  <c r="G751" i="13"/>
  <c r="H751" i="13"/>
  <c r="A752" i="13"/>
  <c r="D755" i="14"/>
  <c r="F755" i="14"/>
  <c r="G755" i="14"/>
  <c r="B755" i="14"/>
  <c r="C755" i="14"/>
  <c r="H755" i="14"/>
  <c r="K755" i="14"/>
  <c r="B752" i="13"/>
  <c r="E755" i="14"/>
  <c r="I755" i="14"/>
  <c r="C752" i="13"/>
  <c r="D752" i="13"/>
  <c r="E752" i="13"/>
  <c r="F752" i="13"/>
  <c r="G752" i="13"/>
  <c r="H752" i="13"/>
  <c r="A753" i="13"/>
  <c r="D756" i="14"/>
  <c r="F756" i="14"/>
  <c r="G756" i="14"/>
  <c r="B756" i="14"/>
  <c r="C756" i="14"/>
  <c r="H756" i="14"/>
  <c r="K756" i="14"/>
  <c r="B753" i="13"/>
  <c r="E756" i="14"/>
  <c r="I756" i="14"/>
  <c r="C753" i="13"/>
  <c r="D753" i="13"/>
  <c r="E753" i="13"/>
  <c r="F753" i="13"/>
  <c r="G753" i="13"/>
  <c r="H753" i="13"/>
  <c r="A754" i="13"/>
  <c r="D757" i="14"/>
  <c r="F757" i="14"/>
  <c r="G757" i="14"/>
  <c r="B757" i="14"/>
  <c r="C757" i="14"/>
  <c r="H757" i="14"/>
  <c r="K757" i="14"/>
  <c r="B754" i="13"/>
  <c r="E757" i="14"/>
  <c r="I757" i="14"/>
  <c r="C754" i="13"/>
  <c r="D754" i="13"/>
  <c r="E754" i="13"/>
  <c r="F754" i="13"/>
  <c r="G754" i="13"/>
  <c r="H754" i="13"/>
  <c r="A755" i="13"/>
  <c r="D758" i="14"/>
  <c r="F758" i="14"/>
  <c r="G758" i="14"/>
  <c r="B758" i="14"/>
  <c r="C758" i="14"/>
  <c r="H758" i="14"/>
  <c r="K758" i="14"/>
  <c r="B755" i="13"/>
  <c r="E758" i="14"/>
  <c r="I758" i="14"/>
  <c r="C755" i="13"/>
  <c r="D755" i="13"/>
  <c r="E755" i="13"/>
  <c r="F755" i="13"/>
  <c r="G755" i="13"/>
  <c r="H755" i="13"/>
  <c r="A756" i="13"/>
  <c r="D759" i="14"/>
  <c r="F759" i="14"/>
  <c r="G759" i="14"/>
  <c r="B759" i="14"/>
  <c r="C759" i="14"/>
  <c r="H759" i="14"/>
  <c r="K759" i="14"/>
  <c r="B756" i="13"/>
  <c r="E759" i="14"/>
  <c r="I759" i="14"/>
  <c r="C756" i="13"/>
  <c r="D756" i="13"/>
  <c r="E756" i="13"/>
  <c r="F756" i="13"/>
  <c r="G756" i="13"/>
  <c r="H756" i="13"/>
  <c r="A757" i="13"/>
  <c r="D760" i="14"/>
  <c r="F760" i="14"/>
  <c r="G760" i="14"/>
  <c r="B760" i="14"/>
  <c r="C760" i="14"/>
  <c r="H760" i="14"/>
  <c r="K760" i="14"/>
  <c r="B757" i="13"/>
  <c r="E760" i="14"/>
  <c r="I760" i="14"/>
  <c r="C757" i="13"/>
  <c r="D757" i="13"/>
  <c r="E757" i="13"/>
  <c r="F757" i="13"/>
  <c r="G757" i="13"/>
  <c r="H757" i="13"/>
  <c r="A758" i="13"/>
  <c r="D761" i="14"/>
  <c r="F761" i="14"/>
  <c r="G761" i="14"/>
  <c r="B761" i="14"/>
  <c r="C761" i="14"/>
  <c r="H761" i="14"/>
  <c r="K761" i="14"/>
  <c r="B758" i="13"/>
  <c r="E761" i="14"/>
  <c r="I761" i="14"/>
  <c r="C758" i="13"/>
  <c r="D758" i="13"/>
  <c r="E758" i="13"/>
  <c r="F758" i="13"/>
  <c r="G758" i="13"/>
  <c r="H758" i="13"/>
  <c r="A759" i="13"/>
  <c r="D762" i="14"/>
  <c r="F762" i="14"/>
  <c r="G762" i="14"/>
  <c r="B762" i="14"/>
  <c r="C762" i="14"/>
  <c r="H762" i="14"/>
  <c r="K762" i="14"/>
  <c r="B759" i="13"/>
  <c r="E762" i="14"/>
  <c r="I762" i="14"/>
  <c r="C759" i="13"/>
  <c r="D759" i="13"/>
  <c r="E759" i="13"/>
  <c r="F759" i="13"/>
  <c r="G759" i="13"/>
  <c r="H759" i="13"/>
  <c r="A760" i="13"/>
  <c r="D763" i="14"/>
  <c r="F763" i="14"/>
  <c r="G763" i="14"/>
  <c r="B763" i="14"/>
  <c r="C763" i="14"/>
  <c r="H763" i="14"/>
  <c r="K763" i="14"/>
  <c r="B760" i="13"/>
  <c r="E763" i="14"/>
  <c r="I763" i="14"/>
  <c r="C760" i="13"/>
  <c r="D760" i="13"/>
  <c r="E760" i="13"/>
  <c r="F760" i="13"/>
  <c r="G760" i="13"/>
  <c r="H760" i="13"/>
  <c r="A761" i="13"/>
  <c r="D764" i="14"/>
  <c r="F764" i="14"/>
  <c r="G764" i="14"/>
  <c r="B764" i="14"/>
  <c r="C764" i="14"/>
  <c r="H764" i="14"/>
  <c r="K764" i="14"/>
  <c r="B761" i="13"/>
  <c r="E764" i="14"/>
  <c r="I764" i="14"/>
  <c r="C761" i="13"/>
  <c r="D761" i="13"/>
  <c r="E761" i="13"/>
  <c r="F761" i="13"/>
  <c r="G761" i="13"/>
  <c r="H761" i="13"/>
  <c r="A762" i="13"/>
  <c r="D765" i="14"/>
  <c r="F765" i="14"/>
  <c r="G765" i="14"/>
  <c r="B765" i="14"/>
  <c r="C765" i="14"/>
  <c r="H765" i="14"/>
  <c r="K765" i="14"/>
  <c r="B762" i="13"/>
  <c r="E765" i="14"/>
  <c r="I765" i="14"/>
  <c r="C762" i="13"/>
  <c r="D762" i="13"/>
  <c r="E762" i="13"/>
  <c r="F762" i="13"/>
  <c r="G762" i="13"/>
  <c r="H762" i="13"/>
  <c r="A763" i="13"/>
  <c r="D766" i="14"/>
  <c r="F766" i="14"/>
  <c r="G766" i="14"/>
  <c r="B766" i="14"/>
  <c r="C766" i="14"/>
  <c r="H766" i="14"/>
  <c r="K766" i="14"/>
  <c r="B763" i="13"/>
  <c r="E766" i="14"/>
  <c r="I766" i="14"/>
  <c r="C763" i="13"/>
  <c r="D763" i="13"/>
  <c r="E763" i="13"/>
  <c r="F763" i="13"/>
  <c r="G763" i="13"/>
  <c r="H763" i="13"/>
  <c r="A764" i="13"/>
  <c r="D767" i="14"/>
  <c r="F767" i="14"/>
  <c r="G767" i="14"/>
  <c r="B767" i="14"/>
  <c r="C767" i="14"/>
  <c r="H767" i="14"/>
  <c r="K767" i="14"/>
  <c r="B764" i="13"/>
  <c r="E767" i="14"/>
  <c r="I767" i="14"/>
  <c r="C764" i="13"/>
  <c r="D764" i="13"/>
  <c r="E764" i="13"/>
  <c r="F764" i="13"/>
  <c r="G764" i="13"/>
  <c r="H764" i="13"/>
  <c r="A765" i="13"/>
  <c r="D768" i="14"/>
  <c r="F768" i="14"/>
  <c r="G768" i="14"/>
  <c r="B768" i="14"/>
  <c r="C768" i="14"/>
  <c r="H768" i="14"/>
  <c r="K768" i="14"/>
  <c r="B765" i="13"/>
  <c r="E768" i="14"/>
  <c r="I768" i="14"/>
  <c r="C765" i="13"/>
  <c r="D765" i="13"/>
  <c r="E765" i="13"/>
  <c r="F765" i="13"/>
  <c r="G765" i="13"/>
  <c r="H765" i="13"/>
  <c r="A766" i="13"/>
  <c r="D769" i="14"/>
  <c r="F769" i="14"/>
  <c r="G769" i="14"/>
  <c r="B769" i="14"/>
  <c r="C769" i="14"/>
  <c r="H769" i="14"/>
  <c r="K769" i="14"/>
  <c r="B766" i="13"/>
  <c r="E769" i="14"/>
  <c r="I769" i="14"/>
  <c r="C766" i="13"/>
  <c r="D766" i="13"/>
  <c r="E766" i="13"/>
  <c r="F766" i="13"/>
  <c r="G766" i="13"/>
  <c r="H766" i="13"/>
  <c r="A767" i="13"/>
  <c r="D770" i="14"/>
  <c r="F770" i="14"/>
  <c r="G770" i="14"/>
  <c r="B770" i="14"/>
  <c r="C770" i="14"/>
  <c r="H770" i="14"/>
  <c r="K770" i="14"/>
  <c r="B767" i="13"/>
  <c r="E770" i="14"/>
  <c r="I770" i="14"/>
  <c r="C767" i="13"/>
  <c r="D767" i="13"/>
  <c r="E767" i="13"/>
  <c r="F767" i="13"/>
  <c r="G767" i="13"/>
  <c r="H767" i="13"/>
  <c r="A768" i="13"/>
  <c r="D771" i="14"/>
  <c r="F771" i="14"/>
  <c r="G771" i="14"/>
  <c r="B771" i="14"/>
  <c r="C771" i="14"/>
  <c r="H771" i="14"/>
  <c r="K771" i="14"/>
  <c r="B768" i="13"/>
  <c r="E771" i="14"/>
  <c r="I771" i="14"/>
  <c r="C768" i="13"/>
  <c r="D768" i="13"/>
  <c r="E768" i="13"/>
  <c r="F768" i="13"/>
  <c r="G768" i="13"/>
  <c r="H768" i="13"/>
  <c r="A769" i="13"/>
  <c r="D772" i="14"/>
  <c r="F772" i="14"/>
  <c r="G772" i="14"/>
  <c r="B772" i="14"/>
  <c r="C772" i="14"/>
  <c r="H772" i="14"/>
  <c r="K772" i="14"/>
  <c r="B769" i="13"/>
  <c r="E772" i="14"/>
  <c r="I772" i="14"/>
  <c r="C769" i="13"/>
  <c r="D769" i="13"/>
  <c r="E769" i="13"/>
  <c r="F769" i="13"/>
  <c r="G769" i="13"/>
  <c r="H769" i="13"/>
  <c r="A770" i="13"/>
  <c r="D773" i="14"/>
  <c r="F773" i="14"/>
  <c r="G773" i="14"/>
  <c r="B773" i="14"/>
  <c r="C773" i="14"/>
  <c r="H773" i="14"/>
  <c r="K773" i="14"/>
  <c r="B770" i="13"/>
  <c r="E773" i="14"/>
  <c r="I773" i="14"/>
  <c r="C770" i="13"/>
  <c r="D770" i="13"/>
  <c r="E770" i="13"/>
  <c r="F770" i="13"/>
  <c r="G770" i="13"/>
  <c r="H770" i="13"/>
  <c r="A771" i="13"/>
  <c r="D774" i="14"/>
  <c r="F774" i="14"/>
  <c r="G774" i="14"/>
  <c r="B774" i="14"/>
  <c r="C774" i="14"/>
  <c r="H774" i="14"/>
  <c r="K774" i="14"/>
  <c r="B771" i="13"/>
  <c r="E774" i="14"/>
  <c r="I774" i="14"/>
  <c r="C771" i="13"/>
  <c r="D771" i="13"/>
  <c r="E771" i="13"/>
  <c r="F771" i="13"/>
  <c r="G771" i="13"/>
  <c r="H771" i="13"/>
  <c r="A772" i="13"/>
  <c r="D775" i="14"/>
  <c r="F775" i="14"/>
  <c r="G775" i="14"/>
  <c r="B775" i="14"/>
  <c r="C775" i="14"/>
  <c r="H775" i="14"/>
  <c r="K775" i="14"/>
  <c r="B772" i="13"/>
  <c r="E775" i="14"/>
  <c r="I775" i="14"/>
  <c r="C772" i="13"/>
  <c r="D772" i="13"/>
  <c r="E772" i="13"/>
  <c r="F772" i="13"/>
  <c r="G772" i="13"/>
  <c r="H772" i="13"/>
  <c r="A773" i="13"/>
  <c r="D776" i="14"/>
  <c r="F776" i="14"/>
  <c r="G776" i="14"/>
  <c r="B776" i="14"/>
  <c r="C776" i="14"/>
  <c r="H776" i="14"/>
  <c r="K776" i="14"/>
  <c r="B773" i="13"/>
  <c r="E776" i="14"/>
  <c r="I776" i="14"/>
  <c r="C773" i="13"/>
  <c r="D773" i="13"/>
  <c r="E773" i="13"/>
  <c r="F773" i="13"/>
  <c r="G773" i="13"/>
  <c r="H773" i="13"/>
  <c r="A774" i="13"/>
  <c r="D777" i="14"/>
  <c r="F777" i="14"/>
  <c r="G777" i="14"/>
  <c r="B777" i="14"/>
  <c r="C777" i="14"/>
  <c r="H777" i="14"/>
  <c r="K777" i="14"/>
  <c r="B774" i="13"/>
  <c r="E777" i="14"/>
  <c r="I777" i="14"/>
  <c r="C774" i="13"/>
  <c r="D774" i="13"/>
  <c r="E774" i="13"/>
  <c r="F774" i="13"/>
  <c r="G774" i="13"/>
  <c r="H774" i="13"/>
  <c r="A775" i="13"/>
  <c r="D778" i="14"/>
  <c r="F778" i="14"/>
  <c r="G778" i="14"/>
  <c r="B778" i="14"/>
  <c r="C778" i="14"/>
  <c r="H778" i="14"/>
  <c r="K778" i="14"/>
  <c r="B775" i="13"/>
  <c r="E778" i="14"/>
  <c r="I778" i="14"/>
  <c r="C775" i="13"/>
  <c r="D775" i="13"/>
  <c r="E775" i="13"/>
  <c r="F775" i="13"/>
  <c r="G775" i="13"/>
  <c r="H775" i="13"/>
  <c r="A776" i="13"/>
  <c r="D779" i="14"/>
  <c r="F779" i="14"/>
  <c r="G779" i="14"/>
  <c r="B779" i="14"/>
  <c r="C779" i="14"/>
  <c r="H779" i="14"/>
  <c r="K779" i="14"/>
  <c r="B776" i="13"/>
  <c r="E779" i="14"/>
  <c r="I779" i="14"/>
  <c r="C776" i="13"/>
  <c r="D776" i="13"/>
  <c r="E776" i="13"/>
  <c r="F776" i="13"/>
  <c r="G776" i="13"/>
  <c r="H776" i="13"/>
  <c r="A777" i="13"/>
  <c r="D780" i="14"/>
  <c r="F780" i="14"/>
  <c r="G780" i="14"/>
  <c r="B780" i="14"/>
  <c r="C780" i="14"/>
  <c r="H780" i="14"/>
  <c r="K780" i="14"/>
  <c r="B777" i="13"/>
  <c r="E780" i="14"/>
  <c r="I780" i="14"/>
  <c r="C777" i="13"/>
  <c r="D777" i="13"/>
  <c r="E777" i="13"/>
  <c r="F777" i="13"/>
  <c r="G777" i="13"/>
  <c r="H777" i="13"/>
  <c r="A778" i="13"/>
  <c r="D781" i="14"/>
  <c r="F781" i="14"/>
  <c r="G781" i="14"/>
  <c r="B781" i="14"/>
  <c r="C781" i="14"/>
  <c r="H781" i="14"/>
  <c r="K781" i="14"/>
  <c r="B778" i="13"/>
  <c r="E781" i="14"/>
  <c r="I781" i="14"/>
  <c r="C778" i="13"/>
  <c r="D778" i="13"/>
  <c r="E778" i="13"/>
  <c r="F778" i="13"/>
  <c r="G778" i="13"/>
  <c r="H778" i="13"/>
  <c r="A779" i="13"/>
  <c r="D782" i="14"/>
  <c r="F782" i="14"/>
  <c r="G782" i="14"/>
  <c r="B782" i="14"/>
  <c r="C782" i="14"/>
  <c r="H782" i="14"/>
  <c r="K782" i="14"/>
  <c r="B779" i="13"/>
  <c r="E782" i="14"/>
  <c r="I782" i="14"/>
  <c r="C779" i="13"/>
  <c r="D779" i="13"/>
  <c r="E779" i="13"/>
  <c r="F779" i="13"/>
  <c r="G779" i="13"/>
  <c r="H779" i="13"/>
  <c r="A780" i="13"/>
  <c r="D783" i="14"/>
  <c r="F783" i="14"/>
  <c r="G783" i="14"/>
  <c r="B783" i="14"/>
  <c r="C783" i="14"/>
  <c r="H783" i="14"/>
  <c r="K783" i="14"/>
  <c r="B780" i="13"/>
  <c r="E783" i="14"/>
  <c r="I783" i="14"/>
  <c r="C780" i="13"/>
  <c r="D780" i="13"/>
  <c r="E780" i="13"/>
  <c r="F780" i="13"/>
  <c r="G780" i="13"/>
  <c r="H780" i="13"/>
  <c r="A781" i="13"/>
  <c r="D784" i="14"/>
  <c r="F784" i="14"/>
  <c r="G784" i="14"/>
  <c r="B784" i="14"/>
  <c r="C784" i="14"/>
  <c r="H784" i="14"/>
  <c r="K784" i="14"/>
  <c r="B781" i="13"/>
  <c r="E784" i="14"/>
  <c r="I784" i="14"/>
  <c r="C781" i="13"/>
  <c r="D781" i="13"/>
  <c r="E781" i="13"/>
  <c r="F781" i="13"/>
  <c r="G781" i="13"/>
  <c r="H781" i="13"/>
  <c r="A782" i="13"/>
  <c r="D785" i="14"/>
  <c r="F785" i="14"/>
  <c r="G785" i="14"/>
  <c r="B785" i="14"/>
  <c r="C785" i="14"/>
  <c r="H785" i="14"/>
  <c r="K785" i="14"/>
  <c r="B782" i="13"/>
  <c r="E785" i="14"/>
  <c r="I785" i="14"/>
  <c r="C782" i="13"/>
  <c r="D782" i="13"/>
  <c r="E782" i="13"/>
  <c r="F782" i="13"/>
  <c r="G782" i="13"/>
  <c r="H782" i="13"/>
  <c r="A783" i="13"/>
  <c r="D786" i="14"/>
  <c r="F786" i="14"/>
  <c r="G786" i="14"/>
  <c r="B786" i="14"/>
  <c r="C786" i="14"/>
  <c r="H786" i="14"/>
  <c r="K786" i="14"/>
  <c r="B783" i="13"/>
  <c r="E786" i="14"/>
  <c r="I786" i="14"/>
  <c r="C783" i="13"/>
  <c r="D783" i="13"/>
  <c r="E783" i="13"/>
  <c r="F783" i="13"/>
  <c r="G783" i="13"/>
  <c r="H783" i="13"/>
  <c r="A784" i="13"/>
  <c r="D787" i="14"/>
  <c r="F787" i="14"/>
  <c r="G787" i="14"/>
  <c r="B787" i="14"/>
  <c r="C787" i="14"/>
  <c r="H787" i="14"/>
  <c r="K787" i="14"/>
  <c r="B784" i="13"/>
  <c r="E787" i="14"/>
  <c r="I787" i="14"/>
  <c r="C784" i="13"/>
  <c r="D784" i="13"/>
  <c r="E784" i="13"/>
  <c r="F784" i="13"/>
  <c r="G784" i="13"/>
  <c r="H784" i="13"/>
  <c r="A785" i="13"/>
  <c r="D788" i="14"/>
  <c r="F788" i="14"/>
  <c r="G788" i="14"/>
  <c r="B788" i="14"/>
  <c r="C788" i="14"/>
  <c r="H788" i="14"/>
  <c r="K788" i="14"/>
  <c r="B785" i="13"/>
  <c r="E788" i="14"/>
  <c r="I788" i="14"/>
  <c r="C785" i="13"/>
  <c r="D785" i="13"/>
  <c r="E785" i="13"/>
  <c r="F785" i="13"/>
  <c r="G785" i="13"/>
  <c r="H785" i="13"/>
  <c r="A786" i="13"/>
  <c r="D789" i="14"/>
  <c r="F789" i="14"/>
  <c r="G789" i="14"/>
  <c r="B789" i="14"/>
  <c r="C789" i="14"/>
  <c r="H789" i="14"/>
  <c r="K789" i="14"/>
  <c r="B786" i="13"/>
  <c r="E789" i="14"/>
  <c r="I789" i="14"/>
  <c r="C786" i="13"/>
  <c r="D786" i="13"/>
  <c r="E786" i="13"/>
  <c r="F786" i="13"/>
  <c r="G786" i="13"/>
  <c r="H786" i="13"/>
  <c r="A787" i="13"/>
  <c r="D790" i="14"/>
  <c r="F790" i="14"/>
  <c r="G790" i="14"/>
  <c r="B790" i="14"/>
  <c r="C790" i="14"/>
  <c r="H790" i="14"/>
  <c r="K790" i="14"/>
  <c r="B787" i="13"/>
  <c r="E790" i="14"/>
  <c r="I790" i="14"/>
  <c r="C787" i="13"/>
  <c r="D787" i="13"/>
  <c r="E787" i="13"/>
  <c r="F787" i="13"/>
  <c r="G787" i="13"/>
  <c r="H787" i="13"/>
  <c r="A788" i="13"/>
  <c r="D791" i="14"/>
  <c r="F791" i="14"/>
  <c r="G791" i="14"/>
  <c r="B791" i="14"/>
  <c r="C791" i="14"/>
  <c r="H791" i="14"/>
  <c r="K791" i="14"/>
  <c r="B788" i="13"/>
  <c r="E791" i="14"/>
  <c r="I791" i="14"/>
  <c r="C788" i="13"/>
  <c r="D788" i="13"/>
  <c r="E788" i="13"/>
  <c r="F788" i="13"/>
  <c r="G788" i="13"/>
  <c r="H788" i="13"/>
  <c r="A789" i="13"/>
  <c r="D792" i="14"/>
  <c r="F792" i="14"/>
  <c r="G792" i="14"/>
  <c r="B792" i="14"/>
  <c r="C792" i="14"/>
  <c r="H792" i="14"/>
  <c r="K792" i="14"/>
  <c r="B789" i="13"/>
  <c r="E792" i="14"/>
  <c r="I792" i="14"/>
  <c r="C789" i="13"/>
  <c r="D789" i="13"/>
  <c r="E789" i="13"/>
  <c r="F789" i="13"/>
  <c r="G789" i="13"/>
  <c r="H789" i="13"/>
  <c r="A790" i="13"/>
  <c r="D793" i="14"/>
  <c r="F793" i="14"/>
  <c r="G793" i="14"/>
  <c r="B793" i="14"/>
  <c r="C793" i="14"/>
  <c r="H793" i="14"/>
  <c r="K793" i="14"/>
  <c r="B790" i="13"/>
  <c r="E793" i="14"/>
  <c r="I793" i="14"/>
  <c r="C790" i="13"/>
  <c r="D790" i="13"/>
  <c r="E790" i="13"/>
  <c r="F790" i="13"/>
  <c r="G790" i="13"/>
  <c r="H790" i="13"/>
  <c r="A791" i="13"/>
  <c r="D794" i="14"/>
  <c r="F794" i="14"/>
  <c r="G794" i="14"/>
  <c r="B794" i="14"/>
  <c r="C794" i="14"/>
  <c r="H794" i="14"/>
  <c r="K794" i="14"/>
  <c r="B791" i="13"/>
  <c r="E794" i="14"/>
  <c r="I794" i="14"/>
  <c r="C791" i="13"/>
  <c r="D791" i="13"/>
  <c r="E791" i="13"/>
  <c r="F791" i="13"/>
  <c r="G791" i="13"/>
  <c r="H791" i="13"/>
  <c r="A792" i="13"/>
  <c r="D795" i="14"/>
  <c r="F795" i="14"/>
  <c r="G795" i="14"/>
  <c r="B795" i="14"/>
  <c r="C795" i="14"/>
  <c r="H795" i="14"/>
  <c r="K795" i="14"/>
  <c r="B792" i="13"/>
  <c r="E795" i="14"/>
  <c r="I795" i="14"/>
  <c r="C792" i="13"/>
  <c r="D792" i="13"/>
  <c r="E792" i="13"/>
  <c r="F792" i="13"/>
  <c r="G792" i="13"/>
  <c r="H792" i="13"/>
  <c r="A793" i="13"/>
  <c r="D796" i="14"/>
  <c r="F796" i="14"/>
  <c r="G796" i="14"/>
  <c r="B796" i="14"/>
  <c r="C796" i="14"/>
  <c r="H796" i="14"/>
  <c r="K796" i="14"/>
  <c r="B793" i="13"/>
  <c r="E796" i="14"/>
  <c r="I796" i="14"/>
  <c r="C793" i="13"/>
  <c r="D793" i="13"/>
  <c r="E793" i="13"/>
  <c r="F793" i="13"/>
  <c r="G793" i="13"/>
  <c r="H793" i="13"/>
  <c r="A794" i="13"/>
  <c r="D797" i="14"/>
  <c r="F797" i="14"/>
  <c r="G797" i="14"/>
  <c r="B797" i="14"/>
  <c r="C797" i="14"/>
  <c r="H797" i="14"/>
  <c r="K797" i="14"/>
  <c r="B794" i="13"/>
  <c r="E797" i="14"/>
  <c r="I797" i="14"/>
  <c r="C794" i="13"/>
  <c r="D794" i="13"/>
  <c r="E794" i="13"/>
  <c r="F794" i="13"/>
  <c r="G794" i="13"/>
  <c r="H794" i="13"/>
  <c r="A795" i="13"/>
  <c r="D798" i="14"/>
  <c r="F798" i="14"/>
  <c r="G798" i="14"/>
  <c r="B798" i="14"/>
  <c r="C798" i="14"/>
  <c r="H798" i="14"/>
  <c r="K798" i="14"/>
  <c r="B795" i="13"/>
  <c r="E798" i="14"/>
  <c r="I798" i="14"/>
  <c r="C795" i="13"/>
  <c r="D795" i="13"/>
  <c r="E795" i="13"/>
  <c r="F795" i="13"/>
  <c r="G795" i="13"/>
  <c r="H795" i="13"/>
  <c r="A796" i="13"/>
  <c r="D799" i="14"/>
  <c r="F799" i="14"/>
  <c r="G799" i="14"/>
  <c r="B799" i="14"/>
  <c r="C799" i="14"/>
  <c r="H799" i="14"/>
  <c r="K799" i="14"/>
  <c r="B796" i="13"/>
  <c r="E799" i="14"/>
  <c r="I799" i="14"/>
  <c r="C796" i="13"/>
  <c r="D796" i="13"/>
  <c r="E796" i="13"/>
  <c r="F796" i="13"/>
  <c r="G796" i="13"/>
  <c r="H796" i="13"/>
  <c r="A797" i="13"/>
  <c r="D800" i="14"/>
  <c r="F800" i="14"/>
  <c r="G800" i="14"/>
  <c r="B800" i="14"/>
  <c r="C800" i="14"/>
  <c r="H800" i="14"/>
  <c r="K800" i="14"/>
  <c r="B797" i="13"/>
  <c r="E800" i="14"/>
  <c r="I800" i="14"/>
  <c r="C797" i="13"/>
  <c r="D797" i="13"/>
  <c r="E797" i="13"/>
  <c r="F797" i="13"/>
  <c r="G797" i="13"/>
  <c r="H797" i="13"/>
  <c r="A798" i="13"/>
  <c r="D801" i="14"/>
  <c r="F801" i="14"/>
  <c r="G801" i="14"/>
  <c r="B801" i="14"/>
  <c r="C801" i="14"/>
  <c r="H801" i="14"/>
  <c r="K801" i="14"/>
  <c r="B798" i="13"/>
  <c r="E801" i="14"/>
  <c r="I801" i="14"/>
  <c r="C798" i="13"/>
  <c r="D798" i="13"/>
  <c r="E798" i="13"/>
  <c r="F798" i="13"/>
  <c r="G798" i="13"/>
  <c r="H798" i="13"/>
  <c r="A799" i="13"/>
  <c r="D802" i="14"/>
  <c r="F802" i="14"/>
  <c r="G802" i="14"/>
  <c r="B802" i="14"/>
  <c r="C802" i="14"/>
  <c r="H802" i="14"/>
  <c r="K802" i="14"/>
  <c r="B799" i="13"/>
  <c r="E802" i="14"/>
  <c r="I802" i="14"/>
  <c r="C799" i="13"/>
  <c r="D799" i="13"/>
  <c r="E799" i="13"/>
  <c r="F799" i="13"/>
  <c r="G799" i="13"/>
  <c r="H799" i="13"/>
  <c r="A800" i="13"/>
  <c r="D803" i="14"/>
  <c r="F803" i="14"/>
  <c r="G803" i="14"/>
  <c r="B803" i="14"/>
  <c r="C803" i="14"/>
  <c r="H803" i="14"/>
  <c r="K803" i="14"/>
  <c r="B800" i="13"/>
  <c r="E803" i="14"/>
  <c r="I803" i="14"/>
  <c r="C800" i="13"/>
  <c r="D800" i="13"/>
  <c r="E800" i="13"/>
  <c r="F800" i="13"/>
  <c r="G800" i="13"/>
  <c r="H800" i="13"/>
  <c r="A801" i="13"/>
  <c r="D804" i="14"/>
  <c r="F804" i="14"/>
  <c r="G804" i="14"/>
  <c r="B804" i="14"/>
  <c r="C804" i="14"/>
  <c r="H804" i="14"/>
  <c r="K804" i="14"/>
  <c r="B801" i="13"/>
  <c r="E804" i="14"/>
  <c r="I804" i="14"/>
  <c r="C801" i="13"/>
  <c r="D801" i="13"/>
  <c r="E801" i="13"/>
  <c r="F801" i="13"/>
  <c r="G801" i="13"/>
  <c r="H801" i="13"/>
  <c r="A802" i="13"/>
  <c r="D805" i="14"/>
  <c r="F805" i="14"/>
  <c r="G805" i="14"/>
  <c r="B805" i="14"/>
  <c r="C805" i="14"/>
  <c r="H805" i="14"/>
  <c r="K805" i="14"/>
  <c r="B802" i="13"/>
  <c r="E805" i="14"/>
  <c r="I805" i="14"/>
  <c r="C802" i="13"/>
  <c r="D802" i="13"/>
  <c r="E802" i="13"/>
  <c r="F802" i="13"/>
  <c r="G802" i="13"/>
  <c r="H802" i="13"/>
  <c r="A803" i="13"/>
  <c r="D806" i="14"/>
  <c r="F806" i="14"/>
  <c r="G806" i="14"/>
  <c r="B806" i="14"/>
  <c r="C806" i="14"/>
  <c r="H806" i="14"/>
  <c r="K806" i="14"/>
  <c r="B803" i="13"/>
  <c r="E806" i="14"/>
  <c r="I806" i="14"/>
  <c r="C803" i="13"/>
  <c r="D803" i="13"/>
  <c r="E803" i="13"/>
  <c r="F803" i="13"/>
  <c r="G803" i="13"/>
  <c r="H803" i="13"/>
  <c r="A804" i="13"/>
  <c r="D807" i="14"/>
  <c r="F807" i="14"/>
  <c r="G807" i="14"/>
  <c r="B807" i="14"/>
  <c r="C807" i="14"/>
  <c r="H807" i="14"/>
  <c r="K807" i="14"/>
  <c r="B804" i="13"/>
  <c r="E807" i="14"/>
  <c r="I807" i="14"/>
  <c r="C804" i="13"/>
  <c r="D804" i="13"/>
  <c r="E804" i="13"/>
  <c r="F804" i="13"/>
  <c r="G804" i="13"/>
  <c r="H804" i="13"/>
  <c r="A805" i="13"/>
  <c r="D808" i="14"/>
  <c r="F808" i="14"/>
  <c r="G808" i="14"/>
  <c r="B808" i="14"/>
  <c r="C808" i="14"/>
  <c r="H808" i="14"/>
  <c r="K808" i="14"/>
  <c r="B805" i="13"/>
  <c r="E808" i="14"/>
  <c r="I808" i="14"/>
  <c r="C805" i="13"/>
  <c r="D805" i="13"/>
  <c r="E805" i="13"/>
  <c r="F805" i="13"/>
  <c r="G805" i="13"/>
  <c r="H805" i="13"/>
  <c r="A806" i="13"/>
  <c r="D809" i="14"/>
  <c r="F809" i="14"/>
  <c r="G809" i="14"/>
  <c r="B809" i="14"/>
  <c r="C809" i="14"/>
  <c r="H809" i="14"/>
  <c r="K809" i="14"/>
  <c r="B806" i="13"/>
  <c r="E809" i="14"/>
  <c r="I809" i="14"/>
  <c r="C806" i="13"/>
  <c r="D806" i="13"/>
  <c r="E806" i="13"/>
  <c r="F806" i="13"/>
  <c r="G806" i="13"/>
  <c r="H806" i="13"/>
  <c r="A807" i="13"/>
  <c r="D810" i="14"/>
  <c r="F810" i="14"/>
  <c r="G810" i="14"/>
  <c r="B810" i="14"/>
  <c r="C810" i="14"/>
  <c r="H810" i="14"/>
  <c r="K810" i="14"/>
  <c r="B807" i="13"/>
  <c r="E810" i="14"/>
  <c r="I810" i="14"/>
  <c r="C807" i="13"/>
  <c r="D807" i="13"/>
  <c r="E807" i="13"/>
  <c r="F807" i="13"/>
  <c r="G807" i="13"/>
  <c r="H807" i="13"/>
  <c r="A808" i="13"/>
  <c r="D811" i="14"/>
  <c r="F811" i="14"/>
  <c r="G811" i="14"/>
  <c r="B811" i="14"/>
  <c r="C811" i="14"/>
  <c r="H811" i="14"/>
  <c r="K811" i="14"/>
  <c r="B808" i="13"/>
  <c r="E811" i="14"/>
  <c r="I811" i="14"/>
  <c r="C808" i="13"/>
  <c r="D808" i="13"/>
  <c r="E808" i="13"/>
  <c r="F808" i="13"/>
  <c r="G808" i="13"/>
  <c r="H808" i="13"/>
  <c r="A809" i="13"/>
  <c r="D812" i="14"/>
  <c r="F812" i="14"/>
  <c r="G812" i="14"/>
  <c r="B812" i="14"/>
  <c r="C812" i="14"/>
  <c r="H812" i="14"/>
  <c r="K812" i="14"/>
  <c r="B809" i="13"/>
  <c r="E812" i="14"/>
  <c r="I812" i="14"/>
  <c r="C809" i="13"/>
  <c r="D809" i="13"/>
  <c r="E809" i="13"/>
  <c r="F809" i="13"/>
  <c r="G809" i="13"/>
  <c r="H809" i="13"/>
  <c r="A810" i="13"/>
  <c r="D813" i="14"/>
  <c r="F813" i="14"/>
  <c r="G813" i="14"/>
  <c r="B813" i="14"/>
  <c r="C813" i="14"/>
  <c r="H813" i="14"/>
  <c r="K813" i="14"/>
  <c r="B810" i="13"/>
  <c r="E813" i="14"/>
  <c r="I813" i="14"/>
  <c r="C810" i="13"/>
  <c r="D810" i="13"/>
  <c r="E810" i="13"/>
  <c r="F810" i="13"/>
  <c r="G810" i="13"/>
  <c r="H810" i="13"/>
  <c r="A811" i="13"/>
  <c r="D814" i="14"/>
  <c r="F814" i="14"/>
  <c r="G814" i="14"/>
  <c r="B814" i="14"/>
  <c r="C814" i="14"/>
  <c r="H814" i="14"/>
  <c r="K814" i="14"/>
  <c r="B811" i="13"/>
  <c r="E814" i="14"/>
  <c r="I814" i="14"/>
  <c r="C811" i="13"/>
  <c r="D811" i="13"/>
  <c r="E811" i="13"/>
  <c r="F811" i="13"/>
  <c r="G811" i="13"/>
  <c r="H811" i="13"/>
  <c r="A812" i="13"/>
  <c r="D815" i="14"/>
  <c r="F815" i="14"/>
  <c r="G815" i="14"/>
  <c r="B815" i="14"/>
  <c r="C815" i="14"/>
  <c r="H815" i="14"/>
  <c r="K815" i="14"/>
  <c r="B812" i="13"/>
  <c r="E815" i="14"/>
  <c r="I815" i="14"/>
  <c r="C812" i="13"/>
  <c r="D812" i="13"/>
  <c r="E812" i="13"/>
  <c r="F812" i="13"/>
  <c r="G812" i="13"/>
  <c r="H812" i="13"/>
  <c r="A813" i="13"/>
  <c r="D816" i="14"/>
  <c r="F816" i="14"/>
  <c r="G816" i="14"/>
  <c r="B816" i="14"/>
  <c r="C816" i="14"/>
  <c r="H816" i="14"/>
  <c r="K816" i="14"/>
  <c r="B813" i="13"/>
  <c r="E816" i="14"/>
  <c r="I816" i="14"/>
  <c r="C813" i="13"/>
  <c r="D813" i="13"/>
  <c r="E813" i="13"/>
  <c r="F813" i="13"/>
  <c r="G813" i="13"/>
  <c r="H813" i="13"/>
  <c r="A814" i="13"/>
  <c r="D817" i="14"/>
  <c r="F817" i="14"/>
  <c r="G817" i="14"/>
  <c r="B817" i="14"/>
  <c r="C817" i="14"/>
  <c r="H817" i="14"/>
  <c r="K817" i="14"/>
  <c r="B814" i="13"/>
  <c r="E817" i="14"/>
  <c r="I817" i="14"/>
  <c r="C814" i="13"/>
  <c r="D814" i="13"/>
  <c r="E814" i="13"/>
  <c r="F814" i="13"/>
  <c r="G814" i="13"/>
  <c r="H814" i="13"/>
  <c r="A815" i="13"/>
  <c r="D818" i="14"/>
  <c r="F818" i="14"/>
  <c r="G818" i="14"/>
  <c r="B818" i="14"/>
  <c r="C818" i="14"/>
  <c r="H818" i="14"/>
  <c r="K818" i="14"/>
  <c r="B815" i="13"/>
  <c r="E818" i="14"/>
  <c r="I818" i="14"/>
  <c r="C815" i="13"/>
  <c r="D815" i="13"/>
  <c r="E815" i="13"/>
  <c r="F815" i="13"/>
  <c r="G815" i="13"/>
  <c r="H815" i="13"/>
  <c r="A816" i="13"/>
  <c r="D819" i="14"/>
  <c r="F819" i="14"/>
  <c r="G819" i="14"/>
  <c r="B819" i="14"/>
  <c r="C819" i="14"/>
  <c r="H819" i="14"/>
  <c r="K819" i="14"/>
  <c r="B816" i="13"/>
  <c r="E819" i="14"/>
  <c r="I819" i="14"/>
  <c r="C816" i="13"/>
  <c r="D816" i="13"/>
  <c r="E816" i="13"/>
  <c r="F816" i="13"/>
  <c r="G816" i="13"/>
  <c r="H816" i="13"/>
  <c r="A817" i="13"/>
  <c r="D820" i="14"/>
  <c r="F820" i="14"/>
  <c r="G820" i="14"/>
  <c r="B820" i="14"/>
  <c r="C820" i="14"/>
  <c r="H820" i="14"/>
  <c r="K820" i="14"/>
  <c r="B817" i="13"/>
  <c r="E820" i="14"/>
  <c r="I820" i="14"/>
  <c r="C817" i="13"/>
  <c r="D817" i="13"/>
  <c r="E817" i="13"/>
  <c r="F817" i="13"/>
  <c r="G817" i="13"/>
  <c r="H817" i="13"/>
  <c r="A818" i="13"/>
  <c r="D821" i="14"/>
  <c r="F821" i="14"/>
  <c r="G821" i="14"/>
  <c r="B821" i="14"/>
  <c r="C821" i="14"/>
  <c r="H821" i="14"/>
  <c r="K821" i="14"/>
  <c r="B818" i="13"/>
  <c r="E821" i="14"/>
  <c r="I821" i="14"/>
  <c r="C818" i="13"/>
  <c r="D818" i="13"/>
  <c r="E818" i="13"/>
  <c r="F818" i="13"/>
  <c r="G818" i="13"/>
  <c r="H818" i="13"/>
  <c r="A819" i="13"/>
  <c r="D822" i="14"/>
  <c r="F822" i="14"/>
  <c r="G822" i="14"/>
  <c r="B822" i="14"/>
  <c r="C822" i="14"/>
  <c r="H822" i="14"/>
  <c r="K822" i="14"/>
  <c r="B819" i="13"/>
  <c r="E822" i="14"/>
  <c r="I822" i="14"/>
  <c r="C819" i="13"/>
  <c r="D819" i="13"/>
  <c r="E819" i="13"/>
  <c r="F819" i="13"/>
  <c r="G819" i="13"/>
  <c r="H819" i="13"/>
  <c r="A820" i="13"/>
  <c r="D823" i="14"/>
  <c r="F823" i="14"/>
  <c r="G823" i="14"/>
  <c r="B823" i="14"/>
  <c r="C823" i="14"/>
  <c r="H823" i="14"/>
  <c r="K823" i="14"/>
  <c r="B820" i="13"/>
  <c r="E823" i="14"/>
  <c r="I823" i="14"/>
  <c r="C820" i="13"/>
  <c r="D820" i="13"/>
  <c r="E820" i="13"/>
  <c r="F820" i="13"/>
  <c r="G820" i="13"/>
  <c r="H820" i="13"/>
  <c r="A821" i="13"/>
  <c r="D824" i="14"/>
  <c r="F824" i="14"/>
  <c r="G824" i="14"/>
  <c r="B824" i="14"/>
  <c r="C824" i="14"/>
  <c r="H824" i="14"/>
  <c r="K824" i="14"/>
  <c r="B821" i="13"/>
  <c r="E824" i="14"/>
  <c r="I824" i="14"/>
  <c r="C821" i="13"/>
  <c r="D821" i="13"/>
  <c r="E821" i="13"/>
  <c r="F821" i="13"/>
  <c r="G821" i="13"/>
  <c r="H821" i="13"/>
  <c r="A822" i="13"/>
  <c r="D825" i="14"/>
  <c r="F825" i="14"/>
  <c r="G825" i="14"/>
  <c r="B825" i="14"/>
  <c r="C825" i="14"/>
  <c r="H825" i="14"/>
  <c r="K825" i="14"/>
  <c r="B822" i="13"/>
  <c r="E825" i="14"/>
  <c r="I825" i="14"/>
  <c r="C822" i="13"/>
  <c r="D822" i="13"/>
  <c r="E822" i="13"/>
  <c r="F822" i="13"/>
  <c r="G822" i="13"/>
  <c r="H822" i="13"/>
  <c r="A823" i="13"/>
  <c r="D826" i="14"/>
  <c r="F826" i="14"/>
  <c r="G826" i="14"/>
  <c r="B826" i="14"/>
  <c r="C826" i="14"/>
  <c r="H826" i="14"/>
  <c r="K826" i="14"/>
  <c r="B823" i="13"/>
  <c r="E826" i="14"/>
  <c r="I826" i="14"/>
  <c r="C823" i="13"/>
  <c r="D823" i="13"/>
  <c r="E823" i="13"/>
  <c r="F823" i="13"/>
  <c r="G823" i="13"/>
  <c r="H823" i="13"/>
  <c r="A824" i="13"/>
  <c r="D827" i="14"/>
  <c r="F827" i="14"/>
  <c r="G827" i="14"/>
  <c r="B827" i="14"/>
  <c r="C827" i="14"/>
  <c r="H827" i="14"/>
  <c r="K827" i="14"/>
  <c r="B824" i="13"/>
  <c r="E827" i="14"/>
  <c r="I827" i="14"/>
  <c r="C824" i="13"/>
  <c r="D824" i="13"/>
  <c r="E824" i="13"/>
  <c r="F824" i="13"/>
  <c r="G824" i="13"/>
  <c r="H824" i="13"/>
  <c r="A825" i="13"/>
  <c r="D828" i="14"/>
  <c r="F828" i="14"/>
  <c r="G828" i="14"/>
  <c r="B828" i="14"/>
  <c r="C828" i="14"/>
  <c r="H828" i="14"/>
  <c r="K828" i="14"/>
  <c r="B825" i="13"/>
  <c r="E828" i="14"/>
  <c r="I828" i="14"/>
  <c r="C825" i="13"/>
  <c r="D825" i="13"/>
  <c r="E825" i="13"/>
  <c r="F825" i="13"/>
  <c r="G825" i="13"/>
  <c r="H825" i="13"/>
  <c r="A826" i="13"/>
  <c r="D829" i="14"/>
  <c r="F829" i="14"/>
  <c r="G829" i="14"/>
  <c r="B829" i="14"/>
  <c r="C829" i="14"/>
  <c r="H829" i="14"/>
  <c r="K829" i="14"/>
  <c r="B826" i="13"/>
  <c r="E829" i="14"/>
  <c r="I829" i="14"/>
  <c r="C826" i="13"/>
  <c r="D826" i="13"/>
  <c r="E826" i="13"/>
  <c r="F826" i="13"/>
  <c r="G826" i="13"/>
  <c r="H826" i="13"/>
  <c r="A827" i="13"/>
  <c r="D830" i="14"/>
  <c r="F830" i="14"/>
  <c r="G830" i="14"/>
  <c r="B830" i="14"/>
  <c r="C830" i="14"/>
  <c r="H830" i="14"/>
  <c r="K830" i="14"/>
  <c r="B827" i="13"/>
  <c r="E830" i="14"/>
  <c r="I830" i="14"/>
  <c r="C827" i="13"/>
  <c r="D827" i="13"/>
  <c r="E827" i="13"/>
  <c r="F827" i="13"/>
  <c r="G827" i="13"/>
  <c r="H827" i="13"/>
  <c r="A828" i="13"/>
  <c r="D831" i="14"/>
  <c r="F831" i="14"/>
  <c r="G831" i="14"/>
  <c r="B831" i="14"/>
  <c r="C831" i="14"/>
  <c r="H831" i="14"/>
  <c r="K831" i="14"/>
  <c r="B828" i="13"/>
  <c r="E831" i="14"/>
  <c r="I831" i="14"/>
  <c r="C828" i="13"/>
  <c r="D828" i="13"/>
  <c r="E828" i="13"/>
  <c r="F828" i="13"/>
  <c r="G828" i="13"/>
  <c r="H828" i="13"/>
  <c r="A829" i="13"/>
  <c r="D832" i="14"/>
  <c r="F832" i="14"/>
  <c r="G832" i="14"/>
  <c r="B832" i="14"/>
  <c r="C832" i="14"/>
  <c r="H832" i="14"/>
  <c r="K832" i="14"/>
  <c r="B829" i="13"/>
  <c r="E832" i="14"/>
  <c r="I832" i="14"/>
  <c r="C829" i="13"/>
  <c r="D829" i="13"/>
  <c r="E829" i="13"/>
  <c r="F829" i="13"/>
  <c r="G829" i="13"/>
  <c r="H829" i="13"/>
  <c r="A830" i="13"/>
  <c r="D833" i="14"/>
  <c r="F833" i="14"/>
  <c r="G833" i="14"/>
  <c r="B833" i="14"/>
  <c r="C833" i="14"/>
  <c r="H833" i="14"/>
  <c r="K833" i="14"/>
  <c r="B830" i="13"/>
  <c r="E833" i="14"/>
  <c r="I833" i="14"/>
  <c r="C830" i="13"/>
  <c r="D830" i="13"/>
  <c r="E830" i="13"/>
  <c r="F830" i="13"/>
  <c r="G830" i="13"/>
  <c r="H830" i="13"/>
  <c r="A831" i="13"/>
  <c r="D834" i="14"/>
  <c r="F834" i="14"/>
  <c r="G834" i="14"/>
  <c r="B834" i="14"/>
  <c r="C834" i="14"/>
  <c r="H834" i="14"/>
  <c r="K834" i="14"/>
  <c r="B831" i="13"/>
  <c r="E834" i="14"/>
  <c r="I834" i="14"/>
  <c r="C831" i="13"/>
  <c r="D831" i="13"/>
  <c r="E831" i="13"/>
  <c r="F831" i="13"/>
  <c r="G831" i="13"/>
  <c r="H831" i="13"/>
  <c r="A832" i="13"/>
  <c r="D835" i="14"/>
  <c r="F835" i="14"/>
  <c r="G835" i="14"/>
  <c r="B835" i="14"/>
  <c r="C835" i="14"/>
  <c r="H835" i="14"/>
  <c r="K835" i="14"/>
  <c r="B832" i="13"/>
  <c r="E835" i="14"/>
  <c r="I835" i="14"/>
  <c r="C832" i="13"/>
  <c r="D832" i="13"/>
  <c r="E832" i="13"/>
  <c r="F832" i="13"/>
  <c r="G832" i="13"/>
  <c r="H832" i="13"/>
  <c r="A833" i="13"/>
  <c r="D836" i="14"/>
  <c r="F836" i="14"/>
  <c r="G836" i="14"/>
  <c r="B836" i="14"/>
  <c r="C836" i="14"/>
  <c r="H836" i="14"/>
  <c r="K836" i="14"/>
  <c r="B833" i="13"/>
  <c r="E836" i="14"/>
  <c r="I836" i="14"/>
  <c r="C833" i="13"/>
  <c r="D833" i="13"/>
  <c r="E833" i="13"/>
  <c r="F833" i="13"/>
  <c r="G833" i="13"/>
  <c r="H833" i="13"/>
  <c r="A834" i="13"/>
  <c r="D837" i="14"/>
  <c r="F837" i="14"/>
  <c r="G837" i="14"/>
  <c r="B837" i="14"/>
  <c r="C837" i="14"/>
  <c r="H837" i="14"/>
  <c r="K837" i="14"/>
  <c r="B834" i="13"/>
  <c r="E837" i="14"/>
  <c r="I837" i="14"/>
  <c r="C834" i="13"/>
  <c r="D834" i="13"/>
  <c r="E834" i="13"/>
  <c r="F834" i="13"/>
  <c r="G834" i="13"/>
  <c r="H834" i="13"/>
  <c r="A835" i="13"/>
  <c r="D838" i="14"/>
  <c r="F838" i="14"/>
  <c r="G838" i="14"/>
  <c r="B838" i="14"/>
  <c r="C838" i="14"/>
  <c r="H838" i="14"/>
  <c r="K838" i="14"/>
  <c r="B835" i="13"/>
  <c r="E838" i="14"/>
  <c r="I838" i="14"/>
  <c r="C835" i="13"/>
  <c r="D835" i="13"/>
  <c r="E835" i="13"/>
  <c r="F835" i="13"/>
  <c r="G835" i="13"/>
  <c r="H835" i="13"/>
  <c r="A836" i="13"/>
  <c r="D839" i="14"/>
  <c r="F839" i="14"/>
  <c r="G839" i="14"/>
  <c r="B839" i="14"/>
  <c r="C839" i="14"/>
  <c r="H839" i="14"/>
  <c r="K839" i="14"/>
  <c r="B836" i="13"/>
  <c r="E839" i="14"/>
  <c r="I839" i="14"/>
  <c r="C836" i="13"/>
  <c r="D836" i="13"/>
  <c r="E836" i="13"/>
  <c r="F836" i="13"/>
  <c r="G836" i="13"/>
  <c r="H836" i="13"/>
  <c r="A837" i="13"/>
  <c r="D840" i="14"/>
  <c r="F840" i="14"/>
  <c r="G840" i="14"/>
  <c r="B840" i="14"/>
  <c r="C840" i="14"/>
  <c r="H840" i="14"/>
  <c r="K840" i="14"/>
  <c r="B837" i="13"/>
  <c r="E840" i="14"/>
  <c r="I840" i="14"/>
  <c r="C837" i="13"/>
  <c r="D837" i="13"/>
  <c r="E837" i="13"/>
  <c r="F837" i="13"/>
  <c r="G837" i="13"/>
  <c r="H837" i="13"/>
  <c r="A838" i="13"/>
  <c r="D841" i="14"/>
  <c r="F841" i="14"/>
  <c r="G841" i="14"/>
  <c r="B841" i="14"/>
  <c r="C841" i="14"/>
  <c r="H841" i="14"/>
  <c r="K841" i="14"/>
  <c r="B838" i="13"/>
  <c r="E841" i="14"/>
  <c r="I841" i="14"/>
  <c r="C838" i="13"/>
  <c r="D838" i="13"/>
  <c r="E838" i="13"/>
  <c r="F838" i="13"/>
  <c r="G838" i="13"/>
  <c r="H838" i="13"/>
  <c r="A839" i="13"/>
  <c r="D842" i="14"/>
  <c r="F842" i="14"/>
  <c r="G842" i="14"/>
  <c r="B842" i="14"/>
  <c r="C842" i="14"/>
  <c r="H842" i="14"/>
  <c r="K842" i="14"/>
  <c r="B839" i="13"/>
  <c r="E842" i="14"/>
  <c r="I842" i="14"/>
  <c r="C839" i="13"/>
  <c r="D839" i="13"/>
  <c r="E839" i="13"/>
  <c r="F839" i="13"/>
  <c r="G839" i="13"/>
  <c r="H839" i="13"/>
  <c r="A840" i="13"/>
  <c r="D843" i="14"/>
  <c r="F843" i="14"/>
  <c r="G843" i="14"/>
  <c r="B843" i="14"/>
  <c r="C843" i="14"/>
  <c r="H843" i="14"/>
  <c r="K843" i="14"/>
  <c r="B840" i="13"/>
  <c r="E843" i="14"/>
  <c r="I843" i="14"/>
  <c r="C840" i="13"/>
  <c r="D840" i="13"/>
  <c r="E840" i="13"/>
  <c r="F840" i="13"/>
  <c r="G840" i="13"/>
  <c r="H840" i="13"/>
  <c r="A841" i="13"/>
  <c r="D844" i="14"/>
  <c r="F844" i="14"/>
  <c r="G844" i="14"/>
  <c r="B844" i="14"/>
  <c r="C844" i="14"/>
  <c r="H844" i="14"/>
  <c r="K844" i="14"/>
  <c r="B841" i="13"/>
  <c r="E844" i="14"/>
  <c r="I844" i="14"/>
  <c r="C841" i="13"/>
  <c r="D841" i="13"/>
  <c r="E841" i="13"/>
  <c r="F841" i="13"/>
  <c r="G841" i="13"/>
  <c r="H841" i="13"/>
  <c r="A842" i="13"/>
  <c r="D845" i="14"/>
  <c r="F845" i="14"/>
  <c r="G845" i="14"/>
  <c r="B845" i="14"/>
  <c r="C845" i="14"/>
  <c r="H845" i="14"/>
  <c r="K845" i="14"/>
  <c r="B842" i="13"/>
  <c r="E845" i="14"/>
  <c r="I845" i="14"/>
  <c r="C842" i="13"/>
  <c r="D842" i="13"/>
  <c r="E842" i="13"/>
  <c r="F842" i="13"/>
  <c r="G842" i="13"/>
  <c r="H842" i="13"/>
  <c r="A843" i="13"/>
  <c r="D846" i="14"/>
  <c r="F846" i="14"/>
  <c r="G846" i="14"/>
  <c r="B846" i="14"/>
  <c r="C846" i="14"/>
  <c r="H846" i="14"/>
  <c r="K846" i="14"/>
  <c r="B843" i="13"/>
  <c r="E846" i="14"/>
  <c r="I846" i="14"/>
  <c r="C843" i="13"/>
  <c r="D843" i="13"/>
  <c r="E843" i="13"/>
  <c r="F843" i="13"/>
  <c r="G843" i="13"/>
  <c r="H843" i="13"/>
  <c r="A844" i="13"/>
  <c r="D847" i="14"/>
  <c r="F847" i="14"/>
  <c r="G847" i="14"/>
  <c r="B847" i="14"/>
  <c r="C847" i="14"/>
  <c r="H847" i="14"/>
  <c r="K847" i="14"/>
  <c r="B844" i="13"/>
  <c r="E847" i="14"/>
  <c r="I847" i="14"/>
  <c r="C844" i="13"/>
  <c r="D844" i="13"/>
  <c r="E844" i="13"/>
  <c r="F844" i="13"/>
  <c r="G844" i="13"/>
  <c r="H844" i="13"/>
  <c r="A845" i="13"/>
  <c r="D848" i="14"/>
  <c r="F848" i="14"/>
  <c r="G848" i="14"/>
  <c r="B848" i="14"/>
  <c r="C848" i="14"/>
  <c r="H848" i="14"/>
  <c r="K848" i="14"/>
  <c r="B845" i="13"/>
  <c r="E848" i="14"/>
  <c r="I848" i="14"/>
  <c r="C845" i="13"/>
  <c r="D845" i="13"/>
  <c r="E845" i="13"/>
  <c r="F845" i="13"/>
  <c r="G845" i="13"/>
  <c r="H845" i="13"/>
  <c r="A846" i="13"/>
  <c r="D849" i="14"/>
  <c r="F849" i="14"/>
  <c r="G849" i="14"/>
  <c r="B849" i="14"/>
  <c r="C849" i="14"/>
  <c r="H849" i="14"/>
  <c r="K849" i="14"/>
  <c r="B846" i="13"/>
  <c r="E849" i="14"/>
  <c r="I849" i="14"/>
  <c r="C846" i="13"/>
  <c r="D846" i="13"/>
  <c r="E846" i="13"/>
  <c r="F846" i="13"/>
  <c r="G846" i="13"/>
  <c r="H846" i="13"/>
  <c r="A847" i="13"/>
  <c r="D850" i="14"/>
  <c r="F850" i="14"/>
  <c r="G850" i="14"/>
  <c r="B850" i="14"/>
  <c r="C850" i="14"/>
  <c r="H850" i="14"/>
  <c r="K850" i="14"/>
  <c r="B847" i="13"/>
  <c r="E850" i="14"/>
  <c r="I850" i="14"/>
  <c r="C847" i="13"/>
  <c r="D847" i="13"/>
  <c r="E847" i="13"/>
  <c r="F847" i="13"/>
  <c r="G847" i="13"/>
  <c r="H847" i="13"/>
  <c r="A848" i="13"/>
  <c r="D851" i="14"/>
  <c r="F851" i="14"/>
  <c r="G851" i="14"/>
  <c r="B851" i="14"/>
  <c r="C851" i="14"/>
  <c r="H851" i="14"/>
  <c r="K851" i="14"/>
  <c r="B848" i="13"/>
  <c r="E851" i="14"/>
  <c r="I851" i="14"/>
  <c r="C848" i="13"/>
  <c r="D848" i="13"/>
  <c r="E848" i="13"/>
  <c r="F848" i="13"/>
  <c r="G848" i="13"/>
  <c r="H848" i="13"/>
  <c r="A849" i="13"/>
  <c r="D852" i="14"/>
  <c r="F852" i="14"/>
  <c r="G852" i="14"/>
  <c r="B852" i="14"/>
  <c r="C852" i="14"/>
  <c r="H852" i="14"/>
  <c r="K852" i="14"/>
  <c r="B849" i="13"/>
  <c r="E852" i="14"/>
  <c r="I852" i="14"/>
  <c r="C849" i="13"/>
  <c r="D849" i="13"/>
  <c r="E849" i="13"/>
  <c r="F849" i="13"/>
  <c r="G849" i="13"/>
  <c r="H849" i="13"/>
  <c r="A850" i="13"/>
  <c r="D853" i="14"/>
  <c r="F853" i="14"/>
  <c r="G853" i="14"/>
  <c r="B853" i="14"/>
  <c r="C853" i="14"/>
  <c r="H853" i="14"/>
  <c r="K853" i="14"/>
  <c r="B850" i="13"/>
  <c r="E853" i="14"/>
  <c r="I853" i="14"/>
  <c r="C850" i="13"/>
  <c r="D850" i="13"/>
  <c r="E850" i="13"/>
  <c r="F850" i="13"/>
  <c r="G850" i="13"/>
  <c r="H850" i="13"/>
  <c r="A851" i="13"/>
  <c r="D854" i="14"/>
  <c r="F854" i="14"/>
  <c r="G854" i="14"/>
  <c r="B854" i="14"/>
  <c r="C854" i="14"/>
  <c r="H854" i="14"/>
  <c r="K854" i="14"/>
  <c r="B851" i="13"/>
  <c r="E854" i="14"/>
  <c r="I854" i="14"/>
  <c r="C851" i="13"/>
  <c r="D851" i="13"/>
  <c r="E851" i="13"/>
  <c r="F851" i="13"/>
  <c r="G851" i="13"/>
  <c r="H851" i="13"/>
  <c r="A852" i="13"/>
  <c r="D855" i="14"/>
  <c r="F855" i="14"/>
  <c r="G855" i="14"/>
  <c r="B855" i="14"/>
  <c r="C855" i="14"/>
  <c r="H855" i="14"/>
  <c r="K855" i="14"/>
  <c r="B852" i="13"/>
  <c r="E855" i="14"/>
  <c r="I855" i="14"/>
  <c r="C852" i="13"/>
  <c r="D852" i="13"/>
  <c r="E852" i="13"/>
  <c r="F852" i="13"/>
  <c r="G852" i="13"/>
  <c r="H852" i="13"/>
  <c r="A853" i="13"/>
  <c r="D856" i="14"/>
  <c r="F856" i="14"/>
  <c r="G856" i="14"/>
  <c r="B856" i="14"/>
  <c r="C856" i="14"/>
  <c r="H856" i="14"/>
  <c r="K856" i="14"/>
  <c r="B853" i="13"/>
  <c r="E856" i="14"/>
  <c r="I856" i="14"/>
  <c r="C853" i="13"/>
  <c r="D853" i="13"/>
  <c r="E853" i="13"/>
  <c r="F853" i="13"/>
  <c r="G853" i="13"/>
  <c r="H853" i="13"/>
  <c r="A854" i="13"/>
  <c r="D857" i="14"/>
  <c r="F857" i="14"/>
  <c r="G857" i="14"/>
  <c r="B857" i="14"/>
  <c r="C857" i="14"/>
  <c r="H857" i="14"/>
  <c r="K857" i="14"/>
  <c r="B854" i="13"/>
  <c r="E857" i="14"/>
  <c r="I857" i="14"/>
  <c r="C854" i="13"/>
  <c r="D854" i="13"/>
  <c r="E854" i="13"/>
  <c r="F854" i="13"/>
  <c r="G854" i="13"/>
  <c r="H854" i="13"/>
  <c r="A855" i="13"/>
  <c r="D858" i="14"/>
  <c r="F858" i="14"/>
  <c r="G858" i="14"/>
  <c r="B858" i="14"/>
  <c r="C858" i="14"/>
  <c r="H858" i="14"/>
  <c r="K858" i="14"/>
  <c r="B855" i="13"/>
  <c r="E858" i="14"/>
  <c r="I858" i="14"/>
  <c r="C855" i="13"/>
  <c r="D855" i="13"/>
  <c r="E855" i="13"/>
  <c r="F855" i="13"/>
  <c r="G855" i="13"/>
  <c r="H855" i="13"/>
  <c r="A856" i="13"/>
  <c r="D859" i="14"/>
  <c r="F859" i="14"/>
  <c r="G859" i="14"/>
  <c r="B859" i="14"/>
  <c r="C859" i="14"/>
  <c r="H859" i="14"/>
  <c r="K859" i="14"/>
  <c r="B856" i="13"/>
  <c r="E859" i="14"/>
  <c r="I859" i="14"/>
  <c r="C856" i="13"/>
  <c r="D856" i="13"/>
  <c r="E856" i="13"/>
  <c r="F856" i="13"/>
  <c r="G856" i="13"/>
  <c r="H856" i="13"/>
  <c r="A857" i="13"/>
  <c r="D860" i="14"/>
  <c r="F860" i="14"/>
  <c r="G860" i="14"/>
  <c r="B860" i="14"/>
  <c r="C860" i="14"/>
  <c r="H860" i="14"/>
  <c r="K860" i="14"/>
  <c r="B857" i="13"/>
  <c r="E860" i="14"/>
  <c r="I860" i="14"/>
  <c r="C857" i="13"/>
  <c r="D857" i="13"/>
  <c r="E857" i="13"/>
  <c r="F857" i="13"/>
  <c r="G857" i="13"/>
  <c r="H857" i="13"/>
  <c r="A858" i="13"/>
  <c r="D861" i="14"/>
  <c r="F861" i="14"/>
  <c r="G861" i="14"/>
  <c r="B861" i="14"/>
  <c r="C861" i="14"/>
  <c r="H861" i="14"/>
  <c r="K861" i="14"/>
  <c r="B858" i="13"/>
  <c r="E861" i="14"/>
  <c r="I861" i="14"/>
  <c r="C858" i="13"/>
  <c r="D858" i="13"/>
  <c r="E858" i="13"/>
  <c r="F858" i="13"/>
  <c r="G858" i="13"/>
  <c r="H858" i="13"/>
  <c r="A859" i="13"/>
  <c r="D862" i="14"/>
  <c r="F862" i="14"/>
  <c r="G862" i="14"/>
  <c r="B862" i="14"/>
  <c r="C862" i="14"/>
  <c r="H862" i="14"/>
  <c r="K862" i="14"/>
  <c r="B859" i="13"/>
  <c r="E862" i="14"/>
  <c r="I862" i="14"/>
  <c r="C859" i="13"/>
  <c r="D859" i="13"/>
  <c r="E859" i="13"/>
  <c r="F859" i="13"/>
  <c r="G859" i="13"/>
  <c r="H859" i="13"/>
  <c r="A860" i="13"/>
  <c r="D863" i="14"/>
  <c r="F863" i="14"/>
  <c r="G863" i="14"/>
  <c r="B863" i="14"/>
  <c r="C863" i="14"/>
  <c r="H863" i="14"/>
  <c r="K863" i="14"/>
  <c r="B860" i="13"/>
  <c r="E863" i="14"/>
  <c r="I863" i="14"/>
  <c r="C860" i="13"/>
  <c r="D860" i="13"/>
  <c r="E860" i="13"/>
  <c r="F860" i="13"/>
  <c r="G860" i="13"/>
  <c r="H860" i="13"/>
  <c r="A861" i="13"/>
  <c r="D864" i="14"/>
  <c r="F864" i="14"/>
  <c r="G864" i="14"/>
  <c r="B864" i="14"/>
  <c r="C864" i="14"/>
  <c r="H864" i="14"/>
  <c r="K864" i="14"/>
  <c r="B861" i="13"/>
  <c r="E864" i="14"/>
  <c r="I864" i="14"/>
  <c r="C861" i="13"/>
  <c r="D861" i="13"/>
  <c r="E861" i="13"/>
  <c r="F861" i="13"/>
  <c r="G861" i="13"/>
  <c r="H861" i="13"/>
  <c r="A862" i="13"/>
  <c r="D865" i="14"/>
  <c r="F865" i="14"/>
  <c r="G865" i="14"/>
  <c r="B865" i="14"/>
  <c r="C865" i="14"/>
  <c r="H865" i="14"/>
  <c r="K865" i="14"/>
  <c r="B862" i="13"/>
  <c r="E865" i="14"/>
  <c r="I865" i="14"/>
  <c r="C862" i="13"/>
  <c r="D862" i="13"/>
  <c r="E862" i="13"/>
  <c r="F862" i="13"/>
  <c r="G862" i="13"/>
  <c r="H862" i="13"/>
  <c r="A863" i="13"/>
  <c r="D866" i="14"/>
  <c r="F866" i="14"/>
  <c r="G866" i="14"/>
  <c r="B866" i="14"/>
  <c r="C866" i="14"/>
  <c r="H866" i="14"/>
  <c r="K866" i="14"/>
  <c r="B863" i="13"/>
  <c r="E866" i="14"/>
  <c r="I866" i="14"/>
  <c r="C863" i="13"/>
  <c r="D863" i="13"/>
  <c r="E863" i="13"/>
  <c r="F863" i="13"/>
  <c r="G863" i="13"/>
  <c r="H863" i="13"/>
  <c r="A864" i="13"/>
  <c r="D867" i="14"/>
  <c r="F867" i="14"/>
  <c r="G867" i="14"/>
  <c r="B867" i="14"/>
  <c r="C867" i="14"/>
  <c r="H867" i="14"/>
  <c r="K867" i="14"/>
  <c r="B864" i="13"/>
  <c r="E867" i="14"/>
  <c r="I867" i="14"/>
  <c r="C864" i="13"/>
  <c r="D864" i="13"/>
  <c r="E864" i="13"/>
  <c r="F864" i="13"/>
  <c r="G864" i="13"/>
  <c r="H864" i="13"/>
  <c r="A865" i="13"/>
  <c r="D868" i="14"/>
  <c r="F868" i="14"/>
  <c r="G868" i="14"/>
  <c r="B868" i="14"/>
  <c r="C868" i="14"/>
  <c r="H868" i="14"/>
  <c r="K868" i="14"/>
  <c r="B865" i="13"/>
  <c r="E868" i="14"/>
  <c r="I868" i="14"/>
  <c r="C865" i="13"/>
  <c r="D865" i="13"/>
  <c r="E865" i="13"/>
  <c r="F865" i="13"/>
  <c r="G865" i="13"/>
  <c r="H865" i="13"/>
  <c r="A866" i="13"/>
  <c r="D869" i="14"/>
  <c r="F869" i="14"/>
  <c r="G869" i="14"/>
  <c r="B869" i="14"/>
  <c r="C869" i="14"/>
  <c r="H869" i="14"/>
  <c r="K869" i="14"/>
  <c r="B866" i="13"/>
  <c r="E869" i="14"/>
  <c r="I869" i="14"/>
  <c r="C866" i="13"/>
  <c r="D866" i="13"/>
  <c r="E866" i="13"/>
  <c r="F866" i="13"/>
  <c r="G866" i="13"/>
  <c r="H866" i="13"/>
  <c r="A867" i="13"/>
  <c r="D870" i="14"/>
  <c r="F870" i="14"/>
  <c r="G870" i="14"/>
  <c r="B870" i="14"/>
  <c r="C870" i="14"/>
  <c r="H870" i="14"/>
  <c r="K870" i="14"/>
  <c r="B867" i="13"/>
  <c r="E870" i="14"/>
  <c r="I870" i="14"/>
  <c r="C867" i="13"/>
  <c r="D867" i="13"/>
  <c r="E867" i="13"/>
  <c r="F867" i="13"/>
  <c r="G867" i="13"/>
  <c r="H867" i="13"/>
  <c r="A868" i="13"/>
  <c r="D871" i="14"/>
  <c r="F871" i="14"/>
  <c r="G871" i="14"/>
  <c r="B871" i="14"/>
  <c r="C871" i="14"/>
  <c r="H871" i="14"/>
  <c r="K871" i="14"/>
  <c r="B868" i="13"/>
  <c r="E871" i="14"/>
  <c r="I871" i="14"/>
  <c r="C868" i="13"/>
  <c r="D868" i="13"/>
  <c r="E868" i="13"/>
  <c r="F868" i="13"/>
  <c r="G868" i="13"/>
  <c r="H868" i="13"/>
  <c r="A869" i="13"/>
  <c r="D872" i="14"/>
  <c r="F872" i="14"/>
  <c r="G872" i="14"/>
  <c r="B872" i="14"/>
  <c r="C872" i="14"/>
  <c r="H872" i="14"/>
  <c r="K872" i="14"/>
  <c r="B869" i="13"/>
  <c r="E872" i="14"/>
  <c r="I872" i="14"/>
  <c r="C869" i="13"/>
  <c r="D869" i="13"/>
  <c r="E869" i="13"/>
  <c r="F869" i="13"/>
  <c r="G869" i="13"/>
  <c r="H869" i="13"/>
  <c r="A870" i="13"/>
  <c r="D873" i="14"/>
  <c r="F873" i="14"/>
  <c r="G873" i="14"/>
  <c r="B873" i="14"/>
  <c r="C873" i="14"/>
  <c r="H873" i="14"/>
  <c r="K873" i="14"/>
  <c r="B870" i="13"/>
  <c r="E873" i="14"/>
  <c r="I873" i="14"/>
  <c r="C870" i="13"/>
  <c r="D870" i="13"/>
  <c r="E870" i="13"/>
  <c r="F870" i="13"/>
  <c r="G870" i="13"/>
  <c r="H870" i="13"/>
  <c r="A871" i="13"/>
  <c r="D874" i="14"/>
  <c r="F874" i="14"/>
  <c r="G874" i="14"/>
  <c r="B874" i="14"/>
  <c r="C874" i="14"/>
  <c r="H874" i="14"/>
  <c r="K874" i="14"/>
  <c r="B871" i="13"/>
  <c r="E874" i="14"/>
  <c r="I874" i="14"/>
  <c r="C871" i="13"/>
  <c r="D871" i="13"/>
  <c r="E871" i="13"/>
  <c r="F871" i="13"/>
  <c r="G871" i="13"/>
  <c r="H871" i="13"/>
  <c r="A872" i="13"/>
  <c r="D875" i="14"/>
  <c r="F875" i="14"/>
  <c r="G875" i="14"/>
  <c r="B875" i="14"/>
  <c r="C875" i="14"/>
  <c r="H875" i="14"/>
  <c r="K875" i="14"/>
  <c r="B872" i="13"/>
  <c r="E875" i="14"/>
  <c r="I875" i="14"/>
  <c r="C872" i="13"/>
  <c r="D872" i="13"/>
  <c r="E872" i="13"/>
  <c r="F872" i="13"/>
  <c r="G872" i="13"/>
  <c r="H872" i="13"/>
  <c r="A873" i="13"/>
  <c r="D876" i="14"/>
  <c r="F876" i="14"/>
  <c r="G876" i="14"/>
  <c r="B876" i="14"/>
  <c r="C876" i="14"/>
  <c r="H876" i="14"/>
  <c r="K876" i="14"/>
  <c r="B873" i="13"/>
  <c r="E876" i="14"/>
  <c r="I876" i="14"/>
  <c r="C873" i="13"/>
  <c r="D873" i="13"/>
  <c r="E873" i="13"/>
  <c r="F873" i="13"/>
  <c r="G873" i="13"/>
  <c r="H873" i="13"/>
  <c r="A874" i="13"/>
  <c r="D877" i="14"/>
  <c r="F877" i="14"/>
  <c r="G877" i="14"/>
  <c r="B877" i="14"/>
  <c r="C877" i="14"/>
  <c r="H877" i="14"/>
  <c r="K877" i="14"/>
  <c r="B874" i="13"/>
  <c r="E877" i="14"/>
  <c r="I877" i="14"/>
  <c r="C874" i="13"/>
  <c r="D874" i="13"/>
  <c r="E874" i="13"/>
  <c r="F874" i="13"/>
  <c r="G874" i="13"/>
  <c r="H874" i="13"/>
  <c r="A875" i="13"/>
  <c r="D878" i="14"/>
  <c r="F878" i="14"/>
  <c r="G878" i="14"/>
  <c r="B878" i="14"/>
  <c r="C878" i="14"/>
  <c r="H878" i="14"/>
  <c r="K878" i="14"/>
  <c r="B875" i="13"/>
  <c r="E878" i="14"/>
  <c r="I878" i="14"/>
  <c r="C875" i="13"/>
  <c r="D875" i="13"/>
  <c r="E875" i="13"/>
  <c r="F875" i="13"/>
  <c r="G875" i="13"/>
  <c r="H875" i="13"/>
  <c r="A876" i="13"/>
  <c r="D879" i="14"/>
  <c r="F879" i="14"/>
  <c r="G879" i="14"/>
  <c r="B879" i="14"/>
  <c r="C879" i="14"/>
  <c r="H879" i="14"/>
  <c r="K879" i="14"/>
  <c r="B876" i="13"/>
  <c r="E879" i="14"/>
  <c r="I879" i="14"/>
  <c r="C876" i="13"/>
  <c r="D876" i="13"/>
  <c r="E876" i="13"/>
  <c r="F876" i="13"/>
  <c r="G876" i="13"/>
  <c r="H876" i="13"/>
  <c r="A877" i="13"/>
  <c r="D880" i="14"/>
  <c r="F880" i="14"/>
  <c r="G880" i="14"/>
  <c r="B880" i="14"/>
  <c r="C880" i="14"/>
  <c r="H880" i="14"/>
  <c r="K880" i="14"/>
  <c r="B877" i="13"/>
  <c r="E880" i="14"/>
  <c r="I880" i="14"/>
  <c r="C877" i="13"/>
  <c r="D877" i="13"/>
  <c r="E877" i="13"/>
  <c r="F877" i="13"/>
  <c r="G877" i="13"/>
  <c r="H877" i="13"/>
  <c r="A878" i="13"/>
  <c r="D881" i="14"/>
  <c r="F881" i="14"/>
  <c r="G881" i="14"/>
  <c r="B881" i="14"/>
  <c r="C881" i="14"/>
  <c r="H881" i="14"/>
  <c r="K881" i="14"/>
  <c r="B878" i="13"/>
  <c r="E881" i="14"/>
  <c r="I881" i="14"/>
  <c r="C878" i="13"/>
  <c r="D878" i="13"/>
  <c r="E878" i="13"/>
  <c r="F878" i="13"/>
  <c r="G878" i="13"/>
  <c r="H878" i="13"/>
  <c r="A879" i="13"/>
  <c r="D882" i="14"/>
  <c r="F882" i="14"/>
  <c r="G882" i="14"/>
  <c r="B882" i="14"/>
  <c r="C882" i="14"/>
  <c r="H882" i="14"/>
  <c r="K882" i="14"/>
  <c r="B879" i="13"/>
  <c r="E882" i="14"/>
  <c r="I882" i="14"/>
  <c r="C879" i="13"/>
  <c r="D879" i="13"/>
  <c r="E879" i="13"/>
  <c r="F879" i="13"/>
  <c r="G879" i="13"/>
  <c r="H879" i="13"/>
  <c r="A880" i="13"/>
  <c r="D883" i="14"/>
  <c r="F883" i="14"/>
  <c r="G883" i="14"/>
  <c r="B883" i="14"/>
  <c r="C883" i="14"/>
  <c r="H883" i="14"/>
  <c r="K883" i="14"/>
  <c r="B880" i="13"/>
  <c r="E883" i="14"/>
  <c r="I883" i="14"/>
  <c r="C880" i="13"/>
  <c r="D880" i="13"/>
  <c r="E880" i="13"/>
  <c r="F880" i="13"/>
  <c r="G880" i="13"/>
  <c r="H880" i="13"/>
  <c r="A881" i="13"/>
  <c r="D884" i="14"/>
  <c r="F884" i="14"/>
  <c r="G884" i="14"/>
  <c r="B884" i="14"/>
  <c r="C884" i="14"/>
  <c r="H884" i="14"/>
  <c r="K884" i="14"/>
  <c r="B881" i="13"/>
  <c r="E884" i="14"/>
  <c r="I884" i="14"/>
  <c r="C881" i="13"/>
  <c r="D881" i="13"/>
  <c r="E881" i="13"/>
  <c r="F881" i="13"/>
  <c r="G881" i="13"/>
  <c r="H881" i="13"/>
  <c r="A882" i="13"/>
  <c r="D885" i="14"/>
  <c r="F885" i="14"/>
  <c r="G885" i="14"/>
  <c r="B885" i="14"/>
  <c r="C885" i="14"/>
  <c r="H885" i="14"/>
  <c r="K885" i="14"/>
  <c r="B882" i="13"/>
  <c r="E885" i="14"/>
  <c r="I885" i="14"/>
  <c r="C882" i="13"/>
  <c r="D882" i="13"/>
  <c r="E882" i="13"/>
  <c r="F882" i="13"/>
  <c r="G882" i="13"/>
  <c r="H882" i="13"/>
  <c r="A883" i="13"/>
  <c r="D886" i="14"/>
  <c r="F886" i="14"/>
  <c r="G886" i="14"/>
  <c r="B886" i="14"/>
  <c r="C886" i="14"/>
  <c r="H886" i="14"/>
  <c r="K886" i="14"/>
  <c r="B883" i="13"/>
  <c r="E886" i="14"/>
  <c r="I886" i="14"/>
  <c r="C883" i="13"/>
  <c r="D883" i="13"/>
  <c r="E883" i="13"/>
  <c r="F883" i="13"/>
  <c r="G883" i="13"/>
  <c r="H883" i="13"/>
  <c r="A884" i="13"/>
  <c r="D887" i="14"/>
  <c r="F887" i="14"/>
  <c r="G887" i="14"/>
  <c r="B887" i="14"/>
  <c r="C887" i="14"/>
  <c r="H887" i="14"/>
  <c r="K887" i="14"/>
  <c r="B884" i="13"/>
  <c r="E887" i="14"/>
  <c r="I887" i="14"/>
  <c r="C884" i="13"/>
  <c r="D884" i="13"/>
  <c r="E884" i="13"/>
  <c r="F884" i="13"/>
  <c r="G884" i="13"/>
  <c r="H884" i="13"/>
  <c r="A885" i="13"/>
  <c r="D888" i="14"/>
  <c r="F888" i="14"/>
  <c r="G888" i="14"/>
  <c r="B888" i="14"/>
  <c r="C888" i="14"/>
  <c r="H888" i="14"/>
  <c r="K888" i="14"/>
  <c r="B885" i="13"/>
  <c r="E888" i="14"/>
  <c r="I888" i="14"/>
  <c r="C885" i="13"/>
  <c r="D885" i="13"/>
  <c r="E885" i="13"/>
  <c r="F885" i="13"/>
  <c r="G885" i="13"/>
  <c r="H885" i="13"/>
  <c r="A886" i="13"/>
  <c r="D889" i="14"/>
  <c r="F889" i="14"/>
  <c r="G889" i="14"/>
  <c r="B889" i="14"/>
  <c r="C889" i="14"/>
  <c r="H889" i="14"/>
  <c r="K889" i="14"/>
  <c r="B886" i="13"/>
  <c r="E889" i="14"/>
  <c r="I889" i="14"/>
  <c r="C886" i="13"/>
  <c r="D886" i="13"/>
  <c r="E886" i="13"/>
  <c r="F886" i="13"/>
  <c r="G886" i="13"/>
  <c r="H886" i="13"/>
  <c r="A887" i="13"/>
  <c r="D890" i="14"/>
  <c r="F890" i="14"/>
  <c r="G890" i="14"/>
  <c r="B890" i="14"/>
  <c r="C890" i="14"/>
  <c r="H890" i="14"/>
  <c r="K890" i="14"/>
  <c r="B887" i="13"/>
  <c r="E890" i="14"/>
  <c r="I890" i="14"/>
  <c r="C887" i="13"/>
  <c r="D887" i="13"/>
  <c r="E887" i="13"/>
  <c r="F887" i="13"/>
  <c r="G887" i="13"/>
  <c r="H887" i="13"/>
  <c r="A888" i="13"/>
  <c r="D891" i="14"/>
  <c r="F891" i="14"/>
  <c r="G891" i="14"/>
  <c r="B891" i="14"/>
  <c r="C891" i="14"/>
  <c r="H891" i="14"/>
  <c r="K891" i="14"/>
  <c r="B888" i="13"/>
  <c r="E891" i="14"/>
  <c r="I891" i="14"/>
  <c r="C888" i="13"/>
  <c r="D888" i="13"/>
  <c r="E888" i="13"/>
  <c r="F888" i="13"/>
  <c r="G888" i="13"/>
  <c r="H888" i="13"/>
  <c r="A889" i="13"/>
  <c r="D892" i="14"/>
  <c r="F892" i="14"/>
  <c r="G892" i="14"/>
  <c r="B892" i="14"/>
  <c r="C892" i="14"/>
  <c r="H892" i="14"/>
  <c r="K892" i="14"/>
  <c r="B889" i="13"/>
  <c r="E892" i="14"/>
  <c r="I892" i="14"/>
  <c r="C889" i="13"/>
  <c r="D889" i="13"/>
  <c r="E889" i="13"/>
  <c r="F889" i="13"/>
  <c r="G889" i="13"/>
  <c r="H889" i="13"/>
  <c r="A890" i="13"/>
  <c r="D893" i="14"/>
  <c r="F893" i="14"/>
  <c r="G893" i="14"/>
  <c r="B893" i="14"/>
  <c r="C893" i="14"/>
  <c r="H893" i="14"/>
  <c r="K893" i="14"/>
  <c r="B890" i="13"/>
  <c r="E893" i="14"/>
  <c r="I893" i="14"/>
  <c r="C890" i="13"/>
  <c r="D890" i="13"/>
  <c r="E890" i="13"/>
  <c r="F890" i="13"/>
  <c r="G890" i="13"/>
  <c r="H890" i="13"/>
  <c r="A891" i="13"/>
  <c r="D894" i="14"/>
  <c r="F894" i="14"/>
  <c r="G894" i="14"/>
  <c r="B894" i="14"/>
  <c r="C894" i="14"/>
  <c r="H894" i="14"/>
  <c r="K894" i="14"/>
  <c r="B891" i="13"/>
  <c r="E894" i="14"/>
  <c r="I894" i="14"/>
  <c r="C891" i="13"/>
  <c r="D891" i="13"/>
  <c r="E891" i="13"/>
  <c r="F891" i="13"/>
  <c r="G891" i="13"/>
  <c r="H891" i="13"/>
  <c r="A892" i="13"/>
  <c r="D895" i="14"/>
  <c r="F895" i="14"/>
  <c r="G895" i="14"/>
  <c r="B895" i="14"/>
  <c r="C895" i="14"/>
  <c r="H895" i="14"/>
  <c r="K895" i="14"/>
  <c r="B892" i="13"/>
  <c r="E895" i="14"/>
  <c r="I895" i="14"/>
  <c r="C892" i="13"/>
  <c r="D892" i="13"/>
  <c r="E892" i="13"/>
  <c r="F892" i="13"/>
  <c r="G892" i="13"/>
  <c r="H892" i="13"/>
  <c r="A893" i="13"/>
  <c r="D896" i="14"/>
  <c r="F896" i="14"/>
  <c r="G896" i="14"/>
  <c r="B896" i="14"/>
  <c r="C896" i="14"/>
  <c r="H896" i="14"/>
  <c r="K896" i="14"/>
  <c r="B893" i="13"/>
  <c r="E896" i="14"/>
  <c r="I896" i="14"/>
  <c r="C893" i="13"/>
  <c r="D893" i="13"/>
  <c r="E893" i="13"/>
  <c r="F893" i="13"/>
  <c r="G893" i="13"/>
  <c r="H893" i="13"/>
  <c r="A894" i="13"/>
  <c r="D897" i="14"/>
  <c r="F897" i="14"/>
  <c r="G897" i="14"/>
  <c r="B897" i="14"/>
  <c r="C897" i="14"/>
  <c r="H897" i="14"/>
  <c r="K897" i="14"/>
  <c r="B894" i="13"/>
  <c r="E897" i="14"/>
  <c r="I897" i="14"/>
  <c r="C894" i="13"/>
  <c r="D894" i="13"/>
  <c r="E894" i="13"/>
  <c r="F894" i="13"/>
  <c r="G894" i="13"/>
  <c r="H894" i="13"/>
  <c r="A895" i="13"/>
  <c r="D898" i="14"/>
  <c r="F898" i="14"/>
  <c r="G898" i="14"/>
  <c r="B898" i="14"/>
  <c r="C898" i="14"/>
  <c r="H898" i="14"/>
  <c r="K898" i="14"/>
  <c r="B895" i="13"/>
  <c r="E898" i="14"/>
  <c r="I898" i="14"/>
  <c r="C895" i="13"/>
  <c r="D895" i="13"/>
  <c r="E895" i="13"/>
  <c r="F895" i="13"/>
  <c r="G895" i="13"/>
  <c r="H895" i="13"/>
  <c r="A896" i="13"/>
  <c r="D899" i="14"/>
  <c r="F899" i="14"/>
  <c r="G899" i="14"/>
  <c r="B899" i="14"/>
  <c r="C899" i="14"/>
  <c r="H899" i="14"/>
  <c r="K899" i="14"/>
  <c r="B896" i="13"/>
  <c r="E899" i="14"/>
  <c r="I899" i="14"/>
  <c r="C896" i="13"/>
  <c r="D896" i="13"/>
  <c r="E896" i="13"/>
  <c r="F896" i="13"/>
  <c r="G896" i="13"/>
  <c r="H896" i="13"/>
  <c r="A897" i="13"/>
  <c r="D900" i="14"/>
  <c r="F900" i="14"/>
  <c r="G900" i="14"/>
  <c r="B900" i="14"/>
  <c r="C900" i="14"/>
  <c r="H900" i="14"/>
  <c r="K900" i="14"/>
  <c r="B897" i="13"/>
  <c r="E900" i="14"/>
  <c r="I900" i="14"/>
  <c r="C897" i="13"/>
  <c r="D897" i="13"/>
  <c r="E897" i="13"/>
  <c r="F897" i="13"/>
  <c r="G897" i="13"/>
  <c r="H897" i="13"/>
  <c r="A898" i="13"/>
  <c r="D901" i="14"/>
  <c r="F901" i="14"/>
  <c r="G901" i="14"/>
  <c r="B901" i="14"/>
  <c r="C901" i="14"/>
  <c r="H901" i="14"/>
  <c r="K901" i="14"/>
  <c r="B898" i="13"/>
  <c r="E901" i="14"/>
  <c r="I901" i="14"/>
  <c r="C898" i="13"/>
  <c r="D898" i="13"/>
  <c r="E898" i="13"/>
  <c r="F898" i="13"/>
  <c r="G898" i="13"/>
  <c r="H898" i="13"/>
  <c r="A899" i="13"/>
  <c r="D902" i="14"/>
  <c r="F902" i="14"/>
  <c r="G902" i="14"/>
  <c r="B902" i="14"/>
  <c r="C902" i="14"/>
  <c r="H902" i="14"/>
  <c r="K902" i="14"/>
  <c r="B899" i="13"/>
  <c r="E902" i="14"/>
  <c r="I902" i="14"/>
  <c r="C899" i="13"/>
  <c r="D899" i="13"/>
  <c r="E899" i="13"/>
  <c r="F899" i="13"/>
  <c r="G899" i="13"/>
  <c r="H899" i="13"/>
  <c r="A900" i="13"/>
  <c r="D903" i="14"/>
  <c r="F903" i="14"/>
  <c r="G903" i="14"/>
  <c r="B903" i="14"/>
  <c r="C903" i="14"/>
  <c r="H903" i="14"/>
  <c r="K903" i="14"/>
  <c r="B900" i="13"/>
  <c r="E903" i="14"/>
  <c r="I903" i="14"/>
  <c r="C900" i="13"/>
  <c r="D900" i="13"/>
  <c r="E900" i="13"/>
  <c r="F900" i="13"/>
  <c r="G900" i="13"/>
  <c r="H900" i="13"/>
  <c r="A901" i="13"/>
  <c r="D904" i="14"/>
  <c r="F904" i="14"/>
  <c r="G904" i="14"/>
  <c r="B904" i="14"/>
  <c r="C904" i="14"/>
  <c r="H904" i="14"/>
  <c r="K904" i="14"/>
  <c r="B901" i="13"/>
  <c r="E904" i="14"/>
  <c r="I904" i="14"/>
  <c r="C901" i="13"/>
  <c r="D901" i="13"/>
  <c r="E901" i="13"/>
  <c r="F901" i="13"/>
  <c r="G901" i="13"/>
  <c r="H901" i="13"/>
  <c r="A902" i="13"/>
  <c r="D905" i="14"/>
  <c r="F905" i="14"/>
  <c r="G905" i="14"/>
  <c r="B905" i="14"/>
  <c r="C905" i="14"/>
  <c r="H905" i="14"/>
  <c r="K905" i="14"/>
  <c r="B902" i="13"/>
  <c r="E905" i="14"/>
  <c r="I905" i="14"/>
  <c r="C902" i="13"/>
  <c r="D902" i="13"/>
  <c r="E902" i="13"/>
  <c r="F902" i="13"/>
  <c r="G902" i="13"/>
  <c r="H902" i="13"/>
  <c r="A903" i="13"/>
  <c r="D906" i="14"/>
  <c r="F906" i="14"/>
  <c r="G906" i="14"/>
  <c r="B906" i="14"/>
  <c r="C906" i="14"/>
  <c r="H906" i="14"/>
  <c r="K906" i="14"/>
  <c r="B903" i="13"/>
  <c r="E906" i="14"/>
  <c r="I906" i="14"/>
  <c r="C903" i="13"/>
  <c r="D903" i="13"/>
  <c r="E903" i="13"/>
  <c r="F903" i="13"/>
  <c r="G903" i="13"/>
  <c r="H903" i="13"/>
  <c r="A904" i="13"/>
  <c r="D907" i="14"/>
  <c r="F907" i="14"/>
  <c r="G907" i="14"/>
  <c r="B907" i="14"/>
  <c r="C907" i="14"/>
  <c r="H907" i="14"/>
  <c r="K907" i="14"/>
  <c r="B904" i="13"/>
  <c r="E907" i="14"/>
  <c r="I907" i="14"/>
  <c r="C904" i="13"/>
  <c r="D904" i="13"/>
  <c r="E904" i="13"/>
  <c r="F904" i="13"/>
  <c r="G904" i="13"/>
  <c r="H904" i="13"/>
  <c r="A905" i="13"/>
  <c r="D908" i="14"/>
  <c r="F908" i="14"/>
  <c r="G908" i="14"/>
  <c r="B908" i="14"/>
  <c r="C908" i="14"/>
  <c r="H908" i="14"/>
  <c r="K908" i="14"/>
  <c r="B905" i="13"/>
  <c r="E908" i="14"/>
  <c r="I908" i="14"/>
  <c r="C905" i="13"/>
  <c r="D905" i="13"/>
  <c r="E905" i="13"/>
  <c r="F905" i="13"/>
  <c r="G905" i="13"/>
  <c r="H905" i="13"/>
  <c r="A906" i="13"/>
  <c r="D909" i="14"/>
  <c r="F909" i="14"/>
  <c r="G909" i="14"/>
  <c r="B909" i="14"/>
  <c r="C909" i="14"/>
  <c r="H909" i="14"/>
  <c r="K909" i="14"/>
  <c r="B906" i="13"/>
  <c r="E909" i="14"/>
  <c r="I909" i="14"/>
  <c r="C906" i="13"/>
  <c r="D906" i="13"/>
  <c r="E906" i="13"/>
  <c r="F906" i="13"/>
  <c r="G906" i="13"/>
  <c r="H906" i="13"/>
  <c r="A907" i="13"/>
  <c r="D910" i="14"/>
  <c r="F910" i="14"/>
  <c r="G910" i="14"/>
  <c r="B910" i="14"/>
  <c r="C910" i="14"/>
  <c r="H910" i="14"/>
  <c r="K910" i="14"/>
  <c r="B907" i="13"/>
  <c r="E910" i="14"/>
  <c r="I910" i="14"/>
  <c r="C907" i="13"/>
  <c r="D907" i="13"/>
  <c r="E907" i="13"/>
  <c r="F907" i="13"/>
  <c r="G907" i="13"/>
  <c r="H907" i="13"/>
  <c r="A908" i="13"/>
  <c r="D911" i="14"/>
  <c r="F911" i="14"/>
  <c r="G911" i="14"/>
  <c r="B911" i="14"/>
  <c r="C911" i="14"/>
  <c r="H911" i="14"/>
  <c r="K911" i="14"/>
  <c r="B908" i="13"/>
  <c r="E911" i="14"/>
  <c r="I911" i="14"/>
  <c r="C908" i="13"/>
  <c r="D908" i="13"/>
  <c r="E908" i="13"/>
  <c r="F908" i="13"/>
  <c r="G908" i="13"/>
  <c r="H908" i="13"/>
  <c r="A909" i="13"/>
  <c r="D912" i="14"/>
  <c r="F912" i="14"/>
  <c r="G912" i="14"/>
  <c r="B912" i="14"/>
  <c r="C912" i="14"/>
  <c r="H912" i="14"/>
  <c r="K912" i="14"/>
  <c r="B909" i="13"/>
  <c r="E912" i="14"/>
  <c r="I912" i="14"/>
  <c r="C909" i="13"/>
  <c r="D909" i="13"/>
  <c r="E909" i="13"/>
  <c r="F909" i="13"/>
  <c r="G909" i="13"/>
  <c r="H909" i="13"/>
  <c r="A910" i="13"/>
  <c r="D913" i="14"/>
  <c r="F913" i="14"/>
  <c r="G913" i="14"/>
  <c r="B913" i="14"/>
  <c r="C913" i="14"/>
  <c r="H913" i="14"/>
  <c r="K913" i="14"/>
  <c r="B910" i="13"/>
  <c r="E913" i="14"/>
  <c r="I913" i="14"/>
  <c r="C910" i="13"/>
  <c r="D910" i="13"/>
  <c r="E910" i="13"/>
  <c r="F910" i="13"/>
  <c r="G910" i="13"/>
  <c r="H910" i="13"/>
  <c r="A911" i="13"/>
  <c r="D914" i="14"/>
  <c r="F914" i="14"/>
  <c r="G914" i="14"/>
  <c r="B914" i="14"/>
  <c r="C914" i="14"/>
  <c r="H914" i="14"/>
  <c r="K914" i="14"/>
  <c r="B911" i="13"/>
  <c r="E914" i="14"/>
  <c r="I914" i="14"/>
  <c r="C911" i="13"/>
  <c r="D911" i="13"/>
  <c r="E911" i="13"/>
  <c r="F911" i="13"/>
  <c r="G911" i="13"/>
  <c r="H911" i="13"/>
  <c r="A912" i="13"/>
  <c r="D915" i="14"/>
  <c r="F915" i="14"/>
  <c r="G915" i="14"/>
  <c r="B915" i="14"/>
  <c r="C915" i="14"/>
  <c r="H915" i="14"/>
  <c r="K915" i="14"/>
  <c r="B912" i="13"/>
  <c r="E915" i="14"/>
  <c r="I915" i="14"/>
  <c r="C912" i="13"/>
  <c r="D912" i="13"/>
  <c r="E912" i="13"/>
  <c r="F912" i="13"/>
  <c r="G912" i="13"/>
  <c r="H912" i="13"/>
  <c r="A913" i="13"/>
  <c r="D916" i="14"/>
  <c r="F916" i="14"/>
  <c r="G916" i="14"/>
  <c r="B916" i="14"/>
  <c r="C916" i="14"/>
  <c r="H916" i="14"/>
  <c r="K916" i="14"/>
  <c r="B913" i="13"/>
  <c r="E916" i="14"/>
  <c r="I916" i="14"/>
  <c r="C913" i="13"/>
  <c r="D913" i="13"/>
  <c r="E913" i="13"/>
  <c r="F913" i="13"/>
  <c r="G913" i="13"/>
  <c r="H913" i="13"/>
  <c r="A914" i="13"/>
  <c r="D917" i="14"/>
  <c r="F917" i="14"/>
  <c r="G917" i="14"/>
  <c r="B917" i="14"/>
  <c r="C917" i="14"/>
  <c r="H917" i="14"/>
  <c r="K917" i="14"/>
  <c r="B914" i="13"/>
  <c r="E917" i="14"/>
  <c r="I917" i="14"/>
  <c r="C914" i="13"/>
  <c r="D914" i="13"/>
  <c r="E914" i="13"/>
  <c r="F914" i="13"/>
  <c r="G914" i="13"/>
  <c r="H914" i="13"/>
  <c r="A915" i="13"/>
  <c r="D918" i="14"/>
  <c r="F918" i="14"/>
  <c r="G918" i="14"/>
  <c r="B918" i="14"/>
  <c r="C918" i="14"/>
  <c r="H918" i="14"/>
  <c r="K918" i="14"/>
  <c r="B915" i="13"/>
  <c r="E918" i="14"/>
  <c r="I918" i="14"/>
  <c r="C915" i="13"/>
  <c r="D915" i="13"/>
  <c r="E915" i="13"/>
  <c r="F915" i="13"/>
  <c r="G915" i="13"/>
  <c r="H915" i="13"/>
  <c r="A916" i="13"/>
  <c r="D919" i="14"/>
  <c r="F919" i="14"/>
  <c r="G919" i="14"/>
  <c r="B919" i="14"/>
  <c r="C919" i="14"/>
  <c r="H919" i="14"/>
  <c r="K919" i="14"/>
  <c r="B916" i="13"/>
  <c r="E919" i="14"/>
  <c r="I919" i="14"/>
  <c r="C916" i="13"/>
  <c r="D916" i="13"/>
  <c r="E916" i="13"/>
  <c r="F916" i="13"/>
  <c r="G916" i="13"/>
  <c r="H916" i="13"/>
  <c r="A917" i="13"/>
  <c r="D920" i="14"/>
  <c r="F920" i="14"/>
  <c r="G920" i="14"/>
  <c r="B920" i="14"/>
  <c r="C920" i="14"/>
  <c r="H920" i="14"/>
  <c r="K920" i="14"/>
  <c r="B917" i="13"/>
  <c r="E920" i="14"/>
  <c r="I920" i="14"/>
  <c r="C917" i="13"/>
  <c r="D917" i="13"/>
  <c r="E917" i="13"/>
  <c r="F917" i="13"/>
  <c r="G917" i="13"/>
  <c r="H917" i="13"/>
  <c r="A918" i="13"/>
  <c r="D921" i="14"/>
  <c r="F921" i="14"/>
  <c r="G921" i="14"/>
  <c r="B921" i="14"/>
  <c r="C921" i="14"/>
  <c r="H921" i="14"/>
  <c r="K921" i="14"/>
  <c r="B918" i="13"/>
  <c r="E921" i="14"/>
  <c r="I921" i="14"/>
  <c r="C918" i="13"/>
  <c r="D918" i="13"/>
  <c r="E918" i="13"/>
  <c r="F918" i="13"/>
  <c r="G918" i="13"/>
  <c r="H918" i="13"/>
  <c r="A919" i="13"/>
  <c r="D922" i="14"/>
  <c r="F922" i="14"/>
  <c r="G922" i="14"/>
  <c r="B922" i="14"/>
  <c r="C922" i="14"/>
  <c r="H922" i="14"/>
  <c r="K922" i="14"/>
  <c r="B919" i="13"/>
  <c r="E922" i="14"/>
  <c r="I922" i="14"/>
  <c r="C919" i="13"/>
  <c r="D919" i="13"/>
  <c r="E919" i="13"/>
  <c r="F919" i="13"/>
  <c r="G919" i="13"/>
  <c r="H919" i="13"/>
  <c r="A920" i="13"/>
  <c r="D923" i="14"/>
  <c r="F923" i="14"/>
  <c r="G923" i="14"/>
  <c r="B923" i="14"/>
  <c r="C923" i="14"/>
  <c r="H923" i="14"/>
  <c r="K923" i="14"/>
  <c r="B920" i="13"/>
  <c r="E923" i="14"/>
  <c r="I923" i="14"/>
  <c r="C920" i="13"/>
  <c r="D920" i="13"/>
  <c r="E920" i="13"/>
  <c r="F920" i="13"/>
  <c r="G920" i="13"/>
  <c r="H920" i="13"/>
  <c r="A921" i="13"/>
  <c r="D924" i="14"/>
  <c r="F924" i="14"/>
  <c r="G924" i="14"/>
  <c r="B924" i="14"/>
  <c r="C924" i="14"/>
  <c r="H924" i="14"/>
  <c r="K924" i="14"/>
  <c r="B921" i="13"/>
  <c r="E924" i="14"/>
  <c r="I924" i="14"/>
  <c r="C921" i="13"/>
  <c r="D921" i="13"/>
  <c r="E921" i="13"/>
  <c r="F921" i="13"/>
  <c r="G921" i="13"/>
  <c r="H921" i="13"/>
  <c r="A922" i="13"/>
  <c r="D925" i="14"/>
  <c r="F925" i="14"/>
  <c r="G925" i="14"/>
  <c r="B925" i="14"/>
  <c r="C925" i="14"/>
  <c r="H925" i="14"/>
  <c r="K925" i="14"/>
  <c r="B922" i="13"/>
  <c r="E925" i="14"/>
  <c r="I925" i="14"/>
  <c r="C922" i="13"/>
  <c r="D922" i="13"/>
  <c r="E922" i="13"/>
  <c r="F922" i="13"/>
  <c r="G922" i="13"/>
  <c r="H922" i="13"/>
  <c r="A923" i="13"/>
  <c r="D926" i="14"/>
  <c r="F926" i="14"/>
  <c r="G926" i="14"/>
  <c r="B926" i="14"/>
  <c r="C926" i="14"/>
  <c r="H926" i="14"/>
  <c r="K926" i="14"/>
  <c r="B923" i="13"/>
  <c r="E926" i="14"/>
  <c r="I926" i="14"/>
  <c r="C923" i="13"/>
  <c r="D923" i="13"/>
  <c r="E923" i="13"/>
  <c r="F923" i="13"/>
  <c r="G923" i="13"/>
  <c r="H923" i="13"/>
  <c r="A924" i="13"/>
  <c r="D927" i="14"/>
  <c r="F927" i="14"/>
  <c r="G927" i="14"/>
  <c r="B927" i="14"/>
  <c r="C927" i="14"/>
  <c r="H927" i="14"/>
  <c r="K927" i="14"/>
  <c r="B924" i="13"/>
  <c r="E927" i="14"/>
  <c r="I927" i="14"/>
  <c r="C924" i="13"/>
  <c r="D924" i="13"/>
  <c r="E924" i="13"/>
  <c r="F924" i="13"/>
  <c r="G924" i="13"/>
  <c r="H924" i="13"/>
  <c r="A925" i="13"/>
  <c r="D928" i="14"/>
  <c r="F928" i="14"/>
  <c r="G928" i="14"/>
  <c r="B928" i="14"/>
  <c r="C928" i="14"/>
  <c r="H928" i="14"/>
  <c r="K928" i="14"/>
  <c r="B925" i="13"/>
  <c r="E928" i="14"/>
  <c r="I928" i="14"/>
  <c r="C925" i="13"/>
  <c r="D925" i="13"/>
  <c r="E925" i="13"/>
  <c r="F925" i="13"/>
  <c r="G925" i="13"/>
  <c r="H925" i="13"/>
  <c r="A926" i="13"/>
  <c r="D929" i="14"/>
  <c r="F929" i="14"/>
  <c r="G929" i="14"/>
  <c r="B929" i="14"/>
  <c r="C929" i="14"/>
  <c r="H929" i="14"/>
  <c r="K929" i="14"/>
  <c r="B926" i="13"/>
  <c r="E929" i="14"/>
  <c r="I929" i="14"/>
  <c r="C926" i="13"/>
  <c r="D926" i="13"/>
  <c r="E926" i="13"/>
  <c r="F926" i="13"/>
  <c r="G926" i="13"/>
  <c r="H926" i="13"/>
  <c r="A927" i="13"/>
  <c r="D930" i="14"/>
  <c r="F930" i="14"/>
  <c r="G930" i="14"/>
  <c r="B930" i="14"/>
  <c r="C930" i="14"/>
  <c r="H930" i="14"/>
  <c r="K930" i="14"/>
  <c r="B927" i="13"/>
  <c r="E930" i="14"/>
  <c r="I930" i="14"/>
  <c r="C927" i="13"/>
  <c r="D927" i="13"/>
  <c r="E927" i="13"/>
  <c r="F927" i="13"/>
  <c r="G927" i="13"/>
  <c r="H927" i="13"/>
  <c r="A928" i="13"/>
  <c r="D931" i="14"/>
  <c r="F931" i="14"/>
  <c r="G931" i="14"/>
  <c r="B931" i="14"/>
  <c r="C931" i="14"/>
  <c r="H931" i="14"/>
  <c r="K931" i="14"/>
  <c r="B928" i="13"/>
  <c r="E931" i="14"/>
  <c r="I931" i="14"/>
  <c r="C928" i="13"/>
  <c r="D928" i="13"/>
  <c r="E928" i="13"/>
  <c r="F928" i="13"/>
  <c r="G928" i="13"/>
  <c r="H928" i="13"/>
  <c r="A929" i="13"/>
  <c r="D932" i="14"/>
  <c r="F932" i="14"/>
  <c r="G932" i="14"/>
  <c r="B932" i="14"/>
  <c r="C932" i="14"/>
  <c r="H932" i="14"/>
  <c r="K932" i="14"/>
  <c r="B929" i="13"/>
  <c r="E932" i="14"/>
  <c r="I932" i="14"/>
  <c r="C929" i="13"/>
  <c r="D929" i="13"/>
  <c r="E929" i="13"/>
  <c r="F929" i="13"/>
  <c r="G929" i="13"/>
  <c r="H929" i="13"/>
  <c r="A930" i="13"/>
  <c r="D933" i="14"/>
  <c r="F933" i="14"/>
  <c r="G933" i="14"/>
  <c r="B933" i="14"/>
  <c r="C933" i="14"/>
  <c r="H933" i="14"/>
  <c r="K933" i="14"/>
  <c r="B930" i="13"/>
  <c r="E933" i="14"/>
  <c r="I933" i="14"/>
  <c r="C930" i="13"/>
  <c r="D930" i="13"/>
  <c r="E930" i="13"/>
  <c r="F930" i="13"/>
  <c r="G930" i="13"/>
  <c r="H930" i="13"/>
  <c r="A931" i="13"/>
  <c r="D934" i="14"/>
  <c r="F934" i="14"/>
  <c r="G934" i="14"/>
  <c r="B934" i="14"/>
  <c r="C934" i="14"/>
  <c r="H934" i="14"/>
  <c r="K934" i="14"/>
  <c r="B931" i="13"/>
  <c r="E934" i="14"/>
  <c r="I934" i="14"/>
  <c r="C931" i="13"/>
  <c r="D931" i="13"/>
  <c r="E931" i="13"/>
  <c r="F931" i="13"/>
  <c r="G931" i="13"/>
  <c r="H931" i="13"/>
  <c r="A932" i="13"/>
  <c r="D935" i="14"/>
  <c r="F935" i="14"/>
  <c r="G935" i="14"/>
  <c r="B935" i="14"/>
  <c r="C935" i="14"/>
  <c r="H935" i="14"/>
  <c r="K935" i="14"/>
  <c r="B932" i="13"/>
  <c r="E935" i="14"/>
  <c r="I935" i="14"/>
  <c r="C932" i="13"/>
  <c r="D932" i="13"/>
  <c r="E932" i="13"/>
  <c r="F932" i="13"/>
  <c r="G932" i="13"/>
  <c r="H932" i="13"/>
  <c r="A933" i="13"/>
  <c r="D936" i="14"/>
  <c r="F936" i="14"/>
  <c r="G936" i="14"/>
  <c r="B936" i="14"/>
  <c r="C936" i="14"/>
  <c r="H936" i="14"/>
  <c r="K936" i="14"/>
  <c r="B933" i="13"/>
  <c r="E936" i="14"/>
  <c r="I936" i="14"/>
  <c r="C933" i="13"/>
  <c r="D933" i="13"/>
  <c r="E933" i="13"/>
  <c r="F933" i="13"/>
  <c r="G933" i="13"/>
  <c r="H933" i="13"/>
  <c r="A934" i="13"/>
  <c r="D937" i="14"/>
  <c r="F937" i="14"/>
  <c r="G937" i="14"/>
  <c r="B937" i="14"/>
  <c r="C937" i="14"/>
  <c r="H937" i="14"/>
  <c r="K937" i="14"/>
  <c r="B934" i="13"/>
  <c r="E937" i="14"/>
  <c r="I937" i="14"/>
  <c r="C934" i="13"/>
  <c r="D934" i="13"/>
  <c r="E934" i="13"/>
  <c r="F934" i="13"/>
  <c r="G934" i="13"/>
  <c r="H934" i="13"/>
  <c r="A935" i="13"/>
  <c r="D938" i="14"/>
  <c r="F938" i="14"/>
  <c r="G938" i="14"/>
  <c r="B938" i="14"/>
  <c r="C938" i="14"/>
  <c r="H938" i="14"/>
  <c r="K938" i="14"/>
  <c r="B935" i="13"/>
  <c r="E938" i="14"/>
  <c r="I938" i="14"/>
  <c r="C935" i="13"/>
  <c r="D935" i="13"/>
  <c r="E935" i="13"/>
  <c r="F935" i="13"/>
  <c r="G935" i="13"/>
  <c r="H935" i="13"/>
  <c r="A936" i="13"/>
  <c r="D939" i="14"/>
  <c r="F939" i="14"/>
  <c r="G939" i="14"/>
  <c r="B939" i="14"/>
  <c r="C939" i="14"/>
  <c r="H939" i="14"/>
  <c r="K939" i="14"/>
  <c r="B936" i="13"/>
  <c r="E939" i="14"/>
  <c r="I939" i="14"/>
  <c r="C936" i="13"/>
  <c r="D936" i="13"/>
  <c r="E936" i="13"/>
  <c r="F936" i="13"/>
  <c r="G936" i="13"/>
  <c r="H936" i="13"/>
  <c r="A937" i="13"/>
  <c r="D940" i="14"/>
  <c r="F940" i="14"/>
  <c r="G940" i="14"/>
  <c r="B940" i="14"/>
  <c r="C940" i="14"/>
  <c r="H940" i="14"/>
  <c r="K940" i="14"/>
  <c r="B937" i="13"/>
  <c r="E940" i="14"/>
  <c r="I940" i="14"/>
  <c r="C937" i="13"/>
  <c r="D937" i="13"/>
  <c r="E937" i="13"/>
  <c r="F937" i="13"/>
  <c r="G937" i="13"/>
  <c r="H937" i="13"/>
  <c r="A938" i="13"/>
  <c r="D941" i="14"/>
  <c r="F941" i="14"/>
  <c r="G941" i="14"/>
  <c r="B941" i="14"/>
  <c r="C941" i="14"/>
  <c r="H941" i="14"/>
  <c r="K941" i="14"/>
  <c r="B938" i="13"/>
  <c r="E941" i="14"/>
  <c r="I941" i="14"/>
  <c r="C938" i="13"/>
  <c r="D938" i="13"/>
  <c r="E938" i="13"/>
  <c r="F938" i="13"/>
  <c r="G938" i="13"/>
  <c r="H938" i="13"/>
  <c r="A939" i="13"/>
  <c r="D942" i="14"/>
  <c r="F942" i="14"/>
  <c r="G942" i="14"/>
  <c r="B942" i="14"/>
  <c r="C942" i="14"/>
  <c r="H942" i="14"/>
  <c r="K942" i="14"/>
  <c r="B939" i="13"/>
  <c r="E942" i="14"/>
  <c r="I942" i="14"/>
  <c r="C939" i="13"/>
  <c r="D939" i="13"/>
  <c r="E939" i="13"/>
  <c r="F939" i="13"/>
  <c r="G939" i="13"/>
  <c r="H939" i="13"/>
  <c r="A940" i="13"/>
  <c r="D943" i="14"/>
  <c r="F943" i="14"/>
  <c r="G943" i="14"/>
  <c r="B943" i="14"/>
  <c r="C943" i="14"/>
  <c r="H943" i="14"/>
  <c r="K943" i="14"/>
  <c r="B940" i="13"/>
  <c r="E943" i="14"/>
  <c r="I943" i="14"/>
  <c r="C940" i="13"/>
  <c r="D940" i="13"/>
  <c r="E940" i="13"/>
  <c r="F940" i="13"/>
  <c r="G940" i="13"/>
  <c r="H940" i="13"/>
  <c r="A941" i="13"/>
  <c r="D944" i="14"/>
  <c r="F944" i="14"/>
  <c r="G944" i="14"/>
  <c r="B944" i="14"/>
  <c r="C944" i="14"/>
  <c r="H944" i="14"/>
  <c r="K944" i="14"/>
  <c r="B941" i="13"/>
  <c r="E944" i="14"/>
  <c r="I944" i="14"/>
  <c r="C941" i="13"/>
  <c r="D941" i="13"/>
  <c r="E941" i="13"/>
  <c r="F941" i="13"/>
  <c r="G941" i="13"/>
  <c r="H941" i="13"/>
  <c r="A942" i="13"/>
  <c r="D945" i="14"/>
  <c r="F945" i="14"/>
  <c r="G945" i="14"/>
  <c r="B945" i="14"/>
  <c r="C945" i="14"/>
  <c r="H945" i="14"/>
  <c r="K945" i="14"/>
  <c r="B942" i="13"/>
  <c r="E945" i="14"/>
  <c r="I945" i="14"/>
  <c r="C942" i="13"/>
  <c r="D942" i="13"/>
  <c r="E942" i="13"/>
  <c r="F942" i="13"/>
  <c r="G942" i="13"/>
  <c r="H942" i="13"/>
  <c r="A943" i="13"/>
  <c r="D946" i="14"/>
  <c r="F946" i="14"/>
  <c r="G946" i="14"/>
  <c r="B946" i="14"/>
  <c r="C946" i="14"/>
  <c r="H946" i="14"/>
  <c r="K946" i="14"/>
  <c r="B943" i="13"/>
  <c r="E946" i="14"/>
  <c r="I946" i="14"/>
  <c r="C943" i="13"/>
  <c r="D943" i="13"/>
  <c r="E943" i="13"/>
  <c r="F943" i="13"/>
  <c r="G943" i="13"/>
  <c r="H943" i="13"/>
  <c r="A944" i="13"/>
  <c r="D947" i="14"/>
  <c r="F947" i="14"/>
  <c r="G947" i="14"/>
  <c r="B947" i="14"/>
  <c r="C947" i="14"/>
  <c r="H947" i="14"/>
  <c r="K947" i="14"/>
  <c r="B944" i="13"/>
  <c r="E947" i="14"/>
  <c r="I947" i="14"/>
  <c r="C944" i="13"/>
  <c r="D944" i="13"/>
  <c r="E944" i="13"/>
  <c r="F944" i="13"/>
  <c r="G944" i="13"/>
  <c r="H944" i="13"/>
  <c r="A945" i="13"/>
  <c r="D948" i="14"/>
  <c r="F948" i="14"/>
  <c r="G948" i="14"/>
  <c r="B948" i="14"/>
  <c r="C948" i="14"/>
  <c r="H948" i="14"/>
  <c r="K948" i="14"/>
  <c r="B945" i="13"/>
  <c r="E948" i="14"/>
  <c r="I948" i="14"/>
  <c r="C945" i="13"/>
  <c r="D945" i="13"/>
  <c r="E945" i="13"/>
  <c r="F945" i="13"/>
  <c r="G945" i="13"/>
  <c r="H945" i="13"/>
  <c r="A946" i="13"/>
  <c r="D949" i="14"/>
  <c r="F949" i="14"/>
  <c r="G949" i="14"/>
  <c r="B949" i="14"/>
  <c r="C949" i="14"/>
  <c r="H949" i="14"/>
  <c r="K949" i="14"/>
  <c r="B946" i="13"/>
  <c r="E949" i="14"/>
  <c r="I949" i="14"/>
  <c r="C946" i="13"/>
  <c r="D946" i="13"/>
  <c r="E946" i="13"/>
  <c r="F946" i="13"/>
  <c r="G946" i="13"/>
  <c r="H946" i="13"/>
  <c r="A947" i="13"/>
  <c r="D950" i="14"/>
  <c r="F950" i="14"/>
  <c r="G950" i="14"/>
  <c r="B950" i="14"/>
  <c r="C950" i="14"/>
  <c r="H950" i="14"/>
  <c r="K950" i="14"/>
  <c r="B947" i="13"/>
  <c r="E950" i="14"/>
  <c r="I950" i="14"/>
  <c r="C947" i="13"/>
  <c r="D947" i="13"/>
  <c r="E947" i="13"/>
  <c r="F947" i="13"/>
  <c r="G947" i="13"/>
  <c r="H947" i="13"/>
  <c r="A948" i="13"/>
  <c r="D951" i="14"/>
  <c r="F951" i="14"/>
  <c r="G951" i="14"/>
  <c r="B951" i="14"/>
  <c r="C951" i="14"/>
  <c r="H951" i="14"/>
  <c r="K951" i="14"/>
  <c r="B948" i="13"/>
  <c r="E951" i="14"/>
  <c r="I951" i="14"/>
  <c r="C948" i="13"/>
  <c r="D948" i="13"/>
  <c r="E948" i="13"/>
  <c r="F948" i="13"/>
  <c r="G948" i="13"/>
  <c r="H948" i="13"/>
  <c r="A949" i="13"/>
  <c r="D952" i="14"/>
  <c r="F952" i="14"/>
  <c r="G952" i="14"/>
  <c r="B952" i="14"/>
  <c r="C952" i="14"/>
  <c r="H952" i="14"/>
  <c r="K952" i="14"/>
  <c r="B949" i="13"/>
  <c r="E952" i="14"/>
  <c r="I952" i="14"/>
  <c r="C949" i="13"/>
  <c r="D949" i="13"/>
  <c r="E949" i="13"/>
  <c r="F949" i="13"/>
  <c r="G949" i="13"/>
  <c r="H949" i="13"/>
  <c r="A950" i="13"/>
  <c r="D953" i="14"/>
  <c r="F953" i="14"/>
  <c r="G953" i="14"/>
  <c r="B953" i="14"/>
  <c r="C953" i="14"/>
  <c r="H953" i="14"/>
  <c r="K953" i="14"/>
  <c r="B950" i="13"/>
  <c r="E953" i="14"/>
  <c r="I953" i="14"/>
  <c r="C950" i="13"/>
  <c r="D950" i="13"/>
  <c r="E950" i="13"/>
  <c r="F950" i="13"/>
  <c r="G950" i="13"/>
  <c r="H950" i="13"/>
  <c r="A951" i="13"/>
  <c r="D954" i="14"/>
  <c r="F954" i="14"/>
  <c r="G954" i="14"/>
  <c r="B954" i="14"/>
  <c r="C954" i="14"/>
  <c r="H954" i="14"/>
  <c r="K954" i="14"/>
  <c r="B951" i="13"/>
  <c r="E954" i="14"/>
  <c r="I954" i="14"/>
  <c r="C951" i="13"/>
  <c r="D951" i="13"/>
  <c r="E951" i="13"/>
  <c r="F951" i="13"/>
  <c r="G951" i="13"/>
  <c r="H951" i="13"/>
  <c r="A952" i="13"/>
  <c r="D955" i="14"/>
  <c r="F955" i="14"/>
  <c r="G955" i="14"/>
  <c r="B955" i="14"/>
  <c r="C955" i="14"/>
  <c r="H955" i="14"/>
  <c r="K955" i="14"/>
  <c r="B952" i="13"/>
  <c r="E955" i="14"/>
  <c r="I955" i="14"/>
  <c r="C952" i="13"/>
  <c r="D952" i="13"/>
  <c r="E952" i="13"/>
  <c r="F952" i="13"/>
  <c r="G952" i="13"/>
  <c r="H952" i="13"/>
  <c r="A953" i="13"/>
  <c r="D956" i="14"/>
  <c r="F956" i="14"/>
  <c r="G956" i="14"/>
  <c r="B956" i="14"/>
  <c r="C956" i="14"/>
  <c r="H956" i="14"/>
  <c r="K956" i="14"/>
  <c r="B953" i="13"/>
  <c r="E956" i="14"/>
  <c r="I956" i="14"/>
  <c r="C953" i="13"/>
  <c r="D953" i="13"/>
  <c r="E953" i="13"/>
  <c r="F953" i="13"/>
  <c r="G953" i="13"/>
  <c r="H953" i="13"/>
  <c r="A954" i="13"/>
  <c r="D957" i="14"/>
  <c r="F957" i="14"/>
  <c r="G957" i="14"/>
  <c r="B957" i="14"/>
  <c r="C957" i="14"/>
  <c r="H957" i="14"/>
  <c r="K957" i="14"/>
  <c r="B954" i="13"/>
  <c r="E957" i="14"/>
  <c r="I957" i="14"/>
  <c r="C954" i="13"/>
  <c r="D954" i="13"/>
  <c r="E954" i="13"/>
  <c r="F954" i="13"/>
  <c r="G954" i="13"/>
  <c r="H954" i="13"/>
  <c r="A955" i="13"/>
  <c r="D958" i="14"/>
  <c r="F958" i="14"/>
  <c r="G958" i="14"/>
  <c r="B958" i="14"/>
  <c r="C958" i="14"/>
  <c r="H958" i="14"/>
  <c r="K958" i="14"/>
  <c r="B955" i="13"/>
  <c r="E958" i="14"/>
  <c r="I958" i="14"/>
  <c r="C955" i="13"/>
  <c r="D955" i="13"/>
  <c r="E955" i="13"/>
  <c r="F955" i="13"/>
  <c r="G955" i="13"/>
  <c r="H955" i="13"/>
  <c r="A956" i="13"/>
  <c r="D959" i="14"/>
  <c r="F959" i="14"/>
  <c r="G959" i="14"/>
  <c r="B959" i="14"/>
  <c r="C959" i="14"/>
  <c r="H959" i="14"/>
  <c r="K959" i="14"/>
  <c r="B956" i="13"/>
  <c r="E959" i="14"/>
  <c r="I959" i="14"/>
  <c r="C956" i="13"/>
  <c r="D956" i="13"/>
  <c r="E956" i="13"/>
  <c r="F956" i="13"/>
  <c r="G956" i="13"/>
  <c r="H956" i="13"/>
  <c r="A957" i="13"/>
  <c r="D960" i="14"/>
  <c r="F960" i="14"/>
  <c r="G960" i="14"/>
  <c r="B960" i="14"/>
  <c r="C960" i="14"/>
  <c r="H960" i="14"/>
  <c r="K960" i="14"/>
  <c r="B957" i="13"/>
  <c r="E960" i="14"/>
  <c r="I960" i="14"/>
  <c r="C957" i="13"/>
  <c r="D957" i="13"/>
  <c r="E957" i="13"/>
  <c r="F957" i="13"/>
  <c r="G957" i="13"/>
  <c r="H957" i="13"/>
  <c r="A958" i="13"/>
  <c r="D961" i="14"/>
  <c r="F961" i="14"/>
  <c r="G961" i="14"/>
  <c r="B961" i="14"/>
  <c r="C961" i="14"/>
  <c r="H961" i="14"/>
  <c r="K961" i="14"/>
  <c r="B958" i="13"/>
  <c r="E961" i="14"/>
  <c r="I961" i="14"/>
  <c r="C958" i="13"/>
  <c r="D958" i="13"/>
  <c r="E958" i="13"/>
  <c r="F958" i="13"/>
  <c r="G958" i="13"/>
  <c r="H958" i="13"/>
  <c r="A959" i="13"/>
  <c r="D962" i="14"/>
  <c r="F962" i="14"/>
  <c r="G962" i="14"/>
  <c r="B962" i="14"/>
  <c r="C962" i="14"/>
  <c r="H962" i="14"/>
  <c r="K962" i="14"/>
  <c r="B959" i="13"/>
  <c r="E962" i="14"/>
  <c r="I962" i="14"/>
  <c r="C959" i="13"/>
  <c r="D959" i="13"/>
  <c r="E959" i="13"/>
  <c r="F959" i="13"/>
  <c r="G959" i="13"/>
  <c r="H959" i="13"/>
  <c r="A960" i="13"/>
  <c r="D963" i="14"/>
  <c r="F963" i="14"/>
  <c r="G963" i="14"/>
  <c r="B963" i="14"/>
  <c r="C963" i="14"/>
  <c r="H963" i="14"/>
  <c r="K963" i="14"/>
  <c r="B960" i="13"/>
  <c r="E963" i="14"/>
  <c r="I963" i="14"/>
  <c r="C960" i="13"/>
  <c r="D960" i="13"/>
  <c r="E960" i="13"/>
  <c r="F960" i="13"/>
  <c r="G960" i="13"/>
  <c r="H960" i="13"/>
  <c r="A961" i="13"/>
  <c r="D964" i="14"/>
  <c r="F964" i="14"/>
  <c r="G964" i="14"/>
  <c r="B964" i="14"/>
  <c r="C964" i="14"/>
  <c r="H964" i="14"/>
  <c r="K964" i="14"/>
  <c r="B961" i="13"/>
  <c r="E964" i="14"/>
  <c r="I964" i="14"/>
  <c r="C961" i="13"/>
  <c r="D961" i="13"/>
  <c r="E961" i="13"/>
  <c r="F961" i="13"/>
  <c r="G961" i="13"/>
  <c r="H961" i="13"/>
  <c r="A962" i="13"/>
  <c r="D965" i="14"/>
  <c r="F965" i="14"/>
  <c r="G965" i="14"/>
  <c r="B965" i="14"/>
  <c r="C965" i="14"/>
  <c r="H965" i="14"/>
  <c r="K965" i="14"/>
  <c r="B962" i="13"/>
  <c r="E965" i="14"/>
  <c r="I965" i="14"/>
  <c r="C962" i="13"/>
  <c r="D962" i="13"/>
  <c r="E962" i="13"/>
  <c r="F962" i="13"/>
  <c r="G962" i="13"/>
  <c r="H962" i="13"/>
  <c r="A963" i="13"/>
  <c r="D966" i="14"/>
  <c r="F966" i="14"/>
  <c r="G966" i="14"/>
  <c r="B966" i="14"/>
  <c r="C966" i="14"/>
  <c r="H966" i="14"/>
  <c r="K966" i="14"/>
  <c r="B963" i="13"/>
  <c r="E966" i="14"/>
  <c r="I966" i="14"/>
  <c r="C963" i="13"/>
  <c r="D963" i="13"/>
  <c r="E963" i="13"/>
  <c r="F963" i="13"/>
  <c r="G963" i="13"/>
  <c r="H963" i="13"/>
  <c r="A964" i="13"/>
  <c r="D967" i="14"/>
  <c r="F967" i="14"/>
  <c r="G967" i="14"/>
  <c r="B967" i="14"/>
  <c r="C967" i="14"/>
  <c r="H967" i="14"/>
  <c r="K967" i="14"/>
  <c r="B964" i="13"/>
  <c r="E967" i="14"/>
  <c r="I967" i="14"/>
  <c r="C964" i="13"/>
  <c r="D964" i="13"/>
  <c r="E964" i="13"/>
  <c r="F964" i="13"/>
  <c r="G964" i="13"/>
  <c r="H964" i="13"/>
  <c r="A965" i="13"/>
  <c r="D968" i="14"/>
  <c r="F968" i="14"/>
  <c r="G968" i="14"/>
  <c r="B968" i="14"/>
  <c r="C968" i="14"/>
  <c r="H968" i="14"/>
  <c r="K968" i="14"/>
  <c r="B965" i="13"/>
  <c r="E968" i="14"/>
  <c r="I968" i="14"/>
  <c r="C965" i="13"/>
  <c r="D965" i="13"/>
  <c r="E965" i="13"/>
  <c r="F965" i="13"/>
  <c r="G965" i="13"/>
  <c r="H965" i="13"/>
  <c r="A966" i="13"/>
  <c r="D969" i="14"/>
  <c r="F969" i="14"/>
  <c r="G969" i="14"/>
  <c r="B969" i="14"/>
  <c r="C969" i="14"/>
  <c r="H969" i="14"/>
  <c r="K969" i="14"/>
  <c r="B966" i="13"/>
  <c r="E969" i="14"/>
  <c r="I969" i="14"/>
  <c r="C966" i="13"/>
  <c r="D966" i="13"/>
  <c r="E966" i="13"/>
  <c r="F966" i="13"/>
  <c r="G966" i="13"/>
  <c r="H966" i="13"/>
  <c r="A967" i="13"/>
  <c r="D970" i="14"/>
  <c r="F970" i="14"/>
  <c r="G970" i="14"/>
  <c r="B970" i="14"/>
  <c r="C970" i="14"/>
  <c r="H970" i="14"/>
  <c r="K970" i="14"/>
  <c r="B967" i="13"/>
  <c r="E970" i="14"/>
  <c r="I970" i="14"/>
  <c r="C967" i="13"/>
  <c r="D967" i="13"/>
  <c r="E967" i="13"/>
  <c r="F967" i="13"/>
  <c r="G967" i="13"/>
  <c r="H967" i="13"/>
  <c r="A968" i="13"/>
  <c r="D971" i="14"/>
  <c r="F971" i="14"/>
  <c r="G971" i="14"/>
  <c r="B971" i="14"/>
  <c r="C971" i="14"/>
  <c r="H971" i="14"/>
  <c r="K971" i="14"/>
  <c r="B968" i="13"/>
  <c r="E971" i="14"/>
  <c r="I971" i="14"/>
  <c r="C968" i="13"/>
  <c r="D968" i="13"/>
  <c r="E968" i="13"/>
  <c r="F968" i="13"/>
  <c r="G968" i="13"/>
  <c r="H968" i="13"/>
  <c r="A969" i="13"/>
  <c r="D972" i="14"/>
  <c r="F972" i="14"/>
  <c r="G972" i="14"/>
  <c r="B972" i="14"/>
  <c r="C972" i="14"/>
  <c r="H972" i="14"/>
  <c r="K972" i="14"/>
  <c r="B969" i="13"/>
  <c r="E972" i="14"/>
  <c r="I972" i="14"/>
  <c r="C969" i="13"/>
  <c r="D969" i="13"/>
  <c r="E969" i="13"/>
  <c r="F969" i="13"/>
  <c r="G969" i="13"/>
  <c r="H969" i="13"/>
  <c r="A970" i="13"/>
  <c r="D973" i="14"/>
  <c r="F973" i="14"/>
  <c r="G973" i="14"/>
  <c r="B973" i="14"/>
  <c r="C973" i="14"/>
  <c r="H973" i="14"/>
  <c r="K973" i="14"/>
  <c r="B970" i="13"/>
  <c r="E973" i="14"/>
  <c r="I973" i="14"/>
  <c r="C970" i="13"/>
  <c r="D970" i="13"/>
  <c r="E970" i="13"/>
  <c r="F970" i="13"/>
  <c r="G970" i="13"/>
  <c r="H970" i="13"/>
  <c r="A971" i="13"/>
  <c r="D974" i="14"/>
  <c r="F974" i="14"/>
  <c r="G974" i="14"/>
  <c r="B974" i="14"/>
  <c r="C974" i="14"/>
  <c r="H974" i="14"/>
  <c r="K974" i="14"/>
  <c r="B971" i="13"/>
  <c r="E974" i="14"/>
  <c r="I974" i="14"/>
  <c r="C971" i="13"/>
  <c r="D971" i="13"/>
  <c r="E971" i="13"/>
  <c r="F971" i="13"/>
  <c r="G971" i="13"/>
  <c r="H971" i="13"/>
  <c r="A972" i="13"/>
  <c r="D975" i="14"/>
  <c r="F975" i="14"/>
  <c r="G975" i="14"/>
  <c r="B975" i="14"/>
  <c r="C975" i="14"/>
  <c r="H975" i="14"/>
  <c r="K975" i="14"/>
  <c r="B972" i="13"/>
  <c r="E975" i="14"/>
  <c r="I975" i="14"/>
  <c r="C972" i="13"/>
  <c r="D972" i="13"/>
  <c r="E972" i="13"/>
  <c r="F972" i="13"/>
  <c r="G972" i="13"/>
  <c r="H972" i="13"/>
  <c r="A973" i="13"/>
  <c r="D976" i="14"/>
  <c r="F976" i="14"/>
  <c r="G976" i="14"/>
  <c r="B976" i="14"/>
  <c r="C976" i="14"/>
  <c r="H976" i="14"/>
  <c r="K976" i="14"/>
  <c r="B973" i="13"/>
  <c r="E976" i="14"/>
  <c r="I976" i="14"/>
  <c r="C973" i="13"/>
  <c r="D973" i="13"/>
  <c r="E973" i="13"/>
  <c r="F973" i="13"/>
  <c r="G973" i="13"/>
  <c r="H973" i="13"/>
  <c r="A974" i="13"/>
  <c r="D977" i="14"/>
  <c r="F977" i="14"/>
  <c r="G977" i="14"/>
  <c r="B977" i="14"/>
  <c r="C977" i="14"/>
  <c r="H977" i="14"/>
  <c r="K977" i="14"/>
  <c r="B974" i="13"/>
  <c r="E977" i="14"/>
  <c r="I977" i="14"/>
  <c r="C974" i="13"/>
  <c r="D974" i="13"/>
  <c r="E974" i="13"/>
  <c r="F974" i="13"/>
  <c r="G974" i="13"/>
  <c r="H974" i="13"/>
  <c r="A975" i="13"/>
  <c r="D978" i="14"/>
  <c r="F978" i="14"/>
  <c r="G978" i="14"/>
  <c r="B978" i="14"/>
  <c r="C978" i="14"/>
  <c r="H978" i="14"/>
  <c r="K978" i="14"/>
  <c r="B975" i="13"/>
  <c r="E978" i="14"/>
  <c r="I978" i="14"/>
  <c r="C975" i="13"/>
  <c r="D975" i="13"/>
  <c r="E975" i="13"/>
  <c r="F975" i="13"/>
  <c r="G975" i="13"/>
  <c r="H975" i="13"/>
  <c r="A976" i="13"/>
  <c r="D979" i="14"/>
  <c r="F979" i="14"/>
  <c r="G979" i="14"/>
  <c r="B979" i="14"/>
  <c r="C979" i="14"/>
  <c r="H979" i="14"/>
  <c r="K979" i="14"/>
  <c r="B976" i="13"/>
  <c r="E979" i="14"/>
  <c r="I979" i="14"/>
  <c r="C976" i="13"/>
  <c r="D976" i="13"/>
  <c r="E976" i="13"/>
  <c r="F976" i="13"/>
  <c r="G976" i="13"/>
  <c r="H976" i="13"/>
  <c r="A977" i="13"/>
  <c r="D980" i="14"/>
  <c r="F980" i="14"/>
  <c r="G980" i="14"/>
  <c r="B980" i="14"/>
  <c r="C980" i="14"/>
  <c r="H980" i="14"/>
  <c r="K980" i="14"/>
  <c r="B977" i="13"/>
  <c r="E980" i="14"/>
  <c r="I980" i="14"/>
  <c r="C977" i="13"/>
  <c r="D977" i="13"/>
  <c r="E977" i="13"/>
  <c r="F977" i="13"/>
  <c r="G977" i="13"/>
  <c r="H977" i="13"/>
  <c r="A978" i="13"/>
  <c r="D981" i="14"/>
  <c r="F981" i="14"/>
  <c r="G981" i="14"/>
  <c r="B981" i="14"/>
  <c r="C981" i="14"/>
  <c r="H981" i="14"/>
  <c r="K981" i="14"/>
  <c r="B978" i="13"/>
  <c r="E981" i="14"/>
  <c r="I981" i="14"/>
  <c r="C978" i="13"/>
  <c r="D978" i="13"/>
  <c r="E978" i="13"/>
  <c r="F978" i="13"/>
  <c r="G978" i="13"/>
  <c r="H978" i="13"/>
  <c r="A979" i="13"/>
  <c r="D982" i="14"/>
  <c r="F982" i="14"/>
  <c r="G982" i="14"/>
  <c r="B982" i="14"/>
  <c r="C982" i="14"/>
  <c r="H982" i="14"/>
  <c r="K982" i="14"/>
  <c r="B979" i="13"/>
  <c r="E982" i="14"/>
  <c r="I982" i="14"/>
  <c r="C979" i="13"/>
  <c r="D979" i="13"/>
  <c r="E979" i="13"/>
  <c r="F979" i="13"/>
  <c r="G979" i="13"/>
  <c r="H979" i="13"/>
  <c r="A980" i="13"/>
  <c r="D983" i="14"/>
  <c r="F983" i="14"/>
  <c r="G983" i="14"/>
  <c r="B983" i="14"/>
  <c r="C983" i="14"/>
  <c r="H983" i="14"/>
  <c r="K983" i="14"/>
  <c r="B980" i="13"/>
  <c r="E983" i="14"/>
  <c r="I983" i="14"/>
  <c r="C980" i="13"/>
  <c r="D980" i="13"/>
  <c r="E980" i="13"/>
  <c r="F980" i="13"/>
  <c r="G980" i="13"/>
  <c r="H980" i="13"/>
  <c r="A981" i="13"/>
  <c r="D984" i="14"/>
  <c r="F984" i="14"/>
  <c r="G984" i="14"/>
  <c r="B984" i="14"/>
  <c r="C984" i="14"/>
  <c r="H984" i="14"/>
  <c r="K984" i="14"/>
  <c r="B981" i="13"/>
  <c r="E984" i="14"/>
  <c r="I984" i="14"/>
  <c r="C981" i="13"/>
  <c r="D981" i="13"/>
  <c r="E981" i="13"/>
  <c r="F981" i="13"/>
  <c r="G981" i="13"/>
  <c r="H981" i="13"/>
  <c r="A982" i="13"/>
  <c r="D985" i="14"/>
  <c r="F985" i="14"/>
  <c r="G985" i="14"/>
  <c r="B985" i="14"/>
  <c r="C985" i="14"/>
  <c r="H985" i="14"/>
  <c r="K985" i="14"/>
  <c r="B982" i="13"/>
  <c r="E985" i="14"/>
  <c r="I985" i="14"/>
  <c r="C982" i="13"/>
  <c r="D982" i="13"/>
  <c r="E982" i="13"/>
  <c r="F982" i="13"/>
  <c r="G982" i="13"/>
  <c r="H982" i="13"/>
  <c r="A983" i="13"/>
  <c r="D986" i="14"/>
  <c r="F986" i="14"/>
  <c r="G986" i="14"/>
  <c r="B986" i="14"/>
  <c r="C986" i="14"/>
  <c r="H986" i="14"/>
  <c r="K986" i="14"/>
  <c r="B983" i="13"/>
  <c r="E986" i="14"/>
  <c r="I986" i="14"/>
  <c r="C983" i="13"/>
  <c r="D983" i="13"/>
  <c r="E983" i="13"/>
  <c r="F983" i="13"/>
  <c r="G983" i="13"/>
  <c r="H983" i="13"/>
  <c r="A984" i="13"/>
  <c r="D987" i="14"/>
  <c r="F987" i="14"/>
  <c r="G987" i="14"/>
  <c r="B987" i="14"/>
  <c r="C987" i="14"/>
  <c r="H987" i="14"/>
  <c r="K987" i="14"/>
  <c r="B984" i="13"/>
  <c r="E987" i="14"/>
  <c r="I987" i="14"/>
  <c r="C984" i="13"/>
  <c r="D984" i="13"/>
  <c r="E984" i="13"/>
  <c r="F984" i="13"/>
  <c r="G984" i="13"/>
  <c r="H984" i="13"/>
  <c r="A985" i="13"/>
  <c r="D988" i="14"/>
  <c r="F988" i="14"/>
  <c r="G988" i="14"/>
  <c r="B988" i="14"/>
  <c r="C988" i="14"/>
  <c r="H988" i="14"/>
  <c r="K988" i="14"/>
  <c r="B985" i="13"/>
  <c r="E988" i="14"/>
  <c r="I988" i="14"/>
  <c r="C985" i="13"/>
  <c r="D985" i="13"/>
  <c r="E985" i="13"/>
  <c r="F985" i="13"/>
  <c r="G985" i="13"/>
  <c r="H985" i="13"/>
  <c r="A986" i="13"/>
  <c r="D989" i="14"/>
  <c r="F989" i="14"/>
  <c r="G989" i="14"/>
  <c r="B989" i="14"/>
  <c r="C989" i="14"/>
  <c r="H989" i="14"/>
  <c r="K989" i="14"/>
  <c r="B986" i="13"/>
  <c r="E989" i="14"/>
  <c r="I989" i="14"/>
  <c r="C986" i="13"/>
  <c r="D986" i="13"/>
  <c r="E986" i="13"/>
  <c r="F986" i="13"/>
  <c r="G986" i="13"/>
  <c r="H986" i="13"/>
  <c r="A987" i="13"/>
  <c r="D990" i="14"/>
  <c r="F990" i="14"/>
  <c r="G990" i="14"/>
  <c r="B990" i="14"/>
  <c r="C990" i="14"/>
  <c r="H990" i="14"/>
  <c r="K990" i="14"/>
  <c r="B987" i="13"/>
  <c r="E990" i="14"/>
  <c r="I990" i="14"/>
  <c r="C987" i="13"/>
  <c r="D987" i="13"/>
  <c r="E987" i="13"/>
  <c r="F987" i="13"/>
  <c r="G987" i="13"/>
  <c r="H987" i="13"/>
  <c r="A988" i="13"/>
  <c r="D991" i="14"/>
  <c r="F991" i="14"/>
  <c r="G991" i="14"/>
  <c r="B991" i="14"/>
  <c r="C991" i="14"/>
  <c r="H991" i="14"/>
  <c r="K991" i="14"/>
  <c r="B988" i="13"/>
  <c r="E991" i="14"/>
  <c r="I991" i="14"/>
  <c r="C988" i="13"/>
  <c r="D988" i="13"/>
  <c r="E988" i="13"/>
  <c r="F988" i="13"/>
  <c r="G988" i="13"/>
  <c r="H988" i="13"/>
  <c r="A989" i="13"/>
  <c r="D992" i="14"/>
  <c r="F992" i="14"/>
  <c r="G992" i="14"/>
  <c r="B992" i="14"/>
  <c r="C992" i="14"/>
  <c r="H992" i="14"/>
  <c r="K992" i="14"/>
  <c r="B989" i="13"/>
  <c r="E992" i="14"/>
  <c r="I992" i="14"/>
  <c r="C989" i="13"/>
  <c r="D989" i="13"/>
  <c r="E989" i="13"/>
  <c r="F989" i="13"/>
  <c r="G989" i="13"/>
  <c r="H989" i="13"/>
  <c r="A990" i="13"/>
  <c r="D993" i="14"/>
  <c r="F993" i="14"/>
  <c r="G993" i="14"/>
  <c r="B993" i="14"/>
  <c r="C993" i="14"/>
  <c r="H993" i="14"/>
  <c r="K993" i="14"/>
  <c r="B990" i="13"/>
  <c r="E993" i="14"/>
  <c r="I993" i="14"/>
  <c r="C990" i="13"/>
  <c r="D990" i="13"/>
  <c r="E990" i="13"/>
  <c r="F990" i="13"/>
  <c r="G990" i="13"/>
  <c r="H990" i="13"/>
  <c r="A991" i="13"/>
  <c r="D994" i="14"/>
  <c r="F994" i="14"/>
  <c r="G994" i="14"/>
  <c r="B994" i="14"/>
  <c r="C994" i="14"/>
  <c r="H994" i="14"/>
  <c r="K994" i="14"/>
  <c r="B991" i="13"/>
  <c r="E994" i="14"/>
  <c r="I994" i="14"/>
  <c r="C991" i="13"/>
  <c r="D991" i="13"/>
  <c r="E991" i="13"/>
  <c r="F991" i="13"/>
  <c r="G991" i="13"/>
  <c r="H991" i="13"/>
  <c r="A992" i="13"/>
  <c r="D995" i="14"/>
  <c r="F995" i="14"/>
  <c r="G995" i="14"/>
  <c r="B995" i="14"/>
  <c r="C995" i="14"/>
  <c r="H995" i="14"/>
  <c r="K995" i="14"/>
  <c r="B992" i="13"/>
  <c r="E995" i="14"/>
  <c r="I995" i="14"/>
  <c r="C992" i="13"/>
  <c r="D992" i="13"/>
  <c r="E992" i="13"/>
  <c r="F992" i="13"/>
  <c r="G992" i="13"/>
  <c r="H992" i="13"/>
  <c r="A993" i="13"/>
  <c r="D996" i="14"/>
  <c r="F996" i="14"/>
  <c r="G996" i="14"/>
  <c r="B996" i="14"/>
  <c r="C996" i="14"/>
  <c r="H996" i="14"/>
  <c r="K996" i="14"/>
  <c r="B993" i="13"/>
  <c r="E996" i="14"/>
  <c r="I996" i="14"/>
  <c r="C993" i="13"/>
  <c r="D993" i="13"/>
  <c r="E993" i="13"/>
  <c r="F993" i="13"/>
  <c r="G993" i="13"/>
  <c r="H993" i="13"/>
  <c r="A994" i="13"/>
  <c r="D997" i="14"/>
  <c r="F997" i="14"/>
  <c r="G997" i="14"/>
  <c r="B997" i="14"/>
  <c r="C997" i="14"/>
  <c r="H997" i="14"/>
  <c r="K997" i="14"/>
  <c r="B994" i="13"/>
  <c r="E997" i="14"/>
  <c r="I997" i="14"/>
  <c r="C994" i="13"/>
  <c r="D994" i="13"/>
  <c r="E994" i="13"/>
  <c r="F994" i="13"/>
  <c r="G994" i="13"/>
  <c r="H994" i="13"/>
  <c r="A995" i="13"/>
  <c r="D998" i="14"/>
  <c r="F998" i="14"/>
  <c r="G998" i="14"/>
  <c r="B998" i="14"/>
  <c r="C998" i="14"/>
  <c r="H998" i="14"/>
  <c r="K998" i="14"/>
  <c r="B995" i="13"/>
  <c r="E998" i="14"/>
  <c r="I998" i="14"/>
  <c r="C995" i="13"/>
  <c r="D995" i="13"/>
  <c r="E995" i="13"/>
  <c r="F995" i="13"/>
  <c r="G995" i="13"/>
  <c r="H995" i="13"/>
  <c r="A996" i="13"/>
  <c r="D999" i="14"/>
  <c r="F999" i="14"/>
  <c r="G999" i="14"/>
  <c r="B999" i="14"/>
  <c r="C999" i="14"/>
  <c r="H999" i="14"/>
  <c r="K999" i="14"/>
  <c r="B996" i="13"/>
  <c r="E999" i="14"/>
  <c r="I999" i="14"/>
  <c r="C996" i="13"/>
  <c r="D996" i="13"/>
  <c r="E996" i="13"/>
  <c r="F996" i="13"/>
  <c r="G996" i="13"/>
  <c r="H996" i="13"/>
  <c r="A997" i="13"/>
  <c r="D1000" i="14"/>
  <c r="F1000" i="14"/>
  <c r="G1000" i="14"/>
  <c r="B1000" i="14"/>
  <c r="C1000" i="14"/>
  <c r="H1000" i="14"/>
  <c r="K1000" i="14"/>
  <c r="B997" i="13"/>
  <c r="E1000" i="14"/>
  <c r="I1000" i="14"/>
  <c r="C997" i="13"/>
  <c r="D997" i="13"/>
  <c r="E997" i="13"/>
  <c r="F997" i="13"/>
  <c r="G997" i="13"/>
  <c r="H997" i="13"/>
  <c r="A998" i="13"/>
  <c r="D1001" i="14"/>
  <c r="F1001" i="14"/>
  <c r="G1001" i="14"/>
  <c r="B1001" i="14"/>
  <c r="C1001" i="14"/>
  <c r="H1001" i="14"/>
  <c r="K1001" i="14"/>
  <c r="B998" i="13"/>
  <c r="E1001" i="14"/>
  <c r="I1001" i="14"/>
  <c r="C998" i="13"/>
  <c r="D998" i="13"/>
  <c r="E998" i="13"/>
  <c r="F998" i="13"/>
  <c r="G998" i="13"/>
  <c r="H998" i="13"/>
  <c r="A999" i="13"/>
  <c r="D1002" i="14"/>
  <c r="F1002" i="14"/>
  <c r="G1002" i="14"/>
  <c r="B1002" i="14"/>
  <c r="C1002" i="14"/>
  <c r="H1002" i="14"/>
  <c r="K1002" i="14"/>
  <c r="B999" i="13"/>
  <c r="E1002" i="14"/>
  <c r="I1002" i="14"/>
  <c r="C999" i="13"/>
  <c r="D999" i="13"/>
  <c r="E999" i="13"/>
  <c r="F999" i="13"/>
  <c r="G999" i="13"/>
  <c r="H999" i="13"/>
  <c r="A1000" i="13"/>
  <c r="D1003" i="14"/>
  <c r="F1003" i="14"/>
  <c r="G1003" i="14"/>
  <c r="B1003" i="14"/>
  <c r="C1003" i="14"/>
  <c r="H1003" i="14"/>
  <c r="K1003" i="14"/>
  <c r="B1000" i="13"/>
  <c r="E1003" i="14"/>
  <c r="I1003" i="14"/>
  <c r="C1000" i="13"/>
  <c r="D1000" i="13"/>
  <c r="E1000" i="13"/>
  <c r="F1000" i="13"/>
  <c r="G1000" i="13"/>
  <c r="H1000" i="13"/>
  <c r="A1001" i="13"/>
  <c r="D1004" i="14"/>
  <c r="F1004" i="14"/>
  <c r="G1004" i="14"/>
  <c r="B1004" i="14"/>
  <c r="C1004" i="14"/>
  <c r="H1004" i="14"/>
  <c r="K1004" i="14"/>
  <c r="B1001" i="13"/>
  <c r="E1004" i="14"/>
  <c r="I1004" i="14"/>
  <c r="C1001" i="13"/>
  <c r="D1001" i="13"/>
  <c r="E1001" i="13"/>
  <c r="F1001" i="13"/>
  <c r="G1001" i="13"/>
  <c r="H1001" i="13"/>
  <c r="A1002" i="13"/>
  <c r="D1005" i="14"/>
  <c r="F1005" i="14"/>
  <c r="G1005" i="14"/>
  <c r="B1005" i="14"/>
  <c r="C1005" i="14"/>
  <c r="H1005" i="14"/>
  <c r="K1005" i="14"/>
  <c r="B1002" i="13"/>
  <c r="E1005" i="14"/>
  <c r="I1005" i="14"/>
  <c r="C1002" i="13"/>
  <c r="D1002" i="13"/>
  <c r="E1002" i="13"/>
  <c r="F1002" i="13"/>
  <c r="G1002" i="13"/>
  <c r="H1002" i="13"/>
  <c r="A1003" i="13"/>
  <c r="D1006" i="14"/>
  <c r="F1006" i="14"/>
  <c r="G1006" i="14"/>
  <c r="B1006" i="14"/>
  <c r="C1006" i="14"/>
  <c r="H1006" i="14"/>
  <c r="K1006" i="14"/>
  <c r="B1003" i="13"/>
  <c r="E1006" i="14"/>
  <c r="I1006" i="14"/>
  <c r="C1003" i="13"/>
  <c r="D1003" i="13"/>
  <c r="E1003" i="13"/>
  <c r="F1003" i="13"/>
  <c r="G1003" i="13"/>
  <c r="H1003" i="13"/>
  <c r="A1004" i="13"/>
  <c r="D1007" i="14"/>
  <c r="F1007" i="14"/>
  <c r="G1007" i="14"/>
  <c r="B1007" i="14"/>
  <c r="C1007" i="14"/>
  <c r="H1007" i="14"/>
  <c r="K1007" i="14"/>
  <c r="B1004" i="13"/>
  <c r="E1007" i="14"/>
  <c r="I1007" i="14"/>
  <c r="C1004" i="13"/>
  <c r="D1004" i="13"/>
  <c r="E1004" i="13"/>
  <c r="F1004" i="13"/>
  <c r="G1004" i="13"/>
  <c r="H1004" i="13"/>
  <c r="A1005" i="13"/>
  <c r="D1008" i="14"/>
  <c r="F1008" i="14"/>
  <c r="G1008" i="14"/>
  <c r="B1008" i="14"/>
  <c r="C1008" i="14"/>
  <c r="H1008" i="14"/>
  <c r="K1008" i="14"/>
  <c r="B1005" i="13"/>
  <c r="E1008" i="14"/>
  <c r="I1008" i="14"/>
  <c r="C1005" i="13"/>
  <c r="D1005" i="13"/>
  <c r="E1005" i="13"/>
  <c r="F1005" i="13"/>
  <c r="G1005" i="13"/>
  <c r="H1005" i="13"/>
  <c r="A1006" i="13"/>
  <c r="D1009" i="14"/>
  <c r="F1009" i="14"/>
  <c r="G1009" i="14"/>
  <c r="B1009" i="14"/>
  <c r="C1009" i="14"/>
  <c r="H1009" i="14"/>
  <c r="K1009" i="14"/>
  <c r="B1006" i="13"/>
  <c r="E1009" i="14"/>
  <c r="I1009" i="14"/>
  <c r="C1006" i="13"/>
  <c r="D1006" i="13"/>
  <c r="E1006" i="13"/>
  <c r="F1006" i="13"/>
  <c r="G1006" i="13"/>
  <c r="H1006" i="13"/>
  <c r="A1007" i="13"/>
  <c r="D1010" i="14"/>
  <c r="F1010" i="14"/>
  <c r="G1010" i="14"/>
  <c r="B1010" i="14"/>
  <c r="C1010" i="14"/>
  <c r="H1010" i="14"/>
  <c r="K1010" i="14"/>
  <c r="B1007" i="13"/>
  <c r="E1010" i="14"/>
  <c r="I1010" i="14"/>
  <c r="C1007" i="13"/>
  <c r="D1007" i="13"/>
  <c r="E1007" i="13"/>
  <c r="F1007" i="13"/>
  <c r="G1007" i="13"/>
  <c r="H1007" i="13"/>
  <c r="A1008" i="13"/>
  <c r="D1011" i="14"/>
  <c r="F1011" i="14"/>
  <c r="G1011" i="14"/>
  <c r="B1011" i="14"/>
  <c r="C1011" i="14"/>
  <c r="H1011" i="14"/>
  <c r="K1011" i="14"/>
  <c r="B1008" i="13"/>
  <c r="E1011" i="14"/>
  <c r="I1011" i="14"/>
  <c r="C1008" i="13"/>
  <c r="D1008" i="13"/>
  <c r="E1008" i="13"/>
  <c r="F1008" i="13"/>
  <c r="G1008" i="13"/>
  <c r="H1008" i="13"/>
  <c r="A1009" i="13"/>
  <c r="D1012" i="14"/>
  <c r="F1012" i="14"/>
  <c r="G1012" i="14"/>
  <c r="B1012" i="14"/>
  <c r="C1012" i="14"/>
  <c r="H1012" i="14"/>
  <c r="K1012" i="14"/>
  <c r="B1009" i="13"/>
  <c r="E1012" i="14"/>
  <c r="I1012" i="14"/>
  <c r="C1009" i="13"/>
  <c r="D1009" i="13"/>
  <c r="E1009" i="13"/>
  <c r="F1009" i="13"/>
  <c r="G1009" i="13"/>
  <c r="H1009" i="13"/>
  <c r="A1010" i="13"/>
  <c r="D1013" i="14"/>
  <c r="F1013" i="14"/>
  <c r="G1013" i="14"/>
  <c r="B1013" i="14"/>
  <c r="C1013" i="14"/>
  <c r="H1013" i="14"/>
  <c r="K1013" i="14"/>
  <c r="B1010" i="13"/>
  <c r="E1013" i="14"/>
  <c r="I1013" i="14"/>
  <c r="C1010" i="13"/>
  <c r="D1010" i="13"/>
  <c r="E1010" i="13"/>
  <c r="F1010" i="13"/>
  <c r="G1010" i="13"/>
  <c r="H1010" i="13"/>
  <c r="A1011" i="13"/>
  <c r="D1014" i="14"/>
  <c r="F1014" i="14"/>
  <c r="G1014" i="14"/>
  <c r="B1014" i="14"/>
  <c r="C1014" i="14"/>
  <c r="H1014" i="14"/>
  <c r="K1014" i="14"/>
  <c r="B1011" i="13"/>
  <c r="E1014" i="14"/>
  <c r="I1014" i="14"/>
  <c r="C1011" i="13"/>
  <c r="D1011" i="13"/>
  <c r="E1011" i="13"/>
  <c r="F1011" i="13"/>
  <c r="G1011" i="13"/>
  <c r="H1011" i="13"/>
  <c r="A1012" i="13"/>
  <c r="D1015" i="14"/>
  <c r="F1015" i="14"/>
  <c r="G1015" i="14"/>
  <c r="B1015" i="14"/>
  <c r="C1015" i="14"/>
  <c r="H1015" i="14"/>
  <c r="K1015" i="14"/>
  <c r="B1012" i="13"/>
  <c r="E1015" i="14"/>
  <c r="I1015" i="14"/>
  <c r="C1012" i="13"/>
  <c r="D1012" i="13"/>
  <c r="E1012" i="13"/>
  <c r="F1012" i="13"/>
  <c r="G1012" i="13"/>
  <c r="H1012" i="13"/>
  <c r="A1013" i="13"/>
  <c r="D1016" i="14"/>
  <c r="F1016" i="14"/>
  <c r="G1016" i="14"/>
  <c r="B1016" i="14"/>
  <c r="C1016" i="14"/>
  <c r="H1016" i="14"/>
  <c r="K1016" i="14"/>
  <c r="B1013" i="13"/>
  <c r="E1016" i="14"/>
  <c r="I1016" i="14"/>
  <c r="C1013" i="13"/>
  <c r="D1013" i="13"/>
  <c r="E1013" i="13"/>
  <c r="F1013" i="13"/>
  <c r="G1013" i="13"/>
  <c r="H1013" i="13"/>
  <c r="A1014" i="13"/>
  <c r="D1017" i="14"/>
  <c r="F1017" i="14"/>
  <c r="G1017" i="14"/>
  <c r="B1017" i="14"/>
  <c r="C1017" i="14"/>
  <c r="H1017" i="14"/>
  <c r="K1017" i="14"/>
  <c r="B1014" i="13"/>
  <c r="E1017" i="14"/>
  <c r="I1017" i="14"/>
  <c r="C1014" i="13"/>
  <c r="D1014" i="13"/>
  <c r="E1014" i="13"/>
  <c r="F1014" i="13"/>
  <c r="G1014" i="13"/>
  <c r="H1014" i="13"/>
  <c r="A1015" i="13"/>
  <c r="D1018" i="14"/>
  <c r="F1018" i="14"/>
  <c r="G1018" i="14"/>
  <c r="B1018" i="14"/>
  <c r="C1018" i="14"/>
  <c r="H1018" i="14"/>
  <c r="K1018" i="14"/>
  <c r="B1015" i="13"/>
  <c r="E1018" i="14"/>
  <c r="I1018" i="14"/>
  <c r="C1015" i="13"/>
  <c r="D1015" i="13"/>
  <c r="E1015" i="13"/>
  <c r="F1015" i="13"/>
  <c r="G1015" i="13"/>
  <c r="H1015" i="13"/>
  <c r="A1016" i="13"/>
  <c r="D1019" i="14"/>
  <c r="F1019" i="14"/>
  <c r="G1019" i="14"/>
  <c r="B1019" i="14"/>
  <c r="C1019" i="14"/>
  <c r="H1019" i="14"/>
  <c r="K1019" i="14"/>
  <c r="B1016" i="13"/>
  <c r="E1019" i="14"/>
  <c r="I1019" i="14"/>
  <c r="C1016" i="13"/>
  <c r="D1016" i="13"/>
  <c r="E1016" i="13"/>
  <c r="F1016" i="13"/>
  <c r="G1016" i="13"/>
  <c r="H1016" i="13"/>
  <c r="A1017" i="13"/>
  <c r="D1020" i="14"/>
  <c r="F1020" i="14"/>
  <c r="G1020" i="14"/>
  <c r="B1020" i="14"/>
  <c r="C1020" i="14"/>
  <c r="H1020" i="14"/>
  <c r="K1020" i="14"/>
  <c r="B1017" i="13"/>
  <c r="E1020" i="14"/>
  <c r="I1020" i="14"/>
  <c r="C1017" i="13"/>
  <c r="D1017" i="13"/>
  <c r="E1017" i="13"/>
  <c r="F1017" i="13"/>
  <c r="G1017" i="13"/>
  <c r="H1017" i="13"/>
  <c r="A1018" i="13"/>
  <c r="D1021" i="14"/>
  <c r="F1021" i="14"/>
  <c r="G1021" i="14"/>
  <c r="B1021" i="14"/>
  <c r="C1021" i="14"/>
  <c r="H1021" i="14"/>
  <c r="K1021" i="14"/>
  <c r="B1018" i="13"/>
  <c r="E1021" i="14"/>
  <c r="I1021" i="14"/>
  <c r="C1018" i="13"/>
  <c r="D1018" i="13"/>
  <c r="E1018" i="13"/>
  <c r="F1018" i="13"/>
  <c r="G1018" i="13"/>
  <c r="H1018" i="13"/>
  <c r="A1019" i="13"/>
  <c r="D1022" i="14"/>
  <c r="F1022" i="14"/>
  <c r="G1022" i="14"/>
  <c r="B1022" i="14"/>
  <c r="C1022" i="14"/>
  <c r="H1022" i="14"/>
  <c r="K1022" i="14"/>
  <c r="B1019" i="13"/>
  <c r="E1022" i="14"/>
  <c r="I1022" i="14"/>
  <c r="C1019" i="13"/>
  <c r="D1019" i="13"/>
  <c r="E1019" i="13"/>
  <c r="F1019" i="13"/>
  <c r="G1019" i="13"/>
  <c r="H1019" i="13"/>
  <c r="A1020" i="13"/>
  <c r="D1023" i="14"/>
  <c r="F1023" i="14"/>
  <c r="G1023" i="14"/>
  <c r="B1023" i="14"/>
  <c r="C1023" i="14"/>
  <c r="H1023" i="14"/>
  <c r="K1023" i="14"/>
  <c r="B1020" i="13"/>
  <c r="E1023" i="14"/>
  <c r="I1023" i="14"/>
  <c r="C1020" i="13"/>
  <c r="D1020" i="13"/>
  <c r="E1020" i="13"/>
  <c r="F1020" i="13"/>
  <c r="G1020" i="13"/>
  <c r="H1020" i="13"/>
  <c r="A1021" i="13"/>
  <c r="D1024" i="14"/>
  <c r="F1024" i="14"/>
  <c r="G1024" i="14"/>
  <c r="B1024" i="14"/>
  <c r="C1024" i="14"/>
  <c r="H1024" i="14"/>
  <c r="K1024" i="14"/>
  <c r="B1021" i="13"/>
  <c r="E1024" i="14"/>
  <c r="I1024" i="14"/>
  <c r="C1021" i="13"/>
  <c r="D1021" i="13"/>
  <c r="E1021" i="13"/>
  <c r="F1021" i="13"/>
  <c r="G1021" i="13"/>
  <c r="H1021" i="13"/>
  <c r="A1022" i="13"/>
  <c r="D1025" i="14"/>
  <c r="F1025" i="14"/>
  <c r="G1025" i="14"/>
  <c r="B1025" i="14"/>
  <c r="C1025" i="14"/>
  <c r="H1025" i="14"/>
  <c r="K1025" i="14"/>
  <c r="B1022" i="13"/>
  <c r="E1025" i="14"/>
  <c r="I1025" i="14"/>
  <c r="C1022" i="13"/>
  <c r="D1022" i="13"/>
  <c r="E1022" i="13"/>
  <c r="F1022" i="13"/>
  <c r="G1022" i="13"/>
  <c r="H1022" i="13"/>
  <c r="A1023" i="13"/>
  <c r="D1026" i="14"/>
  <c r="F1026" i="14"/>
  <c r="G1026" i="14"/>
  <c r="B1026" i="14"/>
  <c r="C1026" i="14"/>
  <c r="H1026" i="14"/>
  <c r="K1026" i="14"/>
  <c r="B1023" i="13"/>
  <c r="E1026" i="14"/>
  <c r="I1026" i="14"/>
  <c r="C1023" i="13"/>
  <c r="D1023" i="13"/>
  <c r="E1023" i="13"/>
  <c r="F1023" i="13"/>
  <c r="G1023" i="13"/>
  <c r="H1023" i="13"/>
  <c r="A1024" i="13"/>
  <c r="D1027" i="14"/>
  <c r="F1027" i="14"/>
  <c r="G1027" i="14"/>
  <c r="B1027" i="14"/>
  <c r="C1027" i="14"/>
  <c r="H1027" i="14"/>
  <c r="K1027" i="14"/>
  <c r="B1024" i="13"/>
  <c r="E1027" i="14"/>
  <c r="I1027" i="14"/>
  <c r="C1024" i="13"/>
  <c r="D1024" i="13"/>
  <c r="E1024" i="13"/>
  <c r="F1024" i="13"/>
  <c r="G1024" i="13"/>
  <c r="H1024" i="13"/>
  <c r="A1025" i="13"/>
  <c r="D1028" i="14"/>
  <c r="F1028" i="14"/>
  <c r="G1028" i="14"/>
  <c r="B1028" i="14"/>
  <c r="C1028" i="14"/>
  <c r="H1028" i="14"/>
  <c r="K1028" i="14"/>
  <c r="B1025" i="13"/>
  <c r="E1028" i="14"/>
  <c r="I1028" i="14"/>
  <c r="C1025" i="13"/>
  <c r="D1025" i="13"/>
  <c r="E1025" i="13"/>
  <c r="F1025" i="13"/>
  <c r="G1025" i="13"/>
  <c r="H1025" i="13"/>
  <c r="A1026" i="13"/>
  <c r="D1029" i="14"/>
  <c r="F1029" i="14"/>
  <c r="G1029" i="14"/>
  <c r="B1029" i="14"/>
  <c r="C1029" i="14"/>
  <c r="H1029" i="14"/>
  <c r="K1029" i="14"/>
  <c r="B1026" i="13"/>
  <c r="E1029" i="14"/>
  <c r="I1029" i="14"/>
  <c r="C1026" i="13"/>
  <c r="D1026" i="13"/>
  <c r="E1026" i="13"/>
  <c r="F1026" i="13"/>
  <c r="G1026" i="13"/>
  <c r="H1026" i="13"/>
  <c r="A1027" i="13"/>
  <c r="D1030" i="14"/>
  <c r="F1030" i="14"/>
  <c r="G1030" i="14"/>
  <c r="B1030" i="14"/>
  <c r="C1030" i="14"/>
  <c r="H1030" i="14"/>
  <c r="K1030" i="14"/>
  <c r="B1027" i="13"/>
  <c r="E1030" i="14"/>
  <c r="I1030" i="14"/>
  <c r="C1027" i="13"/>
  <c r="D1027" i="13"/>
  <c r="E1027" i="13"/>
  <c r="F1027" i="13"/>
  <c r="G1027" i="13"/>
  <c r="H1027" i="13"/>
  <c r="A1028" i="13"/>
  <c r="D1031" i="14"/>
  <c r="F1031" i="14"/>
  <c r="G1031" i="14"/>
  <c r="B1031" i="14"/>
  <c r="C1031" i="14"/>
  <c r="H1031" i="14"/>
  <c r="K1031" i="14"/>
  <c r="B1028" i="13"/>
  <c r="E1031" i="14"/>
  <c r="I1031" i="14"/>
  <c r="C1028" i="13"/>
  <c r="D1028" i="13"/>
  <c r="E1028" i="13"/>
  <c r="F1028" i="13"/>
  <c r="G1028" i="13"/>
  <c r="H1028" i="13"/>
  <c r="A1029" i="13"/>
  <c r="D1032" i="14"/>
  <c r="F1032" i="14"/>
  <c r="G1032" i="14"/>
  <c r="B1032" i="14"/>
  <c r="C1032" i="14"/>
  <c r="H1032" i="14"/>
  <c r="K1032" i="14"/>
  <c r="B1029" i="13"/>
  <c r="E1032" i="14"/>
  <c r="I1032" i="14"/>
  <c r="C1029" i="13"/>
  <c r="D1029" i="13"/>
  <c r="E1029" i="13"/>
  <c r="F1029" i="13"/>
  <c r="G1029" i="13"/>
  <c r="H1029" i="13"/>
  <c r="A1030" i="13"/>
  <c r="D1033" i="14"/>
  <c r="F1033" i="14"/>
  <c r="G1033" i="14"/>
  <c r="B1033" i="14"/>
  <c r="C1033" i="14"/>
  <c r="H1033" i="14"/>
  <c r="K1033" i="14"/>
  <c r="B1030" i="13"/>
  <c r="E1033" i="14"/>
  <c r="I1033" i="14"/>
  <c r="C1030" i="13"/>
  <c r="D1030" i="13"/>
  <c r="E1030" i="13"/>
  <c r="F1030" i="13"/>
  <c r="G1030" i="13"/>
  <c r="H1030" i="13"/>
  <c r="A1031" i="13"/>
  <c r="D1034" i="14"/>
  <c r="F1034" i="14"/>
  <c r="G1034" i="14"/>
  <c r="B1034" i="14"/>
  <c r="C1034" i="14"/>
  <c r="H1034" i="14"/>
  <c r="K1034" i="14"/>
  <c r="B1031" i="13"/>
  <c r="E1034" i="14"/>
  <c r="I1034" i="14"/>
  <c r="C1031" i="13"/>
  <c r="D1031" i="13"/>
  <c r="E1031" i="13"/>
  <c r="F1031" i="13"/>
  <c r="G1031" i="13"/>
  <c r="H1031" i="13"/>
  <c r="A1032" i="13"/>
  <c r="D1035" i="14"/>
  <c r="F1035" i="14"/>
  <c r="G1035" i="14"/>
  <c r="B1035" i="14"/>
  <c r="C1035" i="14"/>
  <c r="H1035" i="14"/>
  <c r="K1035" i="14"/>
  <c r="B1032" i="13"/>
  <c r="E1035" i="14"/>
  <c r="I1035" i="14"/>
  <c r="C1032" i="13"/>
  <c r="D1032" i="13"/>
  <c r="E1032" i="13"/>
  <c r="F1032" i="13"/>
  <c r="G1032" i="13"/>
  <c r="H1032" i="13"/>
  <c r="A1033" i="13"/>
  <c r="D1036" i="14"/>
  <c r="F1036" i="14"/>
  <c r="G1036" i="14"/>
  <c r="B1036" i="14"/>
  <c r="C1036" i="14"/>
  <c r="H1036" i="14"/>
  <c r="K1036" i="14"/>
  <c r="B1033" i="13"/>
  <c r="E1036" i="14"/>
  <c r="I1036" i="14"/>
  <c r="C1033" i="13"/>
  <c r="D1033" i="13"/>
  <c r="E1033" i="13"/>
  <c r="F1033" i="13"/>
  <c r="G1033" i="13"/>
  <c r="H1033" i="13"/>
  <c r="A1034" i="13"/>
  <c r="D1037" i="14"/>
  <c r="F1037" i="14"/>
  <c r="G1037" i="14"/>
  <c r="B1037" i="14"/>
  <c r="C1037" i="14"/>
  <c r="H1037" i="14"/>
  <c r="K1037" i="14"/>
  <c r="B1034" i="13"/>
  <c r="E1037" i="14"/>
  <c r="I1037" i="14"/>
  <c r="C1034" i="13"/>
  <c r="D1034" i="13"/>
  <c r="E1034" i="13"/>
  <c r="F1034" i="13"/>
  <c r="G1034" i="13"/>
  <c r="H1034" i="13"/>
  <c r="A1035" i="13"/>
  <c r="D1038" i="14"/>
  <c r="F1038" i="14"/>
  <c r="G1038" i="14"/>
  <c r="B1038" i="14"/>
  <c r="C1038" i="14"/>
  <c r="H1038" i="14"/>
  <c r="K1038" i="14"/>
  <c r="B1035" i="13"/>
  <c r="E1038" i="14"/>
  <c r="I1038" i="14"/>
  <c r="C1035" i="13"/>
  <c r="D1035" i="13"/>
  <c r="E1035" i="13"/>
  <c r="F1035" i="13"/>
  <c r="G1035" i="13"/>
  <c r="H1035" i="13"/>
  <c r="A1036" i="13"/>
  <c r="D1039" i="14"/>
  <c r="F1039" i="14"/>
  <c r="G1039" i="14"/>
  <c r="B1039" i="14"/>
  <c r="C1039" i="14"/>
  <c r="H1039" i="14"/>
  <c r="K1039" i="14"/>
  <c r="B1036" i="13"/>
  <c r="E1039" i="14"/>
  <c r="I1039" i="14"/>
  <c r="C1036" i="13"/>
  <c r="D1036" i="13"/>
  <c r="E1036" i="13"/>
  <c r="F1036" i="13"/>
  <c r="G1036" i="13"/>
  <c r="H1036" i="13"/>
  <c r="A1037" i="13"/>
  <c r="D1040" i="14"/>
  <c r="F1040" i="14"/>
  <c r="G1040" i="14"/>
  <c r="B1040" i="14"/>
  <c r="C1040" i="14"/>
  <c r="H1040" i="14"/>
  <c r="K1040" i="14"/>
  <c r="B1037" i="13"/>
  <c r="E1040" i="14"/>
  <c r="I1040" i="14"/>
  <c r="C1037" i="13"/>
  <c r="D1037" i="13"/>
  <c r="E1037" i="13"/>
  <c r="F1037" i="13"/>
  <c r="G1037" i="13"/>
  <c r="H1037" i="13"/>
  <c r="A1038" i="13"/>
  <c r="D1041" i="14"/>
  <c r="F1041" i="14"/>
  <c r="G1041" i="14"/>
  <c r="B1041" i="14"/>
  <c r="C1041" i="14"/>
  <c r="H1041" i="14"/>
  <c r="K1041" i="14"/>
  <c r="B1038" i="13"/>
  <c r="E1041" i="14"/>
  <c r="I1041" i="14"/>
  <c r="C1038" i="13"/>
  <c r="D1038" i="13"/>
  <c r="E1038" i="13"/>
  <c r="F1038" i="13"/>
  <c r="G1038" i="13"/>
  <c r="H1038" i="13"/>
  <c r="A1039" i="13"/>
  <c r="D1042" i="14"/>
  <c r="F1042" i="14"/>
  <c r="G1042" i="14"/>
  <c r="B1042" i="14"/>
  <c r="C1042" i="14"/>
  <c r="H1042" i="14"/>
  <c r="K1042" i="14"/>
  <c r="B1039" i="13"/>
  <c r="E1042" i="14"/>
  <c r="I1042" i="14"/>
  <c r="C1039" i="13"/>
  <c r="D1039" i="13"/>
  <c r="E1039" i="13"/>
  <c r="F1039" i="13"/>
  <c r="G1039" i="13"/>
  <c r="H1039" i="13"/>
  <c r="A1040" i="13"/>
  <c r="D1043" i="14"/>
  <c r="F1043" i="14"/>
  <c r="G1043" i="14"/>
  <c r="B1043" i="14"/>
  <c r="C1043" i="14"/>
  <c r="H1043" i="14"/>
  <c r="K1043" i="14"/>
  <c r="B1040" i="13"/>
  <c r="E1043" i="14"/>
  <c r="I1043" i="14"/>
  <c r="C1040" i="13"/>
  <c r="D1040" i="13"/>
  <c r="E1040" i="13"/>
  <c r="F1040" i="13"/>
  <c r="G1040" i="13"/>
  <c r="H1040" i="13"/>
  <c r="A1041" i="13"/>
  <c r="D1044" i="14"/>
  <c r="F1044" i="14"/>
  <c r="G1044" i="14"/>
  <c r="B1044" i="14"/>
  <c r="C1044" i="14"/>
  <c r="H1044" i="14"/>
  <c r="K1044" i="14"/>
  <c r="B1041" i="13"/>
  <c r="E1044" i="14"/>
  <c r="I1044" i="14"/>
  <c r="C1041" i="13"/>
  <c r="D1041" i="13"/>
  <c r="E1041" i="13"/>
  <c r="F1041" i="13"/>
  <c r="G1041" i="13"/>
  <c r="H1041" i="13"/>
  <c r="A1042" i="13"/>
  <c r="D1045" i="14"/>
  <c r="F1045" i="14"/>
  <c r="G1045" i="14"/>
  <c r="B1045" i="14"/>
  <c r="C1045" i="14"/>
  <c r="H1045" i="14"/>
  <c r="K1045" i="14"/>
  <c r="B1042" i="13"/>
  <c r="E1045" i="14"/>
  <c r="I1045" i="14"/>
  <c r="C1042" i="13"/>
  <c r="D1042" i="13"/>
  <c r="E1042" i="13"/>
  <c r="F1042" i="13"/>
  <c r="G1042" i="13"/>
  <c r="H1042" i="13"/>
  <c r="A1043" i="13"/>
  <c r="D1046" i="14"/>
  <c r="F1046" i="14"/>
  <c r="G1046" i="14"/>
  <c r="B1046" i="14"/>
  <c r="C1046" i="14"/>
  <c r="H1046" i="14"/>
  <c r="K1046" i="14"/>
  <c r="B1043" i="13"/>
  <c r="E1046" i="14"/>
  <c r="I1046" i="14"/>
  <c r="C1043" i="13"/>
  <c r="D1043" i="13"/>
  <c r="E1043" i="13"/>
  <c r="F1043" i="13"/>
  <c r="G1043" i="13"/>
  <c r="H1043" i="13"/>
  <c r="A1044" i="13"/>
  <c r="D1047" i="14"/>
  <c r="F1047" i="14"/>
  <c r="G1047" i="14"/>
  <c r="B1047" i="14"/>
  <c r="C1047" i="14"/>
  <c r="H1047" i="14"/>
  <c r="K1047" i="14"/>
  <c r="B1044" i="13"/>
  <c r="E1047" i="14"/>
  <c r="I1047" i="14"/>
  <c r="C1044" i="13"/>
  <c r="D1044" i="13"/>
  <c r="E1044" i="13"/>
  <c r="F1044" i="13"/>
  <c r="G1044" i="13"/>
  <c r="H1044" i="13"/>
  <c r="A1045" i="13"/>
  <c r="D1048" i="14"/>
  <c r="F1048" i="14"/>
  <c r="G1048" i="14"/>
  <c r="B1048" i="14"/>
  <c r="C1048" i="14"/>
  <c r="H1048" i="14"/>
  <c r="K1048" i="14"/>
  <c r="B1045" i="13"/>
  <c r="E1048" i="14"/>
  <c r="I1048" i="14"/>
  <c r="C1045" i="13"/>
  <c r="D1045" i="13"/>
  <c r="E1045" i="13"/>
  <c r="F1045" i="13"/>
  <c r="G1045" i="13"/>
  <c r="H1045" i="13"/>
  <c r="A1046" i="13"/>
  <c r="D1049" i="14"/>
  <c r="F1049" i="14"/>
  <c r="G1049" i="14"/>
  <c r="B1049" i="14"/>
  <c r="C1049" i="14"/>
  <c r="H1049" i="14"/>
  <c r="K1049" i="14"/>
  <c r="B1046" i="13"/>
  <c r="E1049" i="14"/>
  <c r="I1049" i="14"/>
  <c r="C1046" i="13"/>
  <c r="D1046" i="13"/>
  <c r="E1046" i="13"/>
  <c r="F1046" i="13"/>
  <c r="G1046" i="13"/>
  <c r="H1046" i="13"/>
  <c r="A1047" i="13"/>
  <c r="D1050" i="14"/>
  <c r="F1050" i="14"/>
  <c r="G1050" i="14"/>
  <c r="B1050" i="14"/>
  <c r="C1050" i="14"/>
  <c r="H1050" i="14"/>
  <c r="K1050" i="14"/>
  <c r="B1047" i="13"/>
  <c r="E1050" i="14"/>
  <c r="I1050" i="14"/>
  <c r="C1047" i="13"/>
  <c r="D1047" i="13"/>
  <c r="E1047" i="13"/>
  <c r="F1047" i="13"/>
  <c r="G1047" i="13"/>
  <c r="H1047" i="13"/>
  <c r="A1048" i="13"/>
  <c r="D1051" i="14"/>
  <c r="F1051" i="14"/>
  <c r="G1051" i="14"/>
  <c r="B1051" i="14"/>
  <c r="C1051" i="14"/>
  <c r="H1051" i="14"/>
  <c r="K1051" i="14"/>
  <c r="B1048" i="13"/>
  <c r="E1051" i="14"/>
  <c r="I1051" i="14"/>
  <c r="C1048" i="13"/>
  <c r="D1048" i="13"/>
  <c r="E1048" i="13"/>
  <c r="F1048" i="13"/>
  <c r="G1048" i="13"/>
  <c r="H1048" i="13"/>
  <c r="A1049" i="13"/>
  <c r="D1052" i="14"/>
  <c r="F1052" i="14"/>
  <c r="G1052" i="14"/>
  <c r="B1052" i="14"/>
  <c r="C1052" i="14"/>
  <c r="H1052" i="14"/>
  <c r="K1052" i="14"/>
  <c r="B1049" i="13"/>
  <c r="E1052" i="14"/>
  <c r="I1052" i="14"/>
  <c r="C1049" i="13"/>
  <c r="D1049" i="13"/>
  <c r="E1049" i="13"/>
  <c r="F1049" i="13"/>
  <c r="G1049" i="13"/>
  <c r="H1049" i="13"/>
  <c r="A1050" i="13"/>
  <c r="D1053" i="14"/>
  <c r="F1053" i="14"/>
  <c r="G1053" i="14"/>
  <c r="B1053" i="14"/>
  <c r="C1053" i="14"/>
  <c r="H1053" i="14"/>
  <c r="K1053" i="14"/>
  <c r="B1050" i="13"/>
  <c r="E1053" i="14"/>
  <c r="I1053" i="14"/>
  <c r="C1050" i="13"/>
  <c r="D1050" i="13"/>
  <c r="E1050" i="13"/>
  <c r="F1050" i="13"/>
  <c r="G1050" i="13"/>
  <c r="H1050" i="13"/>
  <c r="A1051" i="13"/>
  <c r="D1054" i="14"/>
  <c r="F1054" i="14"/>
  <c r="G1054" i="14"/>
  <c r="B1054" i="14"/>
  <c r="C1054" i="14"/>
  <c r="H1054" i="14"/>
  <c r="K1054" i="14"/>
  <c r="B1051" i="13"/>
  <c r="E1054" i="14"/>
  <c r="I1054" i="14"/>
  <c r="C1051" i="13"/>
  <c r="D1051" i="13"/>
  <c r="E1051" i="13"/>
  <c r="F1051" i="13"/>
  <c r="G1051" i="13"/>
  <c r="H1051" i="13"/>
  <c r="A1052" i="13"/>
  <c r="D1055" i="14"/>
  <c r="F1055" i="14"/>
  <c r="G1055" i="14"/>
  <c r="B1055" i="14"/>
  <c r="C1055" i="14"/>
  <c r="H1055" i="14"/>
  <c r="K1055" i="14"/>
  <c r="B1052" i="13"/>
  <c r="E1055" i="14"/>
  <c r="I1055" i="14"/>
  <c r="C1052" i="13"/>
  <c r="D1052" i="13"/>
  <c r="E1052" i="13"/>
  <c r="F1052" i="13"/>
  <c r="G1052" i="13"/>
  <c r="H1052" i="13"/>
  <c r="A1053" i="13"/>
  <c r="D1056" i="14"/>
  <c r="F1056" i="14"/>
  <c r="G1056" i="14"/>
  <c r="B1056" i="14"/>
  <c r="C1056" i="14"/>
  <c r="H1056" i="14"/>
  <c r="K1056" i="14"/>
  <c r="B1053" i="13"/>
  <c r="E1056" i="14"/>
  <c r="I1056" i="14"/>
  <c r="C1053" i="13"/>
  <c r="D1053" i="13"/>
  <c r="E1053" i="13"/>
  <c r="F1053" i="13"/>
  <c r="G1053" i="13"/>
  <c r="H1053" i="13"/>
  <c r="A1054" i="13"/>
  <c r="D1057" i="14"/>
  <c r="F1057" i="14"/>
  <c r="G1057" i="14"/>
  <c r="B1057" i="14"/>
  <c r="C1057" i="14"/>
  <c r="H1057" i="14"/>
  <c r="K1057" i="14"/>
  <c r="B1054" i="13"/>
  <c r="E1057" i="14"/>
  <c r="I1057" i="14"/>
  <c r="C1054" i="13"/>
  <c r="D1054" i="13"/>
  <c r="E1054" i="13"/>
  <c r="F1054" i="13"/>
  <c r="G1054" i="13"/>
  <c r="H1054" i="13"/>
  <c r="A1055" i="13"/>
  <c r="D1058" i="14"/>
  <c r="F1058" i="14"/>
  <c r="G1058" i="14"/>
  <c r="B1058" i="14"/>
  <c r="C1058" i="14"/>
  <c r="H1058" i="14"/>
  <c r="K1058" i="14"/>
  <c r="B1055" i="13"/>
  <c r="E1058" i="14"/>
  <c r="I1058" i="14"/>
  <c r="C1055" i="13"/>
  <c r="D1055" i="13"/>
  <c r="E1055" i="13"/>
  <c r="F1055" i="13"/>
  <c r="G1055" i="13"/>
  <c r="H1055" i="13"/>
  <c r="A1056" i="13"/>
  <c r="D1059" i="14"/>
  <c r="F1059" i="14"/>
  <c r="G1059" i="14"/>
  <c r="B1059" i="14"/>
  <c r="C1059" i="14"/>
  <c r="H1059" i="14"/>
  <c r="K1059" i="14"/>
  <c r="B1056" i="13"/>
  <c r="E1059" i="14"/>
  <c r="I1059" i="14"/>
  <c r="C1056" i="13"/>
  <c r="D1056" i="13"/>
  <c r="E1056" i="13"/>
  <c r="F1056" i="13"/>
  <c r="G1056" i="13"/>
  <c r="H1056" i="13"/>
  <c r="A1057" i="13"/>
  <c r="D1060" i="14"/>
  <c r="F1060" i="14"/>
  <c r="G1060" i="14"/>
  <c r="B1060" i="14"/>
  <c r="C1060" i="14"/>
  <c r="H1060" i="14"/>
  <c r="K1060" i="14"/>
  <c r="B1057" i="13"/>
  <c r="E1060" i="14"/>
  <c r="I1060" i="14"/>
  <c r="C1057" i="13"/>
  <c r="D1057" i="13"/>
  <c r="E1057" i="13"/>
  <c r="F1057" i="13"/>
  <c r="G1057" i="13"/>
  <c r="H1057" i="13"/>
  <c r="A1058" i="13"/>
  <c r="D1061" i="14"/>
  <c r="F1061" i="14"/>
  <c r="G1061" i="14"/>
  <c r="B1061" i="14"/>
  <c r="C1061" i="14"/>
  <c r="H1061" i="14"/>
  <c r="K1061" i="14"/>
  <c r="B1058" i="13"/>
  <c r="E1061" i="14"/>
  <c r="I1061" i="14"/>
  <c r="C1058" i="13"/>
  <c r="D1058" i="13"/>
  <c r="E1058" i="13"/>
  <c r="F1058" i="13"/>
  <c r="G1058" i="13"/>
  <c r="H1058" i="13"/>
  <c r="A1059" i="13"/>
  <c r="D1062" i="14"/>
  <c r="F1062" i="14"/>
  <c r="G1062" i="14"/>
  <c r="B1062" i="14"/>
  <c r="C1062" i="14"/>
  <c r="H1062" i="14"/>
  <c r="K1062" i="14"/>
  <c r="B1059" i="13"/>
  <c r="E1062" i="14"/>
  <c r="I1062" i="14"/>
  <c r="C1059" i="13"/>
  <c r="D1059" i="13"/>
  <c r="E1059" i="13"/>
  <c r="F1059" i="13"/>
  <c r="G1059" i="13"/>
  <c r="H1059" i="13"/>
  <c r="A1060" i="13"/>
  <c r="D1063" i="14"/>
  <c r="F1063" i="14"/>
  <c r="G1063" i="14"/>
  <c r="B1063" i="14"/>
  <c r="C1063" i="14"/>
  <c r="H1063" i="14"/>
  <c r="K1063" i="14"/>
  <c r="B1060" i="13"/>
  <c r="E1063" i="14"/>
  <c r="I1063" i="14"/>
  <c r="C1060" i="13"/>
  <c r="D1060" i="13"/>
  <c r="E1060" i="13"/>
  <c r="F1060" i="13"/>
  <c r="G1060" i="13"/>
  <c r="H1060" i="13"/>
  <c r="A1061" i="13"/>
  <c r="D1064" i="14"/>
  <c r="F1064" i="14"/>
  <c r="G1064" i="14"/>
  <c r="B1064" i="14"/>
  <c r="C1064" i="14"/>
  <c r="H1064" i="14"/>
  <c r="K1064" i="14"/>
  <c r="B1061" i="13"/>
  <c r="E1064" i="14"/>
  <c r="I1064" i="14"/>
  <c r="C1061" i="13"/>
  <c r="D1061" i="13"/>
  <c r="E1061" i="13"/>
  <c r="F1061" i="13"/>
  <c r="G1061" i="13"/>
  <c r="H1061" i="13"/>
  <c r="A1062" i="13"/>
  <c r="D1065" i="14"/>
  <c r="F1065" i="14"/>
  <c r="G1065" i="14"/>
  <c r="B1065" i="14"/>
  <c r="C1065" i="14"/>
  <c r="H1065" i="14"/>
  <c r="K1065" i="14"/>
  <c r="B1062" i="13"/>
  <c r="E1065" i="14"/>
  <c r="I1065" i="14"/>
  <c r="C1062" i="13"/>
  <c r="D1062" i="13"/>
  <c r="E1062" i="13"/>
  <c r="F1062" i="13"/>
  <c r="G1062" i="13"/>
  <c r="H1062" i="13"/>
  <c r="A1063" i="13"/>
  <c r="D1066" i="14"/>
  <c r="F1066" i="14"/>
  <c r="G1066" i="14"/>
  <c r="B1066" i="14"/>
  <c r="C1066" i="14"/>
  <c r="H1066" i="14"/>
  <c r="K1066" i="14"/>
  <c r="B1063" i="13"/>
  <c r="E1066" i="14"/>
  <c r="I1066" i="14"/>
  <c r="C1063" i="13"/>
  <c r="D1063" i="13"/>
  <c r="E1063" i="13"/>
  <c r="F1063" i="13"/>
  <c r="G1063" i="13"/>
  <c r="H1063" i="13"/>
  <c r="A1064" i="13"/>
  <c r="D1067" i="14"/>
  <c r="F1067" i="14"/>
  <c r="G1067" i="14"/>
  <c r="B1067" i="14"/>
  <c r="C1067" i="14"/>
  <c r="H1067" i="14"/>
  <c r="K1067" i="14"/>
  <c r="B1064" i="13"/>
  <c r="E1067" i="14"/>
  <c r="I1067" i="14"/>
  <c r="C1064" i="13"/>
  <c r="D1064" i="13"/>
  <c r="E1064" i="13"/>
  <c r="F1064" i="13"/>
  <c r="G1064" i="13"/>
  <c r="H1064" i="13"/>
  <c r="A1065" i="13"/>
  <c r="D1068" i="14"/>
  <c r="F1068" i="14"/>
  <c r="G1068" i="14"/>
  <c r="B1068" i="14"/>
  <c r="C1068" i="14"/>
  <c r="H1068" i="14"/>
  <c r="K1068" i="14"/>
  <c r="B1065" i="13"/>
  <c r="E1068" i="14"/>
  <c r="I1068" i="14"/>
  <c r="C1065" i="13"/>
  <c r="D1065" i="13"/>
  <c r="E1065" i="13"/>
  <c r="F1065" i="13"/>
  <c r="G1065" i="13"/>
  <c r="H1065" i="13"/>
  <c r="A1066" i="13"/>
  <c r="D1069" i="14"/>
  <c r="F1069" i="14"/>
  <c r="G1069" i="14"/>
  <c r="B1069" i="14"/>
  <c r="C1069" i="14"/>
  <c r="H1069" i="14"/>
  <c r="K1069" i="14"/>
  <c r="B1066" i="13"/>
  <c r="E1069" i="14"/>
  <c r="I1069" i="14"/>
  <c r="C1066" i="13"/>
  <c r="D1066" i="13"/>
  <c r="E1066" i="13"/>
  <c r="F1066" i="13"/>
  <c r="G1066" i="13"/>
  <c r="H1066" i="13"/>
  <c r="A1067" i="13"/>
  <c r="D1070" i="14"/>
  <c r="F1070" i="14"/>
  <c r="G1070" i="14"/>
  <c r="B1070" i="14"/>
  <c r="C1070" i="14"/>
  <c r="H1070" i="14"/>
  <c r="K1070" i="14"/>
  <c r="B1067" i="13"/>
  <c r="E1070" i="14"/>
  <c r="I1070" i="14"/>
  <c r="C1067" i="13"/>
  <c r="D1067" i="13"/>
  <c r="E1067" i="13"/>
  <c r="F1067" i="13"/>
  <c r="G1067" i="13"/>
  <c r="H1067" i="13"/>
  <c r="A1068" i="13"/>
  <c r="D1071" i="14"/>
  <c r="F1071" i="14"/>
  <c r="G1071" i="14"/>
  <c r="B1071" i="14"/>
  <c r="C1071" i="14"/>
  <c r="H1071" i="14"/>
  <c r="K1071" i="14"/>
  <c r="B1068" i="13"/>
  <c r="E1071" i="14"/>
  <c r="I1071" i="14"/>
  <c r="C1068" i="13"/>
  <c r="D1068" i="13"/>
  <c r="E1068" i="13"/>
  <c r="F1068" i="13"/>
  <c r="G1068" i="13"/>
  <c r="H1068" i="13"/>
  <c r="A1069" i="13"/>
  <c r="D1072" i="14"/>
  <c r="F1072" i="14"/>
  <c r="G1072" i="14"/>
  <c r="B1072" i="14"/>
  <c r="C1072" i="14"/>
  <c r="H1072" i="14"/>
  <c r="K1072" i="14"/>
  <c r="B1069" i="13"/>
  <c r="E1072" i="14"/>
  <c r="I1072" i="14"/>
  <c r="C1069" i="13"/>
  <c r="D1069" i="13"/>
  <c r="E1069" i="13"/>
  <c r="F1069" i="13"/>
  <c r="G1069" i="13"/>
  <c r="H1069" i="13"/>
  <c r="A1070" i="13"/>
  <c r="D1073" i="14"/>
  <c r="F1073" i="14"/>
  <c r="G1073" i="14"/>
  <c r="B1073" i="14"/>
  <c r="C1073" i="14"/>
  <c r="H1073" i="14"/>
  <c r="K1073" i="14"/>
  <c r="B1070" i="13"/>
  <c r="E1073" i="14"/>
  <c r="I1073" i="14"/>
  <c r="C1070" i="13"/>
  <c r="D1070" i="13"/>
  <c r="E1070" i="13"/>
  <c r="F1070" i="13"/>
  <c r="G1070" i="13"/>
  <c r="H1070" i="13"/>
  <c r="A1071" i="13"/>
  <c r="D1074" i="14"/>
  <c r="F1074" i="14"/>
  <c r="G1074" i="14"/>
  <c r="B1074" i="14"/>
  <c r="C1074" i="14"/>
  <c r="H1074" i="14"/>
  <c r="K1074" i="14"/>
  <c r="B1071" i="13"/>
  <c r="E1074" i="14"/>
  <c r="I1074" i="14"/>
  <c r="C1071" i="13"/>
  <c r="D1071" i="13"/>
  <c r="E1071" i="13"/>
  <c r="F1071" i="13"/>
  <c r="G1071" i="13"/>
  <c r="H1071" i="13"/>
  <c r="A1072" i="13"/>
  <c r="D1075" i="14"/>
  <c r="F1075" i="14"/>
  <c r="G1075" i="14"/>
  <c r="B1075" i="14"/>
  <c r="C1075" i="14"/>
  <c r="H1075" i="14"/>
  <c r="K1075" i="14"/>
  <c r="B1072" i="13"/>
  <c r="E1075" i="14"/>
  <c r="I1075" i="14"/>
  <c r="C1072" i="13"/>
  <c r="D1072" i="13"/>
  <c r="E1072" i="13"/>
  <c r="F1072" i="13"/>
  <c r="G1072" i="13"/>
  <c r="H1072" i="13"/>
  <c r="A1073" i="13"/>
  <c r="D1076" i="14"/>
  <c r="F1076" i="14"/>
  <c r="G1076" i="14"/>
  <c r="B1076" i="14"/>
  <c r="C1076" i="14"/>
  <c r="H1076" i="14"/>
  <c r="K1076" i="14"/>
  <c r="B1073" i="13"/>
  <c r="E1076" i="14"/>
  <c r="I1076" i="14"/>
  <c r="C1073" i="13"/>
  <c r="D1073" i="13"/>
  <c r="E1073" i="13"/>
  <c r="F1073" i="13"/>
  <c r="G1073" i="13"/>
  <c r="H1073" i="13"/>
  <c r="A1074" i="13"/>
  <c r="D1077" i="14"/>
  <c r="F1077" i="14"/>
  <c r="G1077" i="14"/>
  <c r="B1077" i="14"/>
  <c r="C1077" i="14"/>
  <c r="H1077" i="14"/>
  <c r="K1077" i="14"/>
  <c r="B1074" i="13"/>
  <c r="E1077" i="14"/>
  <c r="I1077" i="14"/>
  <c r="C1074" i="13"/>
  <c r="D1074" i="13"/>
  <c r="E1074" i="13"/>
  <c r="F1074" i="13"/>
  <c r="G1074" i="13"/>
  <c r="H1074" i="13"/>
  <c r="A1075" i="13"/>
  <c r="D1078" i="14"/>
  <c r="F1078" i="14"/>
  <c r="G1078" i="14"/>
  <c r="B1078" i="14"/>
  <c r="C1078" i="14"/>
  <c r="H1078" i="14"/>
  <c r="K1078" i="14"/>
  <c r="B1075" i="13"/>
  <c r="E1078" i="14"/>
  <c r="I1078" i="14"/>
  <c r="C1075" i="13"/>
  <c r="D1075" i="13"/>
  <c r="E1075" i="13"/>
  <c r="F1075" i="13"/>
  <c r="G1075" i="13"/>
  <c r="H1075" i="13"/>
  <c r="A1076" i="13"/>
  <c r="D1079" i="14"/>
  <c r="F1079" i="14"/>
  <c r="G1079" i="14"/>
  <c r="B1079" i="14"/>
  <c r="C1079" i="14"/>
  <c r="H1079" i="14"/>
  <c r="K1079" i="14"/>
  <c r="B1076" i="13"/>
  <c r="E1079" i="14"/>
  <c r="I1079" i="14"/>
  <c r="C1076" i="13"/>
  <c r="D1076" i="13"/>
  <c r="E1076" i="13"/>
  <c r="F1076" i="13"/>
  <c r="G1076" i="13"/>
  <c r="H1076" i="13"/>
  <c r="A1077" i="13"/>
  <c r="D1080" i="14"/>
  <c r="F1080" i="14"/>
  <c r="G1080" i="14"/>
  <c r="B1080" i="14"/>
  <c r="C1080" i="14"/>
  <c r="H1080" i="14"/>
  <c r="K1080" i="14"/>
  <c r="B1077" i="13"/>
  <c r="E1080" i="14"/>
  <c r="I1080" i="14"/>
  <c r="C1077" i="13"/>
  <c r="D1077" i="13"/>
  <c r="E1077" i="13"/>
  <c r="F1077" i="13"/>
  <c r="G1077" i="13"/>
  <c r="H1077" i="13"/>
  <c r="A1078" i="13"/>
  <c r="D1081" i="14"/>
  <c r="F1081" i="14"/>
  <c r="G1081" i="14"/>
  <c r="B1081" i="14"/>
  <c r="C1081" i="14"/>
  <c r="H1081" i="14"/>
  <c r="K1081" i="14"/>
  <c r="B1078" i="13"/>
  <c r="E1081" i="14"/>
  <c r="I1081" i="14"/>
  <c r="C1078" i="13"/>
  <c r="D1078" i="13"/>
  <c r="E1078" i="13"/>
  <c r="F1078" i="13"/>
  <c r="G1078" i="13"/>
  <c r="H1078" i="13"/>
  <c r="A1079" i="13"/>
  <c r="D1082" i="14"/>
  <c r="F1082" i="14"/>
  <c r="G1082" i="14"/>
  <c r="B1082" i="14"/>
  <c r="C1082" i="14"/>
  <c r="H1082" i="14"/>
  <c r="K1082" i="14"/>
  <c r="B1079" i="13"/>
  <c r="E1082" i="14"/>
  <c r="I1082" i="14"/>
  <c r="C1079" i="13"/>
  <c r="D1079" i="13"/>
  <c r="E1079" i="13"/>
  <c r="F1079" i="13"/>
  <c r="G1079" i="13"/>
  <c r="H1079" i="13"/>
  <c r="A1080" i="13"/>
  <c r="D1083" i="14"/>
  <c r="F1083" i="14"/>
  <c r="G1083" i="14"/>
  <c r="B1083" i="14"/>
  <c r="C1083" i="14"/>
  <c r="H1083" i="14"/>
  <c r="K1083" i="14"/>
  <c r="B1080" i="13"/>
  <c r="E1083" i="14"/>
  <c r="I1083" i="14"/>
  <c r="C1080" i="13"/>
  <c r="D1080" i="13"/>
  <c r="E1080" i="13"/>
  <c r="F1080" i="13"/>
  <c r="G1080" i="13"/>
  <c r="H1080" i="13"/>
  <c r="A1081" i="13"/>
  <c r="D1084" i="14"/>
  <c r="F1084" i="14"/>
  <c r="G1084" i="14"/>
  <c r="B1084" i="14"/>
  <c r="C1084" i="14"/>
  <c r="H1084" i="14"/>
  <c r="K1084" i="14"/>
  <c r="B1081" i="13"/>
  <c r="E1084" i="14"/>
  <c r="I1084" i="14"/>
  <c r="C1081" i="13"/>
  <c r="D1081" i="13"/>
  <c r="E1081" i="13"/>
  <c r="F1081" i="13"/>
  <c r="G1081" i="13"/>
  <c r="H1081" i="13"/>
  <c r="A1082" i="13"/>
  <c r="D1085" i="14"/>
  <c r="F1085" i="14"/>
  <c r="G1085" i="14"/>
  <c r="B1085" i="14"/>
  <c r="C1085" i="14"/>
  <c r="H1085" i="14"/>
  <c r="K1085" i="14"/>
  <c r="B1082" i="13"/>
  <c r="E1085" i="14"/>
  <c r="I1085" i="14"/>
  <c r="C1082" i="13"/>
  <c r="D1082" i="13"/>
  <c r="E1082" i="13"/>
  <c r="F1082" i="13"/>
  <c r="G1082" i="13"/>
  <c r="H1082" i="13"/>
  <c r="A1083" i="13"/>
  <c r="D1086" i="14"/>
  <c r="F1086" i="14"/>
  <c r="G1086" i="14"/>
  <c r="B1086" i="14"/>
  <c r="C1086" i="14"/>
  <c r="H1086" i="14"/>
  <c r="K1086" i="14"/>
  <c r="B1083" i="13"/>
  <c r="E1086" i="14"/>
  <c r="I1086" i="14"/>
  <c r="C1083" i="13"/>
  <c r="D1083" i="13"/>
  <c r="E1083" i="13"/>
  <c r="F1083" i="13"/>
  <c r="G1083" i="13"/>
  <c r="H1083" i="13"/>
  <c r="A1084" i="13"/>
  <c r="D1087" i="14"/>
  <c r="F1087" i="14"/>
  <c r="G1087" i="14"/>
  <c r="B1087" i="14"/>
  <c r="C1087" i="14"/>
  <c r="H1087" i="14"/>
  <c r="K1087" i="14"/>
  <c r="B1084" i="13"/>
  <c r="E1087" i="14"/>
  <c r="I1087" i="14"/>
  <c r="C1084" i="13"/>
  <c r="D1084" i="13"/>
  <c r="E1084" i="13"/>
  <c r="F1084" i="13"/>
  <c r="G1084" i="13"/>
  <c r="H1084" i="13"/>
  <c r="A1085" i="13"/>
  <c r="D1088" i="14"/>
  <c r="F1088" i="14"/>
  <c r="G1088" i="14"/>
  <c r="B1088" i="14"/>
  <c r="C1088" i="14"/>
  <c r="H1088" i="14"/>
  <c r="K1088" i="14"/>
  <c r="B1085" i="13"/>
  <c r="E1088" i="14"/>
  <c r="I1088" i="14"/>
  <c r="C1085" i="13"/>
  <c r="D1085" i="13"/>
  <c r="E1085" i="13"/>
  <c r="F1085" i="13"/>
  <c r="G1085" i="13"/>
  <c r="H1085" i="13"/>
  <c r="A1086" i="13"/>
  <c r="D1089" i="14"/>
  <c r="F1089" i="14"/>
  <c r="G1089" i="14"/>
  <c r="B1089" i="14"/>
  <c r="C1089" i="14"/>
  <c r="H1089" i="14"/>
  <c r="K1089" i="14"/>
  <c r="B1086" i="13"/>
  <c r="E1089" i="14"/>
  <c r="I1089" i="14"/>
  <c r="C1086" i="13"/>
  <c r="D1086" i="13"/>
  <c r="E1086" i="13"/>
  <c r="F1086" i="13"/>
  <c r="G1086" i="13"/>
  <c r="H1086" i="13"/>
  <c r="A1087" i="13"/>
  <c r="D1090" i="14"/>
  <c r="F1090" i="14"/>
  <c r="G1090" i="14"/>
  <c r="B1090" i="14"/>
  <c r="C1090" i="14"/>
  <c r="H1090" i="14"/>
  <c r="K1090" i="14"/>
  <c r="B1087" i="13"/>
  <c r="E1090" i="14"/>
  <c r="I1090" i="14"/>
  <c r="C1087" i="13"/>
  <c r="D1087" i="13"/>
  <c r="E1087" i="13"/>
  <c r="F1087" i="13"/>
  <c r="G1087" i="13"/>
  <c r="H1087" i="13"/>
  <c r="A1088" i="13"/>
  <c r="D1091" i="14"/>
  <c r="F1091" i="14"/>
  <c r="G1091" i="14"/>
  <c r="B1091" i="14"/>
  <c r="C1091" i="14"/>
  <c r="H1091" i="14"/>
  <c r="K1091" i="14"/>
  <c r="B1088" i="13"/>
  <c r="E1091" i="14"/>
  <c r="I1091" i="14"/>
  <c r="C1088" i="13"/>
  <c r="D1088" i="13"/>
  <c r="E1088" i="13"/>
  <c r="F1088" i="13"/>
  <c r="G1088" i="13"/>
  <c r="H1088" i="13"/>
  <c r="A1089" i="13"/>
  <c r="D1092" i="14"/>
  <c r="F1092" i="14"/>
  <c r="G1092" i="14"/>
  <c r="B1092" i="14"/>
  <c r="C1092" i="14"/>
  <c r="H1092" i="14"/>
  <c r="K1092" i="14"/>
  <c r="B1089" i="13"/>
  <c r="E1092" i="14"/>
  <c r="I1092" i="14"/>
  <c r="C1089" i="13"/>
  <c r="D1089" i="13"/>
  <c r="E1089" i="13"/>
  <c r="F1089" i="13"/>
  <c r="G1089" i="13"/>
  <c r="H1089" i="13"/>
  <c r="A1090" i="13"/>
  <c r="D1093" i="14"/>
  <c r="F1093" i="14"/>
  <c r="G1093" i="14"/>
  <c r="B1093" i="14"/>
  <c r="C1093" i="14"/>
  <c r="H1093" i="14"/>
  <c r="K1093" i="14"/>
  <c r="B1090" i="13"/>
  <c r="E1093" i="14"/>
  <c r="I1093" i="14"/>
  <c r="C1090" i="13"/>
  <c r="D1090" i="13"/>
  <c r="E1090" i="13"/>
  <c r="F1090" i="13"/>
  <c r="G1090" i="13"/>
  <c r="H1090" i="13"/>
  <c r="A1091" i="13"/>
  <c r="D1094" i="14"/>
  <c r="F1094" i="14"/>
  <c r="G1094" i="14"/>
  <c r="B1094" i="14"/>
  <c r="C1094" i="14"/>
  <c r="H1094" i="14"/>
  <c r="K1094" i="14"/>
  <c r="B1091" i="13"/>
  <c r="E1094" i="14"/>
  <c r="I1094" i="14"/>
  <c r="C1091" i="13"/>
  <c r="D1091" i="13"/>
  <c r="E1091" i="13"/>
  <c r="F1091" i="13"/>
  <c r="G1091" i="13"/>
  <c r="H1091" i="13"/>
  <c r="A1092" i="13"/>
  <c r="D1095" i="14"/>
  <c r="F1095" i="14"/>
  <c r="G1095" i="14"/>
  <c r="B1095" i="14"/>
  <c r="C1095" i="14"/>
  <c r="H1095" i="14"/>
  <c r="K1095" i="14"/>
  <c r="B1092" i="13"/>
  <c r="E1095" i="14"/>
  <c r="I1095" i="14"/>
  <c r="C1092" i="13"/>
  <c r="D1092" i="13"/>
  <c r="E1092" i="13"/>
  <c r="F1092" i="13"/>
  <c r="G1092" i="13"/>
  <c r="H1092" i="13"/>
  <c r="A1093" i="13"/>
  <c r="D1096" i="14"/>
  <c r="F1096" i="14"/>
  <c r="G1096" i="14"/>
  <c r="B1096" i="14"/>
  <c r="C1096" i="14"/>
  <c r="H1096" i="14"/>
  <c r="K1096" i="14"/>
  <c r="B1093" i="13"/>
  <c r="E1096" i="14"/>
  <c r="I1096" i="14"/>
  <c r="C1093" i="13"/>
  <c r="D1093" i="13"/>
  <c r="E1093" i="13"/>
  <c r="F1093" i="13"/>
  <c r="G1093" i="13"/>
  <c r="H1093" i="13"/>
  <c r="A1094" i="13"/>
  <c r="D1097" i="14"/>
  <c r="F1097" i="14"/>
  <c r="G1097" i="14"/>
  <c r="B1097" i="14"/>
  <c r="C1097" i="14"/>
  <c r="H1097" i="14"/>
  <c r="K1097" i="14"/>
  <c r="B1094" i="13"/>
  <c r="E1097" i="14"/>
  <c r="I1097" i="14"/>
  <c r="C1094" i="13"/>
  <c r="D1094" i="13"/>
  <c r="E1094" i="13"/>
  <c r="F1094" i="13"/>
  <c r="G1094" i="13"/>
  <c r="H1094" i="13"/>
  <c r="A1095" i="13"/>
  <c r="D1098" i="14"/>
  <c r="F1098" i="14"/>
  <c r="G1098" i="14"/>
  <c r="B1098" i="14"/>
  <c r="C1098" i="14"/>
  <c r="H1098" i="14"/>
  <c r="K1098" i="14"/>
  <c r="B1095" i="13"/>
  <c r="E1098" i="14"/>
  <c r="I1098" i="14"/>
  <c r="C1095" i="13"/>
  <c r="D1095" i="13"/>
  <c r="E1095" i="13"/>
  <c r="F1095" i="13"/>
  <c r="G1095" i="13"/>
  <c r="H1095" i="13"/>
  <c r="A1096" i="13"/>
  <c r="D1099" i="14"/>
  <c r="F1099" i="14"/>
  <c r="G1099" i="14"/>
  <c r="B1099" i="14"/>
  <c r="C1099" i="14"/>
  <c r="H1099" i="14"/>
  <c r="K1099" i="14"/>
  <c r="B1096" i="13"/>
  <c r="E1099" i="14"/>
  <c r="I1099" i="14"/>
  <c r="C1096" i="13"/>
  <c r="D1096" i="13"/>
  <c r="E1096" i="13"/>
  <c r="F1096" i="13"/>
  <c r="G1096" i="13"/>
  <c r="H1096" i="13"/>
  <c r="A1097" i="13"/>
  <c r="D1100" i="14"/>
  <c r="F1100" i="14"/>
  <c r="G1100" i="14"/>
  <c r="B1100" i="14"/>
  <c r="C1100" i="14"/>
  <c r="H1100" i="14"/>
  <c r="K1100" i="14"/>
  <c r="B1097" i="13"/>
  <c r="E1100" i="14"/>
  <c r="I1100" i="14"/>
  <c r="C1097" i="13"/>
  <c r="D1097" i="13"/>
  <c r="E1097" i="13"/>
  <c r="F1097" i="13"/>
  <c r="G1097" i="13"/>
  <c r="H1097" i="13"/>
  <c r="A1098" i="13"/>
  <c r="D1101" i="14"/>
  <c r="F1101" i="14"/>
  <c r="G1101" i="14"/>
  <c r="B1101" i="14"/>
  <c r="C1101" i="14"/>
  <c r="H1101" i="14"/>
  <c r="K1101" i="14"/>
  <c r="B1098" i="13"/>
  <c r="E1101" i="14"/>
  <c r="I1101" i="14"/>
  <c r="C1098" i="13"/>
  <c r="D1098" i="13"/>
  <c r="E1098" i="13"/>
  <c r="F1098" i="13"/>
  <c r="G1098" i="13"/>
  <c r="H1098" i="13"/>
  <c r="A1099" i="13"/>
  <c r="D1102" i="14"/>
  <c r="F1102" i="14"/>
  <c r="G1102" i="14"/>
  <c r="B1102" i="14"/>
  <c r="C1102" i="14"/>
  <c r="H1102" i="14"/>
  <c r="K1102" i="14"/>
  <c r="B1099" i="13"/>
  <c r="E1102" i="14"/>
  <c r="I1102" i="14"/>
  <c r="C1099" i="13"/>
  <c r="D1099" i="13"/>
  <c r="E1099" i="13"/>
  <c r="F1099" i="13"/>
  <c r="G1099" i="13"/>
  <c r="H1099" i="13"/>
  <c r="A1100" i="13"/>
  <c r="D1103" i="14"/>
  <c r="F1103" i="14"/>
  <c r="G1103" i="14"/>
  <c r="B1103" i="14"/>
  <c r="C1103" i="14"/>
  <c r="H1103" i="14"/>
  <c r="K1103" i="14"/>
  <c r="B1100" i="13"/>
  <c r="E1103" i="14"/>
  <c r="I1103" i="14"/>
  <c r="C1100" i="13"/>
  <c r="D1100" i="13"/>
  <c r="E1100" i="13"/>
  <c r="F1100" i="13"/>
  <c r="G1100" i="13"/>
  <c r="H1100" i="13"/>
  <c r="A1101" i="13"/>
  <c r="D1104" i="14"/>
  <c r="F1104" i="14"/>
  <c r="G1104" i="14"/>
  <c r="B1104" i="14"/>
  <c r="C1104" i="14"/>
  <c r="H1104" i="14"/>
  <c r="K1104" i="14"/>
  <c r="B1101" i="13"/>
  <c r="E1104" i="14"/>
  <c r="I1104" i="14"/>
  <c r="C1101" i="13"/>
  <c r="D1101" i="13"/>
  <c r="E1101" i="13"/>
  <c r="F1101" i="13"/>
  <c r="G1101" i="13"/>
  <c r="H1101" i="13"/>
  <c r="A1102" i="13"/>
  <c r="D1105" i="14"/>
  <c r="F1105" i="14"/>
  <c r="G1105" i="14"/>
  <c r="B1105" i="14"/>
  <c r="C1105" i="14"/>
  <c r="H1105" i="14"/>
  <c r="K1105" i="14"/>
  <c r="B1102" i="13"/>
  <c r="E1105" i="14"/>
  <c r="I1105" i="14"/>
  <c r="C1102" i="13"/>
  <c r="D1102" i="13"/>
  <c r="E1102" i="13"/>
  <c r="F1102" i="13"/>
  <c r="G1102" i="13"/>
  <c r="H1102" i="13"/>
  <c r="A1103" i="13"/>
  <c r="D1106" i="14"/>
  <c r="F1106" i="14"/>
  <c r="G1106" i="14"/>
  <c r="B1106" i="14"/>
  <c r="C1106" i="14"/>
  <c r="H1106" i="14"/>
  <c r="K1106" i="14"/>
  <c r="B1103" i="13"/>
  <c r="E1106" i="14"/>
  <c r="I1106" i="14"/>
  <c r="C1103" i="13"/>
  <c r="D1103" i="13"/>
  <c r="E1103" i="13"/>
  <c r="F1103" i="13"/>
  <c r="G1103" i="13"/>
  <c r="H1103" i="13"/>
  <c r="A1104" i="13"/>
  <c r="D1107" i="14"/>
  <c r="F1107" i="14"/>
  <c r="G1107" i="14"/>
  <c r="B1107" i="14"/>
  <c r="C1107" i="14"/>
  <c r="H1107" i="14"/>
  <c r="K1107" i="14"/>
  <c r="B1104" i="13"/>
  <c r="E1107" i="14"/>
  <c r="I1107" i="14"/>
  <c r="C1104" i="13"/>
  <c r="D1104" i="13"/>
  <c r="E1104" i="13"/>
  <c r="F1104" i="13"/>
  <c r="G1104" i="13"/>
  <c r="H1104" i="13"/>
  <c r="A1105" i="13"/>
  <c r="D1108" i="14"/>
  <c r="F1108" i="14"/>
  <c r="G1108" i="14"/>
  <c r="B1108" i="14"/>
  <c r="C1108" i="14"/>
  <c r="H1108" i="14"/>
  <c r="K1108" i="14"/>
  <c r="B1105" i="13"/>
  <c r="E1108" i="14"/>
  <c r="I1108" i="14"/>
  <c r="C1105" i="13"/>
  <c r="D1105" i="13"/>
  <c r="E1105" i="13"/>
  <c r="F1105" i="13"/>
  <c r="G1105" i="13"/>
  <c r="H1105" i="13"/>
  <c r="A1106" i="13"/>
  <c r="D1109" i="14"/>
  <c r="F1109" i="14"/>
  <c r="G1109" i="14"/>
  <c r="B1109" i="14"/>
  <c r="C1109" i="14"/>
  <c r="H1109" i="14"/>
  <c r="K1109" i="14"/>
  <c r="B1106" i="13"/>
  <c r="E1109" i="14"/>
  <c r="I1109" i="14"/>
  <c r="C1106" i="13"/>
  <c r="D1106" i="13"/>
  <c r="E1106" i="13"/>
  <c r="F1106" i="13"/>
  <c r="G1106" i="13"/>
  <c r="H1106" i="13"/>
  <c r="A1107" i="13"/>
  <c r="D1110" i="14"/>
  <c r="F1110" i="14"/>
  <c r="G1110" i="14"/>
  <c r="B1110" i="14"/>
  <c r="C1110" i="14"/>
  <c r="H1110" i="14"/>
  <c r="K1110" i="14"/>
  <c r="B1107" i="13"/>
  <c r="E1110" i="14"/>
  <c r="I1110" i="14"/>
  <c r="C1107" i="13"/>
  <c r="D1107" i="13"/>
  <c r="E1107" i="13"/>
  <c r="F1107" i="13"/>
  <c r="G1107" i="13"/>
  <c r="H1107" i="13"/>
  <c r="A1108" i="13"/>
  <c r="D1111" i="14"/>
  <c r="F1111" i="14"/>
  <c r="G1111" i="14"/>
  <c r="B1111" i="14"/>
  <c r="C1111" i="14"/>
  <c r="H1111" i="14"/>
  <c r="K1111" i="14"/>
  <c r="B1108" i="13"/>
  <c r="E1111" i="14"/>
  <c r="I1111" i="14"/>
  <c r="C1108" i="13"/>
  <c r="D1108" i="13"/>
  <c r="E1108" i="13"/>
  <c r="F1108" i="13"/>
  <c r="G1108" i="13"/>
  <c r="H1108" i="13"/>
  <c r="A1109" i="13"/>
  <c r="D1112" i="14"/>
  <c r="F1112" i="14"/>
  <c r="G1112" i="14"/>
  <c r="B1112" i="14"/>
  <c r="C1112" i="14"/>
  <c r="H1112" i="14"/>
  <c r="K1112" i="14"/>
  <c r="B1109" i="13"/>
  <c r="E1112" i="14"/>
  <c r="I1112" i="14"/>
  <c r="C1109" i="13"/>
  <c r="D1109" i="13"/>
  <c r="E1109" i="13"/>
  <c r="F1109" i="13"/>
  <c r="G1109" i="13"/>
  <c r="H1109" i="13"/>
  <c r="A1110" i="13"/>
  <c r="D1113" i="14"/>
  <c r="F1113" i="14"/>
  <c r="G1113" i="14"/>
  <c r="B1113" i="14"/>
  <c r="C1113" i="14"/>
  <c r="H1113" i="14"/>
  <c r="K1113" i="14"/>
  <c r="B1110" i="13"/>
  <c r="E1113" i="14"/>
  <c r="I1113" i="14"/>
  <c r="C1110" i="13"/>
  <c r="D1110" i="13"/>
  <c r="E1110" i="13"/>
  <c r="F1110" i="13"/>
  <c r="G1110" i="13"/>
  <c r="H1110" i="13"/>
  <c r="A1111" i="13"/>
  <c r="D1114" i="14"/>
  <c r="F1114" i="14"/>
  <c r="G1114" i="14"/>
  <c r="B1114" i="14"/>
  <c r="C1114" i="14"/>
  <c r="H1114" i="14"/>
  <c r="K1114" i="14"/>
  <c r="B1111" i="13"/>
  <c r="E1114" i="14"/>
  <c r="I1114" i="14"/>
  <c r="C1111" i="13"/>
  <c r="D1111" i="13"/>
  <c r="E1111" i="13"/>
  <c r="F1111" i="13"/>
  <c r="G1111" i="13"/>
  <c r="H1111" i="13"/>
  <c r="A1112" i="13"/>
  <c r="D1115" i="14"/>
  <c r="F1115" i="14"/>
  <c r="G1115" i="14"/>
  <c r="B1115" i="14"/>
  <c r="C1115" i="14"/>
  <c r="H1115" i="14"/>
  <c r="K1115" i="14"/>
  <c r="B1112" i="13"/>
  <c r="E1115" i="14"/>
  <c r="I1115" i="14"/>
  <c r="C1112" i="13"/>
  <c r="D1112" i="13"/>
  <c r="E1112" i="13"/>
  <c r="F1112" i="13"/>
  <c r="G1112" i="13"/>
  <c r="H1112" i="13"/>
  <c r="A1113" i="13"/>
  <c r="D1116" i="14"/>
  <c r="F1116" i="14"/>
  <c r="G1116" i="14"/>
  <c r="B1116" i="14"/>
  <c r="C1116" i="14"/>
  <c r="H1116" i="14"/>
  <c r="K1116" i="14"/>
  <c r="B1113" i="13"/>
  <c r="E1116" i="14"/>
  <c r="I1116" i="14"/>
  <c r="C1113" i="13"/>
  <c r="D1113" i="13"/>
  <c r="E1113" i="13"/>
  <c r="F1113" i="13"/>
  <c r="G1113" i="13"/>
  <c r="H1113" i="13"/>
  <c r="A1114" i="13"/>
  <c r="D1117" i="14"/>
  <c r="F1117" i="14"/>
  <c r="G1117" i="14"/>
  <c r="B1117" i="14"/>
  <c r="C1117" i="14"/>
  <c r="H1117" i="14"/>
  <c r="K1117" i="14"/>
  <c r="B1114" i="13"/>
  <c r="E1117" i="14"/>
  <c r="I1117" i="14"/>
  <c r="C1114" i="13"/>
  <c r="D1114" i="13"/>
  <c r="E1114" i="13"/>
  <c r="F1114" i="13"/>
  <c r="G1114" i="13"/>
  <c r="H1114" i="13"/>
  <c r="A1115" i="13"/>
  <c r="D1118" i="14"/>
  <c r="F1118" i="14"/>
  <c r="G1118" i="14"/>
  <c r="B1118" i="14"/>
  <c r="C1118" i="14"/>
  <c r="H1118" i="14"/>
  <c r="K1118" i="14"/>
  <c r="B1115" i="13"/>
  <c r="E1118" i="14"/>
  <c r="I1118" i="14"/>
  <c r="C1115" i="13"/>
  <c r="D1115" i="13"/>
  <c r="E1115" i="13"/>
  <c r="F1115" i="13"/>
  <c r="G1115" i="13"/>
  <c r="H1115" i="13"/>
  <c r="A1116" i="13"/>
  <c r="D1119" i="14"/>
  <c r="F1119" i="14"/>
  <c r="G1119" i="14"/>
  <c r="B1119" i="14"/>
  <c r="C1119" i="14"/>
  <c r="H1119" i="14"/>
  <c r="K1119" i="14"/>
  <c r="B1116" i="13"/>
  <c r="E1119" i="14"/>
  <c r="I1119" i="14"/>
  <c r="C1116" i="13"/>
  <c r="D1116" i="13"/>
  <c r="E1116" i="13"/>
  <c r="F1116" i="13"/>
  <c r="G1116" i="13"/>
  <c r="H1116" i="13"/>
  <c r="A1117" i="13"/>
  <c r="D1120" i="14"/>
  <c r="F1120" i="14"/>
  <c r="G1120" i="14"/>
  <c r="B1120" i="14"/>
  <c r="C1120" i="14"/>
  <c r="H1120" i="14"/>
  <c r="K1120" i="14"/>
  <c r="B1117" i="13"/>
  <c r="E1120" i="14"/>
  <c r="I1120" i="14"/>
  <c r="C1117" i="13"/>
  <c r="D1117" i="13"/>
  <c r="E1117" i="13"/>
  <c r="F1117" i="13"/>
  <c r="G1117" i="13"/>
  <c r="H1117" i="13"/>
  <c r="A1118" i="13"/>
  <c r="D1121" i="14"/>
  <c r="F1121" i="14"/>
  <c r="G1121" i="14"/>
  <c r="B1121" i="14"/>
  <c r="C1121" i="14"/>
  <c r="H1121" i="14"/>
  <c r="K1121" i="14"/>
  <c r="B1118" i="13"/>
  <c r="E1121" i="14"/>
  <c r="I1121" i="14"/>
  <c r="C1118" i="13"/>
  <c r="D1118" i="13"/>
  <c r="E1118" i="13"/>
  <c r="F1118" i="13"/>
  <c r="G1118" i="13"/>
  <c r="H1118" i="13"/>
  <c r="A1119" i="13"/>
  <c r="D1122" i="14"/>
  <c r="F1122" i="14"/>
  <c r="G1122" i="14"/>
  <c r="B1122" i="14"/>
  <c r="C1122" i="14"/>
  <c r="H1122" i="14"/>
  <c r="K1122" i="14"/>
  <c r="B1119" i="13"/>
  <c r="E1122" i="14"/>
  <c r="I1122" i="14"/>
  <c r="C1119" i="13"/>
  <c r="D1119" i="13"/>
  <c r="E1119" i="13"/>
  <c r="F1119" i="13"/>
  <c r="G1119" i="13"/>
  <c r="H1119" i="13"/>
  <c r="A1120" i="13"/>
  <c r="D1123" i="14"/>
  <c r="F1123" i="14"/>
  <c r="G1123" i="14"/>
  <c r="B1123" i="14"/>
  <c r="C1123" i="14"/>
  <c r="H1123" i="14"/>
  <c r="K1123" i="14"/>
  <c r="B1120" i="13"/>
  <c r="E1123" i="14"/>
  <c r="I1123" i="14"/>
  <c r="C1120" i="13"/>
  <c r="D1120" i="13"/>
  <c r="E1120" i="13"/>
  <c r="F1120" i="13"/>
  <c r="G1120" i="13"/>
  <c r="H1120" i="13"/>
  <c r="A1121" i="13"/>
  <c r="D1124" i="14"/>
  <c r="F1124" i="14"/>
  <c r="G1124" i="14"/>
  <c r="B1124" i="14"/>
  <c r="C1124" i="14"/>
  <c r="H1124" i="14"/>
  <c r="K1124" i="14"/>
  <c r="B1121" i="13"/>
  <c r="E1124" i="14"/>
  <c r="I1124" i="14"/>
  <c r="C1121" i="13"/>
  <c r="D1121" i="13"/>
  <c r="E1121" i="13"/>
  <c r="F1121" i="13"/>
  <c r="G1121" i="13"/>
  <c r="H1121" i="13"/>
  <c r="A1122" i="13"/>
  <c r="D1125" i="14"/>
  <c r="F1125" i="14"/>
  <c r="G1125" i="14"/>
  <c r="B1125" i="14"/>
  <c r="C1125" i="14"/>
  <c r="H1125" i="14"/>
  <c r="K1125" i="14"/>
  <c r="B1122" i="13"/>
  <c r="E1125" i="14"/>
  <c r="I1125" i="14"/>
  <c r="C1122" i="13"/>
  <c r="D1122" i="13"/>
  <c r="E1122" i="13"/>
  <c r="F1122" i="13"/>
  <c r="G1122" i="13"/>
  <c r="H1122" i="13"/>
  <c r="A1123" i="13"/>
  <c r="D1126" i="14"/>
  <c r="F1126" i="14"/>
  <c r="G1126" i="14"/>
  <c r="B1126" i="14"/>
  <c r="C1126" i="14"/>
  <c r="H1126" i="14"/>
  <c r="K1126" i="14"/>
  <c r="B1123" i="13"/>
  <c r="E1126" i="14"/>
  <c r="I1126" i="14"/>
  <c r="C1123" i="13"/>
  <c r="D1123" i="13"/>
  <c r="E1123" i="13"/>
  <c r="F1123" i="13"/>
  <c r="G1123" i="13"/>
  <c r="H1123" i="13"/>
  <c r="A1124" i="13"/>
  <c r="D1127" i="14"/>
  <c r="F1127" i="14"/>
  <c r="G1127" i="14"/>
  <c r="B1127" i="14"/>
  <c r="C1127" i="14"/>
  <c r="H1127" i="14"/>
  <c r="K1127" i="14"/>
  <c r="B1124" i="13"/>
  <c r="E1127" i="14"/>
  <c r="I1127" i="14"/>
  <c r="C1124" i="13"/>
  <c r="D1124" i="13"/>
  <c r="E1124" i="13"/>
  <c r="F1124" i="13"/>
  <c r="G1124" i="13"/>
  <c r="H1124" i="13"/>
  <c r="A1125" i="13"/>
  <c r="D1128" i="14"/>
  <c r="F1128" i="14"/>
  <c r="G1128" i="14"/>
  <c r="B1128" i="14"/>
  <c r="C1128" i="14"/>
  <c r="H1128" i="14"/>
  <c r="K1128" i="14"/>
  <c r="B1125" i="13"/>
  <c r="E1128" i="14"/>
  <c r="I1128" i="14"/>
  <c r="C1125" i="13"/>
  <c r="D1125" i="13"/>
  <c r="E1125" i="13"/>
  <c r="F1125" i="13"/>
  <c r="G1125" i="13"/>
  <c r="H1125" i="13"/>
  <c r="A1126" i="13"/>
  <c r="D1129" i="14"/>
  <c r="F1129" i="14"/>
  <c r="G1129" i="14"/>
  <c r="B1129" i="14"/>
  <c r="C1129" i="14"/>
  <c r="H1129" i="14"/>
  <c r="K1129" i="14"/>
  <c r="B1126" i="13"/>
  <c r="E1129" i="14"/>
  <c r="I1129" i="14"/>
  <c r="C1126" i="13"/>
  <c r="D1126" i="13"/>
  <c r="E1126" i="13"/>
  <c r="F1126" i="13"/>
  <c r="G1126" i="13"/>
  <c r="H1126" i="13"/>
  <c r="A1127" i="13"/>
  <c r="D1130" i="14"/>
  <c r="F1130" i="14"/>
  <c r="G1130" i="14"/>
  <c r="B1130" i="14"/>
  <c r="C1130" i="14"/>
  <c r="H1130" i="14"/>
  <c r="K1130" i="14"/>
  <c r="B1127" i="13"/>
  <c r="E1130" i="14"/>
  <c r="I1130" i="14"/>
  <c r="C1127" i="13"/>
  <c r="D1127" i="13"/>
  <c r="E1127" i="13"/>
  <c r="F1127" i="13"/>
  <c r="G1127" i="13"/>
  <c r="H1127" i="13"/>
  <c r="A1128" i="13"/>
  <c r="D1131" i="14"/>
  <c r="F1131" i="14"/>
  <c r="G1131" i="14"/>
  <c r="B1131" i="14"/>
  <c r="C1131" i="14"/>
  <c r="H1131" i="14"/>
  <c r="K1131" i="14"/>
  <c r="B1128" i="13"/>
  <c r="E1131" i="14"/>
  <c r="I1131" i="14"/>
  <c r="C1128" i="13"/>
  <c r="D1128" i="13"/>
  <c r="E1128" i="13"/>
  <c r="F1128" i="13"/>
  <c r="G1128" i="13"/>
  <c r="H1128" i="13"/>
  <c r="A1129" i="13"/>
  <c r="D1132" i="14"/>
  <c r="F1132" i="14"/>
  <c r="G1132" i="14"/>
  <c r="B1132" i="14"/>
  <c r="C1132" i="14"/>
  <c r="H1132" i="14"/>
  <c r="K1132" i="14"/>
  <c r="B1129" i="13"/>
  <c r="E1132" i="14"/>
  <c r="I1132" i="14"/>
  <c r="C1129" i="13"/>
  <c r="D1129" i="13"/>
  <c r="E1129" i="13"/>
  <c r="F1129" i="13"/>
  <c r="G1129" i="13"/>
  <c r="H1129" i="13"/>
  <c r="A1130" i="13"/>
  <c r="D1133" i="14"/>
  <c r="F1133" i="14"/>
  <c r="G1133" i="14"/>
  <c r="B1133" i="14"/>
  <c r="C1133" i="14"/>
  <c r="H1133" i="14"/>
  <c r="K1133" i="14"/>
  <c r="B1130" i="13"/>
  <c r="E1133" i="14"/>
  <c r="I1133" i="14"/>
  <c r="C1130" i="13"/>
  <c r="D1130" i="13"/>
  <c r="E1130" i="13"/>
  <c r="F1130" i="13"/>
  <c r="G1130" i="13"/>
  <c r="H1130" i="13"/>
  <c r="A1131" i="13"/>
  <c r="D1134" i="14"/>
  <c r="F1134" i="14"/>
  <c r="G1134" i="14"/>
  <c r="B1134" i="14"/>
  <c r="C1134" i="14"/>
  <c r="H1134" i="14"/>
  <c r="K1134" i="14"/>
  <c r="B1131" i="13"/>
  <c r="E1134" i="14"/>
  <c r="I1134" i="14"/>
  <c r="C1131" i="13"/>
  <c r="D1131" i="13"/>
  <c r="E1131" i="13"/>
  <c r="F1131" i="13"/>
  <c r="G1131" i="13"/>
  <c r="H1131" i="13"/>
  <c r="A1132" i="13"/>
  <c r="D1135" i="14"/>
  <c r="F1135" i="14"/>
  <c r="G1135" i="14"/>
  <c r="B1135" i="14"/>
  <c r="C1135" i="14"/>
  <c r="H1135" i="14"/>
  <c r="K1135" i="14"/>
  <c r="B1132" i="13"/>
  <c r="E1135" i="14"/>
  <c r="I1135" i="14"/>
  <c r="C1132" i="13"/>
  <c r="D1132" i="13"/>
  <c r="E1132" i="13"/>
  <c r="F1132" i="13"/>
  <c r="G1132" i="13"/>
  <c r="H1132" i="13"/>
  <c r="A1133" i="13"/>
  <c r="D1136" i="14"/>
  <c r="F1136" i="14"/>
  <c r="G1136" i="14"/>
  <c r="B1136" i="14"/>
  <c r="C1136" i="14"/>
  <c r="H1136" i="14"/>
  <c r="K1136" i="14"/>
  <c r="B1133" i="13"/>
  <c r="E1136" i="14"/>
  <c r="I1136" i="14"/>
  <c r="C1133" i="13"/>
  <c r="D1133" i="13"/>
  <c r="E1133" i="13"/>
  <c r="F1133" i="13"/>
  <c r="G1133" i="13"/>
  <c r="H1133" i="13"/>
  <c r="A1134" i="13"/>
  <c r="D1137" i="14"/>
  <c r="F1137" i="14"/>
  <c r="G1137" i="14"/>
  <c r="B1137" i="14"/>
  <c r="C1137" i="14"/>
  <c r="H1137" i="14"/>
  <c r="K1137" i="14"/>
  <c r="B1134" i="13"/>
  <c r="E1137" i="14"/>
  <c r="I1137" i="14"/>
  <c r="C1134" i="13"/>
  <c r="D1134" i="13"/>
  <c r="E1134" i="13"/>
  <c r="F1134" i="13"/>
  <c r="G1134" i="13"/>
  <c r="H1134" i="13"/>
  <c r="A1135" i="13"/>
  <c r="D1138" i="14"/>
  <c r="F1138" i="14"/>
  <c r="G1138" i="14"/>
  <c r="B1138" i="14"/>
  <c r="C1138" i="14"/>
  <c r="H1138" i="14"/>
  <c r="K1138" i="14"/>
  <c r="B1135" i="13"/>
  <c r="E1138" i="14"/>
  <c r="I1138" i="14"/>
  <c r="C1135" i="13"/>
  <c r="D1135" i="13"/>
  <c r="E1135" i="13"/>
  <c r="F1135" i="13"/>
  <c r="G1135" i="13"/>
  <c r="H1135" i="13"/>
  <c r="A1136" i="13"/>
  <c r="D1139" i="14"/>
  <c r="F1139" i="14"/>
  <c r="G1139" i="14"/>
  <c r="B1139" i="14"/>
  <c r="C1139" i="14"/>
  <c r="H1139" i="14"/>
  <c r="K1139" i="14"/>
  <c r="B1136" i="13"/>
  <c r="E1139" i="14"/>
  <c r="I1139" i="14"/>
  <c r="C1136" i="13"/>
  <c r="D1136" i="13"/>
  <c r="E1136" i="13"/>
  <c r="F1136" i="13"/>
  <c r="G1136" i="13"/>
  <c r="H1136" i="13"/>
  <c r="A1137" i="13"/>
  <c r="D1140" i="14"/>
  <c r="F1140" i="14"/>
  <c r="G1140" i="14"/>
  <c r="B1140" i="14"/>
  <c r="C1140" i="14"/>
  <c r="H1140" i="14"/>
  <c r="K1140" i="14"/>
  <c r="B1137" i="13"/>
  <c r="E1140" i="14"/>
  <c r="I1140" i="14"/>
  <c r="C1137" i="13"/>
  <c r="D1137" i="13"/>
  <c r="E1137" i="13"/>
  <c r="F1137" i="13"/>
  <c r="G1137" i="13"/>
  <c r="H1137" i="13"/>
  <c r="A1138" i="13"/>
  <c r="D1141" i="14"/>
  <c r="F1141" i="14"/>
  <c r="G1141" i="14"/>
  <c r="B1141" i="14"/>
  <c r="C1141" i="14"/>
  <c r="H1141" i="14"/>
  <c r="K1141" i="14"/>
  <c r="B1138" i="13"/>
  <c r="E1141" i="14"/>
  <c r="I1141" i="14"/>
  <c r="C1138" i="13"/>
  <c r="D1138" i="13"/>
  <c r="E1138" i="13"/>
  <c r="F1138" i="13"/>
  <c r="G1138" i="13"/>
  <c r="H1138" i="13"/>
  <c r="A1139" i="13"/>
  <c r="D1142" i="14"/>
  <c r="F1142" i="14"/>
  <c r="G1142" i="14"/>
  <c r="B1142" i="14"/>
  <c r="C1142" i="14"/>
  <c r="H1142" i="14"/>
  <c r="K1142" i="14"/>
  <c r="B1139" i="13"/>
  <c r="E1142" i="14"/>
  <c r="I1142" i="14"/>
  <c r="C1139" i="13"/>
  <c r="D1139" i="13"/>
  <c r="E1139" i="13"/>
  <c r="F1139" i="13"/>
  <c r="G1139" i="13"/>
  <c r="H1139" i="13"/>
  <c r="A1140" i="13"/>
  <c r="D1143" i="14"/>
  <c r="F1143" i="14"/>
  <c r="G1143" i="14"/>
  <c r="B1143" i="14"/>
  <c r="C1143" i="14"/>
  <c r="H1143" i="14"/>
  <c r="K1143" i="14"/>
  <c r="B1140" i="13"/>
  <c r="E1143" i="14"/>
  <c r="I1143" i="14"/>
  <c r="C1140" i="13"/>
  <c r="D1140" i="13"/>
  <c r="E1140" i="13"/>
  <c r="F1140" i="13"/>
  <c r="G1140" i="13"/>
  <c r="H1140" i="13"/>
  <c r="A1141" i="13"/>
  <c r="D1144" i="14"/>
  <c r="F1144" i="14"/>
  <c r="G1144" i="14"/>
  <c r="B1144" i="14"/>
  <c r="C1144" i="14"/>
  <c r="H1144" i="14"/>
  <c r="K1144" i="14"/>
  <c r="B1141" i="13"/>
  <c r="E1144" i="14"/>
  <c r="I1144" i="14"/>
  <c r="C1141" i="13"/>
  <c r="D1141" i="13"/>
  <c r="E1141" i="13"/>
  <c r="F1141" i="13"/>
  <c r="G1141" i="13"/>
  <c r="H1141" i="13"/>
  <c r="A1142" i="13"/>
  <c r="D1145" i="14"/>
  <c r="F1145" i="14"/>
  <c r="G1145" i="14"/>
  <c r="B1145" i="14"/>
  <c r="C1145" i="14"/>
  <c r="H1145" i="14"/>
  <c r="K1145" i="14"/>
  <c r="B1142" i="13"/>
  <c r="E1145" i="14"/>
  <c r="I1145" i="14"/>
  <c r="C1142" i="13"/>
  <c r="D1142" i="13"/>
  <c r="E1142" i="13"/>
  <c r="F1142" i="13"/>
  <c r="G1142" i="13"/>
  <c r="H1142" i="13"/>
  <c r="A1143" i="13"/>
  <c r="D1146" i="14"/>
  <c r="F1146" i="14"/>
  <c r="G1146" i="14"/>
  <c r="B1146" i="14"/>
  <c r="C1146" i="14"/>
  <c r="H1146" i="14"/>
  <c r="K1146" i="14"/>
  <c r="B1143" i="13"/>
  <c r="E1146" i="14"/>
  <c r="I1146" i="14"/>
  <c r="C1143" i="13"/>
  <c r="D1143" i="13"/>
  <c r="E1143" i="13"/>
  <c r="F1143" i="13"/>
  <c r="G1143" i="13"/>
  <c r="H1143" i="13"/>
  <c r="A1144" i="13"/>
  <c r="D1147" i="14"/>
  <c r="F1147" i="14"/>
  <c r="G1147" i="14"/>
  <c r="B1147" i="14"/>
  <c r="C1147" i="14"/>
  <c r="H1147" i="14"/>
  <c r="K1147" i="14"/>
  <c r="B1144" i="13"/>
  <c r="E1147" i="14"/>
  <c r="I1147" i="14"/>
  <c r="C1144" i="13"/>
  <c r="D1144" i="13"/>
  <c r="E1144" i="13"/>
  <c r="F1144" i="13"/>
  <c r="G1144" i="13"/>
  <c r="H1144" i="13"/>
  <c r="A1145" i="13"/>
  <c r="D1148" i="14"/>
  <c r="F1148" i="14"/>
  <c r="G1148" i="14"/>
  <c r="B1148" i="14"/>
  <c r="C1148" i="14"/>
  <c r="H1148" i="14"/>
  <c r="K1148" i="14"/>
  <c r="B1145" i="13"/>
  <c r="E1148" i="14"/>
  <c r="I1148" i="14"/>
  <c r="C1145" i="13"/>
  <c r="D1145" i="13"/>
  <c r="E1145" i="13"/>
  <c r="F1145" i="13"/>
  <c r="G1145" i="13"/>
  <c r="H1145" i="13"/>
  <c r="A1146" i="13"/>
  <c r="D1149" i="14"/>
  <c r="F1149" i="14"/>
  <c r="G1149" i="14"/>
  <c r="B1149" i="14"/>
  <c r="C1149" i="14"/>
  <c r="H1149" i="14"/>
  <c r="K1149" i="14"/>
  <c r="B1146" i="13"/>
  <c r="E1149" i="14"/>
  <c r="I1149" i="14"/>
  <c r="C1146" i="13"/>
  <c r="D1146" i="13"/>
  <c r="E1146" i="13"/>
  <c r="F1146" i="13"/>
  <c r="G1146" i="13"/>
  <c r="H1146" i="13"/>
  <c r="A1147" i="13"/>
  <c r="D1150" i="14"/>
  <c r="F1150" i="14"/>
  <c r="G1150" i="14"/>
  <c r="B1150" i="14"/>
  <c r="C1150" i="14"/>
  <c r="H1150" i="14"/>
  <c r="K1150" i="14"/>
  <c r="B1147" i="13"/>
  <c r="E1150" i="14"/>
  <c r="I1150" i="14"/>
  <c r="C1147" i="13"/>
  <c r="D1147" i="13"/>
  <c r="E1147" i="13"/>
  <c r="F1147" i="13"/>
  <c r="G1147" i="13"/>
  <c r="H1147" i="13"/>
  <c r="A1148" i="13"/>
  <c r="D1151" i="14"/>
  <c r="F1151" i="14"/>
  <c r="G1151" i="14"/>
  <c r="B1151" i="14"/>
  <c r="C1151" i="14"/>
  <c r="H1151" i="14"/>
  <c r="K1151" i="14"/>
  <c r="B1148" i="13"/>
  <c r="E1151" i="14"/>
  <c r="I1151" i="14"/>
  <c r="C1148" i="13"/>
  <c r="D1148" i="13"/>
  <c r="E1148" i="13"/>
  <c r="F1148" i="13"/>
  <c r="G1148" i="13"/>
  <c r="H1148" i="13"/>
  <c r="A1149" i="13"/>
  <c r="D1152" i="14"/>
  <c r="F1152" i="14"/>
  <c r="G1152" i="14"/>
  <c r="B1152" i="14"/>
  <c r="C1152" i="14"/>
  <c r="H1152" i="14"/>
  <c r="K1152" i="14"/>
  <c r="B1149" i="13"/>
  <c r="E1152" i="14"/>
  <c r="I1152" i="14"/>
  <c r="C1149" i="13"/>
  <c r="D1149" i="13"/>
  <c r="E1149" i="13"/>
  <c r="F1149" i="13"/>
  <c r="G1149" i="13"/>
  <c r="H1149" i="13"/>
  <c r="A1150" i="13"/>
  <c r="D1153" i="14"/>
  <c r="F1153" i="14"/>
  <c r="G1153" i="14"/>
  <c r="B1153" i="14"/>
  <c r="C1153" i="14"/>
  <c r="H1153" i="14"/>
  <c r="K1153" i="14"/>
  <c r="B1150" i="13"/>
  <c r="E1153" i="14"/>
  <c r="I1153" i="14"/>
  <c r="C1150" i="13"/>
  <c r="D1150" i="13"/>
  <c r="E1150" i="13"/>
  <c r="F1150" i="13"/>
  <c r="G1150" i="13"/>
  <c r="H1150" i="13"/>
  <c r="A1151" i="13"/>
  <c r="D1154" i="14"/>
  <c r="F1154" i="14"/>
  <c r="G1154" i="14"/>
  <c r="B1154" i="14"/>
  <c r="C1154" i="14"/>
  <c r="H1154" i="14"/>
  <c r="K1154" i="14"/>
  <c r="B1151" i="13"/>
  <c r="E1154" i="14"/>
  <c r="I1154" i="14"/>
  <c r="C1151" i="13"/>
  <c r="D1151" i="13"/>
  <c r="E1151" i="13"/>
  <c r="F1151" i="13"/>
  <c r="G1151" i="13"/>
  <c r="H1151" i="13"/>
  <c r="A1152" i="13"/>
  <c r="D1155" i="14"/>
  <c r="F1155" i="14"/>
  <c r="G1155" i="14"/>
  <c r="B1155" i="14"/>
  <c r="C1155" i="14"/>
  <c r="H1155" i="14"/>
  <c r="K1155" i="14"/>
  <c r="B1152" i="13"/>
  <c r="E1155" i="14"/>
  <c r="I1155" i="14"/>
  <c r="C1152" i="13"/>
  <c r="D1152" i="13"/>
  <c r="E1152" i="13"/>
  <c r="F1152" i="13"/>
  <c r="G1152" i="13"/>
  <c r="H1152" i="13"/>
  <c r="A1153" i="13"/>
  <c r="D1156" i="14"/>
  <c r="F1156" i="14"/>
  <c r="G1156" i="14"/>
  <c r="B1156" i="14"/>
  <c r="C1156" i="14"/>
  <c r="H1156" i="14"/>
  <c r="K1156" i="14"/>
  <c r="B1153" i="13"/>
  <c r="E1156" i="14"/>
  <c r="I1156" i="14"/>
  <c r="C1153" i="13"/>
  <c r="D1153" i="13"/>
  <c r="E1153" i="13"/>
  <c r="F1153" i="13"/>
  <c r="G1153" i="13"/>
  <c r="H1153" i="13"/>
  <c r="A1154" i="13"/>
  <c r="D1157" i="14"/>
  <c r="F1157" i="14"/>
  <c r="G1157" i="14"/>
  <c r="B1157" i="14"/>
  <c r="C1157" i="14"/>
  <c r="H1157" i="14"/>
  <c r="K1157" i="14"/>
  <c r="B1154" i="13"/>
  <c r="E1157" i="14"/>
  <c r="I1157" i="14"/>
  <c r="C1154" i="13"/>
  <c r="D1154" i="13"/>
  <c r="E1154" i="13"/>
  <c r="F1154" i="13"/>
  <c r="G1154" i="13"/>
  <c r="H1154" i="13"/>
  <c r="A1155" i="13"/>
  <c r="D1158" i="14"/>
  <c r="F1158" i="14"/>
  <c r="G1158" i="14"/>
  <c r="B1158" i="14"/>
  <c r="C1158" i="14"/>
  <c r="H1158" i="14"/>
  <c r="K1158" i="14"/>
  <c r="B1155" i="13"/>
  <c r="E1158" i="14"/>
  <c r="I1158" i="14"/>
  <c r="C1155" i="13"/>
  <c r="D1155" i="13"/>
  <c r="E1155" i="13"/>
  <c r="F1155" i="13"/>
  <c r="G1155" i="13"/>
  <c r="H1155" i="13"/>
  <c r="A1156" i="13"/>
  <c r="D1159" i="14"/>
  <c r="F1159" i="14"/>
  <c r="G1159" i="14"/>
  <c r="B1159" i="14"/>
  <c r="C1159" i="14"/>
  <c r="H1159" i="14"/>
  <c r="K1159" i="14"/>
  <c r="B1156" i="13"/>
  <c r="E1159" i="14"/>
  <c r="I1159" i="14"/>
  <c r="C1156" i="13"/>
  <c r="D1156" i="13"/>
  <c r="E1156" i="13"/>
  <c r="F1156" i="13"/>
  <c r="G1156" i="13"/>
  <c r="H1156" i="13"/>
  <c r="A1157" i="13"/>
  <c r="D1160" i="14"/>
  <c r="F1160" i="14"/>
  <c r="G1160" i="14"/>
  <c r="B1160" i="14"/>
  <c r="C1160" i="14"/>
  <c r="H1160" i="14"/>
  <c r="K1160" i="14"/>
  <c r="B1157" i="13"/>
  <c r="E1160" i="14"/>
  <c r="I1160" i="14"/>
  <c r="C1157" i="13"/>
  <c r="D1157" i="13"/>
  <c r="E1157" i="13"/>
  <c r="F1157" i="13"/>
  <c r="G1157" i="13"/>
  <c r="H1157" i="13"/>
  <c r="A1158" i="13"/>
  <c r="D1161" i="14"/>
  <c r="F1161" i="14"/>
  <c r="G1161" i="14"/>
  <c r="B1161" i="14"/>
  <c r="C1161" i="14"/>
  <c r="H1161" i="14"/>
  <c r="K1161" i="14"/>
  <c r="B1158" i="13"/>
  <c r="E1161" i="14"/>
  <c r="I1161" i="14"/>
  <c r="C1158" i="13"/>
  <c r="D1158" i="13"/>
  <c r="E1158" i="13"/>
  <c r="F1158" i="13"/>
  <c r="G1158" i="13"/>
  <c r="H1158" i="13"/>
  <c r="A1159" i="13"/>
  <c r="D1162" i="14"/>
  <c r="F1162" i="14"/>
  <c r="G1162" i="14"/>
  <c r="B1162" i="14"/>
  <c r="C1162" i="14"/>
  <c r="H1162" i="14"/>
  <c r="K1162" i="14"/>
  <c r="B1159" i="13"/>
  <c r="E1162" i="14"/>
  <c r="I1162" i="14"/>
  <c r="C1159" i="13"/>
  <c r="D1159" i="13"/>
  <c r="E1159" i="13"/>
  <c r="F1159" i="13"/>
  <c r="G1159" i="13"/>
  <c r="H1159" i="13"/>
  <c r="A1160" i="13"/>
  <c r="D1163" i="14"/>
  <c r="F1163" i="14"/>
  <c r="G1163" i="14"/>
  <c r="B1163" i="14"/>
  <c r="C1163" i="14"/>
  <c r="H1163" i="14"/>
  <c r="K1163" i="14"/>
  <c r="B1160" i="13"/>
  <c r="E1163" i="14"/>
  <c r="I1163" i="14"/>
  <c r="C1160" i="13"/>
  <c r="D1160" i="13"/>
  <c r="E1160" i="13"/>
  <c r="F1160" i="13"/>
  <c r="G1160" i="13"/>
  <c r="H1160" i="13"/>
  <c r="A1161" i="13"/>
  <c r="D1164" i="14"/>
  <c r="F1164" i="14"/>
  <c r="G1164" i="14"/>
  <c r="B1164" i="14"/>
  <c r="C1164" i="14"/>
  <c r="H1164" i="14"/>
  <c r="K1164" i="14"/>
  <c r="B1161" i="13"/>
  <c r="E1164" i="14"/>
  <c r="I1164" i="14"/>
  <c r="C1161" i="13"/>
  <c r="D1161" i="13"/>
  <c r="E1161" i="13"/>
  <c r="F1161" i="13"/>
  <c r="G1161" i="13"/>
  <c r="H1161" i="13"/>
  <c r="A1162" i="13"/>
  <c r="D1165" i="14"/>
  <c r="F1165" i="14"/>
  <c r="G1165" i="14"/>
  <c r="B1165" i="14"/>
  <c r="C1165" i="14"/>
  <c r="H1165" i="14"/>
  <c r="K1165" i="14"/>
  <c r="B1162" i="13"/>
  <c r="E1165" i="14"/>
  <c r="I1165" i="14"/>
  <c r="C1162" i="13"/>
  <c r="D1162" i="13"/>
  <c r="E1162" i="13"/>
  <c r="F1162" i="13"/>
  <c r="G1162" i="13"/>
  <c r="H1162" i="13"/>
  <c r="A1163" i="13"/>
  <c r="D1166" i="14"/>
  <c r="F1166" i="14"/>
  <c r="G1166" i="14"/>
  <c r="B1166" i="14"/>
  <c r="C1166" i="14"/>
  <c r="H1166" i="14"/>
  <c r="K1166" i="14"/>
  <c r="B1163" i="13"/>
  <c r="E1166" i="14"/>
  <c r="I1166" i="14"/>
  <c r="C1163" i="13"/>
  <c r="D1163" i="13"/>
  <c r="E1163" i="13"/>
  <c r="F1163" i="13"/>
  <c r="G1163" i="13"/>
  <c r="H1163" i="13"/>
  <c r="A1164" i="13"/>
  <c r="D1167" i="14"/>
  <c r="F1167" i="14"/>
  <c r="G1167" i="14"/>
  <c r="B1167" i="14"/>
  <c r="C1167" i="14"/>
  <c r="H1167" i="14"/>
  <c r="K1167" i="14"/>
  <c r="B1164" i="13"/>
  <c r="E1167" i="14"/>
  <c r="I1167" i="14"/>
  <c r="C1164" i="13"/>
  <c r="D1164" i="13"/>
  <c r="E1164" i="13"/>
  <c r="F1164" i="13"/>
  <c r="G1164" i="13"/>
  <c r="H1164" i="13"/>
  <c r="A1165" i="13"/>
  <c r="D1168" i="14"/>
  <c r="F1168" i="14"/>
  <c r="G1168" i="14"/>
  <c r="B1168" i="14"/>
  <c r="C1168" i="14"/>
  <c r="H1168" i="14"/>
  <c r="K1168" i="14"/>
  <c r="B1165" i="13"/>
  <c r="E1168" i="14"/>
  <c r="I1168" i="14"/>
  <c r="C1165" i="13"/>
  <c r="D1165" i="13"/>
  <c r="E1165" i="13"/>
  <c r="F1165" i="13"/>
  <c r="G1165" i="13"/>
  <c r="H1165" i="13"/>
  <c r="A1166" i="13"/>
  <c r="D1169" i="14"/>
  <c r="F1169" i="14"/>
  <c r="G1169" i="14"/>
  <c r="B1169" i="14"/>
  <c r="C1169" i="14"/>
  <c r="H1169" i="14"/>
  <c r="K1169" i="14"/>
  <c r="B1166" i="13"/>
  <c r="E1169" i="14"/>
  <c r="I1169" i="14"/>
  <c r="C1166" i="13"/>
  <c r="D1166" i="13"/>
  <c r="E1166" i="13"/>
  <c r="F1166" i="13"/>
  <c r="G1166" i="13"/>
  <c r="H1166" i="13"/>
  <c r="A1167" i="13"/>
  <c r="D1170" i="14"/>
  <c r="F1170" i="14"/>
  <c r="G1170" i="14"/>
  <c r="B1170" i="14"/>
  <c r="C1170" i="14"/>
  <c r="H1170" i="14"/>
  <c r="K1170" i="14"/>
  <c r="B1167" i="13"/>
  <c r="E1170" i="14"/>
  <c r="I1170" i="14"/>
  <c r="C1167" i="13"/>
  <c r="D1167" i="13"/>
  <c r="E1167" i="13"/>
  <c r="F1167" i="13"/>
  <c r="G1167" i="13"/>
  <c r="H1167" i="13"/>
  <c r="A1168" i="13"/>
  <c r="D1171" i="14"/>
  <c r="F1171" i="14"/>
  <c r="G1171" i="14"/>
  <c r="B1171" i="14"/>
  <c r="C1171" i="14"/>
  <c r="H1171" i="14"/>
  <c r="K1171" i="14"/>
  <c r="B1168" i="13"/>
  <c r="E1171" i="14"/>
  <c r="I1171" i="14"/>
  <c r="C1168" i="13"/>
  <c r="D1168" i="13"/>
  <c r="E1168" i="13"/>
  <c r="F1168" i="13"/>
  <c r="G1168" i="13"/>
  <c r="H1168" i="13"/>
  <c r="A1169" i="13"/>
  <c r="D1172" i="14"/>
  <c r="F1172" i="14"/>
  <c r="G1172" i="14"/>
  <c r="B1172" i="14"/>
  <c r="C1172" i="14"/>
  <c r="H1172" i="14"/>
  <c r="K1172" i="14"/>
  <c r="B1169" i="13"/>
  <c r="E1172" i="14"/>
  <c r="I1172" i="14"/>
  <c r="C1169" i="13"/>
  <c r="D1169" i="13"/>
  <c r="E1169" i="13"/>
  <c r="F1169" i="13"/>
  <c r="G1169" i="13"/>
  <c r="H1169" i="13"/>
  <c r="A1170" i="13"/>
  <c r="D1173" i="14"/>
  <c r="F1173" i="14"/>
  <c r="G1173" i="14"/>
  <c r="B1173" i="14"/>
  <c r="C1173" i="14"/>
  <c r="H1173" i="14"/>
  <c r="K1173" i="14"/>
  <c r="B1170" i="13"/>
  <c r="E1173" i="14"/>
  <c r="I1173" i="14"/>
  <c r="C1170" i="13"/>
  <c r="D1170" i="13"/>
  <c r="E1170" i="13"/>
  <c r="F1170" i="13"/>
  <c r="G1170" i="13"/>
  <c r="H1170" i="13"/>
  <c r="A1171" i="13"/>
  <c r="D1174" i="14"/>
  <c r="F1174" i="14"/>
  <c r="G1174" i="14"/>
  <c r="B1174" i="14"/>
  <c r="C1174" i="14"/>
  <c r="H1174" i="14"/>
  <c r="K1174" i="14"/>
  <c r="B1171" i="13"/>
  <c r="E1174" i="14"/>
  <c r="I1174" i="14"/>
  <c r="C1171" i="13"/>
  <c r="D1171" i="13"/>
  <c r="E1171" i="13"/>
  <c r="F1171" i="13"/>
  <c r="G1171" i="13"/>
  <c r="H1171" i="13"/>
  <c r="A1172" i="13"/>
  <c r="D1175" i="14"/>
  <c r="F1175" i="14"/>
  <c r="G1175" i="14"/>
  <c r="B1175" i="14"/>
  <c r="C1175" i="14"/>
  <c r="H1175" i="14"/>
  <c r="K1175" i="14"/>
  <c r="B1172" i="13"/>
  <c r="E1175" i="14"/>
  <c r="I1175" i="14"/>
  <c r="C1172" i="13"/>
  <c r="D1172" i="13"/>
  <c r="E1172" i="13"/>
  <c r="F1172" i="13"/>
  <c r="G1172" i="13"/>
  <c r="H1172" i="13"/>
  <c r="A1173" i="13"/>
  <c r="D1176" i="14"/>
  <c r="F1176" i="14"/>
  <c r="G1176" i="14"/>
  <c r="B1176" i="14"/>
  <c r="C1176" i="14"/>
  <c r="H1176" i="14"/>
  <c r="K1176" i="14"/>
  <c r="B1173" i="13"/>
  <c r="E1176" i="14"/>
  <c r="I1176" i="14"/>
  <c r="C1173" i="13"/>
  <c r="D1173" i="13"/>
  <c r="E1173" i="13"/>
  <c r="F1173" i="13"/>
  <c r="G1173" i="13"/>
  <c r="H1173" i="13"/>
  <c r="A1174" i="13"/>
  <c r="D1177" i="14"/>
  <c r="F1177" i="14"/>
  <c r="G1177" i="14"/>
  <c r="B1177" i="14"/>
  <c r="C1177" i="14"/>
  <c r="H1177" i="14"/>
  <c r="K1177" i="14"/>
  <c r="B1174" i="13"/>
  <c r="E1177" i="14"/>
  <c r="I1177" i="14"/>
  <c r="C1174" i="13"/>
  <c r="D1174" i="13"/>
  <c r="E1174" i="13"/>
  <c r="F1174" i="13"/>
  <c r="G1174" i="13"/>
  <c r="H1174" i="13"/>
  <c r="A1175" i="13"/>
  <c r="D1178" i="14"/>
  <c r="F1178" i="14"/>
  <c r="G1178" i="14"/>
  <c r="B1178" i="14"/>
  <c r="C1178" i="14"/>
  <c r="H1178" i="14"/>
  <c r="K1178" i="14"/>
  <c r="B1175" i="13"/>
  <c r="E1178" i="14"/>
  <c r="I1178" i="14"/>
  <c r="C1175" i="13"/>
  <c r="D1175" i="13"/>
  <c r="E1175" i="13"/>
  <c r="F1175" i="13"/>
  <c r="G1175" i="13"/>
  <c r="H1175" i="13"/>
  <c r="A1176" i="13"/>
  <c r="D1179" i="14"/>
  <c r="F1179" i="14"/>
  <c r="G1179" i="14"/>
  <c r="B1179" i="14"/>
  <c r="C1179" i="14"/>
  <c r="H1179" i="14"/>
  <c r="K1179" i="14"/>
  <c r="B1176" i="13"/>
  <c r="E1179" i="14"/>
  <c r="I1179" i="14"/>
  <c r="C1176" i="13"/>
  <c r="D1176" i="13"/>
  <c r="E1176" i="13"/>
  <c r="F1176" i="13"/>
  <c r="G1176" i="13"/>
  <c r="H1176" i="13"/>
  <c r="A1177" i="13"/>
  <c r="D1180" i="14"/>
  <c r="F1180" i="14"/>
  <c r="G1180" i="14"/>
  <c r="B1180" i="14"/>
  <c r="C1180" i="14"/>
  <c r="H1180" i="14"/>
  <c r="K1180" i="14"/>
  <c r="B1177" i="13"/>
  <c r="E1180" i="14"/>
  <c r="I1180" i="14"/>
  <c r="C1177" i="13"/>
  <c r="D1177" i="13"/>
  <c r="E1177" i="13"/>
  <c r="F1177" i="13"/>
  <c r="G1177" i="13"/>
  <c r="H1177" i="13"/>
  <c r="A1178" i="13"/>
  <c r="D1181" i="14"/>
  <c r="F1181" i="14"/>
  <c r="G1181" i="14"/>
  <c r="B1181" i="14"/>
  <c r="C1181" i="14"/>
  <c r="H1181" i="14"/>
  <c r="K1181" i="14"/>
  <c r="B1178" i="13"/>
  <c r="E1181" i="14"/>
  <c r="I1181" i="14"/>
  <c r="C1178" i="13"/>
  <c r="D1178" i="13"/>
  <c r="E1178" i="13"/>
  <c r="F1178" i="13"/>
  <c r="G1178" i="13"/>
  <c r="H1178" i="13"/>
  <c r="A1179" i="13"/>
  <c r="D1182" i="14"/>
  <c r="F1182" i="14"/>
  <c r="G1182" i="14"/>
  <c r="B1182" i="14"/>
  <c r="C1182" i="14"/>
  <c r="H1182" i="14"/>
  <c r="K1182" i="14"/>
  <c r="B1179" i="13"/>
  <c r="E1182" i="14"/>
  <c r="I1182" i="14"/>
  <c r="C1179" i="13"/>
  <c r="D1179" i="13"/>
  <c r="E1179" i="13"/>
  <c r="F1179" i="13"/>
  <c r="G1179" i="13"/>
  <c r="H1179" i="13"/>
  <c r="A1180" i="13"/>
  <c r="D1183" i="14"/>
  <c r="F1183" i="14"/>
  <c r="G1183" i="14"/>
  <c r="B1183" i="14"/>
  <c r="C1183" i="14"/>
  <c r="H1183" i="14"/>
  <c r="K1183" i="14"/>
  <c r="B1180" i="13"/>
  <c r="E1183" i="14"/>
  <c r="I1183" i="14"/>
  <c r="C1180" i="13"/>
  <c r="D1180" i="13"/>
  <c r="E1180" i="13"/>
  <c r="F1180" i="13"/>
  <c r="G1180" i="13"/>
  <c r="H1180" i="13"/>
  <c r="A1181" i="13"/>
  <c r="D1184" i="14"/>
  <c r="F1184" i="14"/>
  <c r="G1184" i="14"/>
  <c r="B1184" i="14"/>
  <c r="C1184" i="14"/>
  <c r="H1184" i="14"/>
  <c r="K1184" i="14"/>
  <c r="B1181" i="13"/>
  <c r="E1184" i="14"/>
  <c r="I1184" i="14"/>
  <c r="C1181" i="13"/>
  <c r="D1181" i="13"/>
  <c r="E1181" i="13"/>
  <c r="F1181" i="13"/>
  <c r="G1181" i="13"/>
  <c r="H1181" i="13"/>
  <c r="A1182" i="13"/>
  <c r="D1185" i="14"/>
  <c r="F1185" i="14"/>
  <c r="G1185" i="14"/>
  <c r="B1185" i="14"/>
  <c r="C1185" i="14"/>
  <c r="H1185" i="14"/>
  <c r="K1185" i="14"/>
  <c r="B1182" i="13"/>
  <c r="E1185" i="14"/>
  <c r="I1185" i="14"/>
  <c r="C1182" i="13"/>
  <c r="D1182" i="13"/>
  <c r="E1182" i="13"/>
  <c r="F1182" i="13"/>
  <c r="G1182" i="13"/>
  <c r="H1182" i="13"/>
  <c r="A1183" i="13"/>
  <c r="D1186" i="14"/>
  <c r="F1186" i="14"/>
  <c r="G1186" i="14"/>
  <c r="B1186" i="14"/>
  <c r="C1186" i="14"/>
  <c r="H1186" i="14"/>
  <c r="K1186" i="14"/>
  <c r="B1183" i="13"/>
  <c r="E1186" i="14"/>
  <c r="I1186" i="14"/>
  <c r="C1183" i="13"/>
  <c r="D1183" i="13"/>
  <c r="E1183" i="13"/>
  <c r="F1183" i="13"/>
  <c r="G1183" i="13"/>
  <c r="H1183" i="13"/>
  <c r="A1184" i="13"/>
  <c r="D1187" i="14"/>
  <c r="F1187" i="14"/>
  <c r="G1187" i="14"/>
  <c r="B1187" i="14"/>
  <c r="C1187" i="14"/>
  <c r="H1187" i="14"/>
  <c r="K1187" i="14"/>
  <c r="B1184" i="13"/>
  <c r="E1187" i="14"/>
  <c r="I1187" i="14"/>
  <c r="C1184" i="13"/>
  <c r="D1184" i="13"/>
  <c r="E1184" i="13"/>
  <c r="F1184" i="13"/>
  <c r="G1184" i="13"/>
  <c r="H1184" i="13"/>
  <c r="A1185" i="13"/>
  <c r="D1188" i="14"/>
  <c r="F1188" i="14"/>
  <c r="G1188" i="14"/>
  <c r="B1188" i="14"/>
  <c r="C1188" i="14"/>
  <c r="H1188" i="14"/>
  <c r="K1188" i="14"/>
  <c r="B1185" i="13"/>
  <c r="E1188" i="14"/>
  <c r="I1188" i="14"/>
  <c r="C1185" i="13"/>
  <c r="D1185" i="13"/>
  <c r="E1185" i="13"/>
  <c r="F1185" i="13"/>
  <c r="G1185" i="13"/>
  <c r="H1185" i="13"/>
  <c r="A1186" i="13"/>
  <c r="D1189" i="14"/>
  <c r="F1189" i="14"/>
  <c r="G1189" i="14"/>
  <c r="B1189" i="14"/>
  <c r="C1189" i="14"/>
  <c r="H1189" i="14"/>
  <c r="K1189" i="14"/>
  <c r="B1186" i="13"/>
  <c r="E1189" i="14"/>
  <c r="I1189" i="14"/>
  <c r="C1186" i="13"/>
  <c r="D1186" i="13"/>
  <c r="E1186" i="13"/>
  <c r="F1186" i="13"/>
  <c r="G1186" i="13"/>
  <c r="H1186" i="13"/>
  <c r="A1187" i="13"/>
  <c r="D1190" i="14"/>
  <c r="F1190" i="14"/>
  <c r="G1190" i="14"/>
  <c r="B1190" i="14"/>
  <c r="C1190" i="14"/>
  <c r="H1190" i="14"/>
  <c r="K1190" i="14"/>
  <c r="B1187" i="13"/>
  <c r="E1190" i="14"/>
  <c r="I1190" i="14"/>
  <c r="C1187" i="13"/>
  <c r="D1187" i="13"/>
  <c r="E1187" i="13"/>
  <c r="F1187" i="13"/>
  <c r="G1187" i="13"/>
  <c r="H1187" i="13"/>
  <c r="A1188" i="13"/>
  <c r="D1191" i="14"/>
  <c r="F1191" i="14"/>
  <c r="G1191" i="14"/>
  <c r="B1191" i="14"/>
  <c r="C1191" i="14"/>
  <c r="H1191" i="14"/>
  <c r="K1191" i="14"/>
  <c r="B1188" i="13"/>
  <c r="E1191" i="14"/>
  <c r="I1191" i="14"/>
  <c r="C1188" i="13"/>
  <c r="D1188" i="13"/>
  <c r="E1188" i="13"/>
  <c r="F1188" i="13"/>
  <c r="G1188" i="13"/>
  <c r="H1188" i="13"/>
  <c r="A1189" i="13"/>
  <c r="D1192" i="14"/>
  <c r="F1192" i="14"/>
  <c r="G1192" i="14"/>
  <c r="B1192" i="14"/>
  <c r="C1192" i="14"/>
  <c r="H1192" i="14"/>
  <c r="K1192" i="14"/>
  <c r="B1189" i="13"/>
  <c r="E1192" i="14"/>
  <c r="I1192" i="14"/>
  <c r="C1189" i="13"/>
  <c r="D1189" i="13"/>
  <c r="E1189" i="13"/>
  <c r="F1189" i="13"/>
  <c r="G1189" i="13"/>
  <c r="H1189" i="13"/>
  <c r="A1190" i="13"/>
  <c r="D1193" i="14"/>
  <c r="F1193" i="14"/>
  <c r="G1193" i="14"/>
  <c r="B1193" i="14"/>
  <c r="C1193" i="14"/>
  <c r="H1193" i="14"/>
  <c r="K1193" i="14"/>
  <c r="B1190" i="13"/>
  <c r="E1193" i="14"/>
  <c r="I1193" i="14"/>
  <c r="C1190" i="13"/>
  <c r="D1190" i="13"/>
  <c r="E1190" i="13"/>
  <c r="F1190" i="13"/>
  <c r="G1190" i="13"/>
  <c r="H1190" i="13"/>
  <c r="A1191" i="13"/>
  <c r="D1194" i="14"/>
  <c r="F1194" i="14"/>
  <c r="G1194" i="14"/>
  <c r="B1194" i="14"/>
  <c r="C1194" i="14"/>
  <c r="H1194" i="14"/>
  <c r="K1194" i="14"/>
  <c r="B1191" i="13"/>
  <c r="E1194" i="14"/>
  <c r="I1194" i="14"/>
  <c r="C1191" i="13"/>
  <c r="D1191" i="13"/>
  <c r="E1191" i="13"/>
  <c r="F1191" i="13"/>
  <c r="G1191" i="13"/>
  <c r="H1191" i="13"/>
  <c r="A1192" i="13"/>
  <c r="D1195" i="14"/>
  <c r="F1195" i="14"/>
  <c r="G1195" i="14"/>
  <c r="B1195" i="14"/>
  <c r="C1195" i="14"/>
  <c r="H1195" i="14"/>
  <c r="K1195" i="14"/>
  <c r="B1192" i="13"/>
  <c r="E1195" i="14"/>
  <c r="I1195" i="14"/>
  <c r="C1192" i="13"/>
  <c r="D1192" i="13"/>
  <c r="E1192" i="13"/>
  <c r="F1192" i="13"/>
  <c r="G1192" i="13"/>
  <c r="H1192" i="13"/>
  <c r="A1193" i="13"/>
  <c r="D1196" i="14"/>
  <c r="F1196" i="14"/>
  <c r="G1196" i="14"/>
  <c r="B1196" i="14"/>
  <c r="C1196" i="14"/>
  <c r="H1196" i="14"/>
  <c r="K1196" i="14"/>
  <c r="B1193" i="13"/>
  <c r="E1196" i="14"/>
  <c r="I1196" i="14"/>
  <c r="C1193" i="13"/>
  <c r="D1193" i="13"/>
  <c r="E1193" i="13"/>
  <c r="F1193" i="13"/>
  <c r="G1193" i="13"/>
  <c r="H1193" i="13"/>
  <c r="A1194" i="13"/>
  <c r="D1197" i="14"/>
  <c r="F1197" i="14"/>
  <c r="G1197" i="14"/>
  <c r="B1197" i="14"/>
  <c r="C1197" i="14"/>
  <c r="H1197" i="14"/>
  <c r="K1197" i="14"/>
  <c r="B1194" i="13"/>
  <c r="E1197" i="14"/>
  <c r="I1197" i="14"/>
  <c r="C1194" i="13"/>
  <c r="D1194" i="13"/>
  <c r="E1194" i="13"/>
  <c r="F1194" i="13"/>
  <c r="G1194" i="13"/>
  <c r="H1194" i="13"/>
  <c r="A1195" i="13"/>
  <c r="D1198" i="14"/>
  <c r="F1198" i="14"/>
  <c r="G1198" i="14"/>
  <c r="B1198" i="14"/>
  <c r="C1198" i="14"/>
  <c r="H1198" i="14"/>
  <c r="K1198" i="14"/>
  <c r="B1195" i="13"/>
  <c r="E1198" i="14"/>
  <c r="I1198" i="14"/>
  <c r="C1195" i="13"/>
  <c r="D1195" i="13"/>
  <c r="E1195" i="13"/>
  <c r="F1195" i="13"/>
  <c r="G1195" i="13"/>
  <c r="H1195" i="13"/>
  <c r="A1196" i="13"/>
  <c r="D1199" i="14"/>
  <c r="F1199" i="14"/>
  <c r="G1199" i="14"/>
  <c r="B1199" i="14"/>
  <c r="C1199" i="14"/>
  <c r="H1199" i="14"/>
  <c r="K1199" i="14"/>
  <c r="B1196" i="13"/>
  <c r="E1199" i="14"/>
  <c r="I1199" i="14"/>
  <c r="C1196" i="13"/>
  <c r="D1196" i="13"/>
  <c r="E1196" i="13"/>
  <c r="F1196" i="13"/>
  <c r="G1196" i="13"/>
  <c r="H1196" i="13"/>
  <c r="A1197" i="13"/>
  <c r="D1200" i="14"/>
  <c r="F1200" i="14"/>
  <c r="G1200" i="14"/>
  <c r="B1200" i="14"/>
  <c r="C1200" i="14"/>
  <c r="H1200" i="14"/>
  <c r="K1200" i="14"/>
  <c r="B1197" i="13"/>
  <c r="E1200" i="14"/>
  <c r="I1200" i="14"/>
  <c r="C1197" i="13"/>
  <c r="D1197" i="13"/>
  <c r="E1197" i="13"/>
  <c r="F1197" i="13"/>
  <c r="G1197" i="13"/>
  <c r="H1197" i="13"/>
  <c r="A1198" i="13"/>
  <c r="D1201" i="14"/>
  <c r="F1201" i="14"/>
  <c r="G1201" i="14"/>
  <c r="B1201" i="14"/>
  <c r="C1201" i="14"/>
  <c r="H1201" i="14"/>
  <c r="K1201" i="14"/>
  <c r="B1198" i="13"/>
  <c r="E1201" i="14"/>
  <c r="I1201" i="14"/>
  <c r="C1198" i="13"/>
  <c r="D1198" i="13"/>
  <c r="E1198" i="13"/>
  <c r="F1198" i="13"/>
  <c r="G1198" i="13"/>
  <c r="H1198" i="13"/>
  <c r="A1199" i="13"/>
  <c r="D1202" i="14"/>
  <c r="F1202" i="14"/>
  <c r="G1202" i="14"/>
  <c r="B1202" i="14"/>
  <c r="C1202" i="14"/>
  <c r="H1202" i="14"/>
  <c r="K1202" i="14"/>
  <c r="B1199" i="13"/>
  <c r="E1202" i="14"/>
  <c r="I1202" i="14"/>
  <c r="C1199" i="13"/>
  <c r="D1199" i="13"/>
  <c r="E1199" i="13"/>
  <c r="F1199" i="13"/>
  <c r="G1199" i="13"/>
  <c r="H1199" i="13"/>
  <c r="A1200" i="13"/>
  <c r="D1203" i="14"/>
  <c r="F1203" i="14"/>
  <c r="G1203" i="14"/>
  <c r="B1203" i="14"/>
  <c r="C1203" i="14"/>
  <c r="H1203" i="14"/>
  <c r="K1203" i="14"/>
  <c r="B1200" i="13"/>
  <c r="E1203" i="14"/>
  <c r="I1203" i="14"/>
  <c r="C1200" i="13"/>
  <c r="D1200" i="13"/>
  <c r="E1200" i="13"/>
  <c r="F1200" i="13"/>
  <c r="G1200" i="13"/>
  <c r="H1200" i="13"/>
  <c r="A1201" i="13"/>
  <c r="D1204" i="14"/>
  <c r="F1204" i="14"/>
  <c r="G1204" i="14"/>
  <c r="B1204" i="14"/>
  <c r="C1204" i="14"/>
  <c r="H1204" i="14"/>
  <c r="K1204" i="14"/>
  <c r="B1201" i="13"/>
  <c r="E1204" i="14"/>
  <c r="I1204" i="14"/>
  <c r="C1201" i="13"/>
  <c r="D1201" i="13"/>
  <c r="E1201" i="13"/>
  <c r="F1201" i="13"/>
  <c r="G1201" i="13"/>
  <c r="H1201" i="13"/>
  <c r="A1202" i="13"/>
  <c r="D1205" i="14"/>
  <c r="F1205" i="14"/>
  <c r="G1205" i="14"/>
  <c r="B1205" i="14"/>
  <c r="C1205" i="14"/>
  <c r="H1205" i="14"/>
  <c r="K1205" i="14"/>
  <c r="B1202" i="13"/>
  <c r="E1205" i="14"/>
  <c r="I1205" i="14"/>
  <c r="C1202" i="13"/>
  <c r="D1202" i="13"/>
  <c r="E1202" i="13"/>
  <c r="F1202" i="13"/>
  <c r="G1202" i="13"/>
  <c r="H1202" i="13"/>
  <c r="A1203" i="13"/>
  <c r="D1206" i="14"/>
  <c r="F1206" i="14"/>
  <c r="G1206" i="14"/>
  <c r="B1206" i="14"/>
  <c r="C1206" i="14"/>
  <c r="H1206" i="14"/>
  <c r="K1206" i="14"/>
  <c r="B1203" i="13"/>
  <c r="E1206" i="14"/>
  <c r="I1206" i="14"/>
  <c r="C1203" i="13"/>
  <c r="D1203" i="13"/>
  <c r="E1203" i="13"/>
  <c r="F1203" i="13"/>
  <c r="G1203" i="13"/>
  <c r="H1203" i="13"/>
  <c r="A1204" i="13"/>
  <c r="D1207" i="14"/>
  <c r="F1207" i="14"/>
  <c r="G1207" i="14"/>
  <c r="B1207" i="14"/>
  <c r="C1207" i="14"/>
  <c r="H1207" i="14"/>
  <c r="K1207" i="14"/>
  <c r="B1204" i="13"/>
  <c r="E1207" i="14"/>
  <c r="I1207" i="14"/>
  <c r="C1204" i="13"/>
  <c r="D1204" i="13"/>
  <c r="E1204" i="13"/>
  <c r="F1204" i="13"/>
  <c r="G1204" i="13"/>
  <c r="H1204" i="13"/>
  <c r="A1205" i="13"/>
  <c r="D1208" i="14"/>
  <c r="F1208" i="14"/>
  <c r="G1208" i="14"/>
  <c r="B1208" i="14"/>
  <c r="C1208" i="14"/>
  <c r="H1208" i="14"/>
  <c r="K1208" i="14"/>
  <c r="B1205" i="13"/>
  <c r="E1208" i="14"/>
  <c r="I1208" i="14"/>
  <c r="C1205" i="13"/>
  <c r="D1205" i="13"/>
  <c r="E1205" i="13"/>
  <c r="F1205" i="13"/>
  <c r="G1205" i="13"/>
  <c r="H1205" i="13"/>
  <c r="A1206" i="13"/>
  <c r="D1209" i="14"/>
  <c r="F1209" i="14"/>
  <c r="G1209" i="14"/>
  <c r="B1209" i="14"/>
  <c r="C1209" i="14"/>
  <c r="H1209" i="14"/>
  <c r="K1209" i="14"/>
  <c r="B1206" i="13"/>
  <c r="E1209" i="14"/>
  <c r="I1209" i="14"/>
  <c r="C1206" i="13"/>
  <c r="D1206" i="13"/>
  <c r="E1206" i="13"/>
  <c r="F1206" i="13"/>
  <c r="G1206" i="13"/>
  <c r="H1206" i="13"/>
  <c r="A1207" i="13"/>
  <c r="D1210" i="14"/>
  <c r="F1210" i="14"/>
  <c r="G1210" i="14"/>
  <c r="B1210" i="14"/>
  <c r="C1210" i="14"/>
  <c r="H1210" i="14"/>
  <c r="K1210" i="14"/>
  <c r="B1207" i="13"/>
  <c r="E1210" i="14"/>
  <c r="I1210" i="14"/>
  <c r="C1207" i="13"/>
  <c r="D1207" i="13"/>
  <c r="E1207" i="13"/>
  <c r="F1207" i="13"/>
  <c r="G1207" i="13"/>
  <c r="H1207" i="13"/>
  <c r="A1208" i="13"/>
  <c r="D1211" i="14"/>
  <c r="F1211" i="14"/>
  <c r="G1211" i="14"/>
  <c r="B1211" i="14"/>
  <c r="C1211" i="14"/>
  <c r="H1211" i="14"/>
  <c r="K1211" i="14"/>
  <c r="B1208" i="13"/>
  <c r="E1211" i="14"/>
  <c r="I1211" i="14"/>
  <c r="C1208" i="13"/>
  <c r="D1208" i="13"/>
  <c r="E1208" i="13"/>
  <c r="F1208" i="13"/>
  <c r="G1208" i="13"/>
  <c r="H1208" i="13"/>
  <c r="A1209" i="13"/>
  <c r="D1212" i="14"/>
  <c r="F1212" i="14"/>
  <c r="G1212" i="14"/>
  <c r="B1212" i="14"/>
  <c r="C1212" i="14"/>
  <c r="H1212" i="14"/>
  <c r="K1212" i="14"/>
  <c r="B1209" i="13"/>
  <c r="E1212" i="14"/>
  <c r="I1212" i="14"/>
  <c r="C1209" i="13"/>
  <c r="D1209" i="13"/>
  <c r="E1209" i="13"/>
  <c r="F1209" i="13"/>
  <c r="G1209" i="13"/>
  <c r="H1209" i="13"/>
  <c r="A1210" i="13"/>
  <c r="D1213" i="14"/>
  <c r="F1213" i="14"/>
  <c r="G1213" i="14"/>
  <c r="B1213" i="14"/>
  <c r="C1213" i="14"/>
  <c r="H1213" i="14"/>
  <c r="K1213" i="14"/>
  <c r="B1210" i="13"/>
  <c r="E1213" i="14"/>
  <c r="I1213" i="14"/>
  <c r="C1210" i="13"/>
  <c r="D1210" i="13"/>
  <c r="E1210" i="13"/>
  <c r="F1210" i="13"/>
  <c r="G1210" i="13"/>
  <c r="H1210" i="13"/>
  <c r="A1211" i="13"/>
  <c r="D1214" i="14"/>
  <c r="F1214" i="14"/>
  <c r="G1214" i="14"/>
  <c r="B1214" i="14"/>
  <c r="C1214" i="14"/>
  <c r="H1214" i="14"/>
  <c r="K1214" i="14"/>
  <c r="B1211" i="13"/>
  <c r="E1214" i="14"/>
  <c r="I1214" i="14"/>
  <c r="C1211" i="13"/>
  <c r="D1211" i="13"/>
  <c r="E1211" i="13"/>
  <c r="F1211" i="13"/>
  <c r="G1211" i="13"/>
  <c r="H1211" i="13"/>
  <c r="A1212" i="13"/>
  <c r="D1215" i="14"/>
  <c r="F1215" i="14"/>
  <c r="G1215" i="14"/>
  <c r="B1215" i="14"/>
  <c r="C1215" i="14"/>
  <c r="H1215" i="14"/>
  <c r="K1215" i="14"/>
  <c r="B1212" i="13"/>
  <c r="E1215" i="14"/>
  <c r="I1215" i="14"/>
  <c r="C1212" i="13"/>
  <c r="D1212" i="13"/>
  <c r="E1212" i="13"/>
  <c r="F1212" i="13"/>
  <c r="G1212" i="13"/>
  <c r="H1212" i="13"/>
  <c r="A1213" i="13"/>
  <c r="D1216" i="14"/>
  <c r="F1216" i="14"/>
  <c r="G1216" i="14"/>
  <c r="B1216" i="14"/>
  <c r="C1216" i="14"/>
  <c r="H1216" i="14"/>
  <c r="K1216" i="14"/>
  <c r="B1213" i="13"/>
  <c r="E1216" i="14"/>
  <c r="I1216" i="14"/>
  <c r="C1213" i="13"/>
  <c r="D1213" i="13"/>
  <c r="E1213" i="13"/>
  <c r="F1213" i="13"/>
  <c r="G1213" i="13"/>
  <c r="H1213" i="13"/>
  <c r="A1214" i="13"/>
  <c r="D1217" i="14"/>
  <c r="F1217" i="14"/>
  <c r="G1217" i="14"/>
  <c r="B1217" i="14"/>
  <c r="C1217" i="14"/>
  <c r="H1217" i="14"/>
  <c r="K1217" i="14"/>
  <c r="B1214" i="13"/>
  <c r="E1217" i="14"/>
  <c r="I1217" i="14"/>
  <c r="C1214" i="13"/>
  <c r="D1214" i="13"/>
  <c r="E1214" i="13"/>
  <c r="F1214" i="13"/>
  <c r="G1214" i="13"/>
  <c r="H1214" i="13"/>
  <c r="A1215" i="13"/>
  <c r="D1218" i="14"/>
  <c r="F1218" i="14"/>
  <c r="G1218" i="14"/>
  <c r="B1218" i="14"/>
  <c r="C1218" i="14"/>
  <c r="H1218" i="14"/>
  <c r="K1218" i="14"/>
  <c r="B1215" i="13"/>
  <c r="E1218" i="14"/>
  <c r="I1218" i="14"/>
  <c r="C1215" i="13"/>
  <c r="D1215" i="13"/>
  <c r="E1215" i="13"/>
  <c r="F1215" i="13"/>
  <c r="G1215" i="13"/>
  <c r="H1215" i="13"/>
  <c r="A1216" i="13"/>
  <c r="D1219" i="14"/>
  <c r="F1219" i="14"/>
  <c r="G1219" i="14"/>
  <c r="B1219" i="14"/>
  <c r="C1219" i="14"/>
  <c r="H1219" i="14"/>
  <c r="K1219" i="14"/>
  <c r="B1216" i="13"/>
  <c r="E1219" i="14"/>
  <c r="I1219" i="14"/>
  <c r="C1216" i="13"/>
  <c r="D1216" i="13"/>
  <c r="E1216" i="13"/>
  <c r="F1216" i="13"/>
  <c r="G1216" i="13"/>
  <c r="H1216" i="13"/>
  <c r="A1217" i="13"/>
  <c r="D1220" i="14"/>
  <c r="F1220" i="14"/>
  <c r="G1220" i="14"/>
  <c r="B1220" i="14"/>
  <c r="C1220" i="14"/>
  <c r="H1220" i="14"/>
  <c r="K1220" i="14"/>
  <c r="B1217" i="13"/>
  <c r="E1220" i="14"/>
  <c r="I1220" i="14"/>
  <c r="C1217" i="13"/>
  <c r="D1217" i="13"/>
  <c r="E1217" i="13"/>
  <c r="F1217" i="13"/>
  <c r="G1217" i="13"/>
  <c r="H1217" i="13"/>
  <c r="A1218" i="13"/>
  <c r="D1221" i="14"/>
  <c r="F1221" i="14"/>
  <c r="G1221" i="14"/>
  <c r="B1221" i="14"/>
  <c r="C1221" i="14"/>
  <c r="H1221" i="14"/>
  <c r="K1221" i="14"/>
  <c r="B1218" i="13"/>
  <c r="E1221" i="14"/>
  <c r="I1221" i="14"/>
  <c r="C1218" i="13"/>
  <c r="D1218" i="13"/>
  <c r="E1218" i="13"/>
  <c r="F1218" i="13"/>
  <c r="G1218" i="13"/>
  <c r="H1218" i="13"/>
  <c r="A1219" i="13"/>
  <c r="D1222" i="14"/>
  <c r="F1222" i="14"/>
  <c r="G1222" i="14"/>
  <c r="B1222" i="14"/>
  <c r="C1222" i="14"/>
  <c r="H1222" i="14"/>
  <c r="K1222" i="14"/>
  <c r="B1219" i="13"/>
  <c r="E1222" i="14"/>
  <c r="I1222" i="14"/>
  <c r="C1219" i="13"/>
  <c r="D1219" i="13"/>
  <c r="E1219" i="13"/>
  <c r="F1219" i="13"/>
  <c r="G1219" i="13"/>
  <c r="H1219" i="13"/>
  <c r="A1220" i="13"/>
  <c r="D1223" i="14"/>
  <c r="F1223" i="14"/>
  <c r="G1223" i="14"/>
  <c r="B1223" i="14"/>
  <c r="C1223" i="14"/>
  <c r="H1223" i="14"/>
  <c r="K1223" i="14"/>
  <c r="B1220" i="13"/>
  <c r="E1223" i="14"/>
  <c r="I1223" i="14"/>
  <c r="C1220" i="13"/>
  <c r="D1220" i="13"/>
  <c r="E1220" i="13"/>
  <c r="F1220" i="13"/>
  <c r="G1220" i="13"/>
  <c r="H1220" i="13"/>
  <c r="A1221" i="13"/>
  <c r="D1224" i="14"/>
  <c r="F1224" i="14"/>
  <c r="G1224" i="14"/>
  <c r="B1224" i="14"/>
  <c r="C1224" i="14"/>
  <c r="H1224" i="14"/>
  <c r="K1224" i="14"/>
  <c r="B1221" i="13"/>
  <c r="E1224" i="14"/>
  <c r="I1224" i="14"/>
  <c r="C1221" i="13"/>
  <c r="D1221" i="13"/>
  <c r="E1221" i="13"/>
  <c r="F1221" i="13"/>
  <c r="G1221" i="13"/>
  <c r="H1221" i="13"/>
  <c r="A1222" i="13"/>
  <c r="D1225" i="14"/>
  <c r="F1225" i="14"/>
  <c r="G1225" i="14"/>
  <c r="B1225" i="14"/>
  <c r="C1225" i="14"/>
  <c r="H1225" i="14"/>
  <c r="K1225" i="14"/>
  <c r="B1222" i="13"/>
  <c r="E1225" i="14"/>
  <c r="I1225" i="14"/>
  <c r="C1222" i="13"/>
  <c r="D1222" i="13"/>
  <c r="E1222" i="13"/>
  <c r="F1222" i="13"/>
  <c r="G1222" i="13"/>
  <c r="H1222" i="13"/>
  <c r="A1223" i="13"/>
  <c r="D1226" i="14"/>
  <c r="F1226" i="14"/>
  <c r="G1226" i="14"/>
  <c r="B1226" i="14"/>
  <c r="C1226" i="14"/>
  <c r="H1226" i="14"/>
  <c r="K1226" i="14"/>
  <c r="B1223" i="13"/>
  <c r="E1226" i="14"/>
  <c r="I1226" i="14"/>
  <c r="C1223" i="13"/>
  <c r="D1223" i="13"/>
  <c r="E1223" i="13"/>
  <c r="F1223" i="13"/>
  <c r="G1223" i="13"/>
  <c r="H1223" i="13"/>
  <c r="A1224" i="13"/>
  <c r="D1227" i="14"/>
  <c r="F1227" i="14"/>
  <c r="G1227" i="14"/>
  <c r="B1227" i="14"/>
  <c r="C1227" i="14"/>
  <c r="H1227" i="14"/>
  <c r="K1227" i="14"/>
  <c r="B1224" i="13"/>
  <c r="E1227" i="14"/>
  <c r="I1227" i="14"/>
  <c r="C1224" i="13"/>
  <c r="D1224" i="13"/>
  <c r="E1224" i="13"/>
  <c r="F1224" i="13"/>
  <c r="G1224" i="13"/>
  <c r="H1224" i="13"/>
  <c r="A1225" i="13"/>
  <c r="D1228" i="14"/>
  <c r="F1228" i="14"/>
  <c r="G1228" i="14"/>
  <c r="B1228" i="14"/>
  <c r="C1228" i="14"/>
  <c r="H1228" i="14"/>
  <c r="K1228" i="14"/>
  <c r="B1225" i="13"/>
  <c r="E1228" i="14"/>
  <c r="I1228" i="14"/>
  <c r="C1225" i="13"/>
  <c r="D1225" i="13"/>
  <c r="E1225" i="13"/>
  <c r="F1225" i="13"/>
  <c r="G1225" i="13"/>
  <c r="H1225" i="13"/>
  <c r="A1226" i="13"/>
  <c r="D1229" i="14"/>
  <c r="F1229" i="14"/>
  <c r="G1229" i="14"/>
  <c r="B1229" i="14"/>
  <c r="C1229" i="14"/>
  <c r="H1229" i="14"/>
  <c r="K1229" i="14"/>
  <c r="B1226" i="13"/>
  <c r="E1229" i="14"/>
  <c r="I1229" i="14"/>
  <c r="C1226" i="13"/>
  <c r="D1226" i="13"/>
  <c r="E1226" i="13"/>
  <c r="F1226" i="13"/>
  <c r="G1226" i="13"/>
  <c r="H1226" i="13"/>
  <c r="A1227" i="13"/>
  <c r="D1230" i="14"/>
  <c r="F1230" i="14"/>
  <c r="G1230" i="14"/>
  <c r="B1230" i="14"/>
  <c r="C1230" i="14"/>
  <c r="H1230" i="14"/>
  <c r="K1230" i="14"/>
  <c r="B1227" i="13"/>
  <c r="E1230" i="14"/>
  <c r="I1230" i="14"/>
  <c r="C1227" i="13"/>
  <c r="D1227" i="13"/>
  <c r="E1227" i="13"/>
  <c r="F1227" i="13"/>
  <c r="G1227" i="13"/>
  <c r="H1227" i="13"/>
  <c r="A1228" i="13"/>
  <c r="D1231" i="14"/>
  <c r="F1231" i="14"/>
  <c r="G1231" i="14"/>
  <c r="B1231" i="14"/>
  <c r="C1231" i="14"/>
  <c r="H1231" i="14"/>
  <c r="K1231" i="14"/>
  <c r="B1228" i="13"/>
  <c r="E1231" i="14"/>
  <c r="I1231" i="14"/>
  <c r="C1228" i="13"/>
  <c r="D1228" i="13"/>
  <c r="E1228" i="13"/>
  <c r="F1228" i="13"/>
  <c r="G1228" i="13"/>
  <c r="H1228" i="13"/>
  <c r="A1229" i="13"/>
  <c r="D1232" i="14"/>
  <c r="F1232" i="14"/>
  <c r="G1232" i="14"/>
  <c r="B1232" i="14"/>
  <c r="C1232" i="14"/>
  <c r="H1232" i="14"/>
  <c r="K1232" i="14"/>
  <c r="B1229" i="13"/>
  <c r="E1232" i="14"/>
  <c r="I1232" i="14"/>
  <c r="C1229" i="13"/>
  <c r="D1229" i="13"/>
  <c r="E1229" i="13"/>
  <c r="F1229" i="13"/>
  <c r="G1229" i="13"/>
  <c r="H1229" i="13"/>
  <c r="A1230" i="13"/>
  <c r="D1233" i="14"/>
  <c r="F1233" i="14"/>
  <c r="G1233" i="14"/>
  <c r="B1233" i="14"/>
  <c r="C1233" i="14"/>
  <c r="H1233" i="14"/>
  <c r="K1233" i="14"/>
  <c r="B1230" i="13"/>
  <c r="E1233" i="14"/>
  <c r="I1233" i="14"/>
  <c r="C1230" i="13"/>
  <c r="D1230" i="13"/>
  <c r="E1230" i="13"/>
  <c r="F1230" i="13"/>
  <c r="G1230" i="13"/>
  <c r="H1230" i="13"/>
  <c r="A1231" i="13"/>
  <c r="D1234" i="14"/>
  <c r="F1234" i="14"/>
  <c r="G1234" i="14"/>
  <c r="B1234" i="14"/>
  <c r="C1234" i="14"/>
  <c r="H1234" i="14"/>
  <c r="K1234" i="14"/>
  <c r="B1231" i="13"/>
  <c r="E1234" i="14"/>
  <c r="I1234" i="14"/>
  <c r="C1231" i="13"/>
  <c r="D1231" i="13"/>
  <c r="E1231" i="13"/>
  <c r="F1231" i="13"/>
  <c r="G1231" i="13"/>
  <c r="H1231" i="13"/>
  <c r="A1232" i="13"/>
  <c r="D1235" i="14"/>
  <c r="F1235" i="14"/>
  <c r="G1235" i="14"/>
  <c r="B1235" i="14"/>
  <c r="C1235" i="14"/>
  <c r="H1235" i="14"/>
  <c r="K1235" i="14"/>
  <c r="B1232" i="13"/>
  <c r="E1235" i="14"/>
  <c r="I1235" i="14"/>
  <c r="C1232" i="13"/>
  <c r="D1232" i="13"/>
  <c r="E1232" i="13"/>
  <c r="F1232" i="13"/>
  <c r="G1232" i="13"/>
  <c r="H1232" i="13"/>
  <c r="A1233" i="13"/>
  <c r="D1236" i="14"/>
  <c r="F1236" i="14"/>
  <c r="G1236" i="14"/>
  <c r="B1236" i="14"/>
  <c r="C1236" i="14"/>
  <c r="H1236" i="14"/>
  <c r="K1236" i="14"/>
  <c r="B1233" i="13"/>
  <c r="E1236" i="14"/>
  <c r="I1236" i="14"/>
  <c r="C1233" i="13"/>
  <c r="D1233" i="13"/>
  <c r="E1233" i="13"/>
  <c r="F1233" i="13"/>
  <c r="G1233" i="13"/>
  <c r="H1233" i="13"/>
  <c r="A1234" i="13"/>
  <c r="D1237" i="14"/>
  <c r="F1237" i="14"/>
  <c r="G1237" i="14"/>
  <c r="B1237" i="14"/>
  <c r="C1237" i="14"/>
  <c r="H1237" i="14"/>
  <c r="K1237" i="14"/>
  <c r="B1234" i="13"/>
  <c r="E1237" i="14"/>
  <c r="I1237" i="14"/>
  <c r="C1234" i="13"/>
  <c r="D1234" i="13"/>
  <c r="E1234" i="13"/>
  <c r="F1234" i="13"/>
  <c r="G1234" i="13"/>
  <c r="H1234" i="13"/>
  <c r="A1235" i="13"/>
  <c r="D1238" i="14"/>
  <c r="F1238" i="14"/>
  <c r="G1238" i="14"/>
  <c r="B1238" i="14"/>
  <c r="C1238" i="14"/>
  <c r="H1238" i="14"/>
  <c r="K1238" i="14"/>
  <c r="B1235" i="13"/>
  <c r="E1238" i="14"/>
  <c r="I1238" i="14"/>
  <c r="C1235" i="13"/>
  <c r="D1235" i="13"/>
  <c r="E1235" i="13"/>
  <c r="F1235" i="13"/>
  <c r="G1235" i="13"/>
  <c r="H1235" i="13"/>
  <c r="A1236" i="13"/>
  <c r="D1239" i="14"/>
  <c r="F1239" i="14"/>
  <c r="G1239" i="14"/>
  <c r="B1239" i="14"/>
  <c r="C1239" i="14"/>
  <c r="H1239" i="14"/>
  <c r="K1239" i="14"/>
  <c r="B1236" i="13"/>
  <c r="E1239" i="14"/>
  <c r="I1239" i="14"/>
  <c r="C1236" i="13"/>
  <c r="D1236" i="13"/>
  <c r="E1236" i="13"/>
  <c r="F1236" i="13"/>
  <c r="G1236" i="13"/>
  <c r="H1236" i="13"/>
  <c r="A1237" i="13"/>
  <c r="D1240" i="14"/>
  <c r="F1240" i="14"/>
  <c r="G1240" i="14"/>
  <c r="B1240" i="14"/>
  <c r="C1240" i="14"/>
  <c r="H1240" i="14"/>
  <c r="K1240" i="14"/>
  <c r="B1237" i="13"/>
  <c r="E1240" i="14"/>
  <c r="I1240" i="14"/>
  <c r="C1237" i="13"/>
  <c r="D1237" i="13"/>
  <c r="E1237" i="13"/>
  <c r="F1237" i="13"/>
  <c r="G1237" i="13"/>
  <c r="H1237" i="13"/>
  <c r="A1238" i="13"/>
  <c r="D1241" i="14"/>
  <c r="F1241" i="14"/>
  <c r="G1241" i="14"/>
  <c r="B1241" i="14"/>
  <c r="C1241" i="14"/>
  <c r="H1241" i="14"/>
  <c r="K1241" i="14"/>
  <c r="B1238" i="13"/>
  <c r="E1241" i="14"/>
  <c r="I1241" i="14"/>
  <c r="C1238" i="13"/>
  <c r="D1238" i="13"/>
  <c r="E1238" i="13"/>
  <c r="F1238" i="13"/>
  <c r="G1238" i="13"/>
  <c r="H1238" i="13"/>
  <c r="A1239" i="13"/>
  <c r="D1242" i="14"/>
  <c r="F1242" i="14"/>
  <c r="G1242" i="14"/>
  <c r="B1242" i="14"/>
  <c r="C1242" i="14"/>
  <c r="H1242" i="14"/>
  <c r="K1242" i="14"/>
  <c r="B1239" i="13"/>
  <c r="E1242" i="14"/>
  <c r="I1242" i="14"/>
  <c r="C1239" i="13"/>
  <c r="D1239" i="13"/>
  <c r="E1239" i="13"/>
  <c r="F1239" i="13"/>
  <c r="G1239" i="13"/>
  <c r="H1239" i="13"/>
  <c r="A1240" i="13"/>
  <c r="D1243" i="14"/>
  <c r="F1243" i="14"/>
  <c r="G1243" i="14"/>
  <c r="B1243" i="14"/>
  <c r="C1243" i="14"/>
  <c r="H1243" i="14"/>
  <c r="K1243" i="14"/>
  <c r="B1240" i="13"/>
  <c r="E1243" i="14"/>
  <c r="I1243" i="14"/>
  <c r="C1240" i="13"/>
  <c r="D1240" i="13"/>
  <c r="E1240" i="13"/>
  <c r="F1240" i="13"/>
  <c r="G1240" i="13"/>
  <c r="H1240" i="13"/>
  <c r="A1241" i="13"/>
  <c r="D1244" i="14"/>
  <c r="F1244" i="14"/>
  <c r="G1244" i="14"/>
  <c r="B1244" i="14"/>
  <c r="C1244" i="14"/>
  <c r="H1244" i="14"/>
  <c r="K1244" i="14"/>
  <c r="B1241" i="13"/>
  <c r="E1244" i="14"/>
  <c r="I1244" i="14"/>
  <c r="C1241" i="13"/>
  <c r="D1241" i="13"/>
  <c r="E1241" i="13"/>
  <c r="F1241" i="13"/>
  <c r="G1241" i="13"/>
  <c r="H1241" i="13"/>
  <c r="A1242" i="13"/>
  <c r="D1245" i="14"/>
  <c r="F1245" i="14"/>
  <c r="G1245" i="14"/>
  <c r="B1245" i="14"/>
  <c r="C1245" i="14"/>
  <c r="H1245" i="14"/>
  <c r="K1245" i="14"/>
  <c r="B1242" i="13"/>
  <c r="E1245" i="14"/>
  <c r="I1245" i="14"/>
  <c r="C1242" i="13"/>
  <c r="D1242" i="13"/>
  <c r="E1242" i="13"/>
  <c r="F1242" i="13"/>
  <c r="G1242" i="13"/>
  <c r="H1242" i="13"/>
  <c r="A1243" i="13"/>
  <c r="D1246" i="14"/>
  <c r="F1246" i="14"/>
  <c r="G1246" i="14"/>
  <c r="B1246" i="14"/>
  <c r="C1246" i="14"/>
  <c r="H1246" i="14"/>
  <c r="K1246" i="14"/>
  <c r="B1243" i="13"/>
  <c r="E1246" i="14"/>
  <c r="I1246" i="14"/>
  <c r="C1243" i="13"/>
  <c r="D1243" i="13"/>
  <c r="E1243" i="13"/>
  <c r="F1243" i="13"/>
  <c r="G1243" i="13"/>
  <c r="H1243" i="13"/>
  <c r="A1244" i="13"/>
  <c r="D1247" i="14"/>
  <c r="F1247" i="14"/>
  <c r="G1247" i="14"/>
  <c r="B1247" i="14"/>
  <c r="C1247" i="14"/>
  <c r="H1247" i="14"/>
  <c r="K1247" i="14"/>
  <c r="B1244" i="13"/>
  <c r="E1247" i="14"/>
  <c r="I1247" i="14"/>
  <c r="C1244" i="13"/>
  <c r="D1244" i="13"/>
  <c r="E1244" i="13"/>
  <c r="F1244" i="13"/>
  <c r="G1244" i="13"/>
  <c r="H1244" i="13"/>
  <c r="A1245" i="13"/>
  <c r="D1248" i="14"/>
  <c r="F1248" i="14"/>
  <c r="G1248" i="14"/>
  <c r="B1248" i="14"/>
  <c r="C1248" i="14"/>
  <c r="H1248" i="14"/>
  <c r="K1248" i="14"/>
  <c r="B1245" i="13"/>
  <c r="E1248" i="14"/>
  <c r="I1248" i="14"/>
  <c r="C1245" i="13"/>
  <c r="D1245" i="13"/>
  <c r="E1245" i="13"/>
  <c r="F1245" i="13"/>
  <c r="G1245" i="13"/>
  <c r="H1245" i="13"/>
  <c r="A1246" i="13"/>
  <c r="D1249" i="14"/>
  <c r="F1249" i="14"/>
  <c r="G1249" i="14"/>
  <c r="B1249" i="14"/>
  <c r="C1249" i="14"/>
  <c r="H1249" i="14"/>
  <c r="K1249" i="14"/>
  <c r="B1246" i="13"/>
  <c r="E1249" i="14"/>
  <c r="I1249" i="14"/>
  <c r="C1246" i="13"/>
  <c r="D1246" i="13"/>
  <c r="E1246" i="13"/>
  <c r="F1246" i="13"/>
  <c r="G1246" i="13"/>
  <c r="H1246" i="13"/>
  <c r="A1247" i="13"/>
  <c r="D1250" i="14"/>
  <c r="F1250" i="14"/>
  <c r="G1250" i="14"/>
  <c r="B1250" i="14"/>
  <c r="C1250" i="14"/>
  <c r="H1250" i="14"/>
  <c r="K1250" i="14"/>
  <c r="B1247" i="13"/>
  <c r="E1250" i="14"/>
  <c r="I1250" i="14"/>
  <c r="C1247" i="13"/>
  <c r="D1247" i="13"/>
  <c r="E1247" i="13"/>
  <c r="F1247" i="13"/>
  <c r="G1247" i="13"/>
  <c r="H1247" i="13"/>
  <c r="A1248" i="13"/>
  <c r="D1251" i="14"/>
  <c r="F1251" i="14"/>
  <c r="G1251" i="14"/>
  <c r="B1251" i="14"/>
  <c r="C1251" i="14"/>
  <c r="H1251" i="14"/>
  <c r="K1251" i="14"/>
  <c r="B1248" i="13"/>
  <c r="E1251" i="14"/>
  <c r="I1251" i="14"/>
  <c r="C1248" i="13"/>
  <c r="D1248" i="13"/>
  <c r="E1248" i="13"/>
  <c r="F1248" i="13"/>
  <c r="G1248" i="13"/>
  <c r="H1248" i="13"/>
  <c r="A1249" i="13"/>
  <c r="D1252" i="14"/>
  <c r="F1252" i="14"/>
  <c r="G1252" i="14"/>
  <c r="B1252" i="14"/>
  <c r="C1252" i="14"/>
  <c r="H1252" i="14"/>
  <c r="K1252" i="14"/>
  <c r="B1249" i="13"/>
  <c r="E1252" i="14"/>
  <c r="I1252" i="14"/>
  <c r="C1249" i="13"/>
  <c r="D1249" i="13"/>
  <c r="E1249" i="13"/>
  <c r="F1249" i="13"/>
  <c r="G1249" i="13"/>
  <c r="H1249" i="13"/>
  <c r="A1250" i="13"/>
  <c r="D1253" i="14"/>
  <c r="F1253" i="14"/>
  <c r="G1253" i="14"/>
  <c r="B1253" i="14"/>
  <c r="C1253" i="14"/>
  <c r="H1253" i="14"/>
  <c r="K1253" i="14"/>
  <c r="B1250" i="13"/>
  <c r="E1253" i="14"/>
  <c r="I1253" i="14"/>
  <c r="C1250" i="13"/>
  <c r="D1250" i="13"/>
  <c r="E1250" i="13"/>
  <c r="F1250" i="13"/>
  <c r="G1250" i="13"/>
  <c r="H1250" i="13"/>
  <c r="A1251" i="13"/>
  <c r="D1254" i="14"/>
  <c r="F1254" i="14"/>
  <c r="G1254" i="14"/>
  <c r="B1254" i="14"/>
  <c r="C1254" i="14"/>
  <c r="H1254" i="14"/>
  <c r="K1254" i="14"/>
  <c r="B1251" i="13"/>
  <c r="E1254" i="14"/>
  <c r="I1254" i="14"/>
  <c r="C1251" i="13"/>
  <c r="D1251" i="13"/>
  <c r="E1251" i="13"/>
  <c r="F1251" i="13"/>
  <c r="G1251" i="13"/>
  <c r="H1251" i="13"/>
  <c r="A1252" i="13"/>
  <c r="D1255" i="14"/>
  <c r="F1255" i="14"/>
  <c r="G1255" i="14"/>
  <c r="B1255" i="14"/>
  <c r="C1255" i="14"/>
  <c r="H1255" i="14"/>
  <c r="K1255" i="14"/>
  <c r="B1252" i="13"/>
  <c r="E1255" i="14"/>
  <c r="I1255" i="14"/>
  <c r="C1252" i="13"/>
  <c r="D1252" i="13"/>
  <c r="E1252" i="13"/>
  <c r="F1252" i="13"/>
  <c r="G1252" i="13"/>
  <c r="H1252" i="13"/>
  <c r="A1253" i="13"/>
  <c r="D1256" i="14"/>
  <c r="F1256" i="14"/>
  <c r="G1256" i="14"/>
  <c r="B1256" i="14"/>
  <c r="C1256" i="14"/>
  <c r="H1256" i="14"/>
  <c r="K1256" i="14"/>
  <c r="B1253" i="13"/>
  <c r="E1256" i="14"/>
  <c r="I1256" i="14"/>
  <c r="C1253" i="13"/>
  <c r="D1253" i="13"/>
  <c r="E1253" i="13"/>
  <c r="F1253" i="13"/>
  <c r="G1253" i="13"/>
  <c r="H1253" i="13"/>
  <c r="A1254" i="13"/>
  <c r="D1257" i="14"/>
  <c r="F1257" i="14"/>
  <c r="G1257" i="14"/>
  <c r="B1257" i="14"/>
  <c r="C1257" i="14"/>
  <c r="H1257" i="14"/>
  <c r="K1257" i="14"/>
  <c r="B1254" i="13"/>
  <c r="E1257" i="14"/>
  <c r="I1257" i="14"/>
  <c r="C1254" i="13"/>
  <c r="D1254" i="13"/>
  <c r="E1254" i="13"/>
  <c r="F1254" i="13"/>
  <c r="G1254" i="13"/>
  <c r="H1254" i="13"/>
  <c r="A1255" i="13"/>
  <c r="D1258" i="14"/>
  <c r="F1258" i="14"/>
  <c r="G1258" i="14"/>
  <c r="B1258" i="14"/>
  <c r="C1258" i="14"/>
  <c r="H1258" i="14"/>
  <c r="K1258" i="14"/>
  <c r="B1255" i="13"/>
  <c r="E1258" i="14"/>
  <c r="I1258" i="14"/>
  <c r="C1255" i="13"/>
  <c r="D1255" i="13"/>
  <c r="E1255" i="13"/>
  <c r="F1255" i="13"/>
  <c r="G1255" i="13"/>
  <c r="H1255" i="13"/>
  <c r="A1256" i="13"/>
  <c r="D1259" i="14"/>
  <c r="F1259" i="14"/>
  <c r="G1259" i="14"/>
  <c r="B1259" i="14"/>
  <c r="C1259" i="14"/>
  <c r="H1259" i="14"/>
  <c r="K1259" i="14"/>
  <c r="B1256" i="13"/>
  <c r="E1259" i="14"/>
  <c r="I1259" i="14"/>
  <c r="C1256" i="13"/>
  <c r="D1256" i="13"/>
  <c r="E1256" i="13"/>
  <c r="F1256" i="13"/>
  <c r="G1256" i="13"/>
  <c r="H1256" i="13"/>
  <c r="A1257" i="13"/>
  <c r="D1260" i="14"/>
  <c r="F1260" i="14"/>
  <c r="G1260" i="14"/>
  <c r="B1260" i="14"/>
  <c r="C1260" i="14"/>
  <c r="H1260" i="14"/>
  <c r="K1260" i="14"/>
  <c r="B1257" i="13"/>
  <c r="E1260" i="14"/>
  <c r="I1260" i="14"/>
  <c r="C1257" i="13"/>
  <c r="D1257" i="13"/>
  <c r="E1257" i="13"/>
  <c r="F1257" i="13"/>
  <c r="G1257" i="13"/>
  <c r="H1257" i="13"/>
  <c r="A1258" i="13"/>
  <c r="D1261" i="14"/>
  <c r="F1261" i="14"/>
  <c r="G1261" i="14"/>
  <c r="B1261" i="14"/>
  <c r="C1261" i="14"/>
  <c r="H1261" i="14"/>
  <c r="K1261" i="14"/>
  <c r="B1258" i="13"/>
  <c r="E1261" i="14"/>
  <c r="I1261" i="14"/>
  <c r="C1258" i="13"/>
  <c r="D1258" i="13"/>
  <c r="E1258" i="13"/>
  <c r="F1258" i="13"/>
  <c r="G1258" i="13"/>
  <c r="H1258" i="13"/>
  <c r="A1259" i="13"/>
  <c r="D1262" i="14"/>
  <c r="F1262" i="14"/>
  <c r="G1262" i="14"/>
  <c r="B1262" i="14"/>
  <c r="C1262" i="14"/>
  <c r="H1262" i="14"/>
  <c r="K1262" i="14"/>
  <c r="B1259" i="13"/>
  <c r="E1262" i="14"/>
  <c r="I1262" i="14"/>
  <c r="C1259" i="13"/>
  <c r="D1259" i="13"/>
  <c r="E1259" i="13"/>
  <c r="F1259" i="13"/>
  <c r="G1259" i="13"/>
  <c r="H1259" i="13"/>
  <c r="A1260" i="13"/>
  <c r="D1263" i="14"/>
  <c r="F1263" i="14"/>
  <c r="G1263" i="14"/>
  <c r="B1263" i="14"/>
  <c r="C1263" i="14"/>
  <c r="H1263" i="14"/>
  <c r="K1263" i="14"/>
  <c r="B1260" i="13"/>
  <c r="E1263" i="14"/>
  <c r="I1263" i="14"/>
  <c r="C1260" i="13"/>
  <c r="D1260" i="13"/>
  <c r="E1260" i="13"/>
  <c r="F1260" i="13"/>
  <c r="G1260" i="13"/>
  <c r="H1260" i="13"/>
  <c r="A1261" i="13"/>
  <c r="D1264" i="14"/>
  <c r="F1264" i="14"/>
  <c r="G1264" i="14"/>
  <c r="B1264" i="14"/>
  <c r="C1264" i="14"/>
  <c r="H1264" i="14"/>
  <c r="K1264" i="14"/>
  <c r="B1261" i="13"/>
  <c r="E1264" i="14"/>
  <c r="I1264" i="14"/>
  <c r="C1261" i="13"/>
  <c r="D1261" i="13"/>
  <c r="E1261" i="13"/>
  <c r="F1261" i="13"/>
  <c r="G1261" i="13"/>
  <c r="H1261" i="13"/>
  <c r="A1262" i="13"/>
  <c r="D1265" i="14"/>
  <c r="F1265" i="14"/>
  <c r="G1265" i="14"/>
  <c r="B1265" i="14"/>
  <c r="C1265" i="14"/>
  <c r="H1265" i="14"/>
  <c r="K1265" i="14"/>
  <c r="B1262" i="13"/>
  <c r="E1265" i="14"/>
  <c r="I1265" i="14"/>
  <c r="C1262" i="13"/>
  <c r="D1262" i="13"/>
  <c r="E1262" i="13"/>
  <c r="F1262" i="13"/>
  <c r="G1262" i="13"/>
  <c r="H1262" i="13"/>
  <c r="A1263" i="13"/>
  <c r="D1266" i="14"/>
  <c r="F1266" i="14"/>
  <c r="G1266" i="14"/>
  <c r="B1266" i="14"/>
  <c r="C1266" i="14"/>
  <c r="H1266" i="14"/>
  <c r="K1266" i="14"/>
  <c r="B1263" i="13"/>
  <c r="E1266" i="14"/>
  <c r="I1266" i="14"/>
  <c r="C1263" i="13"/>
  <c r="D1263" i="13"/>
  <c r="E1263" i="13"/>
  <c r="F1263" i="13"/>
  <c r="G1263" i="13"/>
  <c r="H1263" i="13"/>
  <c r="A1264" i="13"/>
  <c r="D1267" i="14"/>
  <c r="F1267" i="14"/>
  <c r="G1267" i="14"/>
  <c r="B1267" i="14"/>
  <c r="C1267" i="14"/>
  <c r="H1267" i="14"/>
  <c r="K1267" i="14"/>
  <c r="B1264" i="13"/>
  <c r="E1267" i="14"/>
  <c r="I1267" i="14"/>
  <c r="C1264" i="13"/>
  <c r="D1264" i="13"/>
  <c r="E1264" i="13"/>
  <c r="F1264" i="13"/>
  <c r="G1264" i="13"/>
  <c r="H1264" i="13"/>
  <c r="A1265" i="13"/>
  <c r="D1268" i="14"/>
  <c r="F1268" i="14"/>
  <c r="G1268" i="14"/>
  <c r="B1268" i="14"/>
  <c r="C1268" i="14"/>
  <c r="H1268" i="14"/>
  <c r="K1268" i="14"/>
  <c r="B1265" i="13"/>
  <c r="E1268" i="14"/>
  <c r="I1268" i="14"/>
  <c r="C1265" i="13"/>
  <c r="D1265" i="13"/>
  <c r="E1265" i="13"/>
  <c r="F1265" i="13"/>
  <c r="G1265" i="13"/>
  <c r="H1265" i="13"/>
  <c r="A1266" i="13"/>
  <c r="D1269" i="14"/>
  <c r="F1269" i="14"/>
  <c r="G1269" i="14"/>
  <c r="B1269" i="14"/>
  <c r="C1269" i="14"/>
  <c r="H1269" i="14"/>
  <c r="K1269" i="14"/>
  <c r="B1266" i="13"/>
  <c r="E1269" i="14"/>
  <c r="I1269" i="14"/>
  <c r="C1266" i="13"/>
  <c r="D1266" i="13"/>
  <c r="E1266" i="13"/>
  <c r="F1266" i="13"/>
  <c r="G1266" i="13"/>
  <c r="H1266" i="13"/>
  <c r="A1267" i="13"/>
  <c r="D1270" i="14"/>
  <c r="F1270" i="14"/>
  <c r="G1270" i="14"/>
  <c r="B1270" i="14"/>
  <c r="C1270" i="14"/>
  <c r="H1270" i="14"/>
  <c r="K1270" i="14"/>
  <c r="B1267" i="13"/>
  <c r="E1270" i="14"/>
  <c r="I1270" i="14"/>
  <c r="C1267" i="13"/>
  <c r="D1267" i="13"/>
  <c r="E1267" i="13"/>
  <c r="F1267" i="13"/>
  <c r="G1267" i="13"/>
  <c r="H1267" i="13"/>
  <c r="A1268" i="13"/>
  <c r="D1271" i="14"/>
  <c r="F1271" i="14"/>
  <c r="G1271" i="14"/>
  <c r="B1271" i="14"/>
  <c r="C1271" i="14"/>
  <c r="H1271" i="14"/>
  <c r="K1271" i="14"/>
  <c r="B1268" i="13"/>
  <c r="E1271" i="14"/>
  <c r="I1271" i="14"/>
  <c r="C1268" i="13"/>
  <c r="D1268" i="13"/>
  <c r="E1268" i="13"/>
  <c r="F1268" i="13"/>
  <c r="G1268" i="13"/>
  <c r="H1268" i="13"/>
  <c r="A1269" i="13"/>
  <c r="D1272" i="14"/>
  <c r="F1272" i="14"/>
  <c r="G1272" i="14"/>
  <c r="B1272" i="14"/>
  <c r="C1272" i="14"/>
  <c r="H1272" i="14"/>
  <c r="K1272" i="14"/>
  <c r="B1269" i="13"/>
  <c r="E1272" i="14"/>
  <c r="I1272" i="14"/>
  <c r="C1269" i="13"/>
  <c r="D1269" i="13"/>
  <c r="E1269" i="13"/>
  <c r="F1269" i="13"/>
  <c r="G1269" i="13"/>
  <c r="H1269" i="13"/>
  <c r="A1270" i="13"/>
  <c r="D1273" i="14"/>
  <c r="F1273" i="14"/>
  <c r="G1273" i="14"/>
  <c r="B1273" i="14"/>
  <c r="C1273" i="14"/>
  <c r="H1273" i="14"/>
  <c r="K1273" i="14"/>
  <c r="B1270" i="13"/>
  <c r="E1273" i="14"/>
  <c r="I1273" i="14"/>
  <c r="C1270" i="13"/>
  <c r="D1270" i="13"/>
  <c r="E1270" i="13"/>
  <c r="F1270" i="13"/>
  <c r="G1270" i="13"/>
  <c r="H1270" i="13"/>
  <c r="A1271" i="13"/>
  <c r="D1274" i="14"/>
  <c r="F1274" i="14"/>
  <c r="G1274" i="14"/>
  <c r="B1274" i="14"/>
  <c r="C1274" i="14"/>
  <c r="H1274" i="14"/>
  <c r="K1274" i="14"/>
  <c r="B1271" i="13"/>
  <c r="E1274" i="14"/>
  <c r="I1274" i="14"/>
  <c r="C1271" i="13"/>
  <c r="D1271" i="13"/>
  <c r="E1271" i="13"/>
  <c r="F1271" i="13"/>
  <c r="G1271" i="13"/>
  <c r="H1271" i="13"/>
  <c r="A1272" i="13"/>
  <c r="D1275" i="14"/>
  <c r="F1275" i="14"/>
  <c r="G1275" i="14"/>
  <c r="B1275" i="14"/>
  <c r="C1275" i="14"/>
  <c r="H1275" i="14"/>
  <c r="K1275" i="14"/>
  <c r="B1272" i="13"/>
  <c r="E1275" i="14"/>
  <c r="I1275" i="14"/>
  <c r="C1272" i="13"/>
  <c r="D1272" i="13"/>
  <c r="E1272" i="13"/>
  <c r="F1272" i="13"/>
  <c r="G1272" i="13"/>
  <c r="H1272" i="13"/>
  <c r="A1273" i="13"/>
  <c r="D1276" i="14"/>
  <c r="F1276" i="14"/>
  <c r="G1276" i="14"/>
  <c r="B1276" i="14"/>
  <c r="C1276" i="14"/>
  <c r="H1276" i="14"/>
  <c r="K1276" i="14"/>
  <c r="B1273" i="13"/>
  <c r="E1276" i="14"/>
  <c r="I1276" i="14"/>
  <c r="C1273" i="13"/>
  <c r="D1273" i="13"/>
  <c r="E1273" i="13"/>
  <c r="F1273" i="13"/>
  <c r="G1273" i="13"/>
  <c r="H1273" i="13"/>
  <c r="A1274" i="13"/>
  <c r="D1277" i="14"/>
  <c r="F1277" i="14"/>
  <c r="G1277" i="14"/>
  <c r="B1277" i="14"/>
  <c r="C1277" i="14"/>
  <c r="H1277" i="14"/>
  <c r="K1277" i="14"/>
  <c r="B1274" i="13"/>
  <c r="E1277" i="14"/>
  <c r="I1277" i="14"/>
  <c r="C1274" i="13"/>
  <c r="D1274" i="13"/>
  <c r="E1274" i="13"/>
  <c r="F1274" i="13"/>
  <c r="G1274" i="13"/>
  <c r="H1274" i="13"/>
  <c r="A1275" i="13"/>
  <c r="D1278" i="14"/>
  <c r="F1278" i="14"/>
  <c r="G1278" i="14"/>
  <c r="B1278" i="14"/>
  <c r="C1278" i="14"/>
  <c r="H1278" i="14"/>
  <c r="K1278" i="14"/>
  <c r="B1275" i="13"/>
  <c r="E1278" i="14"/>
  <c r="I1278" i="14"/>
  <c r="C1275" i="13"/>
  <c r="D1275" i="13"/>
  <c r="E1275" i="13"/>
  <c r="F1275" i="13"/>
  <c r="G1275" i="13"/>
  <c r="H1275" i="13"/>
  <c r="A1276" i="13"/>
  <c r="D1279" i="14"/>
  <c r="F1279" i="14"/>
  <c r="G1279" i="14"/>
  <c r="B1279" i="14"/>
  <c r="C1279" i="14"/>
  <c r="H1279" i="14"/>
  <c r="K1279" i="14"/>
  <c r="B1276" i="13"/>
  <c r="E1279" i="14"/>
  <c r="I1279" i="14"/>
  <c r="C1276" i="13"/>
  <c r="D1276" i="13"/>
  <c r="E1276" i="13"/>
  <c r="F1276" i="13"/>
  <c r="G1276" i="13"/>
  <c r="H1276" i="13"/>
  <c r="A1277" i="13"/>
  <c r="D1280" i="14"/>
  <c r="F1280" i="14"/>
  <c r="G1280" i="14"/>
  <c r="B1280" i="14"/>
  <c r="C1280" i="14"/>
  <c r="H1280" i="14"/>
  <c r="K1280" i="14"/>
  <c r="B1277" i="13"/>
  <c r="E1280" i="14"/>
  <c r="I1280" i="14"/>
  <c r="C1277" i="13"/>
  <c r="D1277" i="13"/>
  <c r="E1277" i="13"/>
  <c r="F1277" i="13"/>
  <c r="G1277" i="13"/>
  <c r="H1277" i="13"/>
  <c r="A1278" i="13"/>
  <c r="D1281" i="14"/>
  <c r="F1281" i="14"/>
  <c r="G1281" i="14"/>
  <c r="B1281" i="14"/>
  <c r="C1281" i="14"/>
  <c r="H1281" i="14"/>
  <c r="K1281" i="14"/>
  <c r="B1278" i="13"/>
  <c r="E1281" i="14"/>
  <c r="I1281" i="14"/>
  <c r="C1278" i="13"/>
  <c r="D1278" i="13"/>
  <c r="E1278" i="13"/>
  <c r="F1278" i="13"/>
  <c r="G1278" i="13"/>
  <c r="H1278" i="13"/>
  <c r="A1279" i="13"/>
  <c r="D1282" i="14"/>
  <c r="F1282" i="14"/>
  <c r="G1282" i="14"/>
  <c r="B1282" i="14"/>
  <c r="C1282" i="14"/>
  <c r="H1282" i="14"/>
  <c r="K1282" i="14"/>
  <c r="B1279" i="13"/>
  <c r="E1282" i="14"/>
  <c r="I1282" i="14"/>
  <c r="C1279" i="13"/>
  <c r="D1279" i="13"/>
  <c r="E1279" i="13"/>
  <c r="F1279" i="13"/>
  <c r="G1279" i="13"/>
  <c r="H1279" i="13"/>
  <c r="A1280" i="13"/>
  <c r="D1283" i="14"/>
  <c r="F1283" i="14"/>
  <c r="G1283" i="14"/>
  <c r="B1283" i="14"/>
  <c r="C1283" i="14"/>
  <c r="H1283" i="14"/>
  <c r="K1283" i="14"/>
  <c r="B1280" i="13"/>
  <c r="E1283" i="14"/>
  <c r="I1283" i="14"/>
  <c r="C1280" i="13"/>
  <c r="D1280" i="13"/>
  <c r="E1280" i="13"/>
  <c r="F1280" i="13"/>
  <c r="G1280" i="13"/>
  <c r="H1280" i="13"/>
  <c r="A1281" i="13"/>
  <c r="D1284" i="14"/>
  <c r="F1284" i="14"/>
  <c r="G1284" i="14"/>
  <c r="B1284" i="14"/>
  <c r="C1284" i="14"/>
  <c r="H1284" i="14"/>
  <c r="K1284" i="14"/>
  <c r="B1281" i="13"/>
  <c r="E1284" i="14"/>
  <c r="I1284" i="14"/>
  <c r="C1281" i="13"/>
  <c r="D1281" i="13"/>
  <c r="E1281" i="13"/>
  <c r="F1281" i="13"/>
  <c r="G1281" i="13"/>
  <c r="H1281" i="13"/>
  <c r="A1282" i="13"/>
  <c r="D1285" i="14"/>
  <c r="F1285" i="14"/>
  <c r="G1285" i="14"/>
  <c r="B1285" i="14"/>
  <c r="C1285" i="14"/>
  <c r="H1285" i="14"/>
  <c r="K1285" i="14"/>
  <c r="B1282" i="13"/>
  <c r="E1285" i="14"/>
  <c r="I1285" i="14"/>
  <c r="C1282" i="13"/>
  <c r="D1282" i="13"/>
  <c r="E1282" i="13"/>
  <c r="F1282" i="13"/>
  <c r="G1282" i="13"/>
  <c r="H1282" i="13"/>
  <c r="A1283" i="13"/>
  <c r="D1286" i="14"/>
  <c r="F1286" i="14"/>
  <c r="G1286" i="14"/>
  <c r="B1286" i="14"/>
  <c r="C1286" i="14"/>
  <c r="H1286" i="14"/>
  <c r="K1286" i="14"/>
  <c r="B1283" i="13"/>
  <c r="E1286" i="14"/>
  <c r="I1286" i="14"/>
  <c r="C1283" i="13"/>
  <c r="D1283" i="13"/>
  <c r="E1283" i="13"/>
  <c r="F1283" i="13"/>
  <c r="G1283" i="13"/>
  <c r="H1283" i="13"/>
  <c r="A1284" i="13"/>
  <c r="D1287" i="14"/>
  <c r="F1287" i="14"/>
  <c r="G1287" i="14"/>
  <c r="B1287" i="14"/>
  <c r="C1287" i="14"/>
  <c r="H1287" i="14"/>
  <c r="K1287" i="14"/>
  <c r="B1284" i="13"/>
  <c r="E1287" i="14"/>
  <c r="I1287" i="14"/>
  <c r="C1284" i="13"/>
  <c r="D1284" i="13"/>
  <c r="E1284" i="13"/>
  <c r="F1284" i="13"/>
  <c r="G1284" i="13"/>
  <c r="H1284" i="13"/>
  <c r="A1285" i="13"/>
  <c r="D1288" i="14"/>
  <c r="F1288" i="14"/>
  <c r="G1288" i="14"/>
  <c r="B1288" i="14"/>
  <c r="C1288" i="14"/>
  <c r="H1288" i="14"/>
  <c r="K1288" i="14"/>
  <c r="B1285" i="13"/>
  <c r="E1288" i="14"/>
  <c r="I1288" i="14"/>
  <c r="C1285" i="13"/>
  <c r="D1285" i="13"/>
  <c r="E1285" i="13"/>
  <c r="F1285" i="13"/>
  <c r="G1285" i="13"/>
  <c r="H1285" i="13"/>
  <c r="A1286" i="13"/>
  <c r="D1289" i="14"/>
  <c r="F1289" i="14"/>
  <c r="G1289" i="14"/>
  <c r="B1289" i="14"/>
  <c r="C1289" i="14"/>
  <c r="H1289" i="14"/>
  <c r="K1289" i="14"/>
  <c r="B1286" i="13"/>
  <c r="E1289" i="14"/>
  <c r="I1289" i="14"/>
  <c r="C1286" i="13"/>
  <c r="D1286" i="13"/>
  <c r="E1286" i="13"/>
  <c r="F1286" i="13"/>
  <c r="G1286" i="13"/>
  <c r="H1286" i="13"/>
  <c r="A1287" i="13"/>
  <c r="D1290" i="14"/>
  <c r="F1290" i="14"/>
  <c r="G1290" i="14"/>
  <c r="B1290" i="14"/>
  <c r="C1290" i="14"/>
  <c r="H1290" i="14"/>
  <c r="K1290" i="14"/>
  <c r="B1287" i="13"/>
  <c r="E1290" i="14"/>
  <c r="I1290" i="14"/>
  <c r="C1287" i="13"/>
  <c r="D1287" i="13"/>
  <c r="E1287" i="13"/>
  <c r="F1287" i="13"/>
  <c r="G1287" i="13"/>
  <c r="H1287" i="13"/>
  <c r="A1288" i="13"/>
  <c r="D1291" i="14"/>
  <c r="F1291" i="14"/>
  <c r="G1291" i="14"/>
  <c r="B1291" i="14"/>
  <c r="C1291" i="14"/>
  <c r="H1291" i="14"/>
  <c r="K1291" i="14"/>
  <c r="B1288" i="13"/>
  <c r="E1291" i="14"/>
  <c r="I1291" i="14"/>
  <c r="C1288" i="13"/>
  <c r="D1288" i="13"/>
  <c r="E1288" i="13"/>
  <c r="F1288" i="13"/>
  <c r="G1288" i="13"/>
  <c r="H1288" i="13"/>
  <c r="A1289" i="13"/>
  <c r="D1292" i="14"/>
  <c r="F1292" i="14"/>
  <c r="G1292" i="14"/>
  <c r="B1292" i="14"/>
  <c r="C1292" i="14"/>
  <c r="H1292" i="14"/>
  <c r="K1292" i="14"/>
  <c r="B1289" i="13"/>
  <c r="E1292" i="14"/>
  <c r="I1292" i="14"/>
  <c r="C1289" i="13"/>
  <c r="D1289" i="13"/>
  <c r="E1289" i="13"/>
  <c r="F1289" i="13"/>
  <c r="G1289" i="13"/>
  <c r="H1289" i="13"/>
  <c r="A1290" i="13"/>
  <c r="D1293" i="14"/>
  <c r="F1293" i="14"/>
  <c r="G1293" i="14"/>
  <c r="B1293" i="14"/>
  <c r="C1293" i="14"/>
  <c r="H1293" i="14"/>
  <c r="K1293" i="14"/>
  <c r="B1290" i="13"/>
  <c r="E1293" i="14"/>
  <c r="I1293" i="14"/>
  <c r="C1290" i="13"/>
  <c r="D1290" i="13"/>
  <c r="E1290" i="13"/>
  <c r="F1290" i="13"/>
  <c r="G1290" i="13"/>
  <c r="H1290" i="13"/>
  <c r="A1291" i="13"/>
  <c r="D1294" i="14"/>
  <c r="F1294" i="14"/>
  <c r="G1294" i="14"/>
  <c r="B1294" i="14"/>
  <c r="C1294" i="14"/>
  <c r="H1294" i="14"/>
  <c r="K1294" i="14"/>
  <c r="B1291" i="13"/>
  <c r="E1294" i="14"/>
  <c r="I1294" i="14"/>
  <c r="C1291" i="13"/>
  <c r="D1291" i="13"/>
  <c r="E1291" i="13"/>
  <c r="F1291" i="13"/>
  <c r="G1291" i="13"/>
  <c r="H1291" i="13"/>
  <c r="A1292" i="13"/>
  <c r="D1295" i="14"/>
  <c r="F1295" i="14"/>
  <c r="G1295" i="14"/>
  <c r="B1295" i="14"/>
  <c r="C1295" i="14"/>
  <c r="H1295" i="14"/>
  <c r="K1295" i="14"/>
  <c r="B1292" i="13"/>
  <c r="E1295" i="14"/>
  <c r="I1295" i="14"/>
  <c r="C1292" i="13"/>
  <c r="D1292" i="13"/>
  <c r="E1292" i="13"/>
  <c r="F1292" i="13"/>
  <c r="G1292" i="13"/>
  <c r="H1292" i="13"/>
  <c r="A1293" i="13"/>
  <c r="D1296" i="14"/>
  <c r="F1296" i="14"/>
  <c r="G1296" i="14"/>
  <c r="B1296" i="14"/>
  <c r="C1296" i="14"/>
  <c r="H1296" i="14"/>
  <c r="K1296" i="14"/>
  <c r="B1293" i="13"/>
  <c r="E1296" i="14"/>
  <c r="I1296" i="14"/>
  <c r="C1293" i="13"/>
  <c r="D1293" i="13"/>
  <c r="E1293" i="13"/>
  <c r="F1293" i="13"/>
  <c r="G1293" i="13"/>
  <c r="H1293" i="13"/>
  <c r="A1294" i="13"/>
  <c r="D1297" i="14"/>
  <c r="F1297" i="14"/>
  <c r="G1297" i="14"/>
  <c r="B1297" i="14"/>
  <c r="C1297" i="14"/>
  <c r="H1297" i="14"/>
  <c r="K1297" i="14"/>
  <c r="B1294" i="13"/>
  <c r="E1297" i="14"/>
  <c r="I1297" i="14"/>
  <c r="C1294" i="13"/>
  <c r="D1294" i="13"/>
  <c r="E1294" i="13"/>
  <c r="F1294" i="13"/>
  <c r="G1294" i="13"/>
  <c r="H1294" i="13"/>
  <c r="A1295" i="13"/>
  <c r="D1298" i="14"/>
  <c r="F1298" i="14"/>
  <c r="G1298" i="14"/>
  <c r="B1298" i="14"/>
  <c r="C1298" i="14"/>
  <c r="H1298" i="14"/>
  <c r="K1298" i="14"/>
  <c r="B1295" i="13"/>
  <c r="E1298" i="14"/>
  <c r="I1298" i="14"/>
  <c r="C1295" i="13"/>
  <c r="D1295" i="13"/>
  <c r="E1295" i="13"/>
  <c r="F1295" i="13"/>
  <c r="G1295" i="13"/>
  <c r="H1295" i="13"/>
  <c r="A1296" i="13"/>
  <c r="D1299" i="14"/>
  <c r="F1299" i="14"/>
  <c r="G1299" i="14"/>
  <c r="B1299" i="14"/>
  <c r="C1299" i="14"/>
  <c r="H1299" i="14"/>
  <c r="K1299" i="14"/>
  <c r="B1296" i="13"/>
  <c r="E1299" i="14"/>
  <c r="I1299" i="14"/>
  <c r="C1296" i="13"/>
  <c r="D1296" i="13"/>
  <c r="E1296" i="13"/>
  <c r="F1296" i="13"/>
  <c r="G1296" i="13"/>
  <c r="H1296" i="13"/>
  <c r="A1297" i="13"/>
  <c r="D1300" i="14"/>
  <c r="F1300" i="14"/>
  <c r="G1300" i="14"/>
  <c r="B1300" i="14"/>
  <c r="C1300" i="14"/>
  <c r="H1300" i="14"/>
  <c r="K1300" i="14"/>
  <c r="B1297" i="13"/>
  <c r="E1300" i="14"/>
  <c r="I1300" i="14"/>
  <c r="C1297" i="13"/>
  <c r="D1297" i="13"/>
  <c r="E1297" i="13"/>
  <c r="F1297" i="13"/>
  <c r="G1297" i="13"/>
  <c r="H1297" i="13"/>
  <c r="A1298" i="13"/>
  <c r="D1301" i="14"/>
  <c r="F1301" i="14"/>
  <c r="G1301" i="14"/>
  <c r="B1301" i="14"/>
  <c r="C1301" i="14"/>
  <c r="H1301" i="14"/>
  <c r="K1301" i="14"/>
  <c r="B1298" i="13"/>
  <c r="E1301" i="14"/>
  <c r="I1301" i="14"/>
  <c r="C1298" i="13"/>
  <c r="D1298" i="13"/>
  <c r="E1298" i="13"/>
  <c r="F1298" i="13"/>
  <c r="G1298" i="13"/>
  <c r="H1298" i="13"/>
  <c r="A1299" i="13"/>
  <c r="D1302" i="14"/>
  <c r="F1302" i="14"/>
  <c r="G1302" i="14"/>
  <c r="B1302" i="14"/>
  <c r="C1302" i="14"/>
  <c r="H1302" i="14"/>
  <c r="K1302" i="14"/>
  <c r="B1299" i="13"/>
  <c r="E1302" i="14"/>
  <c r="I1302" i="14"/>
  <c r="C1299" i="13"/>
  <c r="D1299" i="13"/>
  <c r="E1299" i="13"/>
  <c r="F1299" i="13"/>
  <c r="G1299" i="13"/>
  <c r="H1299" i="13"/>
  <c r="A1300" i="13"/>
  <c r="D1303" i="14"/>
  <c r="F1303" i="14"/>
  <c r="G1303" i="14"/>
  <c r="B1303" i="14"/>
  <c r="C1303" i="14"/>
  <c r="H1303" i="14"/>
  <c r="K1303" i="14"/>
  <c r="B1300" i="13"/>
  <c r="E1303" i="14"/>
  <c r="I1303" i="14"/>
  <c r="C1300" i="13"/>
  <c r="D1300" i="13"/>
  <c r="E1300" i="13"/>
  <c r="F1300" i="13"/>
  <c r="G1300" i="13"/>
  <c r="H1300" i="13"/>
  <c r="A1301" i="13"/>
  <c r="D1304" i="14"/>
  <c r="F1304" i="14"/>
  <c r="G1304" i="14"/>
  <c r="B1304" i="14"/>
  <c r="C1304" i="14"/>
  <c r="H1304" i="14"/>
  <c r="K1304" i="14"/>
  <c r="B1301" i="13"/>
  <c r="E1304" i="14"/>
  <c r="I1304" i="14"/>
  <c r="C1301" i="13"/>
  <c r="D1301" i="13"/>
  <c r="E1301" i="13"/>
  <c r="F1301" i="13"/>
  <c r="G1301" i="13"/>
  <c r="H1301" i="13"/>
  <c r="A1302" i="13"/>
  <c r="D1305" i="14"/>
  <c r="F1305" i="14"/>
  <c r="G1305" i="14"/>
  <c r="B1305" i="14"/>
  <c r="C1305" i="14"/>
  <c r="H1305" i="14"/>
  <c r="K1305" i="14"/>
  <c r="B1302" i="13"/>
  <c r="E1305" i="14"/>
  <c r="I1305" i="14"/>
  <c r="C1302" i="13"/>
  <c r="D1302" i="13"/>
  <c r="E1302" i="13"/>
  <c r="F1302" i="13"/>
  <c r="G1302" i="13"/>
  <c r="H1302" i="13"/>
  <c r="A1303" i="13"/>
  <c r="D1306" i="14"/>
  <c r="F1306" i="14"/>
  <c r="G1306" i="14"/>
  <c r="B1306" i="14"/>
  <c r="C1306" i="14"/>
  <c r="H1306" i="14"/>
  <c r="K1306" i="14"/>
  <c r="B1303" i="13"/>
  <c r="E1306" i="14"/>
  <c r="I1306" i="14"/>
  <c r="C1303" i="13"/>
  <c r="D1303" i="13"/>
  <c r="E1303" i="13"/>
  <c r="F1303" i="13"/>
  <c r="G1303" i="13"/>
  <c r="H1303" i="13"/>
  <c r="A1304" i="13"/>
  <c r="D1307" i="14"/>
  <c r="F1307" i="14"/>
  <c r="G1307" i="14"/>
  <c r="B1307" i="14"/>
  <c r="C1307" i="14"/>
  <c r="H1307" i="14"/>
  <c r="K1307" i="14"/>
  <c r="B1304" i="13"/>
  <c r="E1307" i="14"/>
  <c r="I1307" i="14"/>
  <c r="C1304" i="13"/>
  <c r="D1304" i="13"/>
  <c r="E1304" i="13"/>
  <c r="F1304" i="13"/>
  <c r="G1304" i="13"/>
  <c r="H1304" i="13"/>
  <c r="A1305" i="13"/>
  <c r="D1308" i="14"/>
  <c r="F1308" i="14"/>
  <c r="G1308" i="14"/>
  <c r="B1308" i="14"/>
  <c r="C1308" i="14"/>
  <c r="H1308" i="14"/>
  <c r="K1308" i="14"/>
  <c r="B1305" i="13"/>
  <c r="E1308" i="14"/>
  <c r="I1308" i="14"/>
  <c r="C1305" i="13"/>
  <c r="D1305" i="13"/>
  <c r="E1305" i="13"/>
  <c r="F1305" i="13"/>
  <c r="G1305" i="13"/>
  <c r="H1305" i="13"/>
  <c r="A1306" i="13"/>
  <c r="D1309" i="14"/>
  <c r="F1309" i="14"/>
  <c r="G1309" i="14"/>
  <c r="B1309" i="14"/>
  <c r="C1309" i="14"/>
  <c r="H1309" i="14"/>
  <c r="K1309" i="14"/>
  <c r="B1306" i="13"/>
  <c r="E1309" i="14"/>
  <c r="I1309" i="14"/>
  <c r="C1306" i="13"/>
  <c r="D1306" i="13"/>
  <c r="E1306" i="13"/>
  <c r="F1306" i="13"/>
  <c r="G1306" i="13"/>
  <c r="H1306" i="13"/>
  <c r="A1307" i="13"/>
  <c r="D1310" i="14"/>
  <c r="F1310" i="14"/>
  <c r="G1310" i="14"/>
  <c r="B1310" i="14"/>
  <c r="C1310" i="14"/>
  <c r="H1310" i="14"/>
  <c r="K1310" i="14"/>
  <c r="B1307" i="13"/>
  <c r="E1310" i="14"/>
  <c r="I1310" i="14"/>
  <c r="C1307" i="13"/>
  <c r="D1307" i="13"/>
  <c r="E1307" i="13"/>
  <c r="F1307" i="13"/>
  <c r="G1307" i="13"/>
  <c r="H1307" i="13"/>
  <c r="A1308" i="13"/>
  <c r="D1311" i="14"/>
  <c r="F1311" i="14"/>
  <c r="G1311" i="14"/>
  <c r="B1311" i="14"/>
  <c r="C1311" i="14"/>
  <c r="H1311" i="14"/>
  <c r="K1311" i="14"/>
  <c r="B1308" i="13"/>
  <c r="E1311" i="14"/>
  <c r="I1311" i="14"/>
  <c r="C1308" i="13"/>
  <c r="D1308" i="13"/>
  <c r="E1308" i="13"/>
  <c r="F1308" i="13"/>
  <c r="G1308" i="13"/>
  <c r="H1308" i="13"/>
  <c r="A1309" i="13"/>
  <c r="D1312" i="14"/>
  <c r="F1312" i="14"/>
  <c r="G1312" i="14"/>
  <c r="B1312" i="14"/>
  <c r="C1312" i="14"/>
  <c r="H1312" i="14"/>
  <c r="K1312" i="14"/>
  <c r="B1309" i="13"/>
  <c r="E1312" i="14"/>
  <c r="I1312" i="14"/>
  <c r="C1309" i="13"/>
  <c r="D1309" i="13"/>
  <c r="E1309" i="13"/>
  <c r="F1309" i="13"/>
  <c r="G1309" i="13"/>
  <c r="H1309" i="13"/>
  <c r="A1310" i="13"/>
  <c r="D1313" i="14"/>
  <c r="F1313" i="14"/>
  <c r="G1313" i="14"/>
  <c r="B1313" i="14"/>
  <c r="C1313" i="14"/>
  <c r="H1313" i="14"/>
  <c r="K1313" i="14"/>
  <c r="B1310" i="13"/>
  <c r="E1313" i="14"/>
  <c r="I1313" i="14"/>
  <c r="C1310" i="13"/>
  <c r="D1310" i="13"/>
  <c r="E1310" i="13"/>
  <c r="F1310" i="13"/>
  <c r="G1310" i="13"/>
  <c r="H1310" i="13"/>
  <c r="A1311" i="13"/>
  <c r="D1314" i="14"/>
  <c r="F1314" i="14"/>
  <c r="G1314" i="14"/>
  <c r="B1314" i="14"/>
  <c r="C1314" i="14"/>
  <c r="H1314" i="14"/>
  <c r="K1314" i="14"/>
  <c r="B1311" i="13"/>
  <c r="E1314" i="14"/>
  <c r="I1314" i="14"/>
  <c r="C1311" i="13"/>
  <c r="D1311" i="13"/>
  <c r="E1311" i="13"/>
  <c r="F1311" i="13"/>
  <c r="G1311" i="13"/>
  <c r="H1311" i="13"/>
  <c r="A1312" i="13"/>
  <c r="D1315" i="14"/>
  <c r="F1315" i="14"/>
  <c r="G1315" i="14"/>
  <c r="B1315" i="14"/>
  <c r="C1315" i="14"/>
  <c r="H1315" i="14"/>
  <c r="K1315" i="14"/>
  <c r="B1312" i="13"/>
  <c r="E1315" i="14"/>
  <c r="I1315" i="14"/>
  <c r="C1312" i="13"/>
  <c r="D1312" i="13"/>
  <c r="E1312" i="13"/>
  <c r="F1312" i="13"/>
  <c r="G1312" i="13"/>
  <c r="H1312" i="13"/>
  <c r="A1313" i="13"/>
  <c r="D1316" i="14"/>
  <c r="F1316" i="14"/>
  <c r="G1316" i="14"/>
  <c r="B1316" i="14"/>
  <c r="C1316" i="14"/>
  <c r="H1316" i="14"/>
  <c r="K1316" i="14"/>
  <c r="B1313" i="13"/>
  <c r="E1316" i="14"/>
  <c r="I1316" i="14"/>
  <c r="C1313" i="13"/>
  <c r="D1313" i="13"/>
  <c r="E1313" i="13"/>
  <c r="F1313" i="13"/>
  <c r="G1313" i="13"/>
  <c r="H1313" i="13"/>
  <c r="A1314" i="13"/>
  <c r="D1317" i="14"/>
  <c r="F1317" i="14"/>
  <c r="G1317" i="14"/>
  <c r="B1317" i="14"/>
  <c r="C1317" i="14"/>
  <c r="H1317" i="14"/>
  <c r="K1317" i="14"/>
  <c r="B1314" i="13"/>
  <c r="E1317" i="14"/>
  <c r="I1317" i="14"/>
  <c r="C1314" i="13"/>
  <c r="D1314" i="13"/>
  <c r="E1314" i="13"/>
  <c r="F1314" i="13"/>
  <c r="G1314" i="13"/>
  <c r="H1314" i="13"/>
  <c r="A1315" i="13"/>
  <c r="D1318" i="14"/>
  <c r="F1318" i="14"/>
  <c r="G1318" i="14"/>
  <c r="B1318" i="14"/>
  <c r="C1318" i="14"/>
  <c r="H1318" i="14"/>
  <c r="K1318" i="14"/>
  <c r="B1315" i="13"/>
  <c r="E1318" i="14"/>
  <c r="I1318" i="14"/>
  <c r="C1315" i="13"/>
  <c r="D1315" i="13"/>
  <c r="E1315" i="13"/>
  <c r="F1315" i="13"/>
  <c r="G1315" i="13"/>
  <c r="H1315" i="13"/>
  <c r="A1316" i="13"/>
  <c r="D1319" i="14"/>
  <c r="F1319" i="14"/>
  <c r="G1319" i="14"/>
  <c r="B1319" i="14"/>
  <c r="C1319" i="14"/>
  <c r="H1319" i="14"/>
  <c r="K1319" i="14"/>
  <c r="B1316" i="13"/>
  <c r="E1319" i="14"/>
  <c r="I1319" i="14"/>
  <c r="C1316" i="13"/>
  <c r="D1316" i="13"/>
  <c r="E1316" i="13"/>
  <c r="F1316" i="13"/>
  <c r="G1316" i="13"/>
  <c r="H1316" i="13"/>
  <c r="A1317" i="13"/>
  <c r="D1320" i="14"/>
  <c r="F1320" i="14"/>
  <c r="G1320" i="14"/>
  <c r="B1320" i="14"/>
  <c r="C1320" i="14"/>
  <c r="H1320" i="14"/>
  <c r="K1320" i="14"/>
  <c r="B1317" i="13"/>
  <c r="E1320" i="14"/>
  <c r="I1320" i="14"/>
  <c r="C1317" i="13"/>
  <c r="D1317" i="13"/>
  <c r="E1317" i="13"/>
  <c r="F1317" i="13"/>
  <c r="G1317" i="13"/>
  <c r="H1317" i="13"/>
  <c r="A1318" i="13"/>
  <c r="D1321" i="14"/>
  <c r="F1321" i="14"/>
  <c r="G1321" i="14"/>
  <c r="B1321" i="14"/>
  <c r="C1321" i="14"/>
  <c r="H1321" i="14"/>
  <c r="K1321" i="14"/>
  <c r="B1318" i="13"/>
  <c r="E1321" i="14"/>
  <c r="I1321" i="14"/>
  <c r="C1318" i="13"/>
  <c r="D1318" i="13"/>
  <c r="E1318" i="13"/>
  <c r="F1318" i="13"/>
  <c r="G1318" i="13"/>
  <c r="H1318" i="13"/>
  <c r="A1319" i="13"/>
  <c r="D1322" i="14"/>
  <c r="F1322" i="14"/>
  <c r="G1322" i="14"/>
  <c r="B1322" i="14"/>
  <c r="C1322" i="14"/>
  <c r="H1322" i="14"/>
  <c r="K1322" i="14"/>
  <c r="B1319" i="13"/>
  <c r="E1322" i="14"/>
  <c r="I1322" i="14"/>
  <c r="C1319" i="13"/>
  <c r="D1319" i="13"/>
  <c r="E1319" i="13"/>
  <c r="F1319" i="13"/>
  <c r="G1319" i="13"/>
  <c r="H1319" i="13"/>
  <c r="A1320" i="13"/>
  <c r="D1323" i="14"/>
  <c r="F1323" i="14"/>
  <c r="G1323" i="14"/>
  <c r="B1323" i="14"/>
  <c r="C1323" i="14"/>
  <c r="H1323" i="14"/>
  <c r="K1323" i="14"/>
  <c r="B1320" i="13"/>
  <c r="E1323" i="14"/>
  <c r="I1323" i="14"/>
  <c r="C1320" i="13"/>
  <c r="D1320" i="13"/>
  <c r="E1320" i="13"/>
  <c r="F1320" i="13"/>
  <c r="G1320" i="13"/>
  <c r="H1320" i="13"/>
  <c r="A1321" i="13"/>
  <c r="D1324" i="14"/>
  <c r="F1324" i="14"/>
  <c r="G1324" i="14"/>
  <c r="B1324" i="14"/>
  <c r="C1324" i="14"/>
  <c r="H1324" i="14"/>
  <c r="K1324" i="14"/>
  <c r="B1321" i="13"/>
  <c r="E1324" i="14"/>
  <c r="I1324" i="14"/>
  <c r="C1321" i="13"/>
  <c r="D1321" i="13"/>
  <c r="E1321" i="13"/>
  <c r="F1321" i="13"/>
  <c r="G1321" i="13"/>
  <c r="H1321" i="13"/>
  <c r="A1322" i="13"/>
  <c r="D1325" i="14"/>
  <c r="F1325" i="14"/>
  <c r="G1325" i="14"/>
  <c r="B1325" i="14"/>
  <c r="C1325" i="14"/>
  <c r="H1325" i="14"/>
  <c r="K1325" i="14"/>
  <c r="B1322" i="13"/>
  <c r="E1325" i="14"/>
  <c r="I1325" i="14"/>
  <c r="C1322" i="13"/>
  <c r="D1322" i="13"/>
  <c r="E1322" i="13"/>
  <c r="F1322" i="13"/>
  <c r="G1322" i="13"/>
  <c r="H1322" i="13"/>
  <c r="A1323" i="13"/>
  <c r="D1326" i="14"/>
  <c r="F1326" i="14"/>
  <c r="G1326" i="14"/>
  <c r="B1326" i="14"/>
  <c r="C1326" i="14"/>
  <c r="H1326" i="14"/>
  <c r="K1326" i="14"/>
  <c r="B1323" i="13"/>
  <c r="E1326" i="14"/>
  <c r="I1326" i="14"/>
  <c r="C1323" i="13"/>
  <c r="D1323" i="13"/>
  <c r="E1323" i="13"/>
  <c r="F1323" i="13"/>
  <c r="G1323" i="13"/>
  <c r="H1323" i="13"/>
  <c r="A1324" i="13"/>
  <c r="D1327" i="14"/>
  <c r="F1327" i="14"/>
  <c r="G1327" i="14"/>
  <c r="B1327" i="14"/>
  <c r="C1327" i="14"/>
  <c r="H1327" i="14"/>
  <c r="K1327" i="14"/>
  <c r="B1324" i="13"/>
  <c r="E1327" i="14"/>
  <c r="I1327" i="14"/>
  <c r="C1324" i="13"/>
  <c r="D1324" i="13"/>
  <c r="E1324" i="13"/>
  <c r="F1324" i="13"/>
  <c r="G1324" i="13"/>
  <c r="H1324" i="13"/>
  <c r="A1325" i="13"/>
  <c r="D1328" i="14"/>
  <c r="F1328" i="14"/>
  <c r="G1328" i="14"/>
  <c r="B1328" i="14"/>
  <c r="C1328" i="14"/>
  <c r="H1328" i="14"/>
  <c r="K1328" i="14"/>
  <c r="B1325" i="13"/>
  <c r="E1328" i="14"/>
  <c r="I1328" i="14"/>
  <c r="C1325" i="13"/>
  <c r="D1325" i="13"/>
  <c r="E1325" i="13"/>
  <c r="F1325" i="13"/>
  <c r="G1325" i="13"/>
  <c r="H1325" i="13"/>
  <c r="A1326" i="13"/>
  <c r="D1329" i="14"/>
  <c r="F1329" i="14"/>
  <c r="G1329" i="14"/>
  <c r="B1329" i="14"/>
  <c r="C1329" i="14"/>
  <c r="H1329" i="14"/>
  <c r="K1329" i="14"/>
  <c r="B1326" i="13"/>
  <c r="E1329" i="14"/>
  <c r="I1329" i="14"/>
  <c r="C1326" i="13"/>
  <c r="D1326" i="13"/>
  <c r="E1326" i="13"/>
  <c r="F1326" i="13"/>
  <c r="G1326" i="13"/>
  <c r="H1326" i="13"/>
  <c r="A1327" i="13"/>
  <c r="D1330" i="14"/>
  <c r="F1330" i="14"/>
  <c r="G1330" i="14"/>
  <c r="B1330" i="14"/>
  <c r="C1330" i="14"/>
  <c r="H1330" i="14"/>
  <c r="K1330" i="14"/>
  <c r="B1327" i="13"/>
  <c r="E1330" i="14"/>
  <c r="I1330" i="14"/>
  <c r="C1327" i="13"/>
  <c r="D1327" i="13"/>
  <c r="E1327" i="13"/>
  <c r="F1327" i="13"/>
  <c r="G1327" i="13"/>
  <c r="H1327" i="13"/>
  <c r="A1328" i="13"/>
  <c r="D1331" i="14"/>
  <c r="F1331" i="14"/>
  <c r="G1331" i="14"/>
  <c r="B1331" i="14"/>
  <c r="C1331" i="14"/>
  <c r="H1331" i="14"/>
  <c r="K1331" i="14"/>
  <c r="B1328" i="13"/>
  <c r="E1331" i="14"/>
  <c r="I1331" i="14"/>
  <c r="C1328" i="13"/>
  <c r="D1328" i="13"/>
  <c r="E1328" i="13"/>
  <c r="F1328" i="13"/>
  <c r="G1328" i="13"/>
  <c r="H1328" i="13"/>
  <c r="A1329" i="13"/>
  <c r="D1332" i="14"/>
  <c r="F1332" i="14"/>
  <c r="G1332" i="14"/>
  <c r="B1332" i="14"/>
  <c r="C1332" i="14"/>
  <c r="H1332" i="14"/>
  <c r="K1332" i="14"/>
  <c r="B1329" i="13"/>
  <c r="E1332" i="14"/>
  <c r="I1332" i="14"/>
  <c r="C1329" i="13"/>
  <c r="D1329" i="13"/>
  <c r="E1329" i="13"/>
  <c r="F1329" i="13"/>
  <c r="G1329" i="13"/>
  <c r="H1329" i="13"/>
  <c r="A1330" i="13"/>
  <c r="D1333" i="14"/>
  <c r="F1333" i="14"/>
  <c r="G1333" i="14"/>
  <c r="B1333" i="14"/>
  <c r="C1333" i="14"/>
  <c r="H1333" i="14"/>
  <c r="K1333" i="14"/>
  <c r="B1330" i="13"/>
  <c r="E1333" i="14"/>
  <c r="I1333" i="14"/>
  <c r="C1330" i="13"/>
  <c r="D1330" i="13"/>
  <c r="E1330" i="13"/>
  <c r="F1330" i="13"/>
  <c r="G1330" i="13"/>
  <c r="H1330" i="13"/>
  <c r="A1331" i="13"/>
  <c r="D1334" i="14"/>
  <c r="F1334" i="14"/>
  <c r="G1334" i="14"/>
  <c r="B1334" i="14"/>
  <c r="C1334" i="14"/>
  <c r="H1334" i="14"/>
  <c r="K1334" i="14"/>
  <c r="B1331" i="13"/>
  <c r="E1334" i="14"/>
  <c r="I1334" i="14"/>
  <c r="C1331" i="13"/>
  <c r="D1331" i="13"/>
  <c r="E1331" i="13"/>
  <c r="F1331" i="13"/>
  <c r="G1331" i="13"/>
  <c r="H1331" i="13"/>
  <c r="A1332" i="13"/>
  <c r="D1335" i="14"/>
  <c r="F1335" i="14"/>
  <c r="G1335" i="14"/>
  <c r="B1335" i="14"/>
  <c r="C1335" i="14"/>
  <c r="H1335" i="14"/>
  <c r="K1335" i="14"/>
  <c r="B1332" i="13"/>
  <c r="E1335" i="14"/>
  <c r="I1335" i="14"/>
  <c r="C1332" i="13"/>
  <c r="D1332" i="13"/>
  <c r="E1332" i="13"/>
  <c r="F1332" i="13"/>
  <c r="G1332" i="13"/>
  <c r="H1332" i="13"/>
  <c r="A1333" i="13"/>
  <c r="D1336" i="14"/>
  <c r="F1336" i="14"/>
  <c r="G1336" i="14"/>
  <c r="B1336" i="14"/>
  <c r="C1336" i="14"/>
  <c r="H1336" i="14"/>
  <c r="K1336" i="14"/>
  <c r="B1333" i="13"/>
  <c r="E1336" i="14"/>
  <c r="I1336" i="14"/>
  <c r="C1333" i="13"/>
  <c r="D1333" i="13"/>
  <c r="E1333" i="13"/>
  <c r="F1333" i="13"/>
  <c r="G1333" i="13"/>
  <c r="H1333" i="13"/>
  <c r="A1334" i="13"/>
  <c r="D1337" i="14"/>
  <c r="F1337" i="14"/>
  <c r="G1337" i="14"/>
  <c r="B1337" i="14"/>
  <c r="C1337" i="14"/>
  <c r="H1337" i="14"/>
  <c r="K1337" i="14"/>
  <c r="B1334" i="13"/>
  <c r="E1337" i="14"/>
  <c r="I1337" i="14"/>
  <c r="C1334" i="13"/>
  <c r="D1334" i="13"/>
  <c r="E1334" i="13"/>
  <c r="F1334" i="13"/>
  <c r="G1334" i="13"/>
  <c r="H1334" i="13"/>
  <c r="A1335" i="13"/>
  <c r="D1338" i="14"/>
  <c r="F1338" i="14"/>
  <c r="G1338" i="14"/>
  <c r="B1338" i="14"/>
  <c r="C1338" i="14"/>
  <c r="H1338" i="14"/>
  <c r="K1338" i="14"/>
  <c r="B1335" i="13"/>
  <c r="E1338" i="14"/>
  <c r="I1338" i="14"/>
  <c r="C1335" i="13"/>
  <c r="D1335" i="13"/>
  <c r="E1335" i="13"/>
  <c r="F1335" i="13"/>
  <c r="G1335" i="13"/>
  <c r="H1335" i="13"/>
  <c r="A1336" i="13"/>
  <c r="D1339" i="14"/>
  <c r="F1339" i="14"/>
  <c r="G1339" i="14"/>
  <c r="B1339" i="14"/>
  <c r="C1339" i="14"/>
  <c r="H1339" i="14"/>
  <c r="K1339" i="14"/>
  <c r="B1336" i="13"/>
  <c r="E1339" i="14"/>
  <c r="I1339" i="14"/>
  <c r="C1336" i="13"/>
  <c r="D1336" i="13"/>
  <c r="E1336" i="13"/>
  <c r="F1336" i="13"/>
  <c r="G1336" i="13"/>
  <c r="H1336" i="13"/>
  <c r="A1337" i="13"/>
  <c r="D1340" i="14"/>
  <c r="F1340" i="14"/>
  <c r="G1340" i="14"/>
  <c r="B1340" i="14"/>
  <c r="C1340" i="14"/>
  <c r="H1340" i="14"/>
  <c r="K1340" i="14"/>
  <c r="B1337" i="13"/>
  <c r="E1340" i="14"/>
  <c r="I1340" i="14"/>
  <c r="C1337" i="13"/>
  <c r="D1337" i="13"/>
  <c r="E1337" i="13"/>
  <c r="F1337" i="13"/>
  <c r="G1337" i="13"/>
  <c r="H1337" i="13"/>
  <c r="A1338" i="13"/>
  <c r="D1341" i="14"/>
  <c r="F1341" i="14"/>
  <c r="G1341" i="14"/>
  <c r="B1341" i="14"/>
  <c r="C1341" i="14"/>
  <c r="H1341" i="14"/>
  <c r="K1341" i="14"/>
  <c r="B1338" i="13"/>
  <c r="E1341" i="14"/>
  <c r="I1341" i="14"/>
  <c r="C1338" i="13"/>
  <c r="D1338" i="13"/>
  <c r="E1338" i="13"/>
  <c r="F1338" i="13"/>
  <c r="G1338" i="13"/>
  <c r="H1338" i="13"/>
  <c r="A1339" i="13"/>
  <c r="D1342" i="14"/>
  <c r="F1342" i="14"/>
  <c r="G1342" i="14"/>
  <c r="B1342" i="14"/>
  <c r="C1342" i="14"/>
  <c r="H1342" i="14"/>
  <c r="K1342" i="14"/>
  <c r="B1339" i="13"/>
  <c r="E1342" i="14"/>
  <c r="I1342" i="14"/>
  <c r="C1339" i="13"/>
  <c r="D1339" i="13"/>
  <c r="E1339" i="13"/>
  <c r="F1339" i="13"/>
  <c r="G1339" i="13"/>
  <c r="H1339" i="13"/>
  <c r="A1340" i="13"/>
  <c r="D1343" i="14"/>
  <c r="F1343" i="14"/>
  <c r="G1343" i="14"/>
  <c r="B1343" i="14"/>
  <c r="C1343" i="14"/>
  <c r="H1343" i="14"/>
  <c r="K1343" i="14"/>
  <c r="B1340" i="13"/>
  <c r="E1343" i="14"/>
  <c r="I1343" i="14"/>
  <c r="C1340" i="13"/>
  <c r="D1340" i="13"/>
  <c r="E1340" i="13"/>
  <c r="F1340" i="13"/>
  <c r="G1340" i="13"/>
  <c r="H1340" i="13"/>
  <c r="A1341" i="13"/>
  <c r="D1344" i="14"/>
  <c r="F1344" i="14"/>
  <c r="G1344" i="14"/>
  <c r="B1344" i="14"/>
  <c r="C1344" i="14"/>
  <c r="H1344" i="14"/>
  <c r="K1344" i="14"/>
  <c r="B1341" i="13"/>
  <c r="E1344" i="14"/>
  <c r="I1344" i="14"/>
  <c r="C1341" i="13"/>
  <c r="D1341" i="13"/>
  <c r="E1341" i="13"/>
  <c r="F1341" i="13"/>
  <c r="G1341" i="13"/>
  <c r="H1341" i="13"/>
  <c r="A1342" i="13"/>
  <c r="D1345" i="14"/>
  <c r="F1345" i="14"/>
  <c r="G1345" i="14"/>
  <c r="B1345" i="14"/>
  <c r="C1345" i="14"/>
  <c r="H1345" i="14"/>
  <c r="K1345" i="14"/>
  <c r="B1342" i="13"/>
  <c r="E1345" i="14"/>
  <c r="I1345" i="14"/>
  <c r="C1342" i="13"/>
  <c r="D1342" i="13"/>
  <c r="E1342" i="13"/>
  <c r="F1342" i="13"/>
  <c r="G1342" i="13"/>
  <c r="H1342" i="13"/>
  <c r="A1343" i="13"/>
  <c r="D1346" i="14"/>
  <c r="F1346" i="14"/>
  <c r="G1346" i="14"/>
  <c r="B1346" i="14"/>
  <c r="C1346" i="14"/>
  <c r="H1346" i="14"/>
  <c r="K1346" i="14"/>
  <c r="B1343" i="13"/>
  <c r="E1346" i="14"/>
  <c r="I1346" i="14"/>
  <c r="C1343" i="13"/>
  <c r="D1343" i="13"/>
  <c r="E1343" i="13"/>
  <c r="F1343" i="13"/>
  <c r="G1343" i="13"/>
  <c r="H1343" i="13"/>
  <c r="A1344" i="13"/>
  <c r="D1347" i="14"/>
  <c r="F1347" i="14"/>
  <c r="G1347" i="14"/>
  <c r="B1347" i="14"/>
  <c r="C1347" i="14"/>
  <c r="H1347" i="14"/>
  <c r="K1347" i="14"/>
  <c r="B1344" i="13"/>
  <c r="E1347" i="14"/>
  <c r="I1347" i="14"/>
  <c r="C1344" i="13"/>
  <c r="D1344" i="13"/>
  <c r="E1344" i="13"/>
  <c r="F1344" i="13"/>
  <c r="G1344" i="13"/>
  <c r="H1344" i="13"/>
  <c r="A1345" i="13"/>
  <c r="D1348" i="14"/>
  <c r="F1348" i="14"/>
  <c r="G1348" i="14"/>
  <c r="B1348" i="14"/>
  <c r="C1348" i="14"/>
  <c r="H1348" i="14"/>
  <c r="K1348" i="14"/>
  <c r="B1345" i="13"/>
  <c r="E1348" i="14"/>
  <c r="I1348" i="14"/>
  <c r="C1345" i="13"/>
  <c r="D1345" i="13"/>
  <c r="E1345" i="13"/>
  <c r="F1345" i="13"/>
  <c r="G1345" i="13"/>
  <c r="H1345" i="13"/>
  <c r="A1346" i="13"/>
  <c r="D1349" i="14"/>
  <c r="F1349" i="14"/>
  <c r="G1349" i="14"/>
  <c r="B1349" i="14"/>
  <c r="C1349" i="14"/>
  <c r="H1349" i="14"/>
  <c r="K1349" i="14"/>
  <c r="B1346" i="13"/>
  <c r="E1349" i="14"/>
  <c r="I1349" i="14"/>
  <c r="C1346" i="13"/>
  <c r="D1346" i="13"/>
  <c r="E1346" i="13"/>
  <c r="F1346" i="13"/>
  <c r="G1346" i="13"/>
  <c r="H1346" i="13"/>
  <c r="A1347" i="13"/>
  <c r="D1350" i="14"/>
  <c r="F1350" i="14"/>
  <c r="G1350" i="14"/>
  <c r="B1350" i="14"/>
  <c r="C1350" i="14"/>
  <c r="H1350" i="14"/>
  <c r="K1350" i="14"/>
  <c r="B1347" i="13"/>
  <c r="E1350" i="14"/>
  <c r="I1350" i="14"/>
  <c r="C1347" i="13"/>
  <c r="D1347" i="13"/>
  <c r="E1347" i="13"/>
  <c r="F1347" i="13"/>
  <c r="G1347" i="13"/>
  <c r="H1347" i="13"/>
  <c r="A1348" i="13"/>
  <c r="D1351" i="14"/>
  <c r="F1351" i="14"/>
  <c r="G1351" i="14"/>
  <c r="B1351" i="14"/>
  <c r="C1351" i="14"/>
  <c r="H1351" i="14"/>
  <c r="K1351" i="14"/>
  <c r="B1348" i="13"/>
  <c r="E1351" i="14"/>
  <c r="I1351" i="14"/>
  <c r="C1348" i="13"/>
  <c r="D1348" i="13"/>
  <c r="E1348" i="13"/>
  <c r="F1348" i="13"/>
  <c r="G1348" i="13"/>
  <c r="H1348" i="13"/>
  <c r="A1349" i="13"/>
  <c r="D1352" i="14"/>
  <c r="F1352" i="14"/>
  <c r="G1352" i="14"/>
  <c r="B1352" i="14"/>
  <c r="C1352" i="14"/>
  <c r="H1352" i="14"/>
  <c r="K1352" i="14"/>
  <c r="B1349" i="13"/>
  <c r="E1352" i="14"/>
  <c r="I1352" i="14"/>
  <c r="C1349" i="13"/>
  <c r="D1349" i="13"/>
  <c r="E1349" i="13"/>
  <c r="F1349" i="13"/>
  <c r="G1349" i="13"/>
  <c r="H1349" i="13"/>
  <c r="A1350" i="13"/>
  <c r="D1353" i="14"/>
  <c r="F1353" i="14"/>
  <c r="G1353" i="14"/>
  <c r="B1353" i="14"/>
  <c r="C1353" i="14"/>
  <c r="H1353" i="14"/>
  <c r="K1353" i="14"/>
  <c r="B1350" i="13"/>
  <c r="E1353" i="14"/>
  <c r="I1353" i="14"/>
  <c r="C1350" i="13"/>
  <c r="D1350" i="13"/>
  <c r="E1350" i="13"/>
  <c r="F1350" i="13"/>
  <c r="G1350" i="13"/>
  <c r="H1350" i="13"/>
  <c r="A1351" i="13"/>
  <c r="D1354" i="14"/>
  <c r="F1354" i="14"/>
  <c r="G1354" i="14"/>
  <c r="B1354" i="14"/>
  <c r="C1354" i="14"/>
  <c r="H1354" i="14"/>
  <c r="K1354" i="14"/>
  <c r="B1351" i="13"/>
  <c r="E1354" i="14"/>
  <c r="I1354" i="14"/>
  <c r="C1351" i="13"/>
  <c r="D1351" i="13"/>
  <c r="E1351" i="13"/>
  <c r="F1351" i="13"/>
  <c r="G1351" i="13"/>
  <c r="H1351" i="13"/>
  <c r="A1352" i="13"/>
  <c r="D1355" i="14"/>
  <c r="F1355" i="14"/>
  <c r="G1355" i="14"/>
  <c r="B1355" i="14"/>
  <c r="C1355" i="14"/>
  <c r="H1355" i="14"/>
  <c r="K1355" i="14"/>
  <c r="B1352" i="13"/>
  <c r="E1355" i="14"/>
  <c r="I1355" i="14"/>
  <c r="C1352" i="13"/>
  <c r="D1352" i="13"/>
  <c r="E1352" i="13"/>
  <c r="F1352" i="13"/>
  <c r="G1352" i="13"/>
  <c r="H1352" i="13"/>
  <c r="A1353" i="13"/>
  <c r="D1356" i="14"/>
  <c r="F1356" i="14"/>
  <c r="G1356" i="14"/>
  <c r="B1356" i="14"/>
  <c r="C1356" i="14"/>
  <c r="H1356" i="14"/>
  <c r="K1356" i="14"/>
  <c r="B1353" i="13"/>
  <c r="E1356" i="14"/>
  <c r="I1356" i="14"/>
  <c r="C1353" i="13"/>
  <c r="D1353" i="13"/>
  <c r="E1353" i="13"/>
  <c r="F1353" i="13"/>
  <c r="G1353" i="13"/>
  <c r="H1353" i="13"/>
  <c r="A1354" i="13"/>
  <c r="D1357" i="14"/>
  <c r="F1357" i="14"/>
  <c r="G1357" i="14"/>
  <c r="B1357" i="14"/>
  <c r="C1357" i="14"/>
  <c r="H1357" i="14"/>
  <c r="K1357" i="14"/>
  <c r="B1354" i="13"/>
  <c r="E1357" i="14"/>
  <c r="I1357" i="14"/>
  <c r="C1354" i="13"/>
  <c r="D1354" i="13"/>
  <c r="E1354" i="13"/>
  <c r="F1354" i="13"/>
  <c r="G1354" i="13"/>
  <c r="H1354" i="13"/>
  <c r="A1355" i="13"/>
  <c r="D1358" i="14"/>
  <c r="F1358" i="14"/>
  <c r="G1358" i="14"/>
  <c r="B1358" i="14"/>
  <c r="C1358" i="14"/>
  <c r="H1358" i="14"/>
  <c r="K1358" i="14"/>
  <c r="B1355" i="13"/>
  <c r="E1358" i="14"/>
  <c r="I1358" i="14"/>
  <c r="C1355" i="13"/>
  <c r="D1355" i="13"/>
  <c r="E1355" i="13"/>
  <c r="F1355" i="13"/>
  <c r="G1355" i="13"/>
  <c r="H1355" i="13"/>
  <c r="A1356" i="13"/>
  <c r="D1359" i="14"/>
  <c r="F1359" i="14"/>
  <c r="G1359" i="14"/>
  <c r="B1359" i="14"/>
  <c r="C1359" i="14"/>
  <c r="H1359" i="14"/>
  <c r="K1359" i="14"/>
  <c r="B1356" i="13"/>
  <c r="E1359" i="14"/>
  <c r="I1359" i="14"/>
  <c r="C1356" i="13"/>
  <c r="D1356" i="13"/>
  <c r="E1356" i="13"/>
  <c r="F1356" i="13"/>
  <c r="G1356" i="13"/>
  <c r="H1356" i="13"/>
  <c r="A1357" i="13"/>
  <c r="D1360" i="14"/>
  <c r="F1360" i="14"/>
  <c r="G1360" i="14"/>
  <c r="B1360" i="14"/>
  <c r="C1360" i="14"/>
  <c r="H1360" i="14"/>
  <c r="K1360" i="14"/>
  <c r="B1357" i="13"/>
  <c r="E1360" i="14"/>
  <c r="I1360" i="14"/>
  <c r="C1357" i="13"/>
  <c r="D1357" i="13"/>
  <c r="E1357" i="13"/>
  <c r="F1357" i="13"/>
  <c r="G1357" i="13"/>
  <c r="H1357" i="13"/>
  <c r="A1358" i="13"/>
  <c r="D1361" i="14"/>
  <c r="F1361" i="14"/>
  <c r="G1361" i="14"/>
  <c r="B1361" i="14"/>
  <c r="C1361" i="14"/>
  <c r="H1361" i="14"/>
  <c r="K1361" i="14"/>
  <c r="B1358" i="13"/>
  <c r="E1361" i="14"/>
  <c r="I1361" i="14"/>
  <c r="C1358" i="13"/>
  <c r="D1358" i="13"/>
  <c r="E1358" i="13"/>
  <c r="F1358" i="13"/>
  <c r="G1358" i="13"/>
  <c r="H1358" i="13"/>
  <c r="A1359" i="13"/>
  <c r="D1362" i="14"/>
  <c r="F1362" i="14"/>
  <c r="G1362" i="14"/>
  <c r="B1362" i="14"/>
  <c r="C1362" i="14"/>
  <c r="H1362" i="14"/>
  <c r="K1362" i="14"/>
  <c r="B1359" i="13"/>
  <c r="E1362" i="14"/>
  <c r="I1362" i="14"/>
  <c r="C1359" i="13"/>
  <c r="D1359" i="13"/>
  <c r="E1359" i="13"/>
  <c r="F1359" i="13"/>
  <c r="G1359" i="13"/>
  <c r="H1359" i="13"/>
  <c r="A1360" i="13"/>
  <c r="D1363" i="14"/>
  <c r="F1363" i="14"/>
  <c r="G1363" i="14"/>
  <c r="B1363" i="14"/>
  <c r="C1363" i="14"/>
  <c r="H1363" i="14"/>
  <c r="K1363" i="14"/>
  <c r="B1360" i="13"/>
  <c r="E1363" i="14"/>
  <c r="I1363" i="14"/>
  <c r="C1360" i="13"/>
  <c r="D1360" i="13"/>
  <c r="E1360" i="13"/>
  <c r="F1360" i="13"/>
  <c r="G1360" i="13"/>
  <c r="H1360" i="13"/>
  <c r="A1361" i="13"/>
  <c r="D1364" i="14"/>
  <c r="F1364" i="14"/>
  <c r="G1364" i="14"/>
  <c r="B1364" i="14"/>
  <c r="C1364" i="14"/>
  <c r="H1364" i="14"/>
  <c r="K1364" i="14"/>
  <c r="B1361" i="13"/>
  <c r="E1364" i="14"/>
  <c r="I1364" i="14"/>
  <c r="C1361" i="13"/>
  <c r="D1361" i="13"/>
  <c r="E1361" i="13"/>
  <c r="F1361" i="13"/>
  <c r="G1361" i="13"/>
  <c r="H1361" i="13"/>
  <c r="A1362" i="13"/>
  <c r="D1365" i="14"/>
  <c r="F1365" i="14"/>
  <c r="G1365" i="14"/>
  <c r="B1365" i="14"/>
  <c r="C1365" i="14"/>
  <c r="H1365" i="14"/>
  <c r="K1365" i="14"/>
  <c r="B1362" i="13"/>
  <c r="E1365" i="14"/>
  <c r="I1365" i="14"/>
  <c r="C1362" i="13"/>
  <c r="D1362" i="13"/>
  <c r="E1362" i="13"/>
  <c r="F1362" i="13"/>
  <c r="G1362" i="13"/>
  <c r="H1362" i="13"/>
  <c r="A1363" i="13"/>
  <c r="D1366" i="14"/>
  <c r="F1366" i="14"/>
  <c r="G1366" i="14"/>
  <c r="B1366" i="14"/>
  <c r="C1366" i="14"/>
  <c r="H1366" i="14"/>
  <c r="K1366" i="14"/>
  <c r="B1363" i="13"/>
  <c r="E1366" i="14"/>
  <c r="I1366" i="14"/>
  <c r="C1363" i="13"/>
  <c r="D1363" i="13"/>
  <c r="E1363" i="13"/>
  <c r="F1363" i="13"/>
  <c r="G1363" i="13"/>
  <c r="H1363" i="13"/>
  <c r="A1364" i="13"/>
  <c r="D1367" i="14"/>
  <c r="F1367" i="14"/>
  <c r="G1367" i="14"/>
  <c r="B1367" i="14"/>
  <c r="C1367" i="14"/>
  <c r="H1367" i="14"/>
  <c r="K1367" i="14"/>
  <c r="B1364" i="13"/>
  <c r="E1367" i="14"/>
  <c r="I1367" i="14"/>
  <c r="C1364" i="13"/>
  <c r="D1364" i="13"/>
  <c r="E1364" i="13"/>
  <c r="F1364" i="13"/>
  <c r="G1364" i="13"/>
  <c r="H1364" i="13"/>
  <c r="A1365" i="13"/>
  <c r="D1368" i="14"/>
  <c r="F1368" i="14"/>
  <c r="G1368" i="14"/>
  <c r="B1368" i="14"/>
  <c r="C1368" i="14"/>
  <c r="H1368" i="14"/>
  <c r="K1368" i="14"/>
  <c r="B1365" i="13"/>
  <c r="E1368" i="14"/>
  <c r="I1368" i="14"/>
  <c r="C1365" i="13"/>
  <c r="D1365" i="13"/>
  <c r="E1365" i="13"/>
  <c r="F1365" i="13"/>
  <c r="G1365" i="13"/>
  <c r="H1365" i="13"/>
  <c r="A1366" i="13"/>
  <c r="D1369" i="14"/>
  <c r="F1369" i="14"/>
  <c r="G1369" i="14"/>
  <c r="B1369" i="14"/>
  <c r="C1369" i="14"/>
  <c r="H1369" i="14"/>
  <c r="K1369" i="14"/>
  <c r="B1366" i="13"/>
  <c r="E1369" i="14"/>
  <c r="I1369" i="14"/>
  <c r="C1366" i="13"/>
  <c r="D1366" i="13"/>
  <c r="E1366" i="13"/>
  <c r="F1366" i="13"/>
  <c r="G1366" i="13"/>
  <c r="H1366" i="13"/>
  <c r="A1367" i="13"/>
  <c r="D1370" i="14"/>
  <c r="F1370" i="14"/>
  <c r="G1370" i="14"/>
  <c r="B1370" i="14"/>
  <c r="C1370" i="14"/>
  <c r="H1370" i="14"/>
  <c r="K1370" i="14"/>
  <c r="B1367" i="13"/>
  <c r="E1370" i="14"/>
  <c r="I1370" i="14"/>
  <c r="C1367" i="13"/>
  <c r="D1367" i="13"/>
  <c r="E1367" i="13"/>
  <c r="F1367" i="13"/>
  <c r="G1367" i="13"/>
  <c r="H1367" i="13"/>
  <c r="A1368" i="13"/>
  <c r="D1371" i="14"/>
  <c r="F1371" i="14"/>
  <c r="G1371" i="14"/>
  <c r="B1371" i="14"/>
  <c r="C1371" i="14"/>
  <c r="H1371" i="14"/>
  <c r="K1371" i="14"/>
  <c r="B1368" i="13"/>
  <c r="E1371" i="14"/>
  <c r="I1371" i="14"/>
  <c r="C1368" i="13"/>
  <c r="D1368" i="13"/>
  <c r="E1368" i="13"/>
  <c r="F1368" i="13"/>
  <c r="G1368" i="13"/>
  <c r="H1368" i="13"/>
  <c r="A1369" i="13"/>
  <c r="D1372" i="14"/>
  <c r="F1372" i="14"/>
  <c r="G1372" i="14"/>
  <c r="B1372" i="14"/>
  <c r="C1372" i="14"/>
  <c r="H1372" i="14"/>
  <c r="K1372" i="14"/>
  <c r="B1369" i="13"/>
  <c r="E1372" i="14"/>
  <c r="I1372" i="14"/>
  <c r="C1369" i="13"/>
  <c r="D1369" i="13"/>
  <c r="E1369" i="13"/>
  <c r="F1369" i="13"/>
  <c r="G1369" i="13"/>
  <c r="H1369" i="13"/>
  <c r="A1370" i="13"/>
  <c r="D1373" i="14"/>
  <c r="F1373" i="14"/>
  <c r="G1373" i="14"/>
  <c r="B1373" i="14"/>
  <c r="C1373" i="14"/>
  <c r="H1373" i="14"/>
  <c r="K1373" i="14"/>
  <c r="B1370" i="13"/>
  <c r="E1373" i="14"/>
  <c r="I1373" i="14"/>
  <c r="C1370" i="13"/>
  <c r="D1370" i="13"/>
  <c r="E1370" i="13"/>
  <c r="F1370" i="13"/>
  <c r="G1370" i="13"/>
  <c r="H1370" i="13"/>
  <c r="A1371" i="13"/>
  <c r="D1374" i="14"/>
  <c r="F1374" i="14"/>
  <c r="G1374" i="14"/>
  <c r="B1374" i="14"/>
  <c r="C1374" i="14"/>
  <c r="H1374" i="14"/>
  <c r="K1374" i="14"/>
  <c r="B1371" i="13"/>
  <c r="E1374" i="14"/>
  <c r="I1374" i="14"/>
  <c r="C1371" i="13"/>
  <c r="D1371" i="13"/>
  <c r="E1371" i="13"/>
  <c r="F1371" i="13"/>
  <c r="G1371" i="13"/>
  <c r="H1371" i="13"/>
  <c r="A1372" i="13"/>
  <c r="D1375" i="14"/>
  <c r="F1375" i="14"/>
  <c r="G1375" i="14"/>
  <c r="B1375" i="14"/>
  <c r="C1375" i="14"/>
  <c r="H1375" i="14"/>
  <c r="K1375" i="14"/>
  <c r="B1372" i="13"/>
  <c r="E1375" i="14"/>
  <c r="I1375" i="14"/>
  <c r="C1372" i="13"/>
  <c r="D1372" i="13"/>
  <c r="E1372" i="13"/>
  <c r="F1372" i="13"/>
  <c r="G1372" i="13"/>
  <c r="H1372" i="13"/>
  <c r="A1373" i="13"/>
  <c r="D1376" i="14"/>
  <c r="F1376" i="14"/>
  <c r="G1376" i="14"/>
  <c r="B1376" i="14"/>
  <c r="C1376" i="14"/>
  <c r="H1376" i="14"/>
  <c r="K1376" i="14"/>
  <c r="B1373" i="13"/>
  <c r="E1376" i="14"/>
  <c r="I1376" i="14"/>
  <c r="C1373" i="13"/>
  <c r="D1373" i="13"/>
  <c r="E1373" i="13"/>
  <c r="F1373" i="13"/>
  <c r="G1373" i="13"/>
  <c r="H1373" i="13"/>
  <c r="A1374" i="13"/>
  <c r="D1377" i="14"/>
  <c r="F1377" i="14"/>
  <c r="G1377" i="14"/>
  <c r="B1377" i="14"/>
  <c r="C1377" i="14"/>
  <c r="H1377" i="14"/>
  <c r="K1377" i="14"/>
  <c r="B1374" i="13"/>
  <c r="E1377" i="14"/>
  <c r="I1377" i="14"/>
  <c r="C1374" i="13"/>
  <c r="D1374" i="13"/>
  <c r="E1374" i="13"/>
  <c r="F1374" i="13"/>
  <c r="G1374" i="13"/>
  <c r="H1374" i="13"/>
  <c r="A1375" i="13"/>
  <c r="D1378" i="14"/>
  <c r="F1378" i="14"/>
  <c r="G1378" i="14"/>
  <c r="B1378" i="14"/>
  <c r="C1378" i="14"/>
  <c r="H1378" i="14"/>
  <c r="K1378" i="14"/>
  <c r="B1375" i="13"/>
  <c r="E1378" i="14"/>
  <c r="I1378" i="14"/>
  <c r="C1375" i="13"/>
  <c r="D1375" i="13"/>
  <c r="E1375" i="13"/>
  <c r="F1375" i="13"/>
  <c r="G1375" i="13"/>
  <c r="H1375" i="13"/>
  <c r="A1376" i="13"/>
  <c r="D1379" i="14"/>
  <c r="F1379" i="14"/>
  <c r="G1379" i="14"/>
  <c r="B1379" i="14"/>
  <c r="C1379" i="14"/>
  <c r="H1379" i="14"/>
  <c r="K1379" i="14"/>
  <c r="B1376" i="13"/>
  <c r="E1379" i="14"/>
  <c r="I1379" i="14"/>
  <c r="C1376" i="13"/>
  <c r="D1376" i="13"/>
  <c r="E1376" i="13"/>
  <c r="F1376" i="13"/>
  <c r="G1376" i="13"/>
  <c r="H1376" i="13"/>
  <c r="A1377" i="13"/>
  <c r="D1380" i="14"/>
  <c r="F1380" i="14"/>
  <c r="G1380" i="14"/>
  <c r="B1380" i="14"/>
  <c r="C1380" i="14"/>
  <c r="H1380" i="14"/>
  <c r="K1380" i="14"/>
  <c r="B1377" i="13"/>
  <c r="E1380" i="14"/>
  <c r="I1380" i="14"/>
  <c r="C1377" i="13"/>
  <c r="D1377" i="13"/>
  <c r="E1377" i="13"/>
  <c r="F1377" i="13"/>
  <c r="G1377" i="13"/>
  <c r="H1377" i="13"/>
  <c r="A1378" i="13"/>
  <c r="D1381" i="14"/>
  <c r="F1381" i="14"/>
  <c r="G1381" i="14"/>
  <c r="B1381" i="14"/>
  <c r="C1381" i="14"/>
  <c r="H1381" i="14"/>
  <c r="K1381" i="14"/>
  <c r="B1378" i="13"/>
  <c r="E1381" i="14"/>
  <c r="I1381" i="14"/>
  <c r="C1378" i="13"/>
  <c r="D1378" i="13"/>
  <c r="E1378" i="13"/>
  <c r="F1378" i="13"/>
  <c r="G1378" i="13"/>
  <c r="H1378" i="13"/>
  <c r="A1379" i="13"/>
  <c r="D1382" i="14"/>
  <c r="F1382" i="14"/>
  <c r="G1382" i="14"/>
  <c r="B1382" i="14"/>
  <c r="C1382" i="14"/>
  <c r="H1382" i="14"/>
  <c r="K1382" i="14"/>
  <c r="B1379" i="13"/>
  <c r="E1382" i="14"/>
  <c r="I1382" i="14"/>
  <c r="C1379" i="13"/>
  <c r="D1379" i="13"/>
  <c r="E1379" i="13"/>
  <c r="F1379" i="13"/>
  <c r="G1379" i="13"/>
  <c r="H1379" i="13"/>
  <c r="A1380" i="13"/>
  <c r="D1383" i="14"/>
  <c r="F1383" i="14"/>
  <c r="G1383" i="14"/>
  <c r="B1383" i="14"/>
  <c r="C1383" i="14"/>
  <c r="H1383" i="14"/>
  <c r="K1383" i="14"/>
  <c r="B1380" i="13"/>
  <c r="E1383" i="14"/>
  <c r="I1383" i="14"/>
  <c r="C1380" i="13"/>
  <c r="D1380" i="13"/>
  <c r="E1380" i="13"/>
  <c r="F1380" i="13"/>
  <c r="G1380" i="13"/>
  <c r="H1380" i="13"/>
  <c r="A1381" i="13"/>
  <c r="D1384" i="14"/>
  <c r="F1384" i="14"/>
  <c r="G1384" i="14"/>
  <c r="B1384" i="14"/>
  <c r="C1384" i="14"/>
  <c r="H1384" i="14"/>
  <c r="K1384" i="14"/>
  <c r="B1381" i="13"/>
  <c r="E1384" i="14"/>
  <c r="I1384" i="14"/>
  <c r="C1381" i="13"/>
  <c r="D1381" i="13"/>
  <c r="E1381" i="13"/>
  <c r="F1381" i="13"/>
  <c r="G1381" i="13"/>
  <c r="H1381" i="13"/>
  <c r="A1382" i="13"/>
  <c r="D1385" i="14"/>
  <c r="F1385" i="14"/>
  <c r="G1385" i="14"/>
  <c r="B1385" i="14"/>
  <c r="C1385" i="14"/>
  <c r="H1385" i="14"/>
  <c r="K1385" i="14"/>
  <c r="B1382" i="13"/>
  <c r="E1385" i="14"/>
  <c r="I1385" i="14"/>
  <c r="C1382" i="13"/>
  <c r="D1382" i="13"/>
  <c r="E1382" i="13"/>
  <c r="F1382" i="13"/>
  <c r="G1382" i="13"/>
  <c r="H1382" i="13"/>
  <c r="A1383" i="13"/>
  <c r="D1386" i="14"/>
  <c r="F1386" i="14"/>
  <c r="G1386" i="14"/>
  <c r="B1386" i="14"/>
  <c r="C1386" i="14"/>
  <c r="H1386" i="14"/>
  <c r="K1386" i="14"/>
  <c r="B1383" i="13"/>
  <c r="E1386" i="14"/>
  <c r="I1386" i="14"/>
  <c r="C1383" i="13"/>
  <c r="D1383" i="13"/>
  <c r="E1383" i="13"/>
  <c r="F1383" i="13"/>
  <c r="G1383" i="13"/>
  <c r="H1383" i="13"/>
  <c r="A1384" i="13"/>
  <c r="D1387" i="14"/>
  <c r="F1387" i="14"/>
  <c r="G1387" i="14"/>
  <c r="B1387" i="14"/>
  <c r="C1387" i="14"/>
  <c r="H1387" i="14"/>
  <c r="K1387" i="14"/>
  <c r="B1384" i="13"/>
  <c r="E1387" i="14"/>
  <c r="I1387" i="14"/>
  <c r="C1384" i="13"/>
  <c r="D1384" i="13"/>
  <c r="E1384" i="13"/>
  <c r="F1384" i="13"/>
  <c r="G1384" i="13"/>
  <c r="H1384" i="13"/>
  <c r="A1385" i="13"/>
  <c r="D1388" i="14"/>
  <c r="F1388" i="14"/>
  <c r="G1388" i="14"/>
  <c r="B1388" i="14"/>
  <c r="C1388" i="14"/>
  <c r="H1388" i="14"/>
  <c r="K1388" i="14"/>
  <c r="B1385" i="13"/>
  <c r="E1388" i="14"/>
  <c r="I1388" i="14"/>
  <c r="C1385" i="13"/>
  <c r="D1385" i="13"/>
  <c r="E1385" i="13"/>
  <c r="F1385" i="13"/>
  <c r="G1385" i="13"/>
  <c r="H1385" i="13"/>
  <c r="A1386" i="13"/>
  <c r="D1389" i="14"/>
  <c r="F1389" i="14"/>
  <c r="G1389" i="14"/>
  <c r="B1389" i="14"/>
  <c r="C1389" i="14"/>
  <c r="H1389" i="14"/>
  <c r="K1389" i="14"/>
  <c r="B1386" i="13"/>
  <c r="E1389" i="14"/>
  <c r="I1389" i="14"/>
  <c r="C1386" i="13"/>
  <c r="D1386" i="13"/>
  <c r="E1386" i="13"/>
  <c r="F1386" i="13"/>
  <c r="G1386" i="13"/>
  <c r="H1386" i="13"/>
  <c r="A1387" i="13"/>
  <c r="D1390" i="14"/>
  <c r="F1390" i="14"/>
  <c r="G1390" i="14"/>
  <c r="B1390" i="14"/>
  <c r="C1390" i="14"/>
  <c r="H1390" i="14"/>
  <c r="K1390" i="14"/>
  <c r="B1387" i="13"/>
  <c r="E1390" i="14"/>
  <c r="I1390" i="14"/>
  <c r="C1387" i="13"/>
  <c r="D1387" i="13"/>
  <c r="E1387" i="13"/>
  <c r="F1387" i="13"/>
  <c r="G1387" i="13"/>
  <c r="H1387" i="13"/>
  <c r="A1388" i="13"/>
  <c r="D1391" i="14"/>
  <c r="F1391" i="14"/>
  <c r="G1391" i="14"/>
  <c r="B1391" i="14"/>
  <c r="C1391" i="14"/>
  <c r="H1391" i="14"/>
  <c r="K1391" i="14"/>
  <c r="B1388" i="13"/>
  <c r="E1391" i="14"/>
  <c r="I1391" i="14"/>
  <c r="C1388" i="13"/>
  <c r="D1388" i="13"/>
  <c r="E1388" i="13"/>
  <c r="F1388" i="13"/>
  <c r="G1388" i="13"/>
  <c r="H1388" i="13"/>
  <c r="A1389" i="13"/>
  <c r="D1392" i="14"/>
  <c r="F1392" i="14"/>
  <c r="G1392" i="14"/>
  <c r="B1392" i="14"/>
  <c r="C1392" i="14"/>
  <c r="H1392" i="14"/>
  <c r="K1392" i="14"/>
  <c r="B1389" i="13"/>
  <c r="E1392" i="14"/>
  <c r="I1392" i="14"/>
  <c r="C1389" i="13"/>
  <c r="D1389" i="13"/>
  <c r="E1389" i="13"/>
  <c r="F1389" i="13"/>
  <c r="G1389" i="13"/>
  <c r="H1389" i="13"/>
  <c r="A1390" i="13"/>
  <c r="D1393" i="14"/>
  <c r="F1393" i="14"/>
  <c r="G1393" i="14"/>
  <c r="B1393" i="14"/>
  <c r="C1393" i="14"/>
  <c r="H1393" i="14"/>
  <c r="K1393" i="14"/>
  <c r="B1390" i="13"/>
  <c r="E1393" i="14"/>
  <c r="I1393" i="14"/>
  <c r="C1390" i="13"/>
  <c r="D1390" i="13"/>
  <c r="E1390" i="13"/>
  <c r="F1390" i="13"/>
  <c r="G1390" i="13"/>
  <c r="H1390" i="13"/>
  <c r="A1391" i="13"/>
  <c r="D1394" i="14"/>
  <c r="F1394" i="14"/>
  <c r="G1394" i="14"/>
  <c r="B1394" i="14"/>
  <c r="C1394" i="14"/>
  <c r="H1394" i="14"/>
  <c r="K1394" i="14"/>
  <c r="B1391" i="13"/>
  <c r="E1394" i="14"/>
  <c r="I1394" i="14"/>
  <c r="C1391" i="13"/>
  <c r="D1391" i="13"/>
  <c r="E1391" i="13"/>
  <c r="F1391" i="13"/>
  <c r="G1391" i="13"/>
  <c r="H1391" i="13"/>
  <c r="A1392" i="13"/>
  <c r="D1395" i="14"/>
  <c r="F1395" i="14"/>
  <c r="G1395" i="14"/>
  <c r="B1395" i="14"/>
  <c r="C1395" i="14"/>
  <c r="H1395" i="14"/>
  <c r="K1395" i="14"/>
  <c r="B1392" i="13"/>
  <c r="E1395" i="14"/>
  <c r="I1395" i="14"/>
  <c r="C1392" i="13"/>
  <c r="D1392" i="13"/>
  <c r="E1392" i="13"/>
  <c r="F1392" i="13"/>
  <c r="G1392" i="13"/>
  <c r="H1392" i="13"/>
  <c r="A1393" i="13"/>
  <c r="D1396" i="14"/>
  <c r="F1396" i="14"/>
  <c r="G1396" i="14"/>
  <c r="B1396" i="14"/>
  <c r="C1396" i="14"/>
  <c r="H1396" i="14"/>
  <c r="K1396" i="14"/>
  <c r="B1393" i="13"/>
  <c r="E1396" i="14"/>
  <c r="I1396" i="14"/>
  <c r="C1393" i="13"/>
  <c r="D1393" i="13"/>
  <c r="E1393" i="13"/>
  <c r="F1393" i="13"/>
  <c r="G1393" i="13"/>
  <c r="H1393" i="13"/>
  <c r="A1394" i="13"/>
  <c r="D1397" i="14"/>
  <c r="F1397" i="14"/>
  <c r="G1397" i="14"/>
  <c r="B1397" i="14"/>
  <c r="C1397" i="14"/>
  <c r="H1397" i="14"/>
  <c r="K1397" i="14"/>
  <c r="B1394" i="13"/>
  <c r="E1397" i="14"/>
  <c r="I1397" i="14"/>
  <c r="C1394" i="13"/>
  <c r="D1394" i="13"/>
  <c r="E1394" i="13"/>
  <c r="F1394" i="13"/>
  <c r="G1394" i="13"/>
  <c r="H1394" i="13"/>
  <c r="A1395" i="13"/>
  <c r="D1398" i="14"/>
  <c r="F1398" i="14"/>
  <c r="G1398" i="14"/>
  <c r="B1398" i="14"/>
  <c r="C1398" i="14"/>
  <c r="H1398" i="14"/>
  <c r="K1398" i="14"/>
  <c r="B1395" i="13"/>
  <c r="E1398" i="14"/>
  <c r="I1398" i="14"/>
  <c r="C1395" i="13"/>
  <c r="D1395" i="13"/>
  <c r="E1395" i="13"/>
  <c r="F1395" i="13"/>
  <c r="G1395" i="13"/>
  <c r="H1395" i="13"/>
  <c r="A1396" i="13"/>
  <c r="D1399" i="14"/>
  <c r="F1399" i="14"/>
  <c r="G1399" i="14"/>
  <c r="B1399" i="14"/>
  <c r="C1399" i="14"/>
  <c r="H1399" i="14"/>
  <c r="K1399" i="14"/>
  <c r="B1396" i="13"/>
  <c r="E1399" i="14"/>
  <c r="I1399" i="14"/>
  <c r="C1396" i="13"/>
  <c r="D1396" i="13"/>
  <c r="E1396" i="13"/>
  <c r="F1396" i="13"/>
  <c r="G1396" i="13"/>
  <c r="H1396" i="13"/>
  <c r="A1397" i="13"/>
  <c r="D1400" i="14"/>
  <c r="F1400" i="14"/>
  <c r="G1400" i="14"/>
  <c r="B1400" i="14"/>
  <c r="C1400" i="14"/>
  <c r="H1400" i="14"/>
  <c r="K1400" i="14"/>
  <c r="B1397" i="13"/>
  <c r="E1400" i="14"/>
  <c r="I1400" i="14"/>
  <c r="C1397" i="13"/>
  <c r="D1397" i="13"/>
  <c r="E1397" i="13"/>
  <c r="F1397" i="13"/>
  <c r="G1397" i="13"/>
  <c r="H1397" i="13"/>
  <c r="A1398" i="13"/>
  <c r="D1401" i="14"/>
  <c r="F1401" i="14"/>
  <c r="G1401" i="14"/>
  <c r="B1401" i="14"/>
  <c r="C1401" i="14"/>
  <c r="H1401" i="14"/>
  <c r="K1401" i="14"/>
  <c r="B1398" i="13"/>
  <c r="E1401" i="14"/>
  <c r="I1401" i="14"/>
  <c r="C1398" i="13"/>
  <c r="D1398" i="13"/>
  <c r="E1398" i="13"/>
  <c r="F1398" i="13"/>
  <c r="G1398" i="13"/>
  <c r="H1398" i="13"/>
  <c r="A1399" i="13"/>
  <c r="D1402" i="14"/>
  <c r="F1402" i="14"/>
  <c r="G1402" i="14"/>
  <c r="B1402" i="14"/>
  <c r="C1402" i="14"/>
  <c r="H1402" i="14"/>
  <c r="K1402" i="14"/>
  <c r="B1399" i="13"/>
  <c r="E1402" i="14"/>
  <c r="I1402" i="14"/>
  <c r="C1399" i="13"/>
  <c r="D1399" i="13"/>
  <c r="E1399" i="13"/>
  <c r="F1399" i="13"/>
  <c r="G1399" i="13"/>
  <c r="H1399" i="13"/>
  <c r="A1400" i="13"/>
  <c r="D1403" i="14"/>
  <c r="F1403" i="14"/>
  <c r="G1403" i="14"/>
  <c r="B1403" i="14"/>
  <c r="C1403" i="14"/>
  <c r="H1403" i="14"/>
  <c r="K1403" i="14"/>
  <c r="B1400" i="13"/>
  <c r="E1403" i="14"/>
  <c r="I1403" i="14"/>
  <c r="C1400" i="13"/>
  <c r="D1400" i="13"/>
  <c r="E1400" i="13"/>
  <c r="F1400" i="13"/>
  <c r="G1400" i="13"/>
  <c r="H1400" i="13"/>
  <c r="A1401" i="13"/>
  <c r="D1404" i="14"/>
  <c r="F1404" i="14"/>
  <c r="G1404" i="14"/>
  <c r="B1404" i="14"/>
  <c r="C1404" i="14"/>
  <c r="H1404" i="14"/>
  <c r="K1404" i="14"/>
  <c r="B1401" i="13"/>
  <c r="E1404" i="14"/>
  <c r="I1404" i="14"/>
  <c r="C1401" i="13"/>
  <c r="D1401" i="13"/>
  <c r="E1401" i="13"/>
  <c r="F1401" i="13"/>
  <c r="G1401" i="13"/>
  <c r="H1401" i="13"/>
  <c r="A1402" i="13"/>
  <c r="D1405" i="14"/>
  <c r="F1405" i="14"/>
  <c r="G1405" i="14"/>
  <c r="B1405" i="14"/>
  <c r="C1405" i="14"/>
  <c r="H1405" i="14"/>
  <c r="K1405" i="14"/>
  <c r="B1402" i="13"/>
  <c r="E1405" i="14"/>
  <c r="I1405" i="14"/>
  <c r="C1402" i="13"/>
  <c r="D1402" i="13"/>
  <c r="E1402" i="13"/>
  <c r="F1402" i="13"/>
  <c r="G1402" i="13"/>
  <c r="H1402" i="13"/>
  <c r="A1403" i="13"/>
  <c r="D1406" i="14"/>
  <c r="F1406" i="14"/>
  <c r="G1406" i="14"/>
  <c r="B1406" i="14"/>
  <c r="C1406" i="14"/>
  <c r="H1406" i="14"/>
  <c r="K1406" i="14"/>
  <c r="B1403" i="13"/>
  <c r="E1406" i="14"/>
  <c r="I1406" i="14"/>
  <c r="C1403" i="13"/>
  <c r="D1403" i="13"/>
  <c r="E1403" i="13"/>
  <c r="F1403" i="13"/>
  <c r="G1403" i="13"/>
  <c r="H1403" i="13"/>
  <c r="A1404" i="13"/>
  <c r="D1407" i="14"/>
  <c r="F1407" i="14"/>
  <c r="G1407" i="14"/>
  <c r="B1407" i="14"/>
  <c r="C1407" i="14"/>
  <c r="H1407" i="14"/>
  <c r="K1407" i="14"/>
  <c r="B1404" i="13"/>
  <c r="E1407" i="14"/>
  <c r="I1407" i="14"/>
  <c r="C1404" i="13"/>
  <c r="D1404" i="13"/>
  <c r="E1404" i="13"/>
  <c r="F1404" i="13"/>
  <c r="G1404" i="13"/>
  <c r="H1404" i="13"/>
  <c r="A1405" i="13"/>
  <c r="D1408" i="14"/>
  <c r="F1408" i="14"/>
  <c r="G1408" i="14"/>
  <c r="B1408" i="14"/>
  <c r="C1408" i="14"/>
  <c r="H1408" i="14"/>
  <c r="K1408" i="14"/>
  <c r="B1405" i="13"/>
  <c r="E1408" i="14"/>
  <c r="I1408" i="14"/>
  <c r="C1405" i="13"/>
  <c r="D1405" i="13"/>
  <c r="E1405" i="13"/>
  <c r="F1405" i="13"/>
  <c r="G1405" i="13"/>
  <c r="H1405" i="13"/>
  <c r="A1406" i="13"/>
  <c r="D1409" i="14"/>
  <c r="F1409" i="14"/>
  <c r="G1409" i="14"/>
  <c r="B1409" i="14"/>
  <c r="C1409" i="14"/>
  <c r="H1409" i="14"/>
  <c r="K1409" i="14"/>
  <c r="B1406" i="13"/>
  <c r="E1409" i="14"/>
  <c r="I1409" i="14"/>
  <c r="C1406" i="13"/>
  <c r="D1406" i="13"/>
  <c r="E1406" i="13"/>
  <c r="F1406" i="13"/>
  <c r="G1406" i="13"/>
  <c r="H1406" i="13"/>
  <c r="A1407" i="13"/>
  <c r="D1410" i="14"/>
  <c r="F1410" i="14"/>
  <c r="G1410" i="14"/>
  <c r="B1410" i="14"/>
  <c r="C1410" i="14"/>
  <c r="H1410" i="14"/>
  <c r="K1410" i="14"/>
  <c r="B1407" i="13"/>
  <c r="E1410" i="14"/>
  <c r="I1410" i="14"/>
  <c r="C1407" i="13"/>
  <c r="D1407" i="13"/>
  <c r="E1407" i="13"/>
  <c r="F1407" i="13"/>
  <c r="G1407" i="13"/>
  <c r="H1407" i="13"/>
  <c r="A1408" i="13"/>
  <c r="D1411" i="14"/>
  <c r="F1411" i="14"/>
  <c r="G1411" i="14"/>
  <c r="B1411" i="14"/>
  <c r="C1411" i="14"/>
  <c r="H1411" i="14"/>
  <c r="K1411" i="14"/>
  <c r="B1408" i="13"/>
  <c r="E1411" i="14"/>
  <c r="I1411" i="14"/>
  <c r="C1408" i="13"/>
  <c r="D1408" i="13"/>
  <c r="E1408" i="13"/>
  <c r="F1408" i="13"/>
  <c r="G1408" i="13"/>
  <c r="H1408" i="13"/>
  <c r="A1409" i="13"/>
  <c r="D1412" i="14"/>
  <c r="F1412" i="14"/>
  <c r="G1412" i="14"/>
  <c r="B1412" i="14"/>
  <c r="C1412" i="14"/>
  <c r="H1412" i="14"/>
  <c r="K1412" i="14"/>
  <c r="B1409" i="13"/>
  <c r="E1412" i="14"/>
  <c r="I1412" i="14"/>
  <c r="C1409" i="13"/>
  <c r="D1409" i="13"/>
  <c r="E1409" i="13"/>
  <c r="F1409" i="13"/>
  <c r="G1409" i="13"/>
  <c r="H1409" i="13"/>
  <c r="A1410" i="13"/>
  <c r="D1413" i="14"/>
  <c r="F1413" i="14"/>
  <c r="G1413" i="14"/>
  <c r="B1413" i="14"/>
  <c r="C1413" i="14"/>
  <c r="H1413" i="14"/>
  <c r="K1413" i="14"/>
  <c r="B1410" i="13"/>
  <c r="E1413" i="14"/>
  <c r="I1413" i="14"/>
  <c r="C1410" i="13"/>
  <c r="D1410" i="13"/>
  <c r="E1410" i="13"/>
  <c r="F1410" i="13"/>
  <c r="G1410" i="13"/>
  <c r="H1410" i="13"/>
  <c r="A1411" i="13"/>
  <c r="D1414" i="14"/>
  <c r="F1414" i="14"/>
  <c r="G1414" i="14"/>
  <c r="B1414" i="14"/>
  <c r="C1414" i="14"/>
  <c r="H1414" i="14"/>
  <c r="K1414" i="14"/>
  <c r="B1411" i="13"/>
  <c r="E1414" i="14"/>
  <c r="I1414" i="14"/>
  <c r="C1411" i="13"/>
  <c r="D1411" i="13"/>
  <c r="E1411" i="13"/>
  <c r="F1411" i="13"/>
  <c r="G1411" i="13"/>
  <c r="H1411" i="13"/>
  <c r="A1412" i="13"/>
  <c r="D1415" i="14"/>
  <c r="F1415" i="14"/>
  <c r="G1415" i="14"/>
  <c r="B1415" i="14"/>
  <c r="C1415" i="14"/>
  <c r="H1415" i="14"/>
  <c r="K1415" i="14"/>
  <c r="B1412" i="13"/>
  <c r="E1415" i="14"/>
  <c r="I1415" i="14"/>
  <c r="C1412" i="13"/>
  <c r="D1412" i="13"/>
  <c r="E1412" i="13"/>
  <c r="F1412" i="13"/>
  <c r="G1412" i="13"/>
  <c r="H1412" i="13"/>
  <c r="A1413" i="13"/>
  <c r="D1416" i="14"/>
  <c r="F1416" i="14"/>
  <c r="G1416" i="14"/>
  <c r="B1416" i="14"/>
  <c r="C1416" i="14"/>
  <c r="H1416" i="14"/>
  <c r="K1416" i="14"/>
  <c r="B1413" i="13"/>
  <c r="E1416" i="14"/>
  <c r="I1416" i="14"/>
  <c r="C1413" i="13"/>
  <c r="D1413" i="13"/>
  <c r="E1413" i="13"/>
  <c r="F1413" i="13"/>
  <c r="G1413" i="13"/>
  <c r="H1413" i="13"/>
  <c r="A1414" i="13"/>
  <c r="D1417" i="14"/>
  <c r="F1417" i="14"/>
  <c r="G1417" i="14"/>
  <c r="B1417" i="14"/>
  <c r="C1417" i="14"/>
  <c r="H1417" i="14"/>
  <c r="K1417" i="14"/>
  <c r="B1414" i="13"/>
  <c r="E1417" i="14"/>
  <c r="I1417" i="14"/>
  <c r="C1414" i="13"/>
  <c r="D1414" i="13"/>
  <c r="E1414" i="13"/>
  <c r="F1414" i="13"/>
  <c r="G1414" i="13"/>
  <c r="H1414" i="13"/>
  <c r="A1415" i="13"/>
  <c r="D1418" i="14"/>
  <c r="F1418" i="14"/>
  <c r="G1418" i="14"/>
  <c r="B1418" i="14"/>
  <c r="C1418" i="14"/>
  <c r="H1418" i="14"/>
  <c r="K1418" i="14"/>
  <c r="B1415" i="13"/>
  <c r="E1418" i="14"/>
  <c r="I1418" i="14"/>
  <c r="C1415" i="13"/>
  <c r="D1415" i="13"/>
  <c r="E1415" i="13"/>
  <c r="F1415" i="13"/>
  <c r="G1415" i="13"/>
  <c r="H1415" i="13"/>
  <c r="A1416" i="13"/>
  <c r="D1419" i="14"/>
  <c r="F1419" i="14"/>
  <c r="G1419" i="14"/>
  <c r="B1419" i="14"/>
  <c r="C1419" i="14"/>
  <c r="H1419" i="14"/>
  <c r="K1419" i="14"/>
  <c r="B1416" i="13"/>
  <c r="E1419" i="14"/>
  <c r="I1419" i="14"/>
  <c r="C1416" i="13"/>
  <c r="D1416" i="13"/>
  <c r="E1416" i="13"/>
  <c r="F1416" i="13"/>
  <c r="G1416" i="13"/>
  <c r="H1416" i="13"/>
  <c r="A1417" i="13"/>
  <c r="D1420" i="14"/>
  <c r="F1420" i="14"/>
  <c r="G1420" i="14"/>
  <c r="B1420" i="14"/>
  <c r="C1420" i="14"/>
  <c r="H1420" i="14"/>
  <c r="K1420" i="14"/>
  <c r="B1417" i="13"/>
  <c r="E1420" i="14"/>
  <c r="I1420" i="14"/>
  <c r="C1417" i="13"/>
  <c r="D1417" i="13"/>
  <c r="E1417" i="13"/>
  <c r="F1417" i="13"/>
  <c r="G1417" i="13"/>
  <c r="H1417" i="13"/>
  <c r="A1418" i="13"/>
  <c r="D1421" i="14"/>
  <c r="F1421" i="14"/>
  <c r="G1421" i="14"/>
  <c r="B1421" i="14"/>
  <c r="C1421" i="14"/>
  <c r="H1421" i="14"/>
  <c r="K1421" i="14"/>
  <c r="B1418" i="13"/>
  <c r="E1421" i="14"/>
  <c r="I1421" i="14"/>
  <c r="C1418" i="13"/>
  <c r="D1418" i="13"/>
  <c r="E1418" i="13"/>
  <c r="F1418" i="13"/>
  <c r="G1418" i="13"/>
  <c r="H1418" i="13"/>
  <c r="A1419" i="13"/>
  <c r="D1422" i="14"/>
  <c r="F1422" i="14"/>
  <c r="G1422" i="14"/>
  <c r="B1422" i="14"/>
  <c r="C1422" i="14"/>
  <c r="H1422" i="14"/>
  <c r="K1422" i="14"/>
  <c r="B1419" i="13"/>
  <c r="E1422" i="14"/>
  <c r="I1422" i="14"/>
  <c r="C1419" i="13"/>
  <c r="D1419" i="13"/>
  <c r="E1419" i="13"/>
  <c r="F1419" i="13"/>
  <c r="G1419" i="13"/>
  <c r="H1419" i="13"/>
  <c r="A1420" i="13"/>
  <c r="D1423" i="14"/>
  <c r="F1423" i="14"/>
  <c r="G1423" i="14"/>
  <c r="B1423" i="14"/>
  <c r="C1423" i="14"/>
  <c r="H1423" i="14"/>
  <c r="K1423" i="14"/>
  <c r="B1420" i="13"/>
  <c r="E1423" i="14"/>
  <c r="I1423" i="14"/>
  <c r="C1420" i="13"/>
  <c r="D1420" i="13"/>
  <c r="E1420" i="13"/>
  <c r="F1420" i="13"/>
  <c r="G1420" i="13"/>
  <c r="H1420" i="13"/>
  <c r="A1421" i="13"/>
  <c r="D1424" i="14"/>
  <c r="F1424" i="14"/>
  <c r="G1424" i="14"/>
  <c r="B1424" i="14"/>
  <c r="C1424" i="14"/>
  <c r="H1424" i="14"/>
  <c r="K1424" i="14"/>
  <c r="B1421" i="13"/>
  <c r="E1424" i="14"/>
  <c r="I1424" i="14"/>
  <c r="C1421" i="13"/>
  <c r="D1421" i="13"/>
  <c r="E1421" i="13"/>
  <c r="F1421" i="13"/>
  <c r="G1421" i="13"/>
  <c r="H1421" i="13"/>
  <c r="A1422" i="13"/>
  <c r="D1425" i="14"/>
  <c r="F1425" i="14"/>
  <c r="G1425" i="14"/>
  <c r="B1425" i="14"/>
  <c r="C1425" i="14"/>
  <c r="H1425" i="14"/>
  <c r="K1425" i="14"/>
  <c r="B1422" i="13"/>
  <c r="E1425" i="14"/>
  <c r="I1425" i="14"/>
  <c r="C1422" i="13"/>
  <c r="D1422" i="13"/>
  <c r="E1422" i="13"/>
  <c r="F1422" i="13"/>
  <c r="G1422" i="13"/>
  <c r="H1422" i="13"/>
  <c r="A1423" i="13"/>
  <c r="D1426" i="14"/>
  <c r="F1426" i="14"/>
  <c r="G1426" i="14"/>
  <c r="B1426" i="14"/>
  <c r="C1426" i="14"/>
  <c r="H1426" i="14"/>
  <c r="K1426" i="14"/>
  <c r="B1423" i="13"/>
  <c r="E1426" i="14"/>
  <c r="I1426" i="14"/>
  <c r="C1423" i="13"/>
  <c r="D1423" i="13"/>
  <c r="E1423" i="13"/>
  <c r="F1423" i="13"/>
  <c r="G1423" i="13"/>
  <c r="H1423" i="13"/>
  <c r="A1424" i="13"/>
  <c r="D1427" i="14"/>
  <c r="F1427" i="14"/>
  <c r="G1427" i="14"/>
  <c r="B1427" i="14"/>
  <c r="C1427" i="14"/>
  <c r="H1427" i="14"/>
  <c r="K1427" i="14"/>
  <c r="B1424" i="13"/>
  <c r="E1427" i="14"/>
  <c r="I1427" i="14"/>
  <c r="C1424" i="13"/>
  <c r="D1424" i="13"/>
  <c r="E1424" i="13"/>
  <c r="F1424" i="13"/>
  <c r="G1424" i="13"/>
  <c r="H1424" i="13"/>
  <c r="A1425" i="13"/>
  <c r="D1428" i="14"/>
  <c r="F1428" i="14"/>
  <c r="G1428" i="14"/>
  <c r="B1428" i="14"/>
  <c r="C1428" i="14"/>
  <c r="H1428" i="14"/>
  <c r="K1428" i="14"/>
  <c r="B1425" i="13"/>
  <c r="E1428" i="14"/>
  <c r="I1428" i="14"/>
  <c r="C1425" i="13"/>
  <c r="D1425" i="13"/>
  <c r="E1425" i="13"/>
  <c r="F1425" i="13"/>
  <c r="G1425" i="13"/>
  <c r="H1425" i="13"/>
  <c r="A1426" i="13"/>
  <c r="D1429" i="14"/>
  <c r="F1429" i="14"/>
  <c r="G1429" i="14"/>
  <c r="B1429" i="14"/>
  <c r="C1429" i="14"/>
  <c r="H1429" i="14"/>
  <c r="K1429" i="14"/>
  <c r="B1426" i="13"/>
  <c r="E1429" i="14"/>
  <c r="I1429" i="14"/>
  <c r="C1426" i="13"/>
  <c r="D1426" i="13"/>
  <c r="E1426" i="13"/>
  <c r="F1426" i="13"/>
  <c r="G1426" i="13"/>
  <c r="H1426" i="13"/>
  <c r="A1427" i="13"/>
  <c r="D1430" i="14"/>
  <c r="F1430" i="14"/>
  <c r="G1430" i="14"/>
  <c r="B1430" i="14"/>
  <c r="C1430" i="14"/>
  <c r="H1430" i="14"/>
  <c r="K1430" i="14"/>
  <c r="B1427" i="13"/>
  <c r="E1430" i="14"/>
  <c r="I1430" i="14"/>
  <c r="C1427" i="13"/>
  <c r="D1427" i="13"/>
  <c r="E1427" i="13"/>
  <c r="F1427" i="13"/>
  <c r="G1427" i="13"/>
  <c r="H1427" i="13"/>
  <c r="A1428" i="13"/>
  <c r="D1431" i="14"/>
  <c r="F1431" i="14"/>
  <c r="G1431" i="14"/>
  <c r="B1431" i="14"/>
  <c r="C1431" i="14"/>
  <c r="H1431" i="14"/>
  <c r="K1431" i="14"/>
  <c r="B1428" i="13"/>
  <c r="E1431" i="14"/>
  <c r="I1431" i="14"/>
  <c r="C1428" i="13"/>
  <c r="D1428" i="13"/>
  <c r="E1428" i="13"/>
  <c r="F1428" i="13"/>
  <c r="G1428" i="13"/>
  <c r="H1428" i="13"/>
  <c r="A1429" i="13"/>
  <c r="D1432" i="14"/>
  <c r="F1432" i="14"/>
  <c r="G1432" i="14"/>
  <c r="B1432" i="14"/>
  <c r="C1432" i="14"/>
  <c r="H1432" i="14"/>
  <c r="K1432" i="14"/>
  <c r="B1429" i="13"/>
  <c r="E1432" i="14"/>
  <c r="I1432" i="14"/>
  <c r="C1429" i="13"/>
  <c r="D1429" i="13"/>
  <c r="E1429" i="13"/>
  <c r="F1429" i="13"/>
  <c r="G1429" i="13"/>
  <c r="H1429" i="13"/>
  <c r="A1430" i="13"/>
  <c r="D1433" i="14"/>
  <c r="F1433" i="14"/>
  <c r="G1433" i="14"/>
  <c r="B1433" i="14"/>
  <c r="C1433" i="14"/>
  <c r="H1433" i="14"/>
  <c r="K1433" i="14"/>
  <c r="B1430" i="13"/>
  <c r="E1433" i="14"/>
  <c r="I1433" i="14"/>
  <c r="C1430" i="13"/>
  <c r="D1430" i="13"/>
  <c r="E1430" i="13"/>
  <c r="F1430" i="13"/>
  <c r="G1430" i="13"/>
  <c r="H1430" i="13"/>
  <c r="A1431" i="13"/>
  <c r="D1434" i="14"/>
  <c r="F1434" i="14"/>
  <c r="G1434" i="14"/>
  <c r="B1434" i="14"/>
  <c r="C1434" i="14"/>
  <c r="H1434" i="14"/>
  <c r="K1434" i="14"/>
  <c r="B1431" i="13"/>
  <c r="E1434" i="14"/>
  <c r="I1434" i="14"/>
  <c r="C1431" i="13"/>
  <c r="D1431" i="13"/>
  <c r="E1431" i="13"/>
  <c r="F1431" i="13"/>
  <c r="G1431" i="13"/>
  <c r="H1431" i="13"/>
  <c r="A1432" i="13"/>
  <c r="D1435" i="14"/>
  <c r="F1435" i="14"/>
  <c r="G1435" i="14"/>
  <c r="B1435" i="14"/>
  <c r="C1435" i="14"/>
  <c r="H1435" i="14"/>
  <c r="K1435" i="14"/>
  <c r="B1432" i="13"/>
  <c r="E1435" i="14"/>
  <c r="I1435" i="14"/>
  <c r="C1432" i="13"/>
  <c r="D1432" i="13"/>
  <c r="E1432" i="13"/>
  <c r="F1432" i="13"/>
  <c r="G1432" i="13"/>
  <c r="H1432" i="13"/>
  <c r="A1433" i="13"/>
  <c r="D1436" i="14"/>
  <c r="F1436" i="14"/>
  <c r="G1436" i="14"/>
  <c r="B1436" i="14"/>
  <c r="C1436" i="14"/>
  <c r="H1436" i="14"/>
  <c r="K1436" i="14"/>
  <c r="B1433" i="13"/>
  <c r="E1436" i="14"/>
  <c r="I1436" i="14"/>
  <c r="C1433" i="13"/>
  <c r="D1433" i="13"/>
  <c r="E1433" i="13"/>
  <c r="F1433" i="13"/>
  <c r="G1433" i="13"/>
  <c r="H1433" i="13"/>
  <c r="A1434" i="13"/>
  <c r="D1437" i="14"/>
  <c r="F1437" i="14"/>
  <c r="G1437" i="14"/>
  <c r="B1437" i="14"/>
  <c r="C1437" i="14"/>
  <c r="H1437" i="14"/>
  <c r="K1437" i="14"/>
  <c r="B1434" i="13"/>
  <c r="E1437" i="14"/>
  <c r="I1437" i="14"/>
  <c r="C1434" i="13"/>
  <c r="D1434" i="13"/>
  <c r="E1434" i="13"/>
  <c r="F1434" i="13"/>
  <c r="G1434" i="13"/>
  <c r="H1434" i="13"/>
  <c r="A1435" i="13"/>
  <c r="D1438" i="14"/>
  <c r="F1438" i="14"/>
  <c r="G1438" i="14"/>
  <c r="B1438" i="14"/>
  <c r="C1438" i="14"/>
  <c r="H1438" i="14"/>
  <c r="K1438" i="14"/>
  <c r="B1435" i="13"/>
  <c r="E1438" i="14"/>
  <c r="I1438" i="14"/>
  <c r="C1435" i="13"/>
  <c r="D1435" i="13"/>
  <c r="E1435" i="13"/>
  <c r="F1435" i="13"/>
  <c r="G1435" i="13"/>
  <c r="H1435" i="13"/>
  <c r="A1436" i="13"/>
  <c r="D1439" i="14"/>
  <c r="F1439" i="14"/>
  <c r="G1439" i="14"/>
  <c r="B1439" i="14"/>
  <c r="C1439" i="14"/>
  <c r="H1439" i="14"/>
  <c r="K1439" i="14"/>
  <c r="B1436" i="13"/>
  <c r="E1439" i="14"/>
  <c r="I1439" i="14"/>
  <c r="C1436" i="13"/>
  <c r="D1436" i="13"/>
  <c r="E1436" i="13"/>
  <c r="F1436" i="13"/>
  <c r="G1436" i="13"/>
  <c r="H1436" i="13"/>
  <c r="A1437" i="13"/>
  <c r="D1440" i="14"/>
  <c r="F1440" i="14"/>
  <c r="G1440" i="14"/>
  <c r="B1440" i="14"/>
  <c r="C1440" i="14"/>
  <c r="H1440" i="14"/>
  <c r="K1440" i="14"/>
  <c r="B1437" i="13"/>
  <c r="E1440" i="14"/>
  <c r="I1440" i="14"/>
  <c r="C1437" i="13"/>
  <c r="D1437" i="13"/>
  <c r="E1437" i="13"/>
  <c r="F1437" i="13"/>
  <c r="G1437" i="13"/>
  <c r="H1437" i="13"/>
  <c r="A1438" i="13"/>
  <c r="D1441" i="14"/>
  <c r="F1441" i="14"/>
  <c r="G1441" i="14"/>
  <c r="B1441" i="14"/>
  <c r="C1441" i="14"/>
  <c r="H1441" i="14"/>
  <c r="K1441" i="14"/>
  <c r="B1438" i="13"/>
  <c r="E1441" i="14"/>
  <c r="I1441" i="14"/>
  <c r="C1438" i="13"/>
  <c r="D1438" i="13"/>
  <c r="E1438" i="13"/>
  <c r="F1438" i="13"/>
  <c r="G1438" i="13"/>
  <c r="H1438" i="13"/>
  <c r="A1439" i="13"/>
  <c r="D1442" i="14"/>
  <c r="F1442" i="14"/>
  <c r="G1442" i="14"/>
  <c r="B1442" i="14"/>
  <c r="C1442" i="14"/>
  <c r="H1442" i="14"/>
  <c r="K1442" i="14"/>
  <c r="B1439" i="13"/>
  <c r="E1442" i="14"/>
  <c r="I1442" i="14"/>
  <c r="C1439" i="13"/>
  <c r="D1439" i="13"/>
  <c r="E1439" i="13"/>
  <c r="F1439" i="13"/>
  <c r="G1439" i="13"/>
  <c r="H1439" i="13"/>
  <c r="A1440" i="13"/>
  <c r="D1443" i="14"/>
  <c r="F1443" i="14"/>
  <c r="G1443" i="14"/>
  <c r="B1443" i="14"/>
  <c r="C1443" i="14"/>
  <c r="H1443" i="14"/>
  <c r="K1443" i="14"/>
  <c r="B1440" i="13"/>
  <c r="E1443" i="14"/>
  <c r="I1443" i="14"/>
  <c r="C1440" i="13"/>
  <c r="D1440" i="13"/>
  <c r="E1440" i="13"/>
  <c r="F1440" i="13"/>
  <c r="G1440" i="13"/>
  <c r="H1440" i="13"/>
  <c r="A1441" i="13"/>
  <c r="D1444" i="14"/>
  <c r="F1444" i="14"/>
  <c r="G1444" i="14"/>
  <c r="B1444" i="14"/>
  <c r="C1444" i="14"/>
  <c r="H1444" i="14"/>
  <c r="K1444" i="14"/>
  <c r="B1441" i="13"/>
  <c r="E1444" i="14"/>
  <c r="I1444" i="14"/>
  <c r="C1441" i="13"/>
  <c r="D1441" i="13"/>
  <c r="E1441" i="13"/>
  <c r="F1441" i="13"/>
  <c r="G1441" i="13"/>
  <c r="H1441" i="13"/>
  <c r="A1442" i="13"/>
  <c r="D1445" i="14"/>
  <c r="F1445" i="14"/>
  <c r="G1445" i="14"/>
  <c r="B1445" i="14"/>
  <c r="C1445" i="14"/>
  <c r="H1445" i="14"/>
  <c r="K1445" i="14"/>
  <c r="B1442" i="13"/>
  <c r="E1445" i="14"/>
  <c r="I1445" i="14"/>
  <c r="C1442" i="13"/>
  <c r="D1442" i="13"/>
  <c r="E1442" i="13"/>
  <c r="F1442" i="13"/>
  <c r="G1442" i="13"/>
  <c r="H1442" i="13"/>
  <c r="A1443" i="13"/>
  <c r="D1446" i="14"/>
  <c r="F1446" i="14"/>
  <c r="G1446" i="14"/>
  <c r="B1446" i="14"/>
  <c r="C1446" i="14"/>
  <c r="H1446" i="14"/>
  <c r="K1446" i="14"/>
  <c r="B1443" i="13"/>
  <c r="E1446" i="14"/>
  <c r="I1446" i="14"/>
  <c r="C1443" i="13"/>
  <c r="D1443" i="13"/>
  <c r="E1443" i="13"/>
  <c r="F1443" i="13"/>
  <c r="G1443" i="13"/>
  <c r="H1443" i="13"/>
  <c r="A1444" i="13"/>
  <c r="D1447" i="14"/>
  <c r="F1447" i="14"/>
  <c r="G1447" i="14"/>
  <c r="B1447" i="14"/>
  <c r="C1447" i="14"/>
  <c r="H1447" i="14"/>
  <c r="K1447" i="14"/>
  <c r="B1444" i="13"/>
  <c r="E1447" i="14"/>
  <c r="I1447" i="14"/>
  <c r="C1444" i="13"/>
  <c r="D1444" i="13"/>
  <c r="E1444" i="13"/>
  <c r="F1444" i="13"/>
  <c r="G1444" i="13"/>
  <c r="H1444" i="13"/>
  <c r="A1445" i="13"/>
  <c r="D1448" i="14"/>
  <c r="F1448" i="14"/>
  <c r="G1448" i="14"/>
  <c r="B1448" i="14"/>
  <c r="C1448" i="14"/>
  <c r="H1448" i="14"/>
  <c r="K1448" i="14"/>
  <c r="B1445" i="13"/>
  <c r="E1448" i="14"/>
  <c r="I1448" i="14"/>
  <c r="C1445" i="13"/>
  <c r="D1445" i="13"/>
  <c r="E1445" i="13"/>
  <c r="F1445" i="13"/>
  <c r="G1445" i="13"/>
  <c r="H1445" i="13"/>
  <c r="A1446" i="13"/>
  <c r="D1449" i="14"/>
  <c r="F1449" i="14"/>
  <c r="G1449" i="14"/>
  <c r="B1449" i="14"/>
  <c r="C1449" i="14"/>
  <c r="H1449" i="14"/>
  <c r="K1449" i="14"/>
  <c r="B1446" i="13"/>
  <c r="E1449" i="14"/>
  <c r="I1449" i="14"/>
  <c r="C1446" i="13"/>
  <c r="D1446" i="13"/>
  <c r="E1446" i="13"/>
  <c r="F1446" i="13"/>
  <c r="G1446" i="13"/>
  <c r="H1446" i="13"/>
  <c r="A1447" i="13"/>
  <c r="D1450" i="14"/>
  <c r="F1450" i="14"/>
  <c r="G1450" i="14"/>
  <c r="B1450" i="14"/>
  <c r="C1450" i="14"/>
  <c r="H1450" i="14"/>
  <c r="K1450" i="14"/>
  <c r="B1447" i="13"/>
  <c r="E1450" i="14"/>
  <c r="I1450" i="14"/>
  <c r="C1447" i="13"/>
  <c r="D1447" i="13"/>
  <c r="E1447" i="13"/>
  <c r="F1447" i="13"/>
  <c r="G1447" i="13"/>
  <c r="H1447" i="13"/>
  <c r="A1448" i="13"/>
  <c r="D1451" i="14"/>
  <c r="F1451" i="14"/>
  <c r="G1451" i="14"/>
  <c r="B1451" i="14"/>
  <c r="C1451" i="14"/>
  <c r="H1451" i="14"/>
  <c r="K1451" i="14"/>
  <c r="B1448" i="13"/>
  <c r="E1451" i="14"/>
  <c r="I1451" i="14"/>
  <c r="C1448" i="13"/>
  <c r="D1448" i="13"/>
  <c r="E1448" i="13"/>
  <c r="F1448" i="13"/>
  <c r="G1448" i="13"/>
  <c r="H1448" i="13"/>
  <c r="A1449" i="13"/>
  <c r="D1452" i="14"/>
  <c r="F1452" i="14"/>
  <c r="G1452" i="14"/>
  <c r="B1452" i="14"/>
  <c r="C1452" i="14"/>
  <c r="H1452" i="14"/>
  <c r="K1452" i="14"/>
  <c r="B1449" i="13"/>
  <c r="E1452" i="14"/>
  <c r="I1452" i="14"/>
  <c r="C1449" i="13"/>
  <c r="D1449" i="13"/>
  <c r="E1449" i="13"/>
  <c r="F1449" i="13"/>
  <c r="G1449" i="13"/>
  <c r="H1449" i="13"/>
  <c r="A1450" i="13"/>
  <c r="D1453" i="14"/>
  <c r="F1453" i="14"/>
  <c r="G1453" i="14"/>
  <c r="B1453" i="14"/>
  <c r="C1453" i="14"/>
  <c r="H1453" i="14"/>
  <c r="K1453" i="14"/>
  <c r="B1450" i="13"/>
  <c r="E1453" i="14"/>
  <c r="I1453" i="14"/>
  <c r="C1450" i="13"/>
  <c r="D1450" i="13"/>
  <c r="E1450" i="13"/>
  <c r="F1450" i="13"/>
  <c r="G1450" i="13"/>
  <c r="H1450" i="13"/>
  <c r="A1451" i="13"/>
  <c r="D1454" i="14"/>
  <c r="F1454" i="14"/>
  <c r="G1454" i="14"/>
  <c r="B1454" i="14"/>
  <c r="C1454" i="14"/>
  <c r="H1454" i="14"/>
  <c r="K1454" i="14"/>
  <c r="B1451" i="13"/>
  <c r="E1454" i="14"/>
  <c r="I1454" i="14"/>
  <c r="C1451" i="13"/>
  <c r="D1451" i="13"/>
  <c r="E1451" i="13"/>
  <c r="F1451" i="13"/>
  <c r="G1451" i="13"/>
  <c r="H1451" i="13"/>
  <c r="A1452" i="13"/>
  <c r="D1455" i="14"/>
  <c r="F1455" i="14"/>
  <c r="G1455" i="14"/>
  <c r="B1455" i="14"/>
  <c r="C1455" i="14"/>
  <c r="H1455" i="14"/>
  <c r="K1455" i="14"/>
  <c r="B1452" i="13"/>
  <c r="E1455" i="14"/>
  <c r="I1455" i="14"/>
  <c r="C1452" i="13"/>
  <c r="D1452" i="13"/>
  <c r="E1452" i="13"/>
  <c r="F1452" i="13"/>
  <c r="G1452" i="13"/>
  <c r="H1452" i="13"/>
  <c r="A1453" i="13"/>
  <c r="D1456" i="14"/>
  <c r="F1456" i="14"/>
  <c r="G1456" i="14"/>
  <c r="B1456" i="14"/>
  <c r="C1456" i="14"/>
  <c r="H1456" i="14"/>
  <c r="K1456" i="14"/>
  <c r="B1453" i="13"/>
  <c r="E1456" i="14"/>
  <c r="I1456" i="14"/>
  <c r="C1453" i="13"/>
  <c r="D1453" i="13"/>
  <c r="E1453" i="13"/>
  <c r="F1453" i="13"/>
  <c r="G1453" i="13"/>
  <c r="H1453" i="13"/>
  <c r="A1454" i="13"/>
  <c r="D1457" i="14"/>
  <c r="F1457" i="14"/>
  <c r="G1457" i="14"/>
  <c r="B1457" i="14"/>
  <c r="C1457" i="14"/>
  <c r="H1457" i="14"/>
  <c r="K1457" i="14"/>
  <c r="B1454" i="13"/>
  <c r="E1457" i="14"/>
  <c r="I1457" i="14"/>
  <c r="C1454" i="13"/>
  <c r="D1454" i="13"/>
  <c r="E1454" i="13"/>
  <c r="F1454" i="13"/>
  <c r="G1454" i="13"/>
  <c r="H1454" i="13"/>
  <c r="A1455" i="13"/>
  <c r="D1458" i="14"/>
  <c r="F1458" i="14"/>
  <c r="G1458" i="14"/>
  <c r="B1458" i="14"/>
  <c r="C1458" i="14"/>
  <c r="H1458" i="14"/>
  <c r="K1458" i="14"/>
  <c r="B1455" i="13"/>
  <c r="E1458" i="14"/>
  <c r="I1458" i="14"/>
  <c r="C1455" i="13"/>
  <c r="D1455" i="13"/>
  <c r="E1455" i="13"/>
  <c r="F1455" i="13"/>
  <c r="G1455" i="13"/>
  <c r="H1455" i="13"/>
  <c r="A1456" i="13"/>
  <c r="D1459" i="14"/>
  <c r="F1459" i="14"/>
  <c r="G1459" i="14"/>
  <c r="B1459" i="14"/>
  <c r="C1459" i="14"/>
  <c r="H1459" i="14"/>
  <c r="K1459" i="14"/>
  <c r="B1456" i="13"/>
  <c r="E1459" i="14"/>
  <c r="I1459" i="14"/>
  <c r="C1456" i="13"/>
  <c r="D1456" i="13"/>
  <c r="E1456" i="13"/>
  <c r="F1456" i="13"/>
  <c r="G1456" i="13"/>
  <c r="H1456" i="13"/>
  <c r="A1457" i="13"/>
  <c r="D1460" i="14"/>
  <c r="F1460" i="14"/>
  <c r="G1460" i="14"/>
  <c r="B1460" i="14"/>
  <c r="C1460" i="14"/>
  <c r="H1460" i="14"/>
  <c r="K1460" i="14"/>
  <c r="B1457" i="13"/>
  <c r="E1460" i="14"/>
  <c r="I1460" i="14"/>
  <c r="C1457" i="13"/>
  <c r="D1457" i="13"/>
  <c r="E1457" i="13"/>
  <c r="F1457" i="13"/>
  <c r="G1457" i="13"/>
  <c r="H1457" i="13"/>
  <c r="A1458" i="13"/>
  <c r="D1461" i="14"/>
  <c r="F1461" i="14"/>
  <c r="G1461" i="14"/>
  <c r="B1461" i="14"/>
  <c r="C1461" i="14"/>
  <c r="H1461" i="14"/>
  <c r="K1461" i="14"/>
  <c r="B1458" i="13"/>
  <c r="E1461" i="14"/>
  <c r="I1461" i="14"/>
  <c r="C1458" i="13"/>
  <c r="D1458" i="13"/>
  <c r="E1458" i="13"/>
  <c r="F1458" i="13"/>
  <c r="G1458" i="13"/>
  <c r="H1458" i="13"/>
  <c r="A1459" i="13"/>
  <c r="D1462" i="14"/>
  <c r="F1462" i="14"/>
  <c r="G1462" i="14"/>
  <c r="B1462" i="14"/>
  <c r="C1462" i="14"/>
  <c r="H1462" i="14"/>
  <c r="K1462" i="14"/>
  <c r="B1459" i="13"/>
  <c r="E1462" i="14"/>
  <c r="I1462" i="14"/>
  <c r="C1459" i="13"/>
  <c r="D1459" i="13"/>
  <c r="E1459" i="13"/>
  <c r="F1459" i="13"/>
  <c r="G1459" i="13"/>
  <c r="H1459" i="13"/>
  <c r="A1460" i="13"/>
  <c r="D1463" i="14"/>
  <c r="F1463" i="14"/>
  <c r="G1463" i="14"/>
  <c r="B1463" i="14"/>
  <c r="C1463" i="14"/>
  <c r="H1463" i="14"/>
  <c r="K1463" i="14"/>
  <c r="B1460" i="13"/>
  <c r="E1463" i="14"/>
  <c r="I1463" i="14"/>
  <c r="C1460" i="13"/>
  <c r="D1460" i="13"/>
  <c r="E1460" i="13"/>
  <c r="F1460" i="13"/>
  <c r="G1460" i="13"/>
  <c r="H1460" i="13"/>
  <c r="A1461" i="13"/>
  <c r="D1464" i="14"/>
  <c r="F1464" i="14"/>
  <c r="G1464" i="14"/>
  <c r="B1464" i="14"/>
  <c r="C1464" i="14"/>
  <c r="H1464" i="14"/>
  <c r="K1464" i="14"/>
  <c r="B1461" i="13"/>
  <c r="E1464" i="14"/>
  <c r="I1464" i="14"/>
  <c r="C1461" i="13"/>
  <c r="D1461" i="13"/>
  <c r="E1461" i="13"/>
  <c r="F1461" i="13"/>
  <c r="G1461" i="13"/>
  <c r="H1461" i="13"/>
  <c r="A1462" i="13"/>
  <c r="D1465" i="14"/>
  <c r="F1465" i="14"/>
  <c r="G1465" i="14"/>
  <c r="B1465" i="14"/>
  <c r="C1465" i="14"/>
  <c r="H1465" i="14"/>
  <c r="K1465" i="14"/>
  <c r="B1462" i="13"/>
  <c r="E1465" i="14"/>
  <c r="I1465" i="14"/>
  <c r="C1462" i="13"/>
  <c r="D1462" i="13"/>
  <c r="E1462" i="13"/>
  <c r="F1462" i="13"/>
  <c r="G1462" i="13"/>
  <c r="H1462" i="13"/>
  <c r="A1463" i="13"/>
  <c r="D1466" i="14"/>
  <c r="F1466" i="14"/>
  <c r="G1466" i="14"/>
  <c r="B1466" i="14"/>
  <c r="C1466" i="14"/>
  <c r="H1466" i="14"/>
  <c r="K1466" i="14"/>
  <c r="B1463" i="13"/>
  <c r="E1466" i="14"/>
  <c r="I1466" i="14"/>
  <c r="C1463" i="13"/>
  <c r="D1463" i="13"/>
  <c r="E1463" i="13"/>
  <c r="F1463" i="13"/>
  <c r="G1463" i="13"/>
  <c r="H1463" i="13"/>
  <c r="A1464" i="13"/>
  <c r="D1467" i="14"/>
  <c r="F1467" i="14"/>
  <c r="G1467" i="14"/>
  <c r="B1467" i="14"/>
  <c r="C1467" i="14"/>
  <c r="H1467" i="14"/>
  <c r="K1467" i="14"/>
  <c r="B1464" i="13"/>
  <c r="E1467" i="14"/>
  <c r="I1467" i="14"/>
  <c r="C1464" i="13"/>
  <c r="D1464" i="13"/>
  <c r="E1464" i="13"/>
  <c r="F1464" i="13"/>
  <c r="G1464" i="13"/>
  <c r="H1464" i="13"/>
  <c r="A1465" i="13"/>
  <c r="D1468" i="14"/>
  <c r="F1468" i="14"/>
  <c r="G1468" i="14"/>
  <c r="B1468" i="14"/>
  <c r="C1468" i="14"/>
  <c r="H1468" i="14"/>
  <c r="K1468" i="14"/>
  <c r="B1465" i="13"/>
  <c r="E1468" i="14"/>
  <c r="I1468" i="14"/>
  <c r="C1465" i="13"/>
  <c r="D1465" i="13"/>
  <c r="E1465" i="13"/>
  <c r="F1465" i="13"/>
  <c r="G1465" i="13"/>
  <c r="H1465" i="13"/>
  <c r="A1466" i="13"/>
  <c r="D1469" i="14"/>
  <c r="F1469" i="14"/>
  <c r="G1469" i="14"/>
  <c r="B1469" i="14"/>
  <c r="C1469" i="14"/>
  <c r="H1469" i="14"/>
  <c r="K1469" i="14"/>
  <c r="B1466" i="13"/>
  <c r="E1469" i="14"/>
  <c r="I1469" i="14"/>
  <c r="C1466" i="13"/>
  <c r="D1466" i="13"/>
  <c r="E1466" i="13"/>
  <c r="F1466" i="13"/>
  <c r="G1466" i="13"/>
  <c r="H1466" i="13"/>
  <c r="A1467" i="13"/>
  <c r="D1470" i="14"/>
  <c r="F1470" i="14"/>
  <c r="G1470" i="14"/>
  <c r="B1470" i="14"/>
  <c r="C1470" i="14"/>
  <c r="H1470" i="14"/>
  <c r="K1470" i="14"/>
  <c r="B1467" i="13"/>
  <c r="E1470" i="14"/>
  <c r="I1470" i="14"/>
  <c r="C1467" i="13"/>
  <c r="D1467" i="13"/>
  <c r="E1467" i="13"/>
  <c r="F1467" i="13"/>
  <c r="G1467" i="13"/>
  <c r="H1467" i="13"/>
  <c r="A1468" i="13"/>
  <c r="D1471" i="14"/>
  <c r="F1471" i="14"/>
  <c r="G1471" i="14"/>
  <c r="B1471" i="14"/>
  <c r="C1471" i="14"/>
  <c r="H1471" i="14"/>
  <c r="K1471" i="14"/>
  <c r="B1468" i="13"/>
  <c r="E1471" i="14"/>
  <c r="I1471" i="14"/>
  <c r="C1468" i="13"/>
  <c r="D1468" i="13"/>
  <c r="E1468" i="13"/>
  <c r="F1468" i="13"/>
  <c r="G1468" i="13"/>
  <c r="H1468" i="13"/>
  <c r="A1469" i="13"/>
  <c r="D1472" i="14"/>
  <c r="F1472" i="14"/>
  <c r="G1472" i="14"/>
  <c r="B1472" i="14"/>
  <c r="C1472" i="14"/>
  <c r="H1472" i="14"/>
  <c r="K1472" i="14"/>
  <c r="B1469" i="13"/>
  <c r="E1472" i="14"/>
  <c r="I1472" i="14"/>
  <c r="C1469" i="13"/>
  <c r="D1469" i="13"/>
  <c r="E1469" i="13"/>
  <c r="F1469" i="13"/>
  <c r="G1469" i="13"/>
  <c r="H1469" i="13"/>
  <c r="A1470" i="13"/>
  <c r="D1473" i="14"/>
  <c r="F1473" i="14"/>
  <c r="G1473" i="14"/>
  <c r="B1473" i="14"/>
  <c r="C1473" i="14"/>
  <c r="H1473" i="14"/>
  <c r="K1473" i="14"/>
  <c r="B1470" i="13"/>
  <c r="E1473" i="14"/>
  <c r="I1473" i="14"/>
  <c r="C1470" i="13"/>
  <c r="D1470" i="13"/>
  <c r="E1470" i="13"/>
  <c r="F1470" i="13"/>
  <c r="G1470" i="13"/>
  <c r="H1470" i="13"/>
  <c r="A1471" i="13"/>
  <c r="D1474" i="14"/>
  <c r="F1474" i="14"/>
  <c r="G1474" i="14"/>
  <c r="B1474" i="14"/>
  <c r="C1474" i="14"/>
  <c r="H1474" i="14"/>
  <c r="K1474" i="14"/>
  <c r="B1471" i="13"/>
  <c r="E1474" i="14"/>
  <c r="I1474" i="14"/>
  <c r="C1471" i="13"/>
  <c r="D1471" i="13"/>
  <c r="E1471" i="13"/>
  <c r="F1471" i="13"/>
  <c r="G1471" i="13"/>
  <c r="H1471" i="13"/>
  <c r="A1472" i="13"/>
  <c r="D1475" i="14"/>
  <c r="F1475" i="14"/>
  <c r="G1475" i="14"/>
  <c r="B1475" i="14"/>
  <c r="C1475" i="14"/>
  <c r="H1475" i="14"/>
  <c r="K1475" i="14"/>
  <c r="B1472" i="13"/>
  <c r="E1475" i="14"/>
  <c r="I1475" i="14"/>
  <c r="C1472" i="13"/>
  <c r="D1472" i="13"/>
  <c r="E1472" i="13"/>
  <c r="F1472" i="13"/>
  <c r="G1472" i="13"/>
  <c r="H1472" i="13"/>
  <c r="A1473" i="13"/>
  <c r="D1476" i="14"/>
  <c r="F1476" i="14"/>
  <c r="G1476" i="14"/>
  <c r="B1476" i="14"/>
  <c r="C1476" i="14"/>
  <c r="H1476" i="14"/>
  <c r="K1476" i="14"/>
  <c r="B1473" i="13"/>
  <c r="E1476" i="14"/>
  <c r="I1476" i="14"/>
  <c r="C1473" i="13"/>
  <c r="D1473" i="13"/>
  <c r="E1473" i="13"/>
  <c r="F1473" i="13"/>
  <c r="G1473" i="13"/>
  <c r="H1473" i="13"/>
  <c r="A1474" i="13"/>
  <c r="D1477" i="14"/>
  <c r="F1477" i="14"/>
  <c r="G1477" i="14"/>
  <c r="B1477" i="14"/>
  <c r="C1477" i="14"/>
  <c r="H1477" i="14"/>
  <c r="K1477" i="14"/>
  <c r="B1474" i="13"/>
  <c r="E1477" i="14"/>
  <c r="I1477" i="14"/>
  <c r="C1474" i="13"/>
  <c r="D1474" i="13"/>
  <c r="E1474" i="13"/>
  <c r="F1474" i="13"/>
  <c r="G1474" i="13"/>
  <c r="H1474" i="13"/>
  <c r="A1475" i="13"/>
  <c r="D1478" i="14"/>
  <c r="F1478" i="14"/>
  <c r="G1478" i="14"/>
  <c r="B1478" i="14"/>
  <c r="C1478" i="14"/>
  <c r="H1478" i="14"/>
  <c r="K1478" i="14"/>
  <c r="B1475" i="13"/>
  <c r="E1478" i="14"/>
  <c r="I1478" i="14"/>
  <c r="C1475" i="13"/>
  <c r="D1475" i="13"/>
  <c r="E1475" i="13"/>
  <c r="F1475" i="13"/>
  <c r="G1475" i="13"/>
  <c r="H1475" i="13"/>
  <c r="A1476" i="13"/>
  <c r="D1479" i="14"/>
  <c r="F1479" i="14"/>
  <c r="G1479" i="14"/>
  <c r="B1479" i="14"/>
  <c r="C1479" i="14"/>
  <c r="H1479" i="14"/>
  <c r="K1479" i="14"/>
  <c r="B1476" i="13"/>
  <c r="E1479" i="14"/>
  <c r="I1479" i="14"/>
  <c r="C1476" i="13"/>
  <c r="D1476" i="13"/>
  <c r="E1476" i="13"/>
  <c r="F1476" i="13"/>
  <c r="G1476" i="13"/>
  <c r="H1476" i="13"/>
  <c r="A1477" i="13"/>
  <c r="D1480" i="14"/>
  <c r="F1480" i="14"/>
  <c r="G1480" i="14"/>
  <c r="B1480" i="14"/>
  <c r="C1480" i="14"/>
  <c r="H1480" i="14"/>
  <c r="K1480" i="14"/>
  <c r="B1477" i="13"/>
  <c r="E1480" i="14"/>
  <c r="I1480" i="14"/>
  <c r="C1477" i="13"/>
  <c r="D1477" i="13"/>
  <c r="E1477" i="13"/>
  <c r="F1477" i="13"/>
  <c r="G1477" i="13"/>
  <c r="H1477" i="13"/>
  <c r="A1478" i="13"/>
  <c r="D1481" i="14"/>
  <c r="F1481" i="14"/>
  <c r="G1481" i="14"/>
  <c r="B1481" i="14"/>
  <c r="C1481" i="14"/>
  <c r="H1481" i="14"/>
  <c r="K1481" i="14"/>
  <c r="B1478" i="13"/>
  <c r="E1481" i="14"/>
  <c r="I1481" i="14"/>
  <c r="C1478" i="13"/>
  <c r="D1478" i="13"/>
  <c r="E1478" i="13"/>
  <c r="F1478" i="13"/>
  <c r="G1478" i="13"/>
  <c r="H1478" i="13"/>
  <c r="A1479" i="13"/>
  <c r="D1482" i="14"/>
  <c r="F1482" i="14"/>
  <c r="G1482" i="14"/>
  <c r="B1482" i="14"/>
  <c r="C1482" i="14"/>
  <c r="H1482" i="14"/>
  <c r="K1482" i="14"/>
  <c r="B1479" i="13"/>
  <c r="E1482" i="14"/>
  <c r="I1482" i="14"/>
  <c r="C1479" i="13"/>
  <c r="D1479" i="13"/>
  <c r="E1479" i="13"/>
  <c r="F1479" i="13"/>
  <c r="G1479" i="13"/>
  <c r="H1479" i="13"/>
  <c r="A1480" i="13"/>
  <c r="D1483" i="14"/>
  <c r="F1483" i="14"/>
  <c r="G1483" i="14"/>
  <c r="B1483" i="14"/>
  <c r="C1483" i="14"/>
  <c r="H1483" i="14"/>
  <c r="K1483" i="14"/>
  <c r="B1480" i="13"/>
  <c r="E1483" i="14"/>
  <c r="I1483" i="14"/>
  <c r="C1480" i="13"/>
  <c r="D1480" i="13"/>
  <c r="E1480" i="13"/>
  <c r="F1480" i="13"/>
  <c r="G1480" i="13"/>
  <c r="H1480" i="13"/>
  <c r="A1481" i="13"/>
  <c r="D1484" i="14"/>
  <c r="F1484" i="14"/>
  <c r="G1484" i="14"/>
  <c r="B1484" i="14"/>
  <c r="C1484" i="14"/>
  <c r="H1484" i="14"/>
  <c r="K1484" i="14"/>
  <c r="B1481" i="13"/>
  <c r="E1484" i="14"/>
  <c r="I1484" i="14"/>
  <c r="C1481" i="13"/>
  <c r="D1481" i="13"/>
  <c r="E1481" i="13"/>
  <c r="F1481" i="13"/>
  <c r="G1481" i="13"/>
  <c r="H1481" i="13"/>
  <c r="A1482" i="13"/>
  <c r="D1485" i="14"/>
  <c r="F1485" i="14"/>
  <c r="G1485" i="14"/>
  <c r="B1485" i="14"/>
  <c r="C1485" i="14"/>
  <c r="H1485" i="14"/>
  <c r="K1485" i="14"/>
  <c r="B1482" i="13"/>
  <c r="E1485" i="14"/>
  <c r="I1485" i="14"/>
  <c r="C1482" i="13"/>
  <c r="D1482" i="13"/>
  <c r="E1482" i="13"/>
  <c r="F1482" i="13"/>
  <c r="G1482" i="13"/>
  <c r="H1482" i="13"/>
  <c r="A1483" i="13"/>
  <c r="D1486" i="14"/>
  <c r="F1486" i="14"/>
  <c r="G1486" i="14"/>
  <c r="B1486" i="14"/>
  <c r="C1486" i="14"/>
  <c r="H1486" i="14"/>
  <c r="K1486" i="14"/>
  <c r="B1483" i="13"/>
  <c r="E1486" i="14"/>
  <c r="I1486" i="14"/>
  <c r="C1483" i="13"/>
  <c r="D1483" i="13"/>
  <c r="E1483" i="13"/>
  <c r="F1483" i="13"/>
  <c r="G1483" i="13"/>
  <c r="H1483" i="13"/>
  <c r="A1484" i="13"/>
  <c r="D1487" i="14"/>
  <c r="F1487" i="14"/>
  <c r="G1487" i="14"/>
  <c r="B1487" i="14"/>
  <c r="C1487" i="14"/>
  <c r="H1487" i="14"/>
  <c r="K1487" i="14"/>
  <c r="B1484" i="13"/>
  <c r="E1487" i="14"/>
  <c r="I1487" i="14"/>
  <c r="C1484" i="13"/>
  <c r="D1484" i="13"/>
  <c r="E1484" i="13"/>
  <c r="F1484" i="13"/>
  <c r="G1484" i="13"/>
  <c r="H1484" i="13"/>
  <c r="A1485" i="13"/>
  <c r="D1488" i="14"/>
  <c r="F1488" i="14"/>
  <c r="G1488" i="14"/>
  <c r="B1488" i="14"/>
  <c r="C1488" i="14"/>
  <c r="H1488" i="14"/>
  <c r="K1488" i="14"/>
  <c r="B1485" i="13"/>
  <c r="E1488" i="14"/>
  <c r="I1488" i="14"/>
  <c r="C1485" i="13"/>
  <c r="D1485" i="13"/>
  <c r="E1485" i="13"/>
  <c r="F1485" i="13"/>
  <c r="G1485" i="13"/>
  <c r="H1485" i="13"/>
  <c r="A1486" i="13"/>
  <c r="D1489" i="14"/>
  <c r="F1489" i="14"/>
  <c r="G1489" i="14"/>
  <c r="B1489" i="14"/>
  <c r="C1489" i="14"/>
  <c r="H1489" i="14"/>
  <c r="K1489" i="14"/>
  <c r="B1486" i="13"/>
  <c r="E1489" i="14"/>
  <c r="I1489" i="14"/>
  <c r="C1486" i="13"/>
  <c r="D1486" i="13"/>
  <c r="E1486" i="13"/>
  <c r="F1486" i="13"/>
  <c r="G1486" i="13"/>
  <c r="H1486" i="13"/>
  <c r="A1487" i="13"/>
  <c r="D1490" i="14"/>
  <c r="F1490" i="14"/>
  <c r="G1490" i="14"/>
  <c r="B1490" i="14"/>
  <c r="C1490" i="14"/>
  <c r="H1490" i="14"/>
  <c r="K1490" i="14"/>
  <c r="B1487" i="13"/>
  <c r="E1490" i="14"/>
  <c r="I1490" i="14"/>
  <c r="C1487" i="13"/>
  <c r="D1487" i="13"/>
  <c r="E1487" i="13"/>
  <c r="F1487" i="13"/>
  <c r="G1487" i="13"/>
  <c r="H1487" i="13"/>
  <c r="A1488" i="13"/>
  <c r="D1491" i="14"/>
  <c r="F1491" i="14"/>
  <c r="G1491" i="14"/>
  <c r="B1491" i="14"/>
  <c r="C1491" i="14"/>
  <c r="H1491" i="14"/>
  <c r="K1491" i="14"/>
  <c r="B1488" i="13"/>
  <c r="E1491" i="14"/>
  <c r="I1491" i="14"/>
  <c r="C1488" i="13"/>
  <c r="D1488" i="13"/>
  <c r="E1488" i="13"/>
  <c r="F1488" i="13"/>
  <c r="G1488" i="13"/>
  <c r="H1488" i="13"/>
  <c r="A1489" i="13"/>
  <c r="D1492" i="14"/>
  <c r="F1492" i="14"/>
  <c r="G1492" i="14"/>
  <c r="B1492" i="14"/>
  <c r="C1492" i="14"/>
  <c r="H1492" i="14"/>
  <c r="K1492" i="14"/>
  <c r="B1489" i="13"/>
  <c r="E1492" i="14"/>
  <c r="I1492" i="14"/>
  <c r="C1489" i="13"/>
  <c r="D1489" i="13"/>
  <c r="E1489" i="13"/>
  <c r="F1489" i="13"/>
  <c r="G1489" i="13"/>
  <c r="H1489" i="13"/>
  <c r="A1490" i="13"/>
  <c r="D1493" i="14"/>
  <c r="F1493" i="14"/>
  <c r="G1493" i="14"/>
  <c r="B1493" i="14"/>
  <c r="C1493" i="14"/>
  <c r="H1493" i="14"/>
  <c r="K1493" i="14"/>
  <c r="B1490" i="13"/>
  <c r="E1493" i="14"/>
  <c r="I1493" i="14"/>
  <c r="C1490" i="13"/>
  <c r="D1490" i="13"/>
  <c r="E1490" i="13"/>
  <c r="F1490" i="13"/>
  <c r="G1490" i="13"/>
  <c r="H1490" i="13"/>
  <c r="A1491" i="13"/>
  <c r="D1494" i="14"/>
  <c r="F1494" i="14"/>
  <c r="G1494" i="14"/>
  <c r="B1494" i="14"/>
  <c r="C1494" i="14"/>
  <c r="H1494" i="14"/>
  <c r="K1494" i="14"/>
  <c r="B1491" i="13"/>
  <c r="E1494" i="14"/>
  <c r="I1494" i="14"/>
  <c r="C1491" i="13"/>
  <c r="D1491" i="13"/>
  <c r="E1491" i="13"/>
  <c r="F1491" i="13"/>
  <c r="G1491" i="13"/>
  <c r="H1491" i="13"/>
  <c r="A1492" i="13"/>
  <c r="D1495" i="14"/>
  <c r="F1495" i="14"/>
  <c r="G1495" i="14"/>
  <c r="B1495" i="14"/>
  <c r="C1495" i="14"/>
  <c r="H1495" i="14"/>
  <c r="K1495" i="14"/>
  <c r="B1492" i="13"/>
  <c r="E1495" i="14"/>
  <c r="I1495" i="14"/>
  <c r="C1492" i="13"/>
  <c r="D1492" i="13"/>
  <c r="E1492" i="13"/>
  <c r="F1492" i="13"/>
  <c r="G1492" i="13"/>
  <c r="H1492" i="13"/>
  <c r="A1493" i="13"/>
  <c r="D1496" i="14"/>
  <c r="F1496" i="14"/>
  <c r="G1496" i="14"/>
  <c r="B1496" i="14"/>
  <c r="C1496" i="14"/>
  <c r="H1496" i="14"/>
  <c r="K1496" i="14"/>
  <c r="B1493" i="13"/>
  <c r="E1496" i="14"/>
  <c r="I1496" i="14"/>
  <c r="C1493" i="13"/>
  <c r="D1493" i="13"/>
  <c r="E1493" i="13"/>
  <c r="F1493" i="13"/>
  <c r="G1493" i="13"/>
  <c r="H1493" i="13"/>
  <c r="A1494" i="13"/>
  <c r="D1497" i="14"/>
  <c r="F1497" i="14"/>
  <c r="G1497" i="14"/>
  <c r="B1497" i="14"/>
  <c r="C1497" i="14"/>
  <c r="H1497" i="14"/>
  <c r="K1497" i="14"/>
  <c r="B1494" i="13"/>
  <c r="E1497" i="14"/>
  <c r="I1497" i="14"/>
  <c r="C1494" i="13"/>
  <c r="D1494" i="13"/>
  <c r="E1494" i="13"/>
  <c r="F1494" i="13"/>
  <c r="G1494" i="13"/>
  <c r="H1494" i="13"/>
  <c r="A1495" i="13"/>
  <c r="D1498" i="14"/>
  <c r="F1498" i="14"/>
  <c r="G1498" i="14"/>
  <c r="B1498" i="14"/>
  <c r="C1498" i="14"/>
  <c r="H1498" i="14"/>
  <c r="K1498" i="14"/>
  <c r="B1495" i="13"/>
  <c r="E1498" i="14"/>
  <c r="I1498" i="14"/>
  <c r="C1495" i="13"/>
  <c r="D1495" i="13"/>
  <c r="E1495" i="13"/>
  <c r="F1495" i="13"/>
  <c r="G1495" i="13"/>
  <c r="H1495" i="13"/>
  <c r="A1496" i="13"/>
  <c r="D1499" i="14"/>
  <c r="F1499" i="14"/>
  <c r="G1499" i="14"/>
  <c r="B1499" i="14"/>
  <c r="C1499" i="14"/>
  <c r="H1499" i="14"/>
  <c r="K1499" i="14"/>
  <c r="B1496" i="13"/>
  <c r="E1499" i="14"/>
  <c r="I1499" i="14"/>
  <c r="C1496" i="13"/>
  <c r="D1496" i="13"/>
  <c r="E1496" i="13"/>
  <c r="F1496" i="13"/>
  <c r="G1496" i="13"/>
  <c r="H1496" i="13"/>
  <c r="A1497" i="13"/>
  <c r="D1500" i="14"/>
  <c r="F1500" i="14"/>
  <c r="G1500" i="14"/>
  <c r="B1500" i="14"/>
  <c r="C1500" i="14"/>
  <c r="H1500" i="14"/>
  <c r="K1500" i="14"/>
  <c r="B1497" i="13"/>
  <c r="E1500" i="14"/>
  <c r="I1500" i="14"/>
  <c r="C1497" i="13"/>
  <c r="D1497" i="13"/>
  <c r="E1497" i="13"/>
  <c r="F1497" i="13"/>
  <c r="G1497" i="13"/>
  <c r="H1497" i="13"/>
  <c r="A1498" i="13"/>
  <c r="D1501" i="14"/>
  <c r="F1501" i="14"/>
  <c r="G1501" i="14"/>
  <c r="B1501" i="14"/>
  <c r="C1501" i="14"/>
  <c r="H1501" i="14"/>
  <c r="K1501" i="14"/>
  <c r="B1498" i="13"/>
  <c r="E1501" i="14"/>
  <c r="I1501" i="14"/>
  <c r="C1498" i="13"/>
  <c r="D1498" i="13"/>
  <c r="E1498" i="13"/>
  <c r="F1498" i="13"/>
  <c r="G1498" i="13"/>
  <c r="H1498" i="13"/>
  <c r="A1499" i="13"/>
  <c r="D1502" i="14"/>
  <c r="F1502" i="14"/>
  <c r="G1502" i="14"/>
  <c r="B1502" i="14"/>
  <c r="C1502" i="14"/>
  <c r="H1502" i="14"/>
  <c r="K1502" i="14"/>
  <c r="B1499" i="13"/>
  <c r="E1502" i="14"/>
  <c r="I1502" i="14"/>
  <c r="C1499" i="13"/>
  <c r="D1499" i="13"/>
  <c r="E1499" i="13"/>
  <c r="F1499" i="13"/>
  <c r="G1499" i="13"/>
  <c r="H1499" i="13"/>
  <c r="A1500" i="13"/>
  <c r="D1503" i="14"/>
  <c r="F1503" i="14"/>
  <c r="G1503" i="14"/>
  <c r="B1503" i="14"/>
  <c r="C1503" i="14"/>
  <c r="H1503" i="14"/>
  <c r="K1503" i="14"/>
  <c r="B1500" i="13"/>
  <c r="E1503" i="14"/>
  <c r="I1503" i="14"/>
  <c r="C1500" i="13"/>
  <c r="D1500" i="13"/>
  <c r="E1500" i="13"/>
  <c r="F1500" i="13"/>
  <c r="G1500" i="13"/>
  <c r="H1500" i="13"/>
  <c r="A1501" i="13"/>
  <c r="D1504" i="14"/>
  <c r="F1504" i="14"/>
  <c r="G1504" i="14"/>
  <c r="B1504" i="14"/>
  <c r="C1504" i="14"/>
  <c r="H1504" i="14"/>
  <c r="K1504" i="14"/>
  <c r="B1501" i="13"/>
  <c r="E1504" i="14"/>
  <c r="I1504" i="14"/>
  <c r="C1501" i="13"/>
  <c r="D1501" i="13"/>
  <c r="E1501" i="13"/>
  <c r="F1501" i="13"/>
  <c r="G1501" i="13"/>
  <c r="H1501" i="13"/>
  <c r="A1502" i="13"/>
  <c r="D1505" i="14"/>
  <c r="F1505" i="14"/>
  <c r="G1505" i="14"/>
  <c r="B1505" i="14"/>
  <c r="C1505" i="14"/>
  <c r="H1505" i="14"/>
  <c r="K1505" i="14"/>
  <c r="B1502" i="13"/>
  <c r="E1505" i="14"/>
  <c r="I1505" i="14"/>
  <c r="C1502" i="13"/>
  <c r="D1502" i="13"/>
  <c r="E1502" i="13"/>
  <c r="F1502" i="13"/>
  <c r="G1502" i="13"/>
  <c r="H1502" i="13"/>
  <c r="A1503" i="13"/>
  <c r="D1506" i="14"/>
  <c r="F1506" i="14"/>
  <c r="G1506" i="14"/>
  <c r="B1506" i="14"/>
  <c r="C1506" i="14"/>
  <c r="H1506" i="14"/>
  <c r="K1506" i="14"/>
  <c r="B1503" i="13"/>
  <c r="E1506" i="14"/>
  <c r="I1506" i="14"/>
  <c r="C1503" i="13"/>
  <c r="D1503" i="13"/>
  <c r="E1503" i="13"/>
  <c r="F1503" i="13"/>
  <c r="G1503" i="13"/>
  <c r="H1503" i="13"/>
  <c r="A1504" i="13"/>
  <c r="D1507" i="14"/>
  <c r="F1507" i="14"/>
  <c r="G1507" i="14"/>
  <c r="B1507" i="14"/>
  <c r="C1507" i="14"/>
  <c r="H1507" i="14"/>
  <c r="K1507" i="14"/>
  <c r="B1504" i="13"/>
  <c r="E1507" i="14"/>
  <c r="I1507" i="14"/>
  <c r="C1504" i="13"/>
  <c r="D1504" i="13"/>
  <c r="E1504" i="13"/>
  <c r="F1504" i="13"/>
  <c r="G1504" i="13"/>
  <c r="H1504" i="13"/>
  <c r="A1505" i="13"/>
  <c r="D1508" i="14"/>
  <c r="F1508" i="14"/>
  <c r="G1508" i="14"/>
  <c r="B1508" i="14"/>
  <c r="C1508" i="14"/>
  <c r="H1508" i="14"/>
  <c r="K1508" i="14"/>
  <c r="B1505" i="13"/>
  <c r="E1508" i="14"/>
  <c r="I1508" i="14"/>
  <c r="C1505" i="13"/>
  <c r="D1505" i="13"/>
  <c r="E1505" i="13"/>
  <c r="F1505" i="13"/>
  <c r="G1505" i="13"/>
  <c r="H1505" i="13"/>
  <c r="A1506" i="13"/>
  <c r="D1509" i="14"/>
  <c r="F1509" i="14"/>
  <c r="G1509" i="14"/>
  <c r="B1509" i="14"/>
  <c r="C1509" i="14"/>
  <c r="H1509" i="14"/>
  <c r="K1509" i="14"/>
  <c r="B1506" i="13"/>
  <c r="E1509" i="14"/>
  <c r="I1509" i="14"/>
  <c r="C1506" i="13"/>
  <c r="D1506" i="13"/>
  <c r="E1506" i="13"/>
  <c r="F1506" i="13"/>
  <c r="G1506" i="13"/>
  <c r="H1506" i="13"/>
  <c r="A1507" i="13"/>
  <c r="D1510" i="14"/>
  <c r="F1510" i="14"/>
  <c r="G1510" i="14"/>
  <c r="B1510" i="14"/>
  <c r="C1510" i="14"/>
  <c r="H1510" i="14"/>
  <c r="K1510" i="14"/>
  <c r="B1507" i="13"/>
  <c r="E1510" i="14"/>
  <c r="I1510" i="14"/>
  <c r="C1507" i="13"/>
  <c r="D1507" i="13"/>
  <c r="E1507" i="13"/>
  <c r="F1507" i="13"/>
  <c r="G1507" i="13"/>
  <c r="H1507" i="13"/>
  <c r="A1508" i="13"/>
  <c r="D1511" i="14"/>
  <c r="F1511" i="14"/>
  <c r="G1511" i="14"/>
  <c r="B1511" i="14"/>
  <c r="C1511" i="14"/>
  <c r="H1511" i="14"/>
  <c r="K1511" i="14"/>
  <c r="B1508" i="13"/>
  <c r="E1511" i="14"/>
  <c r="I1511" i="14"/>
  <c r="C1508" i="13"/>
  <c r="D1508" i="13"/>
  <c r="E1508" i="13"/>
  <c r="F1508" i="13"/>
  <c r="G1508" i="13"/>
  <c r="H1508" i="13"/>
  <c r="A1509" i="13"/>
  <c r="D1512" i="14"/>
  <c r="F1512" i="14"/>
  <c r="G1512" i="14"/>
  <c r="B1512" i="14"/>
  <c r="C1512" i="14"/>
  <c r="H1512" i="14"/>
  <c r="K1512" i="14"/>
  <c r="B1509" i="13"/>
  <c r="E1512" i="14"/>
  <c r="I1512" i="14"/>
  <c r="C1509" i="13"/>
  <c r="D1509" i="13"/>
  <c r="E1509" i="13"/>
  <c r="F1509" i="13"/>
  <c r="G1509" i="13"/>
  <c r="H1509" i="13"/>
  <c r="A1510" i="13"/>
  <c r="D1513" i="14"/>
  <c r="F1513" i="14"/>
  <c r="G1513" i="14"/>
  <c r="B1513" i="14"/>
  <c r="C1513" i="14"/>
  <c r="H1513" i="14"/>
  <c r="K1513" i="14"/>
  <c r="B1510" i="13"/>
  <c r="E1513" i="14"/>
  <c r="I1513" i="14"/>
  <c r="C1510" i="13"/>
  <c r="D1510" i="13"/>
  <c r="E1510" i="13"/>
  <c r="F1510" i="13"/>
  <c r="G1510" i="13"/>
  <c r="H1510" i="13"/>
  <c r="A1511" i="13"/>
  <c r="D1514" i="14"/>
  <c r="F1514" i="14"/>
  <c r="G1514" i="14"/>
  <c r="B1514" i="14"/>
  <c r="C1514" i="14"/>
  <c r="H1514" i="14"/>
  <c r="K1514" i="14"/>
  <c r="B1511" i="13"/>
  <c r="E1514" i="14"/>
  <c r="I1514" i="14"/>
  <c r="C1511" i="13"/>
  <c r="D1511" i="13"/>
  <c r="E1511" i="13"/>
  <c r="F1511" i="13"/>
  <c r="G1511" i="13"/>
  <c r="H1511" i="13"/>
  <c r="A1512" i="13"/>
  <c r="D1515" i="14"/>
  <c r="F1515" i="14"/>
  <c r="G1515" i="14"/>
  <c r="B1515" i="14"/>
  <c r="C1515" i="14"/>
  <c r="H1515" i="14"/>
  <c r="K1515" i="14"/>
  <c r="B1512" i="13"/>
  <c r="E1515" i="14"/>
  <c r="I1515" i="14"/>
  <c r="C1512" i="13"/>
  <c r="D1512" i="13"/>
  <c r="E1512" i="13"/>
  <c r="F1512" i="13"/>
  <c r="G1512" i="13"/>
  <c r="H1512" i="13"/>
  <c r="A1513" i="13"/>
  <c r="D1516" i="14"/>
  <c r="F1516" i="14"/>
  <c r="G1516" i="14"/>
  <c r="B1516" i="14"/>
  <c r="C1516" i="14"/>
  <c r="H1516" i="14"/>
  <c r="K1516" i="14"/>
  <c r="B1513" i="13"/>
  <c r="E1516" i="14"/>
  <c r="I1516" i="14"/>
  <c r="C1513" i="13"/>
  <c r="D1513" i="13"/>
  <c r="E1513" i="13"/>
  <c r="F1513" i="13"/>
  <c r="G1513" i="13"/>
  <c r="H1513" i="13"/>
  <c r="A1514" i="13"/>
  <c r="D1517" i="14"/>
  <c r="F1517" i="14"/>
  <c r="G1517" i="14"/>
  <c r="B1517" i="14"/>
  <c r="C1517" i="14"/>
  <c r="H1517" i="14"/>
  <c r="K1517" i="14"/>
  <c r="B1514" i="13"/>
  <c r="E1517" i="14"/>
  <c r="I1517" i="14"/>
  <c r="C1514" i="13"/>
  <c r="D1514" i="13"/>
  <c r="E1514" i="13"/>
  <c r="F1514" i="13"/>
  <c r="G1514" i="13"/>
  <c r="H1514" i="13"/>
  <c r="A1515" i="13"/>
  <c r="D1518" i="14"/>
  <c r="F1518" i="14"/>
  <c r="G1518" i="14"/>
  <c r="B1518" i="14"/>
  <c r="C1518" i="14"/>
  <c r="H1518" i="14"/>
  <c r="K1518" i="14"/>
  <c r="B1515" i="13"/>
  <c r="E1518" i="14"/>
  <c r="I1518" i="14"/>
  <c r="C1515" i="13"/>
  <c r="D1515" i="13"/>
  <c r="E1515" i="13"/>
  <c r="F1515" i="13"/>
  <c r="G1515" i="13"/>
  <c r="H1515" i="13"/>
  <c r="A1516" i="13"/>
  <c r="D1519" i="14"/>
  <c r="F1519" i="14"/>
  <c r="G1519" i="14"/>
  <c r="B1519" i="14"/>
  <c r="C1519" i="14"/>
  <c r="H1519" i="14"/>
  <c r="K1519" i="14"/>
  <c r="B1516" i="13"/>
  <c r="E1519" i="14"/>
  <c r="I1519" i="14"/>
  <c r="C1516" i="13"/>
  <c r="D1516" i="13"/>
  <c r="E1516" i="13"/>
  <c r="F1516" i="13"/>
  <c r="G1516" i="13"/>
  <c r="H1516" i="13"/>
  <c r="A1517" i="13"/>
  <c r="D1520" i="14"/>
  <c r="F1520" i="14"/>
  <c r="G1520" i="14"/>
  <c r="B1520" i="14"/>
  <c r="C1520" i="14"/>
  <c r="H1520" i="14"/>
  <c r="K1520" i="14"/>
  <c r="B1517" i="13"/>
  <c r="E1520" i="14"/>
  <c r="I1520" i="14"/>
  <c r="C1517" i="13"/>
  <c r="D1517" i="13"/>
  <c r="E1517" i="13"/>
  <c r="F1517" i="13"/>
  <c r="G1517" i="13"/>
  <c r="H1517" i="13"/>
  <c r="A1518" i="13"/>
  <c r="D1521" i="14"/>
  <c r="F1521" i="14"/>
  <c r="G1521" i="14"/>
  <c r="B1521" i="14"/>
  <c r="C1521" i="14"/>
  <c r="H1521" i="14"/>
  <c r="K1521" i="14"/>
  <c r="B1518" i="13"/>
  <c r="E1521" i="14"/>
  <c r="I1521" i="14"/>
  <c r="C1518" i="13"/>
  <c r="D1518" i="13"/>
  <c r="E1518" i="13"/>
  <c r="F1518" i="13"/>
  <c r="G1518" i="13"/>
  <c r="H1518" i="13"/>
  <c r="A1519" i="13"/>
  <c r="D1522" i="14"/>
  <c r="F1522" i="14"/>
  <c r="G1522" i="14"/>
  <c r="B1522" i="14"/>
  <c r="C1522" i="14"/>
  <c r="H1522" i="14"/>
  <c r="K1522" i="14"/>
  <c r="B1519" i="13"/>
  <c r="E1522" i="14"/>
  <c r="I1522" i="14"/>
  <c r="C1519" i="13"/>
  <c r="D1519" i="13"/>
  <c r="E1519" i="13"/>
  <c r="F1519" i="13"/>
  <c r="G1519" i="13"/>
  <c r="H1519" i="13"/>
  <c r="A1520" i="13"/>
  <c r="D1523" i="14"/>
  <c r="F1523" i="14"/>
  <c r="G1523" i="14"/>
  <c r="B1523" i="14"/>
  <c r="C1523" i="14"/>
  <c r="H1523" i="14"/>
  <c r="K1523" i="14"/>
  <c r="B1520" i="13"/>
  <c r="E1523" i="14"/>
  <c r="I1523" i="14"/>
  <c r="C1520" i="13"/>
  <c r="D1520" i="13"/>
  <c r="E1520" i="13"/>
  <c r="F1520" i="13"/>
  <c r="G1520" i="13"/>
  <c r="H1520" i="13"/>
  <c r="A1521" i="13"/>
  <c r="D1524" i="14"/>
  <c r="F1524" i="14"/>
  <c r="G1524" i="14"/>
  <c r="B1524" i="14"/>
  <c r="C1524" i="14"/>
  <c r="H1524" i="14"/>
  <c r="K1524" i="14"/>
  <c r="B1521" i="13"/>
  <c r="E1524" i="14"/>
  <c r="I1524" i="14"/>
  <c r="C1521" i="13"/>
  <c r="D1521" i="13"/>
  <c r="E1521" i="13"/>
  <c r="F1521" i="13"/>
  <c r="G1521" i="13"/>
  <c r="H1521" i="13"/>
  <c r="A1522" i="13"/>
  <c r="D1525" i="14"/>
  <c r="F1525" i="14"/>
  <c r="G1525" i="14"/>
  <c r="B1525" i="14"/>
  <c r="C1525" i="14"/>
  <c r="H1525" i="14"/>
  <c r="K1525" i="14"/>
  <c r="B1522" i="13"/>
  <c r="E1525" i="14"/>
  <c r="I1525" i="14"/>
  <c r="C1522" i="13"/>
  <c r="D1522" i="13"/>
  <c r="E1522" i="13"/>
  <c r="F1522" i="13"/>
  <c r="G1522" i="13"/>
  <c r="H1522" i="13"/>
  <c r="A1523" i="13"/>
  <c r="D1526" i="14"/>
  <c r="F1526" i="14"/>
  <c r="G1526" i="14"/>
  <c r="B1526" i="14"/>
  <c r="C1526" i="14"/>
  <c r="H1526" i="14"/>
  <c r="K1526" i="14"/>
  <c r="B1523" i="13"/>
  <c r="E1526" i="14"/>
  <c r="I1526" i="14"/>
  <c r="C1523" i="13"/>
  <c r="D1523" i="13"/>
  <c r="E1523" i="13"/>
  <c r="F1523" i="13"/>
  <c r="G1523" i="13"/>
  <c r="H1523" i="13"/>
  <c r="A1524" i="13"/>
  <c r="D1527" i="14"/>
  <c r="F1527" i="14"/>
  <c r="G1527" i="14"/>
  <c r="B1527" i="14"/>
  <c r="C1527" i="14"/>
  <c r="H1527" i="14"/>
  <c r="K1527" i="14"/>
  <c r="B1524" i="13"/>
  <c r="E1527" i="14"/>
  <c r="I1527" i="14"/>
  <c r="C1524" i="13"/>
  <c r="D1524" i="13"/>
  <c r="E1524" i="13"/>
  <c r="F1524" i="13"/>
  <c r="G1524" i="13"/>
  <c r="H1524" i="13"/>
  <c r="A1525" i="13"/>
  <c r="D1528" i="14"/>
  <c r="F1528" i="14"/>
  <c r="G1528" i="14"/>
  <c r="B1528" i="14"/>
  <c r="C1528" i="14"/>
  <c r="H1528" i="14"/>
  <c r="K1528" i="14"/>
  <c r="B1525" i="13"/>
  <c r="E1528" i="14"/>
  <c r="I1528" i="14"/>
  <c r="C1525" i="13"/>
  <c r="D1525" i="13"/>
  <c r="E1525" i="13"/>
  <c r="F1525" i="13"/>
  <c r="G1525" i="13"/>
  <c r="H1525" i="13"/>
  <c r="A1526" i="13"/>
  <c r="D1529" i="14"/>
  <c r="F1529" i="14"/>
  <c r="G1529" i="14"/>
  <c r="B1529" i="14"/>
  <c r="C1529" i="14"/>
  <c r="H1529" i="14"/>
  <c r="K1529" i="14"/>
  <c r="B1526" i="13"/>
  <c r="E1529" i="14"/>
  <c r="I1529" i="14"/>
  <c r="C1526" i="13"/>
  <c r="D1526" i="13"/>
  <c r="E1526" i="13"/>
  <c r="F1526" i="13"/>
  <c r="G1526" i="13"/>
  <c r="H1526" i="13"/>
  <c r="A1527" i="13"/>
  <c r="D1530" i="14"/>
  <c r="F1530" i="14"/>
  <c r="G1530" i="14"/>
  <c r="B1530" i="14"/>
  <c r="C1530" i="14"/>
  <c r="H1530" i="14"/>
  <c r="K1530" i="14"/>
  <c r="B1527" i="13"/>
  <c r="E1530" i="14"/>
  <c r="I1530" i="14"/>
  <c r="C1527" i="13"/>
  <c r="D1527" i="13"/>
  <c r="E1527" i="13"/>
  <c r="F1527" i="13"/>
  <c r="G1527" i="13"/>
  <c r="H1527" i="13"/>
  <c r="A1528" i="13"/>
  <c r="D1531" i="14"/>
  <c r="F1531" i="14"/>
  <c r="G1531" i="14"/>
  <c r="B1531" i="14"/>
  <c r="C1531" i="14"/>
  <c r="H1531" i="14"/>
  <c r="K1531" i="14"/>
  <c r="B1528" i="13"/>
  <c r="E1531" i="14"/>
  <c r="I1531" i="14"/>
  <c r="C1528" i="13"/>
  <c r="D1528" i="13"/>
  <c r="E1528" i="13"/>
  <c r="F1528" i="13"/>
  <c r="G1528" i="13"/>
  <c r="H1528" i="13"/>
  <c r="A1529" i="13"/>
  <c r="D1532" i="14"/>
  <c r="F1532" i="14"/>
  <c r="G1532" i="14"/>
  <c r="B1532" i="14"/>
  <c r="C1532" i="14"/>
  <c r="H1532" i="14"/>
  <c r="K1532" i="14"/>
  <c r="B1529" i="13"/>
  <c r="E1532" i="14"/>
  <c r="I1532" i="14"/>
  <c r="C1529" i="13"/>
  <c r="D1529" i="13"/>
  <c r="E1529" i="13"/>
  <c r="F1529" i="13"/>
  <c r="G1529" i="13"/>
  <c r="H1529" i="13"/>
  <c r="A1530" i="13"/>
  <c r="D1533" i="14"/>
  <c r="F1533" i="14"/>
  <c r="G1533" i="14"/>
  <c r="B1533" i="14"/>
  <c r="C1533" i="14"/>
  <c r="H1533" i="14"/>
  <c r="K1533" i="14"/>
  <c r="B1530" i="13"/>
  <c r="E1533" i="14"/>
  <c r="I1533" i="14"/>
  <c r="C1530" i="13"/>
  <c r="D1530" i="13"/>
  <c r="E1530" i="13"/>
  <c r="F1530" i="13"/>
  <c r="G1530" i="13"/>
  <c r="H1530" i="13"/>
  <c r="A1531" i="13"/>
  <c r="D1534" i="14"/>
  <c r="F1534" i="14"/>
  <c r="G1534" i="14"/>
  <c r="B1534" i="14"/>
  <c r="C1534" i="14"/>
  <c r="H1534" i="14"/>
  <c r="K1534" i="14"/>
  <c r="B1531" i="13"/>
  <c r="E1534" i="14"/>
  <c r="I1534" i="14"/>
  <c r="C1531" i="13"/>
  <c r="D1531" i="13"/>
  <c r="E1531" i="13"/>
  <c r="F1531" i="13"/>
  <c r="G1531" i="13"/>
  <c r="H1531" i="13"/>
  <c r="A1532" i="13"/>
  <c r="D1535" i="14"/>
  <c r="F1535" i="14"/>
  <c r="G1535" i="14"/>
  <c r="B1535" i="14"/>
  <c r="C1535" i="14"/>
  <c r="H1535" i="14"/>
  <c r="K1535" i="14"/>
  <c r="B1532" i="13"/>
  <c r="E1535" i="14"/>
  <c r="I1535" i="14"/>
  <c r="C1532" i="13"/>
  <c r="D1532" i="13"/>
  <c r="E1532" i="13"/>
  <c r="F1532" i="13"/>
  <c r="G1532" i="13"/>
  <c r="H1532" i="13"/>
  <c r="A1533" i="13"/>
  <c r="D1536" i="14"/>
  <c r="F1536" i="14"/>
  <c r="G1536" i="14"/>
  <c r="B1536" i="14"/>
  <c r="C1536" i="14"/>
  <c r="H1536" i="14"/>
  <c r="K1536" i="14"/>
  <c r="B1533" i="13"/>
  <c r="E1536" i="14"/>
  <c r="I1536" i="14"/>
  <c r="C1533" i="13"/>
  <c r="D1533" i="13"/>
  <c r="E1533" i="13"/>
  <c r="F1533" i="13"/>
  <c r="G1533" i="13"/>
  <c r="H1533" i="13"/>
  <c r="A1534" i="13"/>
  <c r="D1537" i="14"/>
  <c r="F1537" i="14"/>
  <c r="G1537" i="14"/>
  <c r="B1537" i="14"/>
  <c r="C1537" i="14"/>
  <c r="H1537" i="14"/>
  <c r="K1537" i="14"/>
  <c r="B1534" i="13"/>
  <c r="E1537" i="14"/>
  <c r="I1537" i="14"/>
  <c r="C1534" i="13"/>
  <c r="D1534" i="13"/>
  <c r="E1534" i="13"/>
  <c r="F1534" i="13"/>
  <c r="G1534" i="13"/>
  <c r="H1534" i="13"/>
  <c r="A1535" i="13"/>
  <c r="D1538" i="14"/>
  <c r="F1538" i="14"/>
  <c r="G1538" i="14"/>
  <c r="B1538" i="14"/>
  <c r="C1538" i="14"/>
  <c r="H1538" i="14"/>
  <c r="K1538" i="14"/>
  <c r="B1535" i="13"/>
  <c r="E1538" i="14"/>
  <c r="I1538" i="14"/>
  <c r="C1535" i="13"/>
  <c r="D1535" i="13"/>
  <c r="E1535" i="13"/>
  <c r="F1535" i="13"/>
  <c r="G1535" i="13"/>
  <c r="H1535" i="13"/>
  <c r="A1536" i="13"/>
  <c r="D1539" i="14"/>
  <c r="F1539" i="14"/>
  <c r="G1539" i="14"/>
  <c r="B1539" i="14"/>
  <c r="C1539" i="14"/>
  <c r="H1539" i="14"/>
  <c r="K1539" i="14"/>
  <c r="B1536" i="13"/>
  <c r="E1539" i="14"/>
  <c r="I1539" i="14"/>
  <c r="C1536" i="13"/>
  <c r="D1536" i="13"/>
  <c r="E1536" i="13"/>
  <c r="F1536" i="13"/>
  <c r="G1536" i="13"/>
  <c r="H1536" i="13"/>
  <c r="A1537" i="13"/>
  <c r="D1540" i="14"/>
  <c r="F1540" i="14"/>
  <c r="G1540" i="14"/>
  <c r="B1540" i="14"/>
  <c r="C1540" i="14"/>
  <c r="H1540" i="14"/>
  <c r="K1540" i="14"/>
  <c r="B1537" i="13"/>
  <c r="E1540" i="14"/>
  <c r="I1540" i="14"/>
  <c r="C1537" i="13"/>
  <c r="D1537" i="13"/>
  <c r="E1537" i="13"/>
  <c r="F1537" i="13"/>
  <c r="G1537" i="13"/>
  <c r="H1537" i="13"/>
  <c r="A1538" i="13"/>
  <c r="D1541" i="14"/>
  <c r="F1541" i="14"/>
  <c r="G1541" i="14"/>
  <c r="B1541" i="14"/>
  <c r="C1541" i="14"/>
  <c r="H1541" i="14"/>
  <c r="K1541" i="14"/>
  <c r="B1538" i="13"/>
  <c r="E1541" i="14"/>
  <c r="I1541" i="14"/>
  <c r="C1538" i="13"/>
  <c r="D1538" i="13"/>
  <c r="E1538" i="13"/>
  <c r="F1538" i="13"/>
  <c r="G1538" i="13"/>
  <c r="H1538" i="13"/>
  <c r="A1539" i="13"/>
  <c r="D1542" i="14"/>
  <c r="F1542" i="14"/>
  <c r="G1542" i="14"/>
  <c r="B1542" i="14"/>
  <c r="C1542" i="14"/>
  <c r="H1542" i="14"/>
  <c r="K1542" i="14"/>
  <c r="B1539" i="13"/>
  <c r="E1542" i="14"/>
  <c r="I1542" i="14"/>
  <c r="C1539" i="13"/>
  <c r="D1539" i="13"/>
  <c r="E1539" i="13"/>
  <c r="F1539" i="13"/>
  <c r="G1539" i="13"/>
  <c r="H1539" i="13"/>
  <c r="A1540" i="13"/>
  <c r="D1543" i="14"/>
  <c r="F1543" i="14"/>
  <c r="G1543" i="14"/>
  <c r="B1543" i="14"/>
  <c r="C1543" i="14"/>
  <c r="H1543" i="14"/>
  <c r="K1543" i="14"/>
  <c r="B1540" i="13"/>
  <c r="E1543" i="14"/>
  <c r="I1543" i="14"/>
  <c r="C1540" i="13"/>
  <c r="D1540" i="13"/>
  <c r="E1540" i="13"/>
  <c r="F1540" i="13"/>
  <c r="G1540" i="13"/>
  <c r="H1540" i="13"/>
  <c r="A1541" i="13"/>
  <c r="D1544" i="14"/>
  <c r="F1544" i="14"/>
  <c r="G1544" i="14"/>
  <c r="B1544" i="14"/>
  <c r="C1544" i="14"/>
  <c r="H1544" i="14"/>
  <c r="K1544" i="14"/>
  <c r="B1541" i="13"/>
  <c r="E1544" i="14"/>
  <c r="I1544" i="14"/>
  <c r="C1541" i="13"/>
  <c r="D1541" i="13"/>
  <c r="E1541" i="13"/>
  <c r="F1541" i="13"/>
  <c r="G1541" i="13"/>
  <c r="H1541" i="13"/>
  <c r="A1542" i="13"/>
  <c r="D1545" i="14"/>
  <c r="F1545" i="14"/>
  <c r="G1545" i="14"/>
  <c r="B1545" i="14"/>
  <c r="C1545" i="14"/>
  <c r="H1545" i="14"/>
  <c r="K1545" i="14"/>
  <c r="B1542" i="13"/>
  <c r="E1545" i="14"/>
  <c r="I1545" i="14"/>
  <c r="C1542" i="13"/>
  <c r="D1542" i="13"/>
  <c r="E1542" i="13"/>
  <c r="F1542" i="13"/>
  <c r="G1542" i="13"/>
  <c r="H1542" i="13"/>
  <c r="A743" i="9"/>
  <c r="B743" i="9"/>
  <c r="S678" i="3"/>
  <c r="C743" i="9"/>
  <c r="D743" i="9"/>
  <c r="U678" i="3"/>
  <c r="E743" i="9"/>
  <c r="F743" i="9"/>
  <c r="G743" i="9"/>
  <c r="H743" i="9"/>
  <c r="BF678" i="3"/>
  <c r="BG678" i="3"/>
  <c r="BH678" i="3"/>
  <c r="BI678" i="3"/>
  <c r="BJ678" i="3"/>
  <c r="AI678" i="3"/>
  <c r="I743" i="9"/>
  <c r="J743" i="9"/>
  <c r="K743" i="9"/>
  <c r="L743" i="9"/>
  <c r="M743" i="9"/>
  <c r="N743" i="9"/>
  <c r="O743" i="9"/>
  <c r="P743" i="9"/>
  <c r="Q743" i="9"/>
  <c r="R743" i="9"/>
  <c r="S743" i="9"/>
  <c r="T743" i="9"/>
  <c r="BA678" i="3"/>
  <c r="BB678" i="3"/>
  <c r="BC678" i="3"/>
  <c r="BD678" i="3"/>
  <c r="BE678" i="3"/>
  <c r="AZ678" i="3"/>
  <c r="U743" i="9"/>
  <c r="A744" i="9"/>
  <c r="B744" i="9"/>
  <c r="S679" i="3"/>
  <c r="C744" i="9"/>
  <c r="D744" i="9"/>
  <c r="U679" i="3"/>
  <c r="E744" i="9"/>
  <c r="F744" i="9"/>
  <c r="G744" i="9"/>
  <c r="H744" i="9"/>
  <c r="BF679" i="3"/>
  <c r="BG679" i="3"/>
  <c r="BH679" i="3"/>
  <c r="BI679" i="3"/>
  <c r="BJ679" i="3"/>
  <c r="AI679" i="3"/>
  <c r="I744" i="9"/>
  <c r="J744" i="9"/>
  <c r="K744" i="9"/>
  <c r="L744" i="9"/>
  <c r="M744" i="9"/>
  <c r="N744" i="9"/>
  <c r="O744" i="9"/>
  <c r="P744" i="9"/>
  <c r="Q744" i="9"/>
  <c r="R744" i="9"/>
  <c r="S744" i="9"/>
  <c r="T744" i="9"/>
  <c r="BA679" i="3"/>
  <c r="BB679" i="3"/>
  <c r="BC679" i="3"/>
  <c r="BD679" i="3"/>
  <c r="BE679" i="3"/>
  <c r="AZ679" i="3"/>
  <c r="U744" i="9"/>
  <c r="A745" i="9"/>
  <c r="B745" i="9"/>
  <c r="S680" i="3"/>
  <c r="C745" i="9"/>
  <c r="D745" i="9"/>
  <c r="U680" i="3"/>
  <c r="E745" i="9"/>
  <c r="F745" i="9"/>
  <c r="G745" i="9"/>
  <c r="H745" i="9"/>
  <c r="BF680" i="3"/>
  <c r="BG680" i="3"/>
  <c r="BH680" i="3"/>
  <c r="BI680" i="3"/>
  <c r="BJ680" i="3"/>
  <c r="AI680" i="3"/>
  <c r="I745" i="9"/>
  <c r="J745" i="9"/>
  <c r="K745" i="9"/>
  <c r="L745" i="9"/>
  <c r="M745" i="9"/>
  <c r="N745" i="9"/>
  <c r="O745" i="9"/>
  <c r="P745" i="9"/>
  <c r="Q745" i="9"/>
  <c r="R745" i="9"/>
  <c r="S745" i="9"/>
  <c r="T745" i="9"/>
  <c r="BA680" i="3"/>
  <c r="BB680" i="3"/>
  <c r="BC680" i="3"/>
  <c r="BD680" i="3"/>
  <c r="BE680" i="3"/>
  <c r="AZ680" i="3"/>
  <c r="U745" i="9"/>
  <c r="A746" i="9"/>
  <c r="B746" i="9"/>
  <c r="S681" i="3"/>
  <c r="C746" i="9"/>
  <c r="D746" i="9"/>
  <c r="U681" i="3"/>
  <c r="E746" i="9"/>
  <c r="F746" i="9"/>
  <c r="G746" i="9"/>
  <c r="H746" i="9"/>
  <c r="BF681" i="3"/>
  <c r="BG681" i="3"/>
  <c r="BH681" i="3"/>
  <c r="BI681" i="3"/>
  <c r="BJ681" i="3"/>
  <c r="AI681" i="3"/>
  <c r="I746" i="9"/>
  <c r="J746" i="9"/>
  <c r="K746" i="9"/>
  <c r="L746" i="9"/>
  <c r="M746" i="9"/>
  <c r="N746" i="9"/>
  <c r="O746" i="9"/>
  <c r="P746" i="9"/>
  <c r="Q746" i="9"/>
  <c r="R746" i="9"/>
  <c r="S746" i="9"/>
  <c r="T746" i="9"/>
  <c r="BA681" i="3"/>
  <c r="BB681" i="3"/>
  <c r="BC681" i="3"/>
  <c r="BD681" i="3"/>
  <c r="BE681" i="3"/>
  <c r="AZ681" i="3"/>
  <c r="U746" i="9"/>
  <c r="A747" i="9"/>
  <c r="B747" i="9"/>
  <c r="S682" i="3"/>
  <c r="C747" i="9"/>
  <c r="D747" i="9"/>
  <c r="U682" i="3"/>
  <c r="E747" i="9"/>
  <c r="F747" i="9"/>
  <c r="G747" i="9"/>
  <c r="H747" i="9"/>
  <c r="BF682" i="3"/>
  <c r="BG682" i="3"/>
  <c r="BH682" i="3"/>
  <c r="BI682" i="3"/>
  <c r="BJ682" i="3"/>
  <c r="AI682" i="3"/>
  <c r="I747" i="9"/>
  <c r="J747" i="9"/>
  <c r="K747" i="9"/>
  <c r="L747" i="9"/>
  <c r="M747" i="9"/>
  <c r="N747" i="9"/>
  <c r="O747" i="9"/>
  <c r="P747" i="9"/>
  <c r="Q747" i="9"/>
  <c r="R747" i="9"/>
  <c r="S747" i="9"/>
  <c r="T747" i="9"/>
  <c r="BA682" i="3"/>
  <c r="BB682" i="3"/>
  <c r="BC682" i="3"/>
  <c r="BD682" i="3"/>
  <c r="BE682" i="3"/>
  <c r="AZ682" i="3"/>
  <c r="U747" i="9"/>
  <c r="A748" i="9"/>
  <c r="B748" i="9"/>
  <c r="S683" i="3"/>
  <c r="C748" i="9"/>
  <c r="D748" i="9"/>
  <c r="U683" i="3"/>
  <c r="E748" i="9"/>
  <c r="F748" i="9"/>
  <c r="G748" i="9"/>
  <c r="H748" i="9"/>
  <c r="BF683" i="3"/>
  <c r="BG683" i="3"/>
  <c r="BH683" i="3"/>
  <c r="BI683" i="3"/>
  <c r="BJ683" i="3"/>
  <c r="AI683" i="3"/>
  <c r="I748" i="9"/>
  <c r="J748" i="9"/>
  <c r="K748" i="9"/>
  <c r="L748" i="9"/>
  <c r="M748" i="9"/>
  <c r="N748" i="9"/>
  <c r="O748" i="9"/>
  <c r="P748" i="9"/>
  <c r="Q748" i="9"/>
  <c r="R748" i="9"/>
  <c r="S748" i="9"/>
  <c r="T748" i="9"/>
  <c r="BA683" i="3"/>
  <c r="BB683" i="3"/>
  <c r="BC683" i="3"/>
  <c r="BD683" i="3"/>
  <c r="BE683" i="3"/>
  <c r="AZ683" i="3"/>
  <c r="U748" i="9"/>
  <c r="A749" i="9"/>
  <c r="B749" i="9"/>
  <c r="S684" i="3"/>
  <c r="C749" i="9"/>
  <c r="D749" i="9"/>
  <c r="U684" i="3"/>
  <c r="E749" i="9"/>
  <c r="F749" i="9"/>
  <c r="G749" i="9"/>
  <c r="H749" i="9"/>
  <c r="BF684" i="3"/>
  <c r="BG684" i="3"/>
  <c r="BH684" i="3"/>
  <c r="BI684" i="3"/>
  <c r="BJ684" i="3"/>
  <c r="AI684" i="3"/>
  <c r="I749" i="9"/>
  <c r="J749" i="9"/>
  <c r="K749" i="9"/>
  <c r="L749" i="9"/>
  <c r="M749" i="9"/>
  <c r="N749" i="9"/>
  <c r="O749" i="9"/>
  <c r="P749" i="9"/>
  <c r="Q749" i="9"/>
  <c r="R749" i="9"/>
  <c r="S749" i="9"/>
  <c r="T749" i="9"/>
  <c r="BA684" i="3"/>
  <c r="BB684" i="3"/>
  <c r="BC684" i="3"/>
  <c r="BD684" i="3"/>
  <c r="BE684" i="3"/>
  <c r="AZ684" i="3"/>
  <c r="U749" i="9"/>
  <c r="A750" i="9"/>
  <c r="B750" i="9"/>
  <c r="S685" i="3"/>
  <c r="C750" i="9"/>
  <c r="D750" i="9"/>
  <c r="U685" i="3"/>
  <c r="E750" i="9"/>
  <c r="F750" i="9"/>
  <c r="G750" i="9"/>
  <c r="H750" i="9"/>
  <c r="BF685" i="3"/>
  <c r="BG685" i="3"/>
  <c r="BH685" i="3"/>
  <c r="BI685" i="3"/>
  <c r="BJ685" i="3"/>
  <c r="AI685" i="3"/>
  <c r="I750" i="9"/>
  <c r="J750" i="9"/>
  <c r="K750" i="9"/>
  <c r="L750" i="9"/>
  <c r="M750" i="9"/>
  <c r="N750" i="9"/>
  <c r="O750" i="9"/>
  <c r="P750" i="9"/>
  <c r="Q750" i="9"/>
  <c r="R750" i="9"/>
  <c r="S750" i="9"/>
  <c r="T750" i="9"/>
  <c r="BA685" i="3"/>
  <c r="BB685" i="3"/>
  <c r="BC685" i="3"/>
  <c r="BD685" i="3"/>
  <c r="BE685" i="3"/>
  <c r="AZ685" i="3"/>
  <c r="U750" i="9"/>
  <c r="A751" i="9"/>
  <c r="B751" i="9"/>
  <c r="S686" i="3"/>
  <c r="C751" i="9"/>
  <c r="D751" i="9"/>
  <c r="U686" i="3"/>
  <c r="E751" i="9"/>
  <c r="F751" i="9"/>
  <c r="G751" i="9"/>
  <c r="H751" i="9"/>
  <c r="BF686" i="3"/>
  <c r="BG686" i="3"/>
  <c r="BH686" i="3"/>
  <c r="BI686" i="3"/>
  <c r="BJ686" i="3"/>
  <c r="AI686" i="3"/>
  <c r="I751" i="9"/>
  <c r="J751" i="9"/>
  <c r="K751" i="9"/>
  <c r="L751" i="9"/>
  <c r="M751" i="9"/>
  <c r="N751" i="9"/>
  <c r="O751" i="9"/>
  <c r="P751" i="9"/>
  <c r="Q751" i="9"/>
  <c r="R751" i="9"/>
  <c r="S751" i="9"/>
  <c r="T751" i="9"/>
  <c r="BA686" i="3"/>
  <c r="BB686" i="3"/>
  <c r="BC686" i="3"/>
  <c r="BD686" i="3"/>
  <c r="BE686" i="3"/>
  <c r="AZ686" i="3"/>
  <c r="U751" i="9"/>
  <c r="A752" i="9"/>
  <c r="B752" i="9"/>
  <c r="S687" i="3"/>
  <c r="C752" i="9"/>
  <c r="D752" i="9"/>
  <c r="U687" i="3"/>
  <c r="E752" i="9"/>
  <c r="F752" i="9"/>
  <c r="G752" i="9"/>
  <c r="H752" i="9"/>
  <c r="BF687" i="3"/>
  <c r="BG687" i="3"/>
  <c r="BH687" i="3"/>
  <c r="BI687" i="3"/>
  <c r="BJ687" i="3"/>
  <c r="AI687" i="3"/>
  <c r="I752" i="9"/>
  <c r="J752" i="9"/>
  <c r="K752" i="9"/>
  <c r="L752" i="9"/>
  <c r="M752" i="9"/>
  <c r="N752" i="9"/>
  <c r="O752" i="9"/>
  <c r="P752" i="9"/>
  <c r="Q752" i="9"/>
  <c r="R752" i="9"/>
  <c r="S752" i="9"/>
  <c r="T752" i="9"/>
  <c r="BA687" i="3"/>
  <c r="BB687" i="3"/>
  <c r="BC687" i="3"/>
  <c r="BD687" i="3"/>
  <c r="BE687" i="3"/>
  <c r="AZ687" i="3"/>
  <c r="U752" i="9"/>
  <c r="A753" i="9"/>
  <c r="B753" i="9"/>
  <c r="S688" i="3"/>
  <c r="C753" i="9"/>
  <c r="D753" i="9"/>
  <c r="U688" i="3"/>
  <c r="E753" i="9"/>
  <c r="F753" i="9"/>
  <c r="G753" i="9"/>
  <c r="H753" i="9"/>
  <c r="BF688" i="3"/>
  <c r="BG688" i="3"/>
  <c r="BH688" i="3"/>
  <c r="BI688" i="3"/>
  <c r="BJ688" i="3"/>
  <c r="AI688" i="3"/>
  <c r="I753" i="9"/>
  <c r="J753" i="9"/>
  <c r="K753" i="9"/>
  <c r="L753" i="9"/>
  <c r="M753" i="9"/>
  <c r="N753" i="9"/>
  <c r="O753" i="9"/>
  <c r="P753" i="9"/>
  <c r="Q753" i="9"/>
  <c r="R753" i="9"/>
  <c r="S753" i="9"/>
  <c r="T753" i="9"/>
  <c r="BA688" i="3"/>
  <c r="BB688" i="3"/>
  <c r="BC688" i="3"/>
  <c r="BD688" i="3"/>
  <c r="BE688" i="3"/>
  <c r="AZ688" i="3"/>
  <c r="U753" i="9"/>
  <c r="A754" i="9"/>
  <c r="B754" i="9"/>
  <c r="S689" i="3"/>
  <c r="C754" i="9"/>
  <c r="D754" i="9"/>
  <c r="U689" i="3"/>
  <c r="E754" i="9"/>
  <c r="F754" i="9"/>
  <c r="G754" i="9"/>
  <c r="H754" i="9"/>
  <c r="BF689" i="3"/>
  <c r="BG689" i="3"/>
  <c r="BH689" i="3"/>
  <c r="BI689" i="3"/>
  <c r="BJ689" i="3"/>
  <c r="AI689" i="3"/>
  <c r="I754" i="9"/>
  <c r="J754" i="9"/>
  <c r="K754" i="9"/>
  <c r="L754" i="9"/>
  <c r="M754" i="9"/>
  <c r="N754" i="9"/>
  <c r="O754" i="9"/>
  <c r="P754" i="9"/>
  <c r="Q754" i="9"/>
  <c r="R754" i="9"/>
  <c r="S754" i="9"/>
  <c r="T754" i="9"/>
  <c r="BA689" i="3"/>
  <c r="BB689" i="3"/>
  <c r="BC689" i="3"/>
  <c r="BD689" i="3"/>
  <c r="BE689" i="3"/>
  <c r="AZ689" i="3"/>
  <c r="U754" i="9"/>
  <c r="A755" i="9"/>
  <c r="B755" i="9"/>
  <c r="S690" i="3"/>
  <c r="C755" i="9"/>
  <c r="D755" i="9"/>
  <c r="U690" i="3"/>
  <c r="E755" i="9"/>
  <c r="F755" i="9"/>
  <c r="G755" i="9"/>
  <c r="H755" i="9"/>
  <c r="BF690" i="3"/>
  <c r="BG690" i="3"/>
  <c r="BH690" i="3"/>
  <c r="BI690" i="3"/>
  <c r="BJ690" i="3"/>
  <c r="AI690" i="3"/>
  <c r="I755" i="9"/>
  <c r="J755" i="9"/>
  <c r="K755" i="9"/>
  <c r="L755" i="9"/>
  <c r="M755" i="9"/>
  <c r="N755" i="9"/>
  <c r="O755" i="9"/>
  <c r="P755" i="9"/>
  <c r="Q755" i="9"/>
  <c r="R755" i="9"/>
  <c r="S755" i="9"/>
  <c r="T755" i="9"/>
  <c r="BA690" i="3"/>
  <c r="BB690" i="3"/>
  <c r="BC690" i="3"/>
  <c r="BD690" i="3"/>
  <c r="BE690" i="3"/>
  <c r="AZ690" i="3"/>
  <c r="U755" i="9"/>
  <c r="A756" i="9"/>
  <c r="B756" i="9"/>
  <c r="S691" i="3"/>
  <c r="C756" i="9"/>
  <c r="D756" i="9"/>
  <c r="U691" i="3"/>
  <c r="E756" i="9"/>
  <c r="F756" i="9"/>
  <c r="G756" i="9"/>
  <c r="H756" i="9"/>
  <c r="BF691" i="3"/>
  <c r="BG691" i="3"/>
  <c r="BH691" i="3"/>
  <c r="BI691" i="3"/>
  <c r="BJ691" i="3"/>
  <c r="AI691" i="3"/>
  <c r="I756" i="9"/>
  <c r="J756" i="9"/>
  <c r="K756" i="9"/>
  <c r="L756" i="9"/>
  <c r="M756" i="9"/>
  <c r="N756" i="9"/>
  <c r="O756" i="9"/>
  <c r="P756" i="9"/>
  <c r="Q756" i="9"/>
  <c r="R756" i="9"/>
  <c r="S756" i="9"/>
  <c r="T756" i="9"/>
  <c r="BA691" i="3"/>
  <c r="BB691" i="3"/>
  <c r="BC691" i="3"/>
  <c r="BD691" i="3"/>
  <c r="BE691" i="3"/>
  <c r="AZ691" i="3"/>
  <c r="U756" i="9"/>
  <c r="A757" i="9"/>
  <c r="B757" i="9"/>
  <c r="S692" i="3"/>
  <c r="C757" i="9"/>
  <c r="D757" i="9"/>
  <c r="U692" i="3"/>
  <c r="E757" i="9"/>
  <c r="F757" i="9"/>
  <c r="G757" i="9"/>
  <c r="H757" i="9"/>
  <c r="BF692" i="3"/>
  <c r="BG692" i="3"/>
  <c r="BH692" i="3"/>
  <c r="BI692" i="3"/>
  <c r="BJ692" i="3"/>
  <c r="AI692" i="3"/>
  <c r="I757" i="9"/>
  <c r="J757" i="9"/>
  <c r="K757" i="9"/>
  <c r="L757" i="9"/>
  <c r="M757" i="9"/>
  <c r="N757" i="9"/>
  <c r="O757" i="9"/>
  <c r="P757" i="9"/>
  <c r="Q757" i="9"/>
  <c r="R757" i="9"/>
  <c r="S757" i="9"/>
  <c r="T757" i="9"/>
  <c r="BA692" i="3"/>
  <c r="BB692" i="3"/>
  <c r="BC692" i="3"/>
  <c r="BD692" i="3"/>
  <c r="BE692" i="3"/>
  <c r="AZ692" i="3"/>
  <c r="U757" i="9"/>
  <c r="A192" i="9"/>
  <c r="B192" i="9"/>
  <c r="S127" i="3"/>
  <c r="C192" i="9"/>
  <c r="D192" i="9"/>
  <c r="E192" i="9"/>
  <c r="F192" i="9"/>
  <c r="G192" i="9"/>
  <c r="H192" i="9"/>
  <c r="Z127" i="3"/>
  <c r="BF127" i="3"/>
  <c r="BG127" i="3"/>
  <c r="BH127" i="3"/>
  <c r="BI127" i="3"/>
  <c r="BJ127" i="3"/>
  <c r="AI127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A127" i="3"/>
  <c r="BB127" i="3"/>
  <c r="BC127" i="3"/>
  <c r="BD127" i="3"/>
  <c r="BE127" i="3"/>
  <c r="AZ127" i="3"/>
  <c r="U192" i="9"/>
  <c r="A193" i="9"/>
  <c r="B193" i="9"/>
  <c r="S128" i="3"/>
  <c r="C193" i="9"/>
  <c r="D193" i="9"/>
  <c r="E193" i="9"/>
  <c r="F193" i="9"/>
  <c r="G193" i="9"/>
  <c r="H193" i="9"/>
  <c r="Z128" i="3"/>
  <c r="BF128" i="3"/>
  <c r="BG128" i="3"/>
  <c r="BH128" i="3"/>
  <c r="BI128" i="3"/>
  <c r="BJ128" i="3"/>
  <c r="AI128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A128" i="3"/>
  <c r="BB128" i="3"/>
  <c r="BC128" i="3"/>
  <c r="BD128" i="3"/>
  <c r="BE128" i="3"/>
  <c r="AZ128" i="3"/>
  <c r="U193" i="9"/>
  <c r="A194" i="9"/>
  <c r="B194" i="9"/>
  <c r="S129" i="3"/>
  <c r="C194" i="9"/>
  <c r="D194" i="9"/>
  <c r="E194" i="9"/>
  <c r="F194" i="9"/>
  <c r="G194" i="9"/>
  <c r="H194" i="9"/>
  <c r="Z129" i="3"/>
  <c r="BF129" i="3"/>
  <c r="BG129" i="3"/>
  <c r="BH129" i="3"/>
  <c r="BI129" i="3"/>
  <c r="BJ129" i="3"/>
  <c r="AI129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A129" i="3"/>
  <c r="BB129" i="3"/>
  <c r="BC129" i="3"/>
  <c r="BD129" i="3"/>
  <c r="BE129" i="3"/>
  <c r="AZ129" i="3"/>
  <c r="U194" i="9"/>
  <c r="A195" i="9"/>
  <c r="B195" i="9"/>
  <c r="S130" i="3"/>
  <c r="C195" i="9"/>
  <c r="D195" i="9"/>
  <c r="E195" i="9"/>
  <c r="F195" i="9"/>
  <c r="G195" i="9"/>
  <c r="H195" i="9"/>
  <c r="Z130" i="3"/>
  <c r="BF130" i="3"/>
  <c r="BG130" i="3"/>
  <c r="BH130" i="3"/>
  <c r="BI130" i="3"/>
  <c r="BJ130" i="3"/>
  <c r="AI130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A130" i="3"/>
  <c r="BB130" i="3"/>
  <c r="BC130" i="3"/>
  <c r="BD130" i="3"/>
  <c r="BE130" i="3"/>
  <c r="AZ130" i="3"/>
  <c r="U195" i="9"/>
  <c r="A196" i="9"/>
  <c r="B196" i="9"/>
  <c r="S131" i="3"/>
  <c r="C196" i="9"/>
  <c r="D196" i="9"/>
  <c r="E196" i="9"/>
  <c r="F196" i="9"/>
  <c r="G196" i="9"/>
  <c r="H196" i="9"/>
  <c r="Z131" i="3"/>
  <c r="BF131" i="3"/>
  <c r="BG131" i="3"/>
  <c r="BH131" i="3"/>
  <c r="BI131" i="3"/>
  <c r="BJ131" i="3"/>
  <c r="AI131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A131" i="3"/>
  <c r="BB131" i="3"/>
  <c r="BC131" i="3"/>
  <c r="BD131" i="3"/>
  <c r="BE131" i="3"/>
  <c r="AZ131" i="3"/>
  <c r="U196" i="9"/>
  <c r="A197" i="9"/>
  <c r="B197" i="9"/>
  <c r="S132" i="3"/>
  <c r="C197" i="9"/>
  <c r="D197" i="9"/>
  <c r="E197" i="9"/>
  <c r="F197" i="9"/>
  <c r="G197" i="9"/>
  <c r="H197" i="9"/>
  <c r="Z132" i="3"/>
  <c r="BF132" i="3"/>
  <c r="BG132" i="3"/>
  <c r="BH132" i="3"/>
  <c r="BI132" i="3"/>
  <c r="BJ132" i="3"/>
  <c r="AI132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A132" i="3"/>
  <c r="BB132" i="3"/>
  <c r="BC132" i="3"/>
  <c r="BD132" i="3"/>
  <c r="BE132" i="3"/>
  <c r="AZ132" i="3"/>
  <c r="U197" i="9"/>
  <c r="A198" i="9"/>
  <c r="B198" i="9"/>
  <c r="S133" i="3"/>
  <c r="C198" i="9"/>
  <c r="D198" i="9"/>
  <c r="E198" i="9"/>
  <c r="F198" i="9"/>
  <c r="G198" i="9"/>
  <c r="H198" i="9"/>
  <c r="Z133" i="3"/>
  <c r="BF133" i="3"/>
  <c r="BG133" i="3"/>
  <c r="BH133" i="3"/>
  <c r="BI133" i="3"/>
  <c r="BJ133" i="3"/>
  <c r="AI133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A133" i="3"/>
  <c r="BB133" i="3"/>
  <c r="BC133" i="3"/>
  <c r="BD133" i="3"/>
  <c r="BE133" i="3"/>
  <c r="AZ133" i="3"/>
  <c r="U198" i="9"/>
  <c r="A199" i="9"/>
  <c r="B199" i="9"/>
  <c r="S134" i="3"/>
  <c r="C199" i="9"/>
  <c r="D199" i="9"/>
  <c r="E199" i="9"/>
  <c r="F199" i="9"/>
  <c r="G199" i="9"/>
  <c r="H199" i="9"/>
  <c r="Z134" i="3"/>
  <c r="BF134" i="3"/>
  <c r="BG134" i="3"/>
  <c r="BH134" i="3"/>
  <c r="BI134" i="3"/>
  <c r="BJ134" i="3"/>
  <c r="AI134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A134" i="3"/>
  <c r="BB134" i="3"/>
  <c r="BC134" i="3"/>
  <c r="BD134" i="3"/>
  <c r="BE134" i="3"/>
  <c r="AZ134" i="3"/>
  <c r="U199" i="9"/>
  <c r="A200" i="9"/>
  <c r="B200" i="9"/>
  <c r="S135" i="3"/>
  <c r="C200" i="9"/>
  <c r="D200" i="9"/>
  <c r="E200" i="9"/>
  <c r="F200" i="9"/>
  <c r="G200" i="9"/>
  <c r="H200" i="9"/>
  <c r="Z135" i="3"/>
  <c r="BF135" i="3"/>
  <c r="BG135" i="3"/>
  <c r="BH135" i="3"/>
  <c r="BI135" i="3"/>
  <c r="BJ135" i="3"/>
  <c r="AI135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A135" i="3"/>
  <c r="BB135" i="3"/>
  <c r="BC135" i="3"/>
  <c r="BD135" i="3"/>
  <c r="BE135" i="3"/>
  <c r="AZ135" i="3"/>
  <c r="U200" i="9"/>
  <c r="A201" i="9"/>
  <c r="B201" i="9"/>
  <c r="S136" i="3"/>
  <c r="C201" i="9"/>
  <c r="D201" i="9"/>
  <c r="E201" i="9"/>
  <c r="F201" i="9"/>
  <c r="G201" i="9"/>
  <c r="H201" i="9"/>
  <c r="Z136" i="3"/>
  <c r="BF136" i="3"/>
  <c r="BG136" i="3"/>
  <c r="BH136" i="3"/>
  <c r="BI136" i="3"/>
  <c r="BJ136" i="3"/>
  <c r="AI136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A136" i="3"/>
  <c r="BB136" i="3"/>
  <c r="BC136" i="3"/>
  <c r="BD136" i="3"/>
  <c r="BE136" i="3"/>
  <c r="AZ136" i="3"/>
  <c r="U201" i="9"/>
  <c r="A202" i="9"/>
  <c r="B202" i="9"/>
  <c r="S137" i="3"/>
  <c r="C202" i="9"/>
  <c r="D202" i="9"/>
  <c r="E202" i="9"/>
  <c r="F202" i="9"/>
  <c r="G202" i="9"/>
  <c r="H202" i="9"/>
  <c r="Z137" i="3"/>
  <c r="BF137" i="3"/>
  <c r="BG137" i="3"/>
  <c r="BH137" i="3"/>
  <c r="BI137" i="3"/>
  <c r="BJ137" i="3"/>
  <c r="AI137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A137" i="3"/>
  <c r="BB137" i="3"/>
  <c r="BC137" i="3"/>
  <c r="BD137" i="3"/>
  <c r="BE137" i="3"/>
  <c r="AZ137" i="3"/>
  <c r="U202" i="9"/>
  <c r="A203" i="9"/>
  <c r="B203" i="9"/>
  <c r="S138" i="3"/>
  <c r="C203" i="9"/>
  <c r="D203" i="9"/>
  <c r="E203" i="9"/>
  <c r="F203" i="9"/>
  <c r="G203" i="9"/>
  <c r="H203" i="9"/>
  <c r="Z138" i="3"/>
  <c r="BF138" i="3"/>
  <c r="BG138" i="3"/>
  <c r="BH138" i="3"/>
  <c r="BI138" i="3"/>
  <c r="BJ138" i="3"/>
  <c r="AI138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A138" i="3"/>
  <c r="BB138" i="3"/>
  <c r="BC138" i="3"/>
  <c r="BD138" i="3"/>
  <c r="BE138" i="3"/>
  <c r="AZ138" i="3"/>
  <c r="U203" i="9"/>
  <c r="A204" i="9"/>
  <c r="B204" i="9"/>
  <c r="S139" i="3"/>
  <c r="C204" i="9"/>
  <c r="D204" i="9"/>
  <c r="E204" i="9"/>
  <c r="F204" i="9"/>
  <c r="G204" i="9"/>
  <c r="H204" i="9"/>
  <c r="Z139" i="3"/>
  <c r="BF139" i="3"/>
  <c r="BG139" i="3"/>
  <c r="BH139" i="3"/>
  <c r="BI139" i="3"/>
  <c r="BJ139" i="3"/>
  <c r="AI139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A139" i="3"/>
  <c r="BB139" i="3"/>
  <c r="BC139" i="3"/>
  <c r="BD139" i="3"/>
  <c r="BE139" i="3"/>
  <c r="AZ139" i="3"/>
  <c r="U204" i="9"/>
  <c r="A205" i="9"/>
  <c r="B205" i="9"/>
  <c r="S140" i="3"/>
  <c r="C205" i="9"/>
  <c r="D205" i="9"/>
  <c r="E205" i="9"/>
  <c r="F205" i="9"/>
  <c r="G205" i="9"/>
  <c r="H205" i="9"/>
  <c r="Z140" i="3"/>
  <c r="BF140" i="3"/>
  <c r="BG140" i="3"/>
  <c r="BH140" i="3"/>
  <c r="BI140" i="3"/>
  <c r="BJ140" i="3"/>
  <c r="AI140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A140" i="3"/>
  <c r="BB140" i="3"/>
  <c r="BC140" i="3"/>
  <c r="BD140" i="3"/>
  <c r="BE140" i="3"/>
  <c r="AZ140" i="3"/>
  <c r="U205" i="9"/>
  <c r="A206" i="9"/>
  <c r="B206" i="9"/>
  <c r="S141" i="3"/>
  <c r="C206" i="9"/>
  <c r="D206" i="9"/>
  <c r="E206" i="9"/>
  <c r="F206" i="9"/>
  <c r="G206" i="9"/>
  <c r="H206" i="9"/>
  <c r="Z141" i="3"/>
  <c r="BF141" i="3"/>
  <c r="BG141" i="3"/>
  <c r="BH141" i="3"/>
  <c r="BI141" i="3"/>
  <c r="BJ141" i="3"/>
  <c r="AI141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A141" i="3"/>
  <c r="BB141" i="3"/>
  <c r="BC141" i="3"/>
  <c r="BD141" i="3"/>
  <c r="BE141" i="3"/>
  <c r="AZ141" i="3"/>
  <c r="U206" i="9"/>
  <c r="A207" i="9"/>
  <c r="B207" i="9"/>
  <c r="S142" i="3"/>
  <c r="C207" i="9"/>
  <c r="D207" i="9"/>
  <c r="E207" i="9"/>
  <c r="F207" i="9"/>
  <c r="G207" i="9"/>
  <c r="H207" i="9"/>
  <c r="Z142" i="3"/>
  <c r="BF142" i="3"/>
  <c r="BG142" i="3"/>
  <c r="BH142" i="3"/>
  <c r="BI142" i="3"/>
  <c r="BJ142" i="3"/>
  <c r="AI142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A142" i="3"/>
  <c r="BB142" i="3"/>
  <c r="BC142" i="3"/>
  <c r="BD142" i="3"/>
  <c r="BE142" i="3"/>
  <c r="AZ142" i="3"/>
  <c r="U207" i="9"/>
  <c r="A208" i="9"/>
  <c r="B208" i="9"/>
  <c r="S143" i="3"/>
  <c r="C208" i="9"/>
  <c r="D208" i="9"/>
  <c r="E208" i="9"/>
  <c r="F208" i="9"/>
  <c r="G208" i="9"/>
  <c r="H208" i="9"/>
  <c r="Z143" i="3"/>
  <c r="BF143" i="3"/>
  <c r="BG143" i="3"/>
  <c r="BH143" i="3"/>
  <c r="BI143" i="3"/>
  <c r="BJ143" i="3"/>
  <c r="AI143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A143" i="3"/>
  <c r="BB143" i="3"/>
  <c r="BC143" i="3"/>
  <c r="BD143" i="3"/>
  <c r="BE143" i="3"/>
  <c r="AZ143" i="3"/>
  <c r="U208" i="9"/>
  <c r="A209" i="9"/>
  <c r="B209" i="9"/>
  <c r="S144" i="3"/>
  <c r="C209" i="9"/>
  <c r="D209" i="9"/>
  <c r="E209" i="9"/>
  <c r="F209" i="9"/>
  <c r="G209" i="9"/>
  <c r="H209" i="9"/>
  <c r="Z144" i="3"/>
  <c r="BF144" i="3"/>
  <c r="BG144" i="3"/>
  <c r="BH144" i="3"/>
  <c r="BI144" i="3"/>
  <c r="BJ144" i="3"/>
  <c r="AI144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A144" i="3"/>
  <c r="BB144" i="3"/>
  <c r="BC144" i="3"/>
  <c r="BD144" i="3"/>
  <c r="BE144" i="3"/>
  <c r="AZ144" i="3"/>
  <c r="U209" i="9"/>
  <c r="A210" i="9"/>
  <c r="B210" i="9"/>
  <c r="S145" i="3"/>
  <c r="C210" i="9"/>
  <c r="D210" i="9"/>
  <c r="E210" i="9"/>
  <c r="F210" i="9"/>
  <c r="G210" i="9"/>
  <c r="H210" i="9"/>
  <c r="Z145" i="3"/>
  <c r="BF145" i="3"/>
  <c r="BG145" i="3"/>
  <c r="BH145" i="3"/>
  <c r="BI145" i="3"/>
  <c r="BJ145" i="3"/>
  <c r="AI145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A145" i="3"/>
  <c r="BB145" i="3"/>
  <c r="BC145" i="3"/>
  <c r="BD145" i="3"/>
  <c r="BE145" i="3"/>
  <c r="AZ145" i="3"/>
  <c r="U210" i="9"/>
  <c r="A211" i="9"/>
  <c r="B211" i="9"/>
  <c r="S146" i="3"/>
  <c r="C211" i="9"/>
  <c r="D211" i="9"/>
  <c r="E211" i="9"/>
  <c r="F211" i="9"/>
  <c r="G211" i="9"/>
  <c r="H211" i="9"/>
  <c r="Z146" i="3"/>
  <c r="BF146" i="3"/>
  <c r="BG146" i="3"/>
  <c r="BH146" i="3"/>
  <c r="BI146" i="3"/>
  <c r="BJ146" i="3"/>
  <c r="AI146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A146" i="3"/>
  <c r="BB146" i="3"/>
  <c r="BC146" i="3"/>
  <c r="BD146" i="3"/>
  <c r="BE146" i="3"/>
  <c r="AZ146" i="3"/>
  <c r="U211" i="9"/>
  <c r="A212" i="9"/>
  <c r="B212" i="9"/>
  <c r="S147" i="3"/>
  <c r="C212" i="9"/>
  <c r="D212" i="9"/>
  <c r="E212" i="9"/>
  <c r="F212" i="9"/>
  <c r="G212" i="9"/>
  <c r="H212" i="9"/>
  <c r="Z147" i="3"/>
  <c r="BF147" i="3"/>
  <c r="BG147" i="3"/>
  <c r="BH147" i="3"/>
  <c r="BI147" i="3"/>
  <c r="BJ147" i="3"/>
  <c r="AI147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A147" i="3"/>
  <c r="BB147" i="3"/>
  <c r="BC147" i="3"/>
  <c r="BD147" i="3"/>
  <c r="BE147" i="3"/>
  <c r="AZ147" i="3"/>
  <c r="U212" i="9"/>
  <c r="A213" i="9"/>
  <c r="B213" i="9"/>
  <c r="S148" i="3"/>
  <c r="C213" i="9"/>
  <c r="D213" i="9"/>
  <c r="E213" i="9"/>
  <c r="F213" i="9"/>
  <c r="G213" i="9"/>
  <c r="H213" i="9"/>
  <c r="Z148" i="3"/>
  <c r="BF148" i="3"/>
  <c r="BG148" i="3"/>
  <c r="BH148" i="3"/>
  <c r="BI148" i="3"/>
  <c r="BJ148" i="3"/>
  <c r="AI148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A148" i="3"/>
  <c r="BB148" i="3"/>
  <c r="BC148" i="3"/>
  <c r="BD148" i="3"/>
  <c r="BE148" i="3"/>
  <c r="AZ148" i="3"/>
  <c r="U213" i="9"/>
  <c r="A214" i="9"/>
  <c r="B214" i="9"/>
  <c r="S149" i="3"/>
  <c r="C214" i="9"/>
  <c r="D214" i="9"/>
  <c r="E214" i="9"/>
  <c r="F214" i="9"/>
  <c r="G214" i="9"/>
  <c r="H214" i="9"/>
  <c r="Z149" i="3"/>
  <c r="BF149" i="3"/>
  <c r="BG149" i="3"/>
  <c r="BH149" i="3"/>
  <c r="BI149" i="3"/>
  <c r="BJ149" i="3"/>
  <c r="AI149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A149" i="3"/>
  <c r="BB149" i="3"/>
  <c r="BC149" i="3"/>
  <c r="BD149" i="3"/>
  <c r="BE149" i="3"/>
  <c r="AZ149" i="3"/>
  <c r="U214" i="9"/>
  <c r="A215" i="9"/>
  <c r="B215" i="9"/>
  <c r="S150" i="3"/>
  <c r="C215" i="9"/>
  <c r="D215" i="9"/>
  <c r="E215" i="9"/>
  <c r="F215" i="9"/>
  <c r="G215" i="9"/>
  <c r="H215" i="9"/>
  <c r="Z150" i="3"/>
  <c r="BF150" i="3"/>
  <c r="BG150" i="3"/>
  <c r="BH150" i="3"/>
  <c r="BI150" i="3"/>
  <c r="BJ150" i="3"/>
  <c r="AI150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A150" i="3"/>
  <c r="BB150" i="3"/>
  <c r="BC150" i="3"/>
  <c r="BD150" i="3"/>
  <c r="BE150" i="3"/>
  <c r="AZ150" i="3"/>
  <c r="U215" i="9"/>
  <c r="A216" i="9"/>
  <c r="B216" i="9"/>
  <c r="S151" i="3"/>
  <c r="C216" i="9"/>
  <c r="D216" i="9"/>
  <c r="E216" i="9"/>
  <c r="F216" i="9"/>
  <c r="G216" i="9"/>
  <c r="H216" i="9"/>
  <c r="Z151" i="3"/>
  <c r="BF151" i="3"/>
  <c r="BG151" i="3"/>
  <c r="BH151" i="3"/>
  <c r="BI151" i="3"/>
  <c r="BJ151" i="3"/>
  <c r="AI151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A151" i="3"/>
  <c r="BB151" i="3"/>
  <c r="BC151" i="3"/>
  <c r="BD151" i="3"/>
  <c r="BE151" i="3"/>
  <c r="AZ151" i="3"/>
  <c r="U216" i="9"/>
  <c r="A217" i="9"/>
  <c r="B217" i="9"/>
  <c r="S152" i="3"/>
  <c r="C217" i="9"/>
  <c r="D217" i="9"/>
  <c r="E217" i="9"/>
  <c r="F217" i="9"/>
  <c r="G217" i="9"/>
  <c r="H217" i="9"/>
  <c r="Z152" i="3"/>
  <c r="BF152" i="3"/>
  <c r="BG152" i="3"/>
  <c r="BH152" i="3"/>
  <c r="BI152" i="3"/>
  <c r="BJ152" i="3"/>
  <c r="AI152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A152" i="3"/>
  <c r="BB152" i="3"/>
  <c r="BC152" i="3"/>
  <c r="BD152" i="3"/>
  <c r="BE152" i="3"/>
  <c r="AZ152" i="3"/>
  <c r="U217" i="9"/>
  <c r="A218" i="9"/>
  <c r="B218" i="9"/>
  <c r="S153" i="3"/>
  <c r="C218" i="9"/>
  <c r="D218" i="9"/>
  <c r="E218" i="9"/>
  <c r="F218" i="9"/>
  <c r="G218" i="9"/>
  <c r="H218" i="9"/>
  <c r="Z153" i="3"/>
  <c r="BF153" i="3"/>
  <c r="BG153" i="3"/>
  <c r="BH153" i="3"/>
  <c r="BI153" i="3"/>
  <c r="BJ153" i="3"/>
  <c r="AI153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A153" i="3"/>
  <c r="BB153" i="3"/>
  <c r="BC153" i="3"/>
  <c r="BD153" i="3"/>
  <c r="BE153" i="3"/>
  <c r="AZ153" i="3"/>
  <c r="U218" i="9"/>
  <c r="A219" i="9"/>
  <c r="B219" i="9"/>
  <c r="S154" i="3"/>
  <c r="C219" i="9"/>
  <c r="D219" i="9"/>
  <c r="E219" i="9"/>
  <c r="F219" i="9"/>
  <c r="G219" i="9"/>
  <c r="H219" i="9"/>
  <c r="Z154" i="3"/>
  <c r="BF154" i="3"/>
  <c r="BG154" i="3"/>
  <c r="BH154" i="3"/>
  <c r="BI154" i="3"/>
  <c r="BJ154" i="3"/>
  <c r="AI154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A154" i="3"/>
  <c r="BB154" i="3"/>
  <c r="BC154" i="3"/>
  <c r="BD154" i="3"/>
  <c r="BE154" i="3"/>
  <c r="AZ154" i="3"/>
  <c r="U219" i="9"/>
  <c r="A220" i="9"/>
  <c r="B220" i="9"/>
  <c r="S155" i="3"/>
  <c r="C220" i="9"/>
  <c r="D220" i="9"/>
  <c r="E220" i="9"/>
  <c r="F220" i="9"/>
  <c r="G220" i="9"/>
  <c r="H220" i="9"/>
  <c r="Z155" i="3"/>
  <c r="BF155" i="3"/>
  <c r="BG155" i="3"/>
  <c r="BH155" i="3"/>
  <c r="BI155" i="3"/>
  <c r="BJ155" i="3"/>
  <c r="AI155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A155" i="3"/>
  <c r="BB155" i="3"/>
  <c r="BC155" i="3"/>
  <c r="BD155" i="3"/>
  <c r="BE155" i="3"/>
  <c r="AZ155" i="3"/>
  <c r="U220" i="9"/>
  <c r="A221" i="9"/>
  <c r="B221" i="9"/>
  <c r="S156" i="3"/>
  <c r="C221" i="9"/>
  <c r="D221" i="9"/>
  <c r="E221" i="9"/>
  <c r="F221" i="9"/>
  <c r="G221" i="9"/>
  <c r="H221" i="9"/>
  <c r="Z156" i="3"/>
  <c r="BF156" i="3"/>
  <c r="BG156" i="3"/>
  <c r="BH156" i="3"/>
  <c r="BI156" i="3"/>
  <c r="BJ156" i="3"/>
  <c r="AI156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A156" i="3"/>
  <c r="BB156" i="3"/>
  <c r="BC156" i="3"/>
  <c r="BD156" i="3"/>
  <c r="BE156" i="3"/>
  <c r="AZ156" i="3"/>
  <c r="U221" i="9"/>
  <c r="A222" i="9"/>
  <c r="B222" i="9"/>
  <c r="S157" i="3"/>
  <c r="C222" i="9"/>
  <c r="D222" i="9"/>
  <c r="E222" i="9"/>
  <c r="F222" i="9"/>
  <c r="G222" i="9"/>
  <c r="H222" i="9"/>
  <c r="Z157" i="3"/>
  <c r="BF157" i="3"/>
  <c r="BG157" i="3"/>
  <c r="BH157" i="3"/>
  <c r="BI157" i="3"/>
  <c r="BJ157" i="3"/>
  <c r="AI157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A157" i="3"/>
  <c r="BB157" i="3"/>
  <c r="BC157" i="3"/>
  <c r="BD157" i="3"/>
  <c r="BE157" i="3"/>
  <c r="AZ157" i="3"/>
  <c r="U222" i="9"/>
  <c r="A223" i="9"/>
  <c r="B223" i="9"/>
  <c r="S158" i="3"/>
  <c r="C223" i="9"/>
  <c r="D223" i="9"/>
  <c r="E223" i="9"/>
  <c r="F223" i="9"/>
  <c r="G223" i="9"/>
  <c r="H223" i="9"/>
  <c r="Z158" i="3"/>
  <c r="BF158" i="3"/>
  <c r="BG158" i="3"/>
  <c r="BH158" i="3"/>
  <c r="BI158" i="3"/>
  <c r="BJ158" i="3"/>
  <c r="AI158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A158" i="3"/>
  <c r="BB158" i="3"/>
  <c r="BC158" i="3"/>
  <c r="BD158" i="3"/>
  <c r="BE158" i="3"/>
  <c r="AZ158" i="3"/>
  <c r="U223" i="9"/>
  <c r="A224" i="9"/>
  <c r="B224" i="9"/>
  <c r="S159" i="3"/>
  <c r="C224" i="9"/>
  <c r="D224" i="9"/>
  <c r="E224" i="9"/>
  <c r="F224" i="9"/>
  <c r="G224" i="9"/>
  <c r="H224" i="9"/>
  <c r="Z159" i="3"/>
  <c r="BF159" i="3"/>
  <c r="BG159" i="3"/>
  <c r="BH159" i="3"/>
  <c r="BI159" i="3"/>
  <c r="BJ159" i="3"/>
  <c r="AI159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A159" i="3"/>
  <c r="BB159" i="3"/>
  <c r="BC159" i="3"/>
  <c r="BD159" i="3"/>
  <c r="BE159" i="3"/>
  <c r="AZ159" i="3"/>
  <c r="U224" i="9"/>
  <c r="A225" i="9"/>
  <c r="B225" i="9"/>
  <c r="S160" i="3"/>
  <c r="C225" i="9"/>
  <c r="D225" i="9"/>
  <c r="E225" i="9"/>
  <c r="F225" i="9"/>
  <c r="G225" i="9"/>
  <c r="H225" i="9"/>
  <c r="Z160" i="3"/>
  <c r="BF160" i="3"/>
  <c r="BG160" i="3"/>
  <c r="BH160" i="3"/>
  <c r="BI160" i="3"/>
  <c r="BJ160" i="3"/>
  <c r="AI160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A160" i="3"/>
  <c r="BB160" i="3"/>
  <c r="BC160" i="3"/>
  <c r="BD160" i="3"/>
  <c r="BE160" i="3"/>
  <c r="AZ160" i="3"/>
  <c r="U225" i="9"/>
  <c r="A226" i="9"/>
  <c r="B226" i="9"/>
  <c r="S161" i="3"/>
  <c r="C226" i="9"/>
  <c r="D226" i="9"/>
  <c r="E226" i="9"/>
  <c r="F226" i="9"/>
  <c r="G226" i="9"/>
  <c r="H226" i="9"/>
  <c r="Z161" i="3"/>
  <c r="BF161" i="3"/>
  <c r="BG161" i="3"/>
  <c r="BH161" i="3"/>
  <c r="BI161" i="3"/>
  <c r="BJ161" i="3"/>
  <c r="AI161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A161" i="3"/>
  <c r="BB161" i="3"/>
  <c r="BC161" i="3"/>
  <c r="BD161" i="3"/>
  <c r="BE161" i="3"/>
  <c r="AZ161" i="3"/>
  <c r="U226" i="9"/>
  <c r="A227" i="9"/>
  <c r="B227" i="9"/>
  <c r="S162" i="3"/>
  <c r="C227" i="9"/>
  <c r="D227" i="9"/>
  <c r="E227" i="9"/>
  <c r="F227" i="9"/>
  <c r="G227" i="9"/>
  <c r="H227" i="9"/>
  <c r="Z162" i="3"/>
  <c r="BF162" i="3"/>
  <c r="BG162" i="3"/>
  <c r="BH162" i="3"/>
  <c r="BI162" i="3"/>
  <c r="BJ162" i="3"/>
  <c r="AI162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A162" i="3"/>
  <c r="BB162" i="3"/>
  <c r="BC162" i="3"/>
  <c r="BD162" i="3"/>
  <c r="BE162" i="3"/>
  <c r="AZ162" i="3"/>
  <c r="U227" i="9"/>
  <c r="A228" i="9"/>
  <c r="B228" i="9"/>
  <c r="S163" i="3"/>
  <c r="C228" i="9"/>
  <c r="D228" i="9"/>
  <c r="E228" i="9"/>
  <c r="F228" i="9"/>
  <c r="G228" i="9"/>
  <c r="H228" i="9"/>
  <c r="Z163" i="3"/>
  <c r="BF163" i="3"/>
  <c r="BG163" i="3"/>
  <c r="BH163" i="3"/>
  <c r="BI163" i="3"/>
  <c r="BJ163" i="3"/>
  <c r="AI163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A163" i="3"/>
  <c r="BB163" i="3"/>
  <c r="BC163" i="3"/>
  <c r="BD163" i="3"/>
  <c r="BE163" i="3"/>
  <c r="AZ163" i="3"/>
  <c r="U228" i="9"/>
  <c r="A229" i="9"/>
  <c r="B229" i="9"/>
  <c r="S164" i="3"/>
  <c r="C229" i="9"/>
  <c r="D229" i="9"/>
  <c r="E229" i="9"/>
  <c r="F229" i="9"/>
  <c r="G229" i="9"/>
  <c r="H229" i="9"/>
  <c r="Z164" i="3"/>
  <c r="BF164" i="3"/>
  <c r="BG164" i="3"/>
  <c r="BH164" i="3"/>
  <c r="BI164" i="3"/>
  <c r="BJ164" i="3"/>
  <c r="AI164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A164" i="3"/>
  <c r="BB164" i="3"/>
  <c r="BC164" i="3"/>
  <c r="BD164" i="3"/>
  <c r="BE164" i="3"/>
  <c r="AZ164" i="3"/>
  <c r="U229" i="9"/>
  <c r="A230" i="9"/>
  <c r="B230" i="9"/>
  <c r="S165" i="3"/>
  <c r="C230" i="9"/>
  <c r="D230" i="9"/>
  <c r="E230" i="9"/>
  <c r="F230" i="9"/>
  <c r="G230" i="9"/>
  <c r="H230" i="9"/>
  <c r="Z165" i="3"/>
  <c r="BF165" i="3"/>
  <c r="BG165" i="3"/>
  <c r="BH165" i="3"/>
  <c r="BI165" i="3"/>
  <c r="BJ165" i="3"/>
  <c r="AI165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A165" i="3"/>
  <c r="BB165" i="3"/>
  <c r="BC165" i="3"/>
  <c r="BD165" i="3"/>
  <c r="BE165" i="3"/>
  <c r="AZ165" i="3"/>
  <c r="U230" i="9"/>
  <c r="A231" i="9"/>
  <c r="B231" i="9"/>
  <c r="S166" i="3"/>
  <c r="C231" i="9"/>
  <c r="D231" i="9"/>
  <c r="E231" i="9"/>
  <c r="F231" i="9"/>
  <c r="G231" i="9"/>
  <c r="H231" i="9"/>
  <c r="Z166" i="3"/>
  <c r="BF166" i="3"/>
  <c r="BG166" i="3"/>
  <c r="BH166" i="3"/>
  <c r="BI166" i="3"/>
  <c r="BJ166" i="3"/>
  <c r="AI166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A166" i="3"/>
  <c r="BB166" i="3"/>
  <c r="BC166" i="3"/>
  <c r="BD166" i="3"/>
  <c r="BE166" i="3"/>
  <c r="AZ166" i="3"/>
  <c r="U231" i="9"/>
  <c r="A232" i="9"/>
  <c r="B232" i="9"/>
  <c r="S167" i="3"/>
  <c r="C232" i="9"/>
  <c r="D232" i="9"/>
  <c r="E232" i="9"/>
  <c r="F232" i="9"/>
  <c r="G232" i="9"/>
  <c r="H232" i="9"/>
  <c r="Z167" i="3"/>
  <c r="BF167" i="3"/>
  <c r="BG167" i="3"/>
  <c r="BH167" i="3"/>
  <c r="BI167" i="3"/>
  <c r="BJ167" i="3"/>
  <c r="AI167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A167" i="3"/>
  <c r="BB167" i="3"/>
  <c r="BC167" i="3"/>
  <c r="BD167" i="3"/>
  <c r="BE167" i="3"/>
  <c r="AZ167" i="3"/>
  <c r="U232" i="9"/>
  <c r="A233" i="9"/>
  <c r="B233" i="9"/>
  <c r="S168" i="3"/>
  <c r="C233" i="9"/>
  <c r="D233" i="9"/>
  <c r="E233" i="9"/>
  <c r="F233" i="9"/>
  <c r="G233" i="9"/>
  <c r="H233" i="9"/>
  <c r="Z168" i="3"/>
  <c r="BF168" i="3"/>
  <c r="BG168" i="3"/>
  <c r="BH168" i="3"/>
  <c r="BI168" i="3"/>
  <c r="BJ168" i="3"/>
  <c r="AI168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A168" i="3"/>
  <c r="BB168" i="3"/>
  <c r="BC168" i="3"/>
  <c r="BD168" i="3"/>
  <c r="BE168" i="3"/>
  <c r="AZ168" i="3"/>
  <c r="U233" i="9"/>
  <c r="A234" i="9"/>
  <c r="B234" i="9"/>
  <c r="S169" i="3"/>
  <c r="C234" i="9"/>
  <c r="D234" i="9"/>
  <c r="E234" i="9"/>
  <c r="F234" i="9"/>
  <c r="G234" i="9"/>
  <c r="H234" i="9"/>
  <c r="Z169" i="3"/>
  <c r="BF169" i="3"/>
  <c r="BG169" i="3"/>
  <c r="BH169" i="3"/>
  <c r="BI169" i="3"/>
  <c r="BJ169" i="3"/>
  <c r="AI169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A169" i="3"/>
  <c r="BB169" i="3"/>
  <c r="BC169" i="3"/>
  <c r="BD169" i="3"/>
  <c r="BE169" i="3"/>
  <c r="AZ169" i="3"/>
  <c r="U234" i="9"/>
  <c r="A235" i="9"/>
  <c r="B235" i="9"/>
  <c r="S170" i="3"/>
  <c r="C235" i="9"/>
  <c r="D235" i="9"/>
  <c r="E235" i="9"/>
  <c r="F235" i="9"/>
  <c r="G235" i="9"/>
  <c r="H235" i="9"/>
  <c r="Z170" i="3"/>
  <c r="BF170" i="3"/>
  <c r="BG170" i="3"/>
  <c r="BH170" i="3"/>
  <c r="BI170" i="3"/>
  <c r="BJ170" i="3"/>
  <c r="AI170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A170" i="3"/>
  <c r="BB170" i="3"/>
  <c r="BC170" i="3"/>
  <c r="BD170" i="3"/>
  <c r="BE170" i="3"/>
  <c r="AZ170" i="3"/>
  <c r="U235" i="9"/>
  <c r="A236" i="9"/>
  <c r="B236" i="9"/>
  <c r="S171" i="3"/>
  <c r="C236" i="9"/>
  <c r="D236" i="9"/>
  <c r="E236" i="9"/>
  <c r="F236" i="9"/>
  <c r="G236" i="9"/>
  <c r="H236" i="9"/>
  <c r="Z171" i="3"/>
  <c r="BF171" i="3"/>
  <c r="BG171" i="3"/>
  <c r="BH171" i="3"/>
  <c r="BI171" i="3"/>
  <c r="BJ171" i="3"/>
  <c r="AI171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A171" i="3"/>
  <c r="BB171" i="3"/>
  <c r="BC171" i="3"/>
  <c r="BD171" i="3"/>
  <c r="BE171" i="3"/>
  <c r="AZ171" i="3"/>
  <c r="U236" i="9"/>
  <c r="A237" i="9"/>
  <c r="B237" i="9"/>
  <c r="S172" i="3"/>
  <c r="C237" i="9"/>
  <c r="D237" i="9"/>
  <c r="E237" i="9"/>
  <c r="F237" i="9"/>
  <c r="G237" i="9"/>
  <c r="H237" i="9"/>
  <c r="Z172" i="3"/>
  <c r="BF172" i="3"/>
  <c r="BG172" i="3"/>
  <c r="BH172" i="3"/>
  <c r="BI172" i="3"/>
  <c r="BJ172" i="3"/>
  <c r="AI172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A172" i="3"/>
  <c r="BB172" i="3"/>
  <c r="BC172" i="3"/>
  <c r="BD172" i="3"/>
  <c r="BE172" i="3"/>
  <c r="AZ172" i="3"/>
  <c r="U237" i="9"/>
  <c r="A238" i="9"/>
  <c r="B238" i="9"/>
  <c r="S173" i="3"/>
  <c r="C238" i="9"/>
  <c r="D238" i="9"/>
  <c r="E238" i="9"/>
  <c r="F238" i="9"/>
  <c r="G238" i="9"/>
  <c r="H238" i="9"/>
  <c r="Z173" i="3"/>
  <c r="BF173" i="3"/>
  <c r="BG173" i="3"/>
  <c r="BH173" i="3"/>
  <c r="BI173" i="3"/>
  <c r="BJ173" i="3"/>
  <c r="AI173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A173" i="3"/>
  <c r="BB173" i="3"/>
  <c r="BC173" i="3"/>
  <c r="BD173" i="3"/>
  <c r="BE173" i="3"/>
  <c r="AZ173" i="3"/>
  <c r="U238" i="9"/>
  <c r="A239" i="9"/>
  <c r="B239" i="9"/>
  <c r="S174" i="3"/>
  <c r="C239" i="9"/>
  <c r="D239" i="9"/>
  <c r="E239" i="9"/>
  <c r="F239" i="9"/>
  <c r="G239" i="9"/>
  <c r="H239" i="9"/>
  <c r="Z174" i="3"/>
  <c r="BF174" i="3"/>
  <c r="BG174" i="3"/>
  <c r="BH174" i="3"/>
  <c r="BI174" i="3"/>
  <c r="BJ174" i="3"/>
  <c r="AI174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A174" i="3"/>
  <c r="BB174" i="3"/>
  <c r="BC174" i="3"/>
  <c r="BD174" i="3"/>
  <c r="BE174" i="3"/>
  <c r="AZ174" i="3"/>
  <c r="U239" i="9"/>
  <c r="A240" i="9"/>
  <c r="B240" i="9"/>
  <c r="S175" i="3"/>
  <c r="C240" i="9"/>
  <c r="D240" i="9"/>
  <c r="E240" i="9"/>
  <c r="F240" i="9"/>
  <c r="G240" i="9"/>
  <c r="H240" i="9"/>
  <c r="Z175" i="3"/>
  <c r="BF175" i="3"/>
  <c r="BG175" i="3"/>
  <c r="BH175" i="3"/>
  <c r="BI175" i="3"/>
  <c r="BJ175" i="3"/>
  <c r="AI175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A175" i="3"/>
  <c r="BB175" i="3"/>
  <c r="BC175" i="3"/>
  <c r="BD175" i="3"/>
  <c r="BE175" i="3"/>
  <c r="AZ175" i="3"/>
  <c r="U240" i="9"/>
  <c r="A241" i="9"/>
  <c r="B241" i="9"/>
  <c r="S176" i="3"/>
  <c r="C241" i="9"/>
  <c r="D241" i="9"/>
  <c r="E241" i="9"/>
  <c r="F241" i="9"/>
  <c r="G241" i="9"/>
  <c r="H241" i="9"/>
  <c r="Z176" i="3"/>
  <c r="BF176" i="3"/>
  <c r="BG176" i="3"/>
  <c r="BH176" i="3"/>
  <c r="BI176" i="3"/>
  <c r="BJ176" i="3"/>
  <c r="AI176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A176" i="3"/>
  <c r="BB176" i="3"/>
  <c r="BC176" i="3"/>
  <c r="BD176" i="3"/>
  <c r="BE176" i="3"/>
  <c r="AZ176" i="3"/>
  <c r="U241" i="9"/>
  <c r="A242" i="9"/>
  <c r="B242" i="9"/>
  <c r="S177" i="3"/>
  <c r="C242" i="9"/>
  <c r="D242" i="9"/>
  <c r="E242" i="9"/>
  <c r="F242" i="9"/>
  <c r="G242" i="9"/>
  <c r="H242" i="9"/>
  <c r="Z177" i="3"/>
  <c r="BF177" i="3"/>
  <c r="BG177" i="3"/>
  <c r="BH177" i="3"/>
  <c r="BI177" i="3"/>
  <c r="BJ177" i="3"/>
  <c r="AI177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A177" i="3"/>
  <c r="BB177" i="3"/>
  <c r="BC177" i="3"/>
  <c r="BD177" i="3"/>
  <c r="BE177" i="3"/>
  <c r="AZ177" i="3"/>
  <c r="U242" i="9"/>
  <c r="A243" i="9"/>
  <c r="B243" i="9"/>
  <c r="S178" i="3"/>
  <c r="C243" i="9"/>
  <c r="D243" i="9"/>
  <c r="E243" i="9"/>
  <c r="F243" i="9"/>
  <c r="G243" i="9"/>
  <c r="H243" i="9"/>
  <c r="Z178" i="3"/>
  <c r="BF178" i="3"/>
  <c r="BG178" i="3"/>
  <c r="BH178" i="3"/>
  <c r="BI178" i="3"/>
  <c r="BJ178" i="3"/>
  <c r="AI178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A178" i="3"/>
  <c r="BB178" i="3"/>
  <c r="BC178" i="3"/>
  <c r="BD178" i="3"/>
  <c r="BE178" i="3"/>
  <c r="AZ178" i="3"/>
  <c r="U243" i="9"/>
  <c r="A244" i="9"/>
  <c r="B244" i="9"/>
  <c r="S179" i="3"/>
  <c r="C244" i="9"/>
  <c r="D244" i="9"/>
  <c r="E244" i="9"/>
  <c r="F244" i="9"/>
  <c r="G244" i="9"/>
  <c r="H244" i="9"/>
  <c r="Z179" i="3"/>
  <c r="BF179" i="3"/>
  <c r="BG179" i="3"/>
  <c r="BH179" i="3"/>
  <c r="BI179" i="3"/>
  <c r="BJ179" i="3"/>
  <c r="AI179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A179" i="3"/>
  <c r="BB179" i="3"/>
  <c r="BC179" i="3"/>
  <c r="BD179" i="3"/>
  <c r="BE179" i="3"/>
  <c r="AZ179" i="3"/>
  <c r="U244" i="9"/>
  <c r="A245" i="9"/>
  <c r="B245" i="9"/>
  <c r="S180" i="3"/>
  <c r="C245" i="9"/>
  <c r="D245" i="9"/>
  <c r="E245" i="9"/>
  <c r="F245" i="9"/>
  <c r="G245" i="9"/>
  <c r="H245" i="9"/>
  <c r="Z180" i="3"/>
  <c r="BF180" i="3"/>
  <c r="BG180" i="3"/>
  <c r="BH180" i="3"/>
  <c r="BI180" i="3"/>
  <c r="BJ180" i="3"/>
  <c r="AI180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A180" i="3"/>
  <c r="BB180" i="3"/>
  <c r="BC180" i="3"/>
  <c r="BD180" i="3"/>
  <c r="BE180" i="3"/>
  <c r="AZ180" i="3"/>
  <c r="U245" i="9"/>
  <c r="A246" i="9"/>
  <c r="B246" i="9"/>
  <c r="S181" i="3"/>
  <c r="C246" i="9"/>
  <c r="D246" i="9"/>
  <c r="E246" i="9"/>
  <c r="F246" i="9"/>
  <c r="G246" i="9"/>
  <c r="H246" i="9"/>
  <c r="Z181" i="3"/>
  <c r="BF181" i="3"/>
  <c r="BG181" i="3"/>
  <c r="BH181" i="3"/>
  <c r="BI181" i="3"/>
  <c r="BJ181" i="3"/>
  <c r="AI181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A181" i="3"/>
  <c r="BB181" i="3"/>
  <c r="BC181" i="3"/>
  <c r="BD181" i="3"/>
  <c r="BE181" i="3"/>
  <c r="AZ181" i="3"/>
  <c r="U246" i="9"/>
  <c r="A247" i="9"/>
  <c r="B247" i="9"/>
  <c r="S182" i="3"/>
  <c r="C247" i="9"/>
  <c r="D247" i="9"/>
  <c r="E247" i="9"/>
  <c r="F247" i="9"/>
  <c r="G247" i="9"/>
  <c r="H247" i="9"/>
  <c r="Z182" i="3"/>
  <c r="BF182" i="3"/>
  <c r="BG182" i="3"/>
  <c r="BH182" i="3"/>
  <c r="BI182" i="3"/>
  <c r="BJ182" i="3"/>
  <c r="AI182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A182" i="3"/>
  <c r="BB182" i="3"/>
  <c r="BC182" i="3"/>
  <c r="BD182" i="3"/>
  <c r="BE182" i="3"/>
  <c r="AZ182" i="3"/>
  <c r="U247" i="9"/>
  <c r="A248" i="9"/>
  <c r="B248" i="9"/>
  <c r="S183" i="3"/>
  <c r="C248" i="9"/>
  <c r="D248" i="9"/>
  <c r="E248" i="9"/>
  <c r="F248" i="9"/>
  <c r="G248" i="9"/>
  <c r="H248" i="9"/>
  <c r="Z183" i="3"/>
  <c r="BF183" i="3"/>
  <c r="BG183" i="3"/>
  <c r="BH183" i="3"/>
  <c r="BI183" i="3"/>
  <c r="BJ183" i="3"/>
  <c r="AI183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A183" i="3"/>
  <c r="BB183" i="3"/>
  <c r="BC183" i="3"/>
  <c r="BD183" i="3"/>
  <c r="BE183" i="3"/>
  <c r="AZ183" i="3"/>
  <c r="U248" i="9"/>
  <c r="A249" i="9"/>
  <c r="B249" i="9"/>
  <c r="S184" i="3"/>
  <c r="C249" i="9"/>
  <c r="D249" i="9"/>
  <c r="E249" i="9"/>
  <c r="F249" i="9"/>
  <c r="G249" i="9"/>
  <c r="H249" i="9"/>
  <c r="Z184" i="3"/>
  <c r="BF184" i="3"/>
  <c r="BG184" i="3"/>
  <c r="BH184" i="3"/>
  <c r="BI184" i="3"/>
  <c r="BJ184" i="3"/>
  <c r="AI184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A184" i="3"/>
  <c r="BB184" i="3"/>
  <c r="BC184" i="3"/>
  <c r="BD184" i="3"/>
  <c r="BE184" i="3"/>
  <c r="AZ184" i="3"/>
  <c r="U249" i="9"/>
  <c r="A250" i="9"/>
  <c r="B250" i="9"/>
  <c r="S185" i="3"/>
  <c r="C250" i="9"/>
  <c r="D250" i="9"/>
  <c r="E250" i="9"/>
  <c r="F250" i="9"/>
  <c r="G250" i="9"/>
  <c r="H250" i="9"/>
  <c r="Z185" i="3"/>
  <c r="BF185" i="3"/>
  <c r="BG185" i="3"/>
  <c r="BH185" i="3"/>
  <c r="BI185" i="3"/>
  <c r="BJ185" i="3"/>
  <c r="AI185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A185" i="3"/>
  <c r="BB185" i="3"/>
  <c r="BC185" i="3"/>
  <c r="BD185" i="3"/>
  <c r="BE185" i="3"/>
  <c r="AZ185" i="3"/>
  <c r="U250" i="9"/>
  <c r="A251" i="9"/>
  <c r="B251" i="9"/>
  <c r="S186" i="3"/>
  <c r="C251" i="9"/>
  <c r="D251" i="9"/>
  <c r="E251" i="9"/>
  <c r="F251" i="9"/>
  <c r="G251" i="9"/>
  <c r="H251" i="9"/>
  <c r="Z186" i="3"/>
  <c r="BF186" i="3"/>
  <c r="BG186" i="3"/>
  <c r="BH186" i="3"/>
  <c r="BI186" i="3"/>
  <c r="BJ186" i="3"/>
  <c r="AI186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A186" i="3"/>
  <c r="BB186" i="3"/>
  <c r="BC186" i="3"/>
  <c r="BD186" i="3"/>
  <c r="BE186" i="3"/>
  <c r="AZ186" i="3"/>
  <c r="U251" i="9"/>
  <c r="A252" i="9"/>
  <c r="B252" i="9"/>
  <c r="S187" i="3"/>
  <c r="C252" i="9"/>
  <c r="D252" i="9"/>
  <c r="E252" i="9"/>
  <c r="F252" i="9"/>
  <c r="G252" i="9"/>
  <c r="H252" i="9"/>
  <c r="Z187" i="3"/>
  <c r="BF187" i="3"/>
  <c r="BG187" i="3"/>
  <c r="BH187" i="3"/>
  <c r="BI187" i="3"/>
  <c r="BJ187" i="3"/>
  <c r="AI187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A187" i="3"/>
  <c r="BB187" i="3"/>
  <c r="BC187" i="3"/>
  <c r="BD187" i="3"/>
  <c r="BE187" i="3"/>
  <c r="AZ187" i="3"/>
  <c r="U252" i="9"/>
  <c r="A253" i="9"/>
  <c r="B253" i="9"/>
  <c r="S188" i="3"/>
  <c r="C253" i="9"/>
  <c r="D253" i="9"/>
  <c r="E253" i="9"/>
  <c r="F253" i="9"/>
  <c r="G253" i="9"/>
  <c r="H253" i="9"/>
  <c r="Z188" i="3"/>
  <c r="BF188" i="3"/>
  <c r="BG188" i="3"/>
  <c r="BH188" i="3"/>
  <c r="BI188" i="3"/>
  <c r="BJ188" i="3"/>
  <c r="AI188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A188" i="3"/>
  <c r="BB188" i="3"/>
  <c r="BC188" i="3"/>
  <c r="BD188" i="3"/>
  <c r="BE188" i="3"/>
  <c r="AZ188" i="3"/>
  <c r="U253" i="9"/>
  <c r="A254" i="9"/>
  <c r="B254" i="9"/>
  <c r="S189" i="3"/>
  <c r="C254" i="9"/>
  <c r="D254" i="9"/>
  <c r="E254" i="9"/>
  <c r="F254" i="9"/>
  <c r="G254" i="9"/>
  <c r="H254" i="9"/>
  <c r="Z189" i="3"/>
  <c r="BF189" i="3"/>
  <c r="BG189" i="3"/>
  <c r="BH189" i="3"/>
  <c r="BI189" i="3"/>
  <c r="BJ189" i="3"/>
  <c r="AI189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A189" i="3"/>
  <c r="BB189" i="3"/>
  <c r="BC189" i="3"/>
  <c r="BD189" i="3"/>
  <c r="BE189" i="3"/>
  <c r="AZ189" i="3"/>
  <c r="U254" i="9"/>
  <c r="A255" i="9"/>
  <c r="B255" i="9"/>
  <c r="S190" i="3"/>
  <c r="C255" i="9"/>
  <c r="D255" i="9"/>
  <c r="E255" i="9"/>
  <c r="F255" i="9"/>
  <c r="G255" i="9"/>
  <c r="H255" i="9"/>
  <c r="Z190" i="3"/>
  <c r="BF190" i="3"/>
  <c r="BG190" i="3"/>
  <c r="BH190" i="3"/>
  <c r="BI190" i="3"/>
  <c r="BJ190" i="3"/>
  <c r="AI190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A190" i="3"/>
  <c r="BB190" i="3"/>
  <c r="BC190" i="3"/>
  <c r="BD190" i="3"/>
  <c r="BE190" i="3"/>
  <c r="AZ190" i="3"/>
  <c r="U255" i="9"/>
  <c r="A256" i="9"/>
  <c r="B256" i="9"/>
  <c r="S191" i="3"/>
  <c r="C256" i="9"/>
  <c r="D256" i="9"/>
  <c r="E256" i="9"/>
  <c r="F256" i="9"/>
  <c r="G256" i="9"/>
  <c r="H256" i="9"/>
  <c r="Z191" i="3"/>
  <c r="BF191" i="3"/>
  <c r="BG191" i="3"/>
  <c r="BH191" i="3"/>
  <c r="BI191" i="3"/>
  <c r="BJ191" i="3"/>
  <c r="AI191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A191" i="3"/>
  <c r="BB191" i="3"/>
  <c r="BC191" i="3"/>
  <c r="BD191" i="3"/>
  <c r="BE191" i="3"/>
  <c r="AZ191" i="3"/>
  <c r="U256" i="9"/>
  <c r="A257" i="9"/>
  <c r="B257" i="9"/>
  <c r="S192" i="3"/>
  <c r="C257" i="9"/>
  <c r="D257" i="9"/>
  <c r="E257" i="9"/>
  <c r="F257" i="9"/>
  <c r="G257" i="9"/>
  <c r="H257" i="9"/>
  <c r="Z192" i="3"/>
  <c r="BF192" i="3"/>
  <c r="BG192" i="3"/>
  <c r="BH192" i="3"/>
  <c r="BI192" i="3"/>
  <c r="BJ192" i="3"/>
  <c r="AI192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A192" i="3"/>
  <c r="BB192" i="3"/>
  <c r="BC192" i="3"/>
  <c r="BD192" i="3"/>
  <c r="BE192" i="3"/>
  <c r="AZ192" i="3"/>
  <c r="U257" i="9"/>
  <c r="A258" i="9"/>
  <c r="B258" i="9"/>
  <c r="S193" i="3"/>
  <c r="C258" i="9"/>
  <c r="D258" i="9"/>
  <c r="E258" i="9"/>
  <c r="F258" i="9"/>
  <c r="G258" i="9"/>
  <c r="H258" i="9"/>
  <c r="Z193" i="3"/>
  <c r="BF193" i="3"/>
  <c r="BG193" i="3"/>
  <c r="BH193" i="3"/>
  <c r="BI193" i="3"/>
  <c r="BJ193" i="3"/>
  <c r="AI193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A193" i="3"/>
  <c r="BB193" i="3"/>
  <c r="BC193" i="3"/>
  <c r="BD193" i="3"/>
  <c r="BE193" i="3"/>
  <c r="AZ193" i="3"/>
  <c r="U258" i="9"/>
  <c r="A259" i="9"/>
  <c r="B259" i="9"/>
  <c r="S194" i="3"/>
  <c r="C259" i="9"/>
  <c r="D259" i="9"/>
  <c r="E259" i="9"/>
  <c r="F259" i="9"/>
  <c r="G259" i="9"/>
  <c r="H259" i="9"/>
  <c r="Z194" i="3"/>
  <c r="BF194" i="3"/>
  <c r="BG194" i="3"/>
  <c r="BH194" i="3"/>
  <c r="BI194" i="3"/>
  <c r="BJ194" i="3"/>
  <c r="AI194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A194" i="3"/>
  <c r="BB194" i="3"/>
  <c r="BC194" i="3"/>
  <c r="BD194" i="3"/>
  <c r="BE194" i="3"/>
  <c r="AZ194" i="3"/>
  <c r="U259" i="9"/>
  <c r="A260" i="9"/>
  <c r="B260" i="9"/>
  <c r="S195" i="3"/>
  <c r="C260" i="9"/>
  <c r="D260" i="9"/>
  <c r="E260" i="9"/>
  <c r="F260" i="9"/>
  <c r="G260" i="9"/>
  <c r="H260" i="9"/>
  <c r="Z195" i="3"/>
  <c r="BF195" i="3"/>
  <c r="BG195" i="3"/>
  <c r="BH195" i="3"/>
  <c r="BI195" i="3"/>
  <c r="BJ195" i="3"/>
  <c r="AI195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A195" i="3"/>
  <c r="BB195" i="3"/>
  <c r="BC195" i="3"/>
  <c r="BD195" i="3"/>
  <c r="BE195" i="3"/>
  <c r="AZ195" i="3"/>
  <c r="U260" i="9"/>
  <c r="A261" i="9"/>
  <c r="B261" i="9"/>
  <c r="S196" i="3"/>
  <c r="C261" i="9"/>
  <c r="D261" i="9"/>
  <c r="E261" i="9"/>
  <c r="F261" i="9"/>
  <c r="G261" i="9"/>
  <c r="H261" i="9"/>
  <c r="Z196" i="3"/>
  <c r="BF196" i="3"/>
  <c r="BG196" i="3"/>
  <c r="BH196" i="3"/>
  <c r="BI196" i="3"/>
  <c r="BJ196" i="3"/>
  <c r="AI196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A196" i="3"/>
  <c r="BB196" i="3"/>
  <c r="BC196" i="3"/>
  <c r="BD196" i="3"/>
  <c r="BE196" i="3"/>
  <c r="AZ196" i="3"/>
  <c r="U261" i="9"/>
  <c r="A262" i="9"/>
  <c r="B262" i="9"/>
  <c r="S197" i="3"/>
  <c r="C262" i="9"/>
  <c r="D262" i="9"/>
  <c r="E262" i="9"/>
  <c r="F262" i="9"/>
  <c r="G262" i="9"/>
  <c r="H262" i="9"/>
  <c r="Z197" i="3"/>
  <c r="BF197" i="3"/>
  <c r="BG197" i="3"/>
  <c r="BH197" i="3"/>
  <c r="BI197" i="3"/>
  <c r="BJ197" i="3"/>
  <c r="AI197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A197" i="3"/>
  <c r="BB197" i="3"/>
  <c r="BC197" i="3"/>
  <c r="BD197" i="3"/>
  <c r="BE197" i="3"/>
  <c r="AZ197" i="3"/>
  <c r="U262" i="9"/>
  <c r="A263" i="9"/>
  <c r="B263" i="9"/>
  <c r="S198" i="3"/>
  <c r="C263" i="9"/>
  <c r="D263" i="9"/>
  <c r="E263" i="9"/>
  <c r="F263" i="9"/>
  <c r="G263" i="9"/>
  <c r="H263" i="9"/>
  <c r="Z198" i="3"/>
  <c r="BF198" i="3"/>
  <c r="BG198" i="3"/>
  <c r="BH198" i="3"/>
  <c r="BI198" i="3"/>
  <c r="BJ198" i="3"/>
  <c r="AI198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A198" i="3"/>
  <c r="BB198" i="3"/>
  <c r="BC198" i="3"/>
  <c r="BD198" i="3"/>
  <c r="BE198" i="3"/>
  <c r="AZ198" i="3"/>
  <c r="U263" i="9"/>
  <c r="A264" i="9"/>
  <c r="B264" i="9"/>
  <c r="S199" i="3"/>
  <c r="C264" i="9"/>
  <c r="D264" i="9"/>
  <c r="E264" i="9"/>
  <c r="F264" i="9"/>
  <c r="G264" i="9"/>
  <c r="H264" i="9"/>
  <c r="Z199" i="3"/>
  <c r="BF199" i="3"/>
  <c r="BG199" i="3"/>
  <c r="BH199" i="3"/>
  <c r="BI199" i="3"/>
  <c r="BJ199" i="3"/>
  <c r="AI199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A199" i="3"/>
  <c r="BB199" i="3"/>
  <c r="BC199" i="3"/>
  <c r="BD199" i="3"/>
  <c r="BE199" i="3"/>
  <c r="AZ199" i="3"/>
  <c r="U264" i="9"/>
  <c r="A265" i="9"/>
  <c r="B265" i="9"/>
  <c r="S200" i="3"/>
  <c r="C265" i="9"/>
  <c r="D265" i="9"/>
  <c r="E265" i="9"/>
  <c r="F265" i="9"/>
  <c r="G265" i="9"/>
  <c r="H265" i="9"/>
  <c r="Z200" i="3"/>
  <c r="BF200" i="3"/>
  <c r="BG200" i="3"/>
  <c r="BH200" i="3"/>
  <c r="BI200" i="3"/>
  <c r="BJ200" i="3"/>
  <c r="AI200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A200" i="3"/>
  <c r="BB200" i="3"/>
  <c r="BC200" i="3"/>
  <c r="BD200" i="3"/>
  <c r="BE200" i="3"/>
  <c r="AZ200" i="3"/>
  <c r="U265" i="9"/>
  <c r="A266" i="9"/>
  <c r="B266" i="9"/>
  <c r="S201" i="3"/>
  <c r="C266" i="9"/>
  <c r="D266" i="9"/>
  <c r="E266" i="9"/>
  <c r="F266" i="9"/>
  <c r="G266" i="9"/>
  <c r="H266" i="9"/>
  <c r="Z201" i="3"/>
  <c r="BF201" i="3"/>
  <c r="BG201" i="3"/>
  <c r="BH201" i="3"/>
  <c r="BI201" i="3"/>
  <c r="BJ201" i="3"/>
  <c r="AI201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A201" i="3"/>
  <c r="BB201" i="3"/>
  <c r="BC201" i="3"/>
  <c r="BD201" i="3"/>
  <c r="BE201" i="3"/>
  <c r="AZ201" i="3"/>
  <c r="U266" i="9"/>
  <c r="A267" i="9"/>
  <c r="B267" i="9"/>
  <c r="S202" i="3"/>
  <c r="C267" i="9"/>
  <c r="D267" i="9"/>
  <c r="E267" i="9"/>
  <c r="F267" i="9"/>
  <c r="G267" i="9"/>
  <c r="H267" i="9"/>
  <c r="Z202" i="3"/>
  <c r="BF202" i="3"/>
  <c r="BG202" i="3"/>
  <c r="BH202" i="3"/>
  <c r="BI202" i="3"/>
  <c r="BJ202" i="3"/>
  <c r="AI202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A202" i="3"/>
  <c r="BB202" i="3"/>
  <c r="BC202" i="3"/>
  <c r="BD202" i="3"/>
  <c r="BE202" i="3"/>
  <c r="AZ202" i="3"/>
  <c r="U267" i="9"/>
  <c r="A268" i="9"/>
  <c r="B268" i="9"/>
  <c r="S203" i="3"/>
  <c r="C268" i="9"/>
  <c r="D268" i="9"/>
  <c r="E268" i="9"/>
  <c r="F268" i="9"/>
  <c r="G268" i="9"/>
  <c r="H268" i="9"/>
  <c r="Z203" i="3"/>
  <c r="BF203" i="3"/>
  <c r="BG203" i="3"/>
  <c r="BH203" i="3"/>
  <c r="BI203" i="3"/>
  <c r="BJ203" i="3"/>
  <c r="AI203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A203" i="3"/>
  <c r="BB203" i="3"/>
  <c r="BC203" i="3"/>
  <c r="BD203" i="3"/>
  <c r="BE203" i="3"/>
  <c r="AZ203" i="3"/>
  <c r="U268" i="9"/>
  <c r="A269" i="9"/>
  <c r="B269" i="9"/>
  <c r="S204" i="3"/>
  <c r="C269" i="9"/>
  <c r="D269" i="9"/>
  <c r="E269" i="9"/>
  <c r="F269" i="9"/>
  <c r="G269" i="9"/>
  <c r="H269" i="9"/>
  <c r="Z204" i="3"/>
  <c r="BF204" i="3"/>
  <c r="BG204" i="3"/>
  <c r="BH204" i="3"/>
  <c r="BI204" i="3"/>
  <c r="BJ204" i="3"/>
  <c r="AI204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A204" i="3"/>
  <c r="BB204" i="3"/>
  <c r="BC204" i="3"/>
  <c r="BD204" i="3"/>
  <c r="BE204" i="3"/>
  <c r="AZ204" i="3"/>
  <c r="U269" i="9"/>
  <c r="A270" i="9"/>
  <c r="B270" i="9"/>
  <c r="S205" i="3"/>
  <c r="C270" i="9"/>
  <c r="D270" i="9"/>
  <c r="E270" i="9"/>
  <c r="F270" i="9"/>
  <c r="G270" i="9"/>
  <c r="H270" i="9"/>
  <c r="Z205" i="3"/>
  <c r="BF205" i="3"/>
  <c r="BG205" i="3"/>
  <c r="BH205" i="3"/>
  <c r="BI205" i="3"/>
  <c r="BJ205" i="3"/>
  <c r="AI205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A205" i="3"/>
  <c r="BB205" i="3"/>
  <c r="BC205" i="3"/>
  <c r="BD205" i="3"/>
  <c r="BE205" i="3"/>
  <c r="AZ205" i="3"/>
  <c r="U270" i="9"/>
  <c r="A271" i="9"/>
  <c r="B271" i="9"/>
  <c r="S206" i="3"/>
  <c r="C271" i="9"/>
  <c r="D271" i="9"/>
  <c r="E271" i="9"/>
  <c r="F271" i="9"/>
  <c r="G271" i="9"/>
  <c r="H271" i="9"/>
  <c r="Z206" i="3"/>
  <c r="BF206" i="3"/>
  <c r="BG206" i="3"/>
  <c r="BH206" i="3"/>
  <c r="BI206" i="3"/>
  <c r="BJ206" i="3"/>
  <c r="AI206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A206" i="3"/>
  <c r="BB206" i="3"/>
  <c r="BC206" i="3"/>
  <c r="BD206" i="3"/>
  <c r="BE206" i="3"/>
  <c r="AZ206" i="3"/>
  <c r="U271" i="9"/>
  <c r="A272" i="9"/>
  <c r="B272" i="9"/>
  <c r="S207" i="3"/>
  <c r="C272" i="9"/>
  <c r="D272" i="9"/>
  <c r="E272" i="9"/>
  <c r="F272" i="9"/>
  <c r="G272" i="9"/>
  <c r="H272" i="9"/>
  <c r="Z207" i="3"/>
  <c r="BF207" i="3"/>
  <c r="BG207" i="3"/>
  <c r="BH207" i="3"/>
  <c r="BI207" i="3"/>
  <c r="BJ207" i="3"/>
  <c r="AI207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A207" i="3"/>
  <c r="BB207" i="3"/>
  <c r="BC207" i="3"/>
  <c r="BD207" i="3"/>
  <c r="BE207" i="3"/>
  <c r="AZ207" i="3"/>
  <c r="U272" i="9"/>
  <c r="A273" i="9"/>
  <c r="B273" i="9"/>
  <c r="S208" i="3"/>
  <c r="C273" i="9"/>
  <c r="D273" i="9"/>
  <c r="E273" i="9"/>
  <c r="F273" i="9"/>
  <c r="G273" i="9"/>
  <c r="H273" i="9"/>
  <c r="Z208" i="3"/>
  <c r="BF208" i="3"/>
  <c r="BG208" i="3"/>
  <c r="BH208" i="3"/>
  <c r="BI208" i="3"/>
  <c r="BJ208" i="3"/>
  <c r="AI208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A208" i="3"/>
  <c r="BB208" i="3"/>
  <c r="BC208" i="3"/>
  <c r="BD208" i="3"/>
  <c r="BE208" i="3"/>
  <c r="AZ208" i="3"/>
  <c r="U273" i="9"/>
  <c r="A274" i="9"/>
  <c r="B274" i="9"/>
  <c r="S209" i="3"/>
  <c r="C274" i="9"/>
  <c r="D274" i="9"/>
  <c r="E274" i="9"/>
  <c r="F274" i="9"/>
  <c r="G274" i="9"/>
  <c r="H274" i="9"/>
  <c r="Z209" i="3"/>
  <c r="BF209" i="3"/>
  <c r="BG209" i="3"/>
  <c r="BH209" i="3"/>
  <c r="BI209" i="3"/>
  <c r="BJ209" i="3"/>
  <c r="AI209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A209" i="3"/>
  <c r="BB209" i="3"/>
  <c r="BC209" i="3"/>
  <c r="BD209" i="3"/>
  <c r="BE209" i="3"/>
  <c r="AZ209" i="3"/>
  <c r="U274" i="9"/>
  <c r="A275" i="9"/>
  <c r="B275" i="9"/>
  <c r="S210" i="3"/>
  <c r="C275" i="9"/>
  <c r="D275" i="9"/>
  <c r="E275" i="9"/>
  <c r="F275" i="9"/>
  <c r="G275" i="9"/>
  <c r="H275" i="9"/>
  <c r="Z210" i="3"/>
  <c r="BF210" i="3"/>
  <c r="BG210" i="3"/>
  <c r="BH210" i="3"/>
  <c r="BI210" i="3"/>
  <c r="BJ210" i="3"/>
  <c r="AI210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A210" i="3"/>
  <c r="BB210" i="3"/>
  <c r="BC210" i="3"/>
  <c r="BD210" i="3"/>
  <c r="BE210" i="3"/>
  <c r="AZ210" i="3"/>
  <c r="U275" i="9"/>
  <c r="A276" i="9"/>
  <c r="B276" i="9"/>
  <c r="S211" i="3"/>
  <c r="C276" i="9"/>
  <c r="D276" i="9"/>
  <c r="E276" i="9"/>
  <c r="F276" i="9"/>
  <c r="G276" i="9"/>
  <c r="H276" i="9"/>
  <c r="Z211" i="3"/>
  <c r="BF211" i="3"/>
  <c r="BG211" i="3"/>
  <c r="BH211" i="3"/>
  <c r="BI211" i="3"/>
  <c r="BJ211" i="3"/>
  <c r="AI211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A211" i="3"/>
  <c r="BB211" i="3"/>
  <c r="BC211" i="3"/>
  <c r="BD211" i="3"/>
  <c r="BE211" i="3"/>
  <c r="AZ211" i="3"/>
  <c r="U276" i="9"/>
  <c r="A277" i="9"/>
  <c r="B277" i="9"/>
  <c r="S212" i="3"/>
  <c r="C277" i="9"/>
  <c r="D277" i="9"/>
  <c r="E277" i="9"/>
  <c r="F277" i="9"/>
  <c r="G277" i="9"/>
  <c r="H277" i="9"/>
  <c r="Z212" i="3"/>
  <c r="BF212" i="3"/>
  <c r="BG212" i="3"/>
  <c r="BH212" i="3"/>
  <c r="BI212" i="3"/>
  <c r="BJ212" i="3"/>
  <c r="AI212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A212" i="3"/>
  <c r="BB212" i="3"/>
  <c r="BC212" i="3"/>
  <c r="BD212" i="3"/>
  <c r="BE212" i="3"/>
  <c r="AZ212" i="3"/>
  <c r="U277" i="9"/>
  <c r="A278" i="9"/>
  <c r="B278" i="9"/>
  <c r="S213" i="3"/>
  <c r="C278" i="9"/>
  <c r="D278" i="9"/>
  <c r="E278" i="9"/>
  <c r="F278" i="9"/>
  <c r="G278" i="9"/>
  <c r="H278" i="9"/>
  <c r="Z213" i="3"/>
  <c r="BF213" i="3"/>
  <c r="BG213" i="3"/>
  <c r="BH213" i="3"/>
  <c r="BI213" i="3"/>
  <c r="BJ213" i="3"/>
  <c r="AI213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A213" i="3"/>
  <c r="BB213" i="3"/>
  <c r="BC213" i="3"/>
  <c r="BD213" i="3"/>
  <c r="BE213" i="3"/>
  <c r="AZ213" i="3"/>
  <c r="U278" i="9"/>
  <c r="A279" i="9"/>
  <c r="B279" i="9"/>
  <c r="S214" i="3"/>
  <c r="C279" i="9"/>
  <c r="D279" i="9"/>
  <c r="E279" i="9"/>
  <c r="F279" i="9"/>
  <c r="G279" i="9"/>
  <c r="H279" i="9"/>
  <c r="Z214" i="3"/>
  <c r="BF214" i="3"/>
  <c r="BG214" i="3"/>
  <c r="BH214" i="3"/>
  <c r="BI214" i="3"/>
  <c r="BJ214" i="3"/>
  <c r="AI214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A214" i="3"/>
  <c r="BB214" i="3"/>
  <c r="BC214" i="3"/>
  <c r="BD214" i="3"/>
  <c r="BE214" i="3"/>
  <c r="AZ214" i="3"/>
  <c r="U279" i="9"/>
  <c r="A280" i="9"/>
  <c r="B280" i="9"/>
  <c r="S215" i="3"/>
  <c r="C280" i="9"/>
  <c r="D280" i="9"/>
  <c r="E280" i="9"/>
  <c r="F280" i="9"/>
  <c r="G280" i="9"/>
  <c r="H280" i="9"/>
  <c r="Z215" i="3"/>
  <c r="BF215" i="3"/>
  <c r="BG215" i="3"/>
  <c r="BH215" i="3"/>
  <c r="BI215" i="3"/>
  <c r="BJ215" i="3"/>
  <c r="AI215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A215" i="3"/>
  <c r="BB215" i="3"/>
  <c r="BC215" i="3"/>
  <c r="BD215" i="3"/>
  <c r="BE215" i="3"/>
  <c r="AZ215" i="3"/>
  <c r="U280" i="9"/>
  <c r="A281" i="9"/>
  <c r="B281" i="9"/>
  <c r="S216" i="3"/>
  <c r="C281" i="9"/>
  <c r="D281" i="9"/>
  <c r="E281" i="9"/>
  <c r="F281" i="9"/>
  <c r="G281" i="9"/>
  <c r="H281" i="9"/>
  <c r="Z216" i="3"/>
  <c r="BF216" i="3"/>
  <c r="BG216" i="3"/>
  <c r="BH216" i="3"/>
  <c r="BI216" i="3"/>
  <c r="BJ216" i="3"/>
  <c r="AI216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A216" i="3"/>
  <c r="BB216" i="3"/>
  <c r="BC216" i="3"/>
  <c r="BD216" i="3"/>
  <c r="BE216" i="3"/>
  <c r="AZ216" i="3"/>
  <c r="U281" i="9"/>
  <c r="A282" i="9"/>
  <c r="B282" i="9"/>
  <c r="S217" i="3"/>
  <c r="C282" i="9"/>
  <c r="D282" i="9"/>
  <c r="E282" i="9"/>
  <c r="F282" i="9"/>
  <c r="G282" i="9"/>
  <c r="H282" i="9"/>
  <c r="Z217" i="3"/>
  <c r="BF217" i="3"/>
  <c r="BG217" i="3"/>
  <c r="BH217" i="3"/>
  <c r="BI217" i="3"/>
  <c r="BJ217" i="3"/>
  <c r="AI217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A217" i="3"/>
  <c r="BB217" i="3"/>
  <c r="BC217" i="3"/>
  <c r="BD217" i="3"/>
  <c r="BE217" i="3"/>
  <c r="AZ217" i="3"/>
  <c r="U282" i="9"/>
  <c r="A283" i="9"/>
  <c r="B283" i="9"/>
  <c r="S218" i="3"/>
  <c r="C283" i="9"/>
  <c r="D283" i="9"/>
  <c r="E283" i="9"/>
  <c r="F283" i="9"/>
  <c r="G283" i="9"/>
  <c r="H283" i="9"/>
  <c r="Z218" i="3"/>
  <c r="BF218" i="3"/>
  <c r="BG218" i="3"/>
  <c r="BH218" i="3"/>
  <c r="BI218" i="3"/>
  <c r="BJ218" i="3"/>
  <c r="AI218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A218" i="3"/>
  <c r="BB218" i="3"/>
  <c r="BC218" i="3"/>
  <c r="BD218" i="3"/>
  <c r="BE218" i="3"/>
  <c r="AZ218" i="3"/>
  <c r="U283" i="9"/>
  <c r="A284" i="9"/>
  <c r="B284" i="9"/>
  <c r="S219" i="3"/>
  <c r="C284" i="9"/>
  <c r="D284" i="9"/>
  <c r="E284" i="9"/>
  <c r="F284" i="9"/>
  <c r="G284" i="9"/>
  <c r="H284" i="9"/>
  <c r="Z219" i="3"/>
  <c r="BF219" i="3"/>
  <c r="BG219" i="3"/>
  <c r="BH219" i="3"/>
  <c r="BI219" i="3"/>
  <c r="BJ219" i="3"/>
  <c r="AI219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A219" i="3"/>
  <c r="BB219" i="3"/>
  <c r="BC219" i="3"/>
  <c r="BD219" i="3"/>
  <c r="BE219" i="3"/>
  <c r="AZ219" i="3"/>
  <c r="U284" i="9"/>
  <c r="A285" i="9"/>
  <c r="B285" i="9"/>
  <c r="S220" i="3"/>
  <c r="C285" i="9"/>
  <c r="D285" i="9"/>
  <c r="E285" i="9"/>
  <c r="F285" i="9"/>
  <c r="G285" i="9"/>
  <c r="H285" i="9"/>
  <c r="Z220" i="3"/>
  <c r="BF220" i="3"/>
  <c r="BG220" i="3"/>
  <c r="BH220" i="3"/>
  <c r="BI220" i="3"/>
  <c r="BJ220" i="3"/>
  <c r="AI220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A220" i="3"/>
  <c r="BB220" i="3"/>
  <c r="BC220" i="3"/>
  <c r="BD220" i="3"/>
  <c r="BE220" i="3"/>
  <c r="AZ220" i="3"/>
  <c r="U285" i="9"/>
  <c r="A286" i="9"/>
  <c r="B286" i="9"/>
  <c r="S221" i="3"/>
  <c r="C286" i="9"/>
  <c r="D286" i="9"/>
  <c r="E286" i="9"/>
  <c r="F286" i="9"/>
  <c r="G286" i="9"/>
  <c r="H286" i="9"/>
  <c r="Z221" i="3"/>
  <c r="BF221" i="3"/>
  <c r="BG221" i="3"/>
  <c r="BH221" i="3"/>
  <c r="BI221" i="3"/>
  <c r="BJ221" i="3"/>
  <c r="AI221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A221" i="3"/>
  <c r="BB221" i="3"/>
  <c r="BC221" i="3"/>
  <c r="BD221" i="3"/>
  <c r="BE221" i="3"/>
  <c r="AZ221" i="3"/>
  <c r="U286" i="9"/>
  <c r="A287" i="9"/>
  <c r="B287" i="9"/>
  <c r="S222" i="3"/>
  <c r="C287" i="9"/>
  <c r="D287" i="9"/>
  <c r="E287" i="9"/>
  <c r="F287" i="9"/>
  <c r="G287" i="9"/>
  <c r="H287" i="9"/>
  <c r="Z222" i="3"/>
  <c r="BF222" i="3"/>
  <c r="BG222" i="3"/>
  <c r="BH222" i="3"/>
  <c r="BI222" i="3"/>
  <c r="BJ222" i="3"/>
  <c r="AI222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A222" i="3"/>
  <c r="BB222" i="3"/>
  <c r="BC222" i="3"/>
  <c r="BD222" i="3"/>
  <c r="BE222" i="3"/>
  <c r="AZ222" i="3"/>
  <c r="U287" i="9"/>
  <c r="A288" i="9"/>
  <c r="B288" i="9"/>
  <c r="S223" i="3"/>
  <c r="C288" i="9"/>
  <c r="D288" i="9"/>
  <c r="E288" i="9"/>
  <c r="F288" i="9"/>
  <c r="G288" i="9"/>
  <c r="H288" i="9"/>
  <c r="Z223" i="3"/>
  <c r="BF223" i="3"/>
  <c r="BG223" i="3"/>
  <c r="BH223" i="3"/>
  <c r="BI223" i="3"/>
  <c r="BJ223" i="3"/>
  <c r="AI223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A223" i="3"/>
  <c r="BB223" i="3"/>
  <c r="BC223" i="3"/>
  <c r="BD223" i="3"/>
  <c r="BE223" i="3"/>
  <c r="AZ223" i="3"/>
  <c r="U288" i="9"/>
  <c r="A289" i="9"/>
  <c r="B289" i="9"/>
  <c r="S224" i="3"/>
  <c r="C289" i="9"/>
  <c r="D289" i="9"/>
  <c r="E289" i="9"/>
  <c r="F289" i="9"/>
  <c r="G289" i="9"/>
  <c r="H289" i="9"/>
  <c r="Z224" i="3"/>
  <c r="BF224" i="3"/>
  <c r="BG224" i="3"/>
  <c r="BH224" i="3"/>
  <c r="BI224" i="3"/>
  <c r="BJ224" i="3"/>
  <c r="AI224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A224" i="3"/>
  <c r="BB224" i="3"/>
  <c r="BC224" i="3"/>
  <c r="BD224" i="3"/>
  <c r="BE224" i="3"/>
  <c r="AZ224" i="3"/>
  <c r="U289" i="9"/>
  <c r="A290" i="9"/>
  <c r="B290" i="9"/>
  <c r="S225" i="3"/>
  <c r="C290" i="9"/>
  <c r="D290" i="9"/>
  <c r="E290" i="9"/>
  <c r="F290" i="9"/>
  <c r="G290" i="9"/>
  <c r="H290" i="9"/>
  <c r="Z225" i="3"/>
  <c r="BF225" i="3"/>
  <c r="BG225" i="3"/>
  <c r="BH225" i="3"/>
  <c r="BI225" i="3"/>
  <c r="BJ225" i="3"/>
  <c r="AI225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A225" i="3"/>
  <c r="BB225" i="3"/>
  <c r="BC225" i="3"/>
  <c r="BD225" i="3"/>
  <c r="BE225" i="3"/>
  <c r="AZ225" i="3"/>
  <c r="U290" i="9"/>
  <c r="A291" i="9"/>
  <c r="B291" i="9"/>
  <c r="S226" i="3"/>
  <c r="C291" i="9"/>
  <c r="D291" i="9"/>
  <c r="E291" i="9"/>
  <c r="F291" i="9"/>
  <c r="G291" i="9"/>
  <c r="H291" i="9"/>
  <c r="Z226" i="3"/>
  <c r="BF226" i="3"/>
  <c r="BG226" i="3"/>
  <c r="BH226" i="3"/>
  <c r="BI226" i="3"/>
  <c r="BJ226" i="3"/>
  <c r="AI226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A226" i="3"/>
  <c r="BB226" i="3"/>
  <c r="BC226" i="3"/>
  <c r="BD226" i="3"/>
  <c r="BE226" i="3"/>
  <c r="AZ226" i="3"/>
  <c r="U291" i="9"/>
  <c r="A292" i="9"/>
  <c r="B292" i="9"/>
  <c r="S227" i="3"/>
  <c r="C292" i="9"/>
  <c r="D292" i="9"/>
  <c r="E292" i="9"/>
  <c r="F292" i="9"/>
  <c r="G292" i="9"/>
  <c r="H292" i="9"/>
  <c r="Z227" i="3"/>
  <c r="BF227" i="3"/>
  <c r="BG227" i="3"/>
  <c r="BH227" i="3"/>
  <c r="BI227" i="3"/>
  <c r="BJ227" i="3"/>
  <c r="AI227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A227" i="3"/>
  <c r="BB227" i="3"/>
  <c r="BC227" i="3"/>
  <c r="BD227" i="3"/>
  <c r="BE227" i="3"/>
  <c r="AZ227" i="3"/>
  <c r="U292" i="9"/>
  <c r="A293" i="9"/>
  <c r="B293" i="9"/>
  <c r="S228" i="3"/>
  <c r="C293" i="9"/>
  <c r="D293" i="9"/>
  <c r="E293" i="9"/>
  <c r="F293" i="9"/>
  <c r="G293" i="9"/>
  <c r="H293" i="9"/>
  <c r="Z228" i="3"/>
  <c r="BF228" i="3"/>
  <c r="BG228" i="3"/>
  <c r="BH228" i="3"/>
  <c r="BI228" i="3"/>
  <c r="BJ228" i="3"/>
  <c r="AI228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A228" i="3"/>
  <c r="BB228" i="3"/>
  <c r="BC228" i="3"/>
  <c r="BD228" i="3"/>
  <c r="BE228" i="3"/>
  <c r="AZ228" i="3"/>
  <c r="U293" i="9"/>
  <c r="A294" i="9"/>
  <c r="B294" i="9"/>
  <c r="S229" i="3"/>
  <c r="C294" i="9"/>
  <c r="D294" i="9"/>
  <c r="E294" i="9"/>
  <c r="F294" i="9"/>
  <c r="G294" i="9"/>
  <c r="H294" i="9"/>
  <c r="Z229" i="3"/>
  <c r="BF229" i="3"/>
  <c r="BG229" i="3"/>
  <c r="BH229" i="3"/>
  <c r="BI229" i="3"/>
  <c r="BJ229" i="3"/>
  <c r="AI229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A229" i="3"/>
  <c r="BB229" i="3"/>
  <c r="BC229" i="3"/>
  <c r="BD229" i="3"/>
  <c r="BE229" i="3"/>
  <c r="AZ229" i="3"/>
  <c r="U294" i="9"/>
  <c r="A295" i="9"/>
  <c r="B295" i="9"/>
  <c r="S230" i="3"/>
  <c r="C295" i="9"/>
  <c r="D295" i="9"/>
  <c r="E295" i="9"/>
  <c r="F295" i="9"/>
  <c r="G295" i="9"/>
  <c r="H295" i="9"/>
  <c r="Z230" i="3"/>
  <c r="BF230" i="3"/>
  <c r="BG230" i="3"/>
  <c r="BH230" i="3"/>
  <c r="BI230" i="3"/>
  <c r="BJ230" i="3"/>
  <c r="AI230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A230" i="3"/>
  <c r="BB230" i="3"/>
  <c r="BC230" i="3"/>
  <c r="BD230" i="3"/>
  <c r="BE230" i="3"/>
  <c r="AZ230" i="3"/>
  <c r="U295" i="9"/>
  <c r="A296" i="9"/>
  <c r="B296" i="9"/>
  <c r="S231" i="3"/>
  <c r="C296" i="9"/>
  <c r="D296" i="9"/>
  <c r="E296" i="9"/>
  <c r="F296" i="9"/>
  <c r="G296" i="9"/>
  <c r="H296" i="9"/>
  <c r="Z231" i="3"/>
  <c r="BF231" i="3"/>
  <c r="BG231" i="3"/>
  <c r="BH231" i="3"/>
  <c r="BI231" i="3"/>
  <c r="BJ231" i="3"/>
  <c r="AI231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A231" i="3"/>
  <c r="BB231" i="3"/>
  <c r="BC231" i="3"/>
  <c r="BD231" i="3"/>
  <c r="BE231" i="3"/>
  <c r="AZ231" i="3"/>
  <c r="U296" i="9"/>
  <c r="A297" i="9"/>
  <c r="B297" i="9"/>
  <c r="S232" i="3"/>
  <c r="C297" i="9"/>
  <c r="D297" i="9"/>
  <c r="E297" i="9"/>
  <c r="F297" i="9"/>
  <c r="G297" i="9"/>
  <c r="H297" i="9"/>
  <c r="Z232" i="3"/>
  <c r="BF232" i="3"/>
  <c r="BG232" i="3"/>
  <c r="BH232" i="3"/>
  <c r="BI232" i="3"/>
  <c r="BJ232" i="3"/>
  <c r="AI232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A232" i="3"/>
  <c r="BB232" i="3"/>
  <c r="BC232" i="3"/>
  <c r="BD232" i="3"/>
  <c r="BE232" i="3"/>
  <c r="AZ232" i="3"/>
  <c r="U297" i="9"/>
  <c r="A298" i="9"/>
  <c r="B298" i="9"/>
  <c r="S233" i="3"/>
  <c r="C298" i="9"/>
  <c r="D298" i="9"/>
  <c r="E298" i="9"/>
  <c r="F298" i="9"/>
  <c r="G298" i="9"/>
  <c r="H298" i="9"/>
  <c r="Z233" i="3"/>
  <c r="BF233" i="3"/>
  <c r="BG233" i="3"/>
  <c r="BH233" i="3"/>
  <c r="BI233" i="3"/>
  <c r="BJ233" i="3"/>
  <c r="AI233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A233" i="3"/>
  <c r="BB233" i="3"/>
  <c r="BC233" i="3"/>
  <c r="BD233" i="3"/>
  <c r="BE233" i="3"/>
  <c r="AZ233" i="3"/>
  <c r="U298" i="9"/>
  <c r="A299" i="9"/>
  <c r="B299" i="9"/>
  <c r="S234" i="3"/>
  <c r="C299" i="9"/>
  <c r="D299" i="9"/>
  <c r="E299" i="9"/>
  <c r="F299" i="9"/>
  <c r="G299" i="9"/>
  <c r="H299" i="9"/>
  <c r="Z234" i="3"/>
  <c r="BF234" i="3"/>
  <c r="BG234" i="3"/>
  <c r="BH234" i="3"/>
  <c r="BI234" i="3"/>
  <c r="BJ234" i="3"/>
  <c r="AI234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A234" i="3"/>
  <c r="BB234" i="3"/>
  <c r="BC234" i="3"/>
  <c r="BD234" i="3"/>
  <c r="BE234" i="3"/>
  <c r="AZ234" i="3"/>
  <c r="U299" i="9"/>
  <c r="A300" i="9"/>
  <c r="B300" i="9"/>
  <c r="S235" i="3"/>
  <c r="C300" i="9"/>
  <c r="D300" i="9"/>
  <c r="E300" i="9"/>
  <c r="F300" i="9"/>
  <c r="G300" i="9"/>
  <c r="H300" i="9"/>
  <c r="Z235" i="3"/>
  <c r="BF235" i="3"/>
  <c r="BG235" i="3"/>
  <c r="BH235" i="3"/>
  <c r="BI235" i="3"/>
  <c r="BJ235" i="3"/>
  <c r="AI235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A235" i="3"/>
  <c r="BB235" i="3"/>
  <c r="BC235" i="3"/>
  <c r="BD235" i="3"/>
  <c r="BE235" i="3"/>
  <c r="AZ235" i="3"/>
  <c r="U300" i="9"/>
  <c r="A301" i="9"/>
  <c r="B301" i="9"/>
  <c r="S236" i="3"/>
  <c r="C301" i="9"/>
  <c r="D301" i="9"/>
  <c r="E301" i="9"/>
  <c r="F301" i="9"/>
  <c r="G301" i="9"/>
  <c r="H301" i="9"/>
  <c r="Z236" i="3"/>
  <c r="BF236" i="3"/>
  <c r="BG236" i="3"/>
  <c r="BH236" i="3"/>
  <c r="BI236" i="3"/>
  <c r="BJ236" i="3"/>
  <c r="AI236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A236" i="3"/>
  <c r="BB236" i="3"/>
  <c r="BC236" i="3"/>
  <c r="BD236" i="3"/>
  <c r="BE236" i="3"/>
  <c r="AZ236" i="3"/>
  <c r="U301" i="9"/>
  <c r="A302" i="9"/>
  <c r="B302" i="9"/>
  <c r="S237" i="3"/>
  <c r="C302" i="9"/>
  <c r="D302" i="9"/>
  <c r="E302" i="9"/>
  <c r="F302" i="9"/>
  <c r="G302" i="9"/>
  <c r="H302" i="9"/>
  <c r="Z237" i="3"/>
  <c r="BF237" i="3"/>
  <c r="BG237" i="3"/>
  <c r="BH237" i="3"/>
  <c r="BI237" i="3"/>
  <c r="BJ237" i="3"/>
  <c r="AI237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A237" i="3"/>
  <c r="BB237" i="3"/>
  <c r="BC237" i="3"/>
  <c r="BD237" i="3"/>
  <c r="BE237" i="3"/>
  <c r="AZ237" i="3"/>
  <c r="U302" i="9"/>
  <c r="A303" i="9"/>
  <c r="B303" i="9"/>
  <c r="S238" i="3"/>
  <c r="C303" i="9"/>
  <c r="D303" i="9"/>
  <c r="E303" i="9"/>
  <c r="F303" i="9"/>
  <c r="G303" i="9"/>
  <c r="H303" i="9"/>
  <c r="Z238" i="3"/>
  <c r="BF238" i="3"/>
  <c r="BG238" i="3"/>
  <c r="BH238" i="3"/>
  <c r="BI238" i="3"/>
  <c r="BJ238" i="3"/>
  <c r="AI238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A238" i="3"/>
  <c r="BB238" i="3"/>
  <c r="BC238" i="3"/>
  <c r="BD238" i="3"/>
  <c r="BE238" i="3"/>
  <c r="AZ238" i="3"/>
  <c r="U303" i="9"/>
  <c r="A304" i="9"/>
  <c r="B304" i="9"/>
  <c r="S239" i="3"/>
  <c r="C304" i="9"/>
  <c r="D304" i="9"/>
  <c r="E304" i="9"/>
  <c r="F304" i="9"/>
  <c r="G304" i="9"/>
  <c r="H304" i="9"/>
  <c r="Z239" i="3"/>
  <c r="BF239" i="3"/>
  <c r="BG239" i="3"/>
  <c r="BH239" i="3"/>
  <c r="BI239" i="3"/>
  <c r="BJ239" i="3"/>
  <c r="AI239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A239" i="3"/>
  <c r="BB239" i="3"/>
  <c r="BC239" i="3"/>
  <c r="BD239" i="3"/>
  <c r="BE239" i="3"/>
  <c r="AZ239" i="3"/>
  <c r="U304" i="9"/>
  <c r="A305" i="9"/>
  <c r="B305" i="9"/>
  <c r="S240" i="3"/>
  <c r="C305" i="9"/>
  <c r="D305" i="9"/>
  <c r="E305" i="9"/>
  <c r="F305" i="9"/>
  <c r="G305" i="9"/>
  <c r="H305" i="9"/>
  <c r="Z240" i="3"/>
  <c r="BF240" i="3"/>
  <c r="BG240" i="3"/>
  <c r="BH240" i="3"/>
  <c r="BI240" i="3"/>
  <c r="BJ240" i="3"/>
  <c r="AI240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A240" i="3"/>
  <c r="BB240" i="3"/>
  <c r="BC240" i="3"/>
  <c r="BD240" i="3"/>
  <c r="BE240" i="3"/>
  <c r="AZ240" i="3"/>
  <c r="U305" i="9"/>
  <c r="A306" i="9"/>
  <c r="B306" i="9"/>
  <c r="S241" i="3"/>
  <c r="C306" i="9"/>
  <c r="D306" i="9"/>
  <c r="E306" i="9"/>
  <c r="F306" i="9"/>
  <c r="G306" i="9"/>
  <c r="H306" i="9"/>
  <c r="Z241" i="3"/>
  <c r="BF241" i="3"/>
  <c r="BG241" i="3"/>
  <c r="BH241" i="3"/>
  <c r="BI241" i="3"/>
  <c r="BJ241" i="3"/>
  <c r="AI241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A241" i="3"/>
  <c r="BB241" i="3"/>
  <c r="BC241" i="3"/>
  <c r="BD241" i="3"/>
  <c r="BE241" i="3"/>
  <c r="AZ241" i="3"/>
  <c r="U306" i="9"/>
  <c r="A307" i="9"/>
  <c r="B307" i="9"/>
  <c r="S242" i="3"/>
  <c r="C307" i="9"/>
  <c r="D307" i="9"/>
  <c r="E307" i="9"/>
  <c r="F307" i="9"/>
  <c r="G307" i="9"/>
  <c r="H307" i="9"/>
  <c r="Z242" i="3"/>
  <c r="BF242" i="3"/>
  <c r="BG242" i="3"/>
  <c r="BH242" i="3"/>
  <c r="BI242" i="3"/>
  <c r="BJ242" i="3"/>
  <c r="AI242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A242" i="3"/>
  <c r="BB242" i="3"/>
  <c r="BC242" i="3"/>
  <c r="BD242" i="3"/>
  <c r="BE242" i="3"/>
  <c r="AZ242" i="3"/>
  <c r="U307" i="9"/>
  <c r="A308" i="9"/>
  <c r="B308" i="9"/>
  <c r="S243" i="3"/>
  <c r="C308" i="9"/>
  <c r="D308" i="9"/>
  <c r="E308" i="9"/>
  <c r="F308" i="9"/>
  <c r="G308" i="9"/>
  <c r="H308" i="9"/>
  <c r="Z243" i="3"/>
  <c r="BF243" i="3"/>
  <c r="BG243" i="3"/>
  <c r="BH243" i="3"/>
  <c r="BI243" i="3"/>
  <c r="BJ243" i="3"/>
  <c r="AI243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A243" i="3"/>
  <c r="BB243" i="3"/>
  <c r="BC243" i="3"/>
  <c r="BD243" i="3"/>
  <c r="BE243" i="3"/>
  <c r="AZ243" i="3"/>
  <c r="U308" i="9"/>
  <c r="A309" i="9"/>
  <c r="B309" i="9"/>
  <c r="S244" i="3"/>
  <c r="C309" i="9"/>
  <c r="D309" i="9"/>
  <c r="E309" i="9"/>
  <c r="F309" i="9"/>
  <c r="G309" i="9"/>
  <c r="H309" i="9"/>
  <c r="Z244" i="3"/>
  <c r="BF244" i="3"/>
  <c r="BG244" i="3"/>
  <c r="BH244" i="3"/>
  <c r="BI244" i="3"/>
  <c r="BJ244" i="3"/>
  <c r="AI244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A244" i="3"/>
  <c r="BB244" i="3"/>
  <c r="BC244" i="3"/>
  <c r="BD244" i="3"/>
  <c r="BE244" i="3"/>
  <c r="AZ244" i="3"/>
  <c r="U309" i="9"/>
  <c r="A310" i="9"/>
  <c r="B310" i="9"/>
  <c r="S245" i="3"/>
  <c r="C310" i="9"/>
  <c r="D310" i="9"/>
  <c r="E310" i="9"/>
  <c r="F310" i="9"/>
  <c r="G310" i="9"/>
  <c r="H310" i="9"/>
  <c r="Z245" i="3"/>
  <c r="BF245" i="3"/>
  <c r="BG245" i="3"/>
  <c r="BH245" i="3"/>
  <c r="BI245" i="3"/>
  <c r="BJ245" i="3"/>
  <c r="AI245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A245" i="3"/>
  <c r="BB245" i="3"/>
  <c r="BC245" i="3"/>
  <c r="BD245" i="3"/>
  <c r="BE245" i="3"/>
  <c r="AZ245" i="3"/>
  <c r="U310" i="9"/>
  <c r="A311" i="9"/>
  <c r="B311" i="9"/>
  <c r="S246" i="3"/>
  <c r="C311" i="9"/>
  <c r="D311" i="9"/>
  <c r="E311" i="9"/>
  <c r="F311" i="9"/>
  <c r="G311" i="9"/>
  <c r="H311" i="9"/>
  <c r="Z246" i="3"/>
  <c r="BF246" i="3"/>
  <c r="BG246" i="3"/>
  <c r="BH246" i="3"/>
  <c r="BI246" i="3"/>
  <c r="BJ246" i="3"/>
  <c r="AI246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A246" i="3"/>
  <c r="BB246" i="3"/>
  <c r="BC246" i="3"/>
  <c r="BD246" i="3"/>
  <c r="BE246" i="3"/>
  <c r="AZ246" i="3"/>
  <c r="U311" i="9"/>
  <c r="A312" i="9"/>
  <c r="B312" i="9"/>
  <c r="S247" i="3"/>
  <c r="C312" i="9"/>
  <c r="D312" i="9"/>
  <c r="E312" i="9"/>
  <c r="F312" i="9"/>
  <c r="G312" i="9"/>
  <c r="H312" i="9"/>
  <c r="Z247" i="3"/>
  <c r="BF247" i="3"/>
  <c r="BG247" i="3"/>
  <c r="BH247" i="3"/>
  <c r="BI247" i="3"/>
  <c r="BJ247" i="3"/>
  <c r="AI247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A247" i="3"/>
  <c r="BB247" i="3"/>
  <c r="BC247" i="3"/>
  <c r="BD247" i="3"/>
  <c r="BE247" i="3"/>
  <c r="AZ247" i="3"/>
  <c r="U312" i="9"/>
  <c r="A313" i="9"/>
  <c r="B313" i="9"/>
  <c r="S248" i="3"/>
  <c r="C313" i="9"/>
  <c r="D313" i="9"/>
  <c r="E313" i="9"/>
  <c r="F313" i="9"/>
  <c r="G313" i="9"/>
  <c r="H313" i="9"/>
  <c r="Z248" i="3"/>
  <c r="BF248" i="3"/>
  <c r="BG248" i="3"/>
  <c r="BH248" i="3"/>
  <c r="BI248" i="3"/>
  <c r="BJ248" i="3"/>
  <c r="AI248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A248" i="3"/>
  <c r="BB248" i="3"/>
  <c r="BC248" i="3"/>
  <c r="BD248" i="3"/>
  <c r="BE248" i="3"/>
  <c r="AZ248" i="3"/>
  <c r="U313" i="9"/>
  <c r="A314" i="9"/>
  <c r="B314" i="9"/>
  <c r="S249" i="3"/>
  <c r="C314" i="9"/>
  <c r="D314" i="9"/>
  <c r="E314" i="9"/>
  <c r="F314" i="9"/>
  <c r="G314" i="9"/>
  <c r="H314" i="9"/>
  <c r="Z249" i="3"/>
  <c r="BF249" i="3"/>
  <c r="BG249" i="3"/>
  <c r="BH249" i="3"/>
  <c r="BI249" i="3"/>
  <c r="BJ249" i="3"/>
  <c r="AI249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A249" i="3"/>
  <c r="BB249" i="3"/>
  <c r="BC249" i="3"/>
  <c r="BD249" i="3"/>
  <c r="BE249" i="3"/>
  <c r="AZ249" i="3"/>
  <c r="U314" i="9"/>
  <c r="A315" i="9"/>
  <c r="B315" i="9"/>
  <c r="S250" i="3"/>
  <c r="C315" i="9"/>
  <c r="D315" i="9"/>
  <c r="E315" i="9"/>
  <c r="F315" i="9"/>
  <c r="G315" i="9"/>
  <c r="H315" i="9"/>
  <c r="Z250" i="3"/>
  <c r="BF250" i="3"/>
  <c r="BG250" i="3"/>
  <c r="BH250" i="3"/>
  <c r="BI250" i="3"/>
  <c r="BJ250" i="3"/>
  <c r="AI250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A250" i="3"/>
  <c r="BB250" i="3"/>
  <c r="BC250" i="3"/>
  <c r="BD250" i="3"/>
  <c r="BE250" i="3"/>
  <c r="AZ250" i="3"/>
  <c r="U315" i="9"/>
  <c r="A316" i="9"/>
  <c r="B316" i="9"/>
  <c r="S251" i="3"/>
  <c r="C316" i="9"/>
  <c r="D316" i="9"/>
  <c r="E316" i="9"/>
  <c r="F316" i="9"/>
  <c r="G316" i="9"/>
  <c r="H316" i="9"/>
  <c r="Z251" i="3"/>
  <c r="BF251" i="3"/>
  <c r="BG251" i="3"/>
  <c r="BH251" i="3"/>
  <c r="BI251" i="3"/>
  <c r="BJ251" i="3"/>
  <c r="AI251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A251" i="3"/>
  <c r="BB251" i="3"/>
  <c r="BC251" i="3"/>
  <c r="BD251" i="3"/>
  <c r="BE251" i="3"/>
  <c r="AZ251" i="3"/>
  <c r="U316" i="9"/>
  <c r="A317" i="9"/>
  <c r="B317" i="9"/>
  <c r="S252" i="3"/>
  <c r="C317" i="9"/>
  <c r="D317" i="9"/>
  <c r="E317" i="9"/>
  <c r="F317" i="9"/>
  <c r="G317" i="9"/>
  <c r="H317" i="9"/>
  <c r="Z252" i="3"/>
  <c r="BF252" i="3"/>
  <c r="BG252" i="3"/>
  <c r="BH252" i="3"/>
  <c r="BI252" i="3"/>
  <c r="BJ252" i="3"/>
  <c r="AI252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A252" i="3"/>
  <c r="BB252" i="3"/>
  <c r="BC252" i="3"/>
  <c r="BD252" i="3"/>
  <c r="BE252" i="3"/>
  <c r="AZ252" i="3"/>
  <c r="U317" i="9"/>
  <c r="A318" i="9"/>
  <c r="B318" i="9"/>
  <c r="S253" i="3"/>
  <c r="C318" i="9"/>
  <c r="D318" i="9"/>
  <c r="E318" i="9"/>
  <c r="F318" i="9"/>
  <c r="G318" i="9"/>
  <c r="H318" i="9"/>
  <c r="BF253" i="3"/>
  <c r="BG253" i="3"/>
  <c r="BH253" i="3"/>
  <c r="BI253" i="3"/>
  <c r="BJ253" i="3"/>
  <c r="AI253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A253" i="3"/>
  <c r="BB253" i="3"/>
  <c r="BC253" i="3"/>
  <c r="BD253" i="3"/>
  <c r="BE253" i="3"/>
  <c r="AZ253" i="3"/>
  <c r="U318" i="9"/>
  <c r="A319" i="9"/>
  <c r="B319" i="9"/>
  <c r="S254" i="3"/>
  <c r="C319" i="9"/>
  <c r="D319" i="9"/>
  <c r="E319" i="9"/>
  <c r="F319" i="9"/>
  <c r="G319" i="9"/>
  <c r="H319" i="9"/>
  <c r="BF254" i="3"/>
  <c r="BG254" i="3"/>
  <c r="BH254" i="3"/>
  <c r="BI254" i="3"/>
  <c r="BJ254" i="3"/>
  <c r="AI254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A254" i="3"/>
  <c r="BB254" i="3"/>
  <c r="BC254" i="3"/>
  <c r="BD254" i="3"/>
  <c r="BE254" i="3"/>
  <c r="AZ254" i="3"/>
  <c r="U319" i="9"/>
  <c r="A320" i="9"/>
  <c r="B320" i="9"/>
  <c r="S255" i="3"/>
  <c r="C320" i="9"/>
  <c r="D320" i="9"/>
  <c r="E320" i="9"/>
  <c r="F320" i="9"/>
  <c r="G320" i="9"/>
  <c r="H320" i="9"/>
  <c r="BF255" i="3"/>
  <c r="BG255" i="3"/>
  <c r="BH255" i="3"/>
  <c r="BI255" i="3"/>
  <c r="BJ255" i="3"/>
  <c r="AI255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A255" i="3"/>
  <c r="BB255" i="3"/>
  <c r="BC255" i="3"/>
  <c r="BD255" i="3"/>
  <c r="BE255" i="3"/>
  <c r="AZ255" i="3"/>
  <c r="U320" i="9"/>
  <c r="A321" i="9"/>
  <c r="B321" i="9"/>
  <c r="S256" i="3"/>
  <c r="C321" i="9"/>
  <c r="D321" i="9"/>
  <c r="E321" i="9"/>
  <c r="F321" i="9"/>
  <c r="G321" i="9"/>
  <c r="H321" i="9"/>
  <c r="BF256" i="3"/>
  <c r="BG256" i="3"/>
  <c r="BH256" i="3"/>
  <c r="BI256" i="3"/>
  <c r="BJ256" i="3"/>
  <c r="AI256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A256" i="3"/>
  <c r="BB256" i="3"/>
  <c r="BC256" i="3"/>
  <c r="BD256" i="3"/>
  <c r="BE256" i="3"/>
  <c r="AZ256" i="3"/>
  <c r="U321" i="9"/>
  <c r="A322" i="9"/>
  <c r="B322" i="9"/>
  <c r="S257" i="3"/>
  <c r="C322" i="9"/>
  <c r="D322" i="9"/>
  <c r="E322" i="9"/>
  <c r="F322" i="9"/>
  <c r="G322" i="9"/>
  <c r="H322" i="9"/>
  <c r="BF257" i="3"/>
  <c r="AB257" i="3"/>
  <c r="BG257" i="3"/>
  <c r="BH257" i="3"/>
  <c r="BI257" i="3"/>
  <c r="BJ257" i="3"/>
  <c r="AI257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A257" i="3"/>
  <c r="BB257" i="3"/>
  <c r="BC257" i="3"/>
  <c r="BD257" i="3"/>
  <c r="BE257" i="3"/>
  <c r="AZ257" i="3"/>
  <c r="U322" i="9"/>
  <c r="A323" i="9"/>
  <c r="B323" i="9"/>
  <c r="S258" i="3"/>
  <c r="C323" i="9"/>
  <c r="D323" i="9"/>
  <c r="E323" i="9"/>
  <c r="F323" i="9"/>
  <c r="G323" i="9"/>
  <c r="H323" i="9"/>
  <c r="BF258" i="3"/>
  <c r="AB258" i="3"/>
  <c r="BG258" i="3"/>
  <c r="BH258" i="3"/>
  <c r="BI258" i="3"/>
  <c r="BJ258" i="3"/>
  <c r="AI258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A258" i="3"/>
  <c r="BB258" i="3"/>
  <c r="BC258" i="3"/>
  <c r="BD258" i="3"/>
  <c r="BE258" i="3"/>
  <c r="AZ258" i="3"/>
  <c r="U323" i="9"/>
  <c r="A324" i="9"/>
  <c r="B324" i="9"/>
  <c r="S259" i="3"/>
  <c r="C324" i="9"/>
  <c r="D324" i="9"/>
  <c r="E324" i="9"/>
  <c r="F324" i="9"/>
  <c r="G324" i="9"/>
  <c r="H324" i="9"/>
  <c r="BF259" i="3"/>
  <c r="AB259" i="3"/>
  <c r="BG259" i="3"/>
  <c r="BH259" i="3"/>
  <c r="BI259" i="3"/>
  <c r="BJ259" i="3"/>
  <c r="AI259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A259" i="3"/>
  <c r="BB259" i="3"/>
  <c r="BC259" i="3"/>
  <c r="BD259" i="3"/>
  <c r="BE259" i="3"/>
  <c r="AZ259" i="3"/>
  <c r="U324" i="9"/>
  <c r="A325" i="9"/>
  <c r="B325" i="9"/>
  <c r="S260" i="3"/>
  <c r="C325" i="9"/>
  <c r="D325" i="9"/>
  <c r="E325" i="9"/>
  <c r="F325" i="9"/>
  <c r="G325" i="9"/>
  <c r="H325" i="9"/>
  <c r="BF260" i="3"/>
  <c r="AB260" i="3"/>
  <c r="BG260" i="3"/>
  <c r="BH260" i="3"/>
  <c r="BI260" i="3"/>
  <c r="BJ260" i="3"/>
  <c r="AI260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A260" i="3"/>
  <c r="BB260" i="3"/>
  <c r="BC260" i="3"/>
  <c r="BD260" i="3"/>
  <c r="BE260" i="3"/>
  <c r="AZ260" i="3"/>
  <c r="U325" i="9"/>
  <c r="A326" i="9"/>
  <c r="B326" i="9"/>
  <c r="S261" i="3"/>
  <c r="C326" i="9"/>
  <c r="D326" i="9"/>
  <c r="E326" i="9"/>
  <c r="F326" i="9"/>
  <c r="G326" i="9"/>
  <c r="H326" i="9"/>
  <c r="BF261" i="3"/>
  <c r="AB261" i="3"/>
  <c r="BG261" i="3"/>
  <c r="BH261" i="3"/>
  <c r="BI261" i="3"/>
  <c r="BJ261" i="3"/>
  <c r="AI261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A261" i="3"/>
  <c r="BB261" i="3"/>
  <c r="BC261" i="3"/>
  <c r="BD261" i="3"/>
  <c r="BE261" i="3"/>
  <c r="AZ261" i="3"/>
  <c r="U326" i="9"/>
  <c r="A327" i="9"/>
  <c r="B327" i="9"/>
  <c r="S262" i="3"/>
  <c r="C327" i="9"/>
  <c r="D327" i="9"/>
  <c r="E327" i="9"/>
  <c r="F327" i="9"/>
  <c r="G327" i="9"/>
  <c r="H327" i="9"/>
  <c r="BF262" i="3"/>
  <c r="AB262" i="3"/>
  <c r="BG262" i="3"/>
  <c r="BH262" i="3"/>
  <c r="BI262" i="3"/>
  <c r="BJ262" i="3"/>
  <c r="AI262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A262" i="3"/>
  <c r="BB262" i="3"/>
  <c r="BC262" i="3"/>
  <c r="BD262" i="3"/>
  <c r="BE262" i="3"/>
  <c r="AZ262" i="3"/>
  <c r="U327" i="9"/>
  <c r="A328" i="9"/>
  <c r="B328" i="9"/>
  <c r="S263" i="3"/>
  <c r="C328" i="9"/>
  <c r="D328" i="9"/>
  <c r="E328" i="9"/>
  <c r="F328" i="9"/>
  <c r="G328" i="9"/>
  <c r="H328" i="9"/>
  <c r="BF263" i="3"/>
  <c r="AB263" i="3"/>
  <c r="BG263" i="3"/>
  <c r="BH263" i="3"/>
  <c r="BI263" i="3"/>
  <c r="BJ263" i="3"/>
  <c r="AI263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A263" i="3"/>
  <c r="BB263" i="3"/>
  <c r="BC263" i="3"/>
  <c r="BD263" i="3"/>
  <c r="BE263" i="3"/>
  <c r="AZ263" i="3"/>
  <c r="U328" i="9"/>
  <c r="A329" i="9"/>
  <c r="B329" i="9"/>
  <c r="S264" i="3"/>
  <c r="C329" i="9"/>
  <c r="D329" i="9"/>
  <c r="E329" i="9"/>
  <c r="F329" i="9"/>
  <c r="G329" i="9"/>
  <c r="H329" i="9"/>
  <c r="BF264" i="3"/>
  <c r="AB264" i="3"/>
  <c r="BG264" i="3"/>
  <c r="BH264" i="3"/>
  <c r="BI264" i="3"/>
  <c r="BJ264" i="3"/>
  <c r="AI264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A264" i="3"/>
  <c r="BB264" i="3"/>
  <c r="BC264" i="3"/>
  <c r="BD264" i="3"/>
  <c r="BE264" i="3"/>
  <c r="AZ264" i="3"/>
  <c r="U329" i="9"/>
  <c r="A330" i="9"/>
  <c r="B330" i="9"/>
  <c r="S265" i="3"/>
  <c r="C330" i="9"/>
  <c r="D330" i="9"/>
  <c r="E330" i="9"/>
  <c r="F330" i="9"/>
  <c r="G330" i="9"/>
  <c r="H330" i="9"/>
  <c r="BF265" i="3"/>
  <c r="BG265" i="3"/>
  <c r="BH265" i="3"/>
  <c r="BI265" i="3"/>
  <c r="BJ265" i="3"/>
  <c r="AI265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A265" i="3"/>
  <c r="BB265" i="3"/>
  <c r="BC265" i="3"/>
  <c r="BD265" i="3"/>
  <c r="BE265" i="3"/>
  <c r="AZ265" i="3"/>
  <c r="U330" i="9"/>
  <c r="A331" i="9"/>
  <c r="B331" i="9"/>
  <c r="S266" i="3"/>
  <c r="C331" i="9"/>
  <c r="D331" i="9"/>
  <c r="E331" i="9"/>
  <c r="F331" i="9"/>
  <c r="G331" i="9"/>
  <c r="H331" i="9"/>
  <c r="BF266" i="3"/>
  <c r="BG266" i="3"/>
  <c r="BH266" i="3"/>
  <c r="BI266" i="3"/>
  <c r="BJ266" i="3"/>
  <c r="AI266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A266" i="3"/>
  <c r="BB266" i="3"/>
  <c r="BC266" i="3"/>
  <c r="BD266" i="3"/>
  <c r="BE266" i="3"/>
  <c r="AZ266" i="3"/>
  <c r="U331" i="9"/>
  <c r="A332" i="9"/>
  <c r="B332" i="9"/>
  <c r="S267" i="3"/>
  <c r="C332" i="9"/>
  <c r="D332" i="9"/>
  <c r="E332" i="9"/>
  <c r="F332" i="9"/>
  <c r="G332" i="9"/>
  <c r="H332" i="9"/>
  <c r="BF267" i="3"/>
  <c r="BG267" i="3"/>
  <c r="BH267" i="3"/>
  <c r="BI267" i="3"/>
  <c r="BJ267" i="3"/>
  <c r="AI267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A267" i="3"/>
  <c r="BB267" i="3"/>
  <c r="BC267" i="3"/>
  <c r="BD267" i="3"/>
  <c r="BE267" i="3"/>
  <c r="AZ267" i="3"/>
  <c r="U332" i="9"/>
  <c r="A333" i="9"/>
  <c r="B333" i="9"/>
  <c r="S268" i="3"/>
  <c r="C333" i="9"/>
  <c r="D333" i="9"/>
  <c r="E333" i="9"/>
  <c r="F333" i="9"/>
  <c r="G333" i="9"/>
  <c r="H333" i="9"/>
  <c r="BF268" i="3"/>
  <c r="BG268" i="3"/>
  <c r="BH268" i="3"/>
  <c r="BI268" i="3"/>
  <c r="BJ268" i="3"/>
  <c r="AI268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A268" i="3"/>
  <c r="BB268" i="3"/>
  <c r="BC268" i="3"/>
  <c r="BD268" i="3"/>
  <c r="BE268" i="3"/>
  <c r="AZ268" i="3"/>
  <c r="U333" i="9"/>
  <c r="A334" i="9"/>
  <c r="B334" i="9"/>
  <c r="S269" i="3"/>
  <c r="C334" i="9"/>
  <c r="D334" i="9"/>
  <c r="E334" i="9"/>
  <c r="F334" i="9"/>
  <c r="G334" i="9"/>
  <c r="H334" i="9"/>
  <c r="BF269" i="3"/>
  <c r="BG269" i="3"/>
  <c r="BH269" i="3"/>
  <c r="BI269" i="3"/>
  <c r="BJ269" i="3"/>
  <c r="AI269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A269" i="3"/>
  <c r="BB269" i="3"/>
  <c r="BC269" i="3"/>
  <c r="BD269" i="3"/>
  <c r="BE269" i="3"/>
  <c r="AZ269" i="3"/>
  <c r="U334" i="9"/>
  <c r="A335" i="9"/>
  <c r="B335" i="9"/>
  <c r="S270" i="3"/>
  <c r="C335" i="9"/>
  <c r="D335" i="9"/>
  <c r="E335" i="9"/>
  <c r="F335" i="9"/>
  <c r="G335" i="9"/>
  <c r="H335" i="9"/>
  <c r="BF270" i="3"/>
  <c r="BG270" i="3"/>
  <c r="BH270" i="3"/>
  <c r="BI270" i="3"/>
  <c r="BJ270" i="3"/>
  <c r="AI270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A270" i="3"/>
  <c r="BB270" i="3"/>
  <c r="BC270" i="3"/>
  <c r="BD270" i="3"/>
  <c r="BE270" i="3"/>
  <c r="AZ270" i="3"/>
  <c r="U335" i="9"/>
  <c r="A336" i="9"/>
  <c r="B336" i="9"/>
  <c r="S271" i="3"/>
  <c r="C336" i="9"/>
  <c r="D336" i="9"/>
  <c r="E336" i="9"/>
  <c r="F336" i="9"/>
  <c r="G336" i="9"/>
  <c r="H336" i="9"/>
  <c r="BF271" i="3"/>
  <c r="BG271" i="3"/>
  <c r="BH271" i="3"/>
  <c r="BI271" i="3"/>
  <c r="BJ271" i="3"/>
  <c r="AI271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A271" i="3"/>
  <c r="BB271" i="3"/>
  <c r="BC271" i="3"/>
  <c r="BD271" i="3"/>
  <c r="BE271" i="3"/>
  <c r="AZ271" i="3"/>
  <c r="U336" i="9"/>
  <c r="A337" i="9"/>
  <c r="B337" i="9"/>
  <c r="S272" i="3"/>
  <c r="C337" i="9"/>
  <c r="D337" i="9"/>
  <c r="E337" i="9"/>
  <c r="F337" i="9"/>
  <c r="G337" i="9"/>
  <c r="H337" i="9"/>
  <c r="BF272" i="3"/>
  <c r="BG272" i="3"/>
  <c r="BH272" i="3"/>
  <c r="BI272" i="3"/>
  <c r="BJ272" i="3"/>
  <c r="AI272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A272" i="3"/>
  <c r="BB272" i="3"/>
  <c r="BC272" i="3"/>
  <c r="BD272" i="3"/>
  <c r="BE272" i="3"/>
  <c r="AZ272" i="3"/>
  <c r="U337" i="9"/>
  <c r="A338" i="9"/>
  <c r="B338" i="9"/>
  <c r="S273" i="3"/>
  <c r="C338" i="9"/>
  <c r="D338" i="9"/>
  <c r="E338" i="9"/>
  <c r="F338" i="9"/>
  <c r="G338" i="9"/>
  <c r="H338" i="9"/>
  <c r="BF273" i="3"/>
  <c r="BG273" i="3"/>
  <c r="BH273" i="3"/>
  <c r="BI273" i="3"/>
  <c r="BJ273" i="3"/>
  <c r="AI273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A273" i="3"/>
  <c r="BB273" i="3"/>
  <c r="BC273" i="3"/>
  <c r="BD273" i="3"/>
  <c r="BE273" i="3"/>
  <c r="AZ273" i="3"/>
  <c r="U338" i="9"/>
  <c r="A339" i="9"/>
  <c r="B339" i="9"/>
  <c r="S274" i="3"/>
  <c r="C339" i="9"/>
  <c r="D339" i="9"/>
  <c r="E339" i="9"/>
  <c r="F339" i="9"/>
  <c r="G339" i="9"/>
  <c r="H339" i="9"/>
  <c r="BF274" i="3"/>
  <c r="BG274" i="3"/>
  <c r="BH274" i="3"/>
  <c r="BI274" i="3"/>
  <c r="BJ274" i="3"/>
  <c r="AI274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A274" i="3"/>
  <c r="BB274" i="3"/>
  <c r="BC274" i="3"/>
  <c r="BD274" i="3"/>
  <c r="BE274" i="3"/>
  <c r="AZ274" i="3"/>
  <c r="U339" i="9"/>
  <c r="A340" i="9"/>
  <c r="B340" i="9"/>
  <c r="S275" i="3"/>
  <c r="C340" i="9"/>
  <c r="D340" i="9"/>
  <c r="E340" i="9"/>
  <c r="F340" i="9"/>
  <c r="G340" i="9"/>
  <c r="H340" i="9"/>
  <c r="BF275" i="3"/>
  <c r="BG275" i="3"/>
  <c r="BH275" i="3"/>
  <c r="BI275" i="3"/>
  <c r="BJ275" i="3"/>
  <c r="AI275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A275" i="3"/>
  <c r="BB275" i="3"/>
  <c r="BC275" i="3"/>
  <c r="BD275" i="3"/>
  <c r="BE275" i="3"/>
  <c r="AZ275" i="3"/>
  <c r="U340" i="9"/>
  <c r="A341" i="9"/>
  <c r="B341" i="9"/>
  <c r="S276" i="3"/>
  <c r="C341" i="9"/>
  <c r="D341" i="9"/>
  <c r="E341" i="9"/>
  <c r="F341" i="9"/>
  <c r="G341" i="9"/>
  <c r="H341" i="9"/>
  <c r="BF276" i="3"/>
  <c r="BG276" i="3"/>
  <c r="BH276" i="3"/>
  <c r="BI276" i="3"/>
  <c r="BJ276" i="3"/>
  <c r="AI276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A276" i="3"/>
  <c r="BB276" i="3"/>
  <c r="BC276" i="3"/>
  <c r="BD276" i="3"/>
  <c r="BE276" i="3"/>
  <c r="AZ276" i="3"/>
  <c r="U341" i="9"/>
  <c r="A342" i="9"/>
  <c r="B342" i="9"/>
  <c r="S277" i="3"/>
  <c r="C342" i="9"/>
  <c r="D342" i="9"/>
  <c r="E342" i="9"/>
  <c r="F342" i="9"/>
  <c r="G342" i="9"/>
  <c r="H342" i="9"/>
  <c r="BF277" i="3"/>
  <c r="BG277" i="3"/>
  <c r="BH277" i="3"/>
  <c r="BI277" i="3"/>
  <c r="BJ277" i="3"/>
  <c r="AI277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A277" i="3"/>
  <c r="BB277" i="3"/>
  <c r="BC277" i="3"/>
  <c r="BD277" i="3"/>
  <c r="BE277" i="3"/>
  <c r="AZ277" i="3"/>
  <c r="U342" i="9"/>
  <c r="A343" i="9"/>
  <c r="B343" i="9"/>
  <c r="S278" i="3"/>
  <c r="C343" i="9"/>
  <c r="D343" i="9"/>
  <c r="E343" i="9"/>
  <c r="F343" i="9"/>
  <c r="G343" i="9"/>
  <c r="H343" i="9"/>
  <c r="BF278" i="3"/>
  <c r="BG278" i="3"/>
  <c r="BH278" i="3"/>
  <c r="BI278" i="3"/>
  <c r="BJ278" i="3"/>
  <c r="AI278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A278" i="3"/>
  <c r="BB278" i="3"/>
  <c r="BC278" i="3"/>
  <c r="BD278" i="3"/>
  <c r="BE278" i="3"/>
  <c r="AZ278" i="3"/>
  <c r="U343" i="9"/>
  <c r="A344" i="9"/>
  <c r="B344" i="9"/>
  <c r="S279" i="3"/>
  <c r="C344" i="9"/>
  <c r="D344" i="9"/>
  <c r="E344" i="9"/>
  <c r="F344" i="9"/>
  <c r="G344" i="9"/>
  <c r="H344" i="9"/>
  <c r="BF279" i="3"/>
  <c r="BG279" i="3"/>
  <c r="BH279" i="3"/>
  <c r="BI279" i="3"/>
  <c r="BJ279" i="3"/>
  <c r="AI279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A279" i="3"/>
  <c r="BB279" i="3"/>
  <c r="BC279" i="3"/>
  <c r="BD279" i="3"/>
  <c r="BE279" i="3"/>
  <c r="AZ279" i="3"/>
  <c r="U344" i="9"/>
  <c r="A345" i="9"/>
  <c r="B345" i="9"/>
  <c r="S280" i="3"/>
  <c r="C345" i="9"/>
  <c r="D345" i="9"/>
  <c r="E345" i="9"/>
  <c r="F345" i="9"/>
  <c r="G345" i="9"/>
  <c r="H345" i="9"/>
  <c r="BF280" i="3"/>
  <c r="BG280" i="3"/>
  <c r="BH280" i="3"/>
  <c r="BI280" i="3"/>
  <c r="BJ280" i="3"/>
  <c r="AI280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A280" i="3"/>
  <c r="BB280" i="3"/>
  <c r="BC280" i="3"/>
  <c r="BD280" i="3"/>
  <c r="BE280" i="3"/>
  <c r="AZ280" i="3"/>
  <c r="U345" i="9"/>
  <c r="A346" i="9"/>
  <c r="B346" i="9"/>
  <c r="S281" i="3"/>
  <c r="C346" i="9"/>
  <c r="D346" i="9"/>
  <c r="E346" i="9"/>
  <c r="F346" i="9"/>
  <c r="G346" i="9"/>
  <c r="H346" i="9"/>
  <c r="BF281" i="3"/>
  <c r="BG281" i="3"/>
  <c r="BH281" i="3"/>
  <c r="BI281" i="3"/>
  <c r="BJ281" i="3"/>
  <c r="AI281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A281" i="3"/>
  <c r="BB281" i="3"/>
  <c r="BC281" i="3"/>
  <c r="BD281" i="3"/>
  <c r="BE281" i="3"/>
  <c r="AZ281" i="3"/>
  <c r="U346" i="9"/>
  <c r="A347" i="9"/>
  <c r="B347" i="9"/>
  <c r="S282" i="3"/>
  <c r="C347" i="9"/>
  <c r="D347" i="9"/>
  <c r="E347" i="9"/>
  <c r="F347" i="9"/>
  <c r="G347" i="9"/>
  <c r="H347" i="9"/>
  <c r="BF282" i="3"/>
  <c r="BG282" i="3"/>
  <c r="BH282" i="3"/>
  <c r="BI282" i="3"/>
  <c r="BJ282" i="3"/>
  <c r="AI282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A282" i="3"/>
  <c r="BB282" i="3"/>
  <c r="BC282" i="3"/>
  <c r="BD282" i="3"/>
  <c r="BE282" i="3"/>
  <c r="AZ282" i="3"/>
  <c r="U347" i="9"/>
  <c r="A348" i="9"/>
  <c r="B348" i="9"/>
  <c r="S283" i="3"/>
  <c r="C348" i="9"/>
  <c r="D348" i="9"/>
  <c r="E348" i="9"/>
  <c r="F348" i="9"/>
  <c r="G348" i="9"/>
  <c r="H348" i="9"/>
  <c r="BF283" i="3"/>
  <c r="BG283" i="3"/>
  <c r="BH283" i="3"/>
  <c r="BI283" i="3"/>
  <c r="BJ283" i="3"/>
  <c r="AI283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A283" i="3"/>
  <c r="BB283" i="3"/>
  <c r="BC283" i="3"/>
  <c r="BD283" i="3"/>
  <c r="BE283" i="3"/>
  <c r="AZ283" i="3"/>
  <c r="U348" i="9"/>
  <c r="A349" i="9"/>
  <c r="B349" i="9"/>
  <c r="S284" i="3"/>
  <c r="C349" i="9"/>
  <c r="D349" i="9"/>
  <c r="E349" i="9"/>
  <c r="F349" i="9"/>
  <c r="G349" i="9"/>
  <c r="H349" i="9"/>
  <c r="BF284" i="3"/>
  <c r="BG284" i="3"/>
  <c r="BH284" i="3"/>
  <c r="BI284" i="3"/>
  <c r="BJ284" i="3"/>
  <c r="AI284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A284" i="3"/>
  <c r="BB284" i="3"/>
  <c r="BC284" i="3"/>
  <c r="BD284" i="3"/>
  <c r="BE284" i="3"/>
  <c r="AZ284" i="3"/>
  <c r="U349" i="9"/>
  <c r="A350" i="9"/>
  <c r="B350" i="9"/>
  <c r="S285" i="3"/>
  <c r="C350" i="9"/>
  <c r="D350" i="9"/>
  <c r="E350" i="9"/>
  <c r="F350" i="9"/>
  <c r="G350" i="9"/>
  <c r="H350" i="9"/>
  <c r="BF285" i="3"/>
  <c r="BG285" i="3"/>
  <c r="BH285" i="3"/>
  <c r="BI285" i="3"/>
  <c r="BJ285" i="3"/>
  <c r="AI285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A285" i="3"/>
  <c r="BB285" i="3"/>
  <c r="BC285" i="3"/>
  <c r="BD285" i="3"/>
  <c r="BE285" i="3"/>
  <c r="AZ285" i="3"/>
  <c r="U350" i="9"/>
  <c r="A351" i="9"/>
  <c r="B351" i="9"/>
  <c r="S286" i="3"/>
  <c r="C351" i="9"/>
  <c r="D351" i="9"/>
  <c r="E351" i="9"/>
  <c r="F351" i="9"/>
  <c r="G351" i="9"/>
  <c r="H351" i="9"/>
  <c r="BF286" i="3"/>
  <c r="BG286" i="3"/>
  <c r="BH286" i="3"/>
  <c r="BI286" i="3"/>
  <c r="BJ286" i="3"/>
  <c r="AI286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A286" i="3"/>
  <c r="BB286" i="3"/>
  <c r="BC286" i="3"/>
  <c r="BD286" i="3"/>
  <c r="BE286" i="3"/>
  <c r="AZ286" i="3"/>
  <c r="U351" i="9"/>
  <c r="A352" i="9"/>
  <c r="B352" i="9"/>
  <c r="S287" i="3"/>
  <c r="C352" i="9"/>
  <c r="D352" i="9"/>
  <c r="E352" i="9"/>
  <c r="F352" i="9"/>
  <c r="G352" i="9"/>
  <c r="H352" i="9"/>
  <c r="BF287" i="3"/>
  <c r="BG287" i="3"/>
  <c r="BH287" i="3"/>
  <c r="BI287" i="3"/>
  <c r="BJ287" i="3"/>
  <c r="AI287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A287" i="3"/>
  <c r="BB287" i="3"/>
  <c r="BC287" i="3"/>
  <c r="BD287" i="3"/>
  <c r="BE287" i="3"/>
  <c r="AZ287" i="3"/>
  <c r="U352" i="9"/>
  <c r="A353" i="9"/>
  <c r="B353" i="9"/>
  <c r="S288" i="3"/>
  <c r="C353" i="9"/>
  <c r="D353" i="9"/>
  <c r="E353" i="9"/>
  <c r="F353" i="9"/>
  <c r="G353" i="9"/>
  <c r="H353" i="9"/>
  <c r="BF288" i="3"/>
  <c r="BG288" i="3"/>
  <c r="BH288" i="3"/>
  <c r="BI288" i="3"/>
  <c r="BJ288" i="3"/>
  <c r="AI288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A288" i="3"/>
  <c r="BB288" i="3"/>
  <c r="BC288" i="3"/>
  <c r="BD288" i="3"/>
  <c r="BE288" i="3"/>
  <c r="AZ288" i="3"/>
  <c r="U353" i="9"/>
  <c r="A354" i="9"/>
  <c r="B354" i="9"/>
  <c r="S289" i="3"/>
  <c r="C354" i="9"/>
  <c r="D354" i="9"/>
  <c r="E354" i="9"/>
  <c r="F354" i="9"/>
  <c r="G354" i="9"/>
  <c r="H354" i="9"/>
  <c r="BF289" i="3"/>
  <c r="BG289" i="3"/>
  <c r="BH289" i="3"/>
  <c r="BI289" i="3"/>
  <c r="BJ289" i="3"/>
  <c r="AI289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A289" i="3"/>
  <c r="BB289" i="3"/>
  <c r="BC289" i="3"/>
  <c r="BD289" i="3"/>
  <c r="BE289" i="3"/>
  <c r="AZ289" i="3"/>
  <c r="U354" i="9"/>
  <c r="A355" i="9"/>
  <c r="B355" i="9"/>
  <c r="S290" i="3"/>
  <c r="C355" i="9"/>
  <c r="D355" i="9"/>
  <c r="E355" i="9"/>
  <c r="F355" i="9"/>
  <c r="G355" i="9"/>
  <c r="H355" i="9"/>
  <c r="BF290" i="3"/>
  <c r="BG290" i="3"/>
  <c r="BH290" i="3"/>
  <c r="BI290" i="3"/>
  <c r="BJ290" i="3"/>
  <c r="AI290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A290" i="3"/>
  <c r="BB290" i="3"/>
  <c r="BC290" i="3"/>
  <c r="BD290" i="3"/>
  <c r="BE290" i="3"/>
  <c r="AZ290" i="3"/>
  <c r="U355" i="9"/>
  <c r="A356" i="9"/>
  <c r="B356" i="9"/>
  <c r="S291" i="3"/>
  <c r="C356" i="9"/>
  <c r="D356" i="9"/>
  <c r="E356" i="9"/>
  <c r="F356" i="9"/>
  <c r="G356" i="9"/>
  <c r="H356" i="9"/>
  <c r="BF291" i="3"/>
  <c r="BG291" i="3"/>
  <c r="BH291" i="3"/>
  <c r="BI291" i="3"/>
  <c r="BJ291" i="3"/>
  <c r="AI291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A291" i="3"/>
  <c r="BB291" i="3"/>
  <c r="BC291" i="3"/>
  <c r="BD291" i="3"/>
  <c r="BE291" i="3"/>
  <c r="AZ291" i="3"/>
  <c r="U356" i="9"/>
  <c r="A357" i="9"/>
  <c r="B357" i="9"/>
  <c r="S292" i="3"/>
  <c r="C357" i="9"/>
  <c r="D357" i="9"/>
  <c r="E357" i="9"/>
  <c r="F357" i="9"/>
  <c r="G357" i="9"/>
  <c r="H357" i="9"/>
  <c r="BF292" i="3"/>
  <c r="BG292" i="3"/>
  <c r="BH292" i="3"/>
  <c r="BI292" i="3"/>
  <c r="BJ292" i="3"/>
  <c r="AI292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A292" i="3"/>
  <c r="BB292" i="3"/>
  <c r="BC292" i="3"/>
  <c r="BD292" i="3"/>
  <c r="BE292" i="3"/>
  <c r="AZ292" i="3"/>
  <c r="U357" i="9"/>
  <c r="A358" i="9"/>
  <c r="B358" i="9"/>
  <c r="S293" i="3"/>
  <c r="C358" i="9"/>
  <c r="D358" i="9"/>
  <c r="E358" i="9"/>
  <c r="F358" i="9"/>
  <c r="G358" i="9"/>
  <c r="H358" i="9"/>
  <c r="BF293" i="3"/>
  <c r="BG293" i="3"/>
  <c r="BH293" i="3"/>
  <c r="BI293" i="3"/>
  <c r="BJ293" i="3"/>
  <c r="AI293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A293" i="3"/>
  <c r="BB293" i="3"/>
  <c r="BC293" i="3"/>
  <c r="BD293" i="3"/>
  <c r="BE293" i="3"/>
  <c r="AZ293" i="3"/>
  <c r="U358" i="9"/>
  <c r="A359" i="9"/>
  <c r="B359" i="9"/>
  <c r="S294" i="3"/>
  <c r="C359" i="9"/>
  <c r="D359" i="9"/>
  <c r="E359" i="9"/>
  <c r="F359" i="9"/>
  <c r="G359" i="9"/>
  <c r="H359" i="9"/>
  <c r="BF294" i="3"/>
  <c r="BG294" i="3"/>
  <c r="BH294" i="3"/>
  <c r="BI294" i="3"/>
  <c r="BJ294" i="3"/>
  <c r="AI294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A294" i="3"/>
  <c r="BB294" i="3"/>
  <c r="BC294" i="3"/>
  <c r="BD294" i="3"/>
  <c r="BE294" i="3"/>
  <c r="AZ294" i="3"/>
  <c r="U359" i="9"/>
  <c r="A360" i="9"/>
  <c r="B360" i="9"/>
  <c r="S295" i="3"/>
  <c r="C360" i="9"/>
  <c r="D360" i="9"/>
  <c r="E360" i="9"/>
  <c r="F360" i="9"/>
  <c r="G360" i="9"/>
  <c r="H360" i="9"/>
  <c r="BF295" i="3"/>
  <c r="BG295" i="3"/>
  <c r="BH295" i="3"/>
  <c r="BI295" i="3"/>
  <c r="BJ295" i="3"/>
  <c r="AI295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A295" i="3"/>
  <c r="BB295" i="3"/>
  <c r="BC295" i="3"/>
  <c r="BD295" i="3"/>
  <c r="BE295" i="3"/>
  <c r="AZ295" i="3"/>
  <c r="U360" i="9"/>
  <c r="A361" i="9"/>
  <c r="B361" i="9"/>
  <c r="S296" i="3"/>
  <c r="C361" i="9"/>
  <c r="D361" i="9"/>
  <c r="E361" i="9"/>
  <c r="F361" i="9"/>
  <c r="G361" i="9"/>
  <c r="H361" i="9"/>
  <c r="BF296" i="3"/>
  <c r="BG296" i="3"/>
  <c r="BH296" i="3"/>
  <c r="BI296" i="3"/>
  <c r="BJ296" i="3"/>
  <c r="AI296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A296" i="3"/>
  <c r="BB296" i="3"/>
  <c r="BC296" i="3"/>
  <c r="BD296" i="3"/>
  <c r="BE296" i="3"/>
  <c r="AZ296" i="3"/>
  <c r="U361" i="9"/>
  <c r="A362" i="9"/>
  <c r="B362" i="9"/>
  <c r="S297" i="3"/>
  <c r="C362" i="9"/>
  <c r="D362" i="9"/>
  <c r="E362" i="9"/>
  <c r="F362" i="9"/>
  <c r="G362" i="9"/>
  <c r="H362" i="9"/>
  <c r="BF297" i="3"/>
  <c r="BG297" i="3"/>
  <c r="BH297" i="3"/>
  <c r="BI297" i="3"/>
  <c r="BJ297" i="3"/>
  <c r="AI297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A297" i="3"/>
  <c r="BB297" i="3"/>
  <c r="BC297" i="3"/>
  <c r="BD297" i="3"/>
  <c r="BE297" i="3"/>
  <c r="AZ297" i="3"/>
  <c r="U362" i="9"/>
  <c r="A363" i="9"/>
  <c r="B363" i="9"/>
  <c r="S298" i="3"/>
  <c r="C363" i="9"/>
  <c r="D363" i="9"/>
  <c r="E363" i="9"/>
  <c r="F363" i="9"/>
  <c r="G363" i="9"/>
  <c r="H363" i="9"/>
  <c r="BF298" i="3"/>
  <c r="BG298" i="3"/>
  <c r="BH298" i="3"/>
  <c r="BI298" i="3"/>
  <c r="BJ298" i="3"/>
  <c r="AI298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A298" i="3"/>
  <c r="BB298" i="3"/>
  <c r="BC298" i="3"/>
  <c r="BD298" i="3"/>
  <c r="BE298" i="3"/>
  <c r="AZ298" i="3"/>
  <c r="U363" i="9"/>
  <c r="A364" i="9"/>
  <c r="B364" i="9"/>
  <c r="S299" i="3"/>
  <c r="C364" i="9"/>
  <c r="D364" i="9"/>
  <c r="E364" i="9"/>
  <c r="F364" i="9"/>
  <c r="G364" i="9"/>
  <c r="H364" i="9"/>
  <c r="BF299" i="3"/>
  <c r="BG299" i="3"/>
  <c r="BH299" i="3"/>
  <c r="BI299" i="3"/>
  <c r="BJ299" i="3"/>
  <c r="AI299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A299" i="3"/>
  <c r="BB299" i="3"/>
  <c r="BC299" i="3"/>
  <c r="BD299" i="3"/>
  <c r="BE299" i="3"/>
  <c r="AZ299" i="3"/>
  <c r="U364" i="9"/>
  <c r="A365" i="9"/>
  <c r="B365" i="9"/>
  <c r="S300" i="3"/>
  <c r="C365" i="9"/>
  <c r="D365" i="9"/>
  <c r="E365" i="9"/>
  <c r="F365" i="9"/>
  <c r="G365" i="9"/>
  <c r="H365" i="9"/>
  <c r="BF300" i="3"/>
  <c r="BG300" i="3"/>
  <c r="BH300" i="3"/>
  <c r="BI300" i="3"/>
  <c r="BJ300" i="3"/>
  <c r="AI300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A300" i="3"/>
  <c r="BB300" i="3"/>
  <c r="BC300" i="3"/>
  <c r="BD300" i="3"/>
  <c r="BE300" i="3"/>
  <c r="AZ300" i="3"/>
  <c r="U365" i="9"/>
  <c r="A366" i="9"/>
  <c r="B366" i="9"/>
  <c r="S301" i="3"/>
  <c r="C366" i="9"/>
  <c r="D366" i="9"/>
  <c r="E366" i="9"/>
  <c r="F366" i="9"/>
  <c r="G366" i="9"/>
  <c r="H366" i="9"/>
  <c r="BF301" i="3"/>
  <c r="BG301" i="3"/>
  <c r="BH301" i="3"/>
  <c r="BI301" i="3"/>
  <c r="BJ301" i="3"/>
  <c r="AI301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A301" i="3"/>
  <c r="BB301" i="3"/>
  <c r="BC301" i="3"/>
  <c r="BD301" i="3"/>
  <c r="BE301" i="3"/>
  <c r="AZ301" i="3"/>
  <c r="U366" i="9"/>
  <c r="A367" i="9"/>
  <c r="B367" i="9"/>
  <c r="S302" i="3"/>
  <c r="C367" i="9"/>
  <c r="D367" i="9"/>
  <c r="E367" i="9"/>
  <c r="F367" i="9"/>
  <c r="G367" i="9"/>
  <c r="H367" i="9"/>
  <c r="BF302" i="3"/>
  <c r="BG302" i="3"/>
  <c r="BH302" i="3"/>
  <c r="BI302" i="3"/>
  <c r="BJ302" i="3"/>
  <c r="AI302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A302" i="3"/>
  <c r="BB302" i="3"/>
  <c r="BC302" i="3"/>
  <c r="BD302" i="3"/>
  <c r="BE302" i="3"/>
  <c r="AZ302" i="3"/>
  <c r="U367" i="9"/>
  <c r="A368" i="9"/>
  <c r="B368" i="9"/>
  <c r="S303" i="3"/>
  <c r="C368" i="9"/>
  <c r="D368" i="9"/>
  <c r="E368" i="9"/>
  <c r="F368" i="9"/>
  <c r="G368" i="9"/>
  <c r="H368" i="9"/>
  <c r="BF303" i="3"/>
  <c r="BG303" i="3"/>
  <c r="BH303" i="3"/>
  <c r="BI303" i="3"/>
  <c r="BJ303" i="3"/>
  <c r="AI303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A303" i="3"/>
  <c r="BB303" i="3"/>
  <c r="BC303" i="3"/>
  <c r="BD303" i="3"/>
  <c r="BE303" i="3"/>
  <c r="AZ303" i="3"/>
  <c r="U368" i="9"/>
  <c r="A369" i="9"/>
  <c r="B369" i="9"/>
  <c r="S304" i="3"/>
  <c r="C369" i="9"/>
  <c r="D369" i="9"/>
  <c r="E369" i="9"/>
  <c r="F369" i="9"/>
  <c r="G369" i="9"/>
  <c r="H369" i="9"/>
  <c r="BF304" i="3"/>
  <c r="BG304" i="3"/>
  <c r="BH304" i="3"/>
  <c r="BI304" i="3"/>
  <c r="BJ304" i="3"/>
  <c r="AI304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A304" i="3"/>
  <c r="BB304" i="3"/>
  <c r="BC304" i="3"/>
  <c r="BD304" i="3"/>
  <c r="BE304" i="3"/>
  <c r="AZ304" i="3"/>
  <c r="U369" i="9"/>
  <c r="A370" i="9"/>
  <c r="B370" i="9"/>
  <c r="S305" i="3"/>
  <c r="C370" i="9"/>
  <c r="D370" i="9"/>
  <c r="E370" i="9"/>
  <c r="F370" i="9"/>
  <c r="G370" i="9"/>
  <c r="H370" i="9"/>
  <c r="BF305" i="3"/>
  <c r="BG305" i="3"/>
  <c r="BH305" i="3"/>
  <c r="BI305" i="3"/>
  <c r="BJ305" i="3"/>
  <c r="AI305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A305" i="3"/>
  <c r="BB305" i="3"/>
  <c r="BC305" i="3"/>
  <c r="BD305" i="3"/>
  <c r="BE305" i="3"/>
  <c r="AZ305" i="3"/>
  <c r="U370" i="9"/>
  <c r="A371" i="9"/>
  <c r="B371" i="9"/>
  <c r="S306" i="3"/>
  <c r="C371" i="9"/>
  <c r="D371" i="9"/>
  <c r="E371" i="9"/>
  <c r="F371" i="9"/>
  <c r="G371" i="9"/>
  <c r="H371" i="9"/>
  <c r="BF306" i="3"/>
  <c r="BG306" i="3"/>
  <c r="BH306" i="3"/>
  <c r="BI306" i="3"/>
  <c r="BJ306" i="3"/>
  <c r="AI306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A306" i="3"/>
  <c r="BB306" i="3"/>
  <c r="BC306" i="3"/>
  <c r="BD306" i="3"/>
  <c r="BE306" i="3"/>
  <c r="AZ306" i="3"/>
  <c r="U371" i="9"/>
  <c r="A372" i="9"/>
  <c r="B372" i="9"/>
  <c r="S307" i="3"/>
  <c r="C372" i="9"/>
  <c r="D372" i="9"/>
  <c r="E372" i="9"/>
  <c r="F372" i="9"/>
  <c r="G372" i="9"/>
  <c r="H372" i="9"/>
  <c r="BF307" i="3"/>
  <c r="BG307" i="3"/>
  <c r="BH307" i="3"/>
  <c r="BI307" i="3"/>
  <c r="BJ307" i="3"/>
  <c r="AI307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A307" i="3"/>
  <c r="BB307" i="3"/>
  <c r="BC307" i="3"/>
  <c r="BD307" i="3"/>
  <c r="BE307" i="3"/>
  <c r="AZ307" i="3"/>
  <c r="U372" i="9"/>
  <c r="A373" i="9"/>
  <c r="B373" i="9"/>
  <c r="S308" i="3"/>
  <c r="C373" i="9"/>
  <c r="D373" i="9"/>
  <c r="E373" i="9"/>
  <c r="F373" i="9"/>
  <c r="G373" i="9"/>
  <c r="H373" i="9"/>
  <c r="BF308" i="3"/>
  <c r="BG308" i="3"/>
  <c r="BH308" i="3"/>
  <c r="BI308" i="3"/>
  <c r="BJ308" i="3"/>
  <c r="AI308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A308" i="3"/>
  <c r="BB308" i="3"/>
  <c r="BC308" i="3"/>
  <c r="BD308" i="3"/>
  <c r="BE308" i="3"/>
  <c r="AZ308" i="3"/>
  <c r="U373" i="9"/>
  <c r="A374" i="9"/>
  <c r="B374" i="9"/>
  <c r="S309" i="3"/>
  <c r="C374" i="9"/>
  <c r="D374" i="9"/>
  <c r="E374" i="9"/>
  <c r="F374" i="9"/>
  <c r="G374" i="9"/>
  <c r="H374" i="9"/>
  <c r="BF309" i="3"/>
  <c r="BG309" i="3"/>
  <c r="BH309" i="3"/>
  <c r="BI309" i="3"/>
  <c r="BJ309" i="3"/>
  <c r="AI309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A309" i="3"/>
  <c r="BB309" i="3"/>
  <c r="BC309" i="3"/>
  <c r="BD309" i="3"/>
  <c r="BE309" i="3"/>
  <c r="AZ309" i="3"/>
  <c r="U374" i="9"/>
  <c r="A375" i="9"/>
  <c r="B375" i="9"/>
  <c r="S310" i="3"/>
  <c r="C375" i="9"/>
  <c r="D375" i="9"/>
  <c r="E375" i="9"/>
  <c r="F375" i="9"/>
  <c r="G375" i="9"/>
  <c r="H375" i="9"/>
  <c r="BF310" i="3"/>
  <c r="BG310" i="3"/>
  <c r="BH310" i="3"/>
  <c r="BI310" i="3"/>
  <c r="BJ310" i="3"/>
  <c r="AI310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A310" i="3"/>
  <c r="BB310" i="3"/>
  <c r="BC310" i="3"/>
  <c r="BD310" i="3"/>
  <c r="BE310" i="3"/>
  <c r="AZ310" i="3"/>
  <c r="U375" i="9"/>
  <c r="A376" i="9"/>
  <c r="B376" i="9"/>
  <c r="S311" i="3"/>
  <c r="C376" i="9"/>
  <c r="D376" i="9"/>
  <c r="E376" i="9"/>
  <c r="F376" i="9"/>
  <c r="G376" i="9"/>
  <c r="H376" i="9"/>
  <c r="BF311" i="3"/>
  <c r="BG311" i="3"/>
  <c r="BH311" i="3"/>
  <c r="BI311" i="3"/>
  <c r="BJ311" i="3"/>
  <c r="AI311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A311" i="3"/>
  <c r="BB311" i="3"/>
  <c r="BC311" i="3"/>
  <c r="BD311" i="3"/>
  <c r="BE311" i="3"/>
  <c r="AZ311" i="3"/>
  <c r="U376" i="9"/>
  <c r="A377" i="9"/>
  <c r="B377" i="9"/>
  <c r="S312" i="3"/>
  <c r="C377" i="9"/>
  <c r="D377" i="9"/>
  <c r="E377" i="9"/>
  <c r="F377" i="9"/>
  <c r="G377" i="9"/>
  <c r="H377" i="9"/>
  <c r="BF312" i="3"/>
  <c r="BG312" i="3"/>
  <c r="BH312" i="3"/>
  <c r="BI312" i="3"/>
  <c r="BJ312" i="3"/>
  <c r="AI312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A312" i="3"/>
  <c r="BB312" i="3"/>
  <c r="BC312" i="3"/>
  <c r="BD312" i="3"/>
  <c r="BE312" i="3"/>
  <c r="AZ312" i="3"/>
  <c r="U377" i="9"/>
  <c r="A378" i="9"/>
  <c r="B378" i="9"/>
  <c r="S313" i="3"/>
  <c r="C378" i="9"/>
  <c r="D378" i="9"/>
  <c r="E378" i="9"/>
  <c r="F378" i="9"/>
  <c r="G378" i="9"/>
  <c r="H378" i="9"/>
  <c r="BF313" i="3"/>
  <c r="BG313" i="3"/>
  <c r="BH313" i="3"/>
  <c r="BI313" i="3"/>
  <c r="BJ313" i="3"/>
  <c r="AI313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A313" i="3"/>
  <c r="BB313" i="3"/>
  <c r="BC313" i="3"/>
  <c r="BD313" i="3"/>
  <c r="BE313" i="3"/>
  <c r="AZ313" i="3"/>
  <c r="U378" i="9"/>
  <c r="A379" i="9"/>
  <c r="B379" i="9"/>
  <c r="S314" i="3"/>
  <c r="C379" i="9"/>
  <c r="D379" i="9"/>
  <c r="E379" i="9"/>
  <c r="F379" i="9"/>
  <c r="G379" i="9"/>
  <c r="H379" i="9"/>
  <c r="BF314" i="3"/>
  <c r="BG314" i="3"/>
  <c r="BH314" i="3"/>
  <c r="BI314" i="3"/>
  <c r="BJ314" i="3"/>
  <c r="AI314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A314" i="3"/>
  <c r="BB314" i="3"/>
  <c r="BC314" i="3"/>
  <c r="BD314" i="3"/>
  <c r="BE314" i="3"/>
  <c r="AZ314" i="3"/>
  <c r="U379" i="9"/>
  <c r="A380" i="9"/>
  <c r="B380" i="9"/>
  <c r="S315" i="3"/>
  <c r="C380" i="9"/>
  <c r="D380" i="9"/>
  <c r="E380" i="9"/>
  <c r="F380" i="9"/>
  <c r="G380" i="9"/>
  <c r="H380" i="9"/>
  <c r="BF315" i="3"/>
  <c r="BG315" i="3"/>
  <c r="BH315" i="3"/>
  <c r="BI315" i="3"/>
  <c r="BJ315" i="3"/>
  <c r="AI315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A315" i="3"/>
  <c r="BB315" i="3"/>
  <c r="BC315" i="3"/>
  <c r="BD315" i="3"/>
  <c r="BE315" i="3"/>
  <c r="AZ315" i="3"/>
  <c r="U380" i="9"/>
  <c r="A381" i="9"/>
  <c r="B381" i="9"/>
  <c r="S316" i="3"/>
  <c r="C381" i="9"/>
  <c r="D381" i="9"/>
  <c r="E381" i="9"/>
  <c r="F381" i="9"/>
  <c r="G381" i="9"/>
  <c r="H381" i="9"/>
  <c r="BF316" i="3"/>
  <c r="BG316" i="3"/>
  <c r="BH316" i="3"/>
  <c r="BI316" i="3"/>
  <c r="BJ316" i="3"/>
  <c r="AI316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A316" i="3"/>
  <c r="BB316" i="3"/>
  <c r="BC316" i="3"/>
  <c r="BD316" i="3"/>
  <c r="BE316" i="3"/>
  <c r="AZ316" i="3"/>
  <c r="U381" i="9"/>
  <c r="A382" i="9"/>
  <c r="B382" i="9"/>
  <c r="S317" i="3"/>
  <c r="C382" i="9"/>
  <c r="D382" i="9"/>
  <c r="E382" i="9"/>
  <c r="F382" i="9"/>
  <c r="G382" i="9"/>
  <c r="H382" i="9"/>
  <c r="BF317" i="3"/>
  <c r="AB317" i="3"/>
  <c r="BG317" i="3"/>
  <c r="BH317" i="3"/>
  <c r="BI317" i="3"/>
  <c r="BJ317" i="3"/>
  <c r="AI317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A317" i="3"/>
  <c r="BB317" i="3"/>
  <c r="BC317" i="3"/>
  <c r="BD317" i="3"/>
  <c r="BE317" i="3"/>
  <c r="AZ317" i="3"/>
  <c r="U382" i="9"/>
  <c r="A383" i="9"/>
  <c r="B383" i="9"/>
  <c r="S318" i="3"/>
  <c r="C383" i="9"/>
  <c r="D383" i="9"/>
  <c r="E383" i="9"/>
  <c r="F383" i="9"/>
  <c r="G383" i="9"/>
  <c r="H383" i="9"/>
  <c r="BF318" i="3"/>
  <c r="AB318" i="3"/>
  <c r="BG318" i="3"/>
  <c r="BH318" i="3"/>
  <c r="BI318" i="3"/>
  <c r="BJ318" i="3"/>
  <c r="AI318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A318" i="3"/>
  <c r="BB318" i="3"/>
  <c r="BC318" i="3"/>
  <c r="BD318" i="3"/>
  <c r="BE318" i="3"/>
  <c r="AZ318" i="3"/>
  <c r="U383" i="9"/>
  <c r="A384" i="9"/>
  <c r="B384" i="9"/>
  <c r="S319" i="3"/>
  <c r="C384" i="9"/>
  <c r="D384" i="9"/>
  <c r="E384" i="9"/>
  <c r="F384" i="9"/>
  <c r="G384" i="9"/>
  <c r="H384" i="9"/>
  <c r="BF319" i="3"/>
  <c r="AB319" i="3"/>
  <c r="BG319" i="3"/>
  <c r="BH319" i="3"/>
  <c r="BI319" i="3"/>
  <c r="BJ319" i="3"/>
  <c r="AI319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A319" i="3"/>
  <c r="BB319" i="3"/>
  <c r="BC319" i="3"/>
  <c r="BD319" i="3"/>
  <c r="BE319" i="3"/>
  <c r="AZ319" i="3"/>
  <c r="U384" i="9"/>
  <c r="A385" i="9"/>
  <c r="B385" i="9"/>
  <c r="S320" i="3"/>
  <c r="C385" i="9"/>
  <c r="D385" i="9"/>
  <c r="E385" i="9"/>
  <c r="F385" i="9"/>
  <c r="G385" i="9"/>
  <c r="H385" i="9"/>
  <c r="BF320" i="3"/>
  <c r="AB320" i="3"/>
  <c r="BG320" i="3"/>
  <c r="BH320" i="3"/>
  <c r="BI320" i="3"/>
  <c r="BJ320" i="3"/>
  <c r="AI320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A320" i="3"/>
  <c r="BB320" i="3"/>
  <c r="BC320" i="3"/>
  <c r="BD320" i="3"/>
  <c r="BE320" i="3"/>
  <c r="AZ320" i="3"/>
  <c r="U385" i="9"/>
  <c r="A386" i="9"/>
  <c r="B386" i="9"/>
  <c r="S321" i="3"/>
  <c r="C386" i="9"/>
  <c r="D386" i="9"/>
  <c r="E386" i="9"/>
  <c r="F386" i="9"/>
  <c r="G386" i="9"/>
  <c r="H386" i="9"/>
  <c r="BF321" i="3"/>
  <c r="AB321" i="3"/>
  <c r="BG321" i="3"/>
  <c r="BH321" i="3"/>
  <c r="BI321" i="3"/>
  <c r="BJ321" i="3"/>
  <c r="AI321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A321" i="3"/>
  <c r="BB321" i="3"/>
  <c r="BC321" i="3"/>
  <c r="BD321" i="3"/>
  <c r="BE321" i="3"/>
  <c r="AZ321" i="3"/>
  <c r="U386" i="9"/>
  <c r="A387" i="9"/>
  <c r="B387" i="9"/>
  <c r="S322" i="3"/>
  <c r="C387" i="9"/>
  <c r="D387" i="9"/>
  <c r="E387" i="9"/>
  <c r="F387" i="9"/>
  <c r="G387" i="9"/>
  <c r="H387" i="9"/>
  <c r="BF322" i="3"/>
  <c r="AB322" i="3"/>
  <c r="BG322" i="3"/>
  <c r="BH322" i="3"/>
  <c r="BI322" i="3"/>
  <c r="BJ322" i="3"/>
  <c r="AI322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A322" i="3"/>
  <c r="BB322" i="3"/>
  <c r="BC322" i="3"/>
  <c r="BD322" i="3"/>
  <c r="BE322" i="3"/>
  <c r="AZ322" i="3"/>
  <c r="U387" i="9"/>
  <c r="A388" i="9"/>
  <c r="B388" i="9"/>
  <c r="S323" i="3"/>
  <c r="C388" i="9"/>
  <c r="D388" i="9"/>
  <c r="E388" i="9"/>
  <c r="F388" i="9"/>
  <c r="G388" i="9"/>
  <c r="H388" i="9"/>
  <c r="BF323" i="3"/>
  <c r="AB323" i="3"/>
  <c r="BG323" i="3"/>
  <c r="BH323" i="3"/>
  <c r="BI323" i="3"/>
  <c r="BJ323" i="3"/>
  <c r="AI323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A323" i="3"/>
  <c r="BB323" i="3"/>
  <c r="BC323" i="3"/>
  <c r="BD323" i="3"/>
  <c r="BE323" i="3"/>
  <c r="AZ323" i="3"/>
  <c r="U388" i="9"/>
  <c r="A389" i="9"/>
  <c r="B389" i="9"/>
  <c r="S324" i="3"/>
  <c r="C389" i="9"/>
  <c r="D389" i="9"/>
  <c r="E389" i="9"/>
  <c r="F389" i="9"/>
  <c r="G389" i="9"/>
  <c r="H389" i="9"/>
  <c r="BF324" i="3"/>
  <c r="AB324" i="3"/>
  <c r="BG324" i="3"/>
  <c r="BH324" i="3"/>
  <c r="BI324" i="3"/>
  <c r="BJ324" i="3"/>
  <c r="AI324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A324" i="3"/>
  <c r="BB324" i="3"/>
  <c r="BC324" i="3"/>
  <c r="BD324" i="3"/>
  <c r="BE324" i="3"/>
  <c r="AZ324" i="3"/>
  <c r="U389" i="9"/>
  <c r="A390" i="9"/>
  <c r="B390" i="9"/>
  <c r="S325" i="3"/>
  <c r="C390" i="9"/>
  <c r="D390" i="9"/>
  <c r="E390" i="9"/>
  <c r="F390" i="9"/>
  <c r="G390" i="9"/>
  <c r="H390" i="9"/>
  <c r="BF325" i="3"/>
  <c r="BG325" i="3"/>
  <c r="BH325" i="3"/>
  <c r="BI325" i="3"/>
  <c r="BJ325" i="3"/>
  <c r="AI325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A325" i="3"/>
  <c r="BB325" i="3"/>
  <c r="BC325" i="3"/>
  <c r="BD325" i="3"/>
  <c r="BE325" i="3"/>
  <c r="AZ325" i="3"/>
  <c r="U390" i="9"/>
  <c r="A391" i="9"/>
  <c r="B391" i="9"/>
  <c r="S326" i="3"/>
  <c r="C391" i="9"/>
  <c r="D391" i="9"/>
  <c r="E391" i="9"/>
  <c r="F391" i="9"/>
  <c r="G391" i="9"/>
  <c r="H391" i="9"/>
  <c r="BF326" i="3"/>
  <c r="BG326" i="3"/>
  <c r="BH326" i="3"/>
  <c r="BI326" i="3"/>
  <c r="BJ326" i="3"/>
  <c r="AI326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A326" i="3"/>
  <c r="BB326" i="3"/>
  <c r="BC326" i="3"/>
  <c r="BD326" i="3"/>
  <c r="BE326" i="3"/>
  <c r="AZ326" i="3"/>
  <c r="U391" i="9"/>
  <c r="A392" i="9"/>
  <c r="B392" i="9"/>
  <c r="S327" i="3"/>
  <c r="C392" i="9"/>
  <c r="D392" i="9"/>
  <c r="E392" i="9"/>
  <c r="F392" i="9"/>
  <c r="G392" i="9"/>
  <c r="H392" i="9"/>
  <c r="BF327" i="3"/>
  <c r="BG327" i="3"/>
  <c r="BH327" i="3"/>
  <c r="BI327" i="3"/>
  <c r="BJ327" i="3"/>
  <c r="AI327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A327" i="3"/>
  <c r="BB327" i="3"/>
  <c r="BC327" i="3"/>
  <c r="BD327" i="3"/>
  <c r="BE327" i="3"/>
  <c r="AZ327" i="3"/>
  <c r="U392" i="9"/>
  <c r="A393" i="9"/>
  <c r="B393" i="9"/>
  <c r="S328" i="3"/>
  <c r="C393" i="9"/>
  <c r="D393" i="9"/>
  <c r="E393" i="9"/>
  <c r="F393" i="9"/>
  <c r="G393" i="9"/>
  <c r="H393" i="9"/>
  <c r="BF328" i="3"/>
  <c r="BG328" i="3"/>
  <c r="BH328" i="3"/>
  <c r="BI328" i="3"/>
  <c r="BJ328" i="3"/>
  <c r="AI328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A328" i="3"/>
  <c r="BB328" i="3"/>
  <c r="BC328" i="3"/>
  <c r="BD328" i="3"/>
  <c r="BE328" i="3"/>
  <c r="AZ328" i="3"/>
  <c r="U393" i="9"/>
  <c r="A394" i="9"/>
  <c r="B394" i="9"/>
  <c r="S329" i="3"/>
  <c r="C394" i="9"/>
  <c r="D394" i="9"/>
  <c r="E394" i="9"/>
  <c r="F394" i="9"/>
  <c r="G394" i="9"/>
  <c r="H394" i="9"/>
  <c r="BF329" i="3"/>
  <c r="BG329" i="3"/>
  <c r="BH329" i="3"/>
  <c r="BI329" i="3"/>
  <c r="BJ329" i="3"/>
  <c r="AI329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A329" i="3"/>
  <c r="BB329" i="3"/>
  <c r="BC329" i="3"/>
  <c r="BD329" i="3"/>
  <c r="BE329" i="3"/>
  <c r="AZ329" i="3"/>
  <c r="U394" i="9"/>
  <c r="A395" i="9"/>
  <c r="B395" i="9"/>
  <c r="S330" i="3"/>
  <c r="C395" i="9"/>
  <c r="D395" i="9"/>
  <c r="E395" i="9"/>
  <c r="F395" i="9"/>
  <c r="G395" i="9"/>
  <c r="H395" i="9"/>
  <c r="BF330" i="3"/>
  <c r="BG330" i="3"/>
  <c r="BH330" i="3"/>
  <c r="BI330" i="3"/>
  <c r="BJ330" i="3"/>
  <c r="AI330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A330" i="3"/>
  <c r="BB330" i="3"/>
  <c r="BC330" i="3"/>
  <c r="BD330" i="3"/>
  <c r="BE330" i="3"/>
  <c r="AZ330" i="3"/>
  <c r="U395" i="9"/>
  <c r="A396" i="9"/>
  <c r="B396" i="9"/>
  <c r="S331" i="3"/>
  <c r="C396" i="9"/>
  <c r="D396" i="9"/>
  <c r="E396" i="9"/>
  <c r="F396" i="9"/>
  <c r="G396" i="9"/>
  <c r="H396" i="9"/>
  <c r="BF331" i="3"/>
  <c r="BG331" i="3"/>
  <c r="BH331" i="3"/>
  <c r="BI331" i="3"/>
  <c r="BJ331" i="3"/>
  <c r="AI331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A331" i="3"/>
  <c r="BB331" i="3"/>
  <c r="BC331" i="3"/>
  <c r="BD331" i="3"/>
  <c r="BE331" i="3"/>
  <c r="AZ331" i="3"/>
  <c r="U396" i="9"/>
  <c r="A397" i="9"/>
  <c r="B397" i="9"/>
  <c r="S332" i="3"/>
  <c r="C397" i="9"/>
  <c r="D397" i="9"/>
  <c r="E397" i="9"/>
  <c r="F397" i="9"/>
  <c r="G397" i="9"/>
  <c r="H397" i="9"/>
  <c r="BF332" i="3"/>
  <c r="BG332" i="3"/>
  <c r="BH332" i="3"/>
  <c r="BI332" i="3"/>
  <c r="BJ332" i="3"/>
  <c r="AI332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A332" i="3"/>
  <c r="BB332" i="3"/>
  <c r="BC332" i="3"/>
  <c r="BD332" i="3"/>
  <c r="BE332" i="3"/>
  <c r="AZ332" i="3"/>
  <c r="U397" i="9"/>
  <c r="A398" i="9"/>
  <c r="B398" i="9"/>
  <c r="S333" i="3"/>
  <c r="C398" i="9"/>
  <c r="D398" i="9"/>
  <c r="E398" i="9"/>
  <c r="F398" i="9"/>
  <c r="G398" i="9"/>
  <c r="H398" i="9"/>
  <c r="BF333" i="3"/>
  <c r="BG333" i="3"/>
  <c r="BH333" i="3"/>
  <c r="BI333" i="3"/>
  <c r="BJ333" i="3"/>
  <c r="AI333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A333" i="3"/>
  <c r="BB333" i="3"/>
  <c r="BC333" i="3"/>
  <c r="BD333" i="3"/>
  <c r="BE333" i="3"/>
  <c r="AZ333" i="3"/>
  <c r="U398" i="9"/>
  <c r="A399" i="9"/>
  <c r="B399" i="9"/>
  <c r="S334" i="3"/>
  <c r="C399" i="9"/>
  <c r="D399" i="9"/>
  <c r="E399" i="9"/>
  <c r="F399" i="9"/>
  <c r="G399" i="9"/>
  <c r="H399" i="9"/>
  <c r="BF334" i="3"/>
  <c r="BG334" i="3"/>
  <c r="BH334" i="3"/>
  <c r="BI334" i="3"/>
  <c r="BJ334" i="3"/>
  <c r="AI334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A334" i="3"/>
  <c r="BB334" i="3"/>
  <c r="BC334" i="3"/>
  <c r="BD334" i="3"/>
  <c r="BE334" i="3"/>
  <c r="AZ334" i="3"/>
  <c r="U399" i="9"/>
  <c r="A400" i="9"/>
  <c r="B400" i="9"/>
  <c r="S335" i="3"/>
  <c r="C400" i="9"/>
  <c r="D400" i="9"/>
  <c r="E400" i="9"/>
  <c r="F400" i="9"/>
  <c r="G400" i="9"/>
  <c r="H400" i="9"/>
  <c r="BF335" i="3"/>
  <c r="BG335" i="3"/>
  <c r="BH335" i="3"/>
  <c r="BI335" i="3"/>
  <c r="BJ335" i="3"/>
  <c r="AI335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A335" i="3"/>
  <c r="BB335" i="3"/>
  <c r="BC335" i="3"/>
  <c r="BD335" i="3"/>
  <c r="BE335" i="3"/>
  <c r="AZ335" i="3"/>
  <c r="U400" i="9"/>
  <c r="A401" i="9"/>
  <c r="B401" i="9"/>
  <c r="S336" i="3"/>
  <c r="C401" i="9"/>
  <c r="D401" i="9"/>
  <c r="E401" i="9"/>
  <c r="F401" i="9"/>
  <c r="G401" i="9"/>
  <c r="H401" i="9"/>
  <c r="BF336" i="3"/>
  <c r="AB336" i="3"/>
  <c r="BG336" i="3"/>
  <c r="BH336" i="3"/>
  <c r="BI336" i="3"/>
  <c r="BJ336" i="3"/>
  <c r="AI336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A336" i="3"/>
  <c r="BB336" i="3"/>
  <c r="BC336" i="3"/>
  <c r="BD336" i="3"/>
  <c r="BE336" i="3"/>
  <c r="AZ336" i="3"/>
  <c r="U401" i="9"/>
  <c r="A402" i="9"/>
  <c r="B402" i="9"/>
  <c r="S337" i="3"/>
  <c r="C402" i="9"/>
  <c r="D402" i="9"/>
  <c r="E402" i="9"/>
  <c r="F402" i="9"/>
  <c r="G402" i="9"/>
  <c r="H402" i="9"/>
  <c r="BF337" i="3"/>
  <c r="AB337" i="3"/>
  <c r="BG337" i="3"/>
  <c r="BH337" i="3"/>
  <c r="BI337" i="3"/>
  <c r="BJ337" i="3"/>
  <c r="AI337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A337" i="3"/>
  <c r="BB337" i="3"/>
  <c r="BC337" i="3"/>
  <c r="BD337" i="3"/>
  <c r="BE337" i="3"/>
  <c r="AZ337" i="3"/>
  <c r="U402" i="9"/>
  <c r="A403" i="9"/>
  <c r="B403" i="9"/>
  <c r="S338" i="3"/>
  <c r="C403" i="9"/>
  <c r="D403" i="9"/>
  <c r="E403" i="9"/>
  <c r="F403" i="9"/>
  <c r="G403" i="9"/>
  <c r="H403" i="9"/>
  <c r="BF338" i="3"/>
  <c r="AB338" i="3"/>
  <c r="BG338" i="3"/>
  <c r="BH338" i="3"/>
  <c r="BI338" i="3"/>
  <c r="BJ338" i="3"/>
  <c r="AI338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A338" i="3"/>
  <c r="BB338" i="3"/>
  <c r="BC338" i="3"/>
  <c r="BD338" i="3"/>
  <c r="BE338" i="3"/>
  <c r="AZ338" i="3"/>
  <c r="U403" i="9"/>
  <c r="A404" i="9"/>
  <c r="B404" i="9"/>
  <c r="S339" i="3"/>
  <c r="C404" i="9"/>
  <c r="D404" i="9"/>
  <c r="E404" i="9"/>
  <c r="F404" i="9"/>
  <c r="G404" i="9"/>
  <c r="H404" i="9"/>
  <c r="BF339" i="3"/>
  <c r="AB339" i="3"/>
  <c r="BG339" i="3"/>
  <c r="BH339" i="3"/>
  <c r="BI339" i="3"/>
  <c r="BJ339" i="3"/>
  <c r="AI339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A339" i="3"/>
  <c r="BB339" i="3"/>
  <c r="BC339" i="3"/>
  <c r="BD339" i="3"/>
  <c r="BE339" i="3"/>
  <c r="AZ339" i="3"/>
  <c r="U404" i="9"/>
  <c r="A405" i="9"/>
  <c r="B405" i="9"/>
  <c r="S340" i="3"/>
  <c r="C405" i="9"/>
  <c r="D405" i="9"/>
  <c r="E405" i="9"/>
  <c r="F405" i="9"/>
  <c r="G405" i="9"/>
  <c r="H405" i="9"/>
  <c r="BF340" i="3"/>
  <c r="AB340" i="3"/>
  <c r="BG340" i="3"/>
  <c r="BH340" i="3"/>
  <c r="BI340" i="3"/>
  <c r="BJ340" i="3"/>
  <c r="AI340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A340" i="3"/>
  <c r="BB340" i="3"/>
  <c r="BC340" i="3"/>
  <c r="BD340" i="3"/>
  <c r="BE340" i="3"/>
  <c r="AZ340" i="3"/>
  <c r="U405" i="9"/>
  <c r="A406" i="9"/>
  <c r="B406" i="9"/>
  <c r="S341" i="3"/>
  <c r="C406" i="9"/>
  <c r="D406" i="9"/>
  <c r="E406" i="9"/>
  <c r="F406" i="9"/>
  <c r="G406" i="9"/>
  <c r="H406" i="9"/>
  <c r="BF341" i="3"/>
  <c r="AB341" i="3"/>
  <c r="BG341" i="3"/>
  <c r="BH341" i="3"/>
  <c r="BI341" i="3"/>
  <c r="BJ341" i="3"/>
  <c r="AI341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A341" i="3"/>
  <c r="BB341" i="3"/>
  <c r="BC341" i="3"/>
  <c r="BD341" i="3"/>
  <c r="BE341" i="3"/>
  <c r="AZ341" i="3"/>
  <c r="U406" i="9"/>
  <c r="A407" i="9"/>
  <c r="B407" i="9"/>
  <c r="S342" i="3"/>
  <c r="C407" i="9"/>
  <c r="D407" i="9"/>
  <c r="E407" i="9"/>
  <c r="F407" i="9"/>
  <c r="G407" i="9"/>
  <c r="H407" i="9"/>
  <c r="BF342" i="3"/>
  <c r="AB342" i="3"/>
  <c r="BG342" i="3"/>
  <c r="BH342" i="3"/>
  <c r="BI342" i="3"/>
  <c r="BJ342" i="3"/>
  <c r="AI342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A342" i="3"/>
  <c r="BB342" i="3"/>
  <c r="BC342" i="3"/>
  <c r="BD342" i="3"/>
  <c r="BE342" i="3"/>
  <c r="AZ342" i="3"/>
  <c r="U407" i="9"/>
  <c r="A408" i="9"/>
  <c r="B408" i="9"/>
  <c r="S343" i="3"/>
  <c r="C408" i="9"/>
  <c r="D408" i="9"/>
  <c r="E408" i="9"/>
  <c r="F408" i="9"/>
  <c r="G408" i="9"/>
  <c r="H408" i="9"/>
  <c r="Z343" i="3"/>
  <c r="BF343" i="3"/>
  <c r="AB343" i="3"/>
  <c r="BG343" i="3"/>
  <c r="BH343" i="3"/>
  <c r="BI343" i="3"/>
  <c r="BJ343" i="3"/>
  <c r="AI343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A343" i="3"/>
  <c r="BB343" i="3"/>
  <c r="BC343" i="3"/>
  <c r="BD343" i="3"/>
  <c r="BE343" i="3"/>
  <c r="AZ343" i="3"/>
  <c r="U408" i="9"/>
  <c r="A409" i="9"/>
  <c r="B409" i="9"/>
  <c r="S344" i="3"/>
  <c r="C409" i="9"/>
  <c r="D409" i="9"/>
  <c r="E409" i="9"/>
  <c r="F409" i="9"/>
  <c r="G409" i="9"/>
  <c r="H409" i="9"/>
  <c r="Z344" i="3"/>
  <c r="BF344" i="3"/>
  <c r="AB344" i="3"/>
  <c r="BG344" i="3"/>
  <c r="BH344" i="3"/>
  <c r="BI344" i="3"/>
  <c r="BJ344" i="3"/>
  <c r="AI344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A344" i="3"/>
  <c r="BB344" i="3"/>
  <c r="BC344" i="3"/>
  <c r="BD344" i="3"/>
  <c r="BE344" i="3"/>
  <c r="AZ344" i="3"/>
  <c r="U409" i="9"/>
  <c r="A410" i="9"/>
  <c r="B410" i="9"/>
  <c r="S345" i="3"/>
  <c r="C410" i="9"/>
  <c r="D410" i="9"/>
  <c r="E410" i="9"/>
  <c r="F410" i="9"/>
  <c r="G410" i="9"/>
  <c r="H410" i="9"/>
  <c r="Z345" i="3"/>
  <c r="BF345" i="3"/>
  <c r="AB345" i="3"/>
  <c r="BG345" i="3"/>
  <c r="BH345" i="3"/>
  <c r="BI345" i="3"/>
  <c r="BJ345" i="3"/>
  <c r="AI345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A345" i="3"/>
  <c r="BB345" i="3"/>
  <c r="BC345" i="3"/>
  <c r="BD345" i="3"/>
  <c r="BE345" i="3"/>
  <c r="AZ345" i="3"/>
  <c r="U410" i="9"/>
  <c r="A411" i="9"/>
  <c r="B411" i="9"/>
  <c r="S346" i="3"/>
  <c r="C411" i="9"/>
  <c r="D411" i="9"/>
  <c r="E411" i="9"/>
  <c r="F411" i="9"/>
  <c r="G411" i="9"/>
  <c r="H411" i="9"/>
  <c r="Z346" i="3"/>
  <c r="BF346" i="3"/>
  <c r="AB346" i="3"/>
  <c r="BG346" i="3"/>
  <c r="BH346" i="3"/>
  <c r="BI346" i="3"/>
  <c r="BJ346" i="3"/>
  <c r="AI346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A346" i="3"/>
  <c r="BB346" i="3"/>
  <c r="BC346" i="3"/>
  <c r="BD346" i="3"/>
  <c r="BE346" i="3"/>
  <c r="AZ346" i="3"/>
  <c r="U411" i="9"/>
  <c r="A412" i="9"/>
  <c r="B412" i="9"/>
  <c r="S347" i="3"/>
  <c r="C412" i="9"/>
  <c r="D412" i="9"/>
  <c r="E412" i="9"/>
  <c r="F412" i="9"/>
  <c r="G412" i="9"/>
  <c r="H412" i="9"/>
  <c r="Z347" i="3"/>
  <c r="BF347" i="3"/>
  <c r="AB347" i="3"/>
  <c r="BG347" i="3"/>
  <c r="BH347" i="3"/>
  <c r="BI347" i="3"/>
  <c r="BJ347" i="3"/>
  <c r="AI347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A347" i="3"/>
  <c r="BB347" i="3"/>
  <c r="BC347" i="3"/>
  <c r="BD347" i="3"/>
  <c r="BE347" i="3"/>
  <c r="AZ347" i="3"/>
  <c r="U412" i="9"/>
  <c r="A413" i="9"/>
  <c r="B413" i="9"/>
  <c r="S348" i="3"/>
  <c r="C413" i="9"/>
  <c r="D413" i="9"/>
  <c r="E413" i="9"/>
  <c r="F413" i="9"/>
  <c r="G413" i="9"/>
  <c r="H413" i="9"/>
  <c r="Z348" i="3"/>
  <c r="BF348" i="3"/>
  <c r="AB348" i="3"/>
  <c r="BG348" i="3"/>
  <c r="BH348" i="3"/>
  <c r="BI348" i="3"/>
  <c r="BJ348" i="3"/>
  <c r="AI348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A348" i="3"/>
  <c r="BB348" i="3"/>
  <c r="BC348" i="3"/>
  <c r="BD348" i="3"/>
  <c r="BE348" i="3"/>
  <c r="AZ348" i="3"/>
  <c r="U413" i="9"/>
  <c r="A414" i="9"/>
  <c r="B414" i="9"/>
  <c r="S349" i="3"/>
  <c r="C414" i="9"/>
  <c r="D414" i="9"/>
  <c r="E414" i="9"/>
  <c r="F414" i="9"/>
  <c r="G414" i="9"/>
  <c r="H414" i="9"/>
  <c r="Z349" i="3"/>
  <c r="BF349" i="3"/>
  <c r="AB349" i="3"/>
  <c r="BG349" i="3"/>
  <c r="BH349" i="3"/>
  <c r="BI349" i="3"/>
  <c r="BJ349" i="3"/>
  <c r="AI349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A349" i="3"/>
  <c r="BB349" i="3"/>
  <c r="BC349" i="3"/>
  <c r="BD349" i="3"/>
  <c r="BE349" i="3"/>
  <c r="AZ349" i="3"/>
  <c r="U414" i="9"/>
  <c r="A415" i="9"/>
  <c r="B415" i="9"/>
  <c r="S350" i="3"/>
  <c r="C415" i="9"/>
  <c r="D415" i="9"/>
  <c r="E415" i="9"/>
  <c r="F415" i="9"/>
  <c r="G415" i="9"/>
  <c r="H415" i="9"/>
  <c r="Z350" i="3"/>
  <c r="BF350" i="3"/>
  <c r="AB350" i="3"/>
  <c r="BG350" i="3"/>
  <c r="BH350" i="3"/>
  <c r="BI350" i="3"/>
  <c r="BJ350" i="3"/>
  <c r="AI350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A350" i="3"/>
  <c r="BB350" i="3"/>
  <c r="BC350" i="3"/>
  <c r="BD350" i="3"/>
  <c r="BE350" i="3"/>
  <c r="AZ350" i="3"/>
  <c r="U415" i="9"/>
  <c r="A416" i="9"/>
  <c r="B416" i="9"/>
  <c r="S351" i="3"/>
  <c r="C416" i="9"/>
  <c r="D416" i="9"/>
  <c r="E416" i="9"/>
  <c r="F416" i="9"/>
  <c r="G416" i="9"/>
  <c r="H416" i="9"/>
  <c r="Z351" i="3"/>
  <c r="BF351" i="3"/>
  <c r="AB351" i="3"/>
  <c r="BG351" i="3"/>
  <c r="BH351" i="3"/>
  <c r="BI351" i="3"/>
  <c r="BJ351" i="3"/>
  <c r="AI351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A351" i="3"/>
  <c r="BB351" i="3"/>
  <c r="BC351" i="3"/>
  <c r="BD351" i="3"/>
  <c r="BE351" i="3"/>
  <c r="AZ351" i="3"/>
  <c r="U416" i="9"/>
  <c r="A417" i="9"/>
  <c r="B417" i="9"/>
  <c r="S352" i="3"/>
  <c r="C417" i="9"/>
  <c r="D417" i="9"/>
  <c r="E417" i="9"/>
  <c r="F417" i="9"/>
  <c r="G417" i="9"/>
  <c r="H417" i="9"/>
  <c r="Z352" i="3"/>
  <c r="BF352" i="3"/>
  <c r="AB352" i="3"/>
  <c r="BG352" i="3"/>
  <c r="BH352" i="3"/>
  <c r="BI352" i="3"/>
  <c r="BJ352" i="3"/>
  <c r="AI352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A352" i="3"/>
  <c r="BB352" i="3"/>
  <c r="BC352" i="3"/>
  <c r="BD352" i="3"/>
  <c r="BE352" i="3"/>
  <c r="AZ352" i="3"/>
  <c r="U417" i="9"/>
  <c r="A418" i="9"/>
  <c r="B418" i="9"/>
  <c r="S353" i="3"/>
  <c r="C418" i="9"/>
  <c r="D418" i="9"/>
  <c r="E418" i="9"/>
  <c r="F418" i="9"/>
  <c r="G418" i="9"/>
  <c r="H418" i="9"/>
  <c r="BF353" i="3"/>
  <c r="BG353" i="3"/>
  <c r="BH353" i="3"/>
  <c r="BI353" i="3"/>
  <c r="BJ353" i="3"/>
  <c r="AI353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A353" i="3"/>
  <c r="BB353" i="3"/>
  <c r="BC353" i="3"/>
  <c r="BD353" i="3"/>
  <c r="BE353" i="3"/>
  <c r="AZ353" i="3"/>
  <c r="U418" i="9"/>
  <c r="A419" i="9"/>
  <c r="B419" i="9"/>
  <c r="S354" i="3"/>
  <c r="C419" i="9"/>
  <c r="D419" i="9"/>
  <c r="E419" i="9"/>
  <c r="F419" i="9"/>
  <c r="G419" i="9"/>
  <c r="H419" i="9"/>
  <c r="BF354" i="3"/>
  <c r="BG354" i="3"/>
  <c r="BH354" i="3"/>
  <c r="BI354" i="3"/>
  <c r="BJ354" i="3"/>
  <c r="AI354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A354" i="3"/>
  <c r="BB354" i="3"/>
  <c r="BC354" i="3"/>
  <c r="BD354" i="3"/>
  <c r="BE354" i="3"/>
  <c r="AZ354" i="3"/>
  <c r="U419" i="9"/>
  <c r="A420" i="9"/>
  <c r="B420" i="9"/>
  <c r="S355" i="3"/>
  <c r="C420" i="9"/>
  <c r="D420" i="9"/>
  <c r="E420" i="9"/>
  <c r="F420" i="9"/>
  <c r="G420" i="9"/>
  <c r="H420" i="9"/>
  <c r="BF355" i="3"/>
  <c r="BG355" i="3"/>
  <c r="BH355" i="3"/>
  <c r="BI355" i="3"/>
  <c r="BJ355" i="3"/>
  <c r="AI355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A355" i="3"/>
  <c r="BB355" i="3"/>
  <c r="BC355" i="3"/>
  <c r="BD355" i="3"/>
  <c r="BE355" i="3"/>
  <c r="AZ355" i="3"/>
  <c r="U420" i="9"/>
  <c r="A421" i="9"/>
  <c r="B421" i="9"/>
  <c r="S356" i="3"/>
  <c r="C421" i="9"/>
  <c r="D421" i="9"/>
  <c r="E421" i="9"/>
  <c r="F421" i="9"/>
  <c r="G421" i="9"/>
  <c r="H421" i="9"/>
  <c r="BF356" i="3"/>
  <c r="BG356" i="3"/>
  <c r="BH356" i="3"/>
  <c r="BI356" i="3"/>
  <c r="BJ356" i="3"/>
  <c r="AI356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A356" i="3"/>
  <c r="BB356" i="3"/>
  <c r="BC356" i="3"/>
  <c r="BD356" i="3"/>
  <c r="BE356" i="3"/>
  <c r="AZ356" i="3"/>
  <c r="U421" i="9"/>
  <c r="A422" i="9"/>
  <c r="B422" i="9"/>
  <c r="S357" i="3"/>
  <c r="C422" i="9"/>
  <c r="D422" i="9"/>
  <c r="E422" i="9"/>
  <c r="F422" i="9"/>
  <c r="G422" i="9"/>
  <c r="H422" i="9"/>
  <c r="BF357" i="3"/>
  <c r="BG357" i="3"/>
  <c r="BH357" i="3"/>
  <c r="BI357" i="3"/>
  <c r="BJ357" i="3"/>
  <c r="AI357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A357" i="3"/>
  <c r="BB357" i="3"/>
  <c r="BC357" i="3"/>
  <c r="BD357" i="3"/>
  <c r="BE357" i="3"/>
  <c r="AZ357" i="3"/>
  <c r="U422" i="9"/>
  <c r="A423" i="9"/>
  <c r="B423" i="9"/>
  <c r="S358" i="3"/>
  <c r="C423" i="9"/>
  <c r="D423" i="9"/>
  <c r="E423" i="9"/>
  <c r="F423" i="9"/>
  <c r="G423" i="9"/>
  <c r="H423" i="9"/>
  <c r="BF358" i="3"/>
  <c r="BG358" i="3"/>
  <c r="BH358" i="3"/>
  <c r="BI358" i="3"/>
  <c r="BJ358" i="3"/>
  <c r="AI358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A358" i="3"/>
  <c r="BB358" i="3"/>
  <c r="BC358" i="3"/>
  <c r="BD358" i="3"/>
  <c r="BE358" i="3"/>
  <c r="AZ358" i="3"/>
  <c r="U423" i="9"/>
  <c r="A424" i="9"/>
  <c r="B424" i="9"/>
  <c r="S359" i="3"/>
  <c r="C424" i="9"/>
  <c r="D424" i="9"/>
  <c r="E424" i="9"/>
  <c r="F424" i="9"/>
  <c r="G424" i="9"/>
  <c r="H424" i="9"/>
  <c r="BF359" i="3"/>
  <c r="BG359" i="3"/>
  <c r="BH359" i="3"/>
  <c r="BI359" i="3"/>
  <c r="BJ359" i="3"/>
  <c r="AI359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A359" i="3"/>
  <c r="BB359" i="3"/>
  <c r="BC359" i="3"/>
  <c r="BD359" i="3"/>
  <c r="BE359" i="3"/>
  <c r="AZ359" i="3"/>
  <c r="U424" i="9"/>
  <c r="A425" i="9"/>
  <c r="B425" i="9"/>
  <c r="S360" i="3"/>
  <c r="C425" i="9"/>
  <c r="D425" i="9"/>
  <c r="E425" i="9"/>
  <c r="F425" i="9"/>
  <c r="G425" i="9"/>
  <c r="H425" i="9"/>
  <c r="BF360" i="3"/>
  <c r="BG360" i="3"/>
  <c r="BH360" i="3"/>
  <c r="BI360" i="3"/>
  <c r="BJ360" i="3"/>
  <c r="AI360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A360" i="3"/>
  <c r="BB360" i="3"/>
  <c r="BC360" i="3"/>
  <c r="BD360" i="3"/>
  <c r="BE360" i="3"/>
  <c r="AZ360" i="3"/>
  <c r="U425" i="9"/>
  <c r="A426" i="9"/>
  <c r="B426" i="9"/>
  <c r="S361" i="3"/>
  <c r="C426" i="9"/>
  <c r="D426" i="9"/>
  <c r="E426" i="9"/>
  <c r="F426" i="9"/>
  <c r="G426" i="9"/>
  <c r="H426" i="9"/>
  <c r="BF361" i="3"/>
  <c r="BG361" i="3"/>
  <c r="BH361" i="3"/>
  <c r="BI361" i="3"/>
  <c r="BJ361" i="3"/>
  <c r="AI361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A361" i="3"/>
  <c r="BB361" i="3"/>
  <c r="BC361" i="3"/>
  <c r="BD361" i="3"/>
  <c r="BE361" i="3"/>
  <c r="AZ361" i="3"/>
  <c r="U426" i="9"/>
  <c r="A427" i="9"/>
  <c r="B427" i="9"/>
  <c r="S362" i="3"/>
  <c r="C427" i="9"/>
  <c r="D427" i="9"/>
  <c r="E427" i="9"/>
  <c r="F427" i="9"/>
  <c r="G427" i="9"/>
  <c r="H427" i="9"/>
  <c r="BF362" i="3"/>
  <c r="BG362" i="3"/>
  <c r="BH362" i="3"/>
  <c r="BI362" i="3"/>
  <c r="BJ362" i="3"/>
  <c r="AI362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A362" i="3"/>
  <c r="BB362" i="3"/>
  <c r="BC362" i="3"/>
  <c r="BD362" i="3"/>
  <c r="BE362" i="3"/>
  <c r="AZ362" i="3"/>
  <c r="U427" i="9"/>
  <c r="A428" i="9"/>
  <c r="B428" i="9"/>
  <c r="S363" i="3"/>
  <c r="C428" i="9"/>
  <c r="D428" i="9"/>
  <c r="E428" i="9"/>
  <c r="F428" i="9"/>
  <c r="G428" i="9"/>
  <c r="H428" i="9"/>
  <c r="BF363" i="3"/>
  <c r="BG363" i="3"/>
  <c r="BH363" i="3"/>
  <c r="BI363" i="3"/>
  <c r="BJ363" i="3"/>
  <c r="AI363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A363" i="3"/>
  <c r="BB363" i="3"/>
  <c r="BC363" i="3"/>
  <c r="BD363" i="3"/>
  <c r="BE363" i="3"/>
  <c r="AZ363" i="3"/>
  <c r="U428" i="9"/>
  <c r="A429" i="9"/>
  <c r="B429" i="9"/>
  <c r="S364" i="3"/>
  <c r="C429" i="9"/>
  <c r="D429" i="9"/>
  <c r="E429" i="9"/>
  <c r="F429" i="9"/>
  <c r="G429" i="9"/>
  <c r="H429" i="9"/>
  <c r="BF364" i="3"/>
  <c r="BG364" i="3"/>
  <c r="BH364" i="3"/>
  <c r="BI364" i="3"/>
  <c r="BJ364" i="3"/>
  <c r="AI364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A364" i="3"/>
  <c r="BB364" i="3"/>
  <c r="BC364" i="3"/>
  <c r="BD364" i="3"/>
  <c r="BE364" i="3"/>
  <c r="AZ364" i="3"/>
  <c r="U429" i="9"/>
  <c r="A430" i="9"/>
  <c r="B430" i="9"/>
  <c r="S365" i="3"/>
  <c r="C430" i="9"/>
  <c r="D430" i="9"/>
  <c r="E430" i="9"/>
  <c r="F430" i="9"/>
  <c r="G430" i="9"/>
  <c r="H430" i="9"/>
  <c r="BF365" i="3"/>
  <c r="BG365" i="3"/>
  <c r="BH365" i="3"/>
  <c r="BI365" i="3"/>
  <c r="BJ365" i="3"/>
  <c r="AI365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A365" i="3"/>
  <c r="BB365" i="3"/>
  <c r="BC365" i="3"/>
  <c r="BD365" i="3"/>
  <c r="BE365" i="3"/>
  <c r="AZ365" i="3"/>
  <c r="U430" i="9"/>
  <c r="A431" i="9"/>
  <c r="B431" i="9"/>
  <c r="S366" i="3"/>
  <c r="C431" i="9"/>
  <c r="D431" i="9"/>
  <c r="E431" i="9"/>
  <c r="F431" i="9"/>
  <c r="G431" i="9"/>
  <c r="H431" i="9"/>
  <c r="BF366" i="3"/>
  <c r="BG366" i="3"/>
  <c r="BH366" i="3"/>
  <c r="BI366" i="3"/>
  <c r="BJ366" i="3"/>
  <c r="AI366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A366" i="3"/>
  <c r="BB366" i="3"/>
  <c r="BC366" i="3"/>
  <c r="BD366" i="3"/>
  <c r="BE366" i="3"/>
  <c r="AZ366" i="3"/>
  <c r="U431" i="9"/>
  <c r="A432" i="9"/>
  <c r="B432" i="9"/>
  <c r="S367" i="3"/>
  <c r="C432" i="9"/>
  <c r="D432" i="9"/>
  <c r="E432" i="9"/>
  <c r="F432" i="9"/>
  <c r="G432" i="9"/>
  <c r="H432" i="9"/>
  <c r="BF367" i="3"/>
  <c r="BG367" i="3"/>
  <c r="BH367" i="3"/>
  <c r="BI367" i="3"/>
  <c r="BJ367" i="3"/>
  <c r="AI367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A367" i="3"/>
  <c r="BB367" i="3"/>
  <c r="BC367" i="3"/>
  <c r="BD367" i="3"/>
  <c r="BE367" i="3"/>
  <c r="AZ367" i="3"/>
  <c r="U432" i="9"/>
  <c r="A433" i="9"/>
  <c r="B433" i="9"/>
  <c r="S368" i="3"/>
  <c r="C433" i="9"/>
  <c r="D433" i="9"/>
  <c r="E433" i="9"/>
  <c r="F433" i="9"/>
  <c r="G433" i="9"/>
  <c r="H433" i="9"/>
  <c r="BF368" i="3"/>
  <c r="BG368" i="3"/>
  <c r="BH368" i="3"/>
  <c r="BI368" i="3"/>
  <c r="BJ368" i="3"/>
  <c r="AI368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A368" i="3"/>
  <c r="BB368" i="3"/>
  <c r="BC368" i="3"/>
  <c r="BD368" i="3"/>
  <c r="BE368" i="3"/>
  <c r="AZ368" i="3"/>
  <c r="U433" i="9"/>
  <c r="A434" i="9"/>
  <c r="B434" i="9"/>
  <c r="S369" i="3"/>
  <c r="C434" i="9"/>
  <c r="D434" i="9"/>
  <c r="E434" i="9"/>
  <c r="F434" i="9"/>
  <c r="G434" i="9"/>
  <c r="H434" i="9"/>
  <c r="BF369" i="3"/>
  <c r="BG369" i="3"/>
  <c r="BH369" i="3"/>
  <c r="BI369" i="3"/>
  <c r="BJ369" i="3"/>
  <c r="AI369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A369" i="3"/>
  <c r="BB369" i="3"/>
  <c r="BC369" i="3"/>
  <c r="BD369" i="3"/>
  <c r="BE369" i="3"/>
  <c r="AZ369" i="3"/>
  <c r="U434" i="9"/>
  <c r="A435" i="9"/>
  <c r="B435" i="9"/>
  <c r="S370" i="3"/>
  <c r="C435" i="9"/>
  <c r="D435" i="9"/>
  <c r="E435" i="9"/>
  <c r="F435" i="9"/>
  <c r="G435" i="9"/>
  <c r="H435" i="9"/>
  <c r="BF370" i="3"/>
  <c r="BG370" i="3"/>
  <c r="BH370" i="3"/>
  <c r="BI370" i="3"/>
  <c r="BJ370" i="3"/>
  <c r="AI370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A370" i="3"/>
  <c r="BB370" i="3"/>
  <c r="BC370" i="3"/>
  <c r="BD370" i="3"/>
  <c r="BE370" i="3"/>
  <c r="AZ370" i="3"/>
  <c r="U435" i="9"/>
  <c r="A436" i="9"/>
  <c r="B436" i="9"/>
  <c r="S371" i="3"/>
  <c r="C436" i="9"/>
  <c r="D436" i="9"/>
  <c r="E436" i="9"/>
  <c r="F436" i="9"/>
  <c r="G436" i="9"/>
  <c r="H436" i="9"/>
  <c r="BF371" i="3"/>
  <c r="BG371" i="3"/>
  <c r="BH371" i="3"/>
  <c r="BI371" i="3"/>
  <c r="BJ371" i="3"/>
  <c r="AI371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A371" i="3"/>
  <c r="BB371" i="3"/>
  <c r="BC371" i="3"/>
  <c r="BD371" i="3"/>
  <c r="BE371" i="3"/>
  <c r="AZ371" i="3"/>
  <c r="U436" i="9"/>
  <c r="A437" i="9"/>
  <c r="B437" i="9"/>
  <c r="S372" i="3"/>
  <c r="C437" i="9"/>
  <c r="D437" i="9"/>
  <c r="E437" i="9"/>
  <c r="F437" i="9"/>
  <c r="G437" i="9"/>
  <c r="H437" i="9"/>
  <c r="BF372" i="3"/>
  <c r="BG372" i="3"/>
  <c r="BH372" i="3"/>
  <c r="BI372" i="3"/>
  <c r="BJ372" i="3"/>
  <c r="AI372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A372" i="3"/>
  <c r="BB372" i="3"/>
  <c r="BC372" i="3"/>
  <c r="BD372" i="3"/>
  <c r="BE372" i="3"/>
  <c r="AZ372" i="3"/>
  <c r="U437" i="9"/>
  <c r="A438" i="9"/>
  <c r="B438" i="9"/>
  <c r="S373" i="3"/>
  <c r="C438" i="9"/>
  <c r="D438" i="9"/>
  <c r="E438" i="9"/>
  <c r="F438" i="9"/>
  <c r="G438" i="9"/>
  <c r="H438" i="9"/>
  <c r="Z373" i="3"/>
  <c r="BF373" i="3"/>
  <c r="BG373" i="3"/>
  <c r="BH373" i="3"/>
  <c r="BI373" i="3"/>
  <c r="BJ373" i="3"/>
  <c r="AI373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A373" i="3"/>
  <c r="BB373" i="3"/>
  <c r="BC373" i="3"/>
  <c r="BD373" i="3"/>
  <c r="BE373" i="3"/>
  <c r="AZ373" i="3"/>
  <c r="U438" i="9"/>
  <c r="A439" i="9"/>
  <c r="B439" i="9"/>
  <c r="S374" i="3"/>
  <c r="C439" i="9"/>
  <c r="D439" i="9"/>
  <c r="E439" i="9"/>
  <c r="F439" i="9"/>
  <c r="G439" i="9"/>
  <c r="H439" i="9"/>
  <c r="Z374" i="3"/>
  <c r="BF374" i="3"/>
  <c r="BG374" i="3"/>
  <c r="BH374" i="3"/>
  <c r="BI374" i="3"/>
  <c r="BJ374" i="3"/>
  <c r="AI374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A374" i="3"/>
  <c r="BB374" i="3"/>
  <c r="BC374" i="3"/>
  <c r="BD374" i="3"/>
  <c r="BE374" i="3"/>
  <c r="AZ374" i="3"/>
  <c r="U439" i="9"/>
  <c r="A440" i="9"/>
  <c r="B440" i="9"/>
  <c r="S375" i="3"/>
  <c r="C440" i="9"/>
  <c r="D440" i="9"/>
  <c r="E440" i="9"/>
  <c r="F440" i="9"/>
  <c r="G440" i="9"/>
  <c r="H440" i="9"/>
  <c r="Z375" i="3"/>
  <c r="BF375" i="3"/>
  <c r="BG375" i="3"/>
  <c r="BH375" i="3"/>
  <c r="BI375" i="3"/>
  <c r="BJ375" i="3"/>
  <c r="AI375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A375" i="3"/>
  <c r="BB375" i="3"/>
  <c r="BC375" i="3"/>
  <c r="BD375" i="3"/>
  <c r="BE375" i="3"/>
  <c r="AZ375" i="3"/>
  <c r="U440" i="9"/>
  <c r="A441" i="9"/>
  <c r="B441" i="9"/>
  <c r="S376" i="3"/>
  <c r="C441" i="9"/>
  <c r="D441" i="9"/>
  <c r="E441" i="9"/>
  <c r="F441" i="9"/>
  <c r="G441" i="9"/>
  <c r="H441" i="9"/>
  <c r="Z376" i="3"/>
  <c r="BF376" i="3"/>
  <c r="BG376" i="3"/>
  <c r="BH376" i="3"/>
  <c r="BI376" i="3"/>
  <c r="BJ376" i="3"/>
  <c r="AI376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A376" i="3"/>
  <c r="BB376" i="3"/>
  <c r="BC376" i="3"/>
  <c r="BD376" i="3"/>
  <c r="BE376" i="3"/>
  <c r="AZ376" i="3"/>
  <c r="U441" i="9"/>
  <c r="A442" i="9"/>
  <c r="B442" i="9"/>
  <c r="S377" i="3"/>
  <c r="C442" i="9"/>
  <c r="D442" i="9"/>
  <c r="E442" i="9"/>
  <c r="F442" i="9"/>
  <c r="G442" i="9"/>
  <c r="H442" i="9"/>
  <c r="Z377" i="3"/>
  <c r="BF377" i="3"/>
  <c r="BG377" i="3"/>
  <c r="BH377" i="3"/>
  <c r="BI377" i="3"/>
  <c r="BJ377" i="3"/>
  <c r="AI377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A377" i="3"/>
  <c r="BB377" i="3"/>
  <c r="BC377" i="3"/>
  <c r="BD377" i="3"/>
  <c r="BE377" i="3"/>
  <c r="AZ377" i="3"/>
  <c r="U442" i="9"/>
  <c r="A443" i="9"/>
  <c r="B443" i="9"/>
  <c r="S378" i="3"/>
  <c r="C443" i="9"/>
  <c r="D443" i="9"/>
  <c r="E443" i="9"/>
  <c r="F443" i="9"/>
  <c r="G443" i="9"/>
  <c r="H443" i="9"/>
  <c r="Z378" i="3"/>
  <c r="BF378" i="3"/>
  <c r="BG378" i="3"/>
  <c r="BH378" i="3"/>
  <c r="BI378" i="3"/>
  <c r="BJ378" i="3"/>
  <c r="AI378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A378" i="3"/>
  <c r="BB378" i="3"/>
  <c r="BC378" i="3"/>
  <c r="BD378" i="3"/>
  <c r="BE378" i="3"/>
  <c r="AZ378" i="3"/>
  <c r="U443" i="9"/>
  <c r="A444" i="9"/>
  <c r="B444" i="9"/>
  <c r="S379" i="3"/>
  <c r="C444" i="9"/>
  <c r="D444" i="9"/>
  <c r="E444" i="9"/>
  <c r="F444" i="9"/>
  <c r="G444" i="9"/>
  <c r="H444" i="9"/>
  <c r="Z379" i="3"/>
  <c r="BF379" i="3"/>
  <c r="BG379" i="3"/>
  <c r="BH379" i="3"/>
  <c r="BI379" i="3"/>
  <c r="BJ379" i="3"/>
  <c r="AI379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A379" i="3"/>
  <c r="BB379" i="3"/>
  <c r="BC379" i="3"/>
  <c r="BD379" i="3"/>
  <c r="BE379" i="3"/>
  <c r="AZ379" i="3"/>
  <c r="U444" i="9"/>
  <c r="A445" i="9"/>
  <c r="B445" i="9"/>
  <c r="S380" i="3"/>
  <c r="C445" i="9"/>
  <c r="D445" i="9"/>
  <c r="E445" i="9"/>
  <c r="F445" i="9"/>
  <c r="G445" i="9"/>
  <c r="H445" i="9"/>
  <c r="Z380" i="3"/>
  <c r="BF380" i="3"/>
  <c r="BG380" i="3"/>
  <c r="BH380" i="3"/>
  <c r="BI380" i="3"/>
  <c r="BJ380" i="3"/>
  <c r="AI380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A380" i="3"/>
  <c r="BB380" i="3"/>
  <c r="BC380" i="3"/>
  <c r="BD380" i="3"/>
  <c r="BE380" i="3"/>
  <c r="AZ380" i="3"/>
  <c r="U445" i="9"/>
  <c r="A446" i="9"/>
  <c r="B446" i="9"/>
  <c r="S381" i="3"/>
  <c r="C446" i="9"/>
  <c r="D446" i="9"/>
  <c r="E446" i="9"/>
  <c r="F446" i="9"/>
  <c r="G446" i="9"/>
  <c r="H446" i="9"/>
  <c r="Z381" i="3"/>
  <c r="BF381" i="3"/>
  <c r="BG381" i="3"/>
  <c r="BH381" i="3"/>
  <c r="BI381" i="3"/>
  <c r="BJ381" i="3"/>
  <c r="AI381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A381" i="3"/>
  <c r="BB381" i="3"/>
  <c r="BC381" i="3"/>
  <c r="BD381" i="3"/>
  <c r="BE381" i="3"/>
  <c r="AZ381" i="3"/>
  <c r="U446" i="9"/>
  <c r="A447" i="9"/>
  <c r="B447" i="9"/>
  <c r="S382" i="3"/>
  <c r="C447" i="9"/>
  <c r="D447" i="9"/>
  <c r="E447" i="9"/>
  <c r="F447" i="9"/>
  <c r="G447" i="9"/>
  <c r="H447" i="9"/>
  <c r="Z382" i="3"/>
  <c r="BF382" i="3"/>
  <c r="BG382" i="3"/>
  <c r="BH382" i="3"/>
  <c r="BI382" i="3"/>
  <c r="BJ382" i="3"/>
  <c r="AI382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A382" i="3"/>
  <c r="BB382" i="3"/>
  <c r="BC382" i="3"/>
  <c r="BD382" i="3"/>
  <c r="BE382" i="3"/>
  <c r="AZ382" i="3"/>
  <c r="U447" i="9"/>
  <c r="A448" i="9"/>
  <c r="B448" i="9"/>
  <c r="S383" i="3"/>
  <c r="C448" i="9"/>
  <c r="D448" i="9"/>
  <c r="E448" i="9"/>
  <c r="F448" i="9"/>
  <c r="G448" i="9"/>
  <c r="H448" i="9"/>
  <c r="Z383" i="3"/>
  <c r="BF383" i="3"/>
  <c r="BG383" i="3"/>
  <c r="BH383" i="3"/>
  <c r="BI383" i="3"/>
  <c r="BJ383" i="3"/>
  <c r="AI383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A383" i="3"/>
  <c r="BB383" i="3"/>
  <c r="BC383" i="3"/>
  <c r="BD383" i="3"/>
  <c r="BE383" i="3"/>
  <c r="AZ383" i="3"/>
  <c r="U448" i="9"/>
  <c r="A449" i="9"/>
  <c r="B449" i="9"/>
  <c r="S384" i="3"/>
  <c r="C449" i="9"/>
  <c r="D449" i="9"/>
  <c r="E449" i="9"/>
  <c r="F449" i="9"/>
  <c r="G449" i="9"/>
  <c r="H449" i="9"/>
  <c r="Z384" i="3"/>
  <c r="BF384" i="3"/>
  <c r="BG384" i="3"/>
  <c r="BH384" i="3"/>
  <c r="BI384" i="3"/>
  <c r="BJ384" i="3"/>
  <c r="AI384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A384" i="3"/>
  <c r="BB384" i="3"/>
  <c r="BC384" i="3"/>
  <c r="BD384" i="3"/>
  <c r="BE384" i="3"/>
  <c r="AZ384" i="3"/>
  <c r="U449" i="9"/>
  <c r="A450" i="9"/>
  <c r="B450" i="9"/>
  <c r="S385" i="3"/>
  <c r="C450" i="9"/>
  <c r="D450" i="9"/>
  <c r="E450" i="9"/>
  <c r="F450" i="9"/>
  <c r="G450" i="9"/>
  <c r="H450" i="9"/>
  <c r="Z385" i="3"/>
  <c r="BF385" i="3"/>
  <c r="BG385" i="3"/>
  <c r="BH385" i="3"/>
  <c r="BI385" i="3"/>
  <c r="BJ385" i="3"/>
  <c r="AI385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A385" i="3"/>
  <c r="BB385" i="3"/>
  <c r="BC385" i="3"/>
  <c r="BD385" i="3"/>
  <c r="BE385" i="3"/>
  <c r="AZ385" i="3"/>
  <c r="U450" i="9"/>
  <c r="A451" i="9"/>
  <c r="B451" i="9"/>
  <c r="S386" i="3"/>
  <c r="C451" i="9"/>
  <c r="D451" i="9"/>
  <c r="E451" i="9"/>
  <c r="F451" i="9"/>
  <c r="G451" i="9"/>
  <c r="H451" i="9"/>
  <c r="Z386" i="3"/>
  <c r="BF386" i="3"/>
  <c r="BG386" i="3"/>
  <c r="BH386" i="3"/>
  <c r="BI386" i="3"/>
  <c r="BJ386" i="3"/>
  <c r="AI386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A386" i="3"/>
  <c r="BB386" i="3"/>
  <c r="BC386" i="3"/>
  <c r="BD386" i="3"/>
  <c r="BE386" i="3"/>
  <c r="AZ386" i="3"/>
  <c r="U451" i="9"/>
  <c r="A452" i="9"/>
  <c r="B452" i="9"/>
  <c r="S387" i="3"/>
  <c r="C452" i="9"/>
  <c r="D452" i="9"/>
  <c r="E452" i="9"/>
  <c r="F452" i="9"/>
  <c r="G452" i="9"/>
  <c r="H452" i="9"/>
  <c r="Z387" i="3"/>
  <c r="BF387" i="3"/>
  <c r="BG387" i="3"/>
  <c r="BH387" i="3"/>
  <c r="BI387" i="3"/>
  <c r="BJ387" i="3"/>
  <c r="AI387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A387" i="3"/>
  <c r="BB387" i="3"/>
  <c r="BC387" i="3"/>
  <c r="BD387" i="3"/>
  <c r="BE387" i="3"/>
  <c r="AZ387" i="3"/>
  <c r="U452" i="9"/>
  <c r="A453" i="9"/>
  <c r="B453" i="9"/>
  <c r="S388" i="3"/>
  <c r="C453" i="9"/>
  <c r="D453" i="9"/>
  <c r="E453" i="9"/>
  <c r="F453" i="9"/>
  <c r="G453" i="9"/>
  <c r="H453" i="9"/>
  <c r="Z388" i="3"/>
  <c r="BF388" i="3"/>
  <c r="BG388" i="3"/>
  <c r="BH388" i="3"/>
  <c r="BI388" i="3"/>
  <c r="BJ388" i="3"/>
  <c r="AI388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A388" i="3"/>
  <c r="BB388" i="3"/>
  <c r="BC388" i="3"/>
  <c r="BD388" i="3"/>
  <c r="BE388" i="3"/>
  <c r="AZ388" i="3"/>
  <c r="U453" i="9"/>
  <c r="A454" i="9"/>
  <c r="B454" i="9"/>
  <c r="S389" i="3"/>
  <c r="C454" i="9"/>
  <c r="D454" i="9"/>
  <c r="E454" i="9"/>
  <c r="F454" i="9"/>
  <c r="G454" i="9"/>
  <c r="H454" i="9"/>
  <c r="Z389" i="3"/>
  <c r="BF389" i="3"/>
  <c r="BG389" i="3"/>
  <c r="BH389" i="3"/>
  <c r="BI389" i="3"/>
  <c r="BJ389" i="3"/>
  <c r="AI389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A389" i="3"/>
  <c r="BB389" i="3"/>
  <c r="BC389" i="3"/>
  <c r="BD389" i="3"/>
  <c r="BE389" i="3"/>
  <c r="AZ389" i="3"/>
  <c r="U454" i="9"/>
  <c r="A455" i="9"/>
  <c r="B455" i="9"/>
  <c r="S390" i="3"/>
  <c r="C455" i="9"/>
  <c r="D455" i="9"/>
  <c r="E455" i="9"/>
  <c r="F455" i="9"/>
  <c r="G455" i="9"/>
  <c r="H455" i="9"/>
  <c r="Z390" i="3"/>
  <c r="BF390" i="3"/>
  <c r="BG390" i="3"/>
  <c r="BH390" i="3"/>
  <c r="BI390" i="3"/>
  <c r="BJ390" i="3"/>
  <c r="AI390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A390" i="3"/>
  <c r="BB390" i="3"/>
  <c r="BC390" i="3"/>
  <c r="BD390" i="3"/>
  <c r="BE390" i="3"/>
  <c r="AZ390" i="3"/>
  <c r="U455" i="9"/>
  <c r="A456" i="9"/>
  <c r="B456" i="9"/>
  <c r="S391" i="3"/>
  <c r="C456" i="9"/>
  <c r="D456" i="9"/>
  <c r="E456" i="9"/>
  <c r="F456" i="9"/>
  <c r="G456" i="9"/>
  <c r="H456" i="9"/>
  <c r="Z391" i="3"/>
  <c r="BF391" i="3"/>
  <c r="BG391" i="3"/>
  <c r="BH391" i="3"/>
  <c r="BI391" i="3"/>
  <c r="BJ391" i="3"/>
  <c r="AI391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A391" i="3"/>
  <c r="BB391" i="3"/>
  <c r="BC391" i="3"/>
  <c r="BD391" i="3"/>
  <c r="BE391" i="3"/>
  <c r="AZ391" i="3"/>
  <c r="U456" i="9"/>
  <c r="A457" i="9"/>
  <c r="B457" i="9"/>
  <c r="S392" i="3"/>
  <c r="C457" i="9"/>
  <c r="D457" i="9"/>
  <c r="E457" i="9"/>
  <c r="F457" i="9"/>
  <c r="G457" i="9"/>
  <c r="H457" i="9"/>
  <c r="Z392" i="3"/>
  <c r="BF392" i="3"/>
  <c r="BG392" i="3"/>
  <c r="BH392" i="3"/>
  <c r="BI392" i="3"/>
  <c r="BJ392" i="3"/>
  <c r="AI392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A392" i="3"/>
  <c r="BB392" i="3"/>
  <c r="BC392" i="3"/>
  <c r="BD392" i="3"/>
  <c r="BE392" i="3"/>
  <c r="AZ392" i="3"/>
  <c r="U457" i="9"/>
  <c r="A458" i="9"/>
  <c r="B458" i="9"/>
  <c r="S393" i="3"/>
  <c r="C458" i="9"/>
  <c r="D458" i="9"/>
  <c r="E458" i="9"/>
  <c r="F458" i="9"/>
  <c r="G458" i="9"/>
  <c r="H458" i="9"/>
  <c r="Z393" i="3"/>
  <c r="BF393" i="3"/>
  <c r="BG393" i="3"/>
  <c r="BH393" i="3"/>
  <c r="BI393" i="3"/>
  <c r="BJ393" i="3"/>
  <c r="AI393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A393" i="3"/>
  <c r="BB393" i="3"/>
  <c r="BC393" i="3"/>
  <c r="BD393" i="3"/>
  <c r="BE393" i="3"/>
  <c r="AZ393" i="3"/>
  <c r="U458" i="9"/>
  <c r="A459" i="9"/>
  <c r="B459" i="9"/>
  <c r="S394" i="3"/>
  <c r="C459" i="9"/>
  <c r="D459" i="9"/>
  <c r="E459" i="9"/>
  <c r="F459" i="9"/>
  <c r="G459" i="9"/>
  <c r="H459" i="9"/>
  <c r="Z394" i="3"/>
  <c r="BF394" i="3"/>
  <c r="BG394" i="3"/>
  <c r="BH394" i="3"/>
  <c r="BI394" i="3"/>
  <c r="BJ394" i="3"/>
  <c r="AI394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A394" i="3"/>
  <c r="BB394" i="3"/>
  <c r="BC394" i="3"/>
  <c r="BD394" i="3"/>
  <c r="BE394" i="3"/>
  <c r="AZ394" i="3"/>
  <c r="U459" i="9"/>
  <c r="A460" i="9"/>
  <c r="B460" i="9"/>
  <c r="S395" i="3"/>
  <c r="C460" i="9"/>
  <c r="D460" i="9"/>
  <c r="E460" i="9"/>
  <c r="F460" i="9"/>
  <c r="G460" i="9"/>
  <c r="H460" i="9"/>
  <c r="Z395" i="3"/>
  <c r="BF395" i="3"/>
  <c r="BG395" i="3"/>
  <c r="BH395" i="3"/>
  <c r="BI395" i="3"/>
  <c r="BJ395" i="3"/>
  <c r="AI395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A395" i="3"/>
  <c r="BB395" i="3"/>
  <c r="BC395" i="3"/>
  <c r="BD395" i="3"/>
  <c r="BE395" i="3"/>
  <c r="AZ395" i="3"/>
  <c r="U460" i="9"/>
  <c r="A461" i="9"/>
  <c r="B461" i="9"/>
  <c r="S396" i="3"/>
  <c r="C461" i="9"/>
  <c r="D461" i="9"/>
  <c r="E461" i="9"/>
  <c r="F461" i="9"/>
  <c r="G461" i="9"/>
  <c r="H461" i="9"/>
  <c r="Z396" i="3"/>
  <c r="BF396" i="3"/>
  <c r="BG396" i="3"/>
  <c r="BH396" i="3"/>
  <c r="BI396" i="3"/>
  <c r="BJ396" i="3"/>
  <c r="AI396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A396" i="3"/>
  <c r="BB396" i="3"/>
  <c r="BC396" i="3"/>
  <c r="BD396" i="3"/>
  <c r="BE396" i="3"/>
  <c r="AZ396" i="3"/>
  <c r="U461" i="9"/>
  <c r="A462" i="9"/>
  <c r="B462" i="9"/>
  <c r="S397" i="3"/>
  <c r="C462" i="9"/>
  <c r="D462" i="9"/>
  <c r="E462" i="9"/>
  <c r="F462" i="9"/>
  <c r="G462" i="9"/>
  <c r="H462" i="9"/>
  <c r="Z397" i="3"/>
  <c r="BF397" i="3"/>
  <c r="BG397" i="3"/>
  <c r="BH397" i="3"/>
  <c r="BI397" i="3"/>
  <c r="BJ397" i="3"/>
  <c r="AI397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A397" i="3"/>
  <c r="BB397" i="3"/>
  <c r="BC397" i="3"/>
  <c r="BD397" i="3"/>
  <c r="BE397" i="3"/>
  <c r="AZ397" i="3"/>
  <c r="U462" i="9"/>
  <c r="A463" i="9"/>
  <c r="B463" i="9"/>
  <c r="S398" i="3"/>
  <c r="C463" i="9"/>
  <c r="D463" i="9"/>
  <c r="E463" i="9"/>
  <c r="F463" i="9"/>
  <c r="G463" i="9"/>
  <c r="H463" i="9"/>
  <c r="Z398" i="3"/>
  <c r="BF398" i="3"/>
  <c r="BG398" i="3"/>
  <c r="BH398" i="3"/>
  <c r="BI398" i="3"/>
  <c r="BJ398" i="3"/>
  <c r="AI398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A398" i="3"/>
  <c r="BB398" i="3"/>
  <c r="BC398" i="3"/>
  <c r="BD398" i="3"/>
  <c r="BE398" i="3"/>
  <c r="AZ398" i="3"/>
  <c r="U463" i="9"/>
  <c r="A464" i="9"/>
  <c r="B464" i="9"/>
  <c r="S399" i="3"/>
  <c r="C464" i="9"/>
  <c r="D464" i="9"/>
  <c r="E464" i="9"/>
  <c r="F464" i="9"/>
  <c r="G464" i="9"/>
  <c r="H464" i="9"/>
  <c r="Z399" i="3"/>
  <c r="BF399" i="3"/>
  <c r="BG399" i="3"/>
  <c r="BH399" i="3"/>
  <c r="BI399" i="3"/>
  <c r="BJ399" i="3"/>
  <c r="AI399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A399" i="3"/>
  <c r="BB399" i="3"/>
  <c r="BC399" i="3"/>
  <c r="BD399" i="3"/>
  <c r="BE399" i="3"/>
  <c r="AZ399" i="3"/>
  <c r="U464" i="9"/>
  <c r="A465" i="9"/>
  <c r="B465" i="9"/>
  <c r="S400" i="3"/>
  <c r="C465" i="9"/>
  <c r="D465" i="9"/>
  <c r="E465" i="9"/>
  <c r="F465" i="9"/>
  <c r="G465" i="9"/>
  <c r="H465" i="9"/>
  <c r="Z400" i="3"/>
  <c r="BF400" i="3"/>
  <c r="BG400" i="3"/>
  <c r="BH400" i="3"/>
  <c r="BI400" i="3"/>
  <c r="BJ400" i="3"/>
  <c r="AI400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A400" i="3"/>
  <c r="BB400" i="3"/>
  <c r="BC400" i="3"/>
  <c r="BD400" i="3"/>
  <c r="BE400" i="3"/>
  <c r="AZ400" i="3"/>
  <c r="U465" i="9"/>
  <c r="A466" i="9"/>
  <c r="B466" i="9"/>
  <c r="S401" i="3"/>
  <c r="C466" i="9"/>
  <c r="D466" i="9"/>
  <c r="E466" i="9"/>
  <c r="F466" i="9"/>
  <c r="G466" i="9"/>
  <c r="H466" i="9"/>
  <c r="Z401" i="3"/>
  <c r="BF401" i="3"/>
  <c r="BG401" i="3"/>
  <c r="BH401" i="3"/>
  <c r="BI401" i="3"/>
  <c r="BJ401" i="3"/>
  <c r="AI401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A401" i="3"/>
  <c r="BB401" i="3"/>
  <c r="BC401" i="3"/>
  <c r="BD401" i="3"/>
  <c r="BE401" i="3"/>
  <c r="AZ401" i="3"/>
  <c r="U466" i="9"/>
  <c r="A467" i="9"/>
  <c r="B467" i="9"/>
  <c r="S402" i="3"/>
  <c r="C467" i="9"/>
  <c r="D467" i="9"/>
  <c r="E467" i="9"/>
  <c r="F467" i="9"/>
  <c r="G467" i="9"/>
  <c r="H467" i="9"/>
  <c r="Z402" i="3"/>
  <c r="BF402" i="3"/>
  <c r="BG402" i="3"/>
  <c r="BH402" i="3"/>
  <c r="BI402" i="3"/>
  <c r="BJ402" i="3"/>
  <c r="AI402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A402" i="3"/>
  <c r="BB402" i="3"/>
  <c r="BC402" i="3"/>
  <c r="BD402" i="3"/>
  <c r="BE402" i="3"/>
  <c r="AZ402" i="3"/>
  <c r="U467" i="9"/>
  <c r="A468" i="9"/>
  <c r="B468" i="9"/>
  <c r="S403" i="3"/>
  <c r="C468" i="9"/>
  <c r="D468" i="9"/>
  <c r="E468" i="9"/>
  <c r="F468" i="9"/>
  <c r="G468" i="9"/>
  <c r="H468" i="9"/>
  <c r="Z403" i="3"/>
  <c r="BF403" i="3"/>
  <c r="BG403" i="3"/>
  <c r="BH403" i="3"/>
  <c r="BI403" i="3"/>
  <c r="BJ403" i="3"/>
  <c r="AI403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A403" i="3"/>
  <c r="BB403" i="3"/>
  <c r="BC403" i="3"/>
  <c r="BD403" i="3"/>
  <c r="BE403" i="3"/>
  <c r="AZ403" i="3"/>
  <c r="U468" i="9"/>
  <c r="A469" i="9"/>
  <c r="B469" i="9"/>
  <c r="S404" i="3"/>
  <c r="C469" i="9"/>
  <c r="D469" i="9"/>
  <c r="E469" i="9"/>
  <c r="F469" i="9"/>
  <c r="G469" i="9"/>
  <c r="H469" i="9"/>
  <c r="Z404" i="3"/>
  <c r="BF404" i="3"/>
  <c r="BG404" i="3"/>
  <c r="BH404" i="3"/>
  <c r="BI404" i="3"/>
  <c r="BJ404" i="3"/>
  <c r="AI404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A404" i="3"/>
  <c r="BB404" i="3"/>
  <c r="BC404" i="3"/>
  <c r="BD404" i="3"/>
  <c r="BE404" i="3"/>
  <c r="AZ404" i="3"/>
  <c r="U469" i="9"/>
  <c r="A470" i="9"/>
  <c r="B470" i="9"/>
  <c r="S405" i="3"/>
  <c r="C470" i="9"/>
  <c r="D470" i="9"/>
  <c r="E470" i="9"/>
  <c r="F470" i="9"/>
  <c r="G470" i="9"/>
  <c r="H470" i="9"/>
  <c r="Z405" i="3"/>
  <c r="BF405" i="3"/>
  <c r="BG405" i="3"/>
  <c r="BH405" i="3"/>
  <c r="BI405" i="3"/>
  <c r="BJ405" i="3"/>
  <c r="AI405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A405" i="3"/>
  <c r="BB405" i="3"/>
  <c r="BC405" i="3"/>
  <c r="BD405" i="3"/>
  <c r="BE405" i="3"/>
  <c r="AZ405" i="3"/>
  <c r="U470" i="9"/>
  <c r="A471" i="9"/>
  <c r="B471" i="9"/>
  <c r="S406" i="3"/>
  <c r="C471" i="9"/>
  <c r="D471" i="9"/>
  <c r="E471" i="9"/>
  <c r="F471" i="9"/>
  <c r="G471" i="9"/>
  <c r="H471" i="9"/>
  <c r="Z406" i="3"/>
  <c r="BF406" i="3"/>
  <c r="BG406" i="3"/>
  <c r="BH406" i="3"/>
  <c r="BI406" i="3"/>
  <c r="BJ406" i="3"/>
  <c r="AI406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A406" i="3"/>
  <c r="BB406" i="3"/>
  <c r="BC406" i="3"/>
  <c r="BD406" i="3"/>
  <c r="BE406" i="3"/>
  <c r="AZ406" i="3"/>
  <c r="U471" i="9"/>
  <c r="A472" i="9"/>
  <c r="B472" i="9"/>
  <c r="S407" i="3"/>
  <c r="C472" i="9"/>
  <c r="D472" i="9"/>
  <c r="E472" i="9"/>
  <c r="F472" i="9"/>
  <c r="G472" i="9"/>
  <c r="H472" i="9"/>
  <c r="Z407" i="3"/>
  <c r="BF407" i="3"/>
  <c r="BG407" i="3"/>
  <c r="BH407" i="3"/>
  <c r="BI407" i="3"/>
  <c r="BJ407" i="3"/>
  <c r="AI407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A407" i="3"/>
  <c r="BB407" i="3"/>
  <c r="BC407" i="3"/>
  <c r="BD407" i="3"/>
  <c r="BE407" i="3"/>
  <c r="AZ407" i="3"/>
  <c r="U472" i="9"/>
  <c r="A473" i="9"/>
  <c r="B473" i="9"/>
  <c r="S408" i="3"/>
  <c r="C473" i="9"/>
  <c r="D473" i="9"/>
  <c r="E473" i="9"/>
  <c r="F473" i="9"/>
  <c r="G473" i="9"/>
  <c r="H473" i="9"/>
  <c r="Z408" i="3"/>
  <c r="BF408" i="3"/>
  <c r="BG408" i="3"/>
  <c r="BH408" i="3"/>
  <c r="BI408" i="3"/>
  <c r="BJ408" i="3"/>
  <c r="AI408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A408" i="3"/>
  <c r="BB408" i="3"/>
  <c r="BC408" i="3"/>
  <c r="BD408" i="3"/>
  <c r="BE408" i="3"/>
  <c r="AZ408" i="3"/>
  <c r="U473" i="9"/>
  <c r="A474" i="9"/>
  <c r="B474" i="9"/>
  <c r="S409" i="3"/>
  <c r="C474" i="9"/>
  <c r="D474" i="9"/>
  <c r="E474" i="9"/>
  <c r="F474" i="9"/>
  <c r="G474" i="9"/>
  <c r="H474" i="9"/>
  <c r="Z409" i="3"/>
  <c r="BF409" i="3"/>
  <c r="BG409" i="3"/>
  <c r="BH409" i="3"/>
  <c r="BI409" i="3"/>
  <c r="BJ409" i="3"/>
  <c r="AI409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A409" i="3"/>
  <c r="BB409" i="3"/>
  <c r="BC409" i="3"/>
  <c r="BD409" i="3"/>
  <c r="BE409" i="3"/>
  <c r="AZ409" i="3"/>
  <c r="U474" i="9"/>
  <c r="A475" i="9"/>
  <c r="B475" i="9"/>
  <c r="S410" i="3"/>
  <c r="C475" i="9"/>
  <c r="D475" i="9"/>
  <c r="E475" i="9"/>
  <c r="F475" i="9"/>
  <c r="G475" i="9"/>
  <c r="H475" i="9"/>
  <c r="Z410" i="3"/>
  <c r="BF410" i="3"/>
  <c r="BG410" i="3"/>
  <c r="BH410" i="3"/>
  <c r="BI410" i="3"/>
  <c r="BJ410" i="3"/>
  <c r="AI410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A410" i="3"/>
  <c r="BB410" i="3"/>
  <c r="BC410" i="3"/>
  <c r="BD410" i="3"/>
  <c r="BE410" i="3"/>
  <c r="AZ410" i="3"/>
  <c r="U475" i="9"/>
  <c r="A476" i="9"/>
  <c r="B476" i="9"/>
  <c r="S411" i="3"/>
  <c r="C476" i="9"/>
  <c r="D476" i="9"/>
  <c r="E476" i="9"/>
  <c r="F476" i="9"/>
  <c r="G476" i="9"/>
  <c r="H476" i="9"/>
  <c r="Z411" i="3"/>
  <c r="BF411" i="3"/>
  <c r="BG411" i="3"/>
  <c r="BH411" i="3"/>
  <c r="BI411" i="3"/>
  <c r="BJ411" i="3"/>
  <c r="AI411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A411" i="3"/>
  <c r="BB411" i="3"/>
  <c r="BC411" i="3"/>
  <c r="BD411" i="3"/>
  <c r="BE411" i="3"/>
  <c r="AZ411" i="3"/>
  <c r="U476" i="9"/>
  <c r="A477" i="9"/>
  <c r="B477" i="9"/>
  <c r="S412" i="3"/>
  <c r="C477" i="9"/>
  <c r="D477" i="9"/>
  <c r="E477" i="9"/>
  <c r="F477" i="9"/>
  <c r="G477" i="9"/>
  <c r="H477" i="9"/>
  <c r="Z412" i="3"/>
  <c r="BF412" i="3"/>
  <c r="BG412" i="3"/>
  <c r="BH412" i="3"/>
  <c r="BI412" i="3"/>
  <c r="BJ412" i="3"/>
  <c r="AI412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A412" i="3"/>
  <c r="BB412" i="3"/>
  <c r="BC412" i="3"/>
  <c r="BD412" i="3"/>
  <c r="BE412" i="3"/>
  <c r="AZ412" i="3"/>
  <c r="U477" i="9"/>
  <c r="A478" i="9"/>
  <c r="B478" i="9"/>
  <c r="S413" i="3"/>
  <c r="C478" i="9"/>
  <c r="D478" i="9"/>
  <c r="E478" i="9"/>
  <c r="F478" i="9"/>
  <c r="G478" i="9"/>
  <c r="H478" i="9"/>
  <c r="Z413" i="3"/>
  <c r="BF413" i="3"/>
  <c r="BG413" i="3"/>
  <c r="BH413" i="3"/>
  <c r="BI413" i="3"/>
  <c r="BJ413" i="3"/>
  <c r="AI413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A413" i="3"/>
  <c r="BB413" i="3"/>
  <c r="BC413" i="3"/>
  <c r="BD413" i="3"/>
  <c r="BE413" i="3"/>
  <c r="AZ413" i="3"/>
  <c r="U478" i="9"/>
  <c r="A479" i="9"/>
  <c r="B479" i="9"/>
  <c r="S414" i="3"/>
  <c r="C479" i="9"/>
  <c r="D479" i="9"/>
  <c r="E479" i="9"/>
  <c r="F479" i="9"/>
  <c r="G479" i="9"/>
  <c r="H479" i="9"/>
  <c r="Z414" i="3"/>
  <c r="BF414" i="3"/>
  <c r="BG414" i="3"/>
  <c r="BH414" i="3"/>
  <c r="BI414" i="3"/>
  <c r="BJ414" i="3"/>
  <c r="AI414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A414" i="3"/>
  <c r="BB414" i="3"/>
  <c r="BC414" i="3"/>
  <c r="BD414" i="3"/>
  <c r="BE414" i="3"/>
  <c r="AZ414" i="3"/>
  <c r="U479" i="9"/>
  <c r="A480" i="9"/>
  <c r="B480" i="9"/>
  <c r="S415" i="3"/>
  <c r="C480" i="9"/>
  <c r="D480" i="9"/>
  <c r="E480" i="9"/>
  <c r="F480" i="9"/>
  <c r="G480" i="9"/>
  <c r="H480" i="9"/>
  <c r="Z415" i="3"/>
  <c r="BF415" i="3"/>
  <c r="BG415" i="3"/>
  <c r="BH415" i="3"/>
  <c r="BI415" i="3"/>
  <c r="BJ415" i="3"/>
  <c r="AI415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A415" i="3"/>
  <c r="BB415" i="3"/>
  <c r="BC415" i="3"/>
  <c r="BD415" i="3"/>
  <c r="BE415" i="3"/>
  <c r="AZ415" i="3"/>
  <c r="U480" i="9"/>
  <c r="A481" i="9"/>
  <c r="B481" i="9"/>
  <c r="S416" i="3"/>
  <c r="C481" i="9"/>
  <c r="D481" i="9"/>
  <c r="E481" i="9"/>
  <c r="F481" i="9"/>
  <c r="G481" i="9"/>
  <c r="H481" i="9"/>
  <c r="Z416" i="3"/>
  <c r="BF416" i="3"/>
  <c r="BG416" i="3"/>
  <c r="BH416" i="3"/>
  <c r="BI416" i="3"/>
  <c r="BJ416" i="3"/>
  <c r="AI416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A416" i="3"/>
  <c r="BB416" i="3"/>
  <c r="BC416" i="3"/>
  <c r="BD416" i="3"/>
  <c r="BE416" i="3"/>
  <c r="AZ416" i="3"/>
  <c r="U481" i="9"/>
  <c r="A482" i="9"/>
  <c r="B482" i="9"/>
  <c r="S417" i="3"/>
  <c r="C482" i="9"/>
  <c r="D482" i="9"/>
  <c r="E482" i="9"/>
  <c r="F482" i="9"/>
  <c r="G482" i="9"/>
  <c r="H482" i="9"/>
  <c r="Z417" i="3"/>
  <c r="BF417" i="3"/>
  <c r="BG417" i="3"/>
  <c r="BH417" i="3"/>
  <c r="BI417" i="3"/>
  <c r="BJ417" i="3"/>
  <c r="AI417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A417" i="3"/>
  <c r="BB417" i="3"/>
  <c r="BC417" i="3"/>
  <c r="BD417" i="3"/>
  <c r="BE417" i="3"/>
  <c r="AZ417" i="3"/>
  <c r="U482" i="9"/>
  <c r="A483" i="9"/>
  <c r="B483" i="9"/>
  <c r="S418" i="3"/>
  <c r="C483" i="9"/>
  <c r="D483" i="9"/>
  <c r="E483" i="9"/>
  <c r="F483" i="9"/>
  <c r="G483" i="9"/>
  <c r="H483" i="9"/>
  <c r="Z418" i="3"/>
  <c r="BF418" i="3"/>
  <c r="BG418" i="3"/>
  <c r="BH418" i="3"/>
  <c r="BI418" i="3"/>
  <c r="BJ418" i="3"/>
  <c r="AI418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A418" i="3"/>
  <c r="BB418" i="3"/>
  <c r="BC418" i="3"/>
  <c r="BD418" i="3"/>
  <c r="BE418" i="3"/>
  <c r="AZ418" i="3"/>
  <c r="U483" i="9"/>
  <c r="A484" i="9"/>
  <c r="B484" i="9"/>
  <c r="S419" i="3"/>
  <c r="C484" i="9"/>
  <c r="D484" i="9"/>
  <c r="E484" i="9"/>
  <c r="F484" i="9"/>
  <c r="G484" i="9"/>
  <c r="H484" i="9"/>
  <c r="Z419" i="3"/>
  <c r="BF419" i="3"/>
  <c r="BG419" i="3"/>
  <c r="BH419" i="3"/>
  <c r="BI419" i="3"/>
  <c r="BJ419" i="3"/>
  <c r="AI419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A419" i="3"/>
  <c r="BB419" i="3"/>
  <c r="BC419" i="3"/>
  <c r="BD419" i="3"/>
  <c r="BE419" i="3"/>
  <c r="AZ419" i="3"/>
  <c r="U484" i="9"/>
  <c r="A485" i="9"/>
  <c r="B485" i="9"/>
  <c r="S420" i="3"/>
  <c r="C485" i="9"/>
  <c r="D485" i="9"/>
  <c r="E485" i="9"/>
  <c r="F485" i="9"/>
  <c r="G485" i="9"/>
  <c r="H485" i="9"/>
  <c r="Z420" i="3"/>
  <c r="BF420" i="3"/>
  <c r="BG420" i="3"/>
  <c r="BH420" i="3"/>
  <c r="BI420" i="3"/>
  <c r="BJ420" i="3"/>
  <c r="AI420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A420" i="3"/>
  <c r="BB420" i="3"/>
  <c r="BC420" i="3"/>
  <c r="BD420" i="3"/>
  <c r="BE420" i="3"/>
  <c r="AZ420" i="3"/>
  <c r="U485" i="9"/>
  <c r="A486" i="9"/>
  <c r="B486" i="9"/>
  <c r="S421" i="3"/>
  <c r="C486" i="9"/>
  <c r="D486" i="9"/>
  <c r="E486" i="9"/>
  <c r="F486" i="9"/>
  <c r="G486" i="9"/>
  <c r="H486" i="9"/>
  <c r="Z421" i="3"/>
  <c r="BF421" i="3"/>
  <c r="BG421" i="3"/>
  <c r="BH421" i="3"/>
  <c r="BI421" i="3"/>
  <c r="BJ421" i="3"/>
  <c r="AI421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A421" i="3"/>
  <c r="BB421" i="3"/>
  <c r="BC421" i="3"/>
  <c r="BD421" i="3"/>
  <c r="BE421" i="3"/>
  <c r="AZ421" i="3"/>
  <c r="U486" i="9"/>
  <c r="A487" i="9"/>
  <c r="B487" i="9"/>
  <c r="S422" i="3"/>
  <c r="C487" i="9"/>
  <c r="D487" i="9"/>
  <c r="E487" i="9"/>
  <c r="F487" i="9"/>
  <c r="G487" i="9"/>
  <c r="H487" i="9"/>
  <c r="Z422" i="3"/>
  <c r="BF422" i="3"/>
  <c r="BG422" i="3"/>
  <c r="BH422" i="3"/>
  <c r="BI422" i="3"/>
  <c r="BJ422" i="3"/>
  <c r="AI422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A422" i="3"/>
  <c r="BB422" i="3"/>
  <c r="BC422" i="3"/>
  <c r="BD422" i="3"/>
  <c r="BE422" i="3"/>
  <c r="AZ422" i="3"/>
  <c r="U487" i="9"/>
  <c r="A488" i="9"/>
  <c r="B488" i="9"/>
  <c r="S423" i="3"/>
  <c r="C488" i="9"/>
  <c r="D488" i="9"/>
  <c r="E488" i="9"/>
  <c r="F488" i="9"/>
  <c r="G488" i="9"/>
  <c r="H488" i="9"/>
  <c r="Z423" i="3"/>
  <c r="BF423" i="3"/>
  <c r="BG423" i="3"/>
  <c r="BH423" i="3"/>
  <c r="BI423" i="3"/>
  <c r="BJ423" i="3"/>
  <c r="AI423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A423" i="3"/>
  <c r="BB423" i="3"/>
  <c r="BC423" i="3"/>
  <c r="BD423" i="3"/>
  <c r="BE423" i="3"/>
  <c r="AZ423" i="3"/>
  <c r="U488" i="9"/>
  <c r="A489" i="9"/>
  <c r="B489" i="9"/>
  <c r="S424" i="3"/>
  <c r="C489" i="9"/>
  <c r="D489" i="9"/>
  <c r="E489" i="9"/>
  <c r="F489" i="9"/>
  <c r="G489" i="9"/>
  <c r="H489" i="9"/>
  <c r="Z424" i="3"/>
  <c r="BF424" i="3"/>
  <c r="BG424" i="3"/>
  <c r="BH424" i="3"/>
  <c r="BI424" i="3"/>
  <c r="BJ424" i="3"/>
  <c r="AI424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A424" i="3"/>
  <c r="BB424" i="3"/>
  <c r="BC424" i="3"/>
  <c r="BD424" i="3"/>
  <c r="BE424" i="3"/>
  <c r="AZ424" i="3"/>
  <c r="U489" i="9"/>
  <c r="A490" i="9"/>
  <c r="B490" i="9"/>
  <c r="S425" i="3"/>
  <c r="C490" i="9"/>
  <c r="D490" i="9"/>
  <c r="E490" i="9"/>
  <c r="F490" i="9"/>
  <c r="G490" i="9"/>
  <c r="H490" i="9"/>
  <c r="Z425" i="3"/>
  <c r="BF425" i="3"/>
  <c r="BG425" i="3"/>
  <c r="BH425" i="3"/>
  <c r="BI425" i="3"/>
  <c r="BJ425" i="3"/>
  <c r="AI425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A425" i="3"/>
  <c r="BB425" i="3"/>
  <c r="BC425" i="3"/>
  <c r="BD425" i="3"/>
  <c r="BE425" i="3"/>
  <c r="AZ425" i="3"/>
  <c r="U490" i="9"/>
  <c r="A491" i="9"/>
  <c r="B491" i="9"/>
  <c r="S426" i="3"/>
  <c r="C491" i="9"/>
  <c r="D491" i="9"/>
  <c r="E491" i="9"/>
  <c r="F491" i="9"/>
  <c r="G491" i="9"/>
  <c r="H491" i="9"/>
  <c r="Z426" i="3"/>
  <c r="BF426" i="3"/>
  <c r="BG426" i="3"/>
  <c r="BH426" i="3"/>
  <c r="BI426" i="3"/>
  <c r="BJ426" i="3"/>
  <c r="AI426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A426" i="3"/>
  <c r="BB426" i="3"/>
  <c r="BC426" i="3"/>
  <c r="BD426" i="3"/>
  <c r="BE426" i="3"/>
  <c r="AZ426" i="3"/>
  <c r="U491" i="9"/>
  <c r="A492" i="9"/>
  <c r="B492" i="9"/>
  <c r="S427" i="3"/>
  <c r="C492" i="9"/>
  <c r="D492" i="9"/>
  <c r="E492" i="9"/>
  <c r="F492" i="9"/>
  <c r="G492" i="9"/>
  <c r="H492" i="9"/>
  <c r="Z427" i="3"/>
  <c r="BF427" i="3"/>
  <c r="BG427" i="3"/>
  <c r="BH427" i="3"/>
  <c r="BI427" i="3"/>
  <c r="BJ427" i="3"/>
  <c r="AI427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A427" i="3"/>
  <c r="BB427" i="3"/>
  <c r="BC427" i="3"/>
  <c r="BD427" i="3"/>
  <c r="BE427" i="3"/>
  <c r="AZ427" i="3"/>
  <c r="U492" i="9"/>
  <c r="A493" i="9"/>
  <c r="B493" i="9"/>
  <c r="S428" i="3"/>
  <c r="C493" i="9"/>
  <c r="D493" i="9"/>
  <c r="E493" i="9"/>
  <c r="F493" i="9"/>
  <c r="G493" i="9"/>
  <c r="H493" i="9"/>
  <c r="Z428" i="3"/>
  <c r="BF428" i="3"/>
  <c r="BG428" i="3"/>
  <c r="BH428" i="3"/>
  <c r="BI428" i="3"/>
  <c r="BJ428" i="3"/>
  <c r="AI428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A428" i="3"/>
  <c r="BB428" i="3"/>
  <c r="BC428" i="3"/>
  <c r="BD428" i="3"/>
  <c r="BE428" i="3"/>
  <c r="AZ428" i="3"/>
  <c r="U493" i="9"/>
  <c r="A494" i="9"/>
  <c r="B494" i="9"/>
  <c r="S429" i="3"/>
  <c r="C494" i="9"/>
  <c r="D494" i="9"/>
  <c r="E494" i="9"/>
  <c r="F494" i="9"/>
  <c r="G494" i="9"/>
  <c r="H494" i="9"/>
  <c r="Z429" i="3"/>
  <c r="BF429" i="3"/>
  <c r="BG429" i="3"/>
  <c r="BH429" i="3"/>
  <c r="BI429" i="3"/>
  <c r="BJ429" i="3"/>
  <c r="AI429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A429" i="3"/>
  <c r="BB429" i="3"/>
  <c r="BC429" i="3"/>
  <c r="BD429" i="3"/>
  <c r="BE429" i="3"/>
  <c r="AZ429" i="3"/>
  <c r="U494" i="9"/>
  <c r="A495" i="9"/>
  <c r="B495" i="9"/>
  <c r="S430" i="3"/>
  <c r="C495" i="9"/>
  <c r="D495" i="9"/>
  <c r="E495" i="9"/>
  <c r="F495" i="9"/>
  <c r="G495" i="9"/>
  <c r="H495" i="9"/>
  <c r="Z430" i="3"/>
  <c r="BF430" i="3"/>
  <c r="BG430" i="3"/>
  <c r="BH430" i="3"/>
  <c r="BI430" i="3"/>
  <c r="BJ430" i="3"/>
  <c r="AI430" i="3"/>
  <c r="I495" i="9"/>
  <c r="J495" i="9"/>
  <c r="K495" i="9"/>
  <c r="L495" i="9"/>
  <c r="M495" i="9"/>
  <c r="N495" i="9"/>
  <c r="O495" i="9"/>
  <c r="P495" i="9"/>
  <c r="Q495" i="9"/>
  <c r="R495" i="9"/>
  <c r="S495" i="9"/>
  <c r="T495" i="9"/>
  <c r="BA430" i="3"/>
  <c r="BB430" i="3"/>
  <c r="BC430" i="3"/>
  <c r="BD430" i="3"/>
  <c r="BE430" i="3"/>
  <c r="AZ430" i="3"/>
  <c r="U495" i="9"/>
  <c r="A496" i="9"/>
  <c r="B496" i="9"/>
  <c r="S431" i="3"/>
  <c r="C496" i="9"/>
  <c r="D496" i="9"/>
  <c r="E496" i="9"/>
  <c r="F496" i="9"/>
  <c r="G496" i="9"/>
  <c r="H496" i="9"/>
  <c r="Z431" i="3"/>
  <c r="BF431" i="3"/>
  <c r="BG431" i="3"/>
  <c r="BH431" i="3"/>
  <c r="BI431" i="3"/>
  <c r="BJ431" i="3"/>
  <c r="AI431" i="3"/>
  <c r="I496" i="9"/>
  <c r="J496" i="9"/>
  <c r="K496" i="9"/>
  <c r="L496" i="9"/>
  <c r="M496" i="9"/>
  <c r="N496" i="9"/>
  <c r="O496" i="9"/>
  <c r="P496" i="9"/>
  <c r="Q496" i="9"/>
  <c r="R496" i="9"/>
  <c r="S496" i="9"/>
  <c r="T496" i="9"/>
  <c r="BA431" i="3"/>
  <c r="BB431" i="3"/>
  <c r="BC431" i="3"/>
  <c r="BD431" i="3"/>
  <c r="BE431" i="3"/>
  <c r="AZ431" i="3"/>
  <c r="U496" i="9"/>
  <c r="A497" i="9"/>
  <c r="B497" i="9"/>
  <c r="S432" i="3"/>
  <c r="C497" i="9"/>
  <c r="D497" i="9"/>
  <c r="E497" i="9"/>
  <c r="F497" i="9"/>
  <c r="G497" i="9"/>
  <c r="H497" i="9"/>
  <c r="Z432" i="3"/>
  <c r="BF432" i="3"/>
  <c r="BG432" i="3"/>
  <c r="BH432" i="3"/>
  <c r="BI432" i="3"/>
  <c r="BJ432" i="3"/>
  <c r="AI432" i="3"/>
  <c r="I497" i="9"/>
  <c r="J497" i="9"/>
  <c r="K497" i="9"/>
  <c r="L497" i="9"/>
  <c r="M497" i="9"/>
  <c r="N497" i="9"/>
  <c r="O497" i="9"/>
  <c r="P497" i="9"/>
  <c r="Q497" i="9"/>
  <c r="R497" i="9"/>
  <c r="S497" i="9"/>
  <c r="T497" i="9"/>
  <c r="BA432" i="3"/>
  <c r="BB432" i="3"/>
  <c r="BC432" i="3"/>
  <c r="BD432" i="3"/>
  <c r="BE432" i="3"/>
  <c r="AZ432" i="3"/>
  <c r="U497" i="9"/>
  <c r="A498" i="9"/>
  <c r="B498" i="9"/>
  <c r="S433" i="3"/>
  <c r="C498" i="9"/>
  <c r="D498" i="9"/>
  <c r="E498" i="9"/>
  <c r="F498" i="9"/>
  <c r="G498" i="9"/>
  <c r="H498" i="9"/>
  <c r="BF433" i="3"/>
  <c r="BG433" i="3"/>
  <c r="BH433" i="3"/>
  <c r="BI433" i="3"/>
  <c r="BJ433" i="3"/>
  <c r="AI433" i="3"/>
  <c r="I498" i="9"/>
  <c r="J498" i="9"/>
  <c r="K498" i="9"/>
  <c r="L498" i="9"/>
  <c r="M498" i="9"/>
  <c r="N498" i="9"/>
  <c r="O498" i="9"/>
  <c r="P498" i="9"/>
  <c r="Q498" i="9"/>
  <c r="R498" i="9"/>
  <c r="S498" i="9"/>
  <c r="T498" i="9"/>
  <c r="BA433" i="3"/>
  <c r="BB433" i="3"/>
  <c r="BC433" i="3"/>
  <c r="BD433" i="3"/>
  <c r="BE433" i="3"/>
  <c r="AZ433" i="3"/>
  <c r="U498" i="9"/>
  <c r="A499" i="9"/>
  <c r="B499" i="9"/>
  <c r="S434" i="3"/>
  <c r="C499" i="9"/>
  <c r="D499" i="9"/>
  <c r="E499" i="9"/>
  <c r="F499" i="9"/>
  <c r="G499" i="9"/>
  <c r="H499" i="9"/>
  <c r="BF434" i="3"/>
  <c r="BG434" i="3"/>
  <c r="BH434" i="3"/>
  <c r="BI434" i="3"/>
  <c r="BJ434" i="3"/>
  <c r="AI434" i="3"/>
  <c r="I499" i="9"/>
  <c r="J499" i="9"/>
  <c r="K499" i="9"/>
  <c r="L499" i="9"/>
  <c r="M499" i="9"/>
  <c r="N499" i="9"/>
  <c r="O499" i="9"/>
  <c r="P499" i="9"/>
  <c r="Q499" i="9"/>
  <c r="R499" i="9"/>
  <c r="S499" i="9"/>
  <c r="T499" i="9"/>
  <c r="BA434" i="3"/>
  <c r="BB434" i="3"/>
  <c r="BC434" i="3"/>
  <c r="BD434" i="3"/>
  <c r="BE434" i="3"/>
  <c r="AZ434" i="3"/>
  <c r="U499" i="9"/>
  <c r="A500" i="9"/>
  <c r="B500" i="9"/>
  <c r="S435" i="3"/>
  <c r="C500" i="9"/>
  <c r="D500" i="9"/>
  <c r="E500" i="9"/>
  <c r="F500" i="9"/>
  <c r="G500" i="9"/>
  <c r="H500" i="9"/>
  <c r="BF435" i="3"/>
  <c r="BG435" i="3"/>
  <c r="BH435" i="3"/>
  <c r="BI435" i="3"/>
  <c r="BJ435" i="3"/>
  <c r="AI435" i="3"/>
  <c r="I500" i="9"/>
  <c r="J500" i="9"/>
  <c r="K500" i="9"/>
  <c r="L500" i="9"/>
  <c r="M500" i="9"/>
  <c r="N500" i="9"/>
  <c r="O500" i="9"/>
  <c r="P500" i="9"/>
  <c r="Q500" i="9"/>
  <c r="R500" i="9"/>
  <c r="S500" i="9"/>
  <c r="T500" i="9"/>
  <c r="BA435" i="3"/>
  <c r="BB435" i="3"/>
  <c r="BC435" i="3"/>
  <c r="BD435" i="3"/>
  <c r="BE435" i="3"/>
  <c r="AZ435" i="3"/>
  <c r="U500" i="9"/>
  <c r="A501" i="9"/>
  <c r="B501" i="9"/>
  <c r="S436" i="3"/>
  <c r="C501" i="9"/>
  <c r="D501" i="9"/>
  <c r="E501" i="9"/>
  <c r="F501" i="9"/>
  <c r="G501" i="9"/>
  <c r="H501" i="9"/>
  <c r="BF436" i="3"/>
  <c r="BG436" i="3"/>
  <c r="BH436" i="3"/>
  <c r="BI436" i="3"/>
  <c r="BJ436" i="3"/>
  <c r="AI436" i="3"/>
  <c r="I501" i="9"/>
  <c r="J501" i="9"/>
  <c r="K501" i="9"/>
  <c r="L501" i="9"/>
  <c r="M501" i="9"/>
  <c r="N501" i="9"/>
  <c r="O501" i="9"/>
  <c r="P501" i="9"/>
  <c r="Q501" i="9"/>
  <c r="R501" i="9"/>
  <c r="S501" i="9"/>
  <c r="T501" i="9"/>
  <c r="BA436" i="3"/>
  <c r="BB436" i="3"/>
  <c r="BC436" i="3"/>
  <c r="BD436" i="3"/>
  <c r="BE436" i="3"/>
  <c r="AZ436" i="3"/>
  <c r="U501" i="9"/>
  <c r="A502" i="9"/>
  <c r="B502" i="9"/>
  <c r="S437" i="3"/>
  <c r="C502" i="9"/>
  <c r="D502" i="9"/>
  <c r="E502" i="9"/>
  <c r="F502" i="9"/>
  <c r="G502" i="9"/>
  <c r="H502" i="9"/>
  <c r="BF437" i="3"/>
  <c r="BG437" i="3"/>
  <c r="BH437" i="3"/>
  <c r="BI437" i="3"/>
  <c r="BJ437" i="3"/>
  <c r="AI437" i="3"/>
  <c r="I502" i="9"/>
  <c r="J502" i="9"/>
  <c r="K502" i="9"/>
  <c r="L502" i="9"/>
  <c r="M502" i="9"/>
  <c r="N502" i="9"/>
  <c r="O502" i="9"/>
  <c r="P502" i="9"/>
  <c r="Q502" i="9"/>
  <c r="R502" i="9"/>
  <c r="S502" i="9"/>
  <c r="T502" i="9"/>
  <c r="BA437" i="3"/>
  <c r="BB437" i="3"/>
  <c r="BC437" i="3"/>
  <c r="BD437" i="3"/>
  <c r="BE437" i="3"/>
  <c r="AZ437" i="3"/>
  <c r="U502" i="9"/>
  <c r="A503" i="9"/>
  <c r="B503" i="9"/>
  <c r="S438" i="3"/>
  <c r="C503" i="9"/>
  <c r="D503" i="9"/>
  <c r="E503" i="9"/>
  <c r="F503" i="9"/>
  <c r="G503" i="9"/>
  <c r="H503" i="9"/>
  <c r="BF438" i="3"/>
  <c r="BG438" i="3"/>
  <c r="BH438" i="3"/>
  <c r="BI438" i="3"/>
  <c r="BJ438" i="3"/>
  <c r="AI438" i="3"/>
  <c r="I503" i="9"/>
  <c r="J503" i="9"/>
  <c r="K503" i="9"/>
  <c r="L503" i="9"/>
  <c r="M503" i="9"/>
  <c r="N503" i="9"/>
  <c r="O503" i="9"/>
  <c r="P503" i="9"/>
  <c r="Q503" i="9"/>
  <c r="R503" i="9"/>
  <c r="S503" i="9"/>
  <c r="T503" i="9"/>
  <c r="BA438" i="3"/>
  <c r="BB438" i="3"/>
  <c r="BC438" i="3"/>
  <c r="BD438" i="3"/>
  <c r="BE438" i="3"/>
  <c r="AZ438" i="3"/>
  <c r="U503" i="9"/>
  <c r="A504" i="9"/>
  <c r="B504" i="9"/>
  <c r="S439" i="3"/>
  <c r="C504" i="9"/>
  <c r="D504" i="9"/>
  <c r="E504" i="9"/>
  <c r="F504" i="9"/>
  <c r="G504" i="9"/>
  <c r="H504" i="9"/>
  <c r="BF439" i="3"/>
  <c r="BG439" i="3"/>
  <c r="BH439" i="3"/>
  <c r="BI439" i="3"/>
  <c r="BJ439" i="3"/>
  <c r="AI439" i="3"/>
  <c r="I504" i="9"/>
  <c r="J504" i="9"/>
  <c r="K504" i="9"/>
  <c r="L504" i="9"/>
  <c r="M504" i="9"/>
  <c r="N504" i="9"/>
  <c r="O504" i="9"/>
  <c r="P504" i="9"/>
  <c r="Q504" i="9"/>
  <c r="R504" i="9"/>
  <c r="S504" i="9"/>
  <c r="T504" i="9"/>
  <c r="BA439" i="3"/>
  <c r="BB439" i="3"/>
  <c r="BC439" i="3"/>
  <c r="BD439" i="3"/>
  <c r="BE439" i="3"/>
  <c r="AZ439" i="3"/>
  <c r="U504" i="9"/>
  <c r="A505" i="9"/>
  <c r="B505" i="9"/>
  <c r="S440" i="3"/>
  <c r="C505" i="9"/>
  <c r="D505" i="9"/>
  <c r="E505" i="9"/>
  <c r="F505" i="9"/>
  <c r="G505" i="9"/>
  <c r="H505" i="9"/>
  <c r="BF440" i="3"/>
  <c r="BG440" i="3"/>
  <c r="BH440" i="3"/>
  <c r="BI440" i="3"/>
  <c r="BJ440" i="3"/>
  <c r="AI440" i="3"/>
  <c r="I505" i="9"/>
  <c r="J505" i="9"/>
  <c r="K505" i="9"/>
  <c r="L505" i="9"/>
  <c r="M505" i="9"/>
  <c r="N505" i="9"/>
  <c r="O505" i="9"/>
  <c r="P505" i="9"/>
  <c r="Q505" i="9"/>
  <c r="R505" i="9"/>
  <c r="S505" i="9"/>
  <c r="T505" i="9"/>
  <c r="BA440" i="3"/>
  <c r="BB440" i="3"/>
  <c r="BC440" i="3"/>
  <c r="BD440" i="3"/>
  <c r="BE440" i="3"/>
  <c r="AZ440" i="3"/>
  <c r="U505" i="9"/>
  <c r="A506" i="9"/>
  <c r="B506" i="9"/>
  <c r="S441" i="3"/>
  <c r="C506" i="9"/>
  <c r="D506" i="9"/>
  <c r="E506" i="9"/>
  <c r="F506" i="9"/>
  <c r="G506" i="9"/>
  <c r="H506" i="9"/>
  <c r="BF441" i="3"/>
  <c r="BG441" i="3"/>
  <c r="BH441" i="3"/>
  <c r="BI441" i="3"/>
  <c r="BJ441" i="3"/>
  <c r="AI441" i="3"/>
  <c r="I506" i="9"/>
  <c r="J506" i="9"/>
  <c r="K506" i="9"/>
  <c r="L506" i="9"/>
  <c r="M506" i="9"/>
  <c r="N506" i="9"/>
  <c r="O506" i="9"/>
  <c r="P506" i="9"/>
  <c r="Q506" i="9"/>
  <c r="R506" i="9"/>
  <c r="S506" i="9"/>
  <c r="T506" i="9"/>
  <c r="BA441" i="3"/>
  <c r="BB441" i="3"/>
  <c r="BC441" i="3"/>
  <c r="BD441" i="3"/>
  <c r="BE441" i="3"/>
  <c r="AZ441" i="3"/>
  <c r="U506" i="9"/>
  <c r="A507" i="9"/>
  <c r="B507" i="9"/>
  <c r="S442" i="3"/>
  <c r="C507" i="9"/>
  <c r="D507" i="9"/>
  <c r="E507" i="9"/>
  <c r="F507" i="9"/>
  <c r="G507" i="9"/>
  <c r="H507" i="9"/>
  <c r="BF442" i="3"/>
  <c r="BG442" i="3"/>
  <c r="BH442" i="3"/>
  <c r="BI442" i="3"/>
  <c r="BJ442" i="3"/>
  <c r="AI442" i="3"/>
  <c r="I507" i="9"/>
  <c r="J507" i="9"/>
  <c r="K507" i="9"/>
  <c r="L507" i="9"/>
  <c r="M507" i="9"/>
  <c r="N507" i="9"/>
  <c r="O507" i="9"/>
  <c r="P507" i="9"/>
  <c r="Q507" i="9"/>
  <c r="R507" i="9"/>
  <c r="S507" i="9"/>
  <c r="T507" i="9"/>
  <c r="BA442" i="3"/>
  <c r="BB442" i="3"/>
  <c r="BC442" i="3"/>
  <c r="BD442" i="3"/>
  <c r="BE442" i="3"/>
  <c r="AZ442" i="3"/>
  <c r="U507" i="9"/>
  <c r="A508" i="9"/>
  <c r="B508" i="9"/>
  <c r="S443" i="3"/>
  <c r="C508" i="9"/>
  <c r="D508" i="9"/>
  <c r="E508" i="9"/>
  <c r="F508" i="9"/>
  <c r="G508" i="9"/>
  <c r="H508" i="9"/>
  <c r="BF443" i="3"/>
  <c r="BG443" i="3"/>
  <c r="BH443" i="3"/>
  <c r="BI443" i="3"/>
  <c r="BJ443" i="3"/>
  <c r="AI443" i="3"/>
  <c r="I508" i="9"/>
  <c r="J508" i="9"/>
  <c r="K508" i="9"/>
  <c r="L508" i="9"/>
  <c r="M508" i="9"/>
  <c r="N508" i="9"/>
  <c r="O508" i="9"/>
  <c r="P508" i="9"/>
  <c r="Q508" i="9"/>
  <c r="R508" i="9"/>
  <c r="S508" i="9"/>
  <c r="T508" i="9"/>
  <c r="BA443" i="3"/>
  <c r="BB443" i="3"/>
  <c r="BC443" i="3"/>
  <c r="BD443" i="3"/>
  <c r="BE443" i="3"/>
  <c r="AZ443" i="3"/>
  <c r="U508" i="9"/>
  <c r="A509" i="9"/>
  <c r="B509" i="9"/>
  <c r="S444" i="3"/>
  <c r="C509" i="9"/>
  <c r="D509" i="9"/>
  <c r="E509" i="9"/>
  <c r="F509" i="9"/>
  <c r="G509" i="9"/>
  <c r="H509" i="9"/>
  <c r="BF444" i="3"/>
  <c r="BG444" i="3"/>
  <c r="BH444" i="3"/>
  <c r="BI444" i="3"/>
  <c r="BJ444" i="3"/>
  <c r="AI444" i="3"/>
  <c r="I509" i="9"/>
  <c r="J509" i="9"/>
  <c r="K509" i="9"/>
  <c r="L509" i="9"/>
  <c r="M509" i="9"/>
  <c r="N509" i="9"/>
  <c r="O509" i="9"/>
  <c r="P509" i="9"/>
  <c r="Q509" i="9"/>
  <c r="R509" i="9"/>
  <c r="S509" i="9"/>
  <c r="T509" i="9"/>
  <c r="BA444" i="3"/>
  <c r="BB444" i="3"/>
  <c r="BC444" i="3"/>
  <c r="BD444" i="3"/>
  <c r="BE444" i="3"/>
  <c r="AZ444" i="3"/>
  <c r="U509" i="9"/>
  <c r="A510" i="9"/>
  <c r="B510" i="9"/>
  <c r="S445" i="3"/>
  <c r="C510" i="9"/>
  <c r="D510" i="9"/>
  <c r="E510" i="9"/>
  <c r="F510" i="9"/>
  <c r="G510" i="9"/>
  <c r="H510" i="9"/>
  <c r="BF445" i="3"/>
  <c r="BG445" i="3"/>
  <c r="BH445" i="3"/>
  <c r="BI445" i="3"/>
  <c r="BJ445" i="3"/>
  <c r="AI445" i="3"/>
  <c r="I510" i="9"/>
  <c r="J510" i="9"/>
  <c r="K510" i="9"/>
  <c r="L510" i="9"/>
  <c r="M510" i="9"/>
  <c r="N510" i="9"/>
  <c r="O510" i="9"/>
  <c r="P510" i="9"/>
  <c r="Q510" i="9"/>
  <c r="R510" i="9"/>
  <c r="S510" i="9"/>
  <c r="T510" i="9"/>
  <c r="BA445" i="3"/>
  <c r="BB445" i="3"/>
  <c r="BC445" i="3"/>
  <c r="BD445" i="3"/>
  <c r="BE445" i="3"/>
  <c r="AZ445" i="3"/>
  <c r="U510" i="9"/>
  <c r="A511" i="9"/>
  <c r="B511" i="9"/>
  <c r="S446" i="3"/>
  <c r="C511" i="9"/>
  <c r="D511" i="9"/>
  <c r="E511" i="9"/>
  <c r="F511" i="9"/>
  <c r="G511" i="9"/>
  <c r="H511" i="9"/>
  <c r="BF446" i="3"/>
  <c r="BG446" i="3"/>
  <c r="BH446" i="3"/>
  <c r="BI446" i="3"/>
  <c r="BJ446" i="3"/>
  <c r="AI446" i="3"/>
  <c r="I511" i="9"/>
  <c r="J511" i="9"/>
  <c r="K511" i="9"/>
  <c r="L511" i="9"/>
  <c r="M511" i="9"/>
  <c r="N511" i="9"/>
  <c r="O511" i="9"/>
  <c r="P511" i="9"/>
  <c r="Q511" i="9"/>
  <c r="R511" i="9"/>
  <c r="S511" i="9"/>
  <c r="T511" i="9"/>
  <c r="BA446" i="3"/>
  <c r="BB446" i="3"/>
  <c r="BC446" i="3"/>
  <c r="BD446" i="3"/>
  <c r="BE446" i="3"/>
  <c r="AZ446" i="3"/>
  <c r="U511" i="9"/>
  <c r="A512" i="9"/>
  <c r="B512" i="9"/>
  <c r="S447" i="3"/>
  <c r="C512" i="9"/>
  <c r="D512" i="9"/>
  <c r="E512" i="9"/>
  <c r="F512" i="9"/>
  <c r="G512" i="9"/>
  <c r="H512" i="9"/>
  <c r="BF447" i="3"/>
  <c r="BG447" i="3"/>
  <c r="BH447" i="3"/>
  <c r="BI447" i="3"/>
  <c r="BJ447" i="3"/>
  <c r="AI447" i="3"/>
  <c r="I512" i="9"/>
  <c r="J512" i="9"/>
  <c r="K512" i="9"/>
  <c r="L512" i="9"/>
  <c r="M512" i="9"/>
  <c r="N512" i="9"/>
  <c r="O512" i="9"/>
  <c r="P512" i="9"/>
  <c r="Q512" i="9"/>
  <c r="R512" i="9"/>
  <c r="S512" i="9"/>
  <c r="T512" i="9"/>
  <c r="BA447" i="3"/>
  <c r="BB447" i="3"/>
  <c r="BC447" i="3"/>
  <c r="BD447" i="3"/>
  <c r="BE447" i="3"/>
  <c r="AZ447" i="3"/>
  <c r="U512" i="9"/>
  <c r="A513" i="9"/>
  <c r="B513" i="9"/>
  <c r="S448" i="3"/>
  <c r="C513" i="9"/>
  <c r="D513" i="9"/>
  <c r="E513" i="9"/>
  <c r="F513" i="9"/>
  <c r="G513" i="9"/>
  <c r="H513" i="9"/>
  <c r="BF448" i="3"/>
  <c r="BG448" i="3"/>
  <c r="BH448" i="3"/>
  <c r="BI448" i="3"/>
  <c r="BJ448" i="3"/>
  <c r="AI448" i="3"/>
  <c r="I513" i="9"/>
  <c r="J513" i="9"/>
  <c r="K513" i="9"/>
  <c r="L513" i="9"/>
  <c r="M513" i="9"/>
  <c r="N513" i="9"/>
  <c r="O513" i="9"/>
  <c r="P513" i="9"/>
  <c r="Q513" i="9"/>
  <c r="R513" i="9"/>
  <c r="S513" i="9"/>
  <c r="T513" i="9"/>
  <c r="BA448" i="3"/>
  <c r="BB448" i="3"/>
  <c r="BC448" i="3"/>
  <c r="BD448" i="3"/>
  <c r="BE448" i="3"/>
  <c r="AZ448" i="3"/>
  <c r="U513" i="9"/>
  <c r="A514" i="9"/>
  <c r="B514" i="9"/>
  <c r="S449" i="3"/>
  <c r="C514" i="9"/>
  <c r="D514" i="9"/>
  <c r="E514" i="9"/>
  <c r="F514" i="9"/>
  <c r="G514" i="9"/>
  <c r="H514" i="9"/>
  <c r="BF449" i="3"/>
  <c r="BG449" i="3"/>
  <c r="BH449" i="3"/>
  <c r="BI449" i="3"/>
  <c r="BJ449" i="3"/>
  <c r="AI449" i="3"/>
  <c r="I514" i="9"/>
  <c r="J514" i="9"/>
  <c r="K514" i="9"/>
  <c r="L514" i="9"/>
  <c r="M514" i="9"/>
  <c r="N514" i="9"/>
  <c r="O514" i="9"/>
  <c r="P514" i="9"/>
  <c r="Q514" i="9"/>
  <c r="R514" i="9"/>
  <c r="S514" i="9"/>
  <c r="T514" i="9"/>
  <c r="BA449" i="3"/>
  <c r="BB449" i="3"/>
  <c r="BC449" i="3"/>
  <c r="BD449" i="3"/>
  <c r="BE449" i="3"/>
  <c r="AZ449" i="3"/>
  <c r="U514" i="9"/>
  <c r="A515" i="9"/>
  <c r="B515" i="9"/>
  <c r="S450" i="3"/>
  <c r="C515" i="9"/>
  <c r="D515" i="9"/>
  <c r="E515" i="9"/>
  <c r="F515" i="9"/>
  <c r="G515" i="9"/>
  <c r="H515" i="9"/>
  <c r="BF450" i="3"/>
  <c r="BG450" i="3"/>
  <c r="BH450" i="3"/>
  <c r="BI450" i="3"/>
  <c r="BJ450" i="3"/>
  <c r="AI450" i="3"/>
  <c r="I515" i="9"/>
  <c r="J515" i="9"/>
  <c r="K515" i="9"/>
  <c r="L515" i="9"/>
  <c r="M515" i="9"/>
  <c r="N515" i="9"/>
  <c r="O515" i="9"/>
  <c r="P515" i="9"/>
  <c r="Q515" i="9"/>
  <c r="R515" i="9"/>
  <c r="S515" i="9"/>
  <c r="T515" i="9"/>
  <c r="BA450" i="3"/>
  <c r="BB450" i="3"/>
  <c r="BC450" i="3"/>
  <c r="BD450" i="3"/>
  <c r="BE450" i="3"/>
  <c r="AZ450" i="3"/>
  <c r="U515" i="9"/>
  <c r="A516" i="9"/>
  <c r="B516" i="9"/>
  <c r="S451" i="3"/>
  <c r="C516" i="9"/>
  <c r="D516" i="9"/>
  <c r="E516" i="9"/>
  <c r="F516" i="9"/>
  <c r="G516" i="9"/>
  <c r="H516" i="9"/>
  <c r="BF451" i="3"/>
  <c r="BG451" i="3"/>
  <c r="BH451" i="3"/>
  <c r="BI451" i="3"/>
  <c r="BJ451" i="3"/>
  <c r="AI451" i="3"/>
  <c r="I516" i="9"/>
  <c r="J516" i="9"/>
  <c r="K516" i="9"/>
  <c r="L516" i="9"/>
  <c r="M516" i="9"/>
  <c r="N516" i="9"/>
  <c r="O516" i="9"/>
  <c r="P516" i="9"/>
  <c r="Q516" i="9"/>
  <c r="R516" i="9"/>
  <c r="S516" i="9"/>
  <c r="T516" i="9"/>
  <c r="BA451" i="3"/>
  <c r="BB451" i="3"/>
  <c r="BC451" i="3"/>
  <c r="BD451" i="3"/>
  <c r="BE451" i="3"/>
  <c r="AZ451" i="3"/>
  <c r="U516" i="9"/>
  <c r="A517" i="9"/>
  <c r="B517" i="9"/>
  <c r="S452" i="3"/>
  <c r="C517" i="9"/>
  <c r="D517" i="9"/>
  <c r="E517" i="9"/>
  <c r="F517" i="9"/>
  <c r="G517" i="9"/>
  <c r="H517" i="9"/>
  <c r="BF452" i="3"/>
  <c r="BG452" i="3"/>
  <c r="BH452" i="3"/>
  <c r="BI452" i="3"/>
  <c r="BJ452" i="3"/>
  <c r="AI452" i="3"/>
  <c r="I517" i="9"/>
  <c r="J517" i="9"/>
  <c r="K517" i="9"/>
  <c r="L517" i="9"/>
  <c r="M517" i="9"/>
  <c r="N517" i="9"/>
  <c r="O517" i="9"/>
  <c r="P517" i="9"/>
  <c r="Q517" i="9"/>
  <c r="R517" i="9"/>
  <c r="S517" i="9"/>
  <c r="T517" i="9"/>
  <c r="BA452" i="3"/>
  <c r="BB452" i="3"/>
  <c r="BC452" i="3"/>
  <c r="BD452" i="3"/>
  <c r="BE452" i="3"/>
  <c r="AZ452" i="3"/>
  <c r="U517" i="9"/>
  <c r="A518" i="9"/>
  <c r="B518" i="9"/>
  <c r="S453" i="3"/>
  <c r="C518" i="9"/>
  <c r="D518" i="9"/>
  <c r="E518" i="9"/>
  <c r="F518" i="9"/>
  <c r="G518" i="9"/>
  <c r="H518" i="9"/>
  <c r="Z453" i="3"/>
  <c r="BF453" i="3"/>
  <c r="BG453" i="3"/>
  <c r="BH453" i="3"/>
  <c r="BI453" i="3"/>
  <c r="BJ453" i="3"/>
  <c r="AI453" i="3"/>
  <c r="I518" i="9"/>
  <c r="J518" i="9"/>
  <c r="K518" i="9"/>
  <c r="L518" i="9"/>
  <c r="M518" i="9"/>
  <c r="N518" i="9"/>
  <c r="O518" i="9"/>
  <c r="P518" i="9"/>
  <c r="Q518" i="9"/>
  <c r="R518" i="9"/>
  <c r="S518" i="9"/>
  <c r="T518" i="9"/>
  <c r="BA453" i="3"/>
  <c r="BB453" i="3"/>
  <c r="BC453" i="3"/>
  <c r="BD453" i="3"/>
  <c r="BE453" i="3"/>
  <c r="AZ453" i="3"/>
  <c r="U518" i="9"/>
  <c r="A519" i="9"/>
  <c r="B519" i="9"/>
  <c r="S454" i="3"/>
  <c r="C519" i="9"/>
  <c r="D519" i="9"/>
  <c r="E519" i="9"/>
  <c r="F519" i="9"/>
  <c r="G519" i="9"/>
  <c r="H519" i="9"/>
  <c r="Z454" i="3"/>
  <c r="BF454" i="3"/>
  <c r="BG454" i="3"/>
  <c r="BH454" i="3"/>
  <c r="BI454" i="3"/>
  <c r="BJ454" i="3"/>
  <c r="AI454" i="3"/>
  <c r="I519" i="9"/>
  <c r="J519" i="9"/>
  <c r="K519" i="9"/>
  <c r="L519" i="9"/>
  <c r="M519" i="9"/>
  <c r="N519" i="9"/>
  <c r="O519" i="9"/>
  <c r="P519" i="9"/>
  <c r="Q519" i="9"/>
  <c r="R519" i="9"/>
  <c r="S519" i="9"/>
  <c r="T519" i="9"/>
  <c r="BA454" i="3"/>
  <c r="BB454" i="3"/>
  <c r="BC454" i="3"/>
  <c r="BD454" i="3"/>
  <c r="BE454" i="3"/>
  <c r="AZ454" i="3"/>
  <c r="U519" i="9"/>
  <c r="A520" i="9"/>
  <c r="B520" i="9"/>
  <c r="S455" i="3"/>
  <c r="C520" i="9"/>
  <c r="D520" i="9"/>
  <c r="E520" i="9"/>
  <c r="F520" i="9"/>
  <c r="G520" i="9"/>
  <c r="H520" i="9"/>
  <c r="Z455" i="3"/>
  <c r="BF455" i="3"/>
  <c r="BG455" i="3"/>
  <c r="BH455" i="3"/>
  <c r="BI455" i="3"/>
  <c r="BJ455" i="3"/>
  <c r="AI455" i="3"/>
  <c r="I520" i="9"/>
  <c r="J520" i="9"/>
  <c r="K520" i="9"/>
  <c r="L520" i="9"/>
  <c r="M520" i="9"/>
  <c r="N520" i="9"/>
  <c r="O520" i="9"/>
  <c r="P520" i="9"/>
  <c r="Q520" i="9"/>
  <c r="R520" i="9"/>
  <c r="S520" i="9"/>
  <c r="T520" i="9"/>
  <c r="BA455" i="3"/>
  <c r="BB455" i="3"/>
  <c r="BC455" i="3"/>
  <c r="BD455" i="3"/>
  <c r="BE455" i="3"/>
  <c r="AZ455" i="3"/>
  <c r="U520" i="9"/>
  <c r="A521" i="9"/>
  <c r="B521" i="9"/>
  <c r="S456" i="3"/>
  <c r="C521" i="9"/>
  <c r="D521" i="9"/>
  <c r="E521" i="9"/>
  <c r="F521" i="9"/>
  <c r="G521" i="9"/>
  <c r="H521" i="9"/>
  <c r="Z456" i="3"/>
  <c r="BF456" i="3"/>
  <c r="BG456" i="3"/>
  <c r="BH456" i="3"/>
  <c r="BI456" i="3"/>
  <c r="BJ456" i="3"/>
  <c r="AI456" i="3"/>
  <c r="I521" i="9"/>
  <c r="J521" i="9"/>
  <c r="K521" i="9"/>
  <c r="L521" i="9"/>
  <c r="M521" i="9"/>
  <c r="N521" i="9"/>
  <c r="O521" i="9"/>
  <c r="P521" i="9"/>
  <c r="Q521" i="9"/>
  <c r="R521" i="9"/>
  <c r="S521" i="9"/>
  <c r="T521" i="9"/>
  <c r="BA456" i="3"/>
  <c r="BB456" i="3"/>
  <c r="BC456" i="3"/>
  <c r="BD456" i="3"/>
  <c r="BE456" i="3"/>
  <c r="AZ456" i="3"/>
  <c r="U521" i="9"/>
  <c r="A522" i="9"/>
  <c r="B522" i="9"/>
  <c r="S457" i="3"/>
  <c r="C522" i="9"/>
  <c r="D522" i="9"/>
  <c r="E522" i="9"/>
  <c r="F522" i="9"/>
  <c r="G522" i="9"/>
  <c r="H522" i="9"/>
  <c r="Z457" i="3"/>
  <c r="BF457" i="3"/>
  <c r="AB457" i="3"/>
  <c r="BG457" i="3"/>
  <c r="BH457" i="3"/>
  <c r="BI457" i="3"/>
  <c r="BJ457" i="3"/>
  <c r="AI457" i="3"/>
  <c r="I522" i="9"/>
  <c r="J522" i="9"/>
  <c r="K522" i="9"/>
  <c r="L522" i="9"/>
  <c r="M522" i="9"/>
  <c r="N522" i="9"/>
  <c r="O522" i="9"/>
  <c r="P522" i="9"/>
  <c r="Q522" i="9"/>
  <c r="R522" i="9"/>
  <c r="S522" i="9"/>
  <c r="T522" i="9"/>
  <c r="BA457" i="3"/>
  <c r="BB457" i="3"/>
  <c r="BC457" i="3"/>
  <c r="BD457" i="3"/>
  <c r="BE457" i="3"/>
  <c r="AZ457" i="3"/>
  <c r="U522" i="9"/>
  <c r="A523" i="9"/>
  <c r="B523" i="9"/>
  <c r="S458" i="3"/>
  <c r="C523" i="9"/>
  <c r="D523" i="9"/>
  <c r="E523" i="9"/>
  <c r="F523" i="9"/>
  <c r="G523" i="9"/>
  <c r="H523" i="9"/>
  <c r="Z458" i="3"/>
  <c r="BF458" i="3"/>
  <c r="AB458" i="3"/>
  <c r="BG458" i="3"/>
  <c r="BH458" i="3"/>
  <c r="BI458" i="3"/>
  <c r="BJ458" i="3"/>
  <c r="AI458" i="3"/>
  <c r="I523" i="9"/>
  <c r="J523" i="9"/>
  <c r="K523" i="9"/>
  <c r="L523" i="9"/>
  <c r="M523" i="9"/>
  <c r="N523" i="9"/>
  <c r="O523" i="9"/>
  <c r="P523" i="9"/>
  <c r="Q523" i="9"/>
  <c r="R523" i="9"/>
  <c r="S523" i="9"/>
  <c r="T523" i="9"/>
  <c r="BA458" i="3"/>
  <c r="BB458" i="3"/>
  <c r="BC458" i="3"/>
  <c r="BD458" i="3"/>
  <c r="BE458" i="3"/>
  <c r="AZ458" i="3"/>
  <c r="U523" i="9"/>
  <c r="A524" i="9"/>
  <c r="B524" i="9"/>
  <c r="S459" i="3"/>
  <c r="C524" i="9"/>
  <c r="D524" i="9"/>
  <c r="E524" i="9"/>
  <c r="F524" i="9"/>
  <c r="G524" i="9"/>
  <c r="H524" i="9"/>
  <c r="Z459" i="3"/>
  <c r="BF459" i="3"/>
  <c r="AB459" i="3"/>
  <c r="BG459" i="3"/>
  <c r="BH459" i="3"/>
  <c r="BI459" i="3"/>
  <c r="BJ459" i="3"/>
  <c r="AI459" i="3"/>
  <c r="I524" i="9"/>
  <c r="J524" i="9"/>
  <c r="K524" i="9"/>
  <c r="L524" i="9"/>
  <c r="M524" i="9"/>
  <c r="N524" i="9"/>
  <c r="O524" i="9"/>
  <c r="P524" i="9"/>
  <c r="Q524" i="9"/>
  <c r="R524" i="9"/>
  <c r="S524" i="9"/>
  <c r="T524" i="9"/>
  <c r="BA459" i="3"/>
  <c r="BB459" i="3"/>
  <c r="BC459" i="3"/>
  <c r="BD459" i="3"/>
  <c r="BE459" i="3"/>
  <c r="AZ459" i="3"/>
  <c r="U524" i="9"/>
  <c r="A525" i="9"/>
  <c r="B525" i="9"/>
  <c r="S460" i="3"/>
  <c r="C525" i="9"/>
  <c r="D525" i="9"/>
  <c r="E525" i="9"/>
  <c r="F525" i="9"/>
  <c r="G525" i="9"/>
  <c r="H525" i="9"/>
  <c r="Z460" i="3"/>
  <c r="BF460" i="3"/>
  <c r="AB460" i="3"/>
  <c r="BG460" i="3"/>
  <c r="BH460" i="3"/>
  <c r="BI460" i="3"/>
  <c r="BJ460" i="3"/>
  <c r="AI460" i="3"/>
  <c r="I525" i="9"/>
  <c r="J525" i="9"/>
  <c r="K525" i="9"/>
  <c r="L525" i="9"/>
  <c r="M525" i="9"/>
  <c r="N525" i="9"/>
  <c r="O525" i="9"/>
  <c r="P525" i="9"/>
  <c r="Q525" i="9"/>
  <c r="R525" i="9"/>
  <c r="S525" i="9"/>
  <c r="T525" i="9"/>
  <c r="BA460" i="3"/>
  <c r="BB460" i="3"/>
  <c r="BC460" i="3"/>
  <c r="BD460" i="3"/>
  <c r="BE460" i="3"/>
  <c r="AZ460" i="3"/>
  <c r="U525" i="9"/>
  <c r="A526" i="9"/>
  <c r="B526" i="9"/>
  <c r="S461" i="3"/>
  <c r="C526" i="9"/>
  <c r="D526" i="9"/>
  <c r="E526" i="9"/>
  <c r="F526" i="9"/>
  <c r="G526" i="9"/>
  <c r="H526" i="9"/>
  <c r="Z461" i="3"/>
  <c r="BF461" i="3"/>
  <c r="AB461" i="3"/>
  <c r="BG461" i="3"/>
  <c r="BH461" i="3"/>
  <c r="BI461" i="3"/>
  <c r="BJ461" i="3"/>
  <c r="AI461" i="3"/>
  <c r="I526" i="9"/>
  <c r="J526" i="9"/>
  <c r="K526" i="9"/>
  <c r="L526" i="9"/>
  <c r="M526" i="9"/>
  <c r="N526" i="9"/>
  <c r="O526" i="9"/>
  <c r="P526" i="9"/>
  <c r="Q526" i="9"/>
  <c r="R526" i="9"/>
  <c r="S526" i="9"/>
  <c r="T526" i="9"/>
  <c r="BA461" i="3"/>
  <c r="BB461" i="3"/>
  <c r="BC461" i="3"/>
  <c r="BD461" i="3"/>
  <c r="BE461" i="3"/>
  <c r="AZ461" i="3"/>
  <c r="U526" i="9"/>
  <c r="A527" i="9"/>
  <c r="B527" i="9"/>
  <c r="S462" i="3"/>
  <c r="C527" i="9"/>
  <c r="D527" i="9"/>
  <c r="E527" i="9"/>
  <c r="F527" i="9"/>
  <c r="G527" i="9"/>
  <c r="H527" i="9"/>
  <c r="Z462" i="3"/>
  <c r="BF462" i="3"/>
  <c r="AB462" i="3"/>
  <c r="BG462" i="3"/>
  <c r="BH462" i="3"/>
  <c r="BI462" i="3"/>
  <c r="BJ462" i="3"/>
  <c r="AI462" i="3"/>
  <c r="I527" i="9"/>
  <c r="J527" i="9"/>
  <c r="K527" i="9"/>
  <c r="L527" i="9"/>
  <c r="M527" i="9"/>
  <c r="N527" i="9"/>
  <c r="O527" i="9"/>
  <c r="P527" i="9"/>
  <c r="Q527" i="9"/>
  <c r="R527" i="9"/>
  <c r="S527" i="9"/>
  <c r="T527" i="9"/>
  <c r="BA462" i="3"/>
  <c r="BB462" i="3"/>
  <c r="BC462" i="3"/>
  <c r="BD462" i="3"/>
  <c r="BE462" i="3"/>
  <c r="AZ462" i="3"/>
  <c r="U527" i="9"/>
  <c r="A528" i="9"/>
  <c r="B528" i="9"/>
  <c r="S463" i="3"/>
  <c r="C528" i="9"/>
  <c r="D528" i="9"/>
  <c r="E528" i="9"/>
  <c r="F528" i="9"/>
  <c r="G528" i="9"/>
  <c r="H528" i="9"/>
  <c r="Z463" i="3"/>
  <c r="BF463" i="3"/>
  <c r="AB463" i="3"/>
  <c r="BG463" i="3"/>
  <c r="BH463" i="3"/>
  <c r="BI463" i="3"/>
  <c r="BJ463" i="3"/>
  <c r="AI463" i="3"/>
  <c r="I528" i="9"/>
  <c r="J528" i="9"/>
  <c r="K528" i="9"/>
  <c r="L528" i="9"/>
  <c r="M528" i="9"/>
  <c r="N528" i="9"/>
  <c r="O528" i="9"/>
  <c r="P528" i="9"/>
  <c r="Q528" i="9"/>
  <c r="R528" i="9"/>
  <c r="S528" i="9"/>
  <c r="T528" i="9"/>
  <c r="BA463" i="3"/>
  <c r="BB463" i="3"/>
  <c r="BC463" i="3"/>
  <c r="BD463" i="3"/>
  <c r="BE463" i="3"/>
  <c r="AZ463" i="3"/>
  <c r="U528" i="9"/>
  <c r="A529" i="9"/>
  <c r="B529" i="9"/>
  <c r="S464" i="3"/>
  <c r="C529" i="9"/>
  <c r="D529" i="9"/>
  <c r="E529" i="9"/>
  <c r="F529" i="9"/>
  <c r="G529" i="9"/>
  <c r="H529" i="9"/>
  <c r="Z464" i="3"/>
  <c r="BF464" i="3"/>
  <c r="AB464" i="3"/>
  <c r="BG464" i="3"/>
  <c r="BH464" i="3"/>
  <c r="BI464" i="3"/>
  <c r="BJ464" i="3"/>
  <c r="AI464" i="3"/>
  <c r="I529" i="9"/>
  <c r="J529" i="9"/>
  <c r="K529" i="9"/>
  <c r="L529" i="9"/>
  <c r="M529" i="9"/>
  <c r="N529" i="9"/>
  <c r="O529" i="9"/>
  <c r="P529" i="9"/>
  <c r="Q529" i="9"/>
  <c r="R529" i="9"/>
  <c r="S529" i="9"/>
  <c r="T529" i="9"/>
  <c r="BA464" i="3"/>
  <c r="BB464" i="3"/>
  <c r="BC464" i="3"/>
  <c r="BD464" i="3"/>
  <c r="BE464" i="3"/>
  <c r="AZ464" i="3"/>
  <c r="U529" i="9"/>
  <c r="A530" i="9"/>
  <c r="B530" i="9"/>
  <c r="S465" i="3"/>
  <c r="C530" i="9"/>
  <c r="D530" i="9"/>
  <c r="E530" i="9"/>
  <c r="F530" i="9"/>
  <c r="G530" i="9"/>
  <c r="H530" i="9"/>
  <c r="Z465" i="3"/>
  <c r="BF465" i="3"/>
  <c r="AB465" i="3"/>
  <c r="BG465" i="3"/>
  <c r="BH465" i="3"/>
  <c r="BI465" i="3"/>
  <c r="BJ465" i="3"/>
  <c r="AI465" i="3"/>
  <c r="I530" i="9"/>
  <c r="J530" i="9"/>
  <c r="K530" i="9"/>
  <c r="L530" i="9"/>
  <c r="M530" i="9"/>
  <c r="N530" i="9"/>
  <c r="O530" i="9"/>
  <c r="P530" i="9"/>
  <c r="Q530" i="9"/>
  <c r="R530" i="9"/>
  <c r="S530" i="9"/>
  <c r="T530" i="9"/>
  <c r="BA465" i="3"/>
  <c r="BB465" i="3"/>
  <c r="BC465" i="3"/>
  <c r="BD465" i="3"/>
  <c r="BE465" i="3"/>
  <c r="AZ465" i="3"/>
  <c r="U530" i="9"/>
  <c r="A531" i="9"/>
  <c r="B531" i="9"/>
  <c r="S466" i="3"/>
  <c r="C531" i="9"/>
  <c r="D531" i="9"/>
  <c r="E531" i="9"/>
  <c r="F531" i="9"/>
  <c r="G531" i="9"/>
  <c r="H531" i="9"/>
  <c r="Z466" i="3"/>
  <c r="BF466" i="3"/>
  <c r="AB466" i="3"/>
  <c r="BG466" i="3"/>
  <c r="BH466" i="3"/>
  <c r="BI466" i="3"/>
  <c r="BJ466" i="3"/>
  <c r="AI466" i="3"/>
  <c r="I531" i="9"/>
  <c r="J531" i="9"/>
  <c r="K531" i="9"/>
  <c r="L531" i="9"/>
  <c r="M531" i="9"/>
  <c r="N531" i="9"/>
  <c r="O531" i="9"/>
  <c r="P531" i="9"/>
  <c r="Q531" i="9"/>
  <c r="R531" i="9"/>
  <c r="S531" i="9"/>
  <c r="T531" i="9"/>
  <c r="BA466" i="3"/>
  <c r="BB466" i="3"/>
  <c r="BC466" i="3"/>
  <c r="BD466" i="3"/>
  <c r="BE466" i="3"/>
  <c r="AZ466" i="3"/>
  <c r="U531" i="9"/>
  <c r="A532" i="9"/>
  <c r="B532" i="9"/>
  <c r="S467" i="3"/>
  <c r="C532" i="9"/>
  <c r="D532" i="9"/>
  <c r="E532" i="9"/>
  <c r="F532" i="9"/>
  <c r="G532" i="9"/>
  <c r="H532" i="9"/>
  <c r="Z467" i="3"/>
  <c r="BF467" i="3"/>
  <c r="AB467" i="3"/>
  <c r="BG467" i="3"/>
  <c r="BH467" i="3"/>
  <c r="BI467" i="3"/>
  <c r="BJ467" i="3"/>
  <c r="AI467" i="3"/>
  <c r="I532" i="9"/>
  <c r="J532" i="9"/>
  <c r="K532" i="9"/>
  <c r="L532" i="9"/>
  <c r="M532" i="9"/>
  <c r="N532" i="9"/>
  <c r="O532" i="9"/>
  <c r="P532" i="9"/>
  <c r="Q532" i="9"/>
  <c r="R532" i="9"/>
  <c r="S532" i="9"/>
  <c r="T532" i="9"/>
  <c r="BA467" i="3"/>
  <c r="BB467" i="3"/>
  <c r="BC467" i="3"/>
  <c r="BD467" i="3"/>
  <c r="BE467" i="3"/>
  <c r="AZ467" i="3"/>
  <c r="U532" i="9"/>
  <c r="A533" i="9"/>
  <c r="B533" i="9"/>
  <c r="S468" i="3"/>
  <c r="C533" i="9"/>
  <c r="D533" i="9"/>
  <c r="E533" i="9"/>
  <c r="F533" i="9"/>
  <c r="G533" i="9"/>
  <c r="H533" i="9"/>
  <c r="Z468" i="3"/>
  <c r="BF468" i="3"/>
  <c r="AB468" i="3"/>
  <c r="BG468" i="3"/>
  <c r="BH468" i="3"/>
  <c r="BI468" i="3"/>
  <c r="BJ468" i="3"/>
  <c r="AI468" i="3"/>
  <c r="I533" i="9"/>
  <c r="J533" i="9"/>
  <c r="K533" i="9"/>
  <c r="L533" i="9"/>
  <c r="M533" i="9"/>
  <c r="N533" i="9"/>
  <c r="O533" i="9"/>
  <c r="P533" i="9"/>
  <c r="Q533" i="9"/>
  <c r="R533" i="9"/>
  <c r="S533" i="9"/>
  <c r="T533" i="9"/>
  <c r="BA468" i="3"/>
  <c r="BB468" i="3"/>
  <c r="BC468" i="3"/>
  <c r="BD468" i="3"/>
  <c r="BE468" i="3"/>
  <c r="AZ468" i="3"/>
  <c r="U533" i="9"/>
  <c r="A534" i="9"/>
  <c r="B534" i="9"/>
  <c r="S469" i="3"/>
  <c r="C534" i="9"/>
  <c r="D534" i="9"/>
  <c r="E534" i="9"/>
  <c r="F534" i="9"/>
  <c r="G534" i="9"/>
  <c r="H534" i="9"/>
  <c r="Z469" i="3"/>
  <c r="BF469" i="3"/>
  <c r="AB469" i="3"/>
  <c r="BG469" i="3"/>
  <c r="BH469" i="3"/>
  <c r="BI469" i="3"/>
  <c r="BJ469" i="3"/>
  <c r="AI469" i="3"/>
  <c r="I534" i="9"/>
  <c r="J534" i="9"/>
  <c r="K534" i="9"/>
  <c r="L534" i="9"/>
  <c r="M534" i="9"/>
  <c r="N534" i="9"/>
  <c r="O534" i="9"/>
  <c r="P534" i="9"/>
  <c r="Q534" i="9"/>
  <c r="R534" i="9"/>
  <c r="S534" i="9"/>
  <c r="T534" i="9"/>
  <c r="BA469" i="3"/>
  <c r="BB469" i="3"/>
  <c r="BC469" i="3"/>
  <c r="BD469" i="3"/>
  <c r="BE469" i="3"/>
  <c r="AZ469" i="3"/>
  <c r="U534" i="9"/>
  <c r="A535" i="9"/>
  <c r="B535" i="9"/>
  <c r="S470" i="3"/>
  <c r="C535" i="9"/>
  <c r="D535" i="9"/>
  <c r="E535" i="9"/>
  <c r="F535" i="9"/>
  <c r="G535" i="9"/>
  <c r="H535" i="9"/>
  <c r="Z470" i="3"/>
  <c r="BF470" i="3"/>
  <c r="AB470" i="3"/>
  <c r="BG470" i="3"/>
  <c r="BH470" i="3"/>
  <c r="BI470" i="3"/>
  <c r="BJ470" i="3"/>
  <c r="AI470" i="3"/>
  <c r="I535" i="9"/>
  <c r="J535" i="9"/>
  <c r="K535" i="9"/>
  <c r="L535" i="9"/>
  <c r="M535" i="9"/>
  <c r="N535" i="9"/>
  <c r="O535" i="9"/>
  <c r="P535" i="9"/>
  <c r="Q535" i="9"/>
  <c r="R535" i="9"/>
  <c r="S535" i="9"/>
  <c r="T535" i="9"/>
  <c r="BA470" i="3"/>
  <c r="BB470" i="3"/>
  <c r="BC470" i="3"/>
  <c r="BD470" i="3"/>
  <c r="BE470" i="3"/>
  <c r="AZ470" i="3"/>
  <c r="U535" i="9"/>
  <c r="A536" i="9"/>
  <c r="B536" i="9"/>
  <c r="S471" i="3"/>
  <c r="C536" i="9"/>
  <c r="D536" i="9"/>
  <c r="E536" i="9"/>
  <c r="F536" i="9"/>
  <c r="G536" i="9"/>
  <c r="H536" i="9"/>
  <c r="Z471" i="3"/>
  <c r="BF471" i="3"/>
  <c r="AB471" i="3"/>
  <c r="BG471" i="3"/>
  <c r="BH471" i="3"/>
  <c r="BI471" i="3"/>
  <c r="BJ471" i="3"/>
  <c r="AI471" i="3"/>
  <c r="I536" i="9"/>
  <c r="J536" i="9"/>
  <c r="K536" i="9"/>
  <c r="L536" i="9"/>
  <c r="M536" i="9"/>
  <c r="N536" i="9"/>
  <c r="O536" i="9"/>
  <c r="P536" i="9"/>
  <c r="Q536" i="9"/>
  <c r="R536" i="9"/>
  <c r="S536" i="9"/>
  <c r="T536" i="9"/>
  <c r="BA471" i="3"/>
  <c r="BB471" i="3"/>
  <c r="BC471" i="3"/>
  <c r="BD471" i="3"/>
  <c r="BE471" i="3"/>
  <c r="AZ471" i="3"/>
  <c r="U536" i="9"/>
  <c r="A537" i="9"/>
  <c r="B537" i="9"/>
  <c r="S472" i="3"/>
  <c r="C537" i="9"/>
  <c r="D537" i="9"/>
  <c r="E537" i="9"/>
  <c r="F537" i="9"/>
  <c r="G537" i="9"/>
  <c r="H537" i="9"/>
  <c r="Z472" i="3"/>
  <c r="BF472" i="3"/>
  <c r="AB472" i="3"/>
  <c r="BG472" i="3"/>
  <c r="BH472" i="3"/>
  <c r="BI472" i="3"/>
  <c r="BJ472" i="3"/>
  <c r="AI472" i="3"/>
  <c r="I537" i="9"/>
  <c r="J537" i="9"/>
  <c r="K537" i="9"/>
  <c r="L537" i="9"/>
  <c r="M537" i="9"/>
  <c r="N537" i="9"/>
  <c r="O537" i="9"/>
  <c r="P537" i="9"/>
  <c r="Q537" i="9"/>
  <c r="R537" i="9"/>
  <c r="S537" i="9"/>
  <c r="T537" i="9"/>
  <c r="BA472" i="3"/>
  <c r="BB472" i="3"/>
  <c r="BC472" i="3"/>
  <c r="BD472" i="3"/>
  <c r="BE472" i="3"/>
  <c r="AZ472" i="3"/>
  <c r="U537" i="9"/>
  <c r="A538" i="9"/>
  <c r="B538" i="9"/>
  <c r="S473" i="3"/>
  <c r="C538" i="9"/>
  <c r="D538" i="9"/>
  <c r="E538" i="9"/>
  <c r="F538" i="9"/>
  <c r="G538" i="9"/>
  <c r="H538" i="9"/>
  <c r="BF473" i="3"/>
  <c r="BG473" i="3"/>
  <c r="BH473" i="3"/>
  <c r="BI473" i="3"/>
  <c r="BJ473" i="3"/>
  <c r="AI473" i="3"/>
  <c r="I538" i="9"/>
  <c r="J538" i="9"/>
  <c r="K538" i="9"/>
  <c r="L538" i="9"/>
  <c r="M538" i="9"/>
  <c r="N538" i="9"/>
  <c r="O538" i="9"/>
  <c r="P538" i="9"/>
  <c r="Q538" i="9"/>
  <c r="R538" i="9"/>
  <c r="S538" i="9"/>
  <c r="T538" i="9"/>
  <c r="BA473" i="3"/>
  <c r="BB473" i="3"/>
  <c r="BC473" i="3"/>
  <c r="BD473" i="3"/>
  <c r="BE473" i="3"/>
  <c r="AZ473" i="3"/>
  <c r="U538" i="9"/>
  <c r="A539" i="9"/>
  <c r="B539" i="9"/>
  <c r="S474" i="3"/>
  <c r="C539" i="9"/>
  <c r="D539" i="9"/>
  <c r="E539" i="9"/>
  <c r="F539" i="9"/>
  <c r="G539" i="9"/>
  <c r="H539" i="9"/>
  <c r="BF474" i="3"/>
  <c r="BG474" i="3"/>
  <c r="BH474" i="3"/>
  <c r="BI474" i="3"/>
  <c r="BJ474" i="3"/>
  <c r="AI474" i="3"/>
  <c r="I539" i="9"/>
  <c r="J539" i="9"/>
  <c r="K539" i="9"/>
  <c r="L539" i="9"/>
  <c r="M539" i="9"/>
  <c r="N539" i="9"/>
  <c r="O539" i="9"/>
  <c r="P539" i="9"/>
  <c r="Q539" i="9"/>
  <c r="R539" i="9"/>
  <c r="S539" i="9"/>
  <c r="T539" i="9"/>
  <c r="BA474" i="3"/>
  <c r="BB474" i="3"/>
  <c r="BC474" i="3"/>
  <c r="BD474" i="3"/>
  <c r="BE474" i="3"/>
  <c r="AZ474" i="3"/>
  <c r="U539" i="9"/>
  <c r="A540" i="9"/>
  <c r="B540" i="9"/>
  <c r="S475" i="3"/>
  <c r="C540" i="9"/>
  <c r="D540" i="9"/>
  <c r="E540" i="9"/>
  <c r="F540" i="9"/>
  <c r="G540" i="9"/>
  <c r="H540" i="9"/>
  <c r="BF475" i="3"/>
  <c r="BG475" i="3"/>
  <c r="BH475" i="3"/>
  <c r="BI475" i="3"/>
  <c r="BJ475" i="3"/>
  <c r="AI475" i="3"/>
  <c r="I540" i="9"/>
  <c r="J540" i="9"/>
  <c r="K540" i="9"/>
  <c r="L540" i="9"/>
  <c r="M540" i="9"/>
  <c r="N540" i="9"/>
  <c r="O540" i="9"/>
  <c r="P540" i="9"/>
  <c r="Q540" i="9"/>
  <c r="R540" i="9"/>
  <c r="S540" i="9"/>
  <c r="T540" i="9"/>
  <c r="BA475" i="3"/>
  <c r="BB475" i="3"/>
  <c r="BC475" i="3"/>
  <c r="BD475" i="3"/>
  <c r="BE475" i="3"/>
  <c r="AZ475" i="3"/>
  <c r="U540" i="9"/>
  <c r="A541" i="9"/>
  <c r="B541" i="9"/>
  <c r="S476" i="3"/>
  <c r="C541" i="9"/>
  <c r="D541" i="9"/>
  <c r="E541" i="9"/>
  <c r="F541" i="9"/>
  <c r="G541" i="9"/>
  <c r="H541" i="9"/>
  <c r="BF476" i="3"/>
  <c r="BG476" i="3"/>
  <c r="BH476" i="3"/>
  <c r="BI476" i="3"/>
  <c r="BJ476" i="3"/>
  <c r="AI476" i="3"/>
  <c r="I541" i="9"/>
  <c r="J541" i="9"/>
  <c r="K541" i="9"/>
  <c r="L541" i="9"/>
  <c r="M541" i="9"/>
  <c r="N541" i="9"/>
  <c r="O541" i="9"/>
  <c r="P541" i="9"/>
  <c r="Q541" i="9"/>
  <c r="R541" i="9"/>
  <c r="S541" i="9"/>
  <c r="T541" i="9"/>
  <c r="BA476" i="3"/>
  <c r="BB476" i="3"/>
  <c r="BC476" i="3"/>
  <c r="BD476" i="3"/>
  <c r="BE476" i="3"/>
  <c r="AZ476" i="3"/>
  <c r="U541" i="9"/>
  <c r="A542" i="9"/>
  <c r="B542" i="9"/>
  <c r="S477" i="3"/>
  <c r="C542" i="9"/>
  <c r="D542" i="9"/>
  <c r="E542" i="9"/>
  <c r="F542" i="9"/>
  <c r="G542" i="9"/>
  <c r="H542" i="9"/>
  <c r="BF477" i="3"/>
  <c r="AB477" i="3"/>
  <c r="BG477" i="3"/>
  <c r="BH477" i="3"/>
  <c r="BI477" i="3"/>
  <c r="BJ477" i="3"/>
  <c r="AI477" i="3"/>
  <c r="I542" i="9"/>
  <c r="J542" i="9"/>
  <c r="K542" i="9"/>
  <c r="L542" i="9"/>
  <c r="M542" i="9"/>
  <c r="N542" i="9"/>
  <c r="O542" i="9"/>
  <c r="P542" i="9"/>
  <c r="Q542" i="9"/>
  <c r="R542" i="9"/>
  <c r="S542" i="9"/>
  <c r="T542" i="9"/>
  <c r="BA477" i="3"/>
  <c r="BB477" i="3"/>
  <c r="BC477" i="3"/>
  <c r="BD477" i="3"/>
  <c r="BE477" i="3"/>
  <c r="AZ477" i="3"/>
  <c r="U542" i="9"/>
  <c r="A543" i="9"/>
  <c r="B543" i="9"/>
  <c r="S478" i="3"/>
  <c r="C543" i="9"/>
  <c r="D543" i="9"/>
  <c r="E543" i="9"/>
  <c r="F543" i="9"/>
  <c r="G543" i="9"/>
  <c r="H543" i="9"/>
  <c r="BF478" i="3"/>
  <c r="AB478" i="3"/>
  <c r="BG478" i="3"/>
  <c r="BH478" i="3"/>
  <c r="BI478" i="3"/>
  <c r="BJ478" i="3"/>
  <c r="AI478" i="3"/>
  <c r="I543" i="9"/>
  <c r="J543" i="9"/>
  <c r="K543" i="9"/>
  <c r="L543" i="9"/>
  <c r="M543" i="9"/>
  <c r="N543" i="9"/>
  <c r="O543" i="9"/>
  <c r="P543" i="9"/>
  <c r="Q543" i="9"/>
  <c r="R543" i="9"/>
  <c r="S543" i="9"/>
  <c r="T543" i="9"/>
  <c r="BA478" i="3"/>
  <c r="BB478" i="3"/>
  <c r="BC478" i="3"/>
  <c r="BD478" i="3"/>
  <c r="BE478" i="3"/>
  <c r="AZ478" i="3"/>
  <c r="U543" i="9"/>
  <c r="A544" i="9"/>
  <c r="B544" i="9"/>
  <c r="S479" i="3"/>
  <c r="C544" i="9"/>
  <c r="D544" i="9"/>
  <c r="E544" i="9"/>
  <c r="F544" i="9"/>
  <c r="G544" i="9"/>
  <c r="H544" i="9"/>
  <c r="BF479" i="3"/>
  <c r="AB479" i="3"/>
  <c r="BG479" i="3"/>
  <c r="BH479" i="3"/>
  <c r="BI479" i="3"/>
  <c r="BJ479" i="3"/>
  <c r="AI479" i="3"/>
  <c r="I544" i="9"/>
  <c r="J544" i="9"/>
  <c r="K544" i="9"/>
  <c r="L544" i="9"/>
  <c r="M544" i="9"/>
  <c r="N544" i="9"/>
  <c r="O544" i="9"/>
  <c r="P544" i="9"/>
  <c r="Q544" i="9"/>
  <c r="R544" i="9"/>
  <c r="S544" i="9"/>
  <c r="T544" i="9"/>
  <c r="BA479" i="3"/>
  <c r="BB479" i="3"/>
  <c r="BC479" i="3"/>
  <c r="BD479" i="3"/>
  <c r="BE479" i="3"/>
  <c r="AZ479" i="3"/>
  <c r="U544" i="9"/>
  <c r="A545" i="9"/>
  <c r="B545" i="9"/>
  <c r="S480" i="3"/>
  <c r="C545" i="9"/>
  <c r="D545" i="9"/>
  <c r="E545" i="9"/>
  <c r="F545" i="9"/>
  <c r="G545" i="9"/>
  <c r="H545" i="9"/>
  <c r="BF480" i="3"/>
  <c r="AB480" i="3"/>
  <c r="BG480" i="3"/>
  <c r="BH480" i="3"/>
  <c r="BI480" i="3"/>
  <c r="BJ480" i="3"/>
  <c r="AI480" i="3"/>
  <c r="I545" i="9"/>
  <c r="J545" i="9"/>
  <c r="K545" i="9"/>
  <c r="L545" i="9"/>
  <c r="M545" i="9"/>
  <c r="N545" i="9"/>
  <c r="O545" i="9"/>
  <c r="P545" i="9"/>
  <c r="Q545" i="9"/>
  <c r="R545" i="9"/>
  <c r="S545" i="9"/>
  <c r="T545" i="9"/>
  <c r="BA480" i="3"/>
  <c r="BB480" i="3"/>
  <c r="BC480" i="3"/>
  <c r="BD480" i="3"/>
  <c r="BE480" i="3"/>
  <c r="AZ480" i="3"/>
  <c r="U545" i="9"/>
  <c r="A546" i="9"/>
  <c r="B546" i="9"/>
  <c r="S481" i="3"/>
  <c r="C546" i="9"/>
  <c r="D546" i="9"/>
  <c r="E546" i="9"/>
  <c r="F546" i="9"/>
  <c r="G546" i="9"/>
  <c r="H546" i="9"/>
  <c r="BF481" i="3"/>
  <c r="AB481" i="3"/>
  <c r="BG481" i="3"/>
  <c r="BH481" i="3"/>
  <c r="BI481" i="3"/>
  <c r="BJ481" i="3"/>
  <c r="AI481" i="3"/>
  <c r="I546" i="9"/>
  <c r="J546" i="9"/>
  <c r="K546" i="9"/>
  <c r="L546" i="9"/>
  <c r="M546" i="9"/>
  <c r="N546" i="9"/>
  <c r="O546" i="9"/>
  <c r="P546" i="9"/>
  <c r="Q546" i="9"/>
  <c r="R546" i="9"/>
  <c r="S546" i="9"/>
  <c r="T546" i="9"/>
  <c r="BA481" i="3"/>
  <c r="BB481" i="3"/>
  <c r="BC481" i="3"/>
  <c r="BD481" i="3"/>
  <c r="BE481" i="3"/>
  <c r="AZ481" i="3"/>
  <c r="U546" i="9"/>
  <c r="A547" i="9"/>
  <c r="B547" i="9"/>
  <c r="S482" i="3"/>
  <c r="C547" i="9"/>
  <c r="D547" i="9"/>
  <c r="E547" i="9"/>
  <c r="F547" i="9"/>
  <c r="G547" i="9"/>
  <c r="H547" i="9"/>
  <c r="BF482" i="3"/>
  <c r="AB482" i="3"/>
  <c r="BG482" i="3"/>
  <c r="BH482" i="3"/>
  <c r="BI482" i="3"/>
  <c r="BJ482" i="3"/>
  <c r="AI482" i="3"/>
  <c r="I547" i="9"/>
  <c r="J547" i="9"/>
  <c r="K547" i="9"/>
  <c r="L547" i="9"/>
  <c r="M547" i="9"/>
  <c r="N547" i="9"/>
  <c r="O547" i="9"/>
  <c r="P547" i="9"/>
  <c r="Q547" i="9"/>
  <c r="R547" i="9"/>
  <c r="S547" i="9"/>
  <c r="T547" i="9"/>
  <c r="BA482" i="3"/>
  <c r="BB482" i="3"/>
  <c r="BC482" i="3"/>
  <c r="BD482" i="3"/>
  <c r="BE482" i="3"/>
  <c r="AZ482" i="3"/>
  <c r="U547" i="9"/>
  <c r="A548" i="9"/>
  <c r="B548" i="9"/>
  <c r="S483" i="3"/>
  <c r="C548" i="9"/>
  <c r="D548" i="9"/>
  <c r="E548" i="9"/>
  <c r="F548" i="9"/>
  <c r="G548" i="9"/>
  <c r="H548" i="9"/>
  <c r="BF483" i="3"/>
  <c r="AB483" i="3"/>
  <c r="BG483" i="3"/>
  <c r="BH483" i="3"/>
  <c r="BI483" i="3"/>
  <c r="BJ483" i="3"/>
  <c r="AI483" i="3"/>
  <c r="I548" i="9"/>
  <c r="J548" i="9"/>
  <c r="K548" i="9"/>
  <c r="L548" i="9"/>
  <c r="M548" i="9"/>
  <c r="N548" i="9"/>
  <c r="O548" i="9"/>
  <c r="P548" i="9"/>
  <c r="Q548" i="9"/>
  <c r="R548" i="9"/>
  <c r="S548" i="9"/>
  <c r="T548" i="9"/>
  <c r="BA483" i="3"/>
  <c r="BB483" i="3"/>
  <c r="BC483" i="3"/>
  <c r="BD483" i="3"/>
  <c r="BE483" i="3"/>
  <c r="AZ483" i="3"/>
  <c r="U548" i="9"/>
  <c r="A549" i="9"/>
  <c r="B549" i="9"/>
  <c r="S484" i="3"/>
  <c r="C549" i="9"/>
  <c r="D549" i="9"/>
  <c r="E549" i="9"/>
  <c r="F549" i="9"/>
  <c r="G549" i="9"/>
  <c r="H549" i="9"/>
  <c r="BF484" i="3"/>
  <c r="AB484" i="3"/>
  <c r="BG484" i="3"/>
  <c r="BH484" i="3"/>
  <c r="BI484" i="3"/>
  <c r="BJ484" i="3"/>
  <c r="AI484" i="3"/>
  <c r="I549" i="9"/>
  <c r="J549" i="9"/>
  <c r="K549" i="9"/>
  <c r="L549" i="9"/>
  <c r="M549" i="9"/>
  <c r="N549" i="9"/>
  <c r="O549" i="9"/>
  <c r="P549" i="9"/>
  <c r="Q549" i="9"/>
  <c r="R549" i="9"/>
  <c r="S549" i="9"/>
  <c r="T549" i="9"/>
  <c r="BA484" i="3"/>
  <c r="BB484" i="3"/>
  <c r="BC484" i="3"/>
  <c r="BD484" i="3"/>
  <c r="BE484" i="3"/>
  <c r="AZ484" i="3"/>
  <c r="U549" i="9"/>
  <c r="A550" i="9"/>
  <c r="B550" i="9"/>
  <c r="S485" i="3"/>
  <c r="C550" i="9"/>
  <c r="D550" i="9"/>
  <c r="E550" i="9"/>
  <c r="F550" i="9"/>
  <c r="G550" i="9"/>
  <c r="H550" i="9"/>
  <c r="BF485" i="3"/>
  <c r="BG485" i="3"/>
  <c r="BH485" i="3"/>
  <c r="BI485" i="3"/>
  <c r="BJ485" i="3"/>
  <c r="AI485" i="3"/>
  <c r="I550" i="9"/>
  <c r="J550" i="9"/>
  <c r="K550" i="9"/>
  <c r="L550" i="9"/>
  <c r="M550" i="9"/>
  <c r="N550" i="9"/>
  <c r="O550" i="9"/>
  <c r="P550" i="9"/>
  <c r="Q550" i="9"/>
  <c r="R550" i="9"/>
  <c r="S550" i="9"/>
  <c r="T550" i="9"/>
  <c r="BA485" i="3"/>
  <c r="BB485" i="3"/>
  <c r="BC485" i="3"/>
  <c r="BD485" i="3"/>
  <c r="BE485" i="3"/>
  <c r="AZ485" i="3"/>
  <c r="U550" i="9"/>
  <c r="A551" i="9"/>
  <c r="B551" i="9"/>
  <c r="S486" i="3"/>
  <c r="C551" i="9"/>
  <c r="D551" i="9"/>
  <c r="E551" i="9"/>
  <c r="F551" i="9"/>
  <c r="G551" i="9"/>
  <c r="H551" i="9"/>
  <c r="BF486" i="3"/>
  <c r="BG486" i="3"/>
  <c r="BH486" i="3"/>
  <c r="BI486" i="3"/>
  <c r="BJ486" i="3"/>
  <c r="AI486" i="3"/>
  <c r="I551" i="9"/>
  <c r="J551" i="9"/>
  <c r="K551" i="9"/>
  <c r="L551" i="9"/>
  <c r="M551" i="9"/>
  <c r="N551" i="9"/>
  <c r="O551" i="9"/>
  <c r="P551" i="9"/>
  <c r="Q551" i="9"/>
  <c r="R551" i="9"/>
  <c r="S551" i="9"/>
  <c r="T551" i="9"/>
  <c r="BA486" i="3"/>
  <c r="BB486" i="3"/>
  <c r="BC486" i="3"/>
  <c r="BD486" i="3"/>
  <c r="BE486" i="3"/>
  <c r="AZ486" i="3"/>
  <c r="U551" i="9"/>
  <c r="A552" i="9"/>
  <c r="B552" i="9"/>
  <c r="S487" i="3"/>
  <c r="C552" i="9"/>
  <c r="D552" i="9"/>
  <c r="E552" i="9"/>
  <c r="F552" i="9"/>
  <c r="G552" i="9"/>
  <c r="H552" i="9"/>
  <c r="BF487" i="3"/>
  <c r="BG487" i="3"/>
  <c r="BH487" i="3"/>
  <c r="BI487" i="3"/>
  <c r="BJ487" i="3"/>
  <c r="AI487" i="3"/>
  <c r="I552" i="9"/>
  <c r="J552" i="9"/>
  <c r="K552" i="9"/>
  <c r="L552" i="9"/>
  <c r="M552" i="9"/>
  <c r="N552" i="9"/>
  <c r="O552" i="9"/>
  <c r="P552" i="9"/>
  <c r="Q552" i="9"/>
  <c r="R552" i="9"/>
  <c r="S552" i="9"/>
  <c r="T552" i="9"/>
  <c r="BA487" i="3"/>
  <c r="BB487" i="3"/>
  <c r="BC487" i="3"/>
  <c r="BD487" i="3"/>
  <c r="BE487" i="3"/>
  <c r="AZ487" i="3"/>
  <c r="U552" i="9"/>
  <c r="A553" i="9"/>
  <c r="B553" i="9"/>
  <c r="S488" i="3"/>
  <c r="C553" i="9"/>
  <c r="D553" i="9"/>
  <c r="E553" i="9"/>
  <c r="F553" i="9"/>
  <c r="G553" i="9"/>
  <c r="H553" i="9"/>
  <c r="BF488" i="3"/>
  <c r="BG488" i="3"/>
  <c r="BH488" i="3"/>
  <c r="BI488" i="3"/>
  <c r="BJ488" i="3"/>
  <c r="AI488" i="3"/>
  <c r="I553" i="9"/>
  <c r="J553" i="9"/>
  <c r="K553" i="9"/>
  <c r="L553" i="9"/>
  <c r="M553" i="9"/>
  <c r="N553" i="9"/>
  <c r="O553" i="9"/>
  <c r="P553" i="9"/>
  <c r="Q553" i="9"/>
  <c r="R553" i="9"/>
  <c r="S553" i="9"/>
  <c r="T553" i="9"/>
  <c r="BA488" i="3"/>
  <c r="BB488" i="3"/>
  <c r="BC488" i="3"/>
  <c r="BD488" i="3"/>
  <c r="BE488" i="3"/>
  <c r="AZ488" i="3"/>
  <c r="U553" i="9"/>
  <c r="A554" i="9"/>
  <c r="B554" i="9"/>
  <c r="S489" i="3"/>
  <c r="C554" i="9"/>
  <c r="D554" i="9"/>
  <c r="E554" i="9"/>
  <c r="F554" i="9"/>
  <c r="G554" i="9"/>
  <c r="H554" i="9"/>
  <c r="BF489" i="3"/>
  <c r="BG489" i="3"/>
  <c r="BH489" i="3"/>
  <c r="BI489" i="3"/>
  <c r="BJ489" i="3"/>
  <c r="AI489" i="3"/>
  <c r="I554" i="9"/>
  <c r="J554" i="9"/>
  <c r="K554" i="9"/>
  <c r="L554" i="9"/>
  <c r="M554" i="9"/>
  <c r="N554" i="9"/>
  <c r="O554" i="9"/>
  <c r="P554" i="9"/>
  <c r="Q554" i="9"/>
  <c r="R554" i="9"/>
  <c r="S554" i="9"/>
  <c r="T554" i="9"/>
  <c r="BA489" i="3"/>
  <c r="BB489" i="3"/>
  <c r="BC489" i="3"/>
  <c r="BD489" i="3"/>
  <c r="BE489" i="3"/>
  <c r="AZ489" i="3"/>
  <c r="U554" i="9"/>
  <c r="A555" i="9"/>
  <c r="B555" i="9"/>
  <c r="S490" i="3"/>
  <c r="C555" i="9"/>
  <c r="D555" i="9"/>
  <c r="E555" i="9"/>
  <c r="F555" i="9"/>
  <c r="G555" i="9"/>
  <c r="H555" i="9"/>
  <c r="BF490" i="3"/>
  <c r="BG490" i="3"/>
  <c r="BH490" i="3"/>
  <c r="BI490" i="3"/>
  <c r="BJ490" i="3"/>
  <c r="AI490" i="3"/>
  <c r="I555" i="9"/>
  <c r="J555" i="9"/>
  <c r="K555" i="9"/>
  <c r="L555" i="9"/>
  <c r="M555" i="9"/>
  <c r="N555" i="9"/>
  <c r="O555" i="9"/>
  <c r="P555" i="9"/>
  <c r="Q555" i="9"/>
  <c r="R555" i="9"/>
  <c r="S555" i="9"/>
  <c r="T555" i="9"/>
  <c r="BA490" i="3"/>
  <c r="BB490" i="3"/>
  <c r="BC490" i="3"/>
  <c r="BD490" i="3"/>
  <c r="BE490" i="3"/>
  <c r="AZ490" i="3"/>
  <c r="U555" i="9"/>
  <c r="A556" i="9"/>
  <c r="B556" i="9"/>
  <c r="S491" i="3"/>
  <c r="C556" i="9"/>
  <c r="D556" i="9"/>
  <c r="E556" i="9"/>
  <c r="F556" i="9"/>
  <c r="G556" i="9"/>
  <c r="H556" i="9"/>
  <c r="BF491" i="3"/>
  <c r="BG491" i="3"/>
  <c r="BH491" i="3"/>
  <c r="BI491" i="3"/>
  <c r="BJ491" i="3"/>
  <c r="AI491" i="3"/>
  <c r="I556" i="9"/>
  <c r="J556" i="9"/>
  <c r="K556" i="9"/>
  <c r="L556" i="9"/>
  <c r="M556" i="9"/>
  <c r="N556" i="9"/>
  <c r="O556" i="9"/>
  <c r="P556" i="9"/>
  <c r="Q556" i="9"/>
  <c r="R556" i="9"/>
  <c r="S556" i="9"/>
  <c r="T556" i="9"/>
  <c r="BA491" i="3"/>
  <c r="BB491" i="3"/>
  <c r="BC491" i="3"/>
  <c r="BD491" i="3"/>
  <c r="BE491" i="3"/>
  <c r="AZ491" i="3"/>
  <c r="U556" i="9"/>
  <c r="A557" i="9"/>
  <c r="B557" i="9"/>
  <c r="S492" i="3"/>
  <c r="C557" i="9"/>
  <c r="D557" i="9"/>
  <c r="E557" i="9"/>
  <c r="F557" i="9"/>
  <c r="G557" i="9"/>
  <c r="H557" i="9"/>
  <c r="BF492" i="3"/>
  <c r="BG492" i="3"/>
  <c r="BH492" i="3"/>
  <c r="BI492" i="3"/>
  <c r="BJ492" i="3"/>
  <c r="AI492" i="3"/>
  <c r="I557" i="9"/>
  <c r="J557" i="9"/>
  <c r="K557" i="9"/>
  <c r="L557" i="9"/>
  <c r="M557" i="9"/>
  <c r="N557" i="9"/>
  <c r="O557" i="9"/>
  <c r="P557" i="9"/>
  <c r="Q557" i="9"/>
  <c r="R557" i="9"/>
  <c r="S557" i="9"/>
  <c r="T557" i="9"/>
  <c r="BA492" i="3"/>
  <c r="BB492" i="3"/>
  <c r="BC492" i="3"/>
  <c r="BD492" i="3"/>
  <c r="BE492" i="3"/>
  <c r="AZ492" i="3"/>
  <c r="U557" i="9"/>
  <c r="A558" i="9"/>
  <c r="B558" i="9"/>
  <c r="S493" i="3"/>
  <c r="C558" i="9"/>
  <c r="D558" i="9"/>
  <c r="E558" i="9"/>
  <c r="F558" i="9"/>
  <c r="G558" i="9"/>
  <c r="H558" i="9"/>
  <c r="BF493" i="3"/>
  <c r="BG493" i="3"/>
  <c r="BH493" i="3"/>
  <c r="BI493" i="3"/>
  <c r="BJ493" i="3"/>
  <c r="AI493" i="3"/>
  <c r="I558" i="9"/>
  <c r="J558" i="9"/>
  <c r="K558" i="9"/>
  <c r="L558" i="9"/>
  <c r="M558" i="9"/>
  <c r="N558" i="9"/>
  <c r="O558" i="9"/>
  <c r="P558" i="9"/>
  <c r="Q558" i="9"/>
  <c r="R558" i="9"/>
  <c r="S558" i="9"/>
  <c r="T558" i="9"/>
  <c r="BA493" i="3"/>
  <c r="BB493" i="3"/>
  <c r="BC493" i="3"/>
  <c r="BD493" i="3"/>
  <c r="BE493" i="3"/>
  <c r="AZ493" i="3"/>
  <c r="U558" i="9"/>
  <c r="A559" i="9"/>
  <c r="B559" i="9"/>
  <c r="S494" i="3"/>
  <c r="C559" i="9"/>
  <c r="D559" i="9"/>
  <c r="E559" i="9"/>
  <c r="F559" i="9"/>
  <c r="G559" i="9"/>
  <c r="H559" i="9"/>
  <c r="BF494" i="3"/>
  <c r="BG494" i="3"/>
  <c r="BH494" i="3"/>
  <c r="BI494" i="3"/>
  <c r="BJ494" i="3"/>
  <c r="AI494" i="3"/>
  <c r="I559" i="9"/>
  <c r="J559" i="9"/>
  <c r="K559" i="9"/>
  <c r="L559" i="9"/>
  <c r="M559" i="9"/>
  <c r="N559" i="9"/>
  <c r="O559" i="9"/>
  <c r="P559" i="9"/>
  <c r="Q559" i="9"/>
  <c r="R559" i="9"/>
  <c r="S559" i="9"/>
  <c r="T559" i="9"/>
  <c r="BA494" i="3"/>
  <c r="BB494" i="3"/>
  <c r="BC494" i="3"/>
  <c r="BD494" i="3"/>
  <c r="BE494" i="3"/>
  <c r="AZ494" i="3"/>
  <c r="U559" i="9"/>
  <c r="A560" i="9"/>
  <c r="B560" i="9"/>
  <c r="S495" i="3"/>
  <c r="C560" i="9"/>
  <c r="D560" i="9"/>
  <c r="E560" i="9"/>
  <c r="F560" i="9"/>
  <c r="G560" i="9"/>
  <c r="H560" i="9"/>
  <c r="BF495" i="3"/>
  <c r="BG495" i="3"/>
  <c r="BH495" i="3"/>
  <c r="BI495" i="3"/>
  <c r="BJ495" i="3"/>
  <c r="AI495" i="3"/>
  <c r="I560" i="9"/>
  <c r="J560" i="9"/>
  <c r="K560" i="9"/>
  <c r="L560" i="9"/>
  <c r="M560" i="9"/>
  <c r="N560" i="9"/>
  <c r="O560" i="9"/>
  <c r="P560" i="9"/>
  <c r="Q560" i="9"/>
  <c r="R560" i="9"/>
  <c r="S560" i="9"/>
  <c r="T560" i="9"/>
  <c r="BA495" i="3"/>
  <c r="BB495" i="3"/>
  <c r="BC495" i="3"/>
  <c r="BD495" i="3"/>
  <c r="BE495" i="3"/>
  <c r="AZ495" i="3"/>
  <c r="U560" i="9"/>
  <c r="A561" i="9"/>
  <c r="B561" i="9"/>
  <c r="S496" i="3"/>
  <c r="C561" i="9"/>
  <c r="D561" i="9"/>
  <c r="E561" i="9"/>
  <c r="F561" i="9"/>
  <c r="G561" i="9"/>
  <c r="H561" i="9"/>
  <c r="BF496" i="3"/>
  <c r="BG496" i="3"/>
  <c r="BH496" i="3"/>
  <c r="BI496" i="3"/>
  <c r="BJ496" i="3"/>
  <c r="AI496" i="3"/>
  <c r="I561" i="9"/>
  <c r="J561" i="9"/>
  <c r="K561" i="9"/>
  <c r="L561" i="9"/>
  <c r="M561" i="9"/>
  <c r="N561" i="9"/>
  <c r="O561" i="9"/>
  <c r="P561" i="9"/>
  <c r="Q561" i="9"/>
  <c r="R561" i="9"/>
  <c r="S561" i="9"/>
  <c r="T561" i="9"/>
  <c r="BA496" i="3"/>
  <c r="BB496" i="3"/>
  <c r="BC496" i="3"/>
  <c r="BD496" i="3"/>
  <c r="BE496" i="3"/>
  <c r="AZ496" i="3"/>
  <c r="U561" i="9"/>
  <c r="A562" i="9"/>
  <c r="B562" i="9"/>
  <c r="S497" i="3"/>
  <c r="C562" i="9"/>
  <c r="D562" i="9"/>
  <c r="E562" i="9"/>
  <c r="F562" i="9"/>
  <c r="G562" i="9"/>
  <c r="H562" i="9"/>
  <c r="BF497" i="3"/>
  <c r="BG497" i="3"/>
  <c r="BH497" i="3"/>
  <c r="BI497" i="3"/>
  <c r="BJ497" i="3"/>
  <c r="AI497" i="3"/>
  <c r="I562" i="9"/>
  <c r="J562" i="9"/>
  <c r="K562" i="9"/>
  <c r="L562" i="9"/>
  <c r="M562" i="9"/>
  <c r="N562" i="9"/>
  <c r="O562" i="9"/>
  <c r="P562" i="9"/>
  <c r="Q562" i="9"/>
  <c r="R562" i="9"/>
  <c r="S562" i="9"/>
  <c r="T562" i="9"/>
  <c r="BA497" i="3"/>
  <c r="BB497" i="3"/>
  <c r="BC497" i="3"/>
  <c r="BD497" i="3"/>
  <c r="BE497" i="3"/>
  <c r="AZ497" i="3"/>
  <c r="U562" i="9"/>
  <c r="A563" i="9"/>
  <c r="B563" i="9"/>
  <c r="S498" i="3"/>
  <c r="C563" i="9"/>
  <c r="D563" i="9"/>
  <c r="E563" i="9"/>
  <c r="F563" i="9"/>
  <c r="G563" i="9"/>
  <c r="H563" i="9"/>
  <c r="BF498" i="3"/>
  <c r="BG498" i="3"/>
  <c r="BH498" i="3"/>
  <c r="BI498" i="3"/>
  <c r="BJ498" i="3"/>
  <c r="AI498" i="3"/>
  <c r="I563" i="9"/>
  <c r="J563" i="9"/>
  <c r="K563" i="9"/>
  <c r="L563" i="9"/>
  <c r="M563" i="9"/>
  <c r="N563" i="9"/>
  <c r="O563" i="9"/>
  <c r="P563" i="9"/>
  <c r="Q563" i="9"/>
  <c r="R563" i="9"/>
  <c r="S563" i="9"/>
  <c r="T563" i="9"/>
  <c r="BA498" i="3"/>
  <c r="BB498" i="3"/>
  <c r="BC498" i="3"/>
  <c r="BD498" i="3"/>
  <c r="BE498" i="3"/>
  <c r="AZ498" i="3"/>
  <c r="U563" i="9"/>
  <c r="A564" i="9"/>
  <c r="B564" i="9"/>
  <c r="S499" i="3"/>
  <c r="C564" i="9"/>
  <c r="D564" i="9"/>
  <c r="E564" i="9"/>
  <c r="F564" i="9"/>
  <c r="G564" i="9"/>
  <c r="H564" i="9"/>
  <c r="BF499" i="3"/>
  <c r="BG499" i="3"/>
  <c r="BH499" i="3"/>
  <c r="BI499" i="3"/>
  <c r="BJ499" i="3"/>
  <c r="AI499" i="3"/>
  <c r="I564" i="9"/>
  <c r="J564" i="9"/>
  <c r="K564" i="9"/>
  <c r="L564" i="9"/>
  <c r="M564" i="9"/>
  <c r="N564" i="9"/>
  <c r="O564" i="9"/>
  <c r="P564" i="9"/>
  <c r="Q564" i="9"/>
  <c r="R564" i="9"/>
  <c r="S564" i="9"/>
  <c r="T564" i="9"/>
  <c r="BA499" i="3"/>
  <c r="BB499" i="3"/>
  <c r="BC499" i="3"/>
  <c r="BD499" i="3"/>
  <c r="BE499" i="3"/>
  <c r="AZ499" i="3"/>
  <c r="U564" i="9"/>
  <c r="A565" i="9"/>
  <c r="B565" i="9"/>
  <c r="S500" i="3"/>
  <c r="C565" i="9"/>
  <c r="D565" i="9"/>
  <c r="E565" i="9"/>
  <c r="F565" i="9"/>
  <c r="G565" i="9"/>
  <c r="H565" i="9"/>
  <c r="BF500" i="3"/>
  <c r="BG500" i="3"/>
  <c r="BH500" i="3"/>
  <c r="BI500" i="3"/>
  <c r="BJ500" i="3"/>
  <c r="AI500" i="3"/>
  <c r="I565" i="9"/>
  <c r="J565" i="9"/>
  <c r="K565" i="9"/>
  <c r="L565" i="9"/>
  <c r="M565" i="9"/>
  <c r="N565" i="9"/>
  <c r="O565" i="9"/>
  <c r="P565" i="9"/>
  <c r="Q565" i="9"/>
  <c r="R565" i="9"/>
  <c r="S565" i="9"/>
  <c r="T565" i="9"/>
  <c r="BA500" i="3"/>
  <c r="BB500" i="3"/>
  <c r="BC500" i="3"/>
  <c r="BD500" i="3"/>
  <c r="BE500" i="3"/>
  <c r="AZ500" i="3"/>
  <c r="U565" i="9"/>
  <c r="A566" i="9"/>
  <c r="B566" i="9"/>
  <c r="S501" i="3"/>
  <c r="C566" i="9"/>
  <c r="D566" i="9"/>
  <c r="E566" i="9"/>
  <c r="F566" i="9"/>
  <c r="G566" i="9"/>
  <c r="H566" i="9"/>
  <c r="BF501" i="3"/>
  <c r="BG501" i="3"/>
  <c r="BH501" i="3"/>
  <c r="BI501" i="3"/>
  <c r="BJ501" i="3"/>
  <c r="AI501" i="3"/>
  <c r="I566" i="9"/>
  <c r="J566" i="9"/>
  <c r="K566" i="9"/>
  <c r="L566" i="9"/>
  <c r="M566" i="9"/>
  <c r="N566" i="9"/>
  <c r="O566" i="9"/>
  <c r="P566" i="9"/>
  <c r="Q566" i="9"/>
  <c r="R566" i="9"/>
  <c r="S566" i="9"/>
  <c r="T566" i="9"/>
  <c r="BA501" i="3"/>
  <c r="BB501" i="3"/>
  <c r="BC501" i="3"/>
  <c r="BD501" i="3"/>
  <c r="BE501" i="3"/>
  <c r="AZ501" i="3"/>
  <c r="U566" i="9"/>
  <c r="A567" i="9"/>
  <c r="B567" i="9"/>
  <c r="S502" i="3"/>
  <c r="C567" i="9"/>
  <c r="D567" i="9"/>
  <c r="E567" i="9"/>
  <c r="F567" i="9"/>
  <c r="G567" i="9"/>
  <c r="H567" i="9"/>
  <c r="BF502" i="3"/>
  <c r="BG502" i="3"/>
  <c r="BH502" i="3"/>
  <c r="BI502" i="3"/>
  <c r="BJ502" i="3"/>
  <c r="AI502" i="3"/>
  <c r="I567" i="9"/>
  <c r="J567" i="9"/>
  <c r="K567" i="9"/>
  <c r="L567" i="9"/>
  <c r="M567" i="9"/>
  <c r="N567" i="9"/>
  <c r="O567" i="9"/>
  <c r="P567" i="9"/>
  <c r="Q567" i="9"/>
  <c r="R567" i="9"/>
  <c r="S567" i="9"/>
  <c r="T567" i="9"/>
  <c r="BA502" i="3"/>
  <c r="BB502" i="3"/>
  <c r="BC502" i="3"/>
  <c r="BD502" i="3"/>
  <c r="BE502" i="3"/>
  <c r="AZ502" i="3"/>
  <c r="U567" i="9"/>
  <c r="A568" i="9"/>
  <c r="B568" i="9"/>
  <c r="S503" i="3"/>
  <c r="C568" i="9"/>
  <c r="D568" i="9"/>
  <c r="E568" i="9"/>
  <c r="F568" i="9"/>
  <c r="G568" i="9"/>
  <c r="H568" i="9"/>
  <c r="BF503" i="3"/>
  <c r="BG503" i="3"/>
  <c r="BH503" i="3"/>
  <c r="BI503" i="3"/>
  <c r="BJ503" i="3"/>
  <c r="AI503" i="3"/>
  <c r="I568" i="9"/>
  <c r="J568" i="9"/>
  <c r="K568" i="9"/>
  <c r="L568" i="9"/>
  <c r="M568" i="9"/>
  <c r="N568" i="9"/>
  <c r="O568" i="9"/>
  <c r="P568" i="9"/>
  <c r="Q568" i="9"/>
  <c r="R568" i="9"/>
  <c r="S568" i="9"/>
  <c r="T568" i="9"/>
  <c r="BA503" i="3"/>
  <c r="BB503" i="3"/>
  <c r="BC503" i="3"/>
  <c r="BD503" i="3"/>
  <c r="BE503" i="3"/>
  <c r="AZ503" i="3"/>
  <c r="U568" i="9"/>
  <c r="A569" i="9"/>
  <c r="B569" i="9"/>
  <c r="S504" i="3"/>
  <c r="C569" i="9"/>
  <c r="D569" i="9"/>
  <c r="E569" i="9"/>
  <c r="F569" i="9"/>
  <c r="G569" i="9"/>
  <c r="H569" i="9"/>
  <c r="BF504" i="3"/>
  <c r="BG504" i="3"/>
  <c r="BH504" i="3"/>
  <c r="BI504" i="3"/>
  <c r="BJ504" i="3"/>
  <c r="AI504" i="3"/>
  <c r="I569" i="9"/>
  <c r="J569" i="9"/>
  <c r="K569" i="9"/>
  <c r="L569" i="9"/>
  <c r="M569" i="9"/>
  <c r="N569" i="9"/>
  <c r="O569" i="9"/>
  <c r="P569" i="9"/>
  <c r="Q569" i="9"/>
  <c r="R569" i="9"/>
  <c r="S569" i="9"/>
  <c r="T569" i="9"/>
  <c r="BA504" i="3"/>
  <c r="BB504" i="3"/>
  <c r="BC504" i="3"/>
  <c r="BD504" i="3"/>
  <c r="BE504" i="3"/>
  <c r="AZ504" i="3"/>
  <c r="U569" i="9"/>
  <c r="A570" i="9"/>
  <c r="B570" i="9"/>
  <c r="S505" i="3"/>
  <c r="C570" i="9"/>
  <c r="D570" i="9"/>
  <c r="E570" i="9"/>
  <c r="F570" i="9"/>
  <c r="G570" i="9"/>
  <c r="H570" i="9"/>
  <c r="BF505" i="3"/>
  <c r="BG505" i="3"/>
  <c r="BH505" i="3"/>
  <c r="BI505" i="3"/>
  <c r="BJ505" i="3"/>
  <c r="AI505" i="3"/>
  <c r="I570" i="9"/>
  <c r="J570" i="9"/>
  <c r="K570" i="9"/>
  <c r="L570" i="9"/>
  <c r="M570" i="9"/>
  <c r="N570" i="9"/>
  <c r="O570" i="9"/>
  <c r="P570" i="9"/>
  <c r="Q570" i="9"/>
  <c r="R570" i="9"/>
  <c r="S570" i="9"/>
  <c r="T570" i="9"/>
  <c r="BA505" i="3"/>
  <c r="BB505" i="3"/>
  <c r="BC505" i="3"/>
  <c r="BD505" i="3"/>
  <c r="BE505" i="3"/>
  <c r="AZ505" i="3"/>
  <c r="U570" i="9"/>
  <c r="A571" i="9"/>
  <c r="B571" i="9"/>
  <c r="S506" i="3"/>
  <c r="C571" i="9"/>
  <c r="D571" i="9"/>
  <c r="E571" i="9"/>
  <c r="F571" i="9"/>
  <c r="G571" i="9"/>
  <c r="H571" i="9"/>
  <c r="BF506" i="3"/>
  <c r="BG506" i="3"/>
  <c r="BH506" i="3"/>
  <c r="BI506" i="3"/>
  <c r="BJ506" i="3"/>
  <c r="AI506" i="3"/>
  <c r="I571" i="9"/>
  <c r="J571" i="9"/>
  <c r="K571" i="9"/>
  <c r="L571" i="9"/>
  <c r="M571" i="9"/>
  <c r="N571" i="9"/>
  <c r="O571" i="9"/>
  <c r="P571" i="9"/>
  <c r="Q571" i="9"/>
  <c r="R571" i="9"/>
  <c r="S571" i="9"/>
  <c r="T571" i="9"/>
  <c r="BA506" i="3"/>
  <c r="BB506" i="3"/>
  <c r="BC506" i="3"/>
  <c r="BD506" i="3"/>
  <c r="BE506" i="3"/>
  <c r="AZ506" i="3"/>
  <c r="U571" i="9"/>
  <c r="A572" i="9"/>
  <c r="B572" i="9"/>
  <c r="S507" i="3"/>
  <c r="C572" i="9"/>
  <c r="D572" i="9"/>
  <c r="E572" i="9"/>
  <c r="F572" i="9"/>
  <c r="G572" i="9"/>
  <c r="H572" i="9"/>
  <c r="BF507" i="3"/>
  <c r="BG507" i="3"/>
  <c r="BH507" i="3"/>
  <c r="BI507" i="3"/>
  <c r="BJ507" i="3"/>
  <c r="AI507" i="3"/>
  <c r="I572" i="9"/>
  <c r="J572" i="9"/>
  <c r="K572" i="9"/>
  <c r="L572" i="9"/>
  <c r="M572" i="9"/>
  <c r="N572" i="9"/>
  <c r="O572" i="9"/>
  <c r="P572" i="9"/>
  <c r="Q572" i="9"/>
  <c r="R572" i="9"/>
  <c r="S572" i="9"/>
  <c r="T572" i="9"/>
  <c r="BA507" i="3"/>
  <c r="BB507" i="3"/>
  <c r="BC507" i="3"/>
  <c r="BD507" i="3"/>
  <c r="BE507" i="3"/>
  <c r="AZ507" i="3"/>
  <c r="U572" i="9"/>
  <c r="A573" i="9"/>
  <c r="B573" i="9"/>
  <c r="S508" i="3"/>
  <c r="C573" i="9"/>
  <c r="D573" i="9"/>
  <c r="E573" i="9"/>
  <c r="F573" i="9"/>
  <c r="G573" i="9"/>
  <c r="H573" i="9"/>
  <c r="BF508" i="3"/>
  <c r="BG508" i="3"/>
  <c r="BH508" i="3"/>
  <c r="BI508" i="3"/>
  <c r="BJ508" i="3"/>
  <c r="AI508" i="3"/>
  <c r="I573" i="9"/>
  <c r="J573" i="9"/>
  <c r="K573" i="9"/>
  <c r="L573" i="9"/>
  <c r="M573" i="9"/>
  <c r="N573" i="9"/>
  <c r="O573" i="9"/>
  <c r="P573" i="9"/>
  <c r="Q573" i="9"/>
  <c r="R573" i="9"/>
  <c r="S573" i="9"/>
  <c r="T573" i="9"/>
  <c r="BA508" i="3"/>
  <c r="BB508" i="3"/>
  <c r="BC508" i="3"/>
  <c r="BD508" i="3"/>
  <c r="BE508" i="3"/>
  <c r="AZ508" i="3"/>
  <c r="U573" i="9"/>
  <c r="A574" i="9"/>
  <c r="B574" i="9"/>
  <c r="S509" i="3"/>
  <c r="C574" i="9"/>
  <c r="D574" i="9"/>
  <c r="E574" i="9"/>
  <c r="F574" i="9"/>
  <c r="G574" i="9"/>
  <c r="H574" i="9"/>
  <c r="BF509" i="3"/>
  <c r="BG509" i="3"/>
  <c r="BH509" i="3"/>
  <c r="BI509" i="3"/>
  <c r="BJ509" i="3"/>
  <c r="AI509" i="3"/>
  <c r="I574" i="9"/>
  <c r="J574" i="9"/>
  <c r="K574" i="9"/>
  <c r="L574" i="9"/>
  <c r="M574" i="9"/>
  <c r="N574" i="9"/>
  <c r="O574" i="9"/>
  <c r="P574" i="9"/>
  <c r="Q574" i="9"/>
  <c r="R574" i="9"/>
  <c r="S574" i="9"/>
  <c r="T574" i="9"/>
  <c r="BA509" i="3"/>
  <c r="BB509" i="3"/>
  <c r="BC509" i="3"/>
  <c r="BD509" i="3"/>
  <c r="BE509" i="3"/>
  <c r="AZ509" i="3"/>
  <c r="U574" i="9"/>
  <c r="A575" i="9"/>
  <c r="B575" i="9"/>
  <c r="S510" i="3"/>
  <c r="C575" i="9"/>
  <c r="D575" i="9"/>
  <c r="E575" i="9"/>
  <c r="F575" i="9"/>
  <c r="G575" i="9"/>
  <c r="H575" i="9"/>
  <c r="BF510" i="3"/>
  <c r="BG510" i="3"/>
  <c r="BH510" i="3"/>
  <c r="BI510" i="3"/>
  <c r="BJ510" i="3"/>
  <c r="AI510" i="3"/>
  <c r="I575" i="9"/>
  <c r="J575" i="9"/>
  <c r="K575" i="9"/>
  <c r="L575" i="9"/>
  <c r="M575" i="9"/>
  <c r="N575" i="9"/>
  <c r="O575" i="9"/>
  <c r="P575" i="9"/>
  <c r="Q575" i="9"/>
  <c r="R575" i="9"/>
  <c r="S575" i="9"/>
  <c r="T575" i="9"/>
  <c r="BA510" i="3"/>
  <c r="BB510" i="3"/>
  <c r="BC510" i="3"/>
  <c r="BD510" i="3"/>
  <c r="BE510" i="3"/>
  <c r="AZ510" i="3"/>
  <c r="U575" i="9"/>
  <c r="A576" i="9"/>
  <c r="B576" i="9"/>
  <c r="S511" i="3"/>
  <c r="C576" i="9"/>
  <c r="D576" i="9"/>
  <c r="E576" i="9"/>
  <c r="F576" i="9"/>
  <c r="G576" i="9"/>
  <c r="H576" i="9"/>
  <c r="BF511" i="3"/>
  <c r="BG511" i="3"/>
  <c r="BH511" i="3"/>
  <c r="BI511" i="3"/>
  <c r="BJ511" i="3"/>
  <c r="AI511" i="3"/>
  <c r="I576" i="9"/>
  <c r="J576" i="9"/>
  <c r="K576" i="9"/>
  <c r="L576" i="9"/>
  <c r="M576" i="9"/>
  <c r="N576" i="9"/>
  <c r="O576" i="9"/>
  <c r="P576" i="9"/>
  <c r="Q576" i="9"/>
  <c r="R576" i="9"/>
  <c r="S576" i="9"/>
  <c r="T576" i="9"/>
  <c r="BA511" i="3"/>
  <c r="BB511" i="3"/>
  <c r="BC511" i="3"/>
  <c r="BD511" i="3"/>
  <c r="BE511" i="3"/>
  <c r="AZ511" i="3"/>
  <c r="U576" i="9"/>
  <c r="A577" i="9"/>
  <c r="B577" i="9"/>
  <c r="S512" i="3"/>
  <c r="C577" i="9"/>
  <c r="D577" i="9"/>
  <c r="E577" i="9"/>
  <c r="F577" i="9"/>
  <c r="G577" i="9"/>
  <c r="H577" i="9"/>
  <c r="BF512" i="3"/>
  <c r="BG512" i="3"/>
  <c r="BH512" i="3"/>
  <c r="BI512" i="3"/>
  <c r="BJ512" i="3"/>
  <c r="AI512" i="3"/>
  <c r="I577" i="9"/>
  <c r="J577" i="9"/>
  <c r="K577" i="9"/>
  <c r="L577" i="9"/>
  <c r="M577" i="9"/>
  <c r="N577" i="9"/>
  <c r="O577" i="9"/>
  <c r="P577" i="9"/>
  <c r="Q577" i="9"/>
  <c r="R577" i="9"/>
  <c r="S577" i="9"/>
  <c r="T577" i="9"/>
  <c r="BA512" i="3"/>
  <c r="BB512" i="3"/>
  <c r="BC512" i="3"/>
  <c r="BD512" i="3"/>
  <c r="BE512" i="3"/>
  <c r="AZ512" i="3"/>
  <c r="U577" i="9"/>
  <c r="A578" i="9"/>
  <c r="B578" i="9"/>
  <c r="S513" i="3"/>
  <c r="C578" i="9"/>
  <c r="D578" i="9"/>
  <c r="E578" i="9"/>
  <c r="F578" i="9"/>
  <c r="G578" i="9"/>
  <c r="H578" i="9"/>
  <c r="Z513" i="3"/>
  <c r="BF513" i="3"/>
  <c r="BG513" i="3"/>
  <c r="BH513" i="3"/>
  <c r="BI513" i="3"/>
  <c r="BJ513" i="3"/>
  <c r="AI513" i="3"/>
  <c r="I578" i="9"/>
  <c r="J578" i="9"/>
  <c r="K578" i="9"/>
  <c r="L578" i="9"/>
  <c r="M578" i="9"/>
  <c r="N578" i="9"/>
  <c r="O578" i="9"/>
  <c r="P578" i="9"/>
  <c r="Q578" i="9"/>
  <c r="R578" i="9"/>
  <c r="S578" i="9"/>
  <c r="T578" i="9"/>
  <c r="BA513" i="3"/>
  <c r="BB513" i="3"/>
  <c r="BC513" i="3"/>
  <c r="BD513" i="3"/>
  <c r="BE513" i="3"/>
  <c r="AZ513" i="3"/>
  <c r="U578" i="9"/>
  <c r="A579" i="9"/>
  <c r="B579" i="9"/>
  <c r="S514" i="3"/>
  <c r="C579" i="9"/>
  <c r="D579" i="9"/>
  <c r="E579" i="9"/>
  <c r="F579" i="9"/>
  <c r="G579" i="9"/>
  <c r="H579" i="9"/>
  <c r="Z514" i="3"/>
  <c r="BF514" i="3"/>
  <c r="BG514" i="3"/>
  <c r="BH514" i="3"/>
  <c r="BI514" i="3"/>
  <c r="BJ514" i="3"/>
  <c r="AI514" i="3"/>
  <c r="I579" i="9"/>
  <c r="J579" i="9"/>
  <c r="K579" i="9"/>
  <c r="L579" i="9"/>
  <c r="M579" i="9"/>
  <c r="N579" i="9"/>
  <c r="O579" i="9"/>
  <c r="P579" i="9"/>
  <c r="Q579" i="9"/>
  <c r="R579" i="9"/>
  <c r="S579" i="9"/>
  <c r="T579" i="9"/>
  <c r="BA514" i="3"/>
  <c r="BB514" i="3"/>
  <c r="BC514" i="3"/>
  <c r="BD514" i="3"/>
  <c r="BE514" i="3"/>
  <c r="AZ514" i="3"/>
  <c r="U579" i="9"/>
  <c r="A580" i="9"/>
  <c r="B580" i="9"/>
  <c r="S515" i="3"/>
  <c r="C580" i="9"/>
  <c r="D580" i="9"/>
  <c r="E580" i="9"/>
  <c r="F580" i="9"/>
  <c r="G580" i="9"/>
  <c r="H580" i="9"/>
  <c r="Z515" i="3"/>
  <c r="BF515" i="3"/>
  <c r="BG515" i="3"/>
  <c r="BH515" i="3"/>
  <c r="BI515" i="3"/>
  <c r="BJ515" i="3"/>
  <c r="AI515" i="3"/>
  <c r="I580" i="9"/>
  <c r="J580" i="9"/>
  <c r="K580" i="9"/>
  <c r="L580" i="9"/>
  <c r="M580" i="9"/>
  <c r="N580" i="9"/>
  <c r="O580" i="9"/>
  <c r="P580" i="9"/>
  <c r="Q580" i="9"/>
  <c r="R580" i="9"/>
  <c r="S580" i="9"/>
  <c r="T580" i="9"/>
  <c r="BA515" i="3"/>
  <c r="BB515" i="3"/>
  <c r="BC515" i="3"/>
  <c r="BD515" i="3"/>
  <c r="BE515" i="3"/>
  <c r="AZ515" i="3"/>
  <c r="U580" i="9"/>
  <c r="A581" i="9"/>
  <c r="B581" i="9"/>
  <c r="S516" i="3"/>
  <c r="C581" i="9"/>
  <c r="D581" i="9"/>
  <c r="E581" i="9"/>
  <c r="F581" i="9"/>
  <c r="G581" i="9"/>
  <c r="H581" i="9"/>
  <c r="Z516" i="3"/>
  <c r="BF516" i="3"/>
  <c r="BG516" i="3"/>
  <c r="BH516" i="3"/>
  <c r="BI516" i="3"/>
  <c r="BJ516" i="3"/>
  <c r="AI516" i="3"/>
  <c r="I581" i="9"/>
  <c r="J581" i="9"/>
  <c r="K581" i="9"/>
  <c r="L581" i="9"/>
  <c r="M581" i="9"/>
  <c r="N581" i="9"/>
  <c r="O581" i="9"/>
  <c r="P581" i="9"/>
  <c r="Q581" i="9"/>
  <c r="R581" i="9"/>
  <c r="S581" i="9"/>
  <c r="T581" i="9"/>
  <c r="BA516" i="3"/>
  <c r="BB516" i="3"/>
  <c r="BC516" i="3"/>
  <c r="BD516" i="3"/>
  <c r="BE516" i="3"/>
  <c r="AZ516" i="3"/>
  <c r="U581" i="9"/>
  <c r="A582" i="9"/>
  <c r="B582" i="9"/>
  <c r="S517" i="3"/>
  <c r="C582" i="9"/>
  <c r="D582" i="9"/>
  <c r="E582" i="9"/>
  <c r="F582" i="9"/>
  <c r="G582" i="9"/>
  <c r="H582" i="9"/>
  <c r="Z517" i="3"/>
  <c r="BF517" i="3"/>
  <c r="BG517" i="3"/>
  <c r="BH517" i="3"/>
  <c r="BI517" i="3"/>
  <c r="BJ517" i="3"/>
  <c r="AI517" i="3"/>
  <c r="I582" i="9"/>
  <c r="J582" i="9"/>
  <c r="K582" i="9"/>
  <c r="L582" i="9"/>
  <c r="M582" i="9"/>
  <c r="N582" i="9"/>
  <c r="O582" i="9"/>
  <c r="P582" i="9"/>
  <c r="Q582" i="9"/>
  <c r="R582" i="9"/>
  <c r="S582" i="9"/>
  <c r="T582" i="9"/>
  <c r="BA517" i="3"/>
  <c r="BB517" i="3"/>
  <c r="BC517" i="3"/>
  <c r="BD517" i="3"/>
  <c r="BE517" i="3"/>
  <c r="AZ517" i="3"/>
  <c r="U582" i="9"/>
  <c r="A583" i="9"/>
  <c r="B583" i="9"/>
  <c r="S518" i="3"/>
  <c r="C583" i="9"/>
  <c r="D583" i="9"/>
  <c r="E583" i="9"/>
  <c r="F583" i="9"/>
  <c r="G583" i="9"/>
  <c r="H583" i="9"/>
  <c r="Z518" i="3"/>
  <c r="BF518" i="3"/>
  <c r="BG518" i="3"/>
  <c r="BH518" i="3"/>
  <c r="BI518" i="3"/>
  <c r="BJ518" i="3"/>
  <c r="AI518" i="3"/>
  <c r="I583" i="9"/>
  <c r="J583" i="9"/>
  <c r="K583" i="9"/>
  <c r="L583" i="9"/>
  <c r="M583" i="9"/>
  <c r="N583" i="9"/>
  <c r="O583" i="9"/>
  <c r="P583" i="9"/>
  <c r="Q583" i="9"/>
  <c r="R583" i="9"/>
  <c r="S583" i="9"/>
  <c r="T583" i="9"/>
  <c r="BA518" i="3"/>
  <c r="BB518" i="3"/>
  <c r="BC518" i="3"/>
  <c r="BD518" i="3"/>
  <c r="BE518" i="3"/>
  <c r="AZ518" i="3"/>
  <c r="U583" i="9"/>
  <c r="A584" i="9"/>
  <c r="B584" i="9"/>
  <c r="S519" i="3"/>
  <c r="C584" i="9"/>
  <c r="D584" i="9"/>
  <c r="E584" i="9"/>
  <c r="F584" i="9"/>
  <c r="G584" i="9"/>
  <c r="H584" i="9"/>
  <c r="Z519" i="3"/>
  <c r="BF519" i="3"/>
  <c r="BG519" i="3"/>
  <c r="BH519" i="3"/>
  <c r="BI519" i="3"/>
  <c r="BJ519" i="3"/>
  <c r="AI519" i="3"/>
  <c r="I584" i="9"/>
  <c r="J584" i="9"/>
  <c r="K584" i="9"/>
  <c r="L584" i="9"/>
  <c r="M584" i="9"/>
  <c r="N584" i="9"/>
  <c r="O584" i="9"/>
  <c r="P584" i="9"/>
  <c r="Q584" i="9"/>
  <c r="R584" i="9"/>
  <c r="S584" i="9"/>
  <c r="T584" i="9"/>
  <c r="BA519" i="3"/>
  <c r="BB519" i="3"/>
  <c r="BC519" i="3"/>
  <c r="BD519" i="3"/>
  <c r="BE519" i="3"/>
  <c r="AZ519" i="3"/>
  <c r="U584" i="9"/>
  <c r="A585" i="9"/>
  <c r="B585" i="9"/>
  <c r="S520" i="3"/>
  <c r="C585" i="9"/>
  <c r="D585" i="9"/>
  <c r="E585" i="9"/>
  <c r="F585" i="9"/>
  <c r="G585" i="9"/>
  <c r="H585" i="9"/>
  <c r="Z520" i="3"/>
  <c r="BF520" i="3"/>
  <c r="BG520" i="3"/>
  <c r="BH520" i="3"/>
  <c r="BI520" i="3"/>
  <c r="BJ520" i="3"/>
  <c r="AI520" i="3"/>
  <c r="I585" i="9"/>
  <c r="J585" i="9"/>
  <c r="K585" i="9"/>
  <c r="L585" i="9"/>
  <c r="M585" i="9"/>
  <c r="N585" i="9"/>
  <c r="O585" i="9"/>
  <c r="P585" i="9"/>
  <c r="Q585" i="9"/>
  <c r="R585" i="9"/>
  <c r="S585" i="9"/>
  <c r="T585" i="9"/>
  <c r="BA520" i="3"/>
  <c r="BB520" i="3"/>
  <c r="BC520" i="3"/>
  <c r="BD520" i="3"/>
  <c r="BE520" i="3"/>
  <c r="AZ520" i="3"/>
  <c r="U585" i="9"/>
  <c r="A586" i="9"/>
  <c r="B586" i="9"/>
  <c r="S521" i="3"/>
  <c r="C586" i="9"/>
  <c r="D586" i="9"/>
  <c r="E586" i="9"/>
  <c r="F586" i="9"/>
  <c r="G586" i="9"/>
  <c r="H586" i="9"/>
  <c r="Z521" i="3"/>
  <c r="BF521" i="3"/>
  <c r="BG521" i="3"/>
  <c r="BH521" i="3"/>
  <c r="BI521" i="3"/>
  <c r="BJ521" i="3"/>
  <c r="AI521" i="3"/>
  <c r="I586" i="9"/>
  <c r="J586" i="9"/>
  <c r="K586" i="9"/>
  <c r="L586" i="9"/>
  <c r="M586" i="9"/>
  <c r="N586" i="9"/>
  <c r="O586" i="9"/>
  <c r="P586" i="9"/>
  <c r="Q586" i="9"/>
  <c r="R586" i="9"/>
  <c r="S586" i="9"/>
  <c r="T586" i="9"/>
  <c r="BA521" i="3"/>
  <c r="BB521" i="3"/>
  <c r="BC521" i="3"/>
  <c r="BD521" i="3"/>
  <c r="BE521" i="3"/>
  <c r="AZ521" i="3"/>
  <c r="U586" i="9"/>
  <c r="A587" i="9"/>
  <c r="B587" i="9"/>
  <c r="S522" i="3"/>
  <c r="C587" i="9"/>
  <c r="D587" i="9"/>
  <c r="E587" i="9"/>
  <c r="F587" i="9"/>
  <c r="G587" i="9"/>
  <c r="H587" i="9"/>
  <c r="Z522" i="3"/>
  <c r="BF522" i="3"/>
  <c r="BG522" i="3"/>
  <c r="BH522" i="3"/>
  <c r="BI522" i="3"/>
  <c r="BJ522" i="3"/>
  <c r="AI522" i="3"/>
  <c r="I587" i="9"/>
  <c r="J587" i="9"/>
  <c r="K587" i="9"/>
  <c r="L587" i="9"/>
  <c r="M587" i="9"/>
  <c r="N587" i="9"/>
  <c r="O587" i="9"/>
  <c r="P587" i="9"/>
  <c r="Q587" i="9"/>
  <c r="R587" i="9"/>
  <c r="S587" i="9"/>
  <c r="T587" i="9"/>
  <c r="BA522" i="3"/>
  <c r="BB522" i="3"/>
  <c r="BC522" i="3"/>
  <c r="BD522" i="3"/>
  <c r="BE522" i="3"/>
  <c r="AZ522" i="3"/>
  <c r="U587" i="9"/>
  <c r="A588" i="9"/>
  <c r="B588" i="9"/>
  <c r="S523" i="3"/>
  <c r="C588" i="9"/>
  <c r="D588" i="9"/>
  <c r="E588" i="9"/>
  <c r="F588" i="9"/>
  <c r="G588" i="9"/>
  <c r="H588" i="9"/>
  <c r="Z523" i="3"/>
  <c r="BF523" i="3"/>
  <c r="BG523" i="3"/>
  <c r="BH523" i="3"/>
  <c r="BI523" i="3"/>
  <c r="BJ523" i="3"/>
  <c r="AI523" i="3"/>
  <c r="I588" i="9"/>
  <c r="J588" i="9"/>
  <c r="K588" i="9"/>
  <c r="L588" i="9"/>
  <c r="M588" i="9"/>
  <c r="N588" i="9"/>
  <c r="O588" i="9"/>
  <c r="P588" i="9"/>
  <c r="Q588" i="9"/>
  <c r="R588" i="9"/>
  <c r="S588" i="9"/>
  <c r="T588" i="9"/>
  <c r="BA523" i="3"/>
  <c r="BB523" i="3"/>
  <c r="BC523" i="3"/>
  <c r="BD523" i="3"/>
  <c r="BE523" i="3"/>
  <c r="AZ523" i="3"/>
  <c r="U588" i="9"/>
  <c r="A589" i="9"/>
  <c r="B589" i="9"/>
  <c r="S524" i="3"/>
  <c r="C589" i="9"/>
  <c r="D589" i="9"/>
  <c r="E589" i="9"/>
  <c r="F589" i="9"/>
  <c r="G589" i="9"/>
  <c r="H589" i="9"/>
  <c r="Z524" i="3"/>
  <c r="BF524" i="3"/>
  <c r="BG524" i="3"/>
  <c r="BH524" i="3"/>
  <c r="BI524" i="3"/>
  <c r="BJ524" i="3"/>
  <c r="AI524" i="3"/>
  <c r="I589" i="9"/>
  <c r="J589" i="9"/>
  <c r="K589" i="9"/>
  <c r="L589" i="9"/>
  <c r="M589" i="9"/>
  <c r="N589" i="9"/>
  <c r="O589" i="9"/>
  <c r="P589" i="9"/>
  <c r="Q589" i="9"/>
  <c r="R589" i="9"/>
  <c r="S589" i="9"/>
  <c r="T589" i="9"/>
  <c r="BA524" i="3"/>
  <c r="BB524" i="3"/>
  <c r="BC524" i="3"/>
  <c r="BD524" i="3"/>
  <c r="BE524" i="3"/>
  <c r="AZ524" i="3"/>
  <c r="U589" i="9"/>
  <c r="A590" i="9"/>
  <c r="B590" i="9"/>
  <c r="S525" i="3"/>
  <c r="C590" i="9"/>
  <c r="D590" i="9"/>
  <c r="E590" i="9"/>
  <c r="F590" i="9"/>
  <c r="G590" i="9"/>
  <c r="H590" i="9"/>
  <c r="Z525" i="3"/>
  <c r="BF525" i="3"/>
  <c r="BG525" i="3"/>
  <c r="BH525" i="3"/>
  <c r="BI525" i="3"/>
  <c r="BJ525" i="3"/>
  <c r="AI525" i="3"/>
  <c r="I590" i="9"/>
  <c r="J590" i="9"/>
  <c r="K590" i="9"/>
  <c r="L590" i="9"/>
  <c r="M590" i="9"/>
  <c r="N590" i="9"/>
  <c r="O590" i="9"/>
  <c r="P590" i="9"/>
  <c r="Q590" i="9"/>
  <c r="R590" i="9"/>
  <c r="S590" i="9"/>
  <c r="T590" i="9"/>
  <c r="BA525" i="3"/>
  <c r="BB525" i="3"/>
  <c r="BC525" i="3"/>
  <c r="BD525" i="3"/>
  <c r="BE525" i="3"/>
  <c r="AZ525" i="3"/>
  <c r="U590" i="9"/>
  <c r="A591" i="9"/>
  <c r="B591" i="9"/>
  <c r="S526" i="3"/>
  <c r="C591" i="9"/>
  <c r="D591" i="9"/>
  <c r="E591" i="9"/>
  <c r="F591" i="9"/>
  <c r="G591" i="9"/>
  <c r="H591" i="9"/>
  <c r="Z526" i="3"/>
  <c r="BF526" i="3"/>
  <c r="BG526" i="3"/>
  <c r="BH526" i="3"/>
  <c r="BI526" i="3"/>
  <c r="BJ526" i="3"/>
  <c r="AI526" i="3"/>
  <c r="I591" i="9"/>
  <c r="J591" i="9"/>
  <c r="K591" i="9"/>
  <c r="L591" i="9"/>
  <c r="M591" i="9"/>
  <c r="N591" i="9"/>
  <c r="O591" i="9"/>
  <c r="P591" i="9"/>
  <c r="Q591" i="9"/>
  <c r="R591" i="9"/>
  <c r="S591" i="9"/>
  <c r="T591" i="9"/>
  <c r="BA526" i="3"/>
  <c r="BB526" i="3"/>
  <c r="BC526" i="3"/>
  <c r="BD526" i="3"/>
  <c r="BE526" i="3"/>
  <c r="AZ526" i="3"/>
  <c r="U591" i="9"/>
  <c r="A592" i="9"/>
  <c r="B592" i="9"/>
  <c r="S527" i="3"/>
  <c r="C592" i="9"/>
  <c r="D592" i="9"/>
  <c r="E592" i="9"/>
  <c r="F592" i="9"/>
  <c r="G592" i="9"/>
  <c r="H592" i="9"/>
  <c r="Z527" i="3"/>
  <c r="BF527" i="3"/>
  <c r="BG527" i="3"/>
  <c r="BH527" i="3"/>
  <c r="BI527" i="3"/>
  <c r="BJ527" i="3"/>
  <c r="AI527" i="3"/>
  <c r="I592" i="9"/>
  <c r="J592" i="9"/>
  <c r="K592" i="9"/>
  <c r="L592" i="9"/>
  <c r="M592" i="9"/>
  <c r="N592" i="9"/>
  <c r="O592" i="9"/>
  <c r="P592" i="9"/>
  <c r="Q592" i="9"/>
  <c r="R592" i="9"/>
  <c r="S592" i="9"/>
  <c r="T592" i="9"/>
  <c r="BA527" i="3"/>
  <c r="BB527" i="3"/>
  <c r="BC527" i="3"/>
  <c r="BD527" i="3"/>
  <c r="BE527" i="3"/>
  <c r="AZ527" i="3"/>
  <c r="U592" i="9"/>
  <c r="A593" i="9"/>
  <c r="B593" i="9"/>
  <c r="S528" i="3"/>
  <c r="C593" i="9"/>
  <c r="D593" i="9"/>
  <c r="E593" i="9"/>
  <c r="F593" i="9"/>
  <c r="G593" i="9"/>
  <c r="H593" i="9"/>
  <c r="Z528" i="3"/>
  <c r="BF528" i="3"/>
  <c r="BG528" i="3"/>
  <c r="BH528" i="3"/>
  <c r="BI528" i="3"/>
  <c r="BJ528" i="3"/>
  <c r="AI528" i="3"/>
  <c r="I593" i="9"/>
  <c r="J593" i="9"/>
  <c r="K593" i="9"/>
  <c r="L593" i="9"/>
  <c r="M593" i="9"/>
  <c r="N593" i="9"/>
  <c r="O593" i="9"/>
  <c r="P593" i="9"/>
  <c r="Q593" i="9"/>
  <c r="R593" i="9"/>
  <c r="S593" i="9"/>
  <c r="T593" i="9"/>
  <c r="BA528" i="3"/>
  <c r="BB528" i="3"/>
  <c r="BC528" i="3"/>
  <c r="BD528" i="3"/>
  <c r="BE528" i="3"/>
  <c r="AZ528" i="3"/>
  <c r="U593" i="9"/>
  <c r="A594" i="9"/>
  <c r="B594" i="9"/>
  <c r="S529" i="3"/>
  <c r="C594" i="9"/>
  <c r="D594" i="9"/>
  <c r="E594" i="9"/>
  <c r="F594" i="9"/>
  <c r="G594" i="9"/>
  <c r="H594" i="9"/>
  <c r="Z529" i="3"/>
  <c r="BF529" i="3"/>
  <c r="BG529" i="3"/>
  <c r="BH529" i="3"/>
  <c r="BI529" i="3"/>
  <c r="BJ529" i="3"/>
  <c r="AI529" i="3"/>
  <c r="I594" i="9"/>
  <c r="J594" i="9"/>
  <c r="K594" i="9"/>
  <c r="L594" i="9"/>
  <c r="M594" i="9"/>
  <c r="N594" i="9"/>
  <c r="O594" i="9"/>
  <c r="P594" i="9"/>
  <c r="Q594" i="9"/>
  <c r="R594" i="9"/>
  <c r="S594" i="9"/>
  <c r="T594" i="9"/>
  <c r="BA529" i="3"/>
  <c r="BB529" i="3"/>
  <c r="BC529" i="3"/>
  <c r="BD529" i="3"/>
  <c r="BE529" i="3"/>
  <c r="AZ529" i="3"/>
  <c r="U594" i="9"/>
  <c r="A595" i="9"/>
  <c r="B595" i="9"/>
  <c r="S530" i="3"/>
  <c r="C595" i="9"/>
  <c r="D595" i="9"/>
  <c r="E595" i="9"/>
  <c r="F595" i="9"/>
  <c r="G595" i="9"/>
  <c r="H595" i="9"/>
  <c r="Z530" i="3"/>
  <c r="BF530" i="3"/>
  <c r="BG530" i="3"/>
  <c r="BH530" i="3"/>
  <c r="BI530" i="3"/>
  <c r="BJ530" i="3"/>
  <c r="AI530" i="3"/>
  <c r="I595" i="9"/>
  <c r="J595" i="9"/>
  <c r="K595" i="9"/>
  <c r="L595" i="9"/>
  <c r="M595" i="9"/>
  <c r="N595" i="9"/>
  <c r="O595" i="9"/>
  <c r="P595" i="9"/>
  <c r="Q595" i="9"/>
  <c r="R595" i="9"/>
  <c r="S595" i="9"/>
  <c r="T595" i="9"/>
  <c r="BA530" i="3"/>
  <c r="BB530" i="3"/>
  <c r="BC530" i="3"/>
  <c r="BD530" i="3"/>
  <c r="BE530" i="3"/>
  <c r="AZ530" i="3"/>
  <c r="U595" i="9"/>
  <c r="A596" i="9"/>
  <c r="B596" i="9"/>
  <c r="S531" i="3"/>
  <c r="C596" i="9"/>
  <c r="D596" i="9"/>
  <c r="E596" i="9"/>
  <c r="F596" i="9"/>
  <c r="G596" i="9"/>
  <c r="H596" i="9"/>
  <c r="Z531" i="3"/>
  <c r="BF531" i="3"/>
  <c r="BG531" i="3"/>
  <c r="BH531" i="3"/>
  <c r="BI531" i="3"/>
  <c r="BJ531" i="3"/>
  <c r="AI531" i="3"/>
  <c r="I596" i="9"/>
  <c r="J596" i="9"/>
  <c r="K596" i="9"/>
  <c r="L596" i="9"/>
  <c r="M596" i="9"/>
  <c r="N596" i="9"/>
  <c r="O596" i="9"/>
  <c r="P596" i="9"/>
  <c r="Q596" i="9"/>
  <c r="R596" i="9"/>
  <c r="S596" i="9"/>
  <c r="T596" i="9"/>
  <c r="BA531" i="3"/>
  <c r="BB531" i="3"/>
  <c r="BC531" i="3"/>
  <c r="BD531" i="3"/>
  <c r="BE531" i="3"/>
  <c r="AZ531" i="3"/>
  <c r="U596" i="9"/>
  <c r="A597" i="9"/>
  <c r="B597" i="9"/>
  <c r="S532" i="3"/>
  <c r="C597" i="9"/>
  <c r="D597" i="9"/>
  <c r="E597" i="9"/>
  <c r="F597" i="9"/>
  <c r="G597" i="9"/>
  <c r="H597" i="9"/>
  <c r="Z532" i="3"/>
  <c r="BF532" i="3"/>
  <c r="BG532" i="3"/>
  <c r="BH532" i="3"/>
  <c r="BI532" i="3"/>
  <c r="BJ532" i="3"/>
  <c r="AI532" i="3"/>
  <c r="I597" i="9"/>
  <c r="J597" i="9"/>
  <c r="K597" i="9"/>
  <c r="L597" i="9"/>
  <c r="M597" i="9"/>
  <c r="N597" i="9"/>
  <c r="O597" i="9"/>
  <c r="P597" i="9"/>
  <c r="Q597" i="9"/>
  <c r="R597" i="9"/>
  <c r="S597" i="9"/>
  <c r="T597" i="9"/>
  <c r="BA532" i="3"/>
  <c r="BB532" i="3"/>
  <c r="BC532" i="3"/>
  <c r="BD532" i="3"/>
  <c r="BE532" i="3"/>
  <c r="AZ532" i="3"/>
  <c r="U597" i="9"/>
  <c r="A598" i="9"/>
  <c r="B598" i="9"/>
  <c r="S533" i="3"/>
  <c r="C598" i="9"/>
  <c r="D598" i="9"/>
  <c r="E598" i="9"/>
  <c r="F598" i="9"/>
  <c r="G598" i="9"/>
  <c r="H598" i="9"/>
  <c r="BF533" i="3"/>
  <c r="BG533" i="3"/>
  <c r="BH533" i="3"/>
  <c r="BI533" i="3"/>
  <c r="BJ533" i="3"/>
  <c r="AI533" i="3"/>
  <c r="I598" i="9"/>
  <c r="J598" i="9"/>
  <c r="K598" i="9"/>
  <c r="L598" i="9"/>
  <c r="M598" i="9"/>
  <c r="N598" i="9"/>
  <c r="O598" i="9"/>
  <c r="P598" i="9"/>
  <c r="Q598" i="9"/>
  <c r="R598" i="9"/>
  <c r="S598" i="9"/>
  <c r="T598" i="9"/>
  <c r="BA533" i="3"/>
  <c r="BB533" i="3"/>
  <c r="BC533" i="3"/>
  <c r="BD533" i="3"/>
  <c r="BE533" i="3"/>
  <c r="AZ533" i="3"/>
  <c r="U598" i="9"/>
  <c r="A599" i="9"/>
  <c r="B599" i="9"/>
  <c r="S534" i="3"/>
  <c r="C599" i="9"/>
  <c r="D599" i="9"/>
  <c r="E599" i="9"/>
  <c r="F599" i="9"/>
  <c r="G599" i="9"/>
  <c r="H599" i="9"/>
  <c r="BF534" i="3"/>
  <c r="BG534" i="3"/>
  <c r="BH534" i="3"/>
  <c r="BI534" i="3"/>
  <c r="BJ534" i="3"/>
  <c r="AI534" i="3"/>
  <c r="I599" i="9"/>
  <c r="J599" i="9"/>
  <c r="K599" i="9"/>
  <c r="L599" i="9"/>
  <c r="M599" i="9"/>
  <c r="N599" i="9"/>
  <c r="O599" i="9"/>
  <c r="P599" i="9"/>
  <c r="Q599" i="9"/>
  <c r="R599" i="9"/>
  <c r="S599" i="9"/>
  <c r="T599" i="9"/>
  <c r="BA534" i="3"/>
  <c r="BB534" i="3"/>
  <c r="BC534" i="3"/>
  <c r="BD534" i="3"/>
  <c r="BE534" i="3"/>
  <c r="AZ534" i="3"/>
  <c r="U599" i="9"/>
  <c r="A600" i="9"/>
  <c r="B600" i="9"/>
  <c r="S535" i="3"/>
  <c r="C600" i="9"/>
  <c r="D600" i="9"/>
  <c r="E600" i="9"/>
  <c r="F600" i="9"/>
  <c r="G600" i="9"/>
  <c r="H600" i="9"/>
  <c r="BF535" i="3"/>
  <c r="BG535" i="3"/>
  <c r="BH535" i="3"/>
  <c r="BI535" i="3"/>
  <c r="BJ535" i="3"/>
  <c r="AI535" i="3"/>
  <c r="I600" i="9"/>
  <c r="J600" i="9"/>
  <c r="K600" i="9"/>
  <c r="L600" i="9"/>
  <c r="M600" i="9"/>
  <c r="N600" i="9"/>
  <c r="O600" i="9"/>
  <c r="P600" i="9"/>
  <c r="Q600" i="9"/>
  <c r="R600" i="9"/>
  <c r="S600" i="9"/>
  <c r="T600" i="9"/>
  <c r="BA535" i="3"/>
  <c r="BB535" i="3"/>
  <c r="BC535" i="3"/>
  <c r="BD535" i="3"/>
  <c r="BE535" i="3"/>
  <c r="AZ535" i="3"/>
  <c r="U600" i="9"/>
  <c r="A601" i="9"/>
  <c r="B601" i="9"/>
  <c r="S536" i="3"/>
  <c r="C601" i="9"/>
  <c r="D601" i="9"/>
  <c r="E601" i="9"/>
  <c r="F601" i="9"/>
  <c r="G601" i="9"/>
  <c r="H601" i="9"/>
  <c r="BF536" i="3"/>
  <c r="BG536" i="3"/>
  <c r="BH536" i="3"/>
  <c r="BI536" i="3"/>
  <c r="BJ536" i="3"/>
  <c r="AI536" i="3"/>
  <c r="I601" i="9"/>
  <c r="J601" i="9"/>
  <c r="K601" i="9"/>
  <c r="L601" i="9"/>
  <c r="M601" i="9"/>
  <c r="N601" i="9"/>
  <c r="O601" i="9"/>
  <c r="P601" i="9"/>
  <c r="Q601" i="9"/>
  <c r="R601" i="9"/>
  <c r="S601" i="9"/>
  <c r="T601" i="9"/>
  <c r="BA536" i="3"/>
  <c r="BB536" i="3"/>
  <c r="BC536" i="3"/>
  <c r="BD536" i="3"/>
  <c r="BE536" i="3"/>
  <c r="AZ536" i="3"/>
  <c r="U601" i="9"/>
  <c r="A602" i="9"/>
  <c r="B602" i="9"/>
  <c r="S537" i="3"/>
  <c r="C602" i="9"/>
  <c r="D602" i="9"/>
  <c r="E602" i="9"/>
  <c r="F602" i="9"/>
  <c r="G602" i="9"/>
  <c r="H602" i="9"/>
  <c r="BF537" i="3"/>
  <c r="BG537" i="3"/>
  <c r="BH537" i="3"/>
  <c r="BI537" i="3"/>
  <c r="BJ537" i="3"/>
  <c r="AI537" i="3"/>
  <c r="I602" i="9"/>
  <c r="J602" i="9"/>
  <c r="K602" i="9"/>
  <c r="L602" i="9"/>
  <c r="M602" i="9"/>
  <c r="N602" i="9"/>
  <c r="O602" i="9"/>
  <c r="P602" i="9"/>
  <c r="Q602" i="9"/>
  <c r="R602" i="9"/>
  <c r="S602" i="9"/>
  <c r="T602" i="9"/>
  <c r="BA537" i="3"/>
  <c r="BB537" i="3"/>
  <c r="BC537" i="3"/>
  <c r="BD537" i="3"/>
  <c r="BE537" i="3"/>
  <c r="AZ537" i="3"/>
  <c r="U602" i="9"/>
  <c r="A603" i="9"/>
  <c r="B603" i="9"/>
  <c r="S538" i="3"/>
  <c r="C603" i="9"/>
  <c r="D603" i="9"/>
  <c r="E603" i="9"/>
  <c r="F603" i="9"/>
  <c r="G603" i="9"/>
  <c r="H603" i="9"/>
  <c r="BF538" i="3"/>
  <c r="BG538" i="3"/>
  <c r="BH538" i="3"/>
  <c r="BI538" i="3"/>
  <c r="BJ538" i="3"/>
  <c r="AI538" i="3"/>
  <c r="I603" i="9"/>
  <c r="J603" i="9"/>
  <c r="K603" i="9"/>
  <c r="L603" i="9"/>
  <c r="M603" i="9"/>
  <c r="N603" i="9"/>
  <c r="O603" i="9"/>
  <c r="P603" i="9"/>
  <c r="Q603" i="9"/>
  <c r="R603" i="9"/>
  <c r="S603" i="9"/>
  <c r="T603" i="9"/>
  <c r="BA538" i="3"/>
  <c r="BB538" i="3"/>
  <c r="BC538" i="3"/>
  <c r="BD538" i="3"/>
  <c r="BE538" i="3"/>
  <c r="AZ538" i="3"/>
  <c r="U603" i="9"/>
  <c r="A604" i="9"/>
  <c r="B604" i="9"/>
  <c r="S539" i="3"/>
  <c r="C604" i="9"/>
  <c r="D604" i="9"/>
  <c r="E604" i="9"/>
  <c r="F604" i="9"/>
  <c r="G604" i="9"/>
  <c r="H604" i="9"/>
  <c r="BF539" i="3"/>
  <c r="BG539" i="3"/>
  <c r="BH539" i="3"/>
  <c r="BI539" i="3"/>
  <c r="BJ539" i="3"/>
  <c r="AI539" i="3"/>
  <c r="I604" i="9"/>
  <c r="J604" i="9"/>
  <c r="K604" i="9"/>
  <c r="L604" i="9"/>
  <c r="M604" i="9"/>
  <c r="N604" i="9"/>
  <c r="O604" i="9"/>
  <c r="P604" i="9"/>
  <c r="Q604" i="9"/>
  <c r="R604" i="9"/>
  <c r="S604" i="9"/>
  <c r="T604" i="9"/>
  <c r="BA539" i="3"/>
  <c r="BB539" i="3"/>
  <c r="BC539" i="3"/>
  <c r="BD539" i="3"/>
  <c r="BE539" i="3"/>
  <c r="AZ539" i="3"/>
  <c r="U604" i="9"/>
  <c r="A605" i="9"/>
  <c r="B605" i="9"/>
  <c r="S540" i="3"/>
  <c r="C605" i="9"/>
  <c r="D605" i="9"/>
  <c r="E605" i="9"/>
  <c r="F605" i="9"/>
  <c r="G605" i="9"/>
  <c r="H605" i="9"/>
  <c r="BF540" i="3"/>
  <c r="BG540" i="3"/>
  <c r="BH540" i="3"/>
  <c r="BI540" i="3"/>
  <c r="BJ540" i="3"/>
  <c r="AI540" i="3"/>
  <c r="I605" i="9"/>
  <c r="J605" i="9"/>
  <c r="K605" i="9"/>
  <c r="L605" i="9"/>
  <c r="M605" i="9"/>
  <c r="N605" i="9"/>
  <c r="O605" i="9"/>
  <c r="P605" i="9"/>
  <c r="Q605" i="9"/>
  <c r="R605" i="9"/>
  <c r="S605" i="9"/>
  <c r="T605" i="9"/>
  <c r="BA540" i="3"/>
  <c r="BB540" i="3"/>
  <c r="BC540" i="3"/>
  <c r="BD540" i="3"/>
  <c r="BE540" i="3"/>
  <c r="AZ540" i="3"/>
  <c r="U605" i="9"/>
  <c r="A606" i="9"/>
  <c r="B606" i="9"/>
  <c r="S541" i="3"/>
  <c r="C606" i="9"/>
  <c r="D606" i="9"/>
  <c r="E606" i="9"/>
  <c r="F606" i="9"/>
  <c r="G606" i="9"/>
  <c r="H606" i="9"/>
  <c r="BF541" i="3"/>
  <c r="BG541" i="3"/>
  <c r="BH541" i="3"/>
  <c r="BI541" i="3"/>
  <c r="BJ541" i="3"/>
  <c r="AI541" i="3"/>
  <c r="I606" i="9"/>
  <c r="J606" i="9"/>
  <c r="K606" i="9"/>
  <c r="L606" i="9"/>
  <c r="M606" i="9"/>
  <c r="N606" i="9"/>
  <c r="O606" i="9"/>
  <c r="P606" i="9"/>
  <c r="Q606" i="9"/>
  <c r="R606" i="9"/>
  <c r="S606" i="9"/>
  <c r="T606" i="9"/>
  <c r="BA541" i="3"/>
  <c r="BB541" i="3"/>
  <c r="BC541" i="3"/>
  <c r="BD541" i="3"/>
  <c r="BE541" i="3"/>
  <c r="AZ541" i="3"/>
  <c r="U606" i="9"/>
  <c r="A607" i="9"/>
  <c r="B607" i="9"/>
  <c r="S542" i="3"/>
  <c r="C607" i="9"/>
  <c r="D607" i="9"/>
  <c r="E607" i="9"/>
  <c r="F607" i="9"/>
  <c r="G607" i="9"/>
  <c r="H607" i="9"/>
  <c r="BF542" i="3"/>
  <c r="BG542" i="3"/>
  <c r="BH542" i="3"/>
  <c r="BI542" i="3"/>
  <c r="BJ542" i="3"/>
  <c r="AI542" i="3"/>
  <c r="I607" i="9"/>
  <c r="J607" i="9"/>
  <c r="K607" i="9"/>
  <c r="L607" i="9"/>
  <c r="M607" i="9"/>
  <c r="N607" i="9"/>
  <c r="O607" i="9"/>
  <c r="P607" i="9"/>
  <c r="Q607" i="9"/>
  <c r="R607" i="9"/>
  <c r="S607" i="9"/>
  <c r="T607" i="9"/>
  <c r="BA542" i="3"/>
  <c r="BB542" i="3"/>
  <c r="BC542" i="3"/>
  <c r="BD542" i="3"/>
  <c r="BE542" i="3"/>
  <c r="AZ542" i="3"/>
  <c r="U607" i="9"/>
  <c r="A608" i="9"/>
  <c r="B608" i="9"/>
  <c r="S543" i="3"/>
  <c r="C608" i="9"/>
  <c r="D608" i="9"/>
  <c r="E608" i="9"/>
  <c r="F608" i="9"/>
  <c r="G608" i="9"/>
  <c r="H608" i="9"/>
  <c r="BF543" i="3"/>
  <c r="BG543" i="3"/>
  <c r="BH543" i="3"/>
  <c r="BI543" i="3"/>
  <c r="BJ543" i="3"/>
  <c r="AI543" i="3"/>
  <c r="I608" i="9"/>
  <c r="J608" i="9"/>
  <c r="K608" i="9"/>
  <c r="L608" i="9"/>
  <c r="M608" i="9"/>
  <c r="N608" i="9"/>
  <c r="O608" i="9"/>
  <c r="P608" i="9"/>
  <c r="Q608" i="9"/>
  <c r="R608" i="9"/>
  <c r="S608" i="9"/>
  <c r="T608" i="9"/>
  <c r="BA543" i="3"/>
  <c r="BB543" i="3"/>
  <c r="BC543" i="3"/>
  <c r="BD543" i="3"/>
  <c r="BE543" i="3"/>
  <c r="AZ543" i="3"/>
  <c r="U608" i="9"/>
  <c r="A609" i="9"/>
  <c r="B609" i="9"/>
  <c r="S544" i="3"/>
  <c r="C609" i="9"/>
  <c r="D609" i="9"/>
  <c r="E609" i="9"/>
  <c r="F609" i="9"/>
  <c r="G609" i="9"/>
  <c r="H609" i="9"/>
  <c r="BF544" i="3"/>
  <c r="BG544" i="3"/>
  <c r="BH544" i="3"/>
  <c r="BI544" i="3"/>
  <c r="BJ544" i="3"/>
  <c r="AI544" i="3"/>
  <c r="I609" i="9"/>
  <c r="J609" i="9"/>
  <c r="K609" i="9"/>
  <c r="L609" i="9"/>
  <c r="M609" i="9"/>
  <c r="N609" i="9"/>
  <c r="O609" i="9"/>
  <c r="P609" i="9"/>
  <c r="Q609" i="9"/>
  <c r="R609" i="9"/>
  <c r="S609" i="9"/>
  <c r="T609" i="9"/>
  <c r="BA544" i="3"/>
  <c r="BB544" i="3"/>
  <c r="BC544" i="3"/>
  <c r="BD544" i="3"/>
  <c r="BE544" i="3"/>
  <c r="AZ544" i="3"/>
  <c r="U609" i="9"/>
  <c r="A610" i="9"/>
  <c r="B610" i="9"/>
  <c r="S545" i="3"/>
  <c r="C610" i="9"/>
  <c r="D610" i="9"/>
  <c r="E610" i="9"/>
  <c r="F610" i="9"/>
  <c r="G610" i="9"/>
  <c r="H610" i="9"/>
  <c r="BF545" i="3"/>
  <c r="BG545" i="3"/>
  <c r="BH545" i="3"/>
  <c r="BI545" i="3"/>
  <c r="BJ545" i="3"/>
  <c r="AI545" i="3"/>
  <c r="I610" i="9"/>
  <c r="J610" i="9"/>
  <c r="K610" i="9"/>
  <c r="L610" i="9"/>
  <c r="M610" i="9"/>
  <c r="N610" i="9"/>
  <c r="O610" i="9"/>
  <c r="P610" i="9"/>
  <c r="Q610" i="9"/>
  <c r="R610" i="9"/>
  <c r="S610" i="9"/>
  <c r="T610" i="9"/>
  <c r="BA545" i="3"/>
  <c r="BB545" i="3"/>
  <c r="BC545" i="3"/>
  <c r="BD545" i="3"/>
  <c r="BE545" i="3"/>
  <c r="AZ545" i="3"/>
  <c r="U610" i="9"/>
  <c r="A611" i="9"/>
  <c r="B611" i="9"/>
  <c r="S546" i="3"/>
  <c r="C611" i="9"/>
  <c r="D611" i="9"/>
  <c r="E611" i="9"/>
  <c r="F611" i="9"/>
  <c r="G611" i="9"/>
  <c r="H611" i="9"/>
  <c r="BF546" i="3"/>
  <c r="BG546" i="3"/>
  <c r="BH546" i="3"/>
  <c r="BI546" i="3"/>
  <c r="BJ546" i="3"/>
  <c r="AI546" i="3"/>
  <c r="I611" i="9"/>
  <c r="J611" i="9"/>
  <c r="K611" i="9"/>
  <c r="L611" i="9"/>
  <c r="M611" i="9"/>
  <c r="N611" i="9"/>
  <c r="O611" i="9"/>
  <c r="P611" i="9"/>
  <c r="Q611" i="9"/>
  <c r="R611" i="9"/>
  <c r="S611" i="9"/>
  <c r="T611" i="9"/>
  <c r="BA546" i="3"/>
  <c r="BB546" i="3"/>
  <c r="BC546" i="3"/>
  <c r="BD546" i="3"/>
  <c r="BE546" i="3"/>
  <c r="AZ546" i="3"/>
  <c r="U611" i="9"/>
  <c r="A612" i="9"/>
  <c r="B612" i="9"/>
  <c r="S547" i="3"/>
  <c r="C612" i="9"/>
  <c r="D612" i="9"/>
  <c r="E612" i="9"/>
  <c r="F612" i="9"/>
  <c r="G612" i="9"/>
  <c r="H612" i="9"/>
  <c r="BF547" i="3"/>
  <c r="BG547" i="3"/>
  <c r="BH547" i="3"/>
  <c r="BI547" i="3"/>
  <c r="BJ547" i="3"/>
  <c r="AI547" i="3"/>
  <c r="I612" i="9"/>
  <c r="J612" i="9"/>
  <c r="K612" i="9"/>
  <c r="L612" i="9"/>
  <c r="M612" i="9"/>
  <c r="N612" i="9"/>
  <c r="O612" i="9"/>
  <c r="P612" i="9"/>
  <c r="Q612" i="9"/>
  <c r="R612" i="9"/>
  <c r="S612" i="9"/>
  <c r="T612" i="9"/>
  <c r="BA547" i="3"/>
  <c r="BB547" i="3"/>
  <c r="BC547" i="3"/>
  <c r="BD547" i="3"/>
  <c r="BE547" i="3"/>
  <c r="AZ547" i="3"/>
  <c r="U612" i="9"/>
  <c r="A613" i="9"/>
  <c r="B613" i="9"/>
  <c r="S548" i="3"/>
  <c r="C613" i="9"/>
  <c r="D613" i="9"/>
  <c r="E613" i="9"/>
  <c r="F613" i="9"/>
  <c r="G613" i="9"/>
  <c r="H613" i="9"/>
  <c r="BF548" i="3"/>
  <c r="BG548" i="3"/>
  <c r="BH548" i="3"/>
  <c r="BI548" i="3"/>
  <c r="BJ548" i="3"/>
  <c r="AI548" i="3"/>
  <c r="I613" i="9"/>
  <c r="J613" i="9"/>
  <c r="K613" i="9"/>
  <c r="L613" i="9"/>
  <c r="M613" i="9"/>
  <c r="N613" i="9"/>
  <c r="O613" i="9"/>
  <c r="P613" i="9"/>
  <c r="Q613" i="9"/>
  <c r="R613" i="9"/>
  <c r="S613" i="9"/>
  <c r="T613" i="9"/>
  <c r="BA548" i="3"/>
  <c r="BB548" i="3"/>
  <c r="BC548" i="3"/>
  <c r="BD548" i="3"/>
  <c r="BE548" i="3"/>
  <c r="AZ548" i="3"/>
  <c r="U613" i="9"/>
  <c r="A614" i="9"/>
  <c r="B614" i="9"/>
  <c r="S549" i="3"/>
  <c r="C614" i="9"/>
  <c r="D614" i="9"/>
  <c r="E614" i="9"/>
  <c r="F614" i="9"/>
  <c r="G614" i="9"/>
  <c r="H614" i="9"/>
  <c r="BF549" i="3"/>
  <c r="BG549" i="3"/>
  <c r="BH549" i="3"/>
  <c r="BI549" i="3"/>
  <c r="BJ549" i="3"/>
  <c r="AI549" i="3"/>
  <c r="I614" i="9"/>
  <c r="J614" i="9"/>
  <c r="K614" i="9"/>
  <c r="L614" i="9"/>
  <c r="M614" i="9"/>
  <c r="N614" i="9"/>
  <c r="O614" i="9"/>
  <c r="P614" i="9"/>
  <c r="Q614" i="9"/>
  <c r="R614" i="9"/>
  <c r="S614" i="9"/>
  <c r="T614" i="9"/>
  <c r="BA549" i="3"/>
  <c r="BB549" i="3"/>
  <c r="BC549" i="3"/>
  <c r="BD549" i="3"/>
  <c r="BE549" i="3"/>
  <c r="AZ549" i="3"/>
  <c r="U614" i="9"/>
  <c r="A615" i="9"/>
  <c r="B615" i="9"/>
  <c r="S550" i="3"/>
  <c r="C615" i="9"/>
  <c r="D615" i="9"/>
  <c r="E615" i="9"/>
  <c r="F615" i="9"/>
  <c r="G615" i="9"/>
  <c r="H615" i="9"/>
  <c r="BF550" i="3"/>
  <c r="BG550" i="3"/>
  <c r="BH550" i="3"/>
  <c r="BI550" i="3"/>
  <c r="BJ550" i="3"/>
  <c r="AI550" i="3"/>
  <c r="I615" i="9"/>
  <c r="J615" i="9"/>
  <c r="K615" i="9"/>
  <c r="L615" i="9"/>
  <c r="M615" i="9"/>
  <c r="N615" i="9"/>
  <c r="O615" i="9"/>
  <c r="P615" i="9"/>
  <c r="Q615" i="9"/>
  <c r="R615" i="9"/>
  <c r="S615" i="9"/>
  <c r="T615" i="9"/>
  <c r="BA550" i="3"/>
  <c r="BB550" i="3"/>
  <c r="BC550" i="3"/>
  <c r="BD550" i="3"/>
  <c r="BE550" i="3"/>
  <c r="AZ550" i="3"/>
  <c r="U615" i="9"/>
  <c r="A616" i="9"/>
  <c r="B616" i="9"/>
  <c r="S551" i="3"/>
  <c r="C616" i="9"/>
  <c r="D616" i="9"/>
  <c r="E616" i="9"/>
  <c r="F616" i="9"/>
  <c r="G616" i="9"/>
  <c r="H616" i="9"/>
  <c r="BF551" i="3"/>
  <c r="BG551" i="3"/>
  <c r="BH551" i="3"/>
  <c r="BI551" i="3"/>
  <c r="BJ551" i="3"/>
  <c r="AI551" i="3"/>
  <c r="I616" i="9"/>
  <c r="J616" i="9"/>
  <c r="K616" i="9"/>
  <c r="L616" i="9"/>
  <c r="M616" i="9"/>
  <c r="N616" i="9"/>
  <c r="O616" i="9"/>
  <c r="P616" i="9"/>
  <c r="Q616" i="9"/>
  <c r="R616" i="9"/>
  <c r="S616" i="9"/>
  <c r="T616" i="9"/>
  <c r="BA551" i="3"/>
  <c r="BB551" i="3"/>
  <c r="BC551" i="3"/>
  <c r="BD551" i="3"/>
  <c r="BE551" i="3"/>
  <c r="AZ551" i="3"/>
  <c r="U616" i="9"/>
  <c r="A617" i="9"/>
  <c r="B617" i="9"/>
  <c r="S552" i="3"/>
  <c r="C617" i="9"/>
  <c r="D617" i="9"/>
  <c r="E617" i="9"/>
  <c r="F617" i="9"/>
  <c r="G617" i="9"/>
  <c r="H617" i="9"/>
  <c r="BF552" i="3"/>
  <c r="BG552" i="3"/>
  <c r="BH552" i="3"/>
  <c r="BI552" i="3"/>
  <c r="BJ552" i="3"/>
  <c r="AI552" i="3"/>
  <c r="I617" i="9"/>
  <c r="J617" i="9"/>
  <c r="K617" i="9"/>
  <c r="L617" i="9"/>
  <c r="M617" i="9"/>
  <c r="N617" i="9"/>
  <c r="O617" i="9"/>
  <c r="P617" i="9"/>
  <c r="Q617" i="9"/>
  <c r="R617" i="9"/>
  <c r="S617" i="9"/>
  <c r="T617" i="9"/>
  <c r="BA552" i="3"/>
  <c r="BB552" i="3"/>
  <c r="BC552" i="3"/>
  <c r="BD552" i="3"/>
  <c r="BE552" i="3"/>
  <c r="AZ552" i="3"/>
  <c r="U617" i="9"/>
  <c r="A618" i="9"/>
  <c r="B618" i="9"/>
  <c r="S553" i="3"/>
  <c r="C618" i="9"/>
  <c r="D618" i="9"/>
  <c r="E618" i="9"/>
  <c r="F618" i="9"/>
  <c r="G618" i="9"/>
  <c r="H618" i="9"/>
  <c r="BF553" i="3"/>
  <c r="BG553" i="3"/>
  <c r="BH553" i="3"/>
  <c r="BI553" i="3"/>
  <c r="BJ553" i="3"/>
  <c r="AI553" i="3"/>
  <c r="I618" i="9"/>
  <c r="J618" i="9"/>
  <c r="K618" i="9"/>
  <c r="L618" i="9"/>
  <c r="M618" i="9"/>
  <c r="N618" i="9"/>
  <c r="O618" i="9"/>
  <c r="P618" i="9"/>
  <c r="Q618" i="9"/>
  <c r="R618" i="9"/>
  <c r="S618" i="9"/>
  <c r="T618" i="9"/>
  <c r="BA553" i="3"/>
  <c r="BB553" i="3"/>
  <c r="BC553" i="3"/>
  <c r="BD553" i="3"/>
  <c r="BE553" i="3"/>
  <c r="AZ553" i="3"/>
  <c r="U618" i="9"/>
  <c r="A619" i="9"/>
  <c r="B619" i="9"/>
  <c r="S554" i="3"/>
  <c r="C619" i="9"/>
  <c r="D619" i="9"/>
  <c r="E619" i="9"/>
  <c r="F619" i="9"/>
  <c r="G619" i="9"/>
  <c r="H619" i="9"/>
  <c r="BF554" i="3"/>
  <c r="BG554" i="3"/>
  <c r="BH554" i="3"/>
  <c r="BI554" i="3"/>
  <c r="BJ554" i="3"/>
  <c r="AI554" i="3"/>
  <c r="I619" i="9"/>
  <c r="J619" i="9"/>
  <c r="K619" i="9"/>
  <c r="L619" i="9"/>
  <c r="M619" i="9"/>
  <c r="N619" i="9"/>
  <c r="O619" i="9"/>
  <c r="P619" i="9"/>
  <c r="Q619" i="9"/>
  <c r="R619" i="9"/>
  <c r="S619" i="9"/>
  <c r="T619" i="9"/>
  <c r="BA554" i="3"/>
  <c r="BB554" i="3"/>
  <c r="BC554" i="3"/>
  <c r="BD554" i="3"/>
  <c r="BE554" i="3"/>
  <c r="AZ554" i="3"/>
  <c r="U619" i="9"/>
  <c r="A620" i="9"/>
  <c r="B620" i="9"/>
  <c r="S555" i="3"/>
  <c r="C620" i="9"/>
  <c r="D620" i="9"/>
  <c r="E620" i="9"/>
  <c r="F620" i="9"/>
  <c r="G620" i="9"/>
  <c r="H620" i="9"/>
  <c r="BF555" i="3"/>
  <c r="BG555" i="3"/>
  <c r="BH555" i="3"/>
  <c r="BI555" i="3"/>
  <c r="BJ555" i="3"/>
  <c r="AI555" i="3"/>
  <c r="I620" i="9"/>
  <c r="J620" i="9"/>
  <c r="K620" i="9"/>
  <c r="L620" i="9"/>
  <c r="M620" i="9"/>
  <c r="N620" i="9"/>
  <c r="O620" i="9"/>
  <c r="P620" i="9"/>
  <c r="Q620" i="9"/>
  <c r="R620" i="9"/>
  <c r="S620" i="9"/>
  <c r="T620" i="9"/>
  <c r="BA555" i="3"/>
  <c r="BB555" i="3"/>
  <c r="BC555" i="3"/>
  <c r="BD555" i="3"/>
  <c r="BE555" i="3"/>
  <c r="AZ555" i="3"/>
  <c r="U620" i="9"/>
  <c r="A621" i="9"/>
  <c r="B621" i="9"/>
  <c r="S556" i="3"/>
  <c r="C621" i="9"/>
  <c r="D621" i="9"/>
  <c r="E621" i="9"/>
  <c r="F621" i="9"/>
  <c r="G621" i="9"/>
  <c r="H621" i="9"/>
  <c r="BF556" i="3"/>
  <c r="BG556" i="3"/>
  <c r="BH556" i="3"/>
  <c r="BI556" i="3"/>
  <c r="BJ556" i="3"/>
  <c r="AI556" i="3"/>
  <c r="I621" i="9"/>
  <c r="J621" i="9"/>
  <c r="K621" i="9"/>
  <c r="L621" i="9"/>
  <c r="M621" i="9"/>
  <c r="N621" i="9"/>
  <c r="O621" i="9"/>
  <c r="P621" i="9"/>
  <c r="Q621" i="9"/>
  <c r="R621" i="9"/>
  <c r="S621" i="9"/>
  <c r="T621" i="9"/>
  <c r="BA556" i="3"/>
  <c r="BB556" i="3"/>
  <c r="BC556" i="3"/>
  <c r="BD556" i="3"/>
  <c r="BE556" i="3"/>
  <c r="AZ556" i="3"/>
  <c r="U621" i="9"/>
  <c r="A622" i="9"/>
  <c r="B622" i="9"/>
  <c r="S557" i="3"/>
  <c r="C622" i="9"/>
  <c r="D622" i="9"/>
  <c r="E622" i="9"/>
  <c r="F622" i="9"/>
  <c r="G622" i="9"/>
  <c r="H622" i="9"/>
  <c r="BF557" i="3"/>
  <c r="BG557" i="3"/>
  <c r="BH557" i="3"/>
  <c r="BI557" i="3"/>
  <c r="BJ557" i="3"/>
  <c r="AI557" i="3"/>
  <c r="I622" i="9"/>
  <c r="J622" i="9"/>
  <c r="K622" i="9"/>
  <c r="L622" i="9"/>
  <c r="M622" i="9"/>
  <c r="N622" i="9"/>
  <c r="O622" i="9"/>
  <c r="P622" i="9"/>
  <c r="Q622" i="9"/>
  <c r="R622" i="9"/>
  <c r="S622" i="9"/>
  <c r="T622" i="9"/>
  <c r="BA557" i="3"/>
  <c r="BB557" i="3"/>
  <c r="BC557" i="3"/>
  <c r="BD557" i="3"/>
  <c r="BE557" i="3"/>
  <c r="AZ557" i="3"/>
  <c r="U622" i="9"/>
  <c r="A623" i="9"/>
  <c r="B623" i="9"/>
  <c r="S558" i="3"/>
  <c r="C623" i="9"/>
  <c r="D623" i="9"/>
  <c r="E623" i="9"/>
  <c r="F623" i="9"/>
  <c r="G623" i="9"/>
  <c r="H623" i="9"/>
  <c r="BF558" i="3"/>
  <c r="BG558" i="3"/>
  <c r="BH558" i="3"/>
  <c r="BI558" i="3"/>
  <c r="BJ558" i="3"/>
  <c r="AI558" i="3"/>
  <c r="I623" i="9"/>
  <c r="J623" i="9"/>
  <c r="K623" i="9"/>
  <c r="L623" i="9"/>
  <c r="M623" i="9"/>
  <c r="N623" i="9"/>
  <c r="O623" i="9"/>
  <c r="P623" i="9"/>
  <c r="Q623" i="9"/>
  <c r="R623" i="9"/>
  <c r="S623" i="9"/>
  <c r="T623" i="9"/>
  <c r="BA558" i="3"/>
  <c r="BB558" i="3"/>
  <c r="BC558" i="3"/>
  <c r="BD558" i="3"/>
  <c r="BE558" i="3"/>
  <c r="AZ558" i="3"/>
  <c r="U623" i="9"/>
  <c r="A624" i="9"/>
  <c r="B624" i="9"/>
  <c r="S559" i="3"/>
  <c r="C624" i="9"/>
  <c r="D624" i="9"/>
  <c r="E624" i="9"/>
  <c r="F624" i="9"/>
  <c r="G624" i="9"/>
  <c r="H624" i="9"/>
  <c r="BF559" i="3"/>
  <c r="BG559" i="3"/>
  <c r="BH559" i="3"/>
  <c r="BI559" i="3"/>
  <c r="BJ559" i="3"/>
  <c r="AI559" i="3"/>
  <c r="I624" i="9"/>
  <c r="J624" i="9"/>
  <c r="K624" i="9"/>
  <c r="L624" i="9"/>
  <c r="M624" i="9"/>
  <c r="N624" i="9"/>
  <c r="O624" i="9"/>
  <c r="P624" i="9"/>
  <c r="Q624" i="9"/>
  <c r="R624" i="9"/>
  <c r="S624" i="9"/>
  <c r="T624" i="9"/>
  <c r="BA559" i="3"/>
  <c r="BB559" i="3"/>
  <c r="BC559" i="3"/>
  <c r="BD559" i="3"/>
  <c r="BE559" i="3"/>
  <c r="AZ559" i="3"/>
  <c r="U624" i="9"/>
  <c r="A625" i="9"/>
  <c r="B625" i="9"/>
  <c r="S560" i="3"/>
  <c r="C625" i="9"/>
  <c r="D625" i="9"/>
  <c r="E625" i="9"/>
  <c r="F625" i="9"/>
  <c r="G625" i="9"/>
  <c r="H625" i="9"/>
  <c r="BF560" i="3"/>
  <c r="BG560" i="3"/>
  <c r="BH560" i="3"/>
  <c r="BI560" i="3"/>
  <c r="BJ560" i="3"/>
  <c r="AI560" i="3"/>
  <c r="I625" i="9"/>
  <c r="J625" i="9"/>
  <c r="K625" i="9"/>
  <c r="L625" i="9"/>
  <c r="M625" i="9"/>
  <c r="N625" i="9"/>
  <c r="O625" i="9"/>
  <c r="P625" i="9"/>
  <c r="Q625" i="9"/>
  <c r="R625" i="9"/>
  <c r="S625" i="9"/>
  <c r="T625" i="9"/>
  <c r="BA560" i="3"/>
  <c r="BB560" i="3"/>
  <c r="BC560" i="3"/>
  <c r="BD560" i="3"/>
  <c r="BE560" i="3"/>
  <c r="AZ560" i="3"/>
  <c r="U625" i="9"/>
  <c r="A626" i="9"/>
  <c r="B626" i="9"/>
  <c r="S561" i="3"/>
  <c r="C626" i="9"/>
  <c r="D626" i="9"/>
  <c r="E626" i="9"/>
  <c r="F626" i="9"/>
  <c r="G626" i="9"/>
  <c r="H626" i="9"/>
  <c r="BF561" i="3"/>
  <c r="BG561" i="3"/>
  <c r="BH561" i="3"/>
  <c r="BI561" i="3"/>
  <c r="BJ561" i="3"/>
  <c r="AI561" i="3"/>
  <c r="I626" i="9"/>
  <c r="J626" i="9"/>
  <c r="K626" i="9"/>
  <c r="L626" i="9"/>
  <c r="M626" i="9"/>
  <c r="N626" i="9"/>
  <c r="O626" i="9"/>
  <c r="P626" i="9"/>
  <c r="Q626" i="9"/>
  <c r="R626" i="9"/>
  <c r="S626" i="9"/>
  <c r="T626" i="9"/>
  <c r="BA561" i="3"/>
  <c r="BB561" i="3"/>
  <c r="BC561" i="3"/>
  <c r="BD561" i="3"/>
  <c r="BE561" i="3"/>
  <c r="AZ561" i="3"/>
  <c r="U626" i="9"/>
  <c r="A627" i="9"/>
  <c r="B627" i="9"/>
  <c r="S562" i="3"/>
  <c r="C627" i="9"/>
  <c r="D627" i="9"/>
  <c r="E627" i="9"/>
  <c r="F627" i="9"/>
  <c r="G627" i="9"/>
  <c r="H627" i="9"/>
  <c r="BF562" i="3"/>
  <c r="BG562" i="3"/>
  <c r="BH562" i="3"/>
  <c r="BI562" i="3"/>
  <c r="BJ562" i="3"/>
  <c r="AI562" i="3"/>
  <c r="I627" i="9"/>
  <c r="J627" i="9"/>
  <c r="K627" i="9"/>
  <c r="L627" i="9"/>
  <c r="M627" i="9"/>
  <c r="N627" i="9"/>
  <c r="O627" i="9"/>
  <c r="P627" i="9"/>
  <c r="Q627" i="9"/>
  <c r="R627" i="9"/>
  <c r="S627" i="9"/>
  <c r="T627" i="9"/>
  <c r="BA562" i="3"/>
  <c r="BB562" i="3"/>
  <c r="BC562" i="3"/>
  <c r="BD562" i="3"/>
  <c r="BE562" i="3"/>
  <c r="AZ562" i="3"/>
  <c r="U627" i="9"/>
  <c r="A628" i="9"/>
  <c r="B628" i="9"/>
  <c r="S563" i="3"/>
  <c r="C628" i="9"/>
  <c r="D628" i="9"/>
  <c r="E628" i="9"/>
  <c r="F628" i="9"/>
  <c r="G628" i="9"/>
  <c r="H628" i="9"/>
  <c r="BF563" i="3"/>
  <c r="BG563" i="3"/>
  <c r="BH563" i="3"/>
  <c r="BI563" i="3"/>
  <c r="BJ563" i="3"/>
  <c r="AI563" i="3"/>
  <c r="I628" i="9"/>
  <c r="J628" i="9"/>
  <c r="K628" i="9"/>
  <c r="L628" i="9"/>
  <c r="M628" i="9"/>
  <c r="N628" i="9"/>
  <c r="O628" i="9"/>
  <c r="P628" i="9"/>
  <c r="Q628" i="9"/>
  <c r="R628" i="9"/>
  <c r="S628" i="9"/>
  <c r="T628" i="9"/>
  <c r="BA563" i="3"/>
  <c r="BB563" i="3"/>
  <c r="BC563" i="3"/>
  <c r="BD563" i="3"/>
  <c r="BE563" i="3"/>
  <c r="AZ563" i="3"/>
  <c r="U628" i="9"/>
  <c r="A629" i="9"/>
  <c r="B629" i="9"/>
  <c r="S564" i="3"/>
  <c r="C629" i="9"/>
  <c r="D629" i="9"/>
  <c r="E629" i="9"/>
  <c r="F629" i="9"/>
  <c r="G629" i="9"/>
  <c r="H629" i="9"/>
  <c r="BF564" i="3"/>
  <c r="BG564" i="3"/>
  <c r="BH564" i="3"/>
  <c r="BI564" i="3"/>
  <c r="BJ564" i="3"/>
  <c r="AI564" i="3"/>
  <c r="I629" i="9"/>
  <c r="J629" i="9"/>
  <c r="K629" i="9"/>
  <c r="L629" i="9"/>
  <c r="M629" i="9"/>
  <c r="N629" i="9"/>
  <c r="O629" i="9"/>
  <c r="P629" i="9"/>
  <c r="Q629" i="9"/>
  <c r="R629" i="9"/>
  <c r="S629" i="9"/>
  <c r="T629" i="9"/>
  <c r="BA564" i="3"/>
  <c r="BB564" i="3"/>
  <c r="BC564" i="3"/>
  <c r="BD564" i="3"/>
  <c r="BE564" i="3"/>
  <c r="AZ564" i="3"/>
  <c r="U629" i="9"/>
  <c r="A630" i="9"/>
  <c r="B630" i="9"/>
  <c r="S565" i="3"/>
  <c r="C630" i="9"/>
  <c r="D630" i="9"/>
  <c r="E630" i="9"/>
  <c r="F630" i="9"/>
  <c r="G630" i="9"/>
  <c r="H630" i="9"/>
  <c r="BF565" i="3"/>
  <c r="BG565" i="3"/>
  <c r="BH565" i="3"/>
  <c r="BI565" i="3"/>
  <c r="BJ565" i="3"/>
  <c r="AI565" i="3"/>
  <c r="I630" i="9"/>
  <c r="J630" i="9"/>
  <c r="K630" i="9"/>
  <c r="L630" i="9"/>
  <c r="M630" i="9"/>
  <c r="N630" i="9"/>
  <c r="O630" i="9"/>
  <c r="P630" i="9"/>
  <c r="Q630" i="9"/>
  <c r="R630" i="9"/>
  <c r="S630" i="9"/>
  <c r="T630" i="9"/>
  <c r="BA565" i="3"/>
  <c r="BB565" i="3"/>
  <c r="BC565" i="3"/>
  <c r="BD565" i="3"/>
  <c r="BE565" i="3"/>
  <c r="AZ565" i="3"/>
  <c r="U630" i="9"/>
  <c r="A631" i="9"/>
  <c r="B631" i="9"/>
  <c r="S566" i="3"/>
  <c r="C631" i="9"/>
  <c r="D631" i="9"/>
  <c r="E631" i="9"/>
  <c r="F631" i="9"/>
  <c r="G631" i="9"/>
  <c r="H631" i="9"/>
  <c r="BF566" i="3"/>
  <c r="BG566" i="3"/>
  <c r="BH566" i="3"/>
  <c r="BI566" i="3"/>
  <c r="BJ566" i="3"/>
  <c r="AI566" i="3"/>
  <c r="I631" i="9"/>
  <c r="J631" i="9"/>
  <c r="K631" i="9"/>
  <c r="L631" i="9"/>
  <c r="M631" i="9"/>
  <c r="N631" i="9"/>
  <c r="O631" i="9"/>
  <c r="P631" i="9"/>
  <c r="Q631" i="9"/>
  <c r="R631" i="9"/>
  <c r="S631" i="9"/>
  <c r="T631" i="9"/>
  <c r="BA566" i="3"/>
  <c r="BB566" i="3"/>
  <c r="BC566" i="3"/>
  <c r="BD566" i="3"/>
  <c r="BE566" i="3"/>
  <c r="AZ566" i="3"/>
  <c r="U631" i="9"/>
  <c r="A632" i="9"/>
  <c r="B632" i="9"/>
  <c r="S567" i="3"/>
  <c r="C632" i="9"/>
  <c r="D632" i="9"/>
  <c r="E632" i="9"/>
  <c r="F632" i="9"/>
  <c r="G632" i="9"/>
  <c r="H632" i="9"/>
  <c r="BF567" i="3"/>
  <c r="BG567" i="3"/>
  <c r="BH567" i="3"/>
  <c r="BI567" i="3"/>
  <c r="BJ567" i="3"/>
  <c r="AI567" i="3"/>
  <c r="I632" i="9"/>
  <c r="J632" i="9"/>
  <c r="K632" i="9"/>
  <c r="L632" i="9"/>
  <c r="M632" i="9"/>
  <c r="N632" i="9"/>
  <c r="O632" i="9"/>
  <c r="P632" i="9"/>
  <c r="Q632" i="9"/>
  <c r="R632" i="9"/>
  <c r="S632" i="9"/>
  <c r="T632" i="9"/>
  <c r="BA567" i="3"/>
  <c r="BB567" i="3"/>
  <c r="BC567" i="3"/>
  <c r="BD567" i="3"/>
  <c r="BE567" i="3"/>
  <c r="AZ567" i="3"/>
  <c r="U632" i="9"/>
  <c r="A633" i="9"/>
  <c r="B633" i="9"/>
  <c r="S568" i="3"/>
  <c r="C633" i="9"/>
  <c r="D633" i="9"/>
  <c r="E633" i="9"/>
  <c r="F633" i="9"/>
  <c r="G633" i="9"/>
  <c r="H633" i="9"/>
  <c r="BF568" i="3"/>
  <c r="BG568" i="3"/>
  <c r="BH568" i="3"/>
  <c r="BI568" i="3"/>
  <c r="BJ568" i="3"/>
  <c r="AI568" i="3"/>
  <c r="I633" i="9"/>
  <c r="J633" i="9"/>
  <c r="K633" i="9"/>
  <c r="L633" i="9"/>
  <c r="M633" i="9"/>
  <c r="N633" i="9"/>
  <c r="O633" i="9"/>
  <c r="P633" i="9"/>
  <c r="Q633" i="9"/>
  <c r="R633" i="9"/>
  <c r="S633" i="9"/>
  <c r="T633" i="9"/>
  <c r="BA568" i="3"/>
  <c r="BB568" i="3"/>
  <c r="BC568" i="3"/>
  <c r="BD568" i="3"/>
  <c r="BE568" i="3"/>
  <c r="AZ568" i="3"/>
  <c r="U633" i="9"/>
  <c r="A634" i="9"/>
  <c r="B634" i="9"/>
  <c r="S569" i="3"/>
  <c r="C634" i="9"/>
  <c r="D634" i="9"/>
  <c r="E634" i="9"/>
  <c r="F634" i="9"/>
  <c r="G634" i="9"/>
  <c r="H634" i="9"/>
  <c r="BF569" i="3"/>
  <c r="BG569" i="3"/>
  <c r="BH569" i="3"/>
  <c r="BI569" i="3"/>
  <c r="BJ569" i="3"/>
  <c r="AI569" i="3"/>
  <c r="I634" i="9"/>
  <c r="J634" i="9"/>
  <c r="K634" i="9"/>
  <c r="L634" i="9"/>
  <c r="M634" i="9"/>
  <c r="N634" i="9"/>
  <c r="O634" i="9"/>
  <c r="P634" i="9"/>
  <c r="Q634" i="9"/>
  <c r="R634" i="9"/>
  <c r="S634" i="9"/>
  <c r="T634" i="9"/>
  <c r="BA569" i="3"/>
  <c r="BB569" i="3"/>
  <c r="BC569" i="3"/>
  <c r="BD569" i="3"/>
  <c r="BE569" i="3"/>
  <c r="AZ569" i="3"/>
  <c r="U634" i="9"/>
  <c r="A635" i="9"/>
  <c r="B635" i="9"/>
  <c r="S570" i="3"/>
  <c r="C635" i="9"/>
  <c r="D635" i="9"/>
  <c r="E635" i="9"/>
  <c r="F635" i="9"/>
  <c r="G635" i="9"/>
  <c r="H635" i="9"/>
  <c r="BF570" i="3"/>
  <c r="BG570" i="3"/>
  <c r="BH570" i="3"/>
  <c r="BI570" i="3"/>
  <c r="BJ570" i="3"/>
  <c r="AI570" i="3"/>
  <c r="I635" i="9"/>
  <c r="J635" i="9"/>
  <c r="K635" i="9"/>
  <c r="L635" i="9"/>
  <c r="M635" i="9"/>
  <c r="N635" i="9"/>
  <c r="O635" i="9"/>
  <c r="P635" i="9"/>
  <c r="Q635" i="9"/>
  <c r="R635" i="9"/>
  <c r="S635" i="9"/>
  <c r="T635" i="9"/>
  <c r="BA570" i="3"/>
  <c r="BB570" i="3"/>
  <c r="BC570" i="3"/>
  <c r="BD570" i="3"/>
  <c r="BE570" i="3"/>
  <c r="AZ570" i="3"/>
  <c r="U635" i="9"/>
  <c r="A636" i="9"/>
  <c r="B636" i="9"/>
  <c r="S571" i="3"/>
  <c r="C636" i="9"/>
  <c r="D636" i="9"/>
  <c r="E636" i="9"/>
  <c r="F636" i="9"/>
  <c r="G636" i="9"/>
  <c r="H636" i="9"/>
  <c r="BF571" i="3"/>
  <c r="BG571" i="3"/>
  <c r="BH571" i="3"/>
  <c r="BI571" i="3"/>
  <c r="BJ571" i="3"/>
  <c r="AI571" i="3"/>
  <c r="I636" i="9"/>
  <c r="J636" i="9"/>
  <c r="K636" i="9"/>
  <c r="L636" i="9"/>
  <c r="M636" i="9"/>
  <c r="N636" i="9"/>
  <c r="O636" i="9"/>
  <c r="P636" i="9"/>
  <c r="Q636" i="9"/>
  <c r="R636" i="9"/>
  <c r="S636" i="9"/>
  <c r="T636" i="9"/>
  <c r="BA571" i="3"/>
  <c r="BB571" i="3"/>
  <c r="BC571" i="3"/>
  <c r="BD571" i="3"/>
  <c r="BE571" i="3"/>
  <c r="AZ571" i="3"/>
  <c r="U636" i="9"/>
  <c r="A637" i="9"/>
  <c r="B637" i="9"/>
  <c r="S572" i="3"/>
  <c r="C637" i="9"/>
  <c r="D637" i="9"/>
  <c r="E637" i="9"/>
  <c r="F637" i="9"/>
  <c r="G637" i="9"/>
  <c r="H637" i="9"/>
  <c r="BF572" i="3"/>
  <c r="BG572" i="3"/>
  <c r="BH572" i="3"/>
  <c r="BI572" i="3"/>
  <c r="BJ572" i="3"/>
  <c r="AI572" i="3"/>
  <c r="I637" i="9"/>
  <c r="J637" i="9"/>
  <c r="K637" i="9"/>
  <c r="L637" i="9"/>
  <c r="M637" i="9"/>
  <c r="N637" i="9"/>
  <c r="O637" i="9"/>
  <c r="P637" i="9"/>
  <c r="Q637" i="9"/>
  <c r="R637" i="9"/>
  <c r="S637" i="9"/>
  <c r="T637" i="9"/>
  <c r="BA572" i="3"/>
  <c r="BB572" i="3"/>
  <c r="BC572" i="3"/>
  <c r="BD572" i="3"/>
  <c r="BE572" i="3"/>
  <c r="AZ572" i="3"/>
  <c r="U637" i="9"/>
  <c r="A638" i="9"/>
  <c r="B638" i="9"/>
  <c r="S573" i="3"/>
  <c r="C638" i="9"/>
  <c r="D638" i="9"/>
  <c r="E638" i="9"/>
  <c r="F638" i="9"/>
  <c r="G638" i="9"/>
  <c r="H638" i="9"/>
  <c r="Z573" i="3"/>
  <c r="BF573" i="3"/>
  <c r="BG573" i="3"/>
  <c r="BH573" i="3"/>
  <c r="BI573" i="3"/>
  <c r="BJ573" i="3"/>
  <c r="AI573" i="3"/>
  <c r="I638" i="9"/>
  <c r="J638" i="9"/>
  <c r="K638" i="9"/>
  <c r="L638" i="9"/>
  <c r="M638" i="9"/>
  <c r="N638" i="9"/>
  <c r="O638" i="9"/>
  <c r="P638" i="9"/>
  <c r="Q638" i="9"/>
  <c r="R638" i="9"/>
  <c r="S638" i="9"/>
  <c r="T638" i="9"/>
  <c r="BA573" i="3"/>
  <c r="BB573" i="3"/>
  <c r="BC573" i="3"/>
  <c r="BD573" i="3"/>
  <c r="BE573" i="3"/>
  <c r="AZ573" i="3"/>
  <c r="U638" i="9"/>
  <c r="A639" i="9"/>
  <c r="B639" i="9"/>
  <c r="S574" i="3"/>
  <c r="C639" i="9"/>
  <c r="D639" i="9"/>
  <c r="E639" i="9"/>
  <c r="F639" i="9"/>
  <c r="G639" i="9"/>
  <c r="H639" i="9"/>
  <c r="Z574" i="3"/>
  <c r="BF574" i="3"/>
  <c r="BG574" i="3"/>
  <c r="BH574" i="3"/>
  <c r="BI574" i="3"/>
  <c r="BJ574" i="3"/>
  <c r="AI574" i="3"/>
  <c r="I639" i="9"/>
  <c r="J639" i="9"/>
  <c r="K639" i="9"/>
  <c r="L639" i="9"/>
  <c r="M639" i="9"/>
  <c r="N639" i="9"/>
  <c r="O639" i="9"/>
  <c r="P639" i="9"/>
  <c r="Q639" i="9"/>
  <c r="R639" i="9"/>
  <c r="S639" i="9"/>
  <c r="T639" i="9"/>
  <c r="BA574" i="3"/>
  <c r="BB574" i="3"/>
  <c r="BC574" i="3"/>
  <c r="BD574" i="3"/>
  <c r="BE574" i="3"/>
  <c r="AZ574" i="3"/>
  <c r="U639" i="9"/>
  <c r="A640" i="9"/>
  <c r="B640" i="9"/>
  <c r="S575" i="3"/>
  <c r="C640" i="9"/>
  <c r="D640" i="9"/>
  <c r="E640" i="9"/>
  <c r="F640" i="9"/>
  <c r="G640" i="9"/>
  <c r="H640" i="9"/>
  <c r="Z575" i="3"/>
  <c r="BF575" i="3"/>
  <c r="BG575" i="3"/>
  <c r="BH575" i="3"/>
  <c r="BI575" i="3"/>
  <c r="BJ575" i="3"/>
  <c r="AI575" i="3"/>
  <c r="I640" i="9"/>
  <c r="J640" i="9"/>
  <c r="K640" i="9"/>
  <c r="L640" i="9"/>
  <c r="M640" i="9"/>
  <c r="N640" i="9"/>
  <c r="O640" i="9"/>
  <c r="P640" i="9"/>
  <c r="Q640" i="9"/>
  <c r="R640" i="9"/>
  <c r="S640" i="9"/>
  <c r="T640" i="9"/>
  <c r="BA575" i="3"/>
  <c r="BB575" i="3"/>
  <c r="BC575" i="3"/>
  <c r="BD575" i="3"/>
  <c r="BE575" i="3"/>
  <c r="AZ575" i="3"/>
  <c r="U640" i="9"/>
  <c r="A641" i="9"/>
  <c r="B641" i="9"/>
  <c r="S576" i="3"/>
  <c r="C641" i="9"/>
  <c r="D641" i="9"/>
  <c r="E641" i="9"/>
  <c r="F641" i="9"/>
  <c r="G641" i="9"/>
  <c r="H641" i="9"/>
  <c r="Z576" i="3"/>
  <c r="BF576" i="3"/>
  <c r="BG576" i="3"/>
  <c r="BH576" i="3"/>
  <c r="BI576" i="3"/>
  <c r="BJ576" i="3"/>
  <c r="AI576" i="3"/>
  <c r="I641" i="9"/>
  <c r="J641" i="9"/>
  <c r="K641" i="9"/>
  <c r="L641" i="9"/>
  <c r="M641" i="9"/>
  <c r="N641" i="9"/>
  <c r="O641" i="9"/>
  <c r="P641" i="9"/>
  <c r="Q641" i="9"/>
  <c r="R641" i="9"/>
  <c r="S641" i="9"/>
  <c r="T641" i="9"/>
  <c r="BA576" i="3"/>
  <c r="BB576" i="3"/>
  <c r="BC576" i="3"/>
  <c r="BD576" i="3"/>
  <c r="BE576" i="3"/>
  <c r="AZ576" i="3"/>
  <c r="U641" i="9"/>
  <c r="A642" i="9"/>
  <c r="B642" i="9"/>
  <c r="S577" i="3"/>
  <c r="C642" i="9"/>
  <c r="D642" i="9"/>
  <c r="E642" i="9"/>
  <c r="F642" i="9"/>
  <c r="G642" i="9"/>
  <c r="H642" i="9"/>
  <c r="Z577" i="3"/>
  <c r="BF577" i="3"/>
  <c r="BG577" i="3"/>
  <c r="BH577" i="3"/>
  <c r="BI577" i="3"/>
  <c r="BJ577" i="3"/>
  <c r="AI577" i="3"/>
  <c r="I642" i="9"/>
  <c r="J642" i="9"/>
  <c r="K642" i="9"/>
  <c r="L642" i="9"/>
  <c r="M642" i="9"/>
  <c r="N642" i="9"/>
  <c r="O642" i="9"/>
  <c r="P642" i="9"/>
  <c r="Q642" i="9"/>
  <c r="R642" i="9"/>
  <c r="S642" i="9"/>
  <c r="T642" i="9"/>
  <c r="BA577" i="3"/>
  <c r="BB577" i="3"/>
  <c r="BC577" i="3"/>
  <c r="BD577" i="3"/>
  <c r="BE577" i="3"/>
  <c r="AZ577" i="3"/>
  <c r="U642" i="9"/>
  <c r="A643" i="9"/>
  <c r="B643" i="9"/>
  <c r="S578" i="3"/>
  <c r="C643" i="9"/>
  <c r="D643" i="9"/>
  <c r="E643" i="9"/>
  <c r="F643" i="9"/>
  <c r="G643" i="9"/>
  <c r="H643" i="9"/>
  <c r="Z578" i="3"/>
  <c r="BF578" i="3"/>
  <c r="BG578" i="3"/>
  <c r="BH578" i="3"/>
  <c r="BI578" i="3"/>
  <c r="BJ578" i="3"/>
  <c r="AI578" i="3"/>
  <c r="I643" i="9"/>
  <c r="J643" i="9"/>
  <c r="K643" i="9"/>
  <c r="L643" i="9"/>
  <c r="M643" i="9"/>
  <c r="N643" i="9"/>
  <c r="O643" i="9"/>
  <c r="P643" i="9"/>
  <c r="Q643" i="9"/>
  <c r="R643" i="9"/>
  <c r="S643" i="9"/>
  <c r="T643" i="9"/>
  <c r="BA578" i="3"/>
  <c r="BB578" i="3"/>
  <c r="BC578" i="3"/>
  <c r="BD578" i="3"/>
  <c r="BE578" i="3"/>
  <c r="AZ578" i="3"/>
  <c r="U643" i="9"/>
  <c r="A644" i="9"/>
  <c r="B644" i="9"/>
  <c r="S579" i="3"/>
  <c r="C644" i="9"/>
  <c r="D644" i="9"/>
  <c r="E644" i="9"/>
  <c r="F644" i="9"/>
  <c r="G644" i="9"/>
  <c r="H644" i="9"/>
  <c r="Z579" i="3"/>
  <c r="BF579" i="3"/>
  <c r="BG579" i="3"/>
  <c r="BH579" i="3"/>
  <c r="BI579" i="3"/>
  <c r="BJ579" i="3"/>
  <c r="AI579" i="3"/>
  <c r="I644" i="9"/>
  <c r="J644" i="9"/>
  <c r="K644" i="9"/>
  <c r="L644" i="9"/>
  <c r="M644" i="9"/>
  <c r="N644" i="9"/>
  <c r="O644" i="9"/>
  <c r="P644" i="9"/>
  <c r="Q644" i="9"/>
  <c r="R644" i="9"/>
  <c r="S644" i="9"/>
  <c r="T644" i="9"/>
  <c r="BA579" i="3"/>
  <c r="BB579" i="3"/>
  <c r="BC579" i="3"/>
  <c r="BD579" i="3"/>
  <c r="BE579" i="3"/>
  <c r="AZ579" i="3"/>
  <c r="U644" i="9"/>
  <c r="A645" i="9"/>
  <c r="B645" i="9"/>
  <c r="S580" i="3"/>
  <c r="C645" i="9"/>
  <c r="D645" i="9"/>
  <c r="E645" i="9"/>
  <c r="F645" i="9"/>
  <c r="G645" i="9"/>
  <c r="H645" i="9"/>
  <c r="Z580" i="3"/>
  <c r="BF580" i="3"/>
  <c r="BG580" i="3"/>
  <c r="BH580" i="3"/>
  <c r="BI580" i="3"/>
  <c r="BJ580" i="3"/>
  <c r="AI580" i="3"/>
  <c r="I645" i="9"/>
  <c r="J645" i="9"/>
  <c r="K645" i="9"/>
  <c r="L645" i="9"/>
  <c r="M645" i="9"/>
  <c r="N645" i="9"/>
  <c r="O645" i="9"/>
  <c r="P645" i="9"/>
  <c r="Q645" i="9"/>
  <c r="R645" i="9"/>
  <c r="S645" i="9"/>
  <c r="T645" i="9"/>
  <c r="BA580" i="3"/>
  <c r="BB580" i="3"/>
  <c r="BC580" i="3"/>
  <c r="BD580" i="3"/>
  <c r="BE580" i="3"/>
  <c r="AZ580" i="3"/>
  <c r="U645" i="9"/>
  <c r="A646" i="9"/>
  <c r="B646" i="9"/>
  <c r="S581" i="3"/>
  <c r="C646" i="9"/>
  <c r="D646" i="9"/>
  <c r="E646" i="9"/>
  <c r="F646" i="9"/>
  <c r="G646" i="9"/>
  <c r="H646" i="9"/>
  <c r="Z581" i="3"/>
  <c r="BF581" i="3"/>
  <c r="BG581" i="3"/>
  <c r="BH581" i="3"/>
  <c r="BI581" i="3"/>
  <c r="BJ581" i="3"/>
  <c r="AI581" i="3"/>
  <c r="I646" i="9"/>
  <c r="J646" i="9"/>
  <c r="K646" i="9"/>
  <c r="L646" i="9"/>
  <c r="M646" i="9"/>
  <c r="N646" i="9"/>
  <c r="O646" i="9"/>
  <c r="P646" i="9"/>
  <c r="Q646" i="9"/>
  <c r="R646" i="9"/>
  <c r="S646" i="9"/>
  <c r="T646" i="9"/>
  <c r="BA581" i="3"/>
  <c r="BB581" i="3"/>
  <c r="BC581" i="3"/>
  <c r="BD581" i="3"/>
  <c r="BE581" i="3"/>
  <c r="AZ581" i="3"/>
  <c r="U646" i="9"/>
  <c r="A647" i="9"/>
  <c r="B647" i="9"/>
  <c r="S582" i="3"/>
  <c r="C647" i="9"/>
  <c r="D647" i="9"/>
  <c r="E647" i="9"/>
  <c r="F647" i="9"/>
  <c r="G647" i="9"/>
  <c r="H647" i="9"/>
  <c r="Z582" i="3"/>
  <c r="BF582" i="3"/>
  <c r="BG582" i="3"/>
  <c r="BH582" i="3"/>
  <c r="BI582" i="3"/>
  <c r="BJ582" i="3"/>
  <c r="AI582" i="3"/>
  <c r="I647" i="9"/>
  <c r="J647" i="9"/>
  <c r="K647" i="9"/>
  <c r="L647" i="9"/>
  <c r="M647" i="9"/>
  <c r="N647" i="9"/>
  <c r="O647" i="9"/>
  <c r="P647" i="9"/>
  <c r="Q647" i="9"/>
  <c r="R647" i="9"/>
  <c r="S647" i="9"/>
  <c r="T647" i="9"/>
  <c r="BA582" i="3"/>
  <c r="BB582" i="3"/>
  <c r="BC582" i="3"/>
  <c r="BD582" i="3"/>
  <c r="BE582" i="3"/>
  <c r="AZ582" i="3"/>
  <c r="U647" i="9"/>
  <c r="A648" i="9"/>
  <c r="B648" i="9"/>
  <c r="S583" i="3"/>
  <c r="C648" i="9"/>
  <c r="D648" i="9"/>
  <c r="E648" i="9"/>
  <c r="F648" i="9"/>
  <c r="G648" i="9"/>
  <c r="H648" i="9"/>
  <c r="Z583" i="3"/>
  <c r="BF583" i="3"/>
  <c r="BG583" i="3"/>
  <c r="BH583" i="3"/>
  <c r="BI583" i="3"/>
  <c r="BJ583" i="3"/>
  <c r="AI583" i="3"/>
  <c r="I648" i="9"/>
  <c r="J648" i="9"/>
  <c r="K648" i="9"/>
  <c r="L648" i="9"/>
  <c r="M648" i="9"/>
  <c r="N648" i="9"/>
  <c r="O648" i="9"/>
  <c r="P648" i="9"/>
  <c r="Q648" i="9"/>
  <c r="R648" i="9"/>
  <c r="S648" i="9"/>
  <c r="T648" i="9"/>
  <c r="BA583" i="3"/>
  <c r="BB583" i="3"/>
  <c r="BC583" i="3"/>
  <c r="BD583" i="3"/>
  <c r="BE583" i="3"/>
  <c r="AZ583" i="3"/>
  <c r="U648" i="9"/>
  <c r="A649" i="9"/>
  <c r="B649" i="9"/>
  <c r="S584" i="3"/>
  <c r="C649" i="9"/>
  <c r="D649" i="9"/>
  <c r="E649" i="9"/>
  <c r="F649" i="9"/>
  <c r="G649" i="9"/>
  <c r="H649" i="9"/>
  <c r="Z584" i="3"/>
  <c r="BF584" i="3"/>
  <c r="BG584" i="3"/>
  <c r="BH584" i="3"/>
  <c r="BI584" i="3"/>
  <c r="BJ584" i="3"/>
  <c r="AI584" i="3"/>
  <c r="I649" i="9"/>
  <c r="J649" i="9"/>
  <c r="K649" i="9"/>
  <c r="L649" i="9"/>
  <c r="M649" i="9"/>
  <c r="N649" i="9"/>
  <c r="O649" i="9"/>
  <c r="P649" i="9"/>
  <c r="Q649" i="9"/>
  <c r="R649" i="9"/>
  <c r="S649" i="9"/>
  <c r="T649" i="9"/>
  <c r="BA584" i="3"/>
  <c r="BB584" i="3"/>
  <c r="BC584" i="3"/>
  <c r="BD584" i="3"/>
  <c r="BE584" i="3"/>
  <c r="AZ584" i="3"/>
  <c r="U649" i="9"/>
  <c r="A650" i="9"/>
  <c r="B650" i="9"/>
  <c r="S585" i="3"/>
  <c r="C650" i="9"/>
  <c r="D650" i="9"/>
  <c r="E650" i="9"/>
  <c r="F650" i="9"/>
  <c r="G650" i="9"/>
  <c r="H650" i="9"/>
  <c r="Z585" i="3"/>
  <c r="BF585" i="3"/>
  <c r="BG585" i="3"/>
  <c r="BH585" i="3"/>
  <c r="BI585" i="3"/>
  <c r="BJ585" i="3"/>
  <c r="AI585" i="3"/>
  <c r="I650" i="9"/>
  <c r="J650" i="9"/>
  <c r="K650" i="9"/>
  <c r="L650" i="9"/>
  <c r="M650" i="9"/>
  <c r="N650" i="9"/>
  <c r="O650" i="9"/>
  <c r="P650" i="9"/>
  <c r="Q650" i="9"/>
  <c r="R650" i="9"/>
  <c r="S650" i="9"/>
  <c r="T650" i="9"/>
  <c r="BA585" i="3"/>
  <c r="BB585" i="3"/>
  <c r="BC585" i="3"/>
  <c r="BD585" i="3"/>
  <c r="BE585" i="3"/>
  <c r="AZ585" i="3"/>
  <c r="U650" i="9"/>
  <c r="A651" i="9"/>
  <c r="B651" i="9"/>
  <c r="S586" i="3"/>
  <c r="C651" i="9"/>
  <c r="D651" i="9"/>
  <c r="E651" i="9"/>
  <c r="F651" i="9"/>
  <c r="G651" i="9"/>
  <c r="H651" i="9"/>
  <c r="Z586" i="3"/>
  <c r="BF586" i="3"/>
  <c r="BG586" i="3"/>
  <c r="BH586" i="3"/>
  <c r="BI586" i="3"/>
  <c r="BJ586" i="3"/>
  <c r="AI586" i="3"/>
  <c r="I651" i="9"/>
  <c r="J651" i="9"/>
  <c r="K651" i="9"/>
  <c r="L651" i="9"/>
  <c r="M651" i="9"/>
  <c r="N651" i="9"/>
  <c r="O651" i="9"/>
  <c r="P651" i="9"/>
  <c r="Q651" i="9"/>
  <c r="R651" i="9"/>
  <c r="S651" i="9"/>
  <c r="T651" i="9"/>
  <c r="BA586" i="3"/>
  <c r="BB586" i="3"/>
  <c r="BC586" i="3"/>
  <c r="BD586" i="3"/>
  <c r="BE586" i="3"/>
  <c r="AZ586" i="3"/>
  <c r="U651" i="9"/>
  <c r="A652" i="9"/>
  <c r="B652" i="9"/>
  <c r="S587" i="3"/>
  <c r="C652" i="9"/>
  <c r="D652" i="9"/>
  <c r="E652" i="9"/>
  <c r="F652" i="9"/>
  <c r="G652" i="9"/>
  <c r="H652" i="9"/>
  <c r="Z587" i="3"/>
  <c r="BF587" i="3"/>
  <c r="BG587" i="3"/>
  <c r="BH587" i="3"/>
  <c r="BI587" i="3"/>
  <c r="BJ587" i="3"/>
  <c r="AI587" i="3"/>
  <c r="I652" i="9"/>
  <c r="J652" i="9"/>
  <c r="K652" i="9"/>
  <c r="L652" i="9"/>
  <c r="M652" i="9"/>
  <c r="N652" i="9"/>
  <c r="O652" i="9"/>
  <c r="P652" i="9"/>
  <c r="Q652" i="9"/>
  <c r="R652" i="9"/>
  <c r="S652" i="9"/>
  <c r="T652" i="9"/>
  <c r="BA587" i="3"/>
  <c r="BB587" i="3"/>
  <c r="BC587" i="3"/>
  <c r="BD587" i="3"/>
  <c r="BE587" i="3"/>
  <c r="AZ587" i="3"/>
  <c r="U652" i="9"/>
  <c r="A653" i="9"/>
  <c r="B653" i="9"/>
  <c r="S588" i="3"/>
  <c r="C653" i="9"/>
  <c r="D653" i="9"/>
  <c r="E653" i="9"/>
  <c r="F653" i="9"/>
  <c r="G653" i="9"/>
  <c r="H653" i="9"/>
  <c r="Z588" i="3"/>
  <c r="BF588" i="3"/>
  <c r="BG588" i="3"/>
  <c r="BH588" i="3"/>
  <c r="BI588" i="3"/>
  <c r="BJ588" i="3"/>
  <c r="AI588" i="3"/>
  <c r="I653" i="9"/>
  <c r="J653" i="9"/>
  <c r="K653" i="9"/>
  <c r="L653" i="9"/>
  <c r="M653" i="9"/>
  <c r="N653" i="9"/>
  <c r="O653" i="9"/>
  <c r="P653" i="9"/>
  <c r="Q653" i="9"/>
  <c r="R653" i="9"/>
  <c r="S653" i="9"/>
  <c r="T653" i="9"/>
  <c r="BA588" i="3"/>
  <c r="BB588" i="3"/>
  <c r="BC588" i="3"/>
  <c r="BD588" i="3"/>
  <c r="BE588" i="3"/>
  <c r="AZ588" i="3"/>
  <c r="U653" i="9"/>
  <c r="A654" i="9"/>
  <c r="B654" i="9"/>
  <c r="S589" i="3"/>
  <c r="C654" i="9"/>
  <c r="D654" i="9"/>
  <c r="E654" i="9"/>
  <c r="F654" i="9"/>
  <c r="G654" i="9"/>
  <c r="H654" i="9"/>
  <c r="Z589" i="3"/>
  <c r="BF589" i="3"/>
  <c r="BG589" i="3"/>
  <c r="BH589" i="3"/>
  <c r="BI589" i="3"/>
  <c r="BJ589" i="3"/>
  <c r="AI589" i="3"/>
  <c r="I654" i="9"/>
  <c r="J654" i="9"/>
  <c r="K654" i="9"/>
  <c r="L654" i="9"/>
  <c r="M654" i="9"/>
  <c r="N654" i="9"/>
  <c r="O654" i="9"/>
  <c r="P654" i="9"/>
  <c r="Q654" i="9"/>
  <c r="R654" i="9"/>
  <c r="S654" i="9"/>
  <c r="T654" i="9"/>
  <c r="BA589" i="3"/>
  <c r="BB589" i="3"/>
  <c r="BC589" i="3"/>
  <c r="BD589" i="3"/>
  <c r="BE589" i="3"/>
  <c r="AZ589" i="3"/>
  <c r="U654" i="9"/>
  <c r="A655" i="9"/>
  <c r="B655" i="9"/>
  <c r="S590" i="3"/>
  <c r="C655" i="9"/>
  <c r="D655" i="9"/>
  <c r="E655" i="9"/>
  <c r="F655" i="9"/>
  <c r="G655" i="9"/>
  <c r="H655" i="9"/>
  <c r="Z590" i="3"/>
  <c r="BF590" i="3"/>
  <c r="BG590" i="3"/>
  <c r="BH590" i="3"/>
  <c r="BI590" i="3"/>
  <c r="BJ590" i="3"/>
  <c r="AI590" i="3"/>
  <c r="I655" i="9"/>
  <c r="J655" i="9"/>
  <c r="K655" i="9"/>
  <c r="L655" i="9"/>
  <c r="M655" i="9"/>
  <c r="N655" i="9"/>
  <c r="O655" i="9"/>
  <c r="P655" i="9"/>
  <c r="Q655" i="9"/>
  <c r="R655" i="9"/>
  <c r="S655" i="9"/>
  <c r="T655" i="9"/>
  <c r="BA590" i="3"/>
  <c r="BB590" i="3"/>
  <c r="BC590" i="3"/>
  <c r="BD590" i="3"/>
  <c r="BE590" i="3"/>
  <c r="AZ590" i="3"/>
  <c r="U655" i="9"/>
  <c r="A656" i="9"/>
  <c r="B656" i="9"/>
  <c r="S591" i="3"/>
  <c r="C656" i="9"/>
  <c r="D656" i="9"/>
  <c r="E656" i="9"/>
  <c r="F656" i="9"/>
  <c r="G656" i="9"/>
  <c r="H656" i="9"/>
  <c r="Z591" i="3"/>
  <c r="BF591" i="3"/>
  <c r="BG591" i="3"/>
  <c r="BH591" i="3"/>
  <c r="BI591" i="3"/>
  <c r="BJ591" i="3"/>
  <c r="AI591" i="3"/>
  <c r="I656" i="9"/>
  <c r="J656" i="9"/>
  <c r="K656" i="9"/>
  <c r="L656" i="9"/>
  <c r="M656" i="9"/>
  <c r="N656" i="9"/>
  <c r="O656" i="9"/>
  <c r="P656" i="9"/>
  <c r="Q656" i="9"/>
  <c r="R656" i="9"/>
  <c r="S656" i="9"/>
  <c r="T656" i="9"/>
  <c r="BA591" i="3"/>
  <c r="BB591" i="3"/>
  <c r="BC591" i="3"/>
  <c r="BD591" i="3"/>
  <c r="BE591" i="3"/>
  <c r="AZ591" i="3"/>
  <c r="U656" i="9"/>
  <c r="A657" i="9"/>
  <c r="B657" i="9"/>
  <c r="S592" i="3"/>
  <c r="C657" i="9"/>
  <c r="D657" i="9"/>
  <c r="E657" i="9"/>
  <c r="F657" i="9"/>
  <c r="G657" i="9"/>
  <c r="H657" i="9"/>
  <c r="Z592" i="3"/>
  <c r="BF592" i="3"/>
  <c r="BG592" i="3"/>
  <c r="BH592" i="3"/>
  <c r="BI592" i="3"/>
  <c r="BJ592" i="3"/>
  <c r="AI592" i="3"/>
  <c r="I657" i="9"/>
  <c r="J657" i="9"/>
  <c r="K657" i="9"/>
  <c r="L657" i="9"/>
  <c r="M657" i="9"/>
  <c r="N657" i="9"/>
  <c r="O657" i="9"/>
  <c r="P657" i="9"/>
  <c r="Q657" i="9"/>
  <c r="R657" i="9"/>
  <c r="S657" i="9"/>
  <c r="T657" i="9"/>
  <c r="BA592" i="3"/>
  <c r="BB592" i="3"/>
  <c r="BC592" i="3"/>
  <c r="BD592" i="3"/>
  <c r="BE592" i="3"/>
  <c r="AZ592" i="3"/>
  <c r="U657" i="9"/>
  <c r="A658" i="9"/>
  <c r="B658" i="9"/>
  <c r="S593" i="3"/>
  <c r="C658" i="9"/>
  <c r="D658" i="9"/>
  <c r="U593" i="3"/>
  <c r="E658" i="9"/>
  <c r="F658" i="9"/>
  <c r="G658" i="9"/>
  <c r="H658" i="9"/>
  <c r="BF593" i="3"/>
  <c r="BG593" i="3"/>
  <c r="BH593" i="3"/>
  <c r="BI593" i="3"/>
  <c r="BJ593" i="3"/>
  <c r="AI593" i="3"/>
  <c r="I658" i="9"/>
  <c r="J658" i="9"/>
  <c r="K658" i="9"/>
  <c r="L658" i="9"/>
  <c r="M658" i="9"/>
  <c r="N658" i="9"/>
  <c r="O658" i="9"/>
  <c r="P658" i="9"/>
  <c r="Q658" i="9"/>
  <c r="R658" i="9"/>
  <c r="S658" i="9"/>
  <c r="T658" i="9"/>
  <c r="BA593" i="3"/>
  <c r="BB593" i="3"/>
  <c r="BC593" i="3"/>
  <c r="BD593" i="3"/>
  <c r="BE593" i="3"/>
  <c r="AZ593" i="3"/>
  <c r="U658" i="9"/>
  <c r="A659" i="9"/>
  <c r="B659" i="9"/>
  <c r="S594" i="3"/>
  <c r="C659" i="9"/>
  <c r="D659" i="9"/>
  <c r="U594" i="3"/>
  <c r="E659" i="9"/>
  <c r="F659" i="9"/>
  <c r="G659" i="9"/>
  <c r="H659" i="9"/>
  <c r="BF594" i="3"/>
  <c r="BG594" i="3"/>
  <c r="BH594" i="3"/>
  <c r="BI594" i="3"/>
  <c r="BJ594" i="3"/>
  <c r="AI594" i="3"/>
  <c r="I659" i="9"/>
  <c r="J659" i="9"/>
  <c r="K659" i="9"/>
  <c r="L659" i="9"/>
  <c r="M659" i="9"/>
  <c r="N659" i="9"/>
  <c r="O659" i="9"/>
  <c r="P659" i="9"/>
  <c r="Q659" i="9"/>
  <c r="R659" i="9"/>
  <c r="S659" i="9"/>
  <c r="T659" i="9"/>
  <c r="BA594" i="3"/>
  <c r="BB594" i="3"/>
  <c r="BC594" i="3"/>
  <c r="BD594" i="3"/>
  <c r="BE594" i="3"/>
  <c r="AZ594" i="3"/>
  <c r="U659" i="9"/>
  <c r="A660" i="9"/>
  <c r="B660" i="9"/>
  <c r="S595" i="3"/>
  <c r="C660" i="9"/>
  <c r="D660" i="9"/>
  <c r="U595" i="3"/>
  <c r="E660" i="9"/>
  <c r="F660" i="9"/>
  <c r="G660" i="9"/>
  <c r="H660" i="9"/>
  <c r="BF595" i="3"/>
  <c r="BG595" i="3"/>
  <c r="BH595" i="3"/>
  <c r="BI595" i="3"/>
  <c r="BJ595" i="3"/>
  <c r="AI595" i="3"/>
  <c r="I660" i="9"/>
  <c r="J660" i="9"/>
  <c r="K660" i="9"/>
  <c r="L660" i="9"/>
  <c r="M660" i="9"/>
  <c r="N660" i="9"/>
  <c r="O660" i="9"/>
  <c r="P660" i="9"/>
  <c r="Q660" i="9"/>
  <c r="R660" i="9"/>
  <c r="S660" i="9"/>
  <c r="T660" i="9"/>
  <c r="BA595" i="3"/>
  <c r="BB595" i="3"/>
  <c r="BC595" i="3"/>
  <c r="BD595" i="3"/>
  <c r="BE595" i="3"/>
  <c r="AZ595" i="3"/>
  <c r="U660" i="9"/>
  <c r="A661" i="9"/>
  <c r="B661" i="9"/>
  <c r="S596" i="3"/>
  <c r="C661" i="9"/>
  <c r="D661" i="9"/>
  <c r="U596" i="3"/>
  <c r="E661" i="9"/>
  <c r="F661" i="9"/>
  <c r="G661" i="9"/>
  <c r="H661" i="9"/>
  <c r="BF596" i="3"/>
  <c r="BG596" i="3"/>
  <c r="BH596" i="3"/>
  <c r="BI596" i="3"/>
  <c r="BJ596" i="3"/>
  <c r="AI596" i="3"/>
  <c r="I661" i="9"/>
  <c r="J661" i="9"/>
  <c r="K661" i="9"/>
  <c r="L661" i="9"/>
  <c r="M661" i="9"/>
  <c r="N661" i="9"/>
  <c r="O661" i="9"/>
  <c r="P661" i="9"/>
  <c r="Q661" i="9"/>
  <c r="R661" i="9"/>
  <c r="S661" i="9"/>
  <c r="T661" i="9"/>
  <c r="BA596" i="3"/>
  <c r="BB596" i="3"/>
  <c r="BC596" i="3"/>
  <c r="BD596" i="3"/>
  <c r="BE596" i="3"/>
  <c r="AZ596" i="3"/>
  <c r="U661" i="9"/>
  <c r="A662" i="9"/>
  <c r="B662" i="9"/>
  <c r="S597" i="3"/>
  <c r="C662" i="9"/>
  <c r="D662" i="9"/>
  <c r="U597" i="3"/>
  <c r="E662" i="9"/>
  <c r="F662" i="9"/>
  <c r="G662" i="9"/>
  <c r="H662" i="9"/>
  <c r="BF597" i="3"/>
  <c r="BG597" i="3"/>
  <c r="BH597" i="3"/>
  <c r="BI597" i="3"/>
  <c r="BJ597" i="3"/>
  <c r="AI597" i="3"/>
  <c r="I662" i="9"/>
  <c r="J662" i="9"/>
  <c r="K662" i="9"/>
  <c r="L662" i="9"/>
  <c r="M662" i="9"/>
  <c r="N662" i="9"/>
  <c r="O662" i="9"/>
  <c r="P662" i="9"/>
  <c r="Q662" i="9"/>
  <c r="R662" i="9"/>
  <c r="S662" i="9"/>
  <c r="T662" i="9"/>
  <c r="BA597" i="3"/>
  <c r="BB597" i="3"/>
  <c r="BC597" i="3"/>
  <c r="BD597" i="3"/>
  <c r="BE597" i="3"/>
  <c r="AZ597" i="3"/>
  <c r="U662" i="9"/>
  <c r="A663" i="9"/>
  <c r="B663" i="9"/>
  <c r="S598" i="3"/>
  <c r="C663" i="9"/>
  <c r="D663" i="9"/>
  <c r="U598" i="3"/>
  <c r="E663" i="9"/>
  <c r="F663" i="9"/>
  <c r="G663" i="9"/>
  <c r="H663" i="9"/>
  <c r="BF598" i="3"/>
  <c r="BG598" i="3"/>
  <c r="BH598" i="3"/>
  <c r="BI598" i="3"/>
  <c r="BJ598" i="3"/>
  <c r="AI598" i="3"/>
  <c r="I663" i="9"/>
  <c r="J663" i="9"/>
  <c r="K663" i="9"/>
  <c r="L663" i="9"/>
  <c r="M663" i="9"/>
  <c r="N663" i="9"/>
  <c r="O663" i="9"/>
  <c r="P663" i="9"/>
  <c r="Q663" i="9"/>
  <c r="R663" i="9"/>
  <c r="S663" i="9"/>
  <c r="T663" i="9"/>
  <c r="BA598" i="3"/>
  <c r="BB598" i="3"/>
  <c r="BC598" i="3"/>
  <c r="BD598" i="3"/>
  <c r="BE598" i="3"/>
  <c r="AZ598" i="3"/>
  <c r="U663" i="9"/>
  <c r="A664" i="9"/>
  <c r="B664" i="9"/>
  <c r="S599" i="3"/>
  <c r="C664" i="9"/>
  <c r="D664" i="9"/>
  <c r="U599" i="3"/>
  <c r="E664" i="9"/>
  <c r="F664" i="9"/>
  <c r="G664" i="9"/>
  <c r="H664" i="9"/>
  <c r="BF599" i="3"/>
  <c r="BG599" i="3"/>
  <c r="BH599" i="3"/>
  <c r="BI599" i="3"/>
  <c r="BJ599" i="3"/>
  <c r="AI599" i="3"/>
  <c r="I664" i="9"/>
  <c r="J664" i="9"/>
  <c r="K664" i="9"/>
  <c r="L664" i="9"/>
  <c r="M664" i="9"/>
  <c r="N664" i="9"/>
  <c r="O664" i="9"/>
  <c r="P664" i="9"/>
  <c r="Q664" i="9"/>
  <c r="R664" i="9"/>
  <c r="S664" i="9"/>
  <c r="T664" i="9"/>
  <c r="BA599" i="3"/>
  <c r="BB599" i="3"/>
  <c r="BC599" i="3"/>
  <c r="BD599" i="3"/>
  <c r="BE599" i="3"/>
  <c r="AZ599" i="3"/>
  <c r="U664" i="9"/>
  <c r="A665" i="9"/>
  <c r="B665" i="9"/>
  <c r="S600" i="3"/>
  <c r="C665" i="9"/>
  <c r="D665" i="9"/>
  <c r="U600" i="3"/>
  <c r="E665" i="9"/>
  <c r="F665" i="9"/>
  <c r="G665" i="9"/>
  <c r="H665" i="9"/>
  <c r="BF600" i="3"/>
  <c r="BG600" i="3"/>
  <c r="BH600" i="3"/>
  <c r="BI600" i="3"/>
  <c r="BJ600" i="3"/>
  <c r="AI600" i="3"/>
  <c r="I665" i="9"/>
  <c r="J665" i="9"/>
  <c r="K665" i="9"/>
  <c r="L665" i="9"/>
  <c r="M665" i="9"/>
  <c r="N665" i="9"/>
  <c r="O665" i="9"/>
  <c r="P665" i="9"/>
  <c r="Q665" i="9"/>
  <c r="R665" i="9"/>
  <c r="S665" i="9"/>
  <c r="T665" i="9"/>
  <c r="BA600" i="3"/>
  <c r="BB600" i="3"/>
  <c r="BC600" i="3"/>
  <c r="BD600" i="3"/>
  <c r="BE600" i="3"/>
  <c r="AZ600" i="3"/>
  <c r="U665" i="9"/>
  <c r="A666" i="9"/>
  <c r="B666" i="9"/>
  <c r="S601" i="3"/>
  <c r="C666" i="9"/>
  <c r="D666" i="9"/>
  <c r="U601" i="3"/>
  <c r="E666" i="9"/>
  <c r="F666" i="9"/>
  <c r="G666" i="9"/>
  <c r="H666" i="9"/>
  <c r="BF601" i="3"/>
  <c r="BG601" i="3"/>
  <c r="BH601" i="3"/>
  <c r="BI601" i="3"/>
  <c r="BJ601" i="3"/>
  <c r="AI601" i="3"/>
  <c r="I666" i="9"/>
  <c r="J666" i="9"/>
  <c r="K666" i="9"/>
  <c r="L666" i="9"/>
  <c r="M666" i="9"/>
  <c r="N666" i="9"/>
  <c r="O666" i="9"/>
  <c r="P666" i="9"/>
  <c r="Q666" i="9"/>
  <c r="R666" i="9"/>
  <c r="S666" i="9"/>
  <c r="T666" i="9"/>
  <c r="BA601" i="3"/>
  <c r="BB601" i="3"/>
  <c r="BC601" i="3"/>
  <c r="BD601" i="3"/>
  <c r="BE601" i="3"/>
  <c r="AZ601" i="3"/>
  <c r="U666" i="9"/>
  <c r="A667" i="9"/>
  <c r="B667" i="9"/>
  <c r="S602" i="3"/>
  <c r="C667" i="9"/>
  <c r="D667" i="9"/>
  <c r="U602" i="3"/>
  <c r="E667" i="9"/>
  <c r="F667" i="9"/>
  <c r="G667" i="9"/>
  <c r="H667" i="9"/>
  <c r="BF602" i="3"/>
  <c r="BG602" i="3"/>
  <c r="BH602" i="3"/>
  <c r="BI602" i="3"/>
  <c r="BJ602" i="3"/>
  <c r="AI602" i="3"/>
  <c r="I667" i="9"/>
  <c r="J667" i="9"/>
  <c r="K667" i="9"/>
  <c r="L667" i="9"/>
  <c r="M667" i="9"/>
  <c r="N667" i="9"/>
  <c r="O667" i="9"/>
  <c r="P667" i="9"/>
  <c r="Q667" i="9"/>
  <c r="R667" i="9"/>
  <c r="S667" i="9"/>
  <c r="T667" i="9"/>
  <c r="BA602" i="3"/>
  <c r="BB602" i="3"/>
  <c r="BC602" i="3"/>
  <c r="BD602" i="3"/>
  <c r="BE602" i="3"/>
  <c r="AZ602" i="3"/>
  <c r="U667" i="9"/>
  <c r="A668" i="9"/>
  <c r="B668" i="9"/>
  <c r="S603" i="3"/>
  <c r="C668" i="9"/>
  <c r="D668" i="9"/>
  <c r="U603" i="3"/>
  <c r="E668" i="9"/>
  <c r="F668" i="9"/>
  <c r="G668" i="9"/>
  <c r="H668" i="9"/>
  <c r="BF603" i="3"/>
  <c r="BG603" i="3"/>
  <c r="BH603" i="3"/>
  <c r="BI603" i="3"/>
  <c r="BJ603" i="3"/>
  <c r="AI603" i="3"/>
  <c r="I668" i="9"/>
  <c r="J668" i="9"/>
  <c r="K668" i="9"/>
  <c r="L668" i="9"/>
  <c r="M668" i="9"/>
  <c r="N668" i="9"/>
  <c r="O668" i="9"/>
  <c r="P668" i="9"/>
  <c r="Q668" i="9"/>
  <c r="R668" i="9"/>
  <c r="S668" i="9"/>
  <c r="T668" i="9"/>
  <c r="BA603" i="3"/>
  <c r="BB603" i="3"/>
  <c r="BC603" i="3"/>
  <c r="BD603" i="3"/>
  <c r="BE603" i="3"/>
  <c r="AZ603" i="3"/>
  <c r="U668" i="9"/>
  <c r="A669" i="9"/>
  <c r="B669" i="9"/>
  <c r="S604" i="3"/>
  <c r="C669" i="9"/>
  <c r="D669" i="9"/>
  <c r="U604" i="3"/>
  <c r="E669" i="9"/>
  <c r="F669" i="9"/>
  <c r="G669" i="9"/>
  <c r="H669" i="9"/>
  <c r="BF604" i="3"/>
  <c r="BG604" i="3"/>
  <c r="BH604" i="3"/>
  <c r="BI604" i="3"/>
  <c r="BJ604" i="3"/>
  <c r="AI604" i="3"/>
  <c r="I669" i="9"/>
  <c r="J669" i="9"/>
  <c r="K669" i="9"/>
  <c r="L669" i="9"/>
  <c r="M669" i="9"/>
  <c r="N669" i="9"/>
  <c r="O669" i="9"/>
  <c r="P669" i="9"/>
  <c r="Q669" i="9"/>
  <c r="R669" i="9"/>
  <c r="S669" i="9"/>
  <c r="T669" i="9"/>
  <c r="BA604" i="3"/>
  <c r="BB604" i="3"/>
  <c r="BC604" i="3"/>
  <c r="BD604" i="3"/>
  <c r="BE604" i="3"/>
  <c r="AZ604" i="3"/>
  <c r="U669" i="9"/>
  <c r="A670" i="9"/>
  <c r="B670" i="9"/>
  <c r="S605" i="3"/>
  <c r="C670" i="9"/>
  <c r="D670" i="9"/>
  <c r="U605" i="3"/>
  <c r="E670" i="9"/>
  <c r="F670" i="9"/>
  <c r="G670" i="9"/>
  <c r="H670" i="9"/>
  <c r="BF605" i="3"/>
  <c r="BG605" i="3"/>
  <c r="BH605" i="3"/>
  <c r="BI605" i="3"/>
  <c r="BJ605" i="3"/>
  <c r="AI605" i="3"/>
  <c r="I670" i="9"/>
  <c r="J670" i="9"/>
  <c r="K670" i="9"/>
  <c r="L670" i="9"/>
  <c r="M670" i="9"/>
  <c r="N670" i="9"/>
  <c r="O670" i="9"/>
  <c r="P670" i="9"/>
  <c r="Q670" i="9"/>
  <c r="R670" i="9"/>
  <c r="S670" i="9"/>
  <c r="T670" i="9"/>
  <c r="BA605" i="3"/>
  <c r="BB605" i="3"/>
  <c r="BC605" i="3"/>
  <c r="BD605" i="3"/>
  <c r="BE605" i="3"/>
  <c r="AZ605" i="3"/>
  <c r="U670" i="9"/>
  <c r="A671" i="9"/>
  <c r="B671" i="9"/>
  <c r="S606" i="3"/>
  <c r="C671" i="9"/>
  <c r="D671" i="9"/>
  <c r="U606" i="3"/>
  <c r="E671" i="9"/>
  <c r="F671" i="9"/>
  <c r="G671" i="9"/>
  <c r="H671" i="9"/>
  <c r="BF606" i="3"/>
  <c r="BG606" i="3"/>
  <c r="BH606" i="3"/>
  <c r="BI606" i="3"/>
  <c r="BJ606" i="3"/>
  <c r="AI606" i="3"/>
  <c r="I671" i="9"/>
  <c r="J671" i="9"/>
  <c r="K671" i="9"/>
  <c r="L671" i="9"/>
  <c r="M671" i="9"/>
  <c r="N671" i="9"/>
  <c r="O671" i="9"/>
  <c r="P671" i="9"/>
  <c r="Q671" i="9"/>
  <c r="R671" i="9"/>
  <c r="S671" i="9"/>
  <c r="T671" i="9"/>
  <c r="BA606" i="3"/>
  <c r="BB606" i="3"/>
  <c r="BC606" i="3"/>
  <c r="BD606" i="3"/>
  <c r="BE606" i="3"/>
  <c r="AZ606" i="3"/>
  <c r="U671" i="9"/>
  <c r="A672" i="9"/>
  <c r="B672" i="9"/>
  <c r="S607" i="3"/>
  <c r="C672" i="9"/>
  <c r="D672" i="9"/>
  <c r="U607" i="3"/>
  <c r="E672" i="9"/>
  <c r="F672" i="9"/>
  <c r="G672" i="9"/>
  <c r="H672" i="9"/>
  <c r="BF607" i="3"/>
  <c r="BG607" i="3"/>
  <c r="BH607" i="3"/>
  <c r="BI607" i="3"/>
  <c r="BJ607" i="3"/>
  <c r="AI607" i="3"/>
  <c r="I672" i="9"/>
  <c r="J672" i="9"/>
  <c r="K672" i="9"/>
  <c r="L672" i="9"/>
  <c r="M672" i="9"/>
  <c r="N672" i="9"/>
  <c r="O672" i="9"/>
  <c r="P672" i="9"/>
  <c r="Q672" i="9"/>
  <c r="R672" i="9"/>
  <c r="S672" i="9"/>
  <c r="T672" i="9"/>
  <c r="BA607" i="3"/>
  <c r="BB607" i="3"/>
  <c r="BC607" i="3"/>
  <c r="BD607" i="3"/>
  <c r="BE607" i="3"/>
  <c r="AZ607" i="3"/>
  <c r="U672" i="9"/>
  <c r="A673" i="9"/>
  <c r="B673" i="9"/>
  <c r="S608" i="3"/>
  <c r="C673" i="9"/>
  <c r="D673" i="9"/>
  <c r="U608" i="3"/>
  <c r="E673" i="9"/>
  <c r="F673" i="9"/>
  <c r="G673" i="9"/>
  <c r="H673" i="9"/>
  <c r="BF608" i="3"/>
  <c r="BG608" i="3"/>
  <c r="BH608" i="3"/>
  <c r="BI608" i="3"/>
  <c r="BJ608" i="3"/>
  <c r="AI608" i="3"/>
  <c r="I673" i="9"/>
  <c r="J673" i="9"/>
  <c r="K673" i="9"/>
  <c r="L673" i="9"/>
  <c r="M673" i="9"/>
  <c r="N673" i="9"/>
  <c r="O673" i="9"/>
  <c r="P673" i="9"/>
  <c r="Q673" i="9"/>
  <c r="R673" i="9"/>
  <c r="S673" i="9"/>
  <c r="T673" i="9"/>
  <c r="BA608" i="3"/>
  <c r="BB608" i="3"/>
  <c r="BC608" i="3"/>
  <c r="BD608" i="3"/>
  <c r="BE608" i="3"/>
  <c r="AZ608" i="3"/>
  <c r="U673" i="9"/>
  <c r="A674" i="9"/>
  <c r="B674" i="9"/>
  <c r="S609" i="3"/>
  <c r="C674" i="9"/>
  <c r="D674" i="9"/>
  <c r="U609" i="3"/>
  <c r="E674" i="9"/>
  <c r="F674" i="9"/>
  <c r="G674" i="9"/>
  <c r="H674" i="9"/>
  <c r="BF609" i="3"/>
  <c r="BG609" i="3"/>
  <c r="BH609" i="3"/>
  <c r="BI609" i="3"/>
  <c r="BJ609" i="3"/>
  <c r="AI609" i="3"/>
  <c r="I674" i="9"/>
  <c r="J674" i="9"/>
  <c r="K674" i="9"/>
  <c r="L674" i="9"/>
  <c r="M674" i="9"/>
  <c r="N674" i="9"/>
  <c r="O674" i="9"/>
  <c r="P674" i="9"/>
  <c r="Q674" i="9"/>
  <c r="R674" i="9"/>
  <c r="S674" i="9"/>
  <c r="T674" i="9"/>
  <c r="BA609" i="3"/>
  <c r="BB609" i="3"/>
  <c r="BC609" i="3"/>
  <c r="BD609" i="3"/>
  <c r="BE609" i="3"/>
  <c r="AZ609" i="3"/>
  <c r="U674" i="9"/>
  <c r="A675" i="9"/>
  <c r="B675" i="9"/>
  <c r="S610" i="3"/>
  <c r="C675" i="9"/>
  <c r="D675" i="9"/>
  <c r="U610" i="3"/>
  <c r="E675" i="9"/>
  <c r="F675" i="9"/>
  <c r="G675" i="9"/>
  <c r="H675" i="9"/>
  <c r="BF610" i="3"/>
  <c r="BG610" i="3"/>
  <c r="BH610" i="3"/>
  <c r="BI610" i="3"/>
  <c r="BJ610" i="3"/>
  <c r="AI610" i="3"/>
  <c r="I675" i="9"/>
  <c r="J675" i="9"/>
  <c r="K675" i="9"/>
  <c r="L675" i="9"/>
  <c r="M675" i="9"/>
  <c r="N675" i="9"/>
  <c r="O675" i="9"/>
  <c r="P675" i="9"/>
  <c r="Q675" i="9"/>
  <c r="R675" i="9"/>
  <c r="S675" i="9"/>
  <c r="T675" i="9"/>
  <c r="BA610" i="3"/>
  <c r="BB610" i="3"/>
  <c r="BC610" i="3"/>
  <c r="BD610" i="3"/>
  <c r="BE610" i="3"/>
  <c r="AZ610" i="3"/>
  <c r="U675" i="9"/>
  <c r="A676" i="9"/>
  <c r="B676" i="9"/>
  <c r="S611" i="3"/>
  <c r="C676" i="9"/>
  <c r="D676" i="9"/>
  <c r="U611" i="3"/>
  <c r="E676" i="9"/>
  <c r="F676" i="9"/>
  <c r="G676" i="9"/>
  <c r="H676" i="9"/>
  <c r="BF611" i="3"/>
  <c r="BG611" i="3"/>
  <c r="BH611" i="3"/>
  <c r="BI611" i="3"/>
  <c r="BJ611" i="3"/>
  <c r="AI611" i="3"/>
  <c r="I676" i="9"/>
  <c r="J676" i="9"/>
  <c r="K676" i="9"/>
  <c r="L676" i="9"/>
  <c r="M676" i="9"/>
  <c r="N676" i="9"/>
  <c r="O676" i="9"/>
  <c r="P676" i="9"/>
  <c r="Q676" i="9"/>
  <c r="R676" i="9"/>
  <c r="S676" i="9"/>
  <c r="T676" i="9"/>
  <c r="BA611" i="3"/>
  <c r="BB611" i="3"/>
  <c r="BC611" i="3"/>
  <c r="BD611" i="3"/>
  <c r="BE611" i="3"/>
  <c r="AZ611" i="3"/>
  <c r="U676" i="9"/>
  <c r="A677" i="9"/>
  <c r="B677" i="9"/>
  <c r="S612" i="3"/>
  <c r="C677" i="9"/>
  <c r="D677" i="9"/>
  <c r="U612" i="3"/>
  <c r="E677" i="9"/>
  <c r="F677" i="9"/>
  <c r="G677" i="9"/>
  <c r="H677" i="9"/>
  <c r="BF612" i="3"/>
  <c r="BG612" i="3"/>
  <c r="BH612" i="3"/>
  <c r="BI612" i="3"/>
  <c r="BJ612" i="3"/>
  <c r="AI612" i="3"/>
  <c r="I677" i="9"/>
  <c r="J677" i="9"/>
  <c r="K677" i="9"/>
  <c r="L677" i="9"/>
  <c r="M677" i="9"/>
  <c r="N677" i="9"/>
  <c r="O677" i="9"/>
  <c r="P677" i="9"/>
  <c r="Q677" i="9"/>
  <c r="R677" i="9"/>
  <c r="S677" i="9"/>
  <c r="T677" i="9"/>
  <c r="BA612" i="3"/>
  <c r="BB612" i="3"/>
  <c r="BC612" i="3"/>
  <c r="BD612" i="3"/>
  <c r="BE612" i="3"/>
  <c r="AZ612" i="3"/>
  <c r="U677" i="9"/>
  <c r="A678" i="9"/>
  <c r="B678" i="9"/>
  <c r="S613" i="3"/>
  <c r="C678" i="9"/>
  <c r="D678" i="9"/>
  <c r="E678" i="9"/>
  <c r="F678" i="9"/>
  <c r="G678" i="9"/>
  <c r="H678" i="9"/>
  <c r="BF613" i="3"/>
  <c r="BG613" i="3"/>
  <c r="BH613" i="3"/>
  <c r="BI613" i="3"/>
  <c r="BJ613" i="3"/>
  <c r="AI613" i="3"/>
  <c r="I678" i="9"/>
  <c r="J678" i="9"/>
  <c r="K678" i="9"/>
  <c r="L678" i="9"/>
  <c r="M678" i="9"/>
  <c r="N678" i="9"/>
  <c r="O678" i="9"/>
  <c r="P678" i="9"/>
  <c r="Q678" i="9"/>
  <c r="R678" i="9"/>
  <c r="S678" i="9"/>
  <c r="T678" i="9"/>
  <c r="BA613" i="3"/>
  <c r="BB613" i="3"/>
  <c r="BC613" i="3"/>
  <c r="BD613" i="3"/>
  <c r="BE613" i="3"/>
  <c r="AZ613" i="3"/>
  <c r="U678" i="9"/>
  <c r="A679" i="9"/>
  <c r="B679" i="9"/>
  <c r="S614" i="3"/>
  <c r="C679" i="9"/>
  <c r="D679" i="9"/>
  <c r="E679" i="9"/>
  <c r="F679" i="9"/>
  <c r="G679" i="9"/>
  <c r="H679" i="9"/>
  <c r="BF614" i="3"/>
  <c r="BG614" i="3"/>
  <c r="BH614" i="3"/>
  <c r="BI614" i="3"/>
  <c r="BJ614" i="3"/>
  <c r="AI614" i="3"/>
  <c r="I679" i="9"/>
  <c r="J679" i="9"/>
  <c r="K679" i="9"/>
  <c r="L679" i="9"/>
  <c r="M679" i="9"/>
  <c r="N679" i="9"/>
  <c r="O679" i="9"/>
  <c r="P679" i="9"/>
  <c r="Q679" i="9"/>
  <c r="R679" i="9"/>
  <c r="S679" i="9"/>
  <c r="T679" i="9"/>
  <c r="BA614" i="3"/>
  <c r="BB614" i="3"/>
  <c r="BC614" i="3"/>
  <c r="BD614" i="3"/>
  <c r="BE614" i="3"/>
  <c r="AZ614" i="3"/>
  <c r="U679" i="9"/>
  <c r="A680" i="9"/>
  <c r="B680" i="9"/>
  <c r="S615" i="3"/>
  <c r="C680" i="9"/>
  <c r="D680" i="9"/>
  <c r="E680" i="9"/>
  <c r="F680" i="9"/>
  <c r="G680" i="9"/>
  <c r="H680" i="9"/>
  <c r="BF615" i="3"/>
  <c r="BG615" i="3"/>
  <c r="BH615" i="3"/>
  <c r="BI615" i="3"/>
  <c r="BJ615" i="3"/>
  <c r="AI615" i="3"/>
  <c r="I680" i="9"/>
  <c r="J680" i="9"/>
  <c r="K680" i="9"/>
  <c r="L680" i="9"/>
  <c r="M680" i="9"/>
  <c r="N680" i="9"/>
  <c r="O680" i="9"/>
  <c r="P680" i="9"/>
  <c r="Q680" i="9"/>
  <c r="R680" i="9"/>
  <c r="S680" i="9"/>
  <c r="T680" i="9"/>
  <c r="BA615" i="3"/>
  <c r="BB615" i="3"/>
  <c r="BC615" i="3"/>
  <c r="BD615" i="3"/>
  <c r="BE615" i="3"/>
  <c r="AZ615" i="3"/>
  <c r="U680" i="9"/>
  <c r="A681" i="9"/>
  <c r="B681" i="9"/>
  <c r="S616" i="3"/>
  <c r="C681" i="9"/>
  <c r="D681" i="9"/>
  <c r="E681" i="9"/>
  <c r="F681" i="9"/>
  <c r="G681" i="9"/>
  <c r="H681" i="9"/>
  <c r="BF616" i="3"/>
  <c r="BG616" i="3"/>
  <c r="BH616" i="3"/>
  <c r="BI616" i="3"/>
  <c r="BJ616" i="3"/>
  <c r="AI616" i="3"/>
  <c r="I681" i="9"/>
  <c r="J681" i="9"/>
  <c r="K681" i="9"/>
  <c r="L681" i="9"/>
  <c r="M681" i="9"/>
  <c r="N681" i="9"/>
  <c r="O681" i="9"/>
  <c r="P681" i="9"/>
  <c r="Q681" i="9"/>
  <c r="R681" i="9"/>
  <c r="S681" i="9"/>
  <c r="T681" i="9"/>
  <c r="BA616" i="3"/>
  <c r="BB616" i="3"/>
  <c r="BC616" i="3"/>
  <c r="BD616" i="3"/>
  <c r="BE616" i="3"/>
  <c r="AZ616" i="3"/>
  <c r="U681" i="9"/>
  <c r="A682" i="9"/>
  <c r="B682" i="9"/>
  <c r="S617" i="3"/>
  <c r="C682" i="9"/>
  <c r="D682" i="9"/>
  <c r="E682" i="9"/>
  <c r="F682" i="9"/>
  <c r="G682" i="9"/>
  <c r="H682" i="9"/>
  <c r="BF617" i="3"/>
  <c r="BG617" i="3"/>
  <c r="BH617" i="3"/>
  <c r="BI617" i="3"/>
  <c r="BJ617" i="3"/>
  <c r="AI617" i="3"/>
  <c r="I682" i="9"/>
  <c r="J682" i="9"/>
  <c r="K682" i="9"/>
  <c r="L682" i="9"/>
  <c r="M682" i="9"/>
  <c r="N682" i="9"/>
  <c r="O682" i="9"/>
  <c r="P682" i="9"/>
  <c r="Q682" i="9"/>
  <c r="R682" i="9"/>
  <c r="S682" i="9"/>
  <c r="T682" i="9"/>
  <c r="BA617" i="3"/>
  <c r="BB617" i="3"/>
  <c r="BC617" i="3"/>
  <c r="BD617" i="3"/>
  <c r="BE617" i="3"/>
  <c r="AZ617" i="3"/>
  <c r="U682" i="9"/>
  <c r="A683" i="9"/>
  <c r="B683" i="9"/>
  <c r="S618" i="3"/>
  <c r="C683" i="9"/>
  <c r="D683" i="9"/>
  <c r="E683" i="9"/>
  <c r="F683" i="9"/>
  <c r="G683" i="9"/>
  <c r="H683" i="9"/>
  <c r="BF618" i="3"/>
  <c r="BG618" i="3"/>
  <c r="BH618" i="3"/>
  <c r="BI618" i="3"/>
  <c r="BJ618" i="3"/>
  <c r="AI618" i="3"/>
  <c r="I683" i="9"/>
  <c r="J683" i="9"/>
  <c r="K683" i="9"/>
  <c r="L683" i="9"/>
  <c r="M683" i="9"/>
  <c r="N683" i="9"/>
  <c r="O683" i="9"/>
  <c r="P683" i="9"/>
  <c r="Q683" i="9"/>
  <c r="R683" i="9"/>
  <c r="S683" i="9"/>
  <c r="T683" i="9"/>
  <c r="BA618" i="3"/>
  <c r="BB618" i="3"/>
  <c r="BC618" i="3"/>
  <c r="BD618" i="3"/>
  <c r="BE618" i="3"/>
  <c r="AZ618" i="3"/>
  <c r="U683" i="9"/>
  <c r="A684" i="9"/>
  <c r="B684" i="9"/>
  <c r="S619" i="3"/>
  <c r="C684" i="9"/>
  <c r="D684" i="9"/>
  <c r="E684" i="9"/>
  <c r="F684" i="9"/>
  <c r="G684" i="9"/>
  <c r="H684" i="9"/>
  <c r="BF619" i="3"/>
  <c r="BG619" i="3"/>
  <c r="BH619" i="3"/>
  <c r="BI619" i="3"/>
  <c r="BJ619" i="3"/>
  <c r="AI619" i="3"/>
  <c r="I684" i="9"/>
  <c r="J684" i="9"/>
  <c r="K684" i="9"/>
  <c r="L684" i="9"/>
  <c r="M684" i="9"/>
  <c r="N684" i="9"/>
  <c r="O684" i="9"/>
  <c r="P684" i="9"/>
  <c r="Q684" i="9"/>
  <c r="R684" i="9"/>
  <c r="S684" i="9"/>
  <c r="T684" i="9"/>
  <c r="BA619" i="3"/>
  <c r="BB619" i="3"/>
  <c r="BC619" i="3"/>
  <c r="BD619" i="3"/>
  <c r="BE619" i="3"/>
  <c r="AZ619" i="3"/>
  <c r="U684" i="9"/>
  <c r="A685" i="9"/>
  <c r="B685" i="9"/>
  <c r="S620" i="3"/>
  <c r="C685" i="9"/>
  <c r="D685" i="9"/>
  <c r="E685" i="9"/>
  <c r="F685" i="9"/>
  <c r="G685" i="9"/>
  <c r="H685" i="9"/>
  <c r="BF620" i="3"/>
  <c r="BG620" i="3"/>
  <c r="BH620" i="3"/>
  <c r="BI620" i="3"/>
  <c r="BJ620" i="3"/>
  <c r="AI620" i="3"/>
  <c r="I685" i="9"/>
  <c r="J685" i="9"/>
  <c r="K685" i="9"/>
  <c r="L685" i="9"/>
  <c r="M685" i="9"/>
  <c r="N685" i="9"/>
  <c r="O685" i="9"/>
  <c r="P685" i="9"/>
  <c r="Q685" i="9"/>
  <c r="R685" i="9"/>
  <c r="S685" i="9"/>
  <c r="T685" i="9"/>
  <c r="BA620" i="3"/>
  <c r="BB620" i="3"/>
  <c r="BC620" i="3"/>
  <c r="BD620" i="3"/>
  <c r="BE620" i="3"/>
  <c r="AZ620" i="3"/>
  <c r="U685" i="9"/>
  <c r="A686" i="9"/>
  <c r="B686" i="9"/>
  <c r="S621" i="3"/>
  <c r="C686" i="9"/>
  <c r="D686" i="9"/>
  <c r="E686" i="9"/>
  <c r="F686" i="9"/>
  <c r="G686" i="9"/>
  <c r="H686" i="9"/>
  <c r="BF621" i="3"/>
  <c r="BG621" i="3"/>
  <c r="BH621" i="3"/>
  <c r="BI621" i="3"/>
  <c r="BJ621" i="3"/>
  <c r="AI621" i="3"/>
  <c r="I686" i="9"/>
  <c r="J686" i="9"/>
  <c r="K686" i="9"/>
  <c r="L686" i="9"/>
  <c r="M686" i="9"/>
  <c r="N686" i="9"/>
  <c r="O686" i="9"/>
  <c r="P686" i="9"/>
  <c r="Q686" i="9"/>
  <c r="R686" i="9"/>
  <c r="S686" i="9"/>
  <c r="T686" i="9"/>
  <c r="BA621" i="3"/>
  <c r="BB621" i="3"/>
  <c r="BC621" i="3"/>
  <c r="BD621" i="3"/>
  <c r="BE621" i="3"/>
  <c r="AZ621" i="3"/>
  <c r="U686" i="9"/>
  <c r="A687" i="9"/>
  <c r="B687" i="9"/>
  <c r="S622" i="3"/>
  <c r="C687" i="9"/>
  <c r="D687" i="9"/>
  <c r="E687" i="9"/>
  <c r="F687" i="9"/>
  <c r="G687" i="9"/>
  <c r="H687" i="9"/>
  <c r="BF622" i="3"/>
  <c r="BG622" i="3"/>
  <c r="BH622" i="3"/>
  <c r="BI622" i="3"/>
  <c r="BJ622" i="3"/>
  <c r="AI622" i="3"/>
  <c r="I687" i="9"/>
  <c r="J687" i="9"/>
  <c r="K687" i="9"/>
  <c r="L687" i="9"/>
  <c r="M687" i="9"/>
  <c r="N687" i="9"/>
  <c r="O687" i="9"/>
  <c r="P687" i="9"/>
  <c r="Q687" i="9"/>
  <c r="R687" i="9"/>
  <c r="S687" i="9"/>
  <c r="T687" i="9"/>
  <c r="BA622" i="3"/>
  <c r="BB622" i="3"/>
  <c r="BC622" i="3"/>
  <c r="BD622" i="3"/>
  <c r="BE622" i="3"/>
  <c r="AZ622" i="3"/>
  <c r="U687" i="9"/>
  <c r="A688" i="9"/>
  <c r="B688" i="9"/>
  <c r="S623" i="3"/>
  <c r="C688" i="9"/>
  <c r="D688" i="9"/>
  <c r="E688" i="9"/>
  <c r="F688" i="9"/>
  <c r="G688" i="9"/>
  <c r="H688" i="9"/>
  <c r="BF623" i="3"/>
  <c r="BG623" i="3"/>
  <c r="BH623" i="3"/>
  <c r="BI623" i="3"/>
  <c r="BJ623" i="3"/>
  <c r="AI623" i="3"/>
  <c r="I688" i="9"/>
  <c r="J688" i="9"/>
  <c r="K688" i="9"/>
  <c r="L688" i="9"/>
  <c r="M688" i="9"/>
  <c r="N688" i="9"/>
  <c r="O688" i="9"/>
  <c r="P688" i="9"/>
  <c r="Q688" i="9"/>
  <c r="R688" i="9"/>
  <c r="S688" i="9"/>
  <c r="T688" i="9"/>
  <c r="BA623" i="3"/>
  <c r="BB623" i="3"/>
  <c r="BC623" i="3"/>
  <c r="BD623" i="3"/>
  <c r="BE623" i="3"/>
  <c r="AZ623" i="3"/>
  <c r="U688" i="9"/>
  <c r="A689" i="9"/>
  <c r="B689" i="9"/>
  <c r="S624" i="3"/>
  <c r="C689" i="9"/>
  <c r="D689" i="9"/>
  <c r="E689" i="9"/>
  <c r="F689" i="9"/>
  <c r="G689" i="9"/>
  <c r="H689" i="9"/>
  <c r="BF624" i="3"/>
  <c r="BG624" i="3"/>
  <c r="BH624" i="3"/>
  <c r="BI624" i="3"/>
  <c r="BJ624" i="3"/>
  <c r="AI624" i="3"/>
  <c r="I689" i="9"/>
  <c r="J689" i="9"/>
  <c r="K689" i="9"/>
  <c r="L689" i="9"/>
  <c r="M689" i="9"/>
  <c r="N689" i="9"/>
  <c r="O689" i="9"/>
  <c r="P689" i="9"/>
  <c r="Q689" i="9"/>
  <c r="R689" i="9"/>
  <c r="S689" i="9"/>
  <c r="T689" i="9"/>
  <c r="BA624" i="3"/>
  <c r="BB624" i="3"/>
  <c r="BC624" i="3"/>
  <c r="BD624" i="3"/>
  <c r="BE624" i="3"/>
  <c r="AZ624" i="3"/>
  <c r="U689" i="9"/>
  <c r="A690" i="9"/>
  <c r="B690" i="9"/>
  <c r="S625" i="3"/>
  <c r="C690" i="9"/>
  <c r="D690" i="9"/>
  <c r="E690" i="9"/>
  <c r="F690" i="9"/>
  <c r="G690" i="9"/>
  <c r="H690" i="9"/>
  <c r="BF625" i="3"/>
  <c r="BG625" i="3"/>
  <c r="BH625" i="3"/>
  <c r="BI625" i="3"/>
  <c r="BJ625" i="3"/>
  <c r="AI625" i="3"/>
  <c r="I690" i="9"/>
  <c r="J690" i="9"/>
  <c r="K690" i="9"/>
  <c r="L690" i="9"/>
  <c r="M690" i="9"/>
  <c r="N690" i="9"/>
  <c r="O690" i="9"/>
  <c r="P690" i="9"/>
  <c r="Q690" i="9"/>
  <c r="R690" i="9"/>
  <c r="S690" i="9"/>
  <c r="T690" i="9"/>
  <c r="BA625" i="3"/>
  <c r="BB625" i="3"/>
  <c r="BC625" i="3"/>
  <c r="BD625" i="3"/>
  <c r="BE625" i="3"/>
  <c r="AZ625" i="3"/>
  <c r="U690" i="9"/>
  <c r="A691" i="9"/>
  <c r="B691" i="9"/>
  <c r="S626" i="3"/>
  <c r="C691" i="9"/>
  <c r="D691" i="9"/>
  <c r="E691" i="9"/>
  <c r="F691" i="9"/>
  <c r="G691" i="9"/>
  <c r="H691" i="9"/>
  <c r="BF626" i="3"/>
  <c r="BG626" i="3"/>
  <c r="BH626" i="3"/>
  <c r="BI626" i="3"/>
  <c r="BJ626" i="3"/>
  <c r="AI626" i="3"/>
  <c r="I691" i="9"/>
  <c r="J691" i="9"/>
  <c r="K691" i="9"/>
  <c r="L691" i="9"/>
  <c r="M691" i="9"/>
  <c r="N691" i="9"/>
  <c r="O691" i="9"/>
  <c r="P691" i="9"/>
  <c r="Q691" i="9"/>
  <c r="R691" i="9"/>
  <c r="S691" i="9"/>
  <c r="T691" i="9"/>
  <c r="BA626" i="3"/>
  <c r="BB626" i="3"/>
  <c r="BC626" i="3"/>
  <c r="BD626" i="3"/>
  <c r="BE626" i="3"/>
  <c r="AZ626" i="3"/>
  <c r="U691" i="9"/>
  <c r="A692" i="9"/>
  <c r="B692" i="9"/>
  <c r="S627" i="3"/>
  <c r="C692" i="9"/>
  <c r="D692" i="9"/>
  <c r="E692" i="9"/>
  <c r="F692" i="9"/>
  <c r="G692" i="9"/>
  <c r="H692" i="9"/>
  <c r="BF627" i="3"/>
  <c r="BG627" i="3"/>
  <c r="BH627" i="3"/>
  <c r="BI627" i="3"/>
  <c r="BJ627" i="3"/>
  <c r="AI627" i="3"/>
  <c r="I692" i="9"/>
  <c r="J692" i="9"/>
  <c r="K692" i="9"/>
  <c r="L692" i="9"/>
  <c r="M692" i="9"/>
  <c r="N692" i="9"/>
  <c r="O692" i="9"/>
  <c r="P692" i="9"/>
  <c r="Q692" i="9"/>
  <c r="R692" i="9"/>
  <c r="S692" i="9"/>
  <c r="T692" i="9"/>
  <c r="BA627" i="3"/>
  <c r="BB627" i="3"/>
  <c r="BC627" i="3"/>
  <c r="BD627" i="3"/>
  <c r="BE627" i="3"/>
  <c r="AZ627" i="3"/>
  <c r="U692" i="9"/>
  <c r="A693" i="9"/>
  <c r="B693" i="9"/>
  <c r="S628" i="3"/>
  <c r="C693" i="9"/>
  <c r="D693" i="9"/>
  <c r="E693" i="9"/>
  <c r="F693" i="9"/>
  <c r="G693" i="9"/>
  <c r="H693" i="9"/>
  <c r="BF628" i="3"/>
  <c r="BG628" i="3"/>
  <c r="BH628" i="3"/>
  <c r="BI628" i="3"/>
  <c r="BJ628" i="3"/>
  <c r="AI628" i="3"/>
  <c r="I693" i="9"/>
  <c r="J693" i="9"/>
  <c r="K693" i="9"/>
  <c r="L693" i="9"/>
  <c r="M693" i="9"/>
  <c r="N693" i="9"/>
  <c r="O693" i="9"/>
  <c r="P693" i="9"/>
  <c r="Q693" i="9"/>
  <c r="R693" i="9"/>
  <c r="S693" i="9"/>
  <c r="T693" i="9"/>
  <c r="BA628" i="3"/>
  <c r="BB628" i="3"/>
  <c r="BC628" i="3"/>
  <c r="BD628" i="3"/>
  <c r="BE628" i="3"/>
  <c r="AZ628" i="3"/>
  <c r="U693" i="9"/>
  <c r="A694" i="9"/>
  <c r="B694" i="9"/>
  <c r="S629" i="3"/>
  <c r="C694" i="9"/>
  <c r="D694" i="9"/>
  <c r="E694" i="9"/>
  <c r="F694" i="9"/>
  <c r="G694" i="9"/>
  <c r="H694" i="9"/>
  <c r="BF629" i="3"/>
  <c r="BG629" i="3"/>
  <c r="BH629" i="3"/>
  <c r="BI629" i="3"/>
  <c r="BJ629" i="3"/>
  <c r="AI629" i="3"/>
  <c r="I694" i="9"/>
  <c r="J694" i="9"/>
  <c r="K694" i="9"/>
  <c r="L694" i="9"/>
  <c r="M694" i="9"/>
  <c r="N694" i="9"/>
  <c r="O694" i="9"/>
  <c r="P694" i="9"/>
  <c r="Q694" i="9"/>
  <c r="R694" i="9"/>
  <c r="S694" i="9"/>
  <c r="T694" i="9"/>
  <c r="BA629" i="3"/>
  <c r="BB629" i="3"/>
  <c r="BC629" i="3"/>
  <c r="BD629" i="3"/>
  <c r="BE629" i="3"/>
  <c r="AZ629" i="3"/>
  <c r="U694" i="9"/>
  <c r="A695" i="9"/>
  <c r="B695" i="9"/>
  <c r="S630" i="3"/>
  <c r="C695" i="9"/>
  <c r="D695" i="9"/>
  <c r="E695" i="9"/>
  <c r="F695" i="9"/>
  <c r="G695" i="9"/>
  <c r="H695" i="9"/>
  <c r="BF630" i="3"/>
  <c r="BG630" i="3"/>
  <c r="BH630" i="3"/>
  <c r="BI630" i="3"/>
  <c r="BJ630" i="3"/>
  <c r="AI630" i="3"/>
  <c r="I695" i="9"/>
  <c r="J695" i="9"/>
  <c r="K695" i="9"/>
  <c r="L695" i="9"/>
  <c r="M695" i="9"/>
  <c r="N695" i="9"/>
  <c r="O695" i="9"/>
  <c r="P695" i="9"/>
  <c r="Q695" i="9"/>
  <c r="R695" i="9"/>
  <c r="S695" i="9"/>
  <c r="T695" i="9"/>
  <c r="BA630" i="3"/>
  <c r="BB630" i="3"/>
  <c r="BC630" i="3"/>
  <c r="BD630" i="3"/>
  <c r="BE630" i="3"/>
  <c r="AZ630" i="3"/>
  <c r="U695" i="9"/>
  <c r="A696" i="9"/>
  <c r="B696" i="9"/>
  <c r="S631" i="3"/>
  <c r="C696" i="9"/>
  <c r="D696" i="9"/>
  <c r="E696" i="9"/>
  <c r="F696" i="9"/>
  <c r="G696" i="9"/>
  <c r="H696" i="9"/>
  <c r="BF631" i="3"/>
  <c r="BG631" i="3"/>
  <c r="BH631" i="3"/>
  <c r="BI631" i="3"/>
  <c r="BJ631" i="3"/>
  <c r="AI631" i="3"/>
  <c r="I696" i="9"/>
  <c r="J696" i="9"/>
  <c r="K696" i="9"/>
  <c r="L696" i="9"/>
  <c r="M696" i="9"/>
  <c r="N696" i="9"/>
  <c r="O696" i="9"/>
  <c r="P696" i="9"/>
  <c r="Q696" i="9"/>
  <c r="R696" i="9"/>
  <c r="S696" i="9"/>
  <c r="T696" i="9"/>
  <c r="BA631" i="3"/>
  <c r="BB631" i="3"/>
  <c r="BC631" i="3"/>
  <c r="BD631" i="3"/>
  <c r="BE631" i="3"/>
  <c r="AZ631" i="3"/>
  <c r="U696" i="9"/>
  <c r="A697" i="9"/>
  <c r="B697" i="9"/>
  <c r="S632" i="3"/>
  <c r="C697" i="9"/>
  <c r="D697" i="9"/>
  <c r="E697" i="9"/>
  <c r="F697" i="9"/>
  <c r="G697" i="9"/>
  <c r="H697" i="9"/>
  <c r="BF632" i="3"/>
  <c r="BG632" i="3"/>
  <c r="BH632" i="3"/>
  <c r="BI632" i="3"/>
  <c r="BJ632" i="3"/>
  <c r="AI632" i="3"/>
  <c r="I697" i="9"/>
  <c r="J697" i="9"/>
  <c r="K697" i="9"/>
  <c r="L697" i="9"/>
  <c r="M697" i="9"/>
  <c r="N697" i="9"/>
  <c r="O697" i="9"/>
  <c r="P697" i="9"/>
  <c r="Q697" i="9"/>
  <c r="R697" i="9"/>
  <c r="S697" i="9"/>
  <c r="T697" i="9"/>
  <c r="BA632" i="3"/>
  <c r="BB632" i="3"/>
  <c r="BC632" i="3"/>
  <c r="BD632" i="3"/>
  <c r="BE632" i="3"/>
  <c r="AZ632" i="3"/>
  <c r="U697" i="9"/>
  <c r="A698" i="9"/>
  <c r="B698" i="9"/>
  <c r="S633" i="3"/>
  <c r="C698" i="9"/>
  <c r="D698" i="9"/>
  <c r="E698" i="9"/>
  <c r="F698" i="9"/>
  <c r="G698" i="9"/>
  <c r="H698" i="9"/>
  <c r="Z633" i="3"/>
  <c r="BF633" i="3"/>
  <c r="BG633" i="3"/>
  <c r="BH633" i="3"/>
  <c r="BI633" i="3"/>
  <c r="BJ633" i="3"/>
  <c r="AI633" i="3"/>
  <c r="I698" i="9"/>
  <c r="J698" i="9"/>
  <c r="K698" i="9"/>
  <c r="L698" i="9"/>
  <c r="M698" i="9"/>
  <c r="N698" i="9"/>
  <c r="O698" i="9"/>
  <c r="P698" i="9"/>
  <c r="Q698" i="9"/>
  <c r="R698" i="9"/>
  <c r="S698" i="9"/>
  <c r="T698" i="9"/>
  <c r="BA633" i="3"/>
  <c r="BB633" i="3"/>
  <c r="BC633" i="3"/>
  <c r="BD633" i="3"/>
  <c r="BE633" i="3"/>
  <c r="AZ633" i="3"/>
  <c r="U698" i="9"/>
  <c r="A699" i="9"/>
  <c r="B699" i="9"/>
  <c r="S634" i="3"/>
  <c r="C699" i="9"/>
  <c r="D699" i="9"/>
  <c r="E699" i="9"/>
  <c r="F699" i="9"/>
  <c r="G699" i="9"/>
  <c r="H699" i="9"/>
  <c r="Z634" i="3"/>
  <c r="BF634" i="3"/>
  <c r="BG634" i="3"/>
  <c r="BH634" i="3"/>
  <c r="BI634" i="3"/>
  <c r="BJ634" i="3"/>
  <c r="AI634" i="3"/>
  <c r="I699" i="9"/>
  <c r="J699" i="9"/>
  <c r="K699" i="9"/>
  <c r="L699" i="9"/>
  <c r="M699" i="9"/>
  <c r="N699" i="9"/>
  <c r="O699" i="9"/>
  <c r="P699" i="9"/>
  <c r="Q699" i="9"/>
  <c r="R699" i="9"/>
  <c r="S699" i="9"/>
  <c r="T699" i="9"/>
  <c r="BA634" i="3"/>
  <c r="BB634" i="3"/>
  <c r="BC634" i="3"/>
  <c r="BD634" i="3"/>
  <c r="BE634" i="3"/>
  <c r="AZ634" i="3"/>
  <c r="U699" i="9"/>
  <c r="A700" i="9"/>
  <c r="B700" i="9"/>
  <c r="S635" i="3"/>
  <c r="C700" i="9"/>
  <c r="D700" i="9"/>
  <c r="E700" i="9"/>
  <c r="F700" i="9"/>
  <c r="G700" i="9"/>
  <c r="H700" i="9"/>
  <c r="Z635" i="3"/>
  <c r="BF635" i="3"/>
  <c r="BG635" i="3"/>
  <c r="BH635" i="3"/>
  <c r="BI635" i="3"/>
  <c r="BJ635" i="3"/>
  <c r="AI635" i="3"/>
  <c r="I700" i="9"/>
  <c r="J700" i="9"/>
  <c r="K700" i="9"/>
  <c r="L700" i="9"/>
  <c r="M700" i="9"/>
  <c r="N700" i="9"/>
  <c r="O700" i="9"/>
  <c r="P700" i="9"/>
  <c r="Q700" i="9"/>
  <c r="R700" i="9"/>
  <c r="S700" i="9"/>
  <c r="T700" i="9"/>
  <c r="BA635" i="3"/>
  <c r="BB635" i="3"/>
  <c r="BC635" i="3"/>
  <c r="BD635" i="3"/>
  <c r="BE635" i="3"/>
  <c r="AZ635" i="3"/>
  <c r="U700" i="9"/>
  <c r="A701" i="9"/>
  <c r="B701" i="9"/>
  <c r="S636" i="3"/>
  <c r="C701" i="9"/>
  <c r="D701" i="9"/>
  <c r="E701" i="9"/>
  <c r="F701" i="9"/>
  <c r="G701" i="9"/>
  <c r="H701" i="9"/>
  <c r="Z636" i="3"/>
  <c r="BF636" i="3"/>
  <c r="BG636" i="3"/>
  <c r="BH636" i="3"/>
  <c r="BI636" i="3"/>
  <c r="BJ636" i="3"/>
  <c r="AI636" i="3"/>
  <c r="I701" i="9"/>
  <c r="J701" i="9"/>
  <c r="K701" i="9"/>
  <c r="L701" i="9"/>
  <c r="M701" i="9"/>
  <c r="N701" i="9"/>
  <c r="O701" i="9"/>
  <c r="P701" i="9"/>
  <c r="Q701" i="9"/>
  <c r="R701" i="9"/>
  <c r="S701" i="9"/>
  <c r="T701" i="9"/>
  <c r="BA636" i="3"/>
  <c r="BB636" i="3"/>
  <c r="BC636" i="3"/>
  <c r="BD636" i="3"/>
  <c r="BE636" i="3"/>
  <c r="AZ636" i="3"/>
  <c r="U701" i="9"/>
  <c r="A702" i="9"/>
  <c r="B702" i="9"/>
  <c r="S637" i="3"/>
  <c r="C702" i="9"/>
  <c r="D702" i="9"/>
  <c r="E702" i="9"/>
  <c r="F702" i="9"/>
  <c r="G702" i="9"/>
  <c r="H702" i="9"/>
  <c r="Z637" i="3"/>
  <c r="BF637" i="3"/>
  <c r="BG637" i="3"/>
  <c r="BH637" i="3"/>
  <c r="BI637" i="3"/>
  <c r="BJ637" i="3"/>
  <c r="AI637" i="3"/>
  <c r="I702" i="9"/>
  <c r="J702" i="9"/>
  <c r="K702" i="9"/>
  <c r="L702" i="9"/>
  <c r="M702" i="9"/>
  <c r="N702" i="9"/>
  <c r="O702" i="9"/>
  <c r="P702" i="9"/>
  <c r="Q702" i="9"/>
  <c r="R702" i="9"/>
  <c r="S702" i="9"/>
  <c r="T702" i="9"/>
  <c r="BA637" i="3"/>
  <c r="BB637" i="3"/>
  <c r="BC637" i="3"/>
  <c r="BD637" i="3"/>
  <c r="BE637" i="3"/>
  <c r="AZ637" i="3"/>
  <c r="U702" i="9"/>
  <c r="A703" i="9"/>
  <c r="B703" i="9"/>
  <c r="S638" i="3"/>
  <c r="C703" i="9"/>
  <c r="D703" i="9"/>
  <c r="E703" i="9"/>
  <c r="F703" i="9"/>
  <c r="G703" i="9"/>
  <c r="H703" i="9"/>
  <c r="Z638" i="3"/>
  <c r="BF638" i="3"/>
  <c r="BG638" i="3"/>
  <c r="BH638" i="3"/>
  <c r="BI638" i="3"/>
  <c r="BJ638" i="3"/>
  <c r="AI638" i="3"/>
  <c r="I703" i="9"/>
  <c r="J703" i="9"/>
  <c r="K703" i="9"/>
  <c r="L703" i="9"/>
  <c r="M703" i="9"/>
  <c r="N703" i="9"/>
  <c r="O703" i="9"/>
  <c r="P703" i="9"/>
  <c r="Q703" i="9"/>
  <c r="R703" i="9"/>
  <c r="S703" i="9"/>
  <c r="T703" i="9"/>
  <c r="BA638" i="3"/>
  <c r="BB638" i="3"/>
  <c r="BC638" i="3"/>
  <c r="BD638" i="3"/>
  <c r="BE638" i="3"/>
  <c r="AZ638" i="3"/>
  <c r="U703" i="9"/>
  <c r="A704" i="9"/>
  <c r="B704" i="9"/>
  <c r="S639" i="3"/>
  <c r="C704" i="9"/>
  <c r="D704" i="9"/>
  <c r="E704" i="9"/>
  <c r="F704" i="9"/>
  <c r="G704" i="9"/>
  <c r="H704" i="9"/>
  <c r="Z639" i="3"/>
  <c r="BF639" i="3"/>
  <c r="BG639" i="3"/>
  <c r="BH639" i="3"/>
  <c r="BI639" i="3"/>
  <c r="BJ639" i="3"/>
  <c r="AI639" i="3"/>
  <c r="I704" i="9"/>
  <c r="J704" i="9"/>
  <c r="K704" i="9"/>
  <c r="L704" i="9"/>
  <c r="M704" i="9"/>
  <c r="N704" i="9"/>
  <c r="O704" i="9"/>
  <c r="P704" i="9"/>
  <c r="Q704" i="9"/>
  <c r="R704" i="9"/>
  <c r="S704" i="9"/>
  <c r="T704" i="9"/>
  <c r="BA639" i="3"/>
  <c r="BB639" i="3"/>
  <c r="BC639" i="3"/>
  <c r="BD639" i="3"/>
  <c r="BE639" i="3"/>
  <c r="AZ639" i="3"/>
  <c r="U704" i="9"/>
  <c r="A705" i="9"/>
  <c r="B705" i="9"/>
  <c r="S640" i="3"/>
  <c r="C705" i="9"/>
  <c r="D705" i="9"/>
  <c r="E705" i="9"/>
  <c r="F705" i="9"/>
  <c r="G705" i="9"/>
  <c r="H705" i="9"/>
  <c r="Z640" i="3"/>
  <c r="BF640" i="3"/>
  <c r="BG640" i="3"/>
  <c r="BH640" i="3"/>
  <c r="BI640" i="3"/>
  <c r="BJ640" i="3"/>
  <c r="AI640" i="3"/>
  <c r="I705" i="9"/>
  <c r="J705" i="9"/>
  <c r="K705" i="9"/>
  <c r="L705" i="9"/>
  <c r="M705" i="9"/>
  <c r="N705" i="9"/>
  <c r="O705" i="9"/>
  <c r="P705" i="9"/>
  <c r="Q705" i="9"/>
  <c r="R705" i="9"/>
  <c r="S705" i="9"/>
  <c r="T705" i="9"/>
  <c r="BA640" i="3"/>
  <c r="BB640" i="3"/>
  <c r="BC640" i="3"/>
  <c r="BD640" i="3"/>
  <c r="BE640" i="3"/>
  <c r="AZ640" i="3"/>
  <c r="U705" i="9"/>
  <c r="A706" i="9"/>
  <c r="B706" i="9"/>
  <c r="S641" i="3"/>
  <c r="C706" i="9"/>
  <c r="D706" i="9"/>
  <c r="E706" i="9"/>
  <c r="F706" i="9"/>
  <c r="G706" i="9"/>
  <c r="H706" i="9"/>
  <c r="Z641" i="3"/>
  <c r="BF641" i="3"/>
  <c r="BG641" i="3"/>
  <c r="BH641" i="3"/>
  <c r="BI641" i="3"/>
  <c r="BJ641" i="3"/>
  <c r="AI641" i="3"/>
  <c r="I706" i="9"/>
  <c r="J706" i="9"/>
  <c r="K706" i="9"/>
  <c r="L706" i="9"/>
  <c r="M706" i="9"/>
  <c r="N706" i="9"/>
  <c r="O706" i="9"/>
  <c r="P706" i="9"/>
  <c r="Q706" i="9"/>
  <c r="R706" i="9"/>
  <c r="S706" i="9"/>
  <c r="T706" i="9"/>
  <c r="BA641" i="3"/>
  <c r="BB641" i="3"/>
  <c r="BC641" i="3"/>
  <c r="BD641" i="3"/>
  <c r="BE641" i="3"/>
  <c r="AZ641" i="3"/>
  <c r="U706" i="9"/>
  <c r="A707" i="9"/>
  <c r="B707" i="9"/>
  <c r="S642" i="3"/>
  <c r="C707" i="9"/>
  <c r="D707" i="9"/>
  <c r="E707" i="9"/>
  <c r="F707" i="9"/>
  <c r="G707" i="9"/>
  <c r="H707" i="9"/>
  <c r="Z642" i="3"/>
  <c r="BF642" i="3"/>
  <c r="BG642" i="3"/>
  <c r="BH642" i="3"/>
  <c r="BI642" i="3"/>
  <c r="BJ642" i="3"/>
  <c r="AI642" i="3"/>
  <c r="I707" i="9"/>
  <c r="J707" i="9"/>
  <c r="K707" i="9"/>
  <c r="L707" i="9"/>
  <c r="M707" i="9"/>
  <c r="N707" i="9"/>
  <c r="O707" i="9"/>
  <c r="P707" i="9"/>
  <c r="Q707" i="9"/>
  <c r="R707" i="9"/>
  <c r="S707" i="9"/>
  <c r="T707" i="9"/>
  <c r="BA642" i="3"/>
  <c r="BB642" i="3"/>
  <c r="BC642" i="3"/>
  <c r="BD642" i="3"/>
  <c r="BE642" i="3"/>
  <c r="AZ642" i="3"/>
  <c r="U707" i="9"/>
  <c r="A708" i="9"/>
  <c r="B708" i="9"/>
  <c r="S643" i="3"/>
  <c r="C708" i="9"/>
  <c r="D708" i="9"/>
  <c r="E708" i="9"/>
  <c r="F708" i="9"/>
  <c r="G708" i="9"/>
  <c r="H708" i="9"/>
  <c r="Z643" i="3"/>
  <c r="BF643" i="3"/>
  <c r="BG643" i="3"/>
  <c r="BH643" i="3"/>
  <c r="BI643" i="3"/>
  <c r="BJ643" i="3"/>
  <c r="AI643" i="3"/>
  <c r="I708" i="9"/>
  <c r="J708" i="9"/>
  <c r="K708" i="9"/>
  <c r="L708" i="9"/>
  <c r="M708" i="9"/>
  <c r="N708" i="9"/>
  <c r="O708" i="9"/>
  <c r="P708" i="9"/>
  <c r="Q708" i="9"/>
  <c r="R708" i="9"/>
  <c r="S708" i="9"/>
  <c r="T708" i="9"/>
  <c r="BA643" i="3"/>
  <c r="BB643" i="3"/>
  <c r="BC643" i="3"/>
  <c r="BD643" i="3"/>
  <c r="BE643" i="3"/>
  <c r="AZ643" i="3"/>
  <c r="U708" i="9"/>
  <c r="A709" i="9"/>
  <c r="B709" i="9"/>
  <c r="S644" i="3"/>
  <c r="C709" i="9"/>
  <c r="D709" i="9"/>
  <c r="E709" i="9"/>
  <c r="F709" i="9"/>
  <c r="G709" i="9"/>
  <c r="H709" i="9"/>
  <c r="Z644" i="3"/>
  <c r="BF644" i="3"/>
  <c r="BG644" i="3"/>
  <c r="BH644" i="3"/>
  <c r="BI644" i="3"/>
  <c r="BJ644" i="3"/>
  <c r="AI644" i="3"/>
  <c r="I709" i="9"/>
  <c r="J709" i="9"/>
  <c r="K709" i="9"/>
  <c r="L709" i="9"/>
  <c r="M709" i="9"/>
  <c r="N709" i="9"/>
  <c r="O709" i="9"/>
  <c r="P709" i="9"/>
  <c r="Q709" i="9"/>
  <c r="R709" i="9"/>
  <c r="S709" i="9"/>
  <c r="T709" i="9"/>
  <c r="BA644" i="3"/>
  <c r="BB644" i="3"/>
  <c r="BC644" i="3"/>
  <c r="BD644" i="3"/>
  <c r="BE644" i="3"/>
  <c r="AZ644" i="3"/>
  <c r="U709" i="9"/>
  <c r="A710" i="9"/>
  <c r="B710" i="9"/>
  <c r="S645" i="3"/>
  <c r="C710" i="9"/>
  <c r="D710" i="9"/>
  <c r="E710" i="9"/>
  <c r="F710" i="9"/>
  <c r="G710" i="9"/>
  <c r="H710" i="9"/>
  <c r="Z645" i="3"/>
  <c r="BF645" i="3"/>
  <c r="BG645" i="3"/>
  <c r="BH645" i="3"/>
  <c r="BI645" i="3"/>
  <c r="BJ645" i="3"/>
  <c r="AI645" i="3"/>
  <c r="I710" i="9"/>
  <c r="J710" i="9"/>
  <c r="K710" i="9"/>
  <c r="L710" i="9"/>
  <c r="M710" i="9"/>
  <c r="N710" i="9"/>
  <c r="O710" i="9"/>
  <c r="P710" i="9"/>
  <c r="Q710" i="9"/>
  <c r="R710" i="9"/>
  <c r="S710" i="9"/>
  <c r="T710" i="9"/>
  <c r="BA645" i="3"/>
  <c r="BB645" i="3"/>
  <c r="BC645" i="3"/>
  <c r="BD645" i="3"/>
  <c r="BE645" i="3"/>
  <c r="AZ645" i="3"/>
  <c r="U710" i="9"/>
  <c r="A711" i="9"/>
  <c r="B711" i="9"/>
  <c r="S646" i="3"/>
  <c r="C711" i="9"/>
  <c r="D711" i="9"/>
  <c r="E711" i="9"/>
  <c r="F711" i="9"/>
  <c r="G711" i="9"/>
  <c r="H711" i="9"/>
  <c r="Z646" i="3"/>
  <c r="BF646" i="3"/>
  <c r="BG646" i="3"/>
  <c r="BH646" i="3"/>
  <c r="BI646" i="3"/>
  <c r="BJ646" i="3"/>
  <c r="AI646" i="3"/>
  <c r="I711" i="9"/>
  <c r="J711" i="9"/>
  <c r="K711" i="9"/>
  <c r="L711" i="9"/>
  <c r="M711" i="9"/>
  <c r="N711" i="9"/>
  <c r="O711" i="9"/>
  <c r="P711" i="9"/>
  <c r="Q711" i="9"/>
  <c r="R711" i="9"/>
  <c r="S711" i="9"/>
  <c r="T711" i="9"/>
  <c r="BA646" i="3"/>
  <c r="BB646" i="3"/>
  <c r="BC646" i="3"/>
  <c r="BD646" i="3"/>
  <c r="BE646" i="3"/>
  <c r="AZ646" i="3"/>
  <c r="U711" i="9"/>
  <c r="A712" i="9"/>
  <c r="B712" i="9"/>
  <c r="S647" i="3"/>
  <c r="C712" i="9"/>
  <c r="D712" i="9"/>
  <c r="E712" i="9"/>
  <c r="F712" i="9"/>
  <c r="G712" i="9"/>
  <c r="H712" i="9"/>
  <c r="Z647" i="3"/>
  <c r="BF647" i="3"/>
  <c r="BG647" i="3"/>
  <c r="BH647" i="3"/>
  <c r="BI647" i="3"/>
  <c r="BJ647" i="3"/>
  <c r="AI647" i="3"/>
  <c r="I712" i="9"/>
  <c r="J712" i="9"/>
  <c r="K712" i="9"/>
  <c r="L712" i="9"/>
  <c r="M712" i="9"/>
  <c r="N712" i="9"/>
  <c r="O712" i="9"/>
  <c r="P712" i="9"/>
  <c r="Q712" i="9"/>
  <c r="R712" i="9"/>
  <c r="S712" i="9"/>
  <c r="T712" i="9"/>
  <c r="BA647" i="3"/>
  <c r="BB647" i="3"/>
  <c r="BC647" i="3"/>
  <c r="BD647" i="3"/>
  <c r="BE647" i="3"/>
  <c r="AZ647" i="3"/>
  <c r="U712" i="9"/>
  <c r="A713" i="9"/>
  <c r="B713" i="9"/>
  <c r="S648" i="3"/>
  <c r="C713" i="9"/>
  <c r="D713" i="9"/>
  <c r="E713" i="9"/>
  <c r="F713" i="9"/>
  <c r="G713" i="9"/>
  <c r="H713" i="9"/>
  <c r="Z648" i="3"/>
  <c r="BF648" i="3"/>
  <c r="BG648" i="3"/>
  <c r="BH648" i="3"/>
  <c r="BI648" i="3"/>
  <c r="BJ648" i="3"/>
  <c r="AI648" i="3"/>
  <c r="I713" i="9"/>
  <c r="J713" i="9"/>
  <c r="K713" i="9"/>
  <c r="L713" i="9"/>
  <c r="M713" i="9"/>
  <c r="N713" i="9"/>
  <c r="O713" i="9"/>
  <c r="P713" i="9"/>
  <c r="Q713" i="9"/>
  <c r="R713" i="9"/>
  <c r="S713" i="9"/>
  <c r="T713" i="9"/>
  <c r="BA648" i="3"/>
  <c r="BB648" i="3"/>
  <c r="BC648" i="3"/>
  <c r="BD648" i="3"/>
  <c r="BE648" i="3"/>
  <c r="AZ648" i="3"/>
  <c r="U713" i="9"/>
  <c r="A714" i="9"/>
  <c r="B714" i="9"/>
  <c r="S649" i="3"/>
  <c r="C714" i="9"/>
  <c r="D714" i="9"/>
  <c r="E714" i="9"/>
  <c r="F714" i="9"/>
  <c r="G714" i="9"/>
  <c r="H714" i="9"/>
  <c r="Z649" i="3"/>
  <c r="BF649" i="3"/>
  <c r="BG649" i="3"/>
  <c r="BH649" i="3"/>
  <c r="BI649" i="3"/>
  <c r="BJ649" i="3"/>
  <c r="AI649" i="3"/>
  <c r="I714" i="9"/>
  <c r="J714" i="9"/>
  <c r="K714" i="9"/>
  <c r="L714" i="9"/>
  <c r="M714" i="9"/>
  <c r="N714" i="9"/>
  <c r="O714" i="9"/>
  <c r="P714" i="9"/>
  <c r="Q714" i="9"/>
  <c r="R714" i="9"/>
  <c r="S714" i="9"/>
  <c r="T714" i="9"/>
  <c r="BA649" i="3"/>
  <c r="BB649" i="3"/>
  <c r="BC649" i="3"/>
  <c r="BD649" i="3"/>
  <c r="BE649" i="3"/>
  <c r="AZ649" i="3"/>
  <c r="U714" i="9"/>
  <c r="A715" i="9"/>
  <c r="B715" i="9"/>
  <c r="S650" i="3"/>
  <c r="C715" i="9"/>
  <c r="D715" i="9"/>
  <c r="E715" i="9"/>
  <c r="F715" i="9"/>
  <c r="G715" i="9"/>
  <c r="H715" i="9"/>
  <c r="Z650" i="3"/>
  <c r="BF650" i="3"/>
  <c r="BG650" i="3"/>
  <c r="BH650" i="3"/>
  <c r="BI650" i="3"/>
  <c r="BJ650" i="3"/>
  <c r="AI650" i="3"/>
  <c r="I715" i="9"/>
  <c r="J715" i="9"/>
  <c r="K715" i="9"/>
  <c r="L715" i="9"/>
  <c r="M715" i="9"/>
  <c r="N715" i="9"/>
  <c r="O715" i="9"/>
  <c r="P715" i="9"/>
  <c r="Q715" i="9"/>
  <c r="R715" i="9"/>
  <c r="S715" i="9"/>
  <c r="T715" i="9"/>
  <c r="BA650" i="3"/>
  <c r="BB650" i="3"/>
  <c r="BC650" i="3"/>
  <c r="BD650" i="3"/>
  <c r="BE650" i="3"/>
  <c r="AZ650" i="3"/>
  <c r="U715" i="9"/>
  <c r="A716" i="9"/>
  <c r="B716" i="9"/>
  <c r="S651" i="3"/>
  <c r="C716" i="9"/>
  <c r="D716" i="9"/>
  <c r="E716" i="9"/>
  <c r="F716" i="9"/>
  <c r="G716" i="9"/>
  <c r="H716" i="9"/>
  <c r="Z651" i="3"/>
  <c r="BF651" i="3"/>
  <c r="BG651" i="3"/>
  <c r="BH651" i="3"/>
  <c r="BI651" i="3"/>
  <c r="BJ651" i="3"/>
  <c r="AI651" i="3"/>
  <c r="I716" i="9"/>
  <c r="J716" i="9"/>
  <c r="K716" i="9"/>
  <c r="L716" i="9"/>
  <c r="M716" i="9"/>
  <c r="N716" i="9"/>
  <c r="O716" i="9"/>
  <c r="P716" i="9"/>
  <c r="Q716" i="9"/>
  <c r="R716" i="9"/>
  <c r="S716" i="9"/>
  <c r="T716" i="9"/>
  <c r="BA651" i="3"/>
  <c r="BB651" i="3"/>
  <c r="BC651" i="3"/>
  <c r="BD651" i="3"/>
  <c r="BE651" i="3"/>
  <c r="AZ651" i="3"/>
  <c r="U716" i="9"/>
  <c r="A717" i="9"/>
  <c r="B717" i="9"/>
  <c r="S652" i="3"/>
  <c r="C717" i="9"/>
  <c r="D717" i="9"/>
  <c r="E717" i="9"/>
  <c r="F717" i="9"/>
  <c r="G717" i="9"/>
  <c r="H717" i="9"/>
  <c r="Z652" i="3"/>
  <c r="BF652" i="3"/>
  <c r="BG652" i="3"/>
  <c r="BH652" i="3"/>
  <c r="BI652" i="3"/>
  <c r="BJ652" i="3"/>
  <c r="AI652" i="3"/>
  <c r="I717" i="9"/>
  <c r="J717" i="9"/>
  <c r="K717" i="9"/>
  <c r="L717" i="9"/>
  <c r="M717" i="9"/>
  <c r="N717" i="9"/>
  <c r="O717" i="9"/>
  <c r="P717" i="9"/>
  <c r="Q717" i="9"/>
  <c r="R717" i="9"/>
  <c r="S717" i="9"/>
  <c r="T717" i="9"/>
  <c r="BA652" i="3"/>
  <c r="BB652" i="3"/>
  <c r="BC652" i="3"/>
  <c r="BD652" i="3"/>
  <c r="BE652" i="3"/>
  <c r="AZ652" i="3"/>
  <c r="U717" i="9"/>
  <c r="A718" i="9"/>
  <c r="B718" i="9"/>
  <c r="S653" i="3"/>
  <c r="C718" i="9"/>
  <c r="D718" i="9"/>
  <c r="U653" i="3"/>
  <c r="E718" i="9"/>
  <c r="F718" i="9"/>
  <c r="G718" i="9"/>
  <c r="H718" i="9"/>
  <c r="BF653" i="3"/>
  <c r="BG653" i="3"/>
  <c r="BH653" i="3"/>
  <c r="BI653" i="3"/>
  <c r="BJ653" i="3"/>
  <c r="AI653" i="3"/>
  <c r="I718" i="9"/>
  <c r="J718" i="9"/>
  <c r="K718" i="9"/>
  <c r="L718" i="9"/>
  <c r="M718" i="9"/>
  <c r="N718" i="9"/>
  <c r="O718" i="9"/>
  <c r="P718" i="9"/>
  <c r="Q718" i="9"/>
  <c r="R718" i="9"/>
  <c r="S718" i="9"/>
  <c r="T718" i="9"/>
  <c r="BA653" i="3"/>
  <c r="BB653" i="3"/>
  <c r="BC653" i="3"/>
  <c r="BD653" i="3"/>
  <c r="BE653" i="3"/>
  <c r="AZ653" i="3"/>
  <c r="U718" i="9"/>
  <c r="A719" i="9"/>
  <c r="B719" i="9"/>
  <c r="S654" i="3"/>
  <c r="C719" i="9"/>
  <c r="D719" i="9"/>
  <c r="U654" i="3"/>
  <c r="E719" i="9"/>
  <c r="F719" i="9"/>
  <c r="G719" i="9"/>
  <c r="H719" i="9"/>
  <c r="BF654" i="3"/>
  <c r="BG654" i="3"/>
  <c r="BH654" i="3"/>
  <c r="BI654" i="3"/>
  <c r="BJ654" i="3"/>
  <c r="AI654" i="3"/>
  <c r="I719" i="9"/>
  <c r="J719" i="9"/>
  <c r="K719" i="9"/>
  <c r="L719" i="9"/>
  <c r="M719" i="9"/>
  <c r="N719" i="9"/>
  <c r="O719" i="9"/>
  <c r="P719" i="9"/>
  <c r="Q719" i="9"/>
  <c r="R719" i="9"/>
  <c r="S719" i="9"/>
  <c r="T719" i="9"/>
  <c r="BA654" i="3"/>
  <c r="BB654" i="3"/>
  <c r="BC654" i="3"/>
  <c r="BD654" i="3"/>
  <c r="BE654" i="3"/>
  <c r="AZ654" i="3"/>
  <c r="U719" i="9"/>
  <c r="A720" i="9"/>
  <c r="B720" i="9"/>
  <c r="S655" i="3"/>
  <c r="C720" i="9"/>
  <c r="D720" i="9"/>
  <c r="U655" i="3"/>
  <c r="E720" i="9"/>
  <c r="F720" i="9"/>
  <c r="G720" i="9"/>
  <c r="H720" i="9"/>
  <c r="BF655" i="3"/>
  <c r="BG655" i="3"/>
  <c r="BH655" i="3"/>
  <c r="BI655" i="3"/>
  <c r="BJ655" i="3"/>
  <c r="AI655" i="3"/>
  <c r="I720" i="9"/>
  <c r="J720" i="9"/>
  <c r="K720" i="9"/>
  <c r="L720" i="9"/>
  <c r="M720" i="9"/>
  <c r="N720" i="9"/>
  <c r="O720" i="9"/>
  <c r="P720" i="9"/>
  <c r="Q720" i="9"/>
  <c r="R720" i="9"/>
  <c r="S720" i="9"/>
  <c r="T720" i="9"/>
  <c r="BA655" i="3"/>
  <c r="BB655" i="3"/>
  <c r="BC655" i="3"/>
  <c r="BD655" i="3"/>
  <c r="BE655" i="3"/>
  <c r="AZ655" i="3"/>
  <c r="U720" i="9"/>
  <c r="A721" i="9"/>
  <c r="B721" i="9"/>
  <c r="S656" i="3"/>
  <c r="C721" i="9"/>
  <c r="D721" i="9"/>
  <c r="U656" i="3"/>
  <c r="E721" i="9"/>
  <c r="F721" i="9"/>
  <c r="G721" i="9"/>
  <c r="H721" i="9"/>
  <c r="BF656" i="3"/>
  <c r="BG656" i="3"/>
  <c r="BH656" i="3"/>
  <c r="BI656" i="3"/>
  <c r="BJ656" i="3"/>
  <c r="AI656" i="3"/>
  <c r="I721" i="9"/>
  <c r="J721" i="9"/>
  <c r="K721" i="9"/>
  <c r="L721" i="9"/>
  <c r="M721" i="9"/>
  <c r="N721" i="9"/>
  <c r="O721" i="9"/>
  <c r="P721" i="9"/>
  <c r="Q721" i="9"/>
  <c r="R721" i="9"/>
  <c r="S721" i="9"/>
  <c r="T721" i="9"/>
  <c r="BA656" i="3"/>
  <c r="BB656" i="3"/>
  <c r="BC656" i="3"/>
  <c r="BD656" i="3"/>
  <c r="BE656" i="3"/>
  <c r="AZ656" i="3"/>
  <c r="U721" i="9"/>
  <c r="A722" i="9"/>
  <c r="B722" i="9"/>
  <c r="S657" i="3"/>
  <c r="C722" i="9"/>
  <c r="D722" i="9"/>
  <c r="U657" i="3"/>
  <c r="E722" i="9"/>
  <c r="F722" i="9"/>
  <c r="G722" i="9"/>
  <c r="H722" i="9"/>
  <c r="BF657" i="3"/>
  <c r="BG657" i="3"/>
  <c r="BH657" i="3"/>
  <c r="BI657" i="3"/>
  <c r="BJ657" i="3"/>
  <c r="AI657" i="3"/>
  <c r="I722" i="9"/>
  <c r="J722" i="9"/>
  <c r="K722" i="9"/>
  <c r="L722" i="9"/>
  <c r="M722" i="9"/>
  <c r="N722" i="9"/>
  <c r="O722" i="9"/>
  <c r="P722" i="9"/>
  <c r="Q722" i="9"/>
  <c r="R722" i="9"/>
  <c r="S722" i="9"/>
  <c r="T722" i="9"/>
  <c r="BA657" i="3"/>
  <c r="BB657" i="3"/>
  <c r="BC657" i="3"/>
  <c r="BD657" i="3"/>
  <c r="BE657" i="3"/>
  <c r="AZ657" i="3"/>
  <c r="U722" i="9"/>
  <c r="A723" i="9"/>
  <c r="B723" i="9"/>
  <c r="S658" i="3"/>
  <c r="C723" i="9"/>
  <c r="D723" i="9"/>
  <c r="U658" i="3"/>
  <c r="E723" i="9"/>
  <c r="F723" i="9"/>
  <c r="G723" i="9"/>
  <c r="H723" i="9"/>
  <c r="BF658" i="3"/>
  <c r="BG658" i="3"/>
  <c r="BH658" i="3"/>
  <c r="BI658" i="3"/>
  <c r="BJ658" i="3"/>
  <c r="AI658" i="3"/>
  <c r="I723" i="9"/>
  <c r="J723" i="9"/>
  <c r="K723" i="9"/>
  <c r="L723" i="9"/>
  <c r="M723" i="9"/>
  <c r="N723" i="9"/>
  <c r="O723" i="9"/>
  <c r="P723" i="9"/>
  <c r="Q723" i="9"/>
  <c r="R723" i="9"/>
  <c r="S723" i="9"/>
  <c r="T723" i="9"/>
  <c r="BA658" i="3"/>
  <c r="BB658" i="3"/>
  <c r="BC658" i="3"/>
  <c r="BD658" i="3"/>
  <c r="BE658" i="3"/>
  <c r="AZ658" i="3"/>
  <c r="U723" i="9"/>
  <c r="A724" i="9"/>
  <c r="B724" i="9"/>
  <c r="S659" i="3"/>
  <c r="C724" i="9"/>
  <c r="D724" i="9"/>
  <c r="U659" i="3"/>
  <c r="E724" i="9"/>
  <c r="F724" i="9"/>
  <c r="G724" i="9"/>
  <c r="H724" i="9"/>
  <c r="BF659" i="3"/>
  <c r="BG659" i="3"/>
  <c r="BH659" i="3"/>
  <c r="BI659" i="3"/>
  <c r="BJ659" i="3"/>
  <c r="AI659" i="3"/>
  <c r="I724" i="9"/>
  <c r="J724" i="9"/>
  <c r="K724" i="9"/>
  <c r="L724" i="9"/>
  <c r="M724" i="9"/>
  <c r="N724" i="9"/>
  <c r="O724" i="9"/>
  <c r="P724" i="9"/>
  <c r="Q724" i="9"/>
  <c r="R724" i="9"/>
  <c r="S724" i="9"/>
  <c r="T724" i="9"/>
  <c r="BA659" i="3"/>
  <c r="BB659" i="3"/>
  <c r="BC659" i="3"/>
  <c r="BD659" i="3"/>
  <c r="BE659" i="3"/>
  <c r="AZ659" i="3"/>
  <c r="U724" i="9"/>
  <c r="A725" i="9"/>
  <c r="B725" i="9"/>
  <c r="S660" i="3"/>
  <c r="C725" i="9"/>
  <c r="D725" i="9"/>
  <c r="U660" i="3"/>
  <c r="E725" i="9"/>
  <c r="F725" i="9"/>
  <c r="G725" i="9"/>
  <c r="H725" i="9"/>
  <c r="BF660" i="3"/>
  <c r="BG660" i="3"/>
  <c r="BH660" i="3"/>
  <c r="BI660" i="3"/>
  <c r="BJ660" i="3"/>
  <c r="AI660" i="3"/>
  <c r="I725" i="9"/>
  <c r="J725" i="9"/>
  <c r="K725" i="9"/>
  <c r="L725" i="9"/>
  <c r="M725" i="9"/>
  <c r="N725" i="9"/>
  <c r="O725" i="9"/>
  <c r="P725" i="9"/>
  <c r="Q725" i="9"/>
  <c r="R725" i="9"/>
  <c r="S725" i="9"/>
  <c r="T725" i="9"/>
  <c r="BA660" i="3"/>
  <c r="BB660" i="3"/>
  <c r="BC660" i="3"/>
  <c r="BD660" i="3"/>
  <c r="BE660" i="3"/>
  <c r="AZ660" i="3"/>
  <c r="U725" i="9"/>
  <c r="A726" i="9"/>
  <c r="B726" i="9"/>
  <c r="S661" i="3"/>
  <c r="C726" i="9"/>
  <c r="D726" i="9"/>
  <c r="U661" i="3"/>
  <c r="E726" i="9"/>
  <c r="F726" i="9"/>
  <c r="G726" i="9"/>
  <c r="H726" i="9"/>
  <c r="BF661" i="3"/>
  <c r="BG661" i="3"/>
  <c r="BH661" i="3"/>
  <c r="BI661" i="3"/>
  <c r="BJ661" i="3"/>
  <c r="AI661" i="3"/>
  <c r="I726" i="9"/>
  <c r="J726" i="9"/>
  <c r="K726" i="9"/>
  <c r="L726" i="9"/>
  <c r="M726" i="9"/>
  <c r="N726" i="9"/>
  <c r="O726" i="9"/>
  <c r="P726" i="9"/>
  <c r="Q726" i="9"/>
  <c r="R726" i="9"/>
  <c r="S726" i="9"/>
  <c r="T726" i="9"/>
  <c r="BA661" i="3"/>
  <c r="BB661" i="3"/>
  <c r="BC661" i="3"/>
  <c r="BD661" i="3"/>
  <c r="BE661" i="3"/>
  <c r="AZ661" i="3"/>
  <c r="U726" i="9"/>
  <c r="A727" i="9"/>
  <c r="B727" i="9"/>
  <c r="S662" i="3"/>
  <c r="C727" i="9"/>
  <c r="D727" i="9"/>
  <c r="U662" i="3"/>
  <c r="E727" i="9"/>
  <c r="F727" i="9"/>
  <c r="G727" i="9"/>
  <c r="H727" i="9"/>
  <c r="BF662" i="3"/>
  <c r="BG662" i="3"/>
  <c r="BH662" i="3"/>
  <c r="BI662" i="3"/>
  <c r="BJ662" i="3"/>
  <c r="AI662" i="3"/>
  <c r="I727" i="9"/>
  <c r="J727" i="9"/>
  <c r="K727" i="9"/>
  <c r="L727" i="9"/>
  <c r="M727" i="9"/>
  <c r="N727" i="9"/>
  <c r="O727" i="9"/>
  <c r="P727" i="9"/>
  <c r="Q727" i="9"/>
  <c r="R727" i="9"/>
  <c r="S727" i="9"/>
  <c r="T727" i="9"/>
  <c r="BA662" i="3"/>
  <c r="BB662" i="3"/>
  <c r="BC662" i="3"/>
  <c r="BD662" i="3"/>
  <c r="BE662" i="3"/>
  <c r="AZ662" i="3"/>
  <c r="U727" i="9"/>
  <c r="A728" i="9"/>
  <c r="B728" i="9"/>
  <c r="S663" i="3"/>
  <c r="C728" i="9"/>
  <c r="D728" i="9"/>
  <c r="U663" i="3"/>
  <c r="E728" i="9"/>
  <c r="F728" i="9"/>
  <c r="G728" i="9"/>
  <c r="H728" i="9"/>
  <c r="BF663" i="3"/>
  <c r="BG663" i="3"/>
  <c r="BH663" i="3"/>
  <c r="BI663" i="3"/>
  <c r="BJ663" i="3"/>
  <c r="AI663" i="3"/>
  <c r="I728" i="9"/>
  <c r="J728" i="9"/>
  <c r="K728" i="9"/>
  <c r="L728" i="9"/>
  <c r="M728" i="9"/>
  <c r="N728" i="9"/>
  <c r="O728" i="9"/>
  <c r="P728" i="9"/>
  <c r="Q728" i="9"/>
  <c r="R728" i="9"/>
  <c r="S728" i="9"/>
  <c r="T728" i="9"/>
  <c r="BA663" i="3"/>
  <c r="BB663" i="3"/>
  <c r="BC663" i="3"/>
  <c r="BD663" i="3"/>
  <c r="BE663" i="3"/>
  <c r="AZ663" i="3"/>
  <c r="U728" i="9"/>
  <c r="A729" i="9"/>
  <c r="B729" i="9"/>
  <c r="S664" i="3"/>
  <c r="C729" i="9"/>
  <c r="D729" i="9"/>
  <c r="U664" i="3"/>
  <c r="E729" i="9"/>
  <c r="F729" i="9"/>
  <c r="G729" i="9"/>
  <c r="H729" i="9"/>
  <c r="BF664" i="3"/>
  <c r="BG664" i="3"/>
  <c r="BH664" i="3"/>
  <c r="BI664" i="3"/>
  <c r="BJ664" i="3"/>
  <c r="AI664" i="3"/>
  <c r="I729" i="9"/>
  <c r="J729" i="9"/>
  <c r="K729" i="9"/>
  <c r="L729" i="9"/>
  <c r="M729" i="9"/>
  <c r="N729" i="9"/>
  <c r="O729" i="9"/>
  <c r="P729" i="9"/>
  <c r="Q729" i="9"/>
  <c r="R729" i="9"/>
  <c r="S729" i="9"/>
  <c r="T729" i="9"/>
  <c r="BA664" i="3"/>
  <c r="BB664" i="3"/>
  <c r="BC664" i="3"/>
  <c r="BD664" i="3"/>
  <c r="BE664" i="3"/>
  <c r="AZ664" i="3"/>
  <c r="U729" i="9"/>
  <c r="A730" i="9"/>
  <c r="B730" i="9"/>
  <c r="S665" i="3"/>
  <c r="C730" i="9"/>
  <c r="D730" i="9"/>
  <c r="U665" i="3"/>
  <c r="E730" i="9"/>
  <c r="F730" i="9"/>
  <c r="G730" i="9"/>
  <c r="H730" i="9"/>
  <c r="BF665" i="3"/>
  <c r="BG665" i="3"/>
  <c r="BH665" i="3"/>
  <c r="BI665" i="3"/>
  <c r="BJ665" i="3"/>
  <c r="AI665" i="3"/>
  <c r="I730" i="9"/>
  <c r="J730" i="9"/>
  <c r="K730" i="9"/>
  <c r="L730" i="9"/>
  <c r="M730" i="9"/>
  <c r="N730" i="9"/>
  <c r="O730" i="9"/>
  <c r="P730" i="9"/>
  <c r="Q730" i="9"/>
  <c r="R730" i="9"/>
  <c r="S730" i="9"/>
  <c r="T730" i="9"/>
  <c r="BA665" i="3"/>
  <c r="BB665" i="3"/>
  <c r="BC665" i="3"/>
  <c r="BD665" i="3"/>
  <c r="BE665" i="3"/>
  <c r="AZ665" i="3"/>
  <c r="U730" i="9"/>
  <c r="A731" i="9"/>
  <c r="B731" i="9"/>
  <c r="S666" i="3"/>
  <c r="C731" i="9"/>
  <c r="D731" i="9"/>
  <c r="U666" i="3"/>
  <c r="E731" i="9"/>
  <c r="F731" i="9"/>
  <c r="G731" i="9"/>
  <c r="H731" i="9"/>
  <c r="BF666" i="3"/>
  <c r="BG666" i="3"/>
  <c r="BH666" i="3"/>
  <c r="BI666" i="3"/>
  <c r="BJ666" i="3"/>
  <c r="AI666" i="3"/>
  <c r="I731" i="9"/>
  <c r="J731" i="9"/>
  <c r="K731" i="9"/>
  <c r="L731" i="9"/>
  <c r="M731" i="9"/>
  <c r="N731" i="9"/>
  <c r="O731" i="9"/>
  <c r="P731" i="9"/>
  <c r="Q731" i="9"/>
  <c r="R731" i="9"/>
  <c r="S731" i="9"/>
  <c r="T731" i="9"/>
  <c r="BA666" i="3"/>
  <c r="BB666" i="3"/>
  <c r="BC666" i="3"/>
  <c r="BD666" i="3"/>
  <c r="BE666" i="3"/>
  <c r="AZ666" i="3"/>
  <c r="U731" i="9"/>
  <c r="A732" i="9"/>
  <c r="B732" i="9"/>
  <c r="S667" i="3"/>
  <c r="C732" i="9"/>
  <c r="D732" i="9"/>
  <c r="U667" i="3"/>
  <c r="E732" i="9"/>
  <c r="F732" i="9"/>
  <c r="G732" i="9"/>
  <c r="H732" i="9"/>
  <c r="BF667" i="3"/>
  <c r="BG667" i="3"/>
  <c r="BH667" i="3"/>
  <c r="BI667" i="3"/>
  <c r="BJ667" i="3"/>
  <c r="AI667" i="3"/>
  <c r="I732" i="9"/>
  <c r="J732" i="9"/>
  <c r="K732" i="9"/>
  <c r="L732" i="9"/>
  <c r="M732" i="9"/>
  <c r="N732" i="9"/>
  <c r="O732" i="9"/>
  <c r="P732" i="9"/>
  <c r="Q732" i="9"/>
  <c r="R732" i="9"/>
  <c r="S732" i="9"/>
  <c r="T732" i="9"/>
  <c r="BA667" i="3"/>
  <c r="BB667" i="3"/>
  <c r="BC667" i="3"/>
  <c r="BD667" i="3"/>
  <c r="BE667" i="3"/>
  <c r="AZ667" i="3"/>
  <c r="U732" i="9"/>
  <c r="A733" i="9"/>
  <c r="B733" i="9"/>
  <c r="S668" i="3"/>
  <c r="C733" i="9"/>
  <c r="D733" i="9"/>
  <c r="U668" i="3"/>
  <c r="E733" i="9"/>
  <c r="F733" i="9"/>
  <c r="G733" i="9"/>
  <c r="H733" i="9"/>
  <c r="BF668" i="3"/>
  <c r="BG668" i="3"/>
  <c r="BH668" i="3"/>
  <c r="BI668" i="3"/>
  <c r="BJ668" i="3"/>
  <c r="AI668" i="3"/>
  <c r="I733" i="9"/>
  <c r="J733" i="9"/>
  <c r="K733" i="9"/>
  <c r="L733" i="9"/>
  <c r="M733" i="9"/>
  <c r="N733" i="9"/>
  <c r="O733" i="9"/>
  <c r="P733" i="9"/>
  <c r="Q733" i="9"/>
  <c r="R733" i="9"/>
  <c r="S733" i="9"/>
  <c r="T733" i="9"/>
  <c r="BA668" i="3"/>
  <c r="BB668" i="3"/>
  <c r="BC668" i="3"/>
  <c r="BD668" i="3"/>
  <c r="BE668" i="3"/>
  <c r="AZ668" i="3"/>
  <c r="U733" i="9"/>
  <c r="A734" i="9"/>
  <c r="B734" i="9"/>
  <c r="S669" i="3"/>
  <c r="C734" i="9"/>
  <c r="D734" i="9"/>
  <c r="U669" i="3"/>
  <c r="E734" i="9"/>
  <c r="F734" i="9"/>
  <c r="G734" i="9"/>
  <c r="H734" i="9"/>
  <c r="BF669" i="3"/>
  <c r="BG669" i="3"/>
  <c r="BH669" i="3"/>
  <c r="BI669" i="3"/>
  <c r="BJ669" i="3"/>
  <c r="AI669" i="3"/>
  <c r="I734" i="9"/>
  <c r="J734" i="9"/>
  <c r="K734" i="9"/>
  <c r="L734" i="9"/>
  <c r="M734" i="9"/>
  <c r="N734" i="9"/>
  <c r="O734" i="9"/>
  <c r="P734" i="9"/>
  <c r="Q734" i="9"/>
  <c r="R734" i="9"/>
  <c r="S734" i="9"/>
  <c r="T734" i="9"/>
  <c r="BA669" i="3"/>
  <c r="BB669" i="3"/>
  <c r="BC669" i="3"/>
  <c r="BD669" i="3"/>
  <c r="BE669" i="3"/>
  <c r="AZ669" i="3"/>
  <c r="U734" i="9"/>
  <c r="A735" i="9"/>
  <c r="B735" i="9"/>
  <c r="S670" i="3"/>
  <c r="C735" i="9"/>
  <c r="D735" i="9"/>
  <c r="U670" i="3"/>
  <c r="E735" i="9"/>
  <c r="F735" i="9"/>
  <c r="G735" i="9"/>
  <c r="H735" i="9"/>
  <c r="BF670" i="3"/>
  <c r="BG670" i="3"/>
  <c r="BH670" i="3"/>
  <c r="BI670" i="3"/>
  <c r="BJ670" i="3"/>
  <c r="AI670" i="3"/>
  <c r="I735" i="9"/>
  <c r="J735" i="9"/>
  <c r="K735" i="9"/>
  <c r="L735" i="9"/>
  <c r="M735" i="9"/>
  <c r="N735" i="9"/>
  <c r="O735" i="9"/>
  <c r="P735" i="9"/>
  <c r="Q735" i="9"/>
  <c r="R735" i="9"/>
  <c r="S735" i="9"/>
  <c r="T735" i="9"/>
  <c r="BA670" i="3"/>
  <c r="BB670" i="3"/>
  <c r="BC670" i="3"/>
  <c r="BD670" i="3"/>
  <c r="BE670" i="3"/>
  <c r="AZ670" i="3"/>
  <c r="U735" i="9"/>
  <c r="A736" i="9"/>
  <c r="B736" i="9"/>
  <c r="S671" i="3"/>
  <c r="C736" i="9"/>
  <c r="D736" i="9"/>
  <c r="U671" i="3"/>
  <c r="E736" i="9"/>
  <c r="F736" i="9"/>
  <c r="G736" i="9"/>
  <c r="H736" i="9"/>
  <c r="BF671" i="3"/>
  <c r="BG671" i="3"/>
  <c r="BH671" i="3"/>
  <c r="BI671" i="3"/>
  <c r="BJ671" i="3"/>
  <c r="AI671" i="3"/>
  <c r="I736" i="9"/>
  <c r="J736" i="9"/>
  <c r="K736" i="9"/>
  <c r="L736" i="9"/>
  <c r="M736" i="9"/>
  <c r="N736" i="9"/>
  <c r="O736" i="9"/>
  <c r="P736" i="9"/>
  <c r="Q736" i="9"/>
  <c r="R736" i="9"/>
  <c r="S736" i="9"/>
  <c r="T736" i="9"/>
  <c r="BA671" i="3"/>
  <c r="BB671" i="3"/>
  <c r="BC671" i="3"/>
  <c r="BD671" i="3"/>
  <c r="BE671" i="3"/>
  <c r="AZ671" i="3"/>
  <c r="U736" i="9"/>
  <c r="A737" i="9"/>
  <c r="B737" i="9"/>
  <c r="S672" i="3"/>
  <c r="C737" i="9"/>
  <c r="D737" i="9"/>
  <c r="U672" i="3"/>
  <c r="E737" i="9"/>
  <c r="F737" i="9"/>
  <c r="G737" i="9"/>
  <c r="H737" i="9"/>
  <c r="BF672" i="3"/>
  <c r="BG672" i="3"/>
  <c r="BH672" i="3"/>
  <c r="BI672" i="3"/>
  <c r="BJ672" i="3"/>
  <c r="AI672" i="3"/>
  <c r="I737" i="9"/>
  <c r="J737" i="9"/>
  <c r="K737" i="9"/>
  <c r="L737" i="9"/>
  <c r="M737" i="9"/>
  <c r="N737" i="9"/>
  <c r="O737" i="9"/>
  <c r="P737" i="9"/>
  <c r="Q737" i="9"/>
  <c r="R737" i="9"/>
  <c r="S737" i="9"/>
  <c r="T737" i="9"/>
  <c r="BA672" i="3"/>
  <c r="BB672" i="3"/>
  <c r="BC672" i="3"/>
  <c r="BD672" i="3"/>
  <c r="BE672" i="3"/>
  <c r="AZ672" i="3"/>
  <c r="U737" i="9"/>
  <c r="A738" i="9"/>
  <c r="B738" i="9"/>
  <c r="S673" i="3"/>
  <c r="C738" i="9"/>
  <c r="D738" i="9"/>
  <c r="U673" i="3"/>
  <c r="E738" i="9"/>
  <c r="F738" i="9"/>
  <c r="G738" i="9"/>
  <c r="H738" i="9"/>
  <c r="BF673" i="3"/>
  <c r="BG673" i="3"/>
  <c r="BH673" i="3"/>
  <c r="BI673" i="3"/>
  <c r="BJ673" i="3"/>
  <c r="AI673" i="3"/>
  <c r="I738" i="9"/>
  <c r="J738" i="9"/>
  <c r="K738" i="9"/>
  <c r="L738" i="9"/>
  <c r="M738" i="9"/>
  <c r="N738" i="9"/>
  <c r="O738" i="9"/>
  <c r="P738" i="9"/>
  <c r="Q738" i="9"/>
  <c r="R738" i="9"/>
  <c r="S738" i="9"/>
  <c r="T738" i="9"/>
  <c r="BA673" i="3"/>
  <c r="BB673" i="3"/>
  <c r="BC673" i="3"/>
  <c r="BD673" i="3"/>
  <c r="BE673" i="3"/>
  <c r="AZ673" i="3"/>
  <c r="U738" i="9"/>
  <c r="A739" i="9"/>
  <c r="B739" i="9"/>
  <c r="S674" i="3"/>
  <c r="C739" i="9"/>
  <c r="D739" i="9"/>
  <c r="U674" i="3"/>
  <c r="E739" i="9"/>
  <c r="F739" i="9"/>
  <c r="G739" i="9"/>
  <c r="H739" i="9"/>
  <c r="BF674" i="3"/>
  <c r="BG674" i="3"/>
  <c r="BH674" i="3"/>
  <c r="BI674" i="3"/>
  <c r="BJ674" i="3"/>
  <c r="AI674" i="3"/>
  <c r="I739" i="9"/>
  <c r="J739" i="9"/>
  <c r="K739" i="9"/>
  <c r="L739" i="9"/>
  <c r="M739" i="9"/>
  <c r="N739" i="9"/>
  <c r="O739" i="9"/>
  <c r="P739" i="9"/>
  <c r="Q739" i="9"/>
  <c r="R739" i="9"/>
  <c r="S739" i="9"/>
  <c r="T739" i="9"/>
  <c r="BA674" i="3"/>
  <c r="BB674" i="3"/>
  <c r="BC674" i="3"/>
  <c r="BD674" i="3"/>
  <c r="BE674" i="3"/>
  <c r="AZ674" i="3"/>
  <c r="U739" i="9"/>
  <c r="A740" i="9"/>
  <c r="B740" i="9"/>
  <c r="S675" i="3"/>
  <c r="C740" i="9"/>
  <c r="D740" i="9"/>
  <c r="U675" i="3"/>
  <c r="E740" i="9"/>
  <c r="F740" i="9"/>
  <c r="G740" i="9"/>
  <c r="H740" i="9"/>
  <c r="BF675" i="3"/>
  <c r="BG675" i="3"/>
  <c r="BH675" i="3"/>
  <c r="BI675" i="3"/>
  <c r="BJ675" i="3"/>
  <c r="AI675" i="3"/>
  <c r="I740" i="9"/>
  <c r="J740" i="9"/>
  <c r="K740" i="9"/>
  <c r="L740" i="9"/>
  <c r="M740" i="9"/>
  <c r="N740" i="9"/>
  <c r="O740" i="9"/>
  <c r="P740" i="9"/>
  <c r="Q740" i="9"/>
  <c r="R740" i="9"/>
  <c r="S740" i="9"/>
  <c r="T740" i="9"/>
  <c r="BA675" i="3"/>
  <c r="BB675" i="3"/>
  <c r="BC675" i="3"/>
  <c r="BD675" i="3"/>
  <c r="BE675" i="3"/>
  <c r="AZ675" i="3"/>
  <c r="U740" i="9"/>
  <c r="A741" i="9"/>
  <c r="B741" i="9"/>
  <c r="S676" i="3"/>
  <c r="C741" i="9"/>
  <c r="D741" i="9"/>
  <c r="U676" i="3"/>
  <c r="E741" i="9"/>
  <c r="F741" i="9"/>
  <c r="G741" i="9"/>
  <c r="H741" i="9"/>
  <c r="BF676" i="3"/>
  <c r="BG676" i="3"/>
  <c r="BH676" i="3"/>
  <c r="BI676" i="3"/>
  <c r="BJ676" i="3"/>
  <c r="AI676" i="3"/>
  <c r="I741" i="9"/>
  <c r="J741" i="9"/>
  <c r="K741" i="9"/>
  <c r="L741" i="9"/>
  <c r="M741" i="9"/>
  <c r="N741" i="9"/>
  <c r="O741" i="9"/>
  <c r="P741" i="9"/>
  <c r="Q741" i="9"/>
  <c r="R741" i="9"/>
  <c r="S741" i="9"/>
  <c r="T741" i="9"/>
  <c r="BA676" i="3"/>
  <c r="BB676" i="3"/>
  <c r="BC676" i="3"/>
  <c r="BD676" i="3"/>
  <c r="BE676" i="3"/>
  <c r="AZ676" i="3"/>
  <c r="U741" i="9"/>
  <c r="A742" i="9"/>
  <c r="B742" i="9"/>
  <c r="S677" i="3"/>
  <c r="C742" i="9"/>
  <c r="D742" i="9"/>
  <c r="U677" i="3"/>
  <c r="E742" i="9"/>
  <c r="F742" i="9"/>
  <c r="G742" i="9"/>
  <c r="H742" i="9"/>
  <c r="BF677" i="3"/>
  <c r="BG677" i="3"/>
  <c r="BH677" i="3"/>
  <c r="BI677" i="3"/>
  <c r="BJ677" i="3"/>
  <c r="AI677" i="3"/>
  <c r="I742" i="9"/>
  <c r="J742" i="9"/>
  <c r="K742" i="9"/>
  <c r="L742" i="9"/>
  <c r="M742" i="9"/>
  <c r="N742" i="9"/>
  <c r="O742" i="9"/>
  <c r="P742" i="9"/>
  <c r="Q742" i="9"/>
  <c r="R742" i="9"/>
  <c r="S742" i="9"/>
  <c r="T742" i="9"/>
  <c r="BA677" i="3"/>
  <c r="BB677" i="3"/>
  <c r="BC677" i="3"/>
  <c r="BD677" i="3"/>
  <c r="BE677" i="3"/>
  <c r="AZ677" i="3"/>
  <c r="U742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A68" i="9"/>
  <c r="B68" i="9"/>
  <c r="S22" i="3"/>
  <c r="C68" i="9"/>
  <c r="D68" i="9"/>
  <c r="E68" i="9"/>
  <c r="F68" i="9"/>
  <c r="G68" i="9"/>
  <c r="H68" i="9"/>
  <c r="BF22" i="3"/>
  <c r="BG22" i="3"/>
  <c r="BH22" i="3"/>
  <c r="BI22" i="3"/>
  <c r="BJ22" i="3"/>
  <c r="AI22" i="3"/>
  <c r="I68" i="9"/>
  <c r="J68" i="9"/>
  <c r="K68" i="9"/>
  <c r="L68" i="9"/>
  <c r="M68" i="9"/>
  <c r="N68" i="9"/>
  <c r="O68" i="9"/>
  <c r="P68" i="9"/>
  <c r="Q68" i="9"/>
  <c r="R68" i="9"/>
  <c r="S68" i="9"/>
  <c r="T68" i="9"/>
  <c r="BA22" i="3"/>
  <c r="BB22" i="3"/>
  <c r="BC22" i="3"/>
  <c r="BD22" i="3"/>
  <c r="BE22" i="3"/>
  <c r="AZ22" i="3"/>
  <c r="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A90" i="9"/>
  <c r="B90" i="9"/>
  <c r="S24" i="3"/>
  <c r="C90" i="9"/>
  <c r="D90" i="9"/>
  <c r="E90" i="9"/>
  <c r="F90" i="9"/>
  <c r="G90" i="9"/>
  <c r="H90" i="9"/>
  <c r="BF24" i="3"/>
  <c r="BG24" i="3"/>
  <c r="BH24" i="3"/>
  <c r="BI24" i="3"/>
  <c r="BJ24" i="3"/>
  <c r="AI24" i="3"/>
  <c r="I90" i="9"/>
  <c r="J90" i="9"/>
  <c r="K90" i="9"/>
  <c r="L90" i="9"/>
  <c r="M90" i="9"/>
  <c r="N90" i="9"/>
  <c r="O90" i="9"/>
  <c r="P90" i="9"/>
  <c r="Q90" i="9"/>
  <c r="R90" i="9"/>
  <c r="S90" i="9"/>
  <c r="T90" i="9"/>
  <c r="BA24" i="3"/>
  <c r="BB24" i="3"/>
  <c r="BC24" i="3"/>
  <c r="BD24" i="3"/>
  <c r="BE24" i="3"/>
  <c r="AZ24" i="3"/>
  <c r="U90" i="9"/>
  <c r="A91" i="9"/>
  <c r="B91" i="9"/>
  <c r="S25" i="3"/>
  <c r="C91" i="9"/>
  <c r="D91" i="9"/>
  <c r="E91" i="9"/>
  <c r="F91" i="9"/>
  <c r="G91" i="9"/>
  <c r="H91" i="9"/>
  <c r="BF25" i="3"/>
  <c r="BG25" i="3"/>
  <c r="BH25" i="3"/>
  <c r="BI25" i="3"/>
  <c r="BJ25" i="3"/>
  <c r="AI25" i="3"/>
  <c r="I91" i="9"/>
  <c r="J91" i="9"/>
  <c r="K91" i="9"/>
  <c r="L91" i="9"/>
  <c r="M91" i="9"/>
  <c r="N91" i="9"/>
  <c r="O91" i="9"/>
  <c r="P91" i="9"/>
  <c r="Q91" i="9"/>
  <c r="R91" i="9"/>
  <c r="S91" i="9"/>
  <c r="T91" i="9"/>
  <c r="BA25" i="3"/>
  <c r="BB25" i="3"/>
  <c r="BC25" i="3"/>
  <c r="BD25" i="3"/>
  <c r="BE25" i="3"/>
  <c r="AZ25" i="3"/>
  <c r="U91" i="9"/>
  <c r="A92" i="9"/>
  <c r="B92" i="9"/>
  <c r="S26" i="3"/>
  <c r="C92" i="9"/>
  <c r="D92" i="9"/>
  <c r="E92" i="9"/>
  <c r="F92" i="9"/>
  <c r="G92" i="9"/>
  <c r="H92" i="9"/>
  <c r="BF26" i="3"/>
  <c r="BG26" i="3"/>
  <c r="BH26" i="3"/>
  <c r="BI26" i="3"/>
  <c r="BJ26" i="3"/>
  <c r="AI26" i="3"/>
  <c r="I92" i="9"/>
  <c r="J92" i="9"/>
  <c r="K92" i="9"/>
  <c r="L92" i="9"/>
  <c r="M92" i="9"/>
  <c r="N92" i="9"/>
  <c r="O92" i="9"/>
  <c r="P92" i="9"/>
  <c r="Q92" i="9"/>
  <c r="R92" i="9"/>
  <c r="S92" i="9"/>
  <c r="T92" i="9"/>
  <c r="BA26" i="3"/>
  <c r="BB26" i="3"/>
  <c r="BC26" i="3"/>
  <c r="BD26" i="3"/>
  <c r="BE26" i="3"/>
  <c r="AZ26" i="3"/>
  <c r="U92" i="9"/>
  <c r="A93" i="9"/>
  <c r="B93" i="9"/>
  <c r="S27" i="3"/>
  <c r="C93" i="9"/>
  <c r="D93" i="9"/>
  <c r="E93" i="9"/>
  <c r="F93" i="9"/>
  <c r="G93" i="9"/>
  <c r="H93" i="9"/>
  <c r="BF27" i="3"/>
  <c r="BG27" i="3"/>
  <c r="BH27" i="3"/>
  <c r="BI27" i="3"/>
  <c r="BJ27" i="3"/>
  <c r="AI27" i="3"/>
  <c r="I93" i="9"/>
  <c r="J93" i="9"/>
  <c r="K93" i="9"/>
  <c r="L93" i="9"/>
  <c r="M93" i="9"/>
  <c r="N93" i="9"/>
  <c r="O93" i="9"/>
  <c r="P93" i="9"/>
  <c r="Q93" i="9"/>
  <c r="R93" i="9"/>
  <c r="S93" i="9"/>
  <c r="T93" i="9"/>
  <c r="BA27" i="3"/>
  <c r="BB27" i="3"/>
  <c r="BC27" i="3"/>
  <c r="BD27" i="3"/>
  <c r="BE27" i="3"/>
  <c r="AZ27" i="3"/>
  <c r="U93" i="9"/>
  <c r="A94" i="9"/>
  <c r="B94" i="9"/>
  <c r="S28" i="3"/>
  <c r="C94" i="9"/>
  <c r="D94" i="9"/>
  <c r="E94" i="9"/>
  <c r="F94" i="9"/>
  <c r="G94" i="9"/>
  <c r="H94" i="9"/>
  <c r="BF28" i="3"/>
  <c r="BG28" i="3"/>
  <c r="BH28" i="3"/>
  <c r="BI28" i="3"/>
  <c r="BJ28" i="3"/>
  <c r="AI28" i="3"/>
  <c r="I94" i="9"/>
  <c r="J94" i="9"/>
  <c r="K94" i="9"/>
  <c r="L94" i="9"/>
  <c r="M94" i="9"/>
  <c r="N94" i="9"/>
  <c r="O94" i="9"/>
  <c r="P94" i="9"/>
  <c r="Q94" i="9"/>
  <c r="R94" i="9"/>
  <c r="S94" i="9"/>
  <c r="T94" i="9"/>
  <c r="BA28" i="3"/>
  <c r="BB28" i="3"/>
  <c r="BC28" i="3"/>
  <c r="BD28" i="3"/>
  <c r="BE28" i="3"/>
  <c r="AZ28" i="3"/>
  <c r="U94" i="9"/>
  <c r="A95" i="9"/>
  <c r="B95" i="9"/>
  <c r="S29" i="3"/>
  <c r="C95" i="9"/>
  <c r="D95" i="9"/>
  <c r="U29" i="3"/>
  <c r="E95" i="9"/>
  <c r="F95" i="9"/>
  <c r="G95" i="9"/>
  <c r="H95" i="9"/>
  <c r="BF29" i="3"/>
  <c r="BG29" i="3"/>
  <c r="BH29" i="3"/>
  <c r="BI29" i="3"/>
  <c r="BJ29" i="3"/>
  <c r="AI29" i="3"/>
  <c r="I95" i="9"/>
  <c r="J95" i="9"/>
  <c r="K95" i="9"/>
  <c r="L95" i="9"/>
  <c r="M95" i="9"/>
  <c r="N95" i="9"/>
  <c r="O95" i="9"/>
  <c r="P95" i="9"/>
  <c r="Q95" i="9"/>
  <c r="R95" i="9"/>
  <c r="S95" i="9"/>
  <c r="T95" i="9"/>
  <c r="BA29" i="3"/>
  <c r="BB29" i="3"/>
  <c r="BC29" i="3"/>
  <c r="BD29" i="3"/>
  <c r="BE29" i="3"/>
  <c r="AZ29" i="3"/>
  <c r="U95" i="9"/>
  <c r="A96" i="9"/>
  <c r="B96" i="9"/>
  <c r="S30" i="3"/>
  <c r="C96" i="9"/>
  <c r="D96" i="9"/>
  <c r="U30" i="3"/>
  <c r="E96" i="9"/>
  <c r="F96" i="9"/>
  <c r="G96" i="9"/>
  <c r="H96" i="9"/>
  <c r="BF30" i="3"/>
  <c r="BG30" i="3"/>
  <c r="BH30" i="3"/>
  <c r="BI30" i="3"/>
  <c r="BJ30" i="3"/>
  <c r="AI30" i="3"/>
  <c r="I96" i="9"/>
  <c r="J96" i="9"/>
  <c r="K96" i="9"/>
  <c r="L96" i="9"/>
  <c r="M96" i="9"/>
  <c r="N96" i="9"/>
  <c r="O96" i="9"/>
  <c r="P96" i="9"/>
  <c r="Q96" i="9"/>
  <c r="R96" i="9"/>
  <c r="S96" i="9"/>
  <c r="T96" i="9"/>
  <c r="BA30" i="3"/>
  <c r="BB30" i="3"/>
  <c r="BC30" i="3"/>
  <c r="BD30" i="3"/>
  <c r="BE30" i="3"/>
  <c r="AZ30" i="3"/>
  <c r="U96" i="9"/>
  <c r="A97" i="9"/>
  <c r="B97" i="9"/>
  <c r="S31" i="3"/>
  <c r="C97" i="9"/>
  <c r="D97" i="9"/>
  <c r="U31" i="3"/>
  <c r="E97" i="9"/>
  <c r="F97" i="9"/>
  <c r="G97" i="9"/>
  <c r="H97" i="9"/>
  <c r="BF31" i="3"/>
  <c r="BG31" i="3"/>
  <c r="BH31" i="3"/>
  <c r="BI31" i="3"/>
  <c r="BJ31" i="3"/>
  <c r="AI31" i="3"/>
  <c r="I97" i="9"/>
  <c r="J97" i="9"/>
  <c r="K97" i="9"/>
  <c r="L97" i="9"/>
  <c r="M97" i="9"/>
  <c r="N97" i="9"/>
  <c r="O97" i="9"/>
  <c r="P97" i="9"/>
  <c r="Q97" i="9"/>
  <c r="R97" i="9"/>
  <c r="S97" i="9"/>
  <c r="T97" i="9"/>
  <c r="BA31" i="3"/>
  <c r="BB31" i="3"/>
  <c r="BC31" i="3"/>
  <c r="BD31" i="3"/>
  <c r="BE31" i="3"/>
  <c r="AZ31" i="3"/>
  <c r="U97" i="9"/>
  <c r="A98" i="9"/>
  <c r="B98" i="9"/>
  <c r="S32" i="3"/>
  <c r="C98" i="9"/>
  <c r="D98" i="9"/>
  <c r="U32" i="3"/>
  <c r="E98" i="9"/>
  <c r="F98" i="9"/>
  <c r="G98" i="9"/>
  <c r="H98" i="9"/>
  <c r="BF32" i="3"/>
  <c r="BG32" i="3"/>
  <c r="BH32" i="3"/>
  <c r="BI32" i="3"/>
  <c r="BJ32" i="3"/>
  <c r="AI32" i="3"/>
  <c r="I98" i="9"/>
  <c r="J98" i="9"/>
  <c r="K98" i="9"/>
  <c r="L98" i="9"/>
  <c r="M98" i="9"/>
  <c r="N98" i="9"/>
  <c r="O98" i="9"/>
  <c r="P98" i="9"/>
  <c r="Q98" i="9"/>
  <c r="R98" i="9"/>
  <c r="S98" i="9"/>
  <c r="T98" i="9"/>
  <c r="BA32" i="3"/>
  <c r="BB32" i="3"/>
  <c r="BC32" i="3"/>
  <c r="BD32" i="3"/>
  <c r="BE32" i="3"/>
  <c r="AZ32" i="3"/>
  <c r="U98" i="9"/>
  <c r="A99" i="9"/>
  <c r="B99" i="9"/>
  <c r="S33" i="3"/>
  <c r="C99" i="9"/>
  <c r="D99" i="9"/>
  <c r="U33" i="3"/>
  <c r="E99" i="9"/>
  <c r="F99" i="9"/>
  <c r="G99" i="9"/>
  <c r="H99" i="9"/>
  <c r="BF33" i="3"/>
  <c r="BG33" i="3"/>
  <c r="BH33" i="3"/>
  <c r="BI33" i="3"/>
  <c r="BJ33" i="3"/>
  <c r="AI33" i="3"/>
  <c r="I99" i="9"/>
  <c r="J99" i="9"/>
  <c r="K99" i="9"/>
  <c r="L99" i="9"/>
  <c r="M99" i="9"/>
  <c r="N99" i="9"/>
  <c r="O99" i="9"/>
  <c r="P99" i="9"/>
  <c r="Q99" i="9"/>
  <c r="R99" i="9"/>
  <c r="S99" i="9"/>
  <c r="T99" i="9"/>
  <c r="BA33" i="3"/>
  <c r="BB33" i="3"/>
  <c r="BC33" i="3"/>
  <c r="BD33" i="3"/>
  <c r="BE33" i="3"/>
  <c r="AZ33" i="3"/>
  <c r="U99" i="9"/>
  <c r="A100" i="9"/>
  <c r="B100" i="9"/>
  <c r="S34" i="3"/>
  <c r="C100" i="9"/>
  <c r="D100" i="9"/>
  <c r="U34" i="3"/>
  <c r="E100" i="9"/>
  <c r="F100" i="9"/>
  <c r="G100" i="9"/>
  <c r="H100" i="9"/>
  <c r="BF34" i="3"/>
  <c r="BG34" i="3"/>
  <c r="BH34" i="3"/>
  <c r="BI34" i="3"/>
  <c r="BJ34" i="3"/>
  <c r="AI34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A34" i="3"/>
  <c r="BB34" i="3"/>
  <c r="BC34" i="3"/>
  <c r="BD34" i="3"/>
  <c r="BE34" i="3"/>
  <c r="AZ34" i="3"/>
  <c r="U100" i="9"/>
  <c r="A101" i="9"/>
  <c r="B101" i="9"/>
  <c r="S35" i="3"/>
  <c r="C101" i="9"/>
  <c r="D101" i="9"/>
  <c r="U35" i="3"/>
  <c r="E101" i="9"/>
  <c r="F101" i="9"/>
  <c r="G101" i="9"/>
  <c r="H101" i="9"/>
  <c r="BF35" i="3"/>
  <c r="BG35" i="3"/>
  <c r="BH35" i="3"/>
  <c r="BI35" i="3"/>
  <c r="BJ35" i="3"/>
  <c r="AI35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A35" i="3"/>
  <c r="BB35" i="3"/>
  <c r="BC35" i="3"/>
  <c r="BD35" i="3"/>
  <c r="BE35" i="3"/>
  <c r="AZ35" i="3"/>
  <c r="U101" i="9"/>
  <c r="A102" i="9"/>
  <c r="B102" i="9"/>
  <c r="S36" i="3"/>
  <c r="C102" i="9"/>
  <c r="D102" i="9"/>
  <c r="U36" i="3"/>
  <c r="E102" i="9"/>
  <c r="F102" i="9"/>
  <c r="G102" i="9"/>
  <c r="H102" i="9"/>
  <c r="BF36" i="3"/>
  <c r="BG36" i="3"/>
  <c r="BH36" i="3"/>
  <c r="BI36" i="3"/>
  <c r="BJ36" i="3"/>
  <c r="AI36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A36" i="3"/>
  <c r="BB36" i="3"/>
  <c r="BC36" i="3"/>
  <c r="BD36" i="3"/>
  <c r="BE36" i="3"/>
  <c r="AZ36" i="3"/>
  <c r="U102" i="9"/>
  <c r="A103" i="9"/>
  <c r="B103" i="9"/>
  <c r="S37" i="3"/>
  <c r="C103" i="9"/>
  <c r="D103" i="9"/>
  <c r="U37" i="3"/>
  <c r="E103" i="9"/>
  <c r="F103" i="9"/>
  <c r="G103" i="9"/>
  <c r="H103" i="9"/>
  <c r="BF37" i="3"/>
  <c r="BG37" i="3"/>
  <c r="BH37" i="3"/>
  <c r="BI37" i="3"/>
  <c r="BJ37" i="3"/>
  <c r="AI37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A37" i="3"/>
  <c r="BB37" i="3"/>
  <c r="BC37" i="3"/>
  <c r="BD37" i="3"/>
  <c r="BE37" i="3"/>
  <c r="AZ37" i="3"/>
  <c r="U103" i="9"/>
  <c r="A104" i="9"/>
  <c r="B104" i="9"/>
  <c r="S38" i="3"/>
  <c r="C104" i="9"/>
  <c r="D104" i="9"/>
  <c r="U38" i="3"/>
  <c r="E104" i="9"/>
  <c r="F104" i="9"/>
  <c r="G104" i="9"/>
  <c r="H104" i="9"/>
  <c r="BF38" i="3"/>
  <c r="BG38" i="3"/>
  <c r="BH38" i="3"/>
  <c r="BI38" i="3"/>
  <c r="BJ38" i="3"/>
  <c r="AI38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A38" i="3"/>
  <c r="BB38" i="3"/>
  <c r="BC38" i="3"/>
  <c r="BD38" i="3"/>
  <c r="BE38" i="3"/>
  <c r="AZ38" i="3"/>
  <c r="U104" i="9"/>
  <c r="A105" i="9"/>
  <c r="B105" i="9"/>
  <c r="S39" i="3"/>
  <c r="C105" i="9"/>
  <c r="D105" i="9"/>
  <c r="U39" i="3"/>
  <c r="E105" i="9"/>
  <c r="F105" i="9"/>
  <c r="G105" i="9"/>
  <c r="H105" i="9"/>
  <c r="BF39" i="3"/>
  <c r="BG39" i="3"/>
  <c r="BH39" i="3"/>
  <c r="BI39" i="3"/>
  <c r="BJ39" i="3"/>
  <c r="AI39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A39" i="3"/>
  <c r="BB39" i="3"/>
  <c r="BC39" i="3"/>
  <c r="BD39" i="3"/>
  <c r="BE39" i="3"/>
  <c r="AZ39" i="3"/>
  <c r="U105" i="9"/>
  <c r="A106" i="9"/>
  <c r="B106" i="9"/>
  <c r="S40" i="3"/>
  <c r="C106" i="9"/>
  <c r="D106" i="9"/>
  <c r="U40" i="3"/>
  <c r="E106" i="9"/>
  <c r="F106" i="9"/>
  <c r="G106" i="9"/>
  <c r="H106" i="9"/>
  <c r="BF40" i="3"/>
  <c r="BG40" i="3"/>
  <c r="BH40" i="3"/>
  <c r="BI40" i="3"/>
  <c r="BJ40" i="3"/>
  <c r="AI40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A40" i="3"/>
  <c r="BB40" i="3"/>
  <c r="BC40" i="3"/>
  <c r="BD40" i="3"/>
  <c r="BE40" i="3"/>
  <c r="AZ40" i="3"/>
  <c r="U106" i="9"/>
  <c r="A107" i="9"/>
  <c r="B107" i="9"/>
  <c r="S41" i="3"/>
  <c r="C107" i="9"/>
  <c r="D107" i="9"/>
  <c r="U41" i="3"/>
  <c r="E107" i="9"/>
  <c r="F107" i="9"/>
  <c r="G107" i="9"/>
  <c r="H107" i="9"/>
  <c r="BF41" i="3"/>
  <c r="BG41" i="3"/>
  <c r="BH41" i="3"/>
  <c r="BI41" i="3"/>
  <c r="BJ41" i="3"/>
  <c r="AI41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A41" i="3"/>
  <c r="BB41" i="3"/>
  <c r="BC41" i="3"/>
  <c r="BD41" i="3"/>
  <c r="BE41" i="3"/>
  <c r="AZ41" i="3"/>
  <c r="U107" i="9"/>
  <c r="A108" i="9"/>
  <c r="B108" i="9"/>
  <c r="S42" i="3"/>
  <c r="C108" i="9"/>
  <c r="D108" i="9"/>
  <c r="U42" i="3"/>
  <c r="E108" i="9"/>
  <c r="F108" i="9"/>
  <c r="G108" i="9"/>
  <c r="H108" i="9"/>
  <c r="BF42" i="3"/>
  <c r="BG42" i="3"/>
  <c r="BH42" i="3"/>
  <c r="BI42" i="3"/>
  <c r="BJ42" i="3"/>
  <c r="AI42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A42" i="3"/>
  <c r="BB42" i="3"/>
  <c r="BC42" i="3"/>
  <c r="BD42" i="3"/>
  <c r="BE42" i="3"/>
  <c r="AZ42" i="3"/>
  <c r="U108" i="9"/>
  <c r="A109" i="9"/>
  <c r="B109" i="9"/>
  <c r="S43" i="3"/>
  <c r="C109" i="9"/>
  <c r="D109" i="9"/>
  <c r="U43" i="3"/>
  <c r="E109" i="9"/>
  <c r="F109" i="9"/>
  <c r="G109" i="9"/>
  <c r="H109" i="9"/>
  <c r="BF43" i="3"/>
  <c r="BG43" i="3"/>
  <c r="BH43" i="3"/>
  <c r="BI43" i="3"/>
  <c r="BJ43" i="3"/>
  <c r="AI43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A43" i="3"/>
  <c r="BB43" i="3"/>
  <c r="BC43" i="3"/>
  <c r="BD43" i="3"/>
  <c r="BE43" i="3"/>
  <c r="AZ43" i="3"/>
  <c r="U109" i="9"/>
  <c r="A110" i="9"/>
  <c r="B110" i="9"/>
  <c r="S44" i="3"/>
  <c r="C110" i="9"/>
  <c r="D110" i="9"/>
  <c r="U44" i="3"/>
  <c r="E110" i="9"/>
  <c r="F110" i="9"/>
  <c r="G110" i="9"/>
  <c r="H110" i="9"/>
  <c r="BF44" i="3"/>
  <c r="BG44" i="3"/>
  <c r="BH44" i="3"/>
  <c r="BI44" i="3"/>
  <c r="BJ44" i="3"/>
  <c r="AI44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A44" i="3"/>
  <c r="BB44" i="3"/>
  <c r="BC44" i="3"/>
  <c r="BD44" i="3"/>
  <c r="BE44" i="3"/>
  <c r="AZ44" i="3"/>
  <c r="U110" i="9"/>
  <c r="A111" i="9"/>
  <c r="B111" i="9"/>
  <c r="S45" i="3"/>
  <c r="C111" i="9"/>
  <c r="D111" i="9"/>
  <c r="U45" i="3"/>
  <c r="E111" i="9"/>
  <c r="F111" i="9"/>
  <c r="G111" i="9"/>
  <c r="H111" i="9"/>
  <c r="BF45" i="3"/>
  <c r="BG45" i="3"/>
  <c r="BH45" i="3"/>
  <c r="BI45" i="3"/>
  <c r="BJ45" i="3"/>
  <c r="AI45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A45" i="3"/>
  <c r="BB45" i="3"/>
  <c r="BC45" i="3"/>
  <c r="BD45" i="3"/>
  <c r="BE45" i="3"/>
  <c r="AZ45" i="3"/>
  <c r="U111" i="9"/>
  <c r="A112" i="9"/>
  <c r="B112" i="9"/>
  <c r="S46" i="3"/>
  <c r="C112" i="9"/>
  <c r="D112" i="9"/>
  <c r="U46" i="3"/>
  <c r="E112" i="9"/>
  <c r="F112" i="9"/>
  <c r="G112" i="9"/>
  <c r="H112" i="9"/>
  <c r="BF46" i="3"/>
  <c r="BG46" i="3"/>
  <c r="BH46" i="3"/>
  <c r="BI46" i="3"/>
  <c r="BJ46" i="3"/>
  <c r="AI46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A46" i="3"/>
  <c r="BB46" i="3"/>
  <c r="BC46" i="3"/>
  <c r="BD46" i="3"/>
  <c r="BE46" i="3"/>
  <c r="AZ46" i="3"/>
  <c r="U112" i="9"/>
  <c r="A113" i="9"/>
  <c r="B113" i="9"/>
  <c r="S47" i="3"/>
  <c r="C113" i="9"/>
  <c r="D113" i="9"/>
  <c r="U47" i="3"/>
  <c r="E113" i="9"/>
  <c r="F113" i="9"/>
  <c r="G113" i="9"/>
  <c r="H113" i="9"/>
  <c r="BF47" i="3"/>
  <c r="BG47" i="3"/>
  <c r="BH47" i="3"/>
  <c r="BI47" i="3"/>
  <c r="BJ47" i="3"/>
  <c r="AI47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A47" i="3"/>
  <c r="BB47" i="3"/>
  <c r="BC47" i="3"/>
  <c r="BD47" i="3"/>
  <c r="BE47" i="3"/>
  <c r="AZ47" i="3"/>
  <c r="U113" i="9"/>
  <c r="A114" i="9"/>
  <c r="B114" i="9"/>
  <c r="S48" i="3"/>
  <c r="C114" i="9"/>
  <c r="D114" i="9"/>
  <c r="U48" i="3"/>
  <c r="E114" i="9"/>
  <c r="F114" i="9"/>
  <c r="G114" i="9"/>
  <c r="H114" i="9"/>
  <c r="BF48" i="3"/>
  <c r="BG48" i="3"/>
  <c r="BH48" i="3"/>
  <c r="BI48" i="3"/>
  <c r="BJ48" i="3"/>
  <c r="AI48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A48" i="3"/>
  <c r="BB48" i="3"/>
  <c r="BC48" i="3"/>
  <c r="BD48" i="3"/>
  <c r="BE48" i="3"/>
  <c r="AZ48" i="3"/>
  <c r="U114" i="9"/>
  <c r="A115" i="9"/>
  <c r="B115" i="9"/>
  <c r="S49" i="3"/>
  <c r="C115" i="9"/>
  <c r="D115" i="9"/>
  <c r="E115" i="9"/>
  <c r="F115" i="9"/>
  <c r="G115" i="9"/>
  <c r="H115" i="9"/>
  <c r="BF49" i="3"/>
  <c r="BG49" i="3"/>
  <c r="BH49" i="3"/>
  <c r="BI49" i="3"/>
  <c r="BJ49" i="3"/>
  <c r="AI49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A49" i="3"/>
  <c r="BB49" i="3"/>
  <c r="BC49" i="3"/>
  <c r="BD49" i="3"/>
  <c r="BE49" i="3"/>
  <c r="AZ49" i="3"/>
  <c r="U115" i="9"/>
  <c r="A116" i="9"/>
  <c r="B116" i="9"/>
  <c r="S50" i="3"/>
  <c r="C116" i="9"/>
  <c r="D116" i="9"/>
  <c r="E116" i="9"/>
  <c r="F116" i="9"/>
  <c r="G116" i="9"/>
  <c r="H116" i="9"/>
  <c r="Z50" i="3"/>
  <c r="BF50" i="3"/>
  <c r="BG50" i="3"/>
  <c r="BH50" i="3"/>
  <c r="BI50" i="3"/>
  <c r="BJ50" i="3"/>
  <c r="AI50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A50" i="3"/>
  <c r="BB50" i="3"/>
  <c r="BC50" i="3"/>
  <c r="BD50" i="3"/>
  <c r="BE50" i="3"/>
  <c r="AZ50" i="3"/>
  <c r="U116" i="9"/>
  <c r="A117" i="9"/>
  <c r="B117" i="9"/>
  <c r="S51" i="3"/>
  <c r="C117" i="9"/>
  <c r="D117" i="9"/>
  <c r="E117" i="9"/>
  <c r="F117" i="9"/>
  <c r="G117" i="9"/>
  <c r="H117" i="9"/>
  <c r="Z51" i="3"/>
  <c r="BF51" i="3"/>
  <c r="BG51" i="3"/>
  <c r="BH51" i="3"/>
  <c r="BI51" i="3"/>
  <c r="BJ51" i="3"/>
  <c r="AI51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A51" i="3"/>
  <c r="BB51" i="3"/>
  <c r="BC51" i="3"/>
  <c r="BD51" i="3"/>
  <c r="BE51" i="3"/>
  <c r="AZ51" i="3"/>
  <c r="U117" i="9"/>
  <c r="A118" i="9"/>
  <c r="B118" i="9"/>
  <c r="S52" i="3"/>
  <c r="C118" i="9"/>
  <c r="D118" i="9"/>
  <c r="E118" i="9"/>
  <c r="F118" i="9"/>
  <c r="G118" i="9"/>
  <c r="H118" i="9"/>
  <c r="Z52" i="3"/>
  <c r="BF52" i="3"/>
  <c r="BG52" i="3"/>
  <c r="BH52" i="3"/>
  <c r="BI52" i="3"/>
  <c r="BJ52" i="3"/>
  <c r="AI52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A52" i="3"/>
  <c r="BB52" i="3"/>
  <c r="BC52" i="3"/>
  <c r="BD52" i="3"/>
  <c r="BE52" i="3"/>
  <c r="AZ52" i="3"/>
  <c r="U118" i="9"/>
  <c r="A119" i="9"/>
  <c r="B119" i="9"/>
  <c r="S53" i="3"/>
  <c r="C119" i="9"/>
  <c r="D119" i="9"/>
  <c r="E119" i="9"/>
  <c r="F119" i="9"/>
  <c r="G119" i="9"/>
  <c r="H119" i="9"/>
  <c r="Z53" i="3"/>
  <c r="BF53" i="3"/>
  <c r="BG53" i="3"/>
  <c r="BH53" i="3"/>
  <c r="BI53" i="3"/>
  <c r="BJ53" i="3"/>
  <c r="AI53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A53" i="3"/>
  <c r="BB53" i="3"/>
  <c r="BC53" i="3"/>
  <c r="BD53" i="3"/>
  <c r="BE53" i="3"/>
  <c r="AZ53" i="3"/>
  <c r="U119" i="9"/>
  <c r="A120" i="9"/>
  <c r="B120" i="9"/>
  <c r="S54" i="3"/>
  <c r="C120" i="9"/>
  <c r="D120" i="9"/>
  <c r="E120" i="9"/>
  <c r="F120" i="9"/>
  <c r="G120" i="9"/>
  <c r="H120" i="9"/>
  <c r="Z54" i="3"/>
  <c r="BF54" i="3"/>
  <c r="BG54" i="3"/>
  <c r="BH54" i="3"/>
  <c r="BI54" i="3"/>
  <c r="BJ54" i="3"/>
  <c r="AI54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A54" i="3"/>
  <c r="BB54" i="3"/>
  <c r="BC54" i="3"/>
  <c r="BD54" i="3"/>
  <c r="BE54" i="3"/>
  <c r="AZ54" i="3"/>
  <c r="U120" i="9"/>
  <c r="A121" i="9"/>
  <c r="B121" i="9"/>
  <c r="S55" i="3"/>
  <c r="C121" i="9"/>
  <c r="D121" i="9"/>
  <c r="E121" i="9"/>
  <c r="F121" i="9"/>
  <c r="G121" i="9"/>
  <c r="H121" i="9"/>
  <c r="Z55" i="3"/>
  <c r="BF55" i="3"/>
  <c r="BG55" i="3"/>
  <c r="BH55" i="3"/>
  <c r="BI55" i="3"/>
  <c r="BJ55" i="3"/>
  <c r="AI55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A55" i="3"/>
  <c r="BB55" i="3"/>
  <c r="BC55" i="3"/>
  <c r="BD55" i="3"/>
  <c r="BE55" i="3"/>
  <c r="AZ55" i="3"/>
  <c r="U121" i="9"/>
  <c r="A122" i="9"/>
  <c r="B122" i="9"/>
  <c r="S56" i="3"/>
  <c r="C122" i="9"/>
  <c r="D122" i="9"/>
  <c r="E122" i="9"/>
  <c r="F122" i="9"/>
  <c r="G122" i="9"/>
  <c r="H122" i="9"/>
  <c r="Z56" i="3"/>
  <c r="BF56" i="3"/>
  <c r="BG56" i="3"/>
  <c r="BH56" i="3"/>
  <c r="BI56" i="3"/>
  <c r="BJ56" i="3"/>
  <c r="AI56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A56" i="3"/>
  <c r="BB56" i="3"/>
  <c r="BC56" i="3"/>
  <c r="BD56" i="3"/>
  <c r="BE56" i="3"/>
  <c r="AZ56" i="3"/>
  <c r="U122" i="9"/>
  <c r="A123" i="9"/>
  <c r="B123" i="9"/>
  <c r="S57" i="3"/>
  <c r="C123" i="9"/>
  <c r="D123" i="9"/>
  <c r="E123" i="9"/>
  <c r="F123" i="9"/>
  <c r="G123" i="9"/>
  <c r="H123" i="9"/>
  <c r="Z57" i="3"/>
  <c r="BF57" i="3"/>
  <c r="BG57" i="3"/>
  <c r="BH57" i="3"/>
  <c r="BI57" i="3"/>
  <c r="BJ57" i="3"/>
  <c r="AI57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A57" i="3"/>
  <c r="BB57" i="3"/>
  <c r="BC57" i="3"/>
  <c r="BD57" i="3"/>
  <c r="BE57" i="3"/>
  <c r="AZ57" i="3"/>
  <c r="U123" i="9"/>
  <c r="A124" i="9"/>
  <c r="B124" i="9"/>
  <c r="S58" i="3"/>
  <c r="C124" i="9"/>
  <c r="D124" i="9"/>
  <c r="E124" i="9"/>
  <c r="F124" i="9"/>
  <c r="G124" i="9"/>
  <c r="H124" i="9"/>
  <c r="Z58" i="3"/>
  <c r="BF58" i="3"/>
  <c r="BG58" i="3"/>
  <c r="BH58" i="3"/>
  <c r="BI58" i="3"/>
  <c r="BJ58" i="3"/>
  <c r="AI58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A58" i="3"/>
  <c r="BB58" i="3"/>
  <c r="BC58" i="3"/>
  <c r="BD58" i="3"/>
  <c r="BE58" i="3"/>
  <c r="AZ58" i="3"/>
  <c r="U124" i="9"/>
  <c r="A125" i="9"/>
  <c r="B125" i="9"/>
  <c r="S59" i="3"/>
  <c r="C125" i="9"/>
  <c r="D125" i="9"/>
  <c r="E125" i="9"/>
  <c r="F125" i="9"/>
  <c r="G125" i="9"/>
  <c r="H125" i="9"/>
  <c r="Z59" i="3"/>
  <c r="BF59" i="3"/>
  <c r="BG59" i="3"/>
  <c r="BH59" i="3"/>
  <c r="BI59" i="3"/>
  <c r="BJ59" i="3"/>
  <c r="AI59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A59" i="3"/>
  <c r="BB59" i="3"/>
  <c r="BC59" i="3"/>
  <c r="BD59" i="3"/>
  <c r="BE59" i="3"/>
  <c r="AZ59" i="3"/>
  <c r="U125" i="9"/>
  <c r="A126" i="9"/>
  <c r="B126" i="9"/>
  <c r="S60" i="3"/>
  <c r="C126" i="9"/>
  <c r="D126" i="9"/>
  <c r="E126" i="9"/>
  <c r="F126" i="9"/>
  <c r="G126" i="9"/>
  <c r="H126" i="9"/>
  <c r="Z60" i="3"/>
  <c r="BF60" i="3"/>
  <c r="BG60" i="3"/>
  <c r="BH60" i="3"/>
  <c r="BI60" i="3"/>
  <c r="BJ60" i="3"/>
  <c r="AI60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A60" i="3"/>
  <c r="BB60" i="3"/>
  <c r="BC60" i="3"/>
  <c r="BD60" i="3"/>
  <c r="BE60" i="3"/>
  <c r="AZ60" i="3"/>
  <c r="U126" i="9"/>
  <c r="A127" i="9"/>
  <c r="B127" i="9"/>
  <c r="S61" i="3"/>
  <c r="C127" i="9"/>
  <c r="D127" i="9"/>
  <c r="E127" i="9"/>
  <c r="F127" i="9"/>
  <c r="G127" i="9"/>
  <c r="H127" i="9"/>
  <c r="Z61" i="3"/>
  <c r="BF61" i="3"/>
  <c r="BG61" i="3"/>
  <c r="BH61" i="3"/>
  <c r="BI61" i="3"/>
  <c r="BJ61" i="3"/>
  <c r="AI61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A61" i="3"/>
  <c r="BB61" i="3"/>
  <c r="BC61" i="3"/>
  <c r="BD61" i="3"/>
  <c r="BE61" i="3"/>
  <c r="AZ61" i="3"/>
  <c r="U127" i="9"/>
  <c r="A128" i="9"/>
  <c r="B128" i="9"/>
  <c r="S62" i="3"/>
  <c r="C128" i="9"/>
  <c r="D128" i="9"/>
  <c r="E128" i="9"/>
  <c r="F128" i="9"/>
  <c r="G128" i="9"/>
  <c r="H128" i="9"/>
  <c r="Z62" i="3"/>
  <c r="BF62" i="3"/>
  <c r="BG62" i="3"/>
  <c r="BH62" i="3"/>
  <c r="BI62" i="3"/>
  <c r="BJ62" i="3"/>
  <c r="AI62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A62" i="3"/>
  <c r="BB62" i="3"/>
  <c r="BC62" i="3"/>
  <c r="BD62" i="3"/>
  <c r="BE62" i="3"/>
  <c r="AZ62" i="3"/>
  <c r="U128" i="9"/>
  <c r="A129" i="9"/>
  <c r="B129" i="9"/>
  <c r="S63" i="3"/>
  <c r="C129" i="9"/>
  <c r="D129" i="9"/>
  <c r="E129" i="9"/>
  <c r="F129" i="9"/>
  <c r="G129" i="9"/>
  <c r="H129" i="9"/>
  <c r="Z63" i="3"/>
  <c r="BF63" i="3"/>
  <c r="BG63" i="3"/>
  <c r="BH63" i="3"/>
  <c r="BI63" i="3"/>
  <c r="BJ63" i="3"/>
  <c r="AI63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A63" i="3"/>
  <c r="BB63" i="3"/>
  <c r="BC63" i="3"/>
  <c r="BD63" i="3"/>
  <c r="BE63" i="3"/>
  <c r="AZ63" i="3"/>
  <c r="U129" i="9"/>
  <c r="A130" i="9"/>
  <c r="B130" i="9"/>
  <c r="S64" i="3"/>
  <c r="C130" i="9"/>
  <c r="D130" i="9"/>
  <c r="E130" i="9"/>
  <c r="F130" i="9"/>
  <c r="G130" i="9"/>
  <c r="H130" i="9"/>
  <c r="Z64" i="3"/>
  <c r="BF64" i="3"/>
  <c r="BG64" i="3"/>
  <c r="BH64" i="3"/>
  <c r="BI64" i="3"/>
  <c r="BJ64" i="3"/>
  <c r="AI64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A64" i="3"/>
  <c r="BB64" i="3"/>
  <c r="BC64" i="3"/>
  <c r="BD64" i="3"/>
  <c r="BE64" i="3"/>
  <c r="AZ64" i="3"/>
  <c r="U130" i="9"/>
  <c r="A131" i="9"/>
  <c r="B131" i="9"/>
  <c r="S65" i="3"/>
  <c r="C131" i="9"/>
  <c r="D131" i="9"/>
  <c r="E131" i="9"/>
  <c r="F131" i="9"/>
  <c r="G131" i="9"/>
  <c r="H131" i="9"/>
  <c r="Z65" i="3"/>
  <c r="BF65" i="3"/>
  <c r="BG65" i="3"/>
  <c r="BH65" i="3"/>
  <c r="BI65" i="3"/>
  <c r="BJ65" i="3"/>
  <c r="AI65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A65" i="3"/>
  <c r="BB65" i="3"/>
  <c r="BC65" i="3"/>
  <c r="BD65" i="3"/>
  <c r="BE65" i="3"/>
  <c r="AZ65" i="3"/>
  <c r="U131" i="9"/>
  <c r="A132" i="9"/>
  <c r="B132" i="9"/>
  <c r="S66" i="3"/>
  <c r="C132" i="9"/>
  <c r="D132" i="9"/>
  <c r="E132" i="9"/>
  <c r="F132" i="9"/>
  <c r="G132" i="9"/>
  <c r="H132" i="9"/>
  <c r="Z66" i="3"/>
  <c r="BF66" i="3"/>
  <c r="BG66" i="3"/>
  <c r="BH66" i="3"/>
  <c r="BI66" i="3"/>
  <c r="BJ66" i="3"/>
  <c r="AI66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A66" i="3"/>
  <c r="BB66" i="3"/>
  <c r="BC66" i="3"/>
  <c r="BD66" i="3"/>
  <c r="BE66" i="3"/>
  <c r="AZ66" i="3"/>
  <c r="U132" i="9"/>
  <c r="A133" i="9"/>
  <c r="B133" i="9"/>
  <c r="S67" i="3"/>
  <c r="C133" i="9"/>
  <c r="D133" i="9"/>
  <c r="E133" i="9"/>
  <c r="F133" i="9"/>
  <c r="G133" i="9"/>
  <c r="H133" i="9"/>
  <c r="Z67" i="3"/>
  <c r="BF67" i="3"/>
  <c r="BG67" i="3"/>
  <c r="BH67" i="3"/>
  <c r="BI67" i="3"/>
  <c r="BJ67" i="3"/>
  <c r="AI67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A67" i="3"/>
  <c r="BB67" i="3"/>
  <c r="BC67" i="3"/>
  <c r="BD67" i="3"/>
  <c r="BE67" i="3"/>
  <c r="AZ67" i="3"/>
  <c r="U133" i="9"/>
  <c r="A134" i="9"/>
  <c r="B134" i="9"/>
  <c r="S68" i="3"/>
  <c r="C134" i="9"/>
  <c r="D134" i="9"/>
  <c r="E134" i="9"/>
  <c r="F134" i="9"/>
  <c r="G134" i="9"/>
  <c r="H134" i="9"/>
  <c r="Z68" i="3"/>
  <c r="BF68" i="3"/>
  <c r="BG68" i="3"/>
  <c r="BH68" i="3"/>
  <c r="BI68" i="3"/>
  <c r="BJ68" i="3"/>
  <c r="AI68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A68" i="3"/>
  <c r="BB68" i="3"/>
  <c r="BC68" i="3"/>
  <c r="BD68" i="3"/>
  <c r="BE68" i="3"/>
  <c r="AZ68" i="3"/>
  <c r="U134" i="9"/>
  <c r="A135" i="9"/>
  <c r="B135" i="9"/>
  <c r="S69" i="3"/>
  <c r="C135" i="9"/>
  <c r="D135" i="9"/>
  <c r="E135" i="9"/>
  <c r="F135" i="9"/>
  <c r="G135" i="9"/>
  <c r="H135" i="9"/>
  <c r="Z69" i="3"/>
  <c r="BF69" i="3"/>
  <c r="BG69" i="3"/>
  <c r="BH69" i="3"/>
  <c r="BI69" i="3"/>
  <c r="BJ69" i="3"/>
  <c r="AI69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A69" i="3"/>
  <c r="BB69" i="3"/>
  <c r="BC69" i="3"/>
  <c r="BD69" i="3"/>
  <c r="BE69" i="3"/>
  <c r="AZ69" i="3"/>
  <c r="U135" i="9"/>
  <c r="A136" i="9"/>
  <c r="B136" i="9"/>
  <c r="S70" i="3"/>
  <c r="C136" i="9"/>
  <c r="D136" i="9"/>
  <c r="E136" i="9"/>
  <c r="F136" i="9"/>
  <c r="G136" i="9"/>
  <c r="H136" i="9"/>
  <c r="BF70" i="3"/>
  <c r="BG70" i="3"/>
  <c r="BH70" i="3"/>
  <c r="BI70" i="3"/>
  <c r="BJ70" i="3"/>
  <c r="AI70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A70" i="3"/>
  <c r="BB70" i="3"/>
  <c r="BC70" i="3"/>
  <c r="BD70" i="3"/>
  <c r="BE70" i="3"/>
  <c r="AZ70" i="3"/>
  <c r="U136" i="9"/>
  <c r="A137" i="9"/>
  <c r="B137" i="9"/>
  <c r="S71" i="3"/>
  <c r="C137" i="9"/>
  <c r="D137" i="9"/>
  <c r="E137" i="9"/>
  <c r="F137" i="9"/>
  <c r="G137" i="9"/>
  <c r="H137" i="9"/>
  <c r="BF71" i="3"/>
  <c r="BG71" i="3"/>
  <c r="BH71" i="3"/>
  <c r="BI71" i="3"/>
  <c r="BJ71" i="3"/>
  <c r="AI71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A71" i="3"/>
  <c r="BB71" i="3"/>
  <c r="BC71" i="3"/>
  <c r="BD71" i="3"/>
  <c r="BE71" i="3"/>
  <c r="AZ71" i="3"/>
  <c r="U137" i="9"/>
  <c r="A138" i="9"/>
  <c r="B138" i="9"/>
  <c r="S73" i="3"/>
  <c r="C138" i="9"/>
  <c r="D138" i="9"/>
  <c r="E138" i="9"/>
  <c r="F138" i="9"/>
  <c r="G138" i="9"/>
  <c r="H138" i="9"/>
  <c r="Z73" i="3"/>
  <c r="BF73" i="3"/>
  <c r="BG73" i="3"/>
  <c r="BH73" i="3"/>
  <c r="BI73" i="3"/>
  <c r="BJ73" i="3"/>
  <c r="AI73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A73" i="3"/>
  <c r="BB73" i="3"/>
  <c r="BC73" i="3"/>
  <c r="BD73" i="3"/>
  <c r="BE73" i="3"/>
  <c r="AZ73" i="3"/>
  <c r="U138" i="9"/>
  <c r="A139" i="9"/>
  <c r="B139" i="9"/>
  <c r="S74" i="3"/>
  <c r="C139" i="9"/>
  <c r="D139" i="9"/>
  <c r="E139" i="9"/>
  <c r="F139" i="9"/>
  <c r="G139" i="9"/>
  <c r="H139" i="9"/>
  <c r="Z74" i="3"/>
  <c r="BF74" i="3"/>
  <c r="BG74" i="3"/>
  <c r="BH74" i="3"/>
  <c r="BI74" i="3"/>
  <c r="BJ74" i="3"/>
  <c r="AI74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A74" i="3"/>
  <c r="BB74" i="3"/>
  <c r="BC74" i="3"/>
  <c r="BD74" i="3"/>
  <c r="BE74" i="3"/>
  <c r="AZ74" i="3"/>
  <c r="U139" i="9"/>
  <c r="A140" i="9"/>
  <c r="B140" i="9"/>
  <c r="S75" i="3"/>
  <c r="C140" i="9"/>
  <c r="D140" i="9"/>
  <c r="E140" i="9"/>
  <c r="F140" i="9"/>
  <c r="G140" i="9"/>
  <c r="H140" i="9"/>
  <c r="Z75" i="3"/>
  <c r="BF75" i="3"/>
  <c r="BG75" i="3"/>
  <c r="BH75" i="3"/>
  <c r="BI75" i="3"/>
  <c r="BJ75" i="3"/>
  <c r="AI75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A75" i="3"/>
  <c r="BB75" i="3"/>
  <c r="BC75" i="3"/>
  <c r="BD75" i="3"/>
  <c r="BE75" i="3"/>
  <c r="AZ75" i="3"/>
  <c r="U140" i="9"/>
  <c r="A141" i="9"/>
  <c r="B141" i="9"/>
  <c r="S76" i="3"/>
  <c r="C141" i="9"/>
  <c r="D141" i="9"/>
  <c r="E141" i="9"/>
  <c r="F141" i="9"/>
  <c r="G141" i="9"/>
  <c r="H141" i="9"/>
  <c r="Z76" i="3"/>
  <c r="BF76" i="3"/>
  <c r="BG76" i="3"/>
  <c r="BH76" i="3"/>
  <c r="BI76" i="3"/>
  <c r="BJ76" i="3"/>
  <c r="AI76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A76" i="3"/>
  <c r="BB76" i="3"/>
  <c r="BC76" i="3"/>
  <c r="BD76" i="3"/>
  <c r="BE76" i="3"/>
  <c r="AZ76" i="3"/>
  <c r="U141" i="9"/>
  <c r="A142" i="9"/>
  <c r="B142" i="9"/>
  <c r="S77" i="3"/>
  <c r="C142" i="9"/>
  <c r="D142" i="9"/>
  <c r="E142" i="9"/>
  <c r="F142" i="9"/>
  <c r="G142" i="9"/>
  <c r="H142" i="9"/>
  <c r="Z77" i="3"/>
  <c r="BF77" i="3"/>
  <c r="BG77" i="3"/>
  <c r="BH77" i="3"/>
  <c r="BI77" i="3"/>
  <c r="BJ77" i="3"/>
  <c r="AI77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A77" i="3"/>
  <c r="BB77" i="3"/>
  <c r="BC77" i="3"/>
  <c r="BD77" i="3"/>
  <c r="BE77" i="3"/>
  <c r="AZ77" i="3"/>
  <c r="U142" i="9"/>
  <c r="A143" i="9"/>
  <c r="B143" i="9"/>
  <c r="S78" i="3"/>
  <c r="C143" i="9"/>
  <c r="D143" i="9"/>
  <c r="E143" i="9"/>
  <c r="F143" i="9"/>
  <c r="G143" i="9"/>
  <c r="H143" i="9"/>
  <c r="Z78" i="3"/>
  <c r="BF78" i="3"/>
  <c r="BG78" i="3"/>
  <c r="BH78" i="3"/>
  <c r="BI78" i="3"/>
  <c r="BJ78" i="3"/>
  <c r="AI78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A78" i="3"/>
  <c r="BB78" i="3"/>
  <c r="BC78" i="3"/>
  <c r="BD78" i="3"/>
  <c r="BE78" i="3"/>
  <c r="AZ78" i="3"/>
  <c r="U143" i="9"/>
  <c r="A144" i="9"/>
  <c r="B144" i="9"/>
  <c r="S79" i="3"/>
  <c r="C144" i="9"/>
  <c r="D144" i="9"/>
  <c r="E144" i="9"/>
  <c r="F144" i="9"/>
  <c r="G144" i="9"/>
  <c r="H144" i="9"/>
  <c r="Z79" i="3"/>
  <c r="BF79" i="3"/>
  <c r="BG79" i="3"/>
  <c r="BH79" i="3"/>
  <c r="BI79" i="3"/>
  <c r="BJ79" i="3"/>
  <c r="AI79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A79" i="3"/>
  <c r="BB79" i="3"/>
  <c r="BC79" i="3"/>
  <c r="BD79" i="3"/>
  <c r="BE79" i="3"/>
  <c r="AZ79" i="3"/>
  <c r="U144" i="9"/>
  <c r="A145" i="9"/>
  <c r="B145" i="9"/>
  <c r="S80" i="3"/>
  <c r="C145" i="9"/>
  <c r="D145" i="9"/>
  <c r="E145" i="9"/>
  <c r="F145" i="9"/>
  <c r="G145" i="9"/>
  <c r="H145" i="9"/>
  <c r="Z80" i="3"/>
  <c r="BF80" i="3"/>
  <c r="BG80" i="3"/>
  <c r="BH80" i="3"/>
  <c r="BI80" i="3"/>
  <c r="BJ80" i="3"/>
  <c r="AI80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A80" i="3"/>
  <c r="BB80" i="3"/>
  <c r="BC80" i="3"/>
  <c r="BD80" i="3"/>
  <c r="BE80" i="3"/>
  <c r="AZ80" i="3"/>
  <c r="U145" i="9"/>
  <c r="A146" i="9"/>
  <c r="B146" i="9"/>
  <c r="S81" i="3"/>
  <c r="C146" i="9"/>
  <c r="D146" i="9"/>
  <c r="E146" i="9"/>
  <c r="F146" i="9"/>
  <c r="G146" i="9"/>
  <c r="H146" i="9"/>
  <c r="Z81" i="3"/>
  <c r="BF81" i="3"/>
  <c r="BG81" i="3"/>
  <c r="BH81" i="3"/>
  <c r="BI81" i="3"/>
  <c r="BJ81" i="3"/>
  <c r="AI81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A81" i="3"/>
  <c r="BB81" i="3"/>
  <c r="BC81" i="3"/>
  <c r="BD81" i="3"/>
  <c r="BE81" i="3"/>
  <c r="AZ81" i="3"/>
  <c r="U146" i="9"/>
  <c r="A147" i="9"/>
  <c r="B147" i="9"/>
  <c r="S82" i="3"/>
  <c r="C147" i="9"/>
  <c r="D147" i="9"/>
  <c r="E147" i="9"/>
  <c r="F147" i="9"/>
  <c r="G147" i="9"/>
  <c r="H147" i="9"/>
  <c r="Z82" i="3"/>
  <c r="BF82" i="3"/>
  <c r="BG82" i="3"/>
  <c r="BH82" i="3"/>
  <c r="BI82" i="3"/>
  <c r="BJ82" i="3"/>
  <c r="AI82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A82" i="3"/>
  <c r="BB82" i="3"/>
  <c r="BC82" i="3"/>
  <c r="BD82" i="3"/>
  <c r="BE82" i="3"/>
  <c r="AZ82" i="3"/>
  <c r="U147" i="9"/>
  <c r="A148" i="9"/>
  <c r="B148" i="9"/>
  <c r="S83" i="3"/>
  <c r="C148" i="9"/>
  <c r="D148" i="9"/>
  <c r="E148" i="9"/>
  <c r="F148" i="9"/>
  <c r="G148" i="9"/>
  <c r="H148" i="9"/>
  <c r="Z83" i="3"/>
  <c r="BF83" i="3"/>
  <c r="BG83" i="3"/>
  <c r="BH83" i="3"/>
  <c r="BI83" i="3"/>
  <c r="BJ83" i="3"/>
  <c r="AI83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A83" i="3"/>
  <c r="BB83" i="3"/>
  <c r="BC83" i="3"/>
  <c r="BD83" i="3"/>
  <c r="BE83" i="3"/>
  <c r="AZ83" i="3"/>
  <c r="U148" i="9"/>
  <c r="A149" i="9"/>
  <c r="B149" i="9"/>
  <c r="S84" i="3"/>
  <c r="C149" i="9"/>
  <c r="D149" i="9"/>
  <c r="E149" i="9"/>
  <c r="F149" i="9"/>
  <c r="G149" i="9"/>
  <c r="H149" i="9"/>
  <c r="Z84" i="3"/>
  <c r="BF84" i="3"/>
  <c r="BG84" i="3"/>
  <c r="BH84" i="3"/>
  <c r="BI84" i="3"/>
  <c r="BJ84" i="3"/>
  <c r="AI84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A84" i="3"/>
  <c r="BB84" i="3"/>
  <c r="BC84" i="3"/>
  <c r="BD84" i="3"/>
  <c r="BE84" i="3"/>
  <c r="AZ84" i="3"/>
  <c r="U149" i="9"/>
  <c r="A150" i="9"/>
  <c r="B150" i="9"/>
  <c r="S85" i="3"/>
  <c r="C150" i="9"/>
  <c r="D150" i="9"/>
  <c r="E150" i="9"/>
  <c r="F150" i="9"/>
  <c r="G150" i="9"/>
  <c r="H150" i="9"/>
  <c r="Z85" i="3"/>
  <c r="BF85" i="3"/>
  <c r="BG85" i="3"/>
  <c r="BH85" i="3"/>
  <c r="BI85" i="3"/>
  <c r="BJ85" i="3"/>
  <c r="AI85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A85" i="3"/>
  <c r="BB85" i="3"/>
  <c r="BC85" i="3"/>
  <c r="BD85" i="3"/>
  <c r="BE85" i="3"/>
  <c r="AZ85" i="3"/>
  <c r="U150" i="9"/>
  <c r="A151" i="9"/>
  <c r="B151" i="9"/>
  <c r="S86" i="3"/>
  <c r="C151" i="9"/>
  <c r="D151" i="9"/>
  <c r="E151" i="9"/>
  <c r="F151" i="9"/>
  <c r="G151" i="9"/>
  <c r="H151" i="9"/>
  <c r="Z86" i="3"/>
  <c r="BF86" i="3"/>
  <c r="BG86" i="3"/>
  <c r="BH86" i="3"/>
  <c r="BI86" i="3"/>
  <c r="BJ86" i="3"/>
  <c r="AI86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A86" i="3"/>
  <c r="BB86" i="3"/>
  <c r="BC86" i="3"/>
  <c r="BD86" i="3"/>
  <c r="BE86" i="3"/>
  <c r="AZ86" i="3"/>
  <c r="U151" i="9"/>
  <c r="A152" i="9"/>
  <c r="B152" i="9"/>
  <c r="S87" i="3"/>
  <c r="C152" i="9"/>
  <c r="D152" i="9"/>
  <c r="E152" i="9"/>
  <c r="F152" i="9"/>
  <c r="G152" i="9"/>
  <c r="H152" i="9"/>
  <c r="Z87" i="3"/>
  <c r="BF87" i="3"/>
  <c r="BG87" i="3"/>
  <c r="BH87" i="3"/>
  <c r="BI87" i="3"/>
  <c r="BJ87" i="3"/>
  <c r="AI87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A87" i="3"/>
  <c r="BB87" i="3"/>
  <c r="BC87" i="3"/>
  <c r="BD87" i="3"/>
  <c r="BE87" i="3"/>
  <c r="AZ87" i="3"/>
  <c r="U152" i="9"/>
  <c r="A153" i="9"/>
  <c r="B153" i="9"/>
  <c r="S88" i="3"/>
  <c r="C153" i="9"/>
  <c r="D153" i="9"/>
  <c r="E153" i="9"/>
  <c r="F153" i="9"/>
  <c r="G153" i="9"/>
  <c r="H153" i="9"/>
  <c r="Z88" i="3"/>
  <c r="BF88" i="3"/>
  <c r="BG88" i="3"/>
  <c r="BH88" i="3"/>
  <c r="BI88" i="3"/>
  <c r="BJ88" i="3"/>
  <c r="AI88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A88" i="3"/>
  <c r="BB88" i="3"/>
  <c r="BC88" i="3"/>
  <c r="BD88" i="3"/>
  <c r="BE88" i="3"/>
  <c r="AZ88" i="3"/>
  <c r="U153" i="9"/>
  <c r="A154" i="9"/>
  <c r="B154" i="9"/>
  <c r="S89" i="3"/>
  <c r="C154" i="9"/>
  <c r="D154" i="9"/>
  <c r="E154" i="9"/>
  <c r="F154" i="9"/>
  <c r="G154" i="9"/>
  <c r="H154" i="9"/>
  <c r="Z89" i="3"/>
  <c r="BF89" i="3"/>
  <c r="BG89" i="3"/>
  <c r="BH89" i="3"/>
  <c r="BI89" i="3"/>
  <c r="BJ89" i="3"/>
  <c r="AI89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A89" i="3"/>
  <c r="BB89" i="3"/>
  <c r="BC89" i="3"/>
  <c r="BD89" i="3"/>
  <c r="BE89" i="3"/>
  <c r="AZ89" i="3"/>
  <c r="U154" i="9"/>
  <c r="A155" i="9"/>
  <c r="B155" i="9"/>
  <c r="S90" i="3"/>
  <c r="C155" i="9"/>
  <c r="D155" i="9"/>
  <c r="E155" i="9"/>
  <c r="F155" i="9"/>
  <c r="G155" i="9"/>
  <c r="H155" i="9"/>
  <c r="Z90" i="3"/>
  <c r="BF90" i="3"/>
  <c r="BG90" i="3"/>
  <c r="BH90" i="3"/>
  <c r="BI90" i="3"/>
  <c r="BJ90" i="3"/>
  <c r="AI90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A90" i="3"/>
  <c r="BB90" i="3"/>
  <c r="BC90" i="3"/>
  <c r="BD90" i="3"/>
  <c r="BE90" i="3"/>
  <c r="AZ90" i="3"/>
  <c r="U155" i="9"/>
  <c r="A156" i="9"/>
  <c r="B156" i="9"/>
  <c r="S91" i="3"/>
  <c r="C156" i="9"/>
  <c r="D156" i="9"/>
  <c r="E156" i="9"/>
  <c r="F156" i="9"/>
  <c r="G156" i="9"/>
  <c r="H156" i="9"/>
  <c r="Z91" i="3"/>
  <c r="BF91" i="3"/>
  <c r="BG91" i="3"/>
  <c r="BH91" i="3"/>
  <c r="BI91" i="3"/>
  <c r="BJ91" i="3"/>
  <c r="AI91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A91" i="3"/>
  <c r="BB91" i="3"/>
  <c r="BC91" i="3"/>
  <c r="BD91" i="3"/>
  <c r="BE91" i="3"/>
  <c r="AZ91" i="3"/>
  <c r="U156" i="9"/>
  <c r="A157" i="9"/>
  <c r="B157" i="9"/>
  <c r="S92" i="3"/>
  <c r="C157" i="9"/>
  <c r="D157" i="9"/>
  <c r="E157" i="9"/>
  <c r="F157" i="9"/>
  <c r="G157" i="9"/>
  <c r="H157" i="9"/>
  <c r="Z92" i="3"/>
  <c r="BF92" i="3"/>
  <c r="BG92" i="3"/>
  <c r="BH92" i="3"/>
  <c r="BI92" i="3"/>
  <c r="BJ92" i="3"/>
  <c r="AI92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A92" i="3"/>
  <c r="BB92" i="3"/>
  <c r="BC92" i="3"/>
  <c r="BD92" i="3"/>
  <c r="BE92" i="3"/>
  <c r="AZ92" i="3"/>
  <c r="U157" i="9"/>
  <c r="A158" i="9"/>
  <c r="B158" i="9"/>
  <c r="S93" i="3"/>
  <c r="C158" i="9"/>
  <c r="D158" i="9"/>
  <c r="E158" i="9"/>
  <c r="F158" i="9"/>
  <c r="G158" i="9"/>
  <c r="H158" i="9"/>
  <c r="Z93" i="3"/>
  <c r="BF93" i="3"/>
  <c r="BG93" i="3"/>
  <c r="BH93" i="3"/>
  <c r="BI93" i="3"/>
  <c r="BJ93" i="3"/>
  <c r="AI93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A93" i="3"/>
  <c r="BB93" i="3"/>
  <c r="BC93" i="3"/>
  <c r="BD93" i="3"/>
  <c r="BE93" i="3"/>
  <c r="AZ93" i="3"/>
  <c r="U158" i="9"/>
  <c r="A159" i="9"/>
  <c r="B159" i="9"/>
  <c r="S94" i="3"/>
  <c r="C159" i="9"/>
  <c r="D159" i="9"/>
  <c r="E159" i="9"/>
  <c r="F159" i="9"/>
  <c r="G159" i="9"/>
  <c r="H159" i="9"/>
  <c r="Z94" i="3"/>
  <c r="BF94" i="3"/>
  <c r="BG94" i="3"/>
  <c r="BH94" i="3"/>
  <c r="BI94" i="3"/>
  <c r="BJ94" i="3"/>
  <c r="AI94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A94" i="3"/>
  <c r="BB94" i="3"/>
  <c r="BC94" i="3"/>
  <c r="BD94" i="3"/>
  <c r="BE94" i="3"/>
  <c r="AZ94" i="3"/>
  <c r="U159" i="9"/>
  <c r="A160" i="9"/>
  <c r="B160" i="9"/>
  <c r="S95" i="3"/>
  <c r="C160" i="9"/>
  <c r="D160" i="9"/>
  <c r="E160" i="9"/>
  <c r="F160" i="9"/>
  <c r="G160" i="9"/>
  <c r="H160" i="9"/>
  <c r="Z95" i="3"/>
  <c r="BF95" i="3"/>
  <c r="BG95" i="3"/>
  <c r="BH95" i="3"/>
  <c r="BI95" i="3"/>
  <c r="BJ95" i="3"/>
  <c r="AI95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A95" i="3"/>
  <c r="BB95" i="3"/>
  <c r="BC95" i="3"/>
  <c r="BD95" i="3"/>
  <c r="BE95" i="3"/>
  <c r="AZ95" i="3"/>
  <c r="U160" i="9"/>
  <c r="A161" i="9"/>
  <c r="B161" i="9"/>
  <c r="S96" i="3"/>
  <c r="C161" i="9"/>
  <c r="D161" i="9"/>
  <c r="E161" i="9"/>
  <c r="F161" i="9"/>
  <c r="G161" i="9"/>
  <c r="H161" i="9"/>
  <c r="Z96" i="3"/>
  <c r="BF96" i="3"/>
  <c r="BG96" i="3"/>
  <c r="BH96" i="3"/>
  <c r="BI96" i="3"/>
  <c r="BJ96" i="3"/>
  <c r="AI96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A96" i="3"/>
  <c r="BB96" i="3"/>
  <c r="BC96" i="3"/>
  <c r="BD96" i="3"/>
  <c r="BE96" i="3"/>
  <c r="AZ96" i="3"/>
  <c r="U161" i="9"/>
  <c r="A162" i="9"/>
  <c r="B162" i="9"/>
  <c r="S97" i="3"/>
  <c r="C162" i="9"/>
  <c r="D162" i="9"/>
  <c r="E162" i="9"/>
  <c r="F162" i="9"/>
  <c r="G162" i="9"/>
  <c r="H162" i="9"/>
  <c r="Z97" i="3"/>
  <c r="BF97" i="3"/>
  <c r="BG97" i="3"/>
  <c r="BH97" i="3"/>
  <c r="BI97" i="3"/>
  <c r="BJ97" i="3"/>
  <c r="AI97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A97" i="3"/>
  <c r="BB97" i="3"/>
  <c r="BC97" i="3"/>
  <c r="BD97" i="3"/>
  <c r="BE97" i="3"/>
  <c r="AZ97" i="3"/>
  <c r="U162" i="9"/>
  <c r="A163" i="9"/>
  <c r="B163" i="9"/>
  <c r="S98" i="3"/>
  <c r="C163" i="9"/>
  <c r="D163" i="9"/>
  <c r="E163" i="9"/>
  <c r="F163" i="9"/>
  <c r="G163" i="9"/>
  <c r="H163" i="9"/>
  <c r="Z98" i="3"/>
  <c r="BF98" i="3"/>
  <c r="BG98" i="3"/>
  <c r="BH98" i="3"/>
  <c r="BI98" i="3"/>
  <c r="BJ98" i="3"/>
  <c r="AI98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A98" i="3"/>
  <c r="BB98" i="3"/>
  <c r="BC98" i="3"/>
  <c r="BD98" i="3"/>
  <c r="BE98" i="3"/>
  <c r="AZ98" i="3"/>
  <c r="U163" i="9"/>
  <c r="A164" i="9"/>
  <c r="B164" i="9"/>
  <c r="S99" i="3"/>
  <c r="C164" i="9"/>
  <c r="D164" i="9"/>
  <c r="E164" i="9"/>
  <c r="F164" i="9"/>
  <c r="G164" i="9"/>
  <c r="H164" i="9"/>
  <c r="Z99" i="3"/>
  <c r="BF99" i="3"/>
  <c r="BG99" i="3"/>
  <c r="BH99" i="3"/>
  <c r="BI99" i="3"/>
  <c r="BJ99" i="3"/>
  <c r="AI99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A99" i="3"/>
  <c r="BB99" i="3"/>
  <c r="BC99" i="3"/>
  <c r="BD99" i="3"/>
  <c r="BE99" i="3"/>
  <c r="AZ99" i="3"/>
  <c r="U164" i="9"/>
  <c r="A165" i="9"/>
  <c r="B165" i="9"/>
  <c r="S100" i="3"/>
  <c r="C165" i="9"/>
  <c r="D165" i="9"/>
  <c r="E165" i="9"/>
  <c r="F165" i="9"/>
  <c r="G165" i="9"/>
  <c r="H165" i="9"/>
  <c r="Z100" i="3"/>
  <c r="BF100" i="3"/>
  <c r="BG100" i="3"/>
  <c r="BH100" i="3"/>
  <c r="BI100" i="3"/>
  <c r="BJ100" i="3"/>
  <c r="AI100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A100" i="3"/>
  <c r="BB100" i="3"/>
  <c r="BC100" i="3"/>
  <c r="BD100" i="3"/>
  <c r="BE100" i="3"/>
  <c r="AZ100" i="3"/>
  <c r="U165" i="9"/>
  <c r="A166" i="9"/>
  <c r="B166" i="9"/>
  <c r="S101" i="3"/>
  <c r="C166" i="9"/>
  <c r="D166" i="9"/>
  <c r="E166" i="9"/>
  <c r="F166" i="9"/>
  <c r="G166" i="9"/>
  <c r="H166" i="9"/>
  <c r="Z101" i="3"/>
  <c r="BF101" i="3"/>
  <c r="BG101" i="3"/>
  <c r="BH101" i="3"/>
  <c r="BI101" i="3"/>
  <c r="BJ101" i="3"/>
  <c r="AI101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A101" i="3"/>
  <c r="BB101" i="3"/>
  <c r="BC101" i="3"/>
  <c r="BD101" i="3"/>
  <c r="BE101" i="3"/>
  <c r="AZ101" i="3"/>
  <c r="U166" i="9"/>
  <c r="A167" i="9"/>
  <c r="B167" i="9"/>
  <c r="S102" i="3"/>
  <c r="C167" i="9"/>
  <c r="D167" i="9"/>
  <c r="E167" i="9"/>
  <c r="F167" i="9"/>
  <c r="G167" i="9"/>
  <c r="H167" i="9"/>
  <c r="Z102" i="3"/>
  <c r="BF102" i="3"/>
  <c r="BG102" i="3"/>
  <c r="BH102" i="3"/>
  <c r="BI102" i="3"/>
  <c r="BJ102" i="3"/>
  <c r="AI102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A102" i="3"/>
  <c r="BB102" i="3"/>
  <c r="BC102" i="3"/>
  <c r="BD102" i="3"/>
  <c r="BE102" i="3"/>
  <c r="AZ102" i="3"/>
  <c r="U167" i="9"/>
  <c r="A168" i="9"/>
  <c r="B168" i="9"/>
  <c r="S103" i="3"/>
  <c r="C168" i="9"/>
  <c r="D168" i="9"/>
  <c r="E168" i="9"/>
  <c r="F168" i="9"/>
  <c r="G168" i="9"/>
  <c r="H168" i="9"/>
  <c r="Z103" i="3"/>
  <c r="BF103" i="3"/>
  <c r="BG103" i="3"/>
  <c r="BH103" i="3"/>
  <c r="BI103" i="3"/>
  <c r="BJ103" i="3"/>
  <c r="AI103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A103" i="3"/>
  <c r="BB103" i="3"/>
  <c r="BC103" i="3"/>
  <c r="BD103" i="3"/>
  <c r="BE103" i="3"/>
  <c r="AZ103" i="3"/>
  <c r="U168" i="9"/>
  <c r="A169" i="9"/>
  <c r="B169" i="9"/>
  <c r="S104" i="3"/>
  <c r="C169" i="9"/>
  <c r="D169" i="9"/>
  <c r="E169" i="9"/>
  <c r="F169" i="9"/>
  <c r="G169" i="9"/>
  <c r="H169" i="9"/>
  <c r="Z104" i="3"/>
  <c r="BF104" i="3"/>
  <c r="BG104" i="3"/>
  <c r="BH104" i="3"/>
  <c r="BI104" i="3"/>
  <c r="BJ104" i="3"/>
  <c r="AI104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A104" i="3"/>
  <c r="BB104" i="3"/>
  <c r="BC104" i="3"/>
  <c r="BD104" i="3"/>
  <c r="BE104" i="3"/>
  <c r="AZ104" i="3"/>
  <c r="U169" i="9"/>
  <c r="A170" i="9"/>
  <c r="B170" i="9"/>
  <c r="S105" i="3"/>
  <c r="C170" i="9"/>
  <c r="D170" i="9"/>
  <c r="E170" i="9"/>
  <c r="F170" i="9"/>
  <c r="G170" i="9"/>
  <c r="H170" i="9"/>
  <c r="Z105" i="3"/>
  <c r="BF105" i="3"/>
  <c r="BG105" i="3"/>
  <c r="BH105" i="3"/>
  <c r="BI105" i="3"/>
  <c r="BJ105" i="3"/>
  <c r="AI105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A105" i="3"/>
  <c r="BB105" i="3"/>
  <c r="BC105" i="3"/>
  <c r="BD105" i="3"/>
  <c r="BE105" i="3"/>
  <c r="AZ105" i="3"/>
  <c r="U170" i="9"/>
  <c r="A171" i="9"/>
  <c r="B171" i="9"/>
  <c r="S106" i="3"/>
  <c r="C171" i="9"/>
  <c r="D171" i="9"/>
  <c r="E171" i="9"/>
  <c r="F171" i="9"/>
  <c r="G171" i="9"/>
  <c r="H171" i="9"/>
  <c r="Z106" i="3"/>
  <c r="BF106" i="3"/>
  <c r="BG106" i="3"/>
  <c r="BH106" i="3"/>
  <c r="BI106" i="3"/>
  <c r="BJ106" i="3"/>
  <c r="AI106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A106" i="3"/>
  <c r="BB106" i="3"/>
  <c r="BC106" i="3"/>
  <c r="BD106" i="3"/>
  <c r="BE106" i="3"/>
  <c r="AZ106" i="3"/>
  <c r="U171" i="9"/>
  <c r="A172" i="9"/>
  <c r="B172" i="9"/>
  <c r="S107" i="3"/>
  <c r="C172" i="9"/>
  <c r="D172" i="9"/>
  <c r="E172" i="9"/>
  <c r="F172" i="9"/>
  <c r="G172" i="9"/>
  <c r="H172" i="9"/>
  <c r="Z107" i="3"/>
  <c r="BF107" i="3"/>
  <c r="BG107" i="3"/>
  <c r="BH107" i="3"/>
  <c r="BI107" i="3"/>
  <c r="BJ107" i="3"/>
  <c r="AI107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A107" i="3"/>
  <c r="BB107" i="3"/>
  <c r="BC107" i="3"/>
  <c r="BD107" i="3"/>
  <c r="BE107" i="3"/>
  <c r="AZ107" i="3"/>
  <c r="U172" i="9"/>
  <c r="A173" i="9"/>
  <c r="B173" i="9"/>
  <c r="S108" i="3"/>
  <c r="C173" i="9"/>
  <c r="D173" i="9"/>
  <c r="E173" i="9"/>
  <c r="F173" i="9"/>
  <c r="G173" i="9"/>
  <c r="H173" i="9"/>
  <c r="Z108" i="3"/>
  <c r="BF108" i="3"/>
  <c r="BG108" i="3"/>
  <c r="BH108" i="3"/>
  <c r="BI108" i="3"/>
  <c r="BJ108" i="3"/>
  <c r="AI108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A108" i="3"/>
  <c r="BB108" i="3"/>
  <c r="BC108" i="3"/>
  <c r="BD108" i="3"/>
  <c r="BE108" i="3"/>
  <c r="AZ108" i="3"/>
  <c r="U173" i="9"/>
  <c r="A174" i="9"/>
  <c r="B174" i="9"/>
  <c r="S109" i="3"/>
  <c r="C174" i="9"/>
  <c r="D174" i="9"/>
  <c r="E174" i="9"/>
  <c r="F174" i="9"/>
  <c r="G174" i="9"/>
  <c r="H174" i="9"/>
  <c r="Z109" i="3"/>
  <c r="BF109" i="3"/>
  <c r="BG109" i="3"/>
  <c r="BH109" i="3"/>
  <c r="BI109" i="3"/>
  <c r="BJ109" i="3"/>
  <c r="AI109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A109" i="3"/>
  <c r="BB109" i="3"/>
  <c r="BC109" i="3"/>
  <c r="BD109" i="3"/>
  <c r="BE109" i="3"/>
  <c r="AZ109" i="3"/>
  <c r="U174" i="9"/>
  <c r="A175" i="9"/>
  <c r="B175" i="9"/>
  <c r="S110" i="3"/>
  <c r="C175" i="9"/>
  <c r="D175" i="9"/>
  <c r="E175" i="9"/>
  <c r="F175" i="9"/>
  <c r="G175" i="9"/>
  <c r="H175" i="9"/>
  <c r="Z110" i="3"/>
  <c r="BF110" i="3"/>
  <c r="BG110" i="3"/>
  <c r="BH110" i="3"/>
  <c r="BI110" i="3"/>
  <c r="BJ110" i="3"/>
  <c r="AI110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A110" i="3"/>
  <c r="BB110" i="3"/>
  <c r="BC110" i="3"/>
  <c r="BD110" i="3"/>
  <c r="BE110" i="3"/>
  <c r="AZ110" i="3"/>
  <c r="U175" i="9"/>
  <c r="A176" i="9"/>
  <c r="B176" i="9"/>
  <c r="S111" i="3"/>
  <c r="C176" i="9"/>
  <c r="D176" i="9"/>
  <c r="E176" i="9"/>
  <c r="F176" i="9"/>
  <c r="G176" i="9"/>
  <c r="H176" i="9"/>
  <c r="Z111" i="3"/>
  <c r="BF111" i="3"/>
  <c r="BG111" i="3"/>
  <c r="BH111" i="3"/>
  <c r="BI111" i="3"/>
  <c r="BJ111" i="3"/>
  <c r="AI111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A111" i="3"/>
  <c r="BB111" i="3"/>
  <c r="BC111" i="3"/>
  <c r="BD111" i="3"/>
  <c r="BE111" i="3"/>
  <c r="AZ111" i="3"/>
  <c r="U176" i="9"/>
  <c r="A177" i="9"/>
  <c r="B177" i="9"/>
  <c r="S112" i="3"/>
  <c r="C177" i="9"/>
  <c r="D177" i="9"/>
  <c r="E177" i="9"/>
  <c r="F177" i="9"/>
  <c r="G177" i="9"/>
  <c r="H177" i="9"/>
  <c r="Z112" i="3"/>
  <c r="BF112" i="3"/>
  <c r="BG112" i="3"/>
  <c r="BH112" i="3"/>
  <c r="BI112" i="3"/>
  <c r="BJ112" i="3"/>
  <c r="AI112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A112" i="3"/>
  <c r="BB112" i="3"/>
  <c r="BC112" i="3"/>
  <c r="BD112" i="3"/>
  <c r="BE112" i="3"/>
  <c r="AZ112" i="3"/>
  <c r="U177" i="9"/>
  <c r="A178" i="9"/>
  <c r="B178" i="9"/>
  <c r="S113" i="3"/>
  <c r="C178" i="9"/>
  <c r="D178" i="9"/>
  <c r="E178" i="9"/>
  <c r="F178" i="9"/>
  <c r="G178" i="9"/>
  <c r="H178" i="9"/>
  <c r="Z113" i="3"/>
  <c r="BF113" i="3"/>
  <c r="BG113" i="3"/>
  <c r="BH113" i="3"/>
  <c r="BI113" i="3"/>
  <c r="BJ113" i="3"/>
  <c r="AI113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A113" i="3"/>
  <c r="BB113" i="3"/>
  <c r="BC113" i="3"/>
  <c r="BD113" i="3"/>
  <c r="BE113" i="3"/>
  <c r="AZ113" i="3"/>
  <c r="U178" i="9"/>
  <c r="A179" i="9"/>
  <c r="B179" i="9"/>
  <c r="S114" i="3"/>
  <c r="C179" i="9"/>
  <c r="D179" i="9"/>
  <c r="E179" i="9"/>
  <c r="F179" i="9"/>
  <c r="G179" i="9"/>
  <c r="H179" i="9"/>
  <c r="Z114" i="3"/>
  <c r="BF114" i="3"/>
  <c r="BG114" i="3"/>
  <c r="BH114" i="3"/>
  <c r="BI114" i="3"/>
  <c r="BJ114" i="3"/>
  <c r="AI114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A114" i="3"/>
  <c r="BB114" i="3"/>
  <c r="BC114" i="3"/>
  <c r="BD114" i="3"/>
  <c r="BE114" i="3"/>
  <c r="AZ114" i="3"/>
  <c r="U179" i="9"/>
  <c r="A180" i="9"/>
  <c r="B180" i="9"/>
  <c r="S115" i="3"/>
  <c r="C180" i="9"/>
  <c r="D180" i="9"/>
  <c r="E180" i="9"/>
  <c r="F180" i="9"/>
  <c r="G180" i="9"/>
  <c r="H180" i="9"/>
  <c r="Z115" i="3"/>
  <c r="BF115" i="3"/>
  <c r="BG115" i="3"/>
  <c r="BH115" i="3"/>
  <c r="BI115" i="3"/>
  <c r="BJ115" i="3"/>
  <c r="AI115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A115" i="3"/>
  <c r="BB115" i="3"/>
  <c r="BC115" i="3"/>
  <c r="BD115" i="3"/>
  <c r="BE115" i="3"/>
  <c r="AZ115" i="3"/>
  <c r="U180" i="9"/>
  <c r="A181" i="9"/>
  <c r="B181" i="9"/>
  <c r="S116" i="3"/>
  <c r="C181" i="9"/>
  <c r="D181" i="9"/>
  <c r="E181" i="9"/>
  <c r="F181" i="9"/>
  <c r="G181" i="9"/>
  <c r="H181" i="9"/>
  <c r="Z116" i="3"/>
  <c r="BF116" i="3"/>
  <c r="BG116" i="3"/>
  <c r="BH116" i="3"/>
  <c r="BI116" i="3"/>
  <c r="BJ116" i="3"/>
  <c r="AI116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A116" i="3"/>
  <c r="BB116" i="3"/>
  <c r="BC116" i="3"/>
  <c r="BD116" i="3"/>
  <c r="BE116" i="3"/>
  <c r="AZ116" i="3"/>
  <c r="U181" i="9"/>
  <c r="A182" i="9"/>
  <c r="B182" i="9"/>
  <c r="S117" i="3"/>
  <c r="C182" i="9"/>
  <c r="D182" i="9"/>
  <c r="E182" i="9"/>
  <c r="F182" i="9"/>
  <c r="G182" i="9"/>
  <c r="H182" i="9"/>
  <c r="Z117" i="3"/>
  <c r="BF117" i="3"/>
  <c r="BG117" i="3"/>
  <c r="BH117" i="3"/>
  <c r="BI117" i="3"/>
  <c r="BJ117" i="3"/>
  <c r="AI117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A117" i="3"/>
  <c r="BB117" i="3"/>
  <c r="BC117" i="3"/>
  <c r="BD117" i="3"/>
  <c r="BE117" i="3"/>
  <c r="AZ117" i="3"/>
  <c r="U182" i="9"/>
  <c r="A183" i="9"/>
  <c r="B183" i="9"/>
  <c r="S118" i="3"/>
  <c r="C183" i="9"/>
  <c r="D183" i="9"/>
  <c r="E183" i="9"/>
  <c r="F183" i="9"/>
  <c r="G183" i="9"/>
  <c r="H183" i="9"/>
  <c r="Z118" i="3"/>
  <c r="BF118" i="3"/>
  <c r="BG118" i="3"/>
  <c r="BH118" i="3"/>
  <c r="BI118" i="3"/>
  <c r="BJ118" i="3"/>
  <c r="AI118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A118" i="3"/>
  <c r="BB118" i="3"/>
  <c r="BC118" i="3"/>
  <c r="BD118" i="3"/>
  <c r="BE118" i="3"/>
  <c r="AZ118" i="3"/>
  <c r="U183" i="9"/>
  <c r="A184" i="9"/>
  <c r="B184" i="9"/>
  <c r="S119" i="3"/>
  <c r="C184" i="9"/>
  <c r="D184" i="9"/>
  <c r="E184" i="9"/>
  <c r="F184" i="9"/>
  <c r="G184" i="9"/>
  <c r="H184" i="9"/>
  <c r="Z119" i="3"/>
  <c r="BF119" i="3"/>
  <c r="BG119" i="3"/>
  <c r="BH119" i="3"/>
  <c r="BI119" i="3"/>
  <c r="BJ119" i="3"/>
  <c r="AI119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A119" i="3"/>
  <c r="BB119" i="3"/>
  <c r="BC119" i="3"/>
  <c r="BD119" i="3"/>
  <c r="BE119" i="3"/>
  <c r="AZ119" i="3"/>
  <c r="U184" i="9"/>
  <c r="A185" i="9"/>
  <c r="B185" i="9"/>
  <c r="S120" i="3"/>
  <c r="C185" i="9"/>
  <c r="D185" i="9"/>
  <c r="E185" i="9"/>
  <c r="F185" i="9"/>
  <c r="G185" i="9"/>
  <c r="H185" i="9"/>
  <c r="Z120" i="3"/>
  <c r="BF120" i="3"/>
  <c r="BG120" i="3"/>
  <c r="BH120" i="3"/>
  <c r="BI120" i="3"/>
  <c r="BJ120" i="3"/>
  <c r="AI120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A120" i="3"/>
  <c r="BB120" i="3"/>
  <c r="BC120" i="3"/>
  <c r="BD120" i="3"/>
  <c r="BE120" i="3"/>
  <c r="AZ120" i="3"/>
  <c r="U185" i="9"/>
  <c r="A186" i="9"/>
  <c r="B186" i="9"/>
  <c r="S121" i="3"/>
  <c r="C186" i="9"/>
  <c r="D186" i="9"/>
  <c r="E186" i="9"/>
  <c r="F186" i="9"/>
  <c r="G186" i="9"/>
  <c r="H186" i="9"/>
  <c r="Z121" i="3"/>
  <c r="BF121" i="3"/>
  <c r="BG121" i="3"/>
  <c r="BH121" i="3"/>
  <c r="BI121" i="3"/>
  <c r="BJ121" i="3"/>
  <c r="AI121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A121" i="3"/>
  <c r="BB121" i="3"/>
  <c r="BC121" i="3"/>
  <c r="BD121" i="3"/>
  <c r="BE121" i="3"/>
  <c r="AZ121" i="3"/>
  <c r="U186" i="9"/>
  <c r="A187" i="9"/>
  <c r="B187" i="9"/>
  <c r="S122" i="3"/>
  <c r="C187" i="9"/>
  <c r="D187" i="9"/>
  <c r="E187" i="9"/>
  <c r="F187" i="9"/>
  <c r="G187" i="9"/>
  <c r="H187" i="9"/>
  <c r="Z122" i="3"/>
  <c r="BF122" i="3"/>
  <c r="BG122" i="3"/>
  <c r="BH122" i="3"/>
  <c r="BI122" i="3"/>
  <c r="BJ122" i="3"/>
  <c r="AI122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A122" i="3"/>
  <c r="BB122" i="3"/>
  <c r="BC122" i="3"/>
  <c r="BD122" i="3"/>
  <c r="BE122" i="3"/>
  <c r="AZ122" i="3"/>
  <c r="U187" i="9"/>
  <c r="A188" i="9"/>
  <c r="B188" i="9"/>
  <c r="S123" i="3"/>
  <c r="C188" i="9"/>
  <c r="D188" i="9"/>
  <c r="E188" i="9"/>
  <c r="F188" i="9"/>
  <c r="G188" i="9"/>
  <c r="H188" i="9"/>
  <c r="Z123" i="3"/>
  <c r="BF123" i="3"/>
  <c r="BG123" i="3"/>
  <c r="BH123" i="3"/>
  <c r="BI123" i="3"/>
  <c r="BJ123" i="3"/>
  <c r="AI123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A123" i="3"/>
  <c r="BB123" i="3"/>
  <c r="BC123" i="3"/>
  <c r="BD123" i="3"/>
  <c r="BE123" i="3"/>
  <c r="AZ123" i="3"/>
  <c r="U188" i="9"/>
  <c r="A189" i="9"/>
  <c r="B189" i="9"/>
  <c r="S124" i="3"/>
  <c r="C189" i="9"/>
  <c r="D189" i="9"/>
  <c r="E189" i="9"/>
  <c r="F189" i="9"/>
  <c r="G189" i="9"/>
  <c r="H189" i="9"/>
  <c r="Z124" i="3"/>
  <c r="BF124" i="3"/>
  <c r="BG124" i="3"/>
  <c r="BH124" i="3"/>
  <c r="BI124" i="3"/>
  <c r="BJ124" i="3"/>
  <c r="AI124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A124" i="3"/>
  <c r="BB124" i="3"/>
  <c r="BC124" i="3"/>
  <c r="BD124" i="3"/>
  <c r="BE124" i="3"/>
  <c r="AZ124" i="3"/>
  <c r="U189" i="9"/>
  <c r="A190" i="9"/>
  <c r="B190" i="9"/>
  <c r="S125" i="3"/>
  <c r="C190" i="9"/>
  <c r="D190" i="9"/>
  <c r="E190" i="9"/>
  <c r="F190" i="9"/>
  <c r="G190" i="9"/>
  <c r="H190" i="9"/>
  <c r="Z125" i="3"/>
  <c r="BF125" i="3"/>
  <c r="BG125" i="3"/>
  <c r="BH125" i="3"/>
  <c r="BI125" i="3"/>
  <c r="BJ125" i="3"/>
  <c r="AI125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A125" i="3"/>
  <c r="BB125" i="3"/>
  <c r="BC125" i="3"/>
  <c r="BD125" i="3"/>
  <c r="BE125" i="3"/>
  <c r="AZ125" i="3"/>
  <c r="U190" i="9"/>
  <c r="A191" i="9"/>
  <c r="B191" i="9"/>
  <c r="S126" i="3"/>
  <c r="C191" i="9"/>
  <c r="D191" i="9"/>
  <c r="E191" i="9"/>
  <c r="F191" i="9"/>
  <c r="G191" i="9"/>
  <c r="H191" i="9"/>
  <c r="Z126" i="3"/>
  <c r="BF126" i="3"/>
  <c r="BG126" i="3"/>
  <c r="BH126" i="3"/>
  <c r="BI126" i="3"/>
  <c r="BJ126" i="3"/>
  <c r="AI126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A126" i="3"/>
  <c r="BB126" i="3"/>
  <c r="BC126" i="3"/>
  <c r="BD126" i="3"/>
  <c r="BE126" i="3"/>
  <c r="AZ126" i="3"/>
  <c r="U191" i="9"/>
  <c r="A5" i="9"/>
  <c r="B5" i="9"/>
  <c r="S6" i="3"/>
  <c r="C5" i="9"/>
  <c r="D5" i="9"/>
  <c r="E5" i="9"/>
  <c r="F5" i="9"/>
  <c r="G5" i="9"/>
  <c r="H5" i="9"/>
  <c r="BF6" i="3"/>
  <c r="BG6" i="3"/>
  <c r="BH6" i="3"/>
  <c r="BI6" i="3"/>
  <c r="BJ6" i="3"/>
  <c r="AI6" i="3"/>
  <c r="I5" i="9"/>
  <c r="J5" i="9"/>
  <c r="K5" i="9"/>
  <c r="L5" i="9"/>
  <c r="M5" i="9"/>
  <c r="N5" i="9"/>
  <c r="O5" i="9"/>
  <c r="P5" i="9"/>
  <c r="Q5" i="9"/>
  <c r="R5" i="9"/>
  <c r="S5" i="9"/>
  <c r="T5" i="9"/>
  <c r="BA6" i="3"/>
  <c r="BB6" i="3"/>
  <c r="BC6" i="3"/>
  <c r="BD6" i="3"/>
  <c r="BE6" i="3"/>
  <c r="AZ6" i="3"/>
  <c r="U5" i="9"/>
  <c r="A6" i="9"/>
  <c r="B6" i="9"/>
  <c r="S7" i="3"/>
  <c r="C6" i="9"/>
  <c r="D6" i="9"/>
  <c r="E6" i="9"/>
  <c r="F6" i="9"/>
  <c r="G6" i="9"/>
  <c r="H6" i="9"/>
  <c r="BF7" i="3"/>
  <c r="BG7" i="3"/>
  <c r="BH7" i="3"/>
  <c r="BI7" i="3"/>
  <c r="BJ7" i="3"/>
  <c r="AI7" i="3"/>
  <c r="I6" i="9"/>
  <c r="J6" i="9"/>
  <c r="K6" i="9"/>
  <c r="L6" i="9"/>
  <c r="M6" i="9"/>
  <c r="N6" i="9"/>
  <c r="O6" i="9"/>
  <c r="P6" i="9"/>
  <c r="Q6" i="9"/>
  <c r="R6" i="9"/>
  <c r="S6" i="9"/>
  <c r="T6" i="9"/>
  <c r="BA7" i="3"/>
  <c r="BB7" i="3"/>
  <c r="BC7" i="3"/>
  <c r="BD7" i="3"/>
  <c r="BE7" i="3"/>
  <c r="AZ7" i="3"/>
  <c r="U6" i="9"/>
  <c r="A7" i="9"/>
  <c r="B7" i="9"/>
  <c r="S8" i="3"/>
  <c r="C7" i="9"/>
  <c r="D7" i="9"/>
  <c r="E7" i="9"/>
  <c r="F7" i="9"/>
  <c r="G7" i="9"/>
  <c r="H7" i="9"/>
  <c r="BF8" i="3"/>
  <c r="BG8" i="3"/>
  <c r="BH8" i="3"/>
  <c r="BI8" i="3"/>
  <c r="BJ8" i="3"/>
  <c r="AI8" i="3"/>
  <c r="I7" i="9"/>
  <c r="J7" i="9"/>
  <c r="K7" i="9"/>
  <c r="L7" i="9"/>
  <c r="M7" i="9"/>
  <c r="N7" i="9"/>
  <c r="O7" i="9"/>
  <c r="P7" i="9"/>
  <c r="Q7" i="9"/>
  <c r="R7" i="9"/>
  <c r="S7" i="9"/>
  <c r="T7" i="9"/>
  <c r="BA8" i="3"/>
  <c r="BB8" i="3"/>
  <c r="BC8" i="3"/>
  <c r="BD8" i="3"/>
  <c r="BE8" i="3"/>
  <c r="AZ8" i="3"/>
  <c r="U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A28" i="9"/>
  <c r="B28" i="9"/>
  <c r="S18" i="3"/>
  <c r="C28" i="9"/>
  <c r="D28" i="9"/>
  <c r="E28" i="9"/>
  <c r="F28" i="9"/>
  <c r="G28" i="9"/>
  <c r="H28" i="9"/>
  <c r="BF18" i="3"/>
  <c r="BG18" i="3"/>
  <c r="BH18" i="3"/>
  <c r="BI18" i="3"/>
  <c r="BJ18" i="3"/>
  <c r="AI18" i="3"/>
  <c r="I28" i="9"/>
  <c r="J28" i="9"/>
  <c r="K28" i="9"/>
  <c r="L28" i="9"/>
  <c r="M28" i="9"/>
  <c r="N28" i="9"/>
  <c r="O28" i="9"/>
  <c r="P28" i="9"/>
  <c r="Q28" i="9"/>
  <c r="R28" i="9"/>
  <c r="S28" i="9"/>
  <c r="T28" i="9"/>
  <c r="BA18" i="3"/>
  <c r="BB18" i="3"/>
  <c r="BC18" i="3"/>
  <c r="BD18" i="3"/>
  <c r="BE18" i="3"/>
  <c r="AZ18" i="3"/>
  <c r="U28" i="9"/>
  <c r="A29" i="9"/>
  <c r="B29" i="9"/>
  <c r="S19" i="3"/>
  <c r="C29" i="9"/>
  <c r="D29" i="9"/>
  <c r="E29" i="9"/>
  <c r="F29" i="9"/>
  <c r="G29" i="9"/>
  <c r="H29" i="9"/>
  <c r="BF19" i="3"/>
  <c r="BG19" i="3"/>
  <c r="BH19" i="3"/>
  <c r="BI19" i="3"/>
  <c r="BJ19" i="3"/>
  <c r="AI19" i="3"/>
  <c r="I29" i="9"/>
  <c r="J29" i="9"/>
  <c r="K29" i="9"/>
  <c r="L29" i="9"/>
  <c r="M29" i="9"/>
  <c r="N29" i="9"/>
  <c r="O29" i="9"/>
  <c r="P29" i="9"/>
  <c r="Q29" i="9"/>
  <c r="R29" i="9"/>
  <c r="S29" i="9"/>
  <c r="T29" i="9"/>
  <c r="BA19" i="3"/>
  <c r="BB19" i="3"/>
  <c r="BC19" i="3"/>
  <c r="BD19" i="3"/>
  <c r="BE19" i="3"/>
  <c r="AZ19" i="3"/>
  <c r="U29" i="9"/>
  <c r="A30" i="9"/>
  <c r="B30" i="9"/>
  <c r="S20" i="3"/>
  <c r="C30" i="9"/>
  <c r="D30" i="9"/>
  <c r="E30" i="9"/>
  <c r="F30" i="9"/>
  <c r="G30" i="9"/>
  <c r="H30" i="9"/>
  <c r="BF20" i="3"/>
  <c r="BG20" i="3"/>
  <c r="BH20" i="3"/>
  <c r="BI20" i="3"/>
  <c r="BJ20" i="3"/>
  <c r="AI20" i="3"/>
  <c r="I30" i="9"/>
  <c r="J30" i="9"/>
  <c r="K30" i="9"/>
  <c r="L30" i="9"/>
  <c r="M30" i="9"/>
  <c r="N30" i="9"/>
  <c r="O30" i="9"/>
  <c r="P30" i="9"/>
  <c r="Q30" i="9"/>
  <c r="R30" i="9"/>
  <c r="S30" i="9"/>
  <c r="T30" i="9"/>
  <c r="BA20" i="3"/>
  <c r="BB20" i="3"/>
  <c r="BC20" i="3"/>
  <c r="BD20" i="3"/>
  <c r="BE20" i="3"/>
  <c r="AZ20" i="3"/>
  <c r="U30" i="9"/>
  <c r="A31" i="9"/>
  <c r="B31" i="9"/>
  <c r="S21" i="3"/>
  <c r="C31" i="9"/>
  <c r="D31" i="9"/>
  <c r="E31" i="9"/>
  <c r="F31" i="9"/>
  <c r="G31" i="9"/>
  <c r="H31" i="9"/>
  <c r="BF21" i="3"/>
  <c r="BG21" i="3"/>
  <c r="BH21" i="3"/>
  <c r="BI21" i="3"/>
  <c r="BJ21" i="3"/>
  <c r="AI21" i="3"/>
  <c r="I31" i="9"/>
  <c r="J31" i="9"/>
  <c r="K31" i="9"/>
  <c r="L31" i="9"/>
  <c r="M31" i="9"/>
  <c r="N31" i="9"/>
  <c r="O31" i="9"/>
  <c r="P31" i="9"/>
  <c r="Q31" i="9"/>
  <c r="R31" i="9"/>
  <c r="S31" i="9"/>
  <c r="T31" i="9"/>
  <c r="BA21" i="3"/>
  <c r="BB21" i="3"/>
  <c r="BC21" i="3"/>
  <c r="BD21" i="3"/>
  <c r="BE21" i="3"/>
  <c r="AZ21" i="3"/>
  <c r="U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BA5" i="3"/>
  <c r="BB5" i="3"/>
  <c r="BC5" i="3"/>
  <c r="BD5" i="3"/>
  <c r="BE5" i="3"/>
  <c r="AZ5" i="3"/>
  <c r="U4" i="9"/>
  <c r="T4" i="9"/>
  <c r="S4" i="9"/>
  <c r="R4" i="9"/>
  <c r="Q4" i="9"/>
  <c r="P4" i="9"/>
  <c r="O4" i="9"/>
  <c r="N4" i="9"/>
  <c r="M4" i="9"/>
  <c r="L4" i="9"/>
  <c r="K4" i="9"/>
  <c r="J4" i="9"/>
  <c r="BF5" i="3"/>
  <c r="BG5" i="3"/>
  <c r="BH5" i="3"/>
  <c r="BI5" i="3"/>
  <c r="BJ5" i="3"/>
  <c r="AI5" i="3"/>
  <c r="I4" i="9"/>
  <c r="H4" i="9"/>
  <c r="G4" i="9"/>
  <c r="F4" i="9"/>
  <c r="E4" i="9"/>
  <c r="D4" i="9"/>
  <c r="S5" i="3"/>
  <c r="C4" i="9"/>
  <c r="B4" i="9"/>
  <c r="A4" i="9"/>
  <c r="A5" i="8"/>
  <c r="B5" i="8"/>
  <c r="C5" i="8"/>
  <c r="D5" i="8"/>
  <c r="Q7" i="2"/>
  <c r="R7" i="2"/>
  <c r="S7" i="2"/>
  <c r="T7" i="2"/>
  <c r="U7" i="2"/>
  <c r="K7" i="2"/>
  <c r="E5" i="8"/>
  <c r="A6" i="8"/>
  <c r="B6" i="8"/>
  <c r="C6" i="8"/>
  <c r="D6" i="8"/>
  <c r="Q8" i="2"/>
  <c r="R8" i="2"/>
  <c r="S8" i="2"/>
  <c r="T8" i="2"/>
  <c r="U8" i="2"/>
  <c r="K8" i="2"/>
  <c r="E6" i="8"/>
  <c r="A7" i="8"/>
  <c r="B7" i="8"/>
  <c r="C7" i="8"/>
  <c r="D7" i="8"/>
  <c r="Q9" i="2"/>
  <c r="R9" i="2"/>
  <c r="S9" i="2"/>
  <c r="T9" i="2"/>
  <c r="U9" i="2"/>
  <c r="K9" i="2"/>
  <c r="E7" i="8"/>
  <c r="A8" i="8"/>
  <c r="B8" i="8"/>
  <c r="C8" i="8"/>
  <c r="D8" i="8"/>
  <c r="Q10" i="2"/>
  <c r="R10" i="2"/>
  <c r="S10" i="2"/>
  <c r="T10" i="2"/>
  <c r="U10" i="2"/>
  <c r="K10" i="2"/>
  <c r="E8" i="8"/>
  <c r="A9" i="8"/>
  <c r="B9" i="8"/>
  <c r="C9" i="8"/>
  <c r="D9" i="8"/>
  <c r="Q11" i="2"/>
  <c r="R11" i="2"/>
  <c r="S11" i="2"/>
  <c r="T11" i="2"/>
  <c r="U11" i="2"/>
  <c r="K11" i="2"/>
  <c r="E9" i="8"/>
  <c r="A10" i="8"/>
  <c r="B10" i="8"/>
  <c r="C10" i="8"/>
  <c r="D10" i="8"/>
  <c r="Q12" i="2"/>
  <c r="R12" i="2"/>
  <c r="S12" i="2"/>
  <c r="T12" i="2"/>
  <c r="U12" i="2"/>
  <c r="K12" i="2"/>
  <c r="E10" i="8"/>
  <c r="A11" i="8"/>
  <c r="B11" i="8"/>
  <c r="C11" i="8"/>
  <c r="D11" i="8"/>
  <c r="Q13" i="2"/>
  <c r="R13" i="2"/>
  <c r="S13" i="2"/>
  <c r="T13" i="2"/>
  <c r="U13" i="2"/>
  <c r="K13" i="2"/>
  <c r="E11" i="8"/>
  <c r="A12" i="8"/>
  <c r="B12" i="8"/>
  <c r="C12" i="8"/>
  <c r="D12" i="8"/>
  <c r="Q14" i="2"/>
  <c r="R14" i="2"/>
  <c r="S14" i="2"/>
  <c r="T14" i="2"/>
  <c r="U14" i="2"/>
  <c r="K14" i="2"/>
  <c r="E12" i="8"/>
  <c r="A13" i="8"/>
  <c r="B13" i="8"/>
  <c r="C13" i="8"/>
  <c r="D13" i="8"/>
  <c r="Q15" i="2"/>
  <c r="R15" i="2"/>
  <c r="S15" i="2"/>
  <c r="T15" i="2"/>
  <c r="U15" i="2"/>
  <c r="K15" i="2"/>
  <c r="E13" i="8"/>
  <c r="A14" i="8"/>
  <c r="B14" i="8"/>
  <c r="C14" i="8"/>
  <c r="D14" i="8"/>
  <c r="Q16" i="2"/>
  <c r="R16" i="2"/>
  <c r="S16" i="2"/>
  <c r="T16" i="2"/>
  <c r="U16" i="2"/>
  <c r="K16" i="2"/>
  <c r="E14" i="8"/>
  <c r="A15" i="8"/>
  <c r="B15" i="8"/>
  <c r="C15" i="8"/>
  <c r="D15" i="8"/>
  <c r="Q17" i="2"/>
  <c r="R17" i="2"/>
  <c r="S17" i="2"/>
  <c r="T17" i="2"/>
  <c r="U17" i="2"/>
  <c r="K17" i="2"/>
  <c r="E15" i="8"/>
  <c r="A16" i="8"/>
  <c r="B16" i="8"/>
  <c r="C16" i="8"/>
  <c r="D16" i="8"/>
  <c r="Q18" i="2"/>
  <c r="R18" i="2"/>
  <c r="S18" i="2"/>
  <c r="T18" i="2"/>
  <c r="U18" i="2"/>
  <c r="K18" i="2"/>
  <c r="E16" i="8"/>
  <c r="A17" i="8"/>
  <c r="B17" i="8"/>
  <c r="C17" i="8"/>
  <c r="D17" i="8"/>
  <c r="Q19" i="2"/>
  <c r="R19" i="2"/>
  <c r="S19" i="2"/>
  <c r="T19" i="2"/>
  <c r="U19" i="2"/>
  <c r="K19" i="2"/>
  <c r="E17" i="8"/>
  <c r="A18" i="8"/>
  <c r="B18" i="8"/>
  <c r="C18" i="8"/>
  <c r="D18" i="8"/>
  <c r="Q20" i="2"/>
  <c r="R20" i="2"/>
  <c r="S20" i="2"/>
  <c r="T20" i="2"/>
  <c r="U20" i="2"/>
  <c r="K20" i="2"/>
  <c r="E18" i="8"/>
  <c r="A19" i="8"/>
  <c r="B19" i="8"/>
  <c r="C19" i="8"/>
  <c r="D19" i="8"/>
  <c r="Q21" i="2"/>
  <c r="R21" i="2"/>
  <c r="S21" i="2"/>
  <c r="T21" i="2"/>
  <c r="U21" i="2"/>
  <c r="K21" i="2"/>
  <c r="E19" i="8"/>
  <c r="A20" i="8"/>
  <c r="B20" i="8"/>
  <c r="C20" i="8"/>
  <c r="D20" i="8"/>
  <c r="Q22" i="2"/>
  <c r="R22" i="2"/>
  <c r="S22" i="2"/>
  <c r="T22" i="2"/>
  <c r="U22" i="2"/>
  <c r="K22" i="2"/>
  <c r="E20" i="8"/>
  <c r="A21" i="8"/>
  <c r="B21" i="8"/>
  <c r="C21" i="8"/>
  <c r="D21" i="8"/>
  <c r="Q23" i="2"/>
  <c r="R23" i="2"/>
  <c r="S23" i="2"/>
  <c r="T23" i="2"/>
  <c r="U23" i="2"/>
  <c r="K23" i="2"/>
  <c r="E21" i="8"/>
  <c r="A22" i="8"/>
  <c r="B22" i="8"/>
  <c r="C22" i="8"/>
  <c r="D22" i="8"/>
  <c r="Q24" i="2"/>
  <c r="R24" i="2"/>
  <c r="S24" i="2"/>
  <c r="T24" i="2"/>
  <c r="U24" i="2"/>
  <c r="K24" i="2"/>
  <c r="E22" i="8"/>
  <c r="A23" i="8"/>
  <c r="B23" i="8"/>
  <c r="C23" i="8"/>
  <c r="D23" i="8"/>
  <c r="Q25" i="2"/>
  <c r="R25" i="2"/>
  <c r="S25" i="2"/>
  <c r="T25" i="2"/>
  <c r="U25" i="2"/>
  <c r="K25" i="2"/>
  <c r="E23" i="8"/>
  <c r="A24" i="8"/>
  <c r="B24" i="8"/>
  <c r="C24" i="8"/>
  <c r="D24" i="8"/>
  <c r="Q26" i="2"/>
  <c r="R26" i="2"/>
  <c r="S26" i="2"/>
  <c r="T26" i="2"/>
  <c r="U26" i="2"/>
  <c r="K26" i="2"/>
  <c r="E24" i="8"/>
  <c r="A25" i="8"/>
  <c r="B25" i="8"/>
  <c r="C25" i="8"/>
  <c r="D25" i="8"/>
  <c r="Q27" i="2"/>
  <c r="R27" i="2"/>
  <c r="S27" i="2"/>
  <c r="T27" i="2"/>
  <c r="U27" i="2"/>
  <c r="K27" i="2"/>
  <c r="E25" i="8"/>
  <c r="A26" i="8"/>
  <c r="B26" i="8"/>
  <c r="C26" i="8"/>
  <c r="D26" i="8"/>
  <c r="Q28" i="2"/>
  <c r="R28" i="2"/>
  <c r="S28" i="2"/>
  <c r="T28" i="2"/>
  <c r="U28" i="2"/>
  <c r="K28" i="2"/>
  <c r="E26" i="8"/>
  <c r="A27" i="8"/>
  <c r="B27" i="8"/>
  <c r="C27" i="8"/>
  <c r="D27" i="8"/>
  <c r="Q29" i="2"/>
  <c r="R29" i="2"/>
  <c r="S29" i="2"/>
  <c r="T29" i="2"/>
  <c r="U29" i="2"/>
  <c r="K29" i="2"/>
  <c r="E27" i="8"/>
  <c r="A28" i="8"/>
  <c r="B28" i="8"/>
  <c r="C28" i="8"/>
  <c r="D28" i="8"/>
  <c r="Q30" i="2"/>
  <c r="R30" i="2"/>
  <c r="S30" i="2"/>
  <c r="T30" i="2"/>
  <c r="U30" i="2"/>
  <c r="K30" i="2"/>
  <c r="E28" i="8"/>
  <c r="A29" i="8"/>
  <c r="B29" i="8"/>
  <c r="C29" i="8"/>
  <c r="D29" i="8"/>
  <c r="Q31" i="2"/>
  <c r="R31" i="2"/>
  <c r="S31" i="2"/>
  <c r="T31" i="2"/>
  <c r="U31" i="2"/>
  <c r="K31" i="2"/>
  <c r="E29" i="8"/>
  <c r="A30" i="8"/>
  <c r="B30" i="8"/>
  <c r="C30" i="8"/>
  <c r="D30" i="8"/>
  <c r="Q32" i="2"/>
  <c r="R32" i="2"/>
  <c r="S32" i="2"/>
  <c r="T32" i="2"/>
  <c r="U32" i="2"/>
  <c r="K32" i="2"/>
  <c r="E30" i="8"/>
  <c r="A31" i="8"/>
  <c r="B31" i="8"/>
  <c r="C31" i="8"/>
  <c r="D31" i="8"/>
  <c r="Q33" i="2"/>
  <c r="R33" i="2"/>
  <c r="S33" i="2"/>
  <c r="T33" i="2"/>
  <c r="U33" i="2"/>
  <c r="K33" i="2"/>
  <c r="E31" i="8"/>
  <c r="A32" i="8"/>
  <c r="B32" i="8"/>
  <c r="C32" i="8"/>
  <c r="D32" i="8"/>
  <c r="Q34" i="2"/>
  <c r="R34" i="2"/>
  <c r="S34" i="2"/>
  <c r="T34" i="2"/>
  <c r="U34" i="2"/>
  <c r="K34" i="2"/>
  <c r="E32" i="8"/>
  <c r="A33" i="8"/>
  <c r="B33" i="8"/>
  <c r="C33" i="8"/>
  <c r="D33" i="8"/>
  <c r="Q35" i="2"/>
  <c r="R35" i="2"/>
  <c r="S35" i="2"/>
  <c r="T35" i="2"/>
  <c r="U35" i="2"/>
  <c r="K35" i="2"/>
  <c r="E33" i="8"/>
  <c r="A34" i="8"/>
  <c r="B34" i="8"/>
  <c r="C34" i="8"/>
  <c r="D34" i="8"/>
  <c r="Q36" i="2"/>
  <c r="R36" i="2"/>
  <c r="S36" i="2"/>
  <c r="T36" i="2"/>
  <c r="U36" i="2"/>
  <c r="K36" i="2"/>
  <c r="E34" i="8"/>
  <c r="A35" i="8"/>
  <c r="B35" i="8"/>
  <c r="C35" i="8"/>
  <c r="D35" i="8"/>
  <c r="Q37" i="2"/>
  <c r="R37" i="2"/>
  <c r="S37" i="2"/>
  <c r="T37" i="2"/>
  <c r="U37" i="2"/>
  <c r="K37" i="2"/>
  <c r="E35" i="8"/>
  <c r="A36" i="8"/>
  <c r="B36" i="8"/>
  <c r="C36" i="8"/>
  <c r="D36" i="8"/>
  <c r="Q38" i="2"/>
  <c r="R38" i="2"/>
  <c r="S38" i="2"/>
  <c r="T38" i="2"/>
  <c r="U38" i="2"/>
  <c r="K38" i="2"/>
  <c r="E36" i="8"/>
  <c r="A37" i="8"/>
  <c r="B37" i="8"/>
  <c r="C37" i="8"/>
  <c r="D37" i="8"/>
  <c r="Q39" i="2"/>
  <c r="R39" i="2"/>
  <c r="S39" i="2"/>
  <c r="T39" i="2"/>
  <c r="U39" i="2"/>
  <c r="K39" i="2"/>
  <c r="E37" i="8"/>
  <c r="A38" i="8"/>
  <c r="B38" i="8"/>
  <c r="C38" i="8"/>
  <c r="D38" i="8"/>
  <c r="Q40" i="2"/>
  <c r="R40" i="2"/>
  <c r="S40" i="2"/>
  <c r="T40" i="2"/>
  <c r="U40" i="2"/>
  <c r="K40" i="2"/>
  <c r="E38" i="8"/>
  <c r="A39" i="8"/>
  <c r="B39" i="8"/>
  <c r="C39" i="8"/>
  <c r="D39" i="8"/>
  <c r="Q41" i="2"/>
  <c r="R41" i="2"/>
  <c r="S41" i="2"/>
  <c r="T41" i="2"/>
  <c r="U41" i="2"/>
  <c r="K41" i="2"/>
  <c r="E39" i="8"/>
  <c r="A40" i="8"/>
  <c r="B40" i="8"/>
  <c r="C40" i="8"/>
  <c r="D40" i="8"/>
  <c r="Q42" i="2"/>
  <c r="R42" i="2"/>
  <c r="S42" i="2"/>
  <c r="T42" i="2"/>
  <c r="U42" i="2"/>
  <c r="K42" i="2"/>
  <c r="E40" i="8"/>
  <c r="A41" i="8"/>
  <c r="B41" i="8"/>
  <c r="C41" i="8"/>
  <c r="D41" i="8"/>
  <c r="Q43" i="2"/>
  <c r="R43" i="2"/>
  <c r="S43" i="2"/>
  <c r="T43" i="2"/>
  <c r="U43" i="2"/>
  <c r="K43" i="2"/>
  <c r="E41" i="8"/>
  <c r="A42" i="8"/>
  <c r="B42" i="8"/>
  <c r="C42" i="8"/>
  <c r="D42" i="8"/>
  <c r="Q44" i="2"/>
  <c r="R44" i="2"/>
  <c r="S44" i="2"/>
  <c r="T44" i="2"/>
  <c r="U44" i="2"/>
  <c r="K44" i="2"/>
  <c r="E42" i="8"/>
  <c r="A43" i="8"/>
  <c r="B43" i="8"/>
  <c r="C43" i="8"/>
  <c r="D43" i="8"/>
  <c r="Q45" i="2"/>
  <c r="R45" i="2"/>
  <c r="S45" i="2"/>
  <c r="T45" i="2"/>
  <c r="U45" i="2"/>
  <c r="K45" i="2"/>
  <c r="E43" i="8"/>
  <c r="A44" i="8"/>
  <c r="B44" i="8"/>
  <c r="C44" i="8"/>
  <c r="D44" i="8"/>
  <c r="Q46" i="2"/>
  <c r="R46" i="2"/>
  <c r="S46" i="2"/>
  <c r="T46" i="2"/>
  <c r="U46" i="2"/>
  <c r="K46" i="2"/>
  <c r="E44" i="8"/>
  <c r="A45" i="8"/>
  <c r="B45" i="8"/>
  <c r="C45" i="8"/>
  <c r="D45" i="8"/>
  <c r="Q47" i="2"/>
  <c r="R47" i="2"/>
  <c r="S47" i="2"/>
  <c r="T47" i="2"/>
  <c r="U47" i="2"/>
  <c r="K47" i="2"/>
  <c r="E45" i="8"/>
  <c r="A46" i="8"/>
  <c r="B46" i="8"/>
  <c r="C46" i="8"/>
  <c r="D46" i="8"/>
  <c r="Q48" i="2"/>
  <c r="R48" i="2"/>
  <c r="S48" i="2"/>
  <c r="T48" i="2"/>
  <c r="U48" i="2"/>
  <c r="K48" i="2"/>
  <c r="E46" i="8"/>
  <c r="A47" i="8"/>
  <c r="B47" i="8"/>
  <c r="C47" i="8"/>
  <c r="D47" i="8"/>
  <c r="Q49" i="2"/>
  <c r="R49" i="2"/>
  <c r="S49" i="2"/>
  <c r="T49" i="2"/>
  <c r="U49" i="2"/>
  <c r="K49" i="2"/>
  <c r="E47" i="8"/>
  <c r="A48" i="8"/>
  <c r="B48" i="8"/>
  <c r="C48" i="8"/>
  <c r="D48" i="8"/>
  <c r="Q50" i="2"/>
  <c r="R50" i="2"/>
  <c r="S50" i="2"/>
  <c r="T50" i="2"/>
  <c r="U50" i="2"/>
  <c r="K50" i="2"/>
  <c r="E48" i="8"/>
  <c r="A49" i="8"/>
  <c r="B49" i="8"/>
  <c r="C49" i="8"/>
  <c r="D49" i="8"/>
  <c r="Q51" i="2"/>
  <c r="R51" i="2"/>
  <c r="S51" i="2"/>
  <c r="T51" i="2"/>
  <c r="U51" i="2"/>
  <c r="K51" i="2"/>
  <c r="E49" i="8"/>
  <c r="A50" i="8"/>
  <c r="B50" i="8"/>
  <c r="C50" i="8"/>
  <c r="D50" i="8"/>
  <c r="Q52" i="2"/>
  <c r="R52" i="2"/>
  <c r="S52" i="2"/>
  <c r="T52" i="2"/>
  <c r="U52" i="2"/>
  <c r="K52" i="2"/>
  <c r="E50" i="8"/>
  <c r="A51" i="8"/>
  <c r="B51" i="8"/>
  <c r="C51" i="8"/>
  <c r="D51" i="8"/>
  <c r="Q53" i="2"/>
  <c r="R53" i="2"/>
  <c r="S53" i="2"/>
  <c r="T53" i="2"/>
  <c r="U53" i="2"/>
  <c r="K53" i="2"/>
  <c r="E51" i="8"/>
  <c r="A52" i="8"/>
  <c r="B52" i="8"/>
  <c r="C52" i="8"/>
  <c r="D52" i="8"/>
  <c r="Q54" i="2"/>
  <c r="R54" i="2"/>
  <c r="S54" i="2"/>
  <c r="T54" i="2"/>
  <c r="U54" i="2"/>
  <c r="K54" i="2"/>
  <c r="E52" i="8"/>
  <c r="A53" i="8"/>
  <c r="B53" i="8"/>
  <c r="C53" i="8"/>
  <c r="D53" i="8"/>
  <c r="Q55" i="2"/>
  <c r="R55" i="2"/>
  <c r="S55" i="2"/>
  <c r="T55" i="2"/>
  <c r="U55" i="2"/>
  <c r="K55" i="2"/>
  <c r="E53" i="8"/>
  <c r="A54" i="8"/>
  <c r="B54" i="8"/>
  <c r="C54" i="8"/>
  <c r="D54" i="8"/>
  <c r="Q56" i="2"/>
  <c r="R56" i="2"/>
  <c r="S56" i="2"/>
  <c r="T56" i="2"/>
  <c r="U56" i="2"/>
  <c r="K56" i="2"/>
  <c r="E54" i="8"/>
  <c r="A55" i="8"/>
  <c r="B55" i="8"/>
  <c r="C55" i="8"/>
  <c r="D55" i="8"/>
  <c r="Q57" i="2"/>
  <c r="R57" i="2"/>
  <c r="S57" i="2"/>
  <c r="T57" i="2"/>
  <c r="U57" i="2"/>
  <c r="K57" i="2"/>
  <c r="E55" i="8"/>
  <c r="A56" i="8"/>
  <c r="B56" i="8"/>
  <c r="C56" i="8"/>
  <c r="D56" i="8"/>
  <c r="Q58" i="2"/>
  <c r="R58" i="2"/>
  <c r="S58" i="2"/>
  <c r="T58" i="2"/>
  <c r="U58" i="2"/>
  <c r="K58" i="2"/>
  <c r="E56" i="8"/>
  <c r="A57" i="8"/>
  <c r="B57" i="8"/>
  <c r="C57" i="8"/>
  <c r="D57" i="8"/>
  <c r="Q59" i="2"/>
  <c r="R59" i="2"/>
  <c r="S59" i="2"/>
  <c r="T59" i="2"/>
  <c r="U59" i="2"/>
  <c r="K59" i="2"/>
  <c r="E57" i="8"/>
  <c r="A58" i="8"/>
  <c r="B58" i="8"/>
  <c r="C58" i="8"/>
  <c r="D58" i="8"/>
  <c r="Q60" i="2"/>
  <c r="R60" i="2"/>
  <c r="S60" i="2"/>
  <c r="T60" i="2"/>
  <c r="U60" i="2"/>
  <c r="K60" i="2"/>
  <c r="E58" i="8"/>
  <c r="A59" i="8"/>
  <c r="B59" i="8"/>
  <c r="C59" i="8"/>
  <c r="D59" i="8"/>
  <c r="Q61" i="2"/>
  <c r="R61" i="2"/>
  <c r="S61" i="2"/>
  <c r="T61" i="2"/>
  <c r="U61" i="2"/>
  <c r="K61" i="2"/>
  <c r="E59" i="8"/>
  <c r="A60" i="8"/>
  <c r="B60" i="8"/>
  <c r="C60" i="8"/>
  <c r="D60" i="8"/>
  <c r="Q62" i="2"/>
  <c r="R62" i="2"/>
  <c r="S62" i="2"/>
  <c r="T62" i="2"/>
  <c r="U62" i="2"/>
  <c r="K62" i="2"/>
  <c r="E60" i="8"/>
  <c r="A61" i="8"/>
  <c r="B61" i="8"/>
  <c r="C61" i="8"/>
  <c r="D61" i="8"/>
  <c r="Q63" i="2"/>
  <c r="R63" i="2"/>
  <c r="S63" i="2"/>
  <c r="T63" i="2"/>
  <c r="U63" i="2"/>
  <c r="K63" i="2"/>
  <c r="E61" i="8"/>
  <c r="A62" i="8"/>
  <c r="B62" i="8"/>
  <c r="C62" i="8"/>
  <c r="D62" i="8"/>
  <c r="Q64" i="2"/>
  <c r="R64" i="2"/>
  <c r="S64" i="2"/>
  <c r="T64" i="2"/>
  <c r="U64" i="2"/>
  <c r="K64" i="2"/>
  <c r="E62" i="8"/>
  <c r="A63" i="8"/>
  <c r="B63" i="8"/>
  <c r="C63" i="8"/>
  <c r="D63" i="8"/>
  <c r="Q65" i="2"/>
  <c r="R65" i="2"/>
  <c r="S65" i="2"/>
  <c r="T65" i="2"/>
  <c r="U65" i="2"/>
  <c r="K65" i="2"/>
  <c r="E63" i="8"/>
  <c r="A64" i="8"/>
  <c r="B64" i="8"/>
  <c r="C64" i="8"/>
  <c r="D64" i="8"/>
  <c r="Q66" i="2"/>
  <c r="R66" i="2"/>
  <c r="S66" i="2"/>
  <c r="T66" i="2"/>
  <c r="U66" i="2"/>
  <c r="K66" i="2"/>
  <c r="E64" i="8"/>
  <c r="A65" i="8"/>
  <c r="B65" i="8"/>
  <c r="C65" i="8"/>
  <c r="D65" i="8"/>
  <c r="Q67" i="2"/>
  <c r="R67" i="2"/>
  <c r="S67" i="2"/>
  <c r="T67" i="2"/>
  <c r="U67" i="2"/>
  <c r="K67" i="2"/>
  <c r="E65" i="8"/>
  <c r="A66" i="8"/>
  <c r="B66" i="8"/>
  <c r="C66" i="8"/>
  <c r="D66" i="8"/>
  <c r="Q68" i="2"/>
  <c r="R68" i="2"/>
  <c r="S68" i="2"/>
  <c r="T68" i="2"/>
  <c r="U68" i="2"/>
  <c r="K68" i="2"/>
  <c r="E66" i="8"/>
  <c r="A67" i="8"/>
  <c r="B67" i="8"/>
  <c r="C67" i="8"/>
  <c r="D67" i="8"/>
  <c r="Q69" i="2"/>
  <c r="R69" i="2"/>
  <c r="S69" i="2"/>
  <c r="T69" i="2"/>
  <c r="U69" i="2"/>
  <c r="K69" i="2"/>
  <c r="E67" i="8"/>
  <c r="A68" i="8"/>
  <c r="B68" i="8"/>
  <c r="C68" i="8"/>
  <c r="D68" i="8"/>
  <c r="Q70" i="2"/>
  <c r="R70" i="2"/>
  <c r="S70" i="2"/>
  <c r="T70" i="2"/>
  <c r="U70" i="2"/>
  <c r="K70" i="2"/>
  <c r="E68" i="8"/>
  <c r="A69" i="8"/>
  <c r="B69" i="8"/>
  <c r="C69" i="8"/>
  <c r="D69" i="8"/>
  <c r="Q71" i="2"/>
  <c r="R71" i="2"/>
  <c r="S71" i="2"/>
  <c r="T71" i="2"/>
  <c r="U71" i="2"/>
  <c r="K71" i="2"/>
  <c r="E69" i="8"/>
  <c r="A70" i="8"/>
  <c r="B70" i="8"/>
  <c r="C70" i="8"/>
  <c r="D70" i="8"/>
  <c r="Q72" i="2"/>
  <c r="R72" i="2"/>
  <c r="S72" i="2"/>
  <c r="T72" i="2"/>
  <c r="U72" i="2"/>
  <c r="K72" i="2"/>
  <c r="E70" i="8"/>
  <c r="A71" i="8"/>
  <c r="B71" i="8"/>
  <c r="C71" i="8"/>
  <c r="D71" i="8"/>
  <c r="Q73" i="2"/>
  <c r="R73" i="2"/>
  <c r="S73" i="2"/>
  <c r="T73" i="2"/>
  <c r="U73" i="2"/>
  <c r="K73" i="2"/>
  <c r="E71" i="8"/>
  <c r="A72" i="8"/>
  <c r="B72" i="8"/>
  <c r="C72" i="8"/>
  <c r="D72" i="8"/>
  <c r="Q74" i="2"/>
  <c r="R74" i="2"/>
  <c r="S74" i="2"/>
  <c r="T74" i="2"/>
  <c r="U74" i="2"/>
  <c r="K74" i="2"/>
  <c r="E72" i="8"/>
  <c r="A73" i="8"/>
  <c r="B73" i="8"/>
  <c r="C73" i="8"/>
  <c r="D73" i="8"/>
  <c r="Q75" i="2"/>
  <c r="R75" i="2"/>
  <c r="S75" i="2"/>
  <c r="T75" i="2"/>
  <c r="U75" i="2"/>
  <c r="K75" i="2"/>
  <c r="E73" i="8"/>
  <c r="A74" i="8"/>
  <c r="B74" i="8"/>
  <c r="C74" i="8"/>
  <c r="D74" i="8"/>
  <c r="Q76" i="2"/>
  <c r="R76" i="2"/>
  <c r="S76" i="2"/>
  <c r="T76" i="2"/>
  <c r="U76" i="2"/>
  <c r="K76" i="2"/>
  <c r="E74" i="8"/>
  <c r="A75" i="8"/>
  <c r="B75" i="8"/>
  <c r="C75" i="8"/>
  <c r="D75" i="8"/>
  <c r="Q77" i="2"/>
  <c r="R77" i="2"/>
  <c r="S77" i="2"/>
  <c r="T77" i="2"/>
  <c r="U77" i="2"/>
  <c r="K77" i="2"/>
  <c r="E75" i="8"/>
  <c r="A76" i="8"/>
  <c r="B76" i="8"/>
  <c r="C76" i="8"/>
  <c r="D76" i="8"/>
  <c r="Q78" i="2"/>
  <c r="R78" i="2"/>
  <c r="S78" i="2"/>
  <c r="T78" i="2"/>
  <c r="U78" i="2"/>
  <c r="K78" i="2"/>
  <c r="E76" i="8"/>
  <c r="A77" i="8"/>
  <c r="B77" i="8"/>
  <c r="C77" i="8"/>
  <c r="D77" i="8"/>
  <c r="Q79" i="2"/>
  <c r="R79" i="2"/>
  <c r="S79" i="2"/>
  <c r="T79" i="2"/>
  <c r="U79" i="2"/>
  <c r="K79" i="2"/>
  <c r="E77" i="8"/>
  <c r="A78" i="8"/>
  <c r="B78" i="8"/>
  <c r="C78" i="8"/>
  <c r="D78" i="8"/>
  <c r="Q80" i="2"/>
  <c r="R80" i="2"/>
  <c r="S80" i="2"/>
  <c r="T80" i="2"/>
  <c r="U80" i="2"/>
  <c r="K80" i="2"/>
  <c r="E78" i="8"/>
  <c r="A79" i="8"/>
  <c r="B79" i="8"/>
  <c r="C79" i="8"/>
  <c r="D79" i="8"/>
  <c r="Q81" i="2"/>
  <c r="R81" i="2"/>
  <c r="S81" i="2"/>
  <c r="T81" i="2"/>
  <c r="U81" i="2"/>
  <c r="K81" i="2"/>
  <c r="E79" i="8"/>
  <c r="A80" i="8"/>
  <c r="B80" i="8"/>
  <c r="C80" i="8"/>
  <c r="D80" i="8"/>
  <c r="Q82" i="2"/>
  <c r="R82" i="2"/>
  <c r="S82" i="2"/>
  <c r="T82" i="2"/>
  <c r="U82" i="2"/>
  <c r="K82" i="2"/>
  <c r="E80" i="8"/>
  <c r="A81" i="8"/>
  <c r="B81" i="8"/>
  <c r="C81" i="8"/>
  <c r="D81" i="8"/>
  <c r="Q83" i="2"/>
  <c r="R83" i="2"/>
  <c r="S83" i="2"/>
  <c r="T83" i="2"/>
  <c r="U83" i="2"/>
  <c r="K83" i="2"/>
  <c r="E81" i="8"/>
  <c r="A82" i="8"/>
  <c r="B82" i="8"/>
  <c r="C82" i="8"/>
  <c r="D82" i="8"/>
  <c r="Q84" i="2"/>
  <c r="R84" i="2"/>
  <c r="S84" i="2"/>
  <c r="T84" i="2"/>
  <c r="U84" i="2"/>
  <c r="K84" i="2"/>
  <c r="E82" i="8"/>
  <c r="A83" i="8"/>
  <c r="B83" i="8"/>
  <c r="C83" i="8"/>
  <c r="D83" i="8"/>
  <c r="Q85" i="2"/>
  <c r="R85" i="2"/>
  <c r="S85" i="2"/>
  <c r="T85" i="2"/>
  <c r="U85" i="2"/>
  <c r="K85" i="2"/>
  <c r="E83" i="8"/>
  <c r="A84" i="8"/>
  <c r="B84" i="8"/>
  <c r="C84" i="8"/>
  <c r="D84" i="8"/>
  <c r="Q86" i="2"/>
  <c r="R86" i="2"/>
  <c r="S86" i="2"/>
  <c r="T86" i="2"/>
  <c r="U86" i="2"/>
  <c r="K86" i="2"/>
  <c r="E84" i="8"/>
  <c r="A85" i="8"/>
  <c r="B85" i="8"/>
  <c r="C85" i="8"/>
  <c r="D85" i="8"/>
  <c r="Q87" i="2"/>
  <c r="R87" i="2"/>
  <c r="S87" i="2"/>
  <c r="T87" i="2"/>
  <c r="U87" i="2"/>
  <c r="K87" i="2"/>
  <c r="E85" i="8"/>
  <c r="A86" i="8"/>
  <c r="B86" i="8"/>
  <c r="C86" i="8"/>
  <c r="D86" i="8"/>
  <c r="Q88" i="2"/>
  <c r="R88" i="2"/>
  <c r="S88" i="2"/>
  <c r="T88" i="2"/>
  <c r="U88" i="2"/>
  <c r="K88" i="2"/>
  <c r="E86" i="8"/>
  <c r="A87" i="8"/>
  <c r="B87" i="8"/>
  <c r="C87" i="8"/>
  <c r="D87" i="8"/>
  <c r="Q89" i="2"/>
  <c r="R89" i="2"/>
  <c r="S89" i="2"/>
  <c r="T89" i="2"/>
  <c r="U89" i="2"/>
  <c r="K89" i="2"/>
  <c r="E87" i="8"/>
  <c r="A88" i="8"/>
  <c r="B88" i="8"/>
  <c r="C88" i="8"/>
  <c r="D88" i="8"/>
  <c r="Q90" i="2"/>
  <c r="R90" i="2"/>
  <c r="S90" i="2"/>
  <c r="T90" i="2"/>
  <c r="U90" i="2"/>
  <c r="K90" i="2"/>
  <c r="E88" i="8"/>
  <c r="A89" i="8"/>
  <c r="B89" i="8"/>
  <c r="C89" i="8"/>
  <c r="D89" i="8"/>
  <c r="Q91" i="2"/>
  <c r="R91" i="2"/>
  <c r="S91" i="2"/>
  <c r="T91" i="2"/>
  <c r="U91" i="2"/>
  <c r="K91" i="2"/>
  <c r="E89" i="8"/>
  <c r="A90" i="8"/>
  <c r="B90" i="8"/>
  <c r="C90" i="8"/>
  <c r="D90" i="8"/>
  <c r="Q92" i="2"/>
  <c r="R92" i="2"/>
  <c r="S92" i="2"/>
  <c r="T92" i="2"/>
  <c r="U92" i="2"/>
  <c r="K92" i="2"/>
  <c r="E90" i="8"/>
  <c r="A91" i="8"/>
  <c r="B91" i="8"/>
  <c r="C91" i="8"/>
  <c r="D91" i="8"/>
  <c r="Q93" i="2"/>
  <c r="R93" i="2"/>
  <c r="S93" i="2"/>
  <c r="T93" i="2"/>
  <c r="U93" i="2"/>
  <c r="K93" i="2"/>
  <c r="E91" i="8"/>
  <c r="A92" i="8"/>
  <c r="B92" i="8"/>
  <c r="C92" i="8"/>
  <c r="D92" i="8"/>
  <c r="Q94" i="2"/>
  <c r="R94" i="2"/>
  <c r="S94" i="2"/>
  <c r="T94" i="2"/>
  <c r="U94" i="2"/>
  <c r="K94" i="2"/>
  <c r="E92" i="8"/>
  <c r="A93" i="8"/>
  <c r="B93" i="8"/>
  <c r="C93" i="8"/>
  <c r="D93" i="8"/>
  <c r="Q95" i="2"/>
  <c r="R95" i="2"/>
  <c r="S95" i="2"/>
  <c r="T95" i="2"/>
  <c r="U95" i="2"/>
  <c r="K95" i="2"/>
  <c r="E93" i="8"/>
  <c r="A94" i="8"/>
  <c r="B94" i="8"/>
  <c r="C94" i="8"/>
  <c r="D94" i="8"/>
  <c r="Q96" i="2"/>
  <c r="R96" i="2"/>
  <c r="S96" i="2"/>
  <c r="T96" i="2"/>
  <c r="U96" i="2"/>
  <c r="K96" i="2"/>
  <c r="E94" i="8"/>
  <c r="A95" i="8"/>
  <c r="B95" i="8"/>
  <c r="C95" i="8"/>
  <c r="D95" i="8"/>
  <c r="Q97" i="2"/>
  <c r="R97" i="2"/>
  <c r="S97" i="2"/>
  <c r="T97" i="2"/>
  <c r="U97" i="2"/>
  <c r="K97" i="2"/>
  <c r="E95" i="8"/>
  <c r="A96" i="8"/>
  <c r="B96" i="8"/>
  <c r="C96" i="8"/>
  <c r="D96" i="8"/>
  <c r="Q98" i="2"/>
  <c r="R98" i="2"/>
  <c r="S98" i="2"/>
  <c r="T98" i="2"/>
  <c r="U98" i="2"/>
  <c r="K98" i="2"/>
  <c r="E96" i="8"/>
  <c r="A97" i="8"/>
  <c r="B97" i="8"/>
  <c r="C97" i="8"/>
  <c r="D97" i="8"/>
  <c r="Q99" i="2"/>
  <c r="R99" i="2"/>
  <c r="S99" i="2"/>
  <c r="T99" i="2"/>
  <c r="U99" i="2"/>
  <c r="K99" i="2"/>
  <c r="E97" i="8"/>
  <c r="A98" i="8"/>
  <c r="B98" i="8"/>
  <c r="C98" i="8"/>
  <c r="D98" i="8"/>
  <c r="Q100" i="2"/>
  <c r="R100" i="2"/>
  <c r="S100" i="2"/>
  <c r="T100" i="2"/>
  <c r="U100" i="2"/>
  <c r="K100" i="2"/>
  <c r="E98" i="8"/>
  <c r="A99" i="8"/>
  <c r="B99" i="8"/>
  <c r="C99" i="8"/>
  <c r="D99" i="8"/>
  <c r="Q101" i="2"/>
  <c r="R101" i="2"/>
  <c r="S101" i="2"/>
  <c r="T101" i="2"/>
  <c r="U101" i="2"/>
  <c r="K101" i="2"/>
  <c r="E99" i="8"/>
  <c r="A100" i="8"/>
  <c r="B100" i="8"/>
  <c r="C100" i="8"/>
  <c r="D100" i="8"/>
  <c r="Q102" i="2"/>
  <c r="R102" i="2"/>
  <c r="S102" i="2"/>
  <c r="T102" i="2"/>
  <c r="U102" i="2"/>
  <c r="K102" i="2"/>
  <c r="E100" i="8"/>
  <c r="A101" i="8"/>
  <c r="B101" i="8"/>
  <c r="C101" i="8"/>
  <c r="D101" i="8"/>
  <c r="Q103" i="2"/>
  <c r="R103" i="2"/>
  <c r="S103" i="2"/>
  <c r="T103" i="2"/>
  <c r="U103" i="2"/>
  <c r="K103" i="2"/>
  <c r="E101" i="8"/>
  <c r="A102" i="8"/>
  <c r="B102" i="8"/>
  <c r="C102" i="8"/>
  <c r="D102" i="8"/>
  <c r="Q104" i="2"/>
  <c r="R104" i="2"/>
  <c r="S104" i="2"/>
  <c r="T104" i="2"/>
  <c r="U104" i="2"/>
  <c r="K104" i="2"/>
  <c r="E102" i="8"/>
  <c r="A103" i="8"/>
  <c r="B103" i="8"/>
  <c r="C103" i="8"/>
  <c r="D103" i="8"/>
  <c r="Q105" i="2"/>
  <c r="R105" i="2"/>
  <c r="S105" i="2"/>
  <c r="T105" i="2"/>
  <c r="U105" i="2"/>
  <c r="K105" i="2"/>
  <c r="E103" i="8"/>
  <c r="A104" i="8"/>
  <c r="B104" i="8"/>
  <c r="C104" i="8"/>
  <c r="D104" i="8"/>
  <c r="Q106" i="2"/>
  <c r="R106" i="2"/>
  <c r="S106" i="2"/>
  <c r="T106" i="2"/>
  <c r="U106" i="2"/>
  <c r="K106" i="2"/>
  <c r="E104" i="8"/>
  <c r="A105" i="8"/>
  <c r="B105" i="8"/>
  <c r="C105" i="8"/>
  <c r="D105" i="8"/>
  <c r="Q107" i="2"/>
  <c r="R107" i="2"/>
  <c r="S107" i="2"/>
  <c r="T107" i="2"/>
  <c r="U107" i="2"/>
  <c r="K107" i="2"/>
  <c r="E105" i="8"/>
  <c r="A106" i="8"/>
  <c r="B106" i="8"/>
  <c r="C106" i="8"/>
  <c r="D106" i="8"/>
  <c r="Q108" i="2"/>
  <c r="R108" i="2"/>
  <c r="S108" i="2"/>
  <c r="T108" i="2"/>
  <c r="U108" i="2"/>
  <c r="K108" i="2"/>
  <c r="E106" i="8"/>
  <c r="A107" i="8"/>
  <c r="B107" i="8"/>
  <c r="C107" i="8"/>
  <c r="D107" i="8"/>
  <c r="Q109" i="2"/>
  <c r="R109" i="2"/>
  <c r="S109" i="2"/>
  <c r="T109" i="2"/>
  <c r="U109" i="2"/>
  <c r="K109" i="2"/>
  <c r="E107" i="8"/>
  <c r="A108" i="8"/>
  <c r="B108" i="8"/>
  <c r="C108" i="8"/>
  <c r="D108" i="8"/>
  <c r="Q110" i="2"/>
  <c r="R110" i="2"/>
  <c r="S110" i="2"/>
  <c r="T110" i="2"/>
  <c r="U110" i="2"/>
  <c r="K110" i="2"/>
  <c r="E108" i="8"/>
  <c r="A109" i="8"/>
  <c r="B109" i="8"/>
  <c r="C109" i="8"/>
  <c r="D109" i="8"/>
  <c r="Q111" i="2"/>
  <c r="R111" i="2"/>
  <c r="S111" i="2"/>
  <c r="T111" i="2"/>
  <c r="U111" i="2"/>
  <c r="K111" i="2"/>
  <c r="E109" i="8"/>
  <c r="A110" i="8"/>
  <c r="B110" i="8"/>
  <c r="C110" i="8"/>
  <c r="D110" i="8"/>
  <c r="Q112" i="2"/>
  <c r="R112" i="2"/>
  <c r="S112" i="2"/>
  <c r="T112" i="2"/>
  <c r="U112" i="2"/>
  <c r="K112" i="2"/>
  <c r="E110" i="8"/>
  <c r="A111" i="8"/>
  <c r="B111" i="8"/>
  <c r="C111" i="8"/>
  <c r="D111" i="8"/>
  <c r="Q113" i="2"/>
  <c r="R113" i="2"/>
  <c r="S113" i="2"/>
  <c r="T113" i="2"/>
  <c r="U113" i="2"/>
  <c r="K113" i="2"/>
  <c r="E111" i="8"/>
  <c r="A112" i="8"/>
  <c r="B112" i="8"/>
  <c r="C112" i="8"/>
  <c r="D112" i="8"/>
  <c r="Q114" i="2"/>
  <c r="R114" i="2"/>
  <c r="S114" i="2"/>
  <c r="T114" i="2"/>
  <c r="U114" i="2"/>
  <c r="K114" i="2"/>
  <c r="E112" i="8"/>
  <c r="A113" i="8"/>
  <c r="B113" i="8"/>
  <c r="C113" i="8"/>
  <c r="D113" i="8"/>
  <c r="Q115" i="2"/>
  <c r="R115" i="2"/>
  <c r="S115" i="2"/>
  <c r="T115" i="2"/>
  <c r="U115" i="2"/>
  <c r="K115" i="2"/>
  <c r="E113" i="8"/>
  <c r="A114" i="8"/>
  <c r="B114" i="8"/>
  <c r="C114" i="8"/>
  <c r="D114" i="8"/>
  <c r="Q116" i="2"/>
  <c r="R116" i="2"/>
  <c r="S116" i="2"/>
  <c r="T116" i="2"/>
  <c r="U116" i="2"/>
  <c r="K116" i="2"/>
  <c r="E114" i="8"/>
  <c r="A115" i="8"/>
  <c r="B115" i="8"/>
  <c r="C115" i="8"/>
  <c r="D115" i="8"/>
  <c r="Q117" i="2"/>
  <c r="R117" i="2"/>
  <c r="S117" i="2"/>
  <c r="T117" i="2"/>
  <c r="U117" i="2"/>
  <c r="K117" i="2"/>
  <c r="E115" i="8"/>
  <c r="A116" i="8"/>
  <c r="B116" i="8"/>
  <c r="C116" i="8"/>
  <c r="D116" i="8"/>
  <c r="Q118" i="2"/>
  <c r="R118" i="2"/>
  <c r="S118" i="2"/>
  <c r="T118" i="2"/>
  <c r="U118" i="2"/>
  <c r="K118" i="2"/>
  <c r="E116" i="8"/>
  <c r="A117" i="8"/>
  <c r="B117" i="8"/>
  <c r="C117" i="8"/>
  <c r="D117" i="8"/>
  <c r="Q119" i="2"/>
  <c r="R119" i="2"/>
  <c r="S119" i="2"/>
  <c r="T119" i="2"/>
  <c r="U119" i="2"/>
  <c r="K119" i="2"/>
  <c r="E117" i="8"/>
  <c r="A118" i="8"/>
  <c r="B118" i="8"/>
  <c r="C118" i="8"/>
  <c r="D118" i="8"/>
  <c r="Q120" i="2"/>
  <c r="R120" i="2"/>
  <c r="S120" i="2"/>
  <c r="T120" i="2"/>
  <c r="U120" i="2"/>
  <c r="K120" i="2"/>
  <c r="E118" i="8"/>
  <c r="A119" i="8"/>
  <c r="B119" i="8"/>
  <c r="C119" i="8"/>
  <c r="D119" i="8"/>
  <c r="Q121" i="2"/>
  <c r="R121" i="2"/>
  <c r="S121" i="2"/>
  <c r="T121" i="2"/>
  <c r="U121" i="2"/>
  <c r="K121" i="2"/>
  <c r="E119" i="8"/>
  <c r="A120" i="8"/>
  <c r="B120" i="8"/>
  <c r="C120" i="8"/>
  <c r="D120" i="8"/>
  <c r="Q122" i="2"/>
  <c r="R122" i="2"/>
  <c r="S122" i="2"/>
  <c r="T122" i="2"/>
  <c r="U122" i="2"/>
  <c r="K122" i="2"/>
  <c r="E120" i="8"/>
  <c r="A121" i="8"/>
  <c r="B121" i="8"/>
  <c r="C121" i="8"/>
  <c r="D121" i="8"/>
  <c r="Q123" i="2"/>
  <c r="R123" i="2"/>
  <c r="S123" i="2"/>
  <c r="T123" i="2"/>
  <c r="U123" i="2"/>
  <c r="K123" i="2"/>
  <c r="E121" i="8"/>
  <c r="A122" i="8"/>
  <c r="B122" i="8"/>
  <c r="C122" i="8"/>
  <c r="D122" i="8"/>
  <c r="Q124" i="2"/>
  <c r="R124" i="2"/>
  <c r="S124" i="2"/>
  <c r="T124" i="2"/>
  <c r="U124" i="2"/>
  <c r="K124" i="2"/>
  <c r="E122" i="8"/>
  <c r="A123" i="8"/>
  <c r="B123" i="8"/>
  <c r="C123" i="8"/>
  <c r="D123" i="8"/>
  <c r="Q125" i="2"/>
  <c r="R125" i="2"/>
  <c r="S125" i="2"/>
  <c r="T125" i="2"/>
  <c r="U125" i="2"/>
  <c r="K125" i="2"/>
  <c r="E123" i="8"/>
  <c r="A124" i="8"/>
  <c r="B124" i="8"/>
  <c r="C124" i="8"/>
  <c r="D124" i="8"/>
  <c r="Q126" i="2"/>
  <c r="R126" i="2"/>
  <c r="S126" i="2"/>
  <c r="T126" i="2"/>
  <c r="U126" i="2"/>
  <c r="K126" i="2"/>
  <c r="E124" i="8"/>
  <c r="A125" i="8"/>
  <c r="B125" i="8"/>
  <c r="C125" i="8"/>
  <c r="D125" i="8"/>
  <c r="Q127" i="2"/>
  <c r="R127" i="2"/>
  <c r="S127" i="2"/>
  <c r="T127" i="2"/>
  <c r="U127" i="2"/>
  <c r="K127" i="2"/>
  <c r="E125" i="8"/>
  <c r="A126" i="8"/>
  <c r="B126" i="8"/>
  <c r="C126" i="8"/>
  <c r="D126" i="8"/>
  <c r="Q128" i="2"/>
  <c r="R128" i="2"/>
  <c r="S128" i="2"/>
  <c r="T128" i="2"/>
  <c r="U128" i="2"/>
  <c r="K128" i="2"/>
  <c r="E126" i="8"/>
  <c r="A127" i="8"/>
  <c r="B127" i="8"/>
  <c r="C127" i="8"/>
  <c r="D127" i="8"/>
  <c r="Q129" i="2"/>
  <c r="R129" i="2"/>
  <c r="S129" i="2"/>
  <c r="T129" i="2"/>
  <c r="U129" i="2"/>
  <c r="K129" i="2"/>
  <c r="E127" i="8"/>
  <c r="A128" i="8"/>
  <c r="B128" i="8"/>
  <c r="C128" i="8"/>
  <c r="D128" i="8"/>
  <c r="Q130" i="2"/>
  <c r="R130" i="2"/>
  <c r="S130" i="2"/>
  <c r="T130" i="2"/>
  <c r="U130" i="2"/>
  <c r="K130" i="2"/>
  <c r="E128" i="8"/>
  <c r="A129" i="8"/>
  <c r="B129" i="8"/>
  <c r="C129" i="8"/>
  <c r="D129" i="8"/>
  <c r="Q131" i="2"/>
  <c r="R131" i="2"/>
  <c r="S131" i="2"/>
  <c r="T131" i="2"/>
  <c r="U131" i="2"/>
  <c r="K131" i="2"/>
  <c r="E129" i="8"/>
  <c r="A130" i="8"/>
  <c r="B130" i="8"/>
  <c r="C130" i="8"/>
  <c r="D130" i="8"/>
  <c r="Q132" i="2"/>
  <c r="R132" i="2"/>
  <c r="S132" i="2"/>
  <c r="T132" i="2"/>
  <c r="U132" i="2"/>
  <c r="K132" i="2"/>
  <c r="E130" i="8"/>
  <c r="A131" i="8"/>
  <c r="B131" i="8"/>
  <c r="C131" i="8"/>
  <c r="D131" i="8"/>
  <c r="Q133" i="2"/>
  <c r="R133" i="2"/>
  <c r="S133" i="2"/>
  <c r="T133" i="2"/>
  <c r="U133" i="2"/>
  <c r="K133" i="2"/>
  <c r="E131" i="8"/>
  <c r="A132" i="8"/>
  <c r="B132" i="8"/>
  <c r="C132" i="8"/>
  <c r="D132" i="8"/>
  <c r="Q134" i="2"/>
  <c r="R134" i="2"/>
  <c r="S134" i="2"/>
  <c r="T134" i="2"/>
  <c r="U134" i="2"/>
  <c r="K134" i="2"/>
  <c r="E132" i="8"/>
  <c r="A133" i="8"/>
  <c r="B133" i="8"/>
  <c r="C133" i="8"/>
  <c r="D133" i="8"/>
  <c r="Q135" i="2"/>
  <c r="R135" i="2"/>
  <c r="S135" i="2"/>
  <c r="T135" i="2"/>
  <c r="U135" i="2"/>
  <c r="K135" i="2"/>
  <c r="E133" i="8"/>
  <c r="A134" i="8"/>
  <c r="B134" i="8"/>
  <c r="C134" i="8"/>
  <c r="D134" i="8"/>
  <c r="Q136" i="2"/>
  <c r="R136" i="2"/>
  <c r="S136" i="2"/>
  <c r="T136" i="2"/>
  <c r="U136" i="2"/>
  <c r="K136" i="2"/>
  <c r="E134" i="8"/>
  <c r="A135" i="8"/>
  <c r="B135" i="8"/>
  <c r="C135" i="8"/>
  <c r="D135" i="8"/>
  <c r="Q137" i="2"/>
  <c r="R137" i="2"/>
  <c r="S137" i="2"/>
  <c r="T137" i="2"/>
  <c r="U137" i="2"/>
  <c r="K137" i="2"/>
  <c r="E135" i="8"/>
  <c r="A136" i="8"/>
  <c r="B136" i="8"/>
  <c r="C136" i="8"/>
  <c r="D136" i="8"/>
  <c r="Q138" i="2"/>
  <c r="R138" i="2"/>
  <c r="S138" i="2"/>
  <c r="T138" i="2"/>
  <c r="U138" i="2"/>
  <c r="K138" i="2"/>
  <c r="E136" i="8"/>
  <c r="A137" i="8"/>
  <c r="B137" i="8"/>
  <c r="C137" i="8"/>
  <c r="D137" i="8"/>
  <c r="Q139" i="2"/>
  <c r="R139" i="2"/>
  <c r="S139" i="2"/>
  <c r="T139" i="2"/>
  <c r="U139" i="2"/>
  <c r="K139" i="2"/>
  <c r="E137" i="8"/>
  <c r="A138" i="8"/>
  <c r="B138" i="8"/>
  <c r="C138" i="8"/>
  <c r="D138" i="8"/>
  <c r="Q140" i="2"/>
  <c r="R140" i="2"/>
  <c r="S140" i="2"/>
  <c r="T140" i="2"/>
  <c r="U140" i="2"/>
  <c r="K140" i="2"/>
  <c r="E138" i="8"/>
  <c r="A139" i="8"/>
  <c r="B139" i="8"/>
  <c r="C139" i="8"/>
  <c r="D139" i="8"/>
  <c r="Q141" i="2"/>
  <c r="R141" i="2"/>
  <c r="S141" i="2"/>
  <c r="T141" i="2"/>
  <c r="U141" i="2"/>
  <c r="K141" i="2"/>
  <c r="E139" i="8"/>
  <c r="A140" i="8"/>
  <c r="B140" i="8"/>
  <c r="C140" i="8"/>
  <c r="D140" i="8"/>
  <c r="Q142" i="2"/>
  <c r="R142" i="2"/>
  <c r="S142" i="2"/>
  <c r="T142" i="2"/>
  <c r="U142" i="2"/>
  <c r="K142" i="2"/>
  <c r="E140" i="8"/>
  <c r="A141" i="8"/>
  <c r="B141" i="8"/>
  <c r="C141" i="8"/>
  <c r="D141" i="8"/>
  <c r="Q143" i="2"/>
  <c r="R143" i="2"/>
  <c r="S143" i="2"/>
  <c r="T143" i="2"/>
  <c r="U143" i="2"/>
  <c r="K143" i="2"/>
  <c r="E141" i="8"/>
  <c r="A142" i="8"/>
  <c r="B142" i="8"/>
  <c r="C142" i="8"/>
  <c r="D142" i="8"/>
  <c r="Q144" i="2"/>
  <c r="R144" i="2"/>
  <c r="S144" i="2"/>
  <c r="T144" i="2"/>
  <c r="U144" i="2"/>
  <c r="K144" i="2"/>
  <c r="E142" i="8"/>
  <c r="A143" i="8"/>
  <c r="B143" i="8"/>
  <c r="C143" i="8"/>
  <c r="D143" i="8"/>
  <c r="Q145" i="2"/>
  <c r="R145" i="2"/>
  <c r="S145" i="2"/>
  <c r="T145" i="2"/>
  <c r="U145" i="2"/>
  <c r="K145" i="2"/>
  <c r="E143" i="8"/>
  <c r="A144" i="8"/>
  <c r="B144" i="8"/>
  <c r="C144" i="8"/>
  <c r="D144" i="8"/>
  <c r="Q146" i="2"/>
  <c r="R146" i="2"/>
  <c r="S146" i="2"/>
  <c r="T146" i="2"/>
  <c r="U146" i="2"/>
  <c r="K146" i="2"/>
  <c r="E144" i="8"/>
  <c r="A145" i="8"/>
  <c r="B145" i="8"/>
  <c r="C145" i="8"/>
  <c r="D145" i="8"/>
  <c r="Q147" i="2"/>
  <c r="R147" i="2"/>
  <c r="S147" i="2"/>
  <c r="T147" i="2"/>
  <c r="U147" i="2"/>
  <c r="K147" i="2"/>
  <c r="E145" i="8"/>
  <c r="A146" i="8"/>
  <c r="B146" i="8"/>
  <c r="C146" i="8"/>
  <c r="D146" i="8"/>
  <c r="Q148" i="2"/>
  <c r="R148" i="2"/>
  <c r="S148" i="2"/>
  <c r="T148" i="2"/>
  <c r="U148" i="2"/>
  <c r="K148" i="2"/>
  <c r="E146" i="8"/>
  <c r="A147" i="8"/>
  <c r="B147" i="8"/>
  <c r="C147" i="8"/>
  <c r="D147" i="8"/>
  <c r="Q149" i="2"/>
  <c r="R149" i="2"/>
  <c r="S149" i="2"/>
  <c r="T149" i="2"/>
  <c r="U149" i="2"/>
  <c r="K149" i="2"/>
  <c r="E147" i="8"/>
  <c r="A148" i="8"/>
  <c r="B148" i="8"/>
  <c r="C148" i="8"/>
  <c r="D148" i="8"/>
  <c r="Q150" i="2"/>
  <c r="R150" i="2"/>
  <c r="S150" i="2"/>
  <c r="T150" i="2"/>
  <c r="U150" i="2"/>
  <c r="K150" i="2"/>
  <c r="E148" i="8"/>
  <c r="A149" i="8"/>
  <c r="B149" i="8"/>
  <c r="C149" i="8"/>
  <c r="D149" i="8"/>
  <c r="Q151" i="2"/>
  <c r="R151" i="2"/>
  <c r="S151" i="2"/>
  <c r="T151" i="2"/>
  <c r="U151" i="2"/>
  <c r="K151" i="2"/>
  <c r="E149" i="8"/>
  <c r="A150" i="8"/>
  <c r="B150" i="8"/>
  <c r="C150" i="8"/>
  <c r="D150" i="8"/>
  <c r="Q152" i="2"/>
  <c r="R152" i="2"/>
  <c r="S152" i="2"/>
  <c r="T152" i="2"/>
  <c r="U152" i="2"/>
  <c r="K152" i="2"/>
  <c r="E150" i="8"/>
  <c r="A151" i="8"/>
  <c r="B151" i="8"/>
  <c r="C151" i="8"/>
  <c r="D151" i="8"/>
  <c r="Q153" i="2"/>
  <c r="R153" i="2"/>
  <c r="S153" i="2"/>
  <c r="T153" i="2"/>
  <c r="U153" i="2"/>
  <c r="K153" i="2"/>
  <c r="E151" i="8"/>
  <c r="A152" i="8"/>
  <c r="B152" i="8"/>
  <c r="C152" i="8"/>
  <c r="D152" i="8"/>
  <c r="Q154" i="2"/>
  <c r="R154" i="2"/>
  <c r="S154" i="2"/>
  <c r="T154" i="2"/>
  <c r="U154" i="2"/>
  <c r="K154" i="2"/>
  <c r="E152" i="8"/>
  <c r="A153" i="8"/>
  <c r="B153" i="8"/>
  <c r="C153" i="8"/>
  <c r="D153" i="8"/>
  <c r="Q155" i="2"/>
  <c r="R155" i="2"/>
  <c r="S155" i="2"/>
  <c r="T155" i="2"/>
  <c r="U155" i="2"/>
  <c r="K155" i="2"/>
  <c r="E153" i="8"/>
  <c r="A154" i="8"/>
  <c r="B154" i="8"/>
  <c r="C154" i="8"/>
  <c r="D154" i="8"/>
  <c r="Q156" i="2"/>
  <c r="R156" i="2"/>
  <c r="S156" i="2"/>
  <c r="T156" i="2"/>
  <c r="U156" i="2"/>
  <c r="K156" i="2"/>
  <c r="E154" i="8"/>
  <c r="A155" i="8"/>
  <c r="B155" i="8"/>
  <c r="C155" i="8"/>
  <c r="D155" i="8"/>
  <c r="Q157" i="2"/>
  <c r="R157" i="2"/>
  <c r="S157" i="2"/>
  <c r="T157" i="2"/>
  <c r="U157" i="2"/>
  <c r="K157" i="2"/>
  <c r="E155" i="8"/>
  <c r="A156" i="8"/>
  <c r="B156" i="8"/>
  <c r="C156" i="8"/>
  <c r="D156" i="8"/>
  <c r="Q158" i="2"/>
  <c r="R158" i="2"/>
  <c r="S158" i="2"/>
  <c r="T158" i="2"/>
  <c r="U158" i="2"/>
  <c r="K158" i="2"/>
  <c r="E156" i="8"/>
  <c r="A157" i="8"/>
  <c r="B157" i="8"/>
  <c r="C157" i="8"/>
  <c r="D157" i="8"/>
  <c r="Q159" i="2"/>
  <c r="R159" i="2"/>
  <c r="S159" i="2"/>
  <c r="T159" i="2"/>
  <c r="U159" i="2"/>
  <c r="K159" i="2"/>
  <c r="E157" i="8"/>
  <c r="A158" i="8"/>
  <c r="B158" i="8"/>
  <c r="C158" i="8"/>
  <c r="D158" i="8"/>
  <c r="Q160" i="2"/>
  <c r="R160" i="2"/>
  <c r="S160" i="2"/>
  <c r="T160" i="2"/>
  <c r="U160" i="2"/>
  <c r="K160" i="2"/>
  <c r="E158" i="8"/>
  <c r="A159" i="8"/>
  <c r="B159" i="8"/>
  <c r="C159" i="8"/>
  <c r="D159" i="8"/>
  <c r="Q161" i="2"/>
  <c r="R161" i="2"/>
  <c r="S161" i="2"/>
  <c r="T161" i="2"/>
  <c r="U161" i="2"/>
  <c r="K161" i="2"/>
  <c r="E159" i="8"/>
  <c r="A160" i="8"/>
  <c r="B160" i="8"/>
  <c r="C160" i="8"/>
  <c r="D160" i="8"/>
  <c r="Q162" i="2"/>
  <c r="R162" i="2"/>
  <c r="S162" i="2"/>
  <c r="T162" i="2"/>
  <c r="U162" i="2"/>
  <c r="K162" i="2"/>
  <c r="E160" i="8"/>
  <c r="A161" i="8"/>
  <c r="B161" i="8"/>
  <c r="C161" i="8"/>
  <c r="D161" i="8"/>
  <c r="Q163" i="2"/>
  <c r="R163" i="2"/>
  <c r="S163" i="2"/>
  <c r="T163" i="2"/>
  <c r="U163" i="2"/>
  <c r="K163" i="2"/>
  <c r="E161" i="8"/>
  <c r="A162" i="8"/>
  <c r="B162" i="8"/>
  <c r="C162" i="8"/>
  <c r="D162" i="8"/>
  <c r="Q164" i="2"/>
  <c r="R164" i="2"/>
  <c r="S164" i="2"/>
  <c r="T164" i="2"/>
  <c r="U164" i="2"/>
  <c r="K164" i="2"/>
  <c r="E162" i="8"/>
  <c r="A163" i="8"/>
  <c r="B163" i="8"/>
  <c r="C163" i="8"/>
  <c r="D163" i="8"/>
  <c r="Q165" i="2"/>
  <c r="R165" i="2"/>
  <c r="S165" i="2"/>
  <c r="T165" i="2"/>
  <c r="U165" i="2"/>
  <c r="K165" i="2"/>
  <c r="E163" i="8"/>
  <c r="A164" i="8"/>
  <c r="B164" i="8"/>
  <c r="C164" i="8"/>
  <c r="D164" i="8"/>
  <c r="Q166" i="2"/>
  <c r="R166" i="2"/>
  <c r="S166" i="2"/>
  <c r="T166" i="2"/>
  <c r="U166" i="2"/>
  <c r="K166" i="2"/>
  <c r="E164" i="8"/>
  <c r="A165" i="8"/>
  <c r="B165" i="8"/>
  <c r="C165" i="8"/>
  <c r="D165" i="8"/>
  <c r="Q167" i="2"/>
  <c r="R167" i="2"/>
  <c r="S167" i="2"/>
  <c r="T167" i="2"/>
  <c r="U167" i="2"/>
  <c r="K167" i="2"/>
  <c r="E165" i="8"/>
  <c r="A166" i="8"/>
  <c r="B166" i="8"/>
  <c r="C166" i="8"/>
  <c r="D166" i="8"/>
  <c r="Q168" i="2"/>
  <c r="R168" i="2"/>
  <c r="S168" i="2"/>
  <c r="T168" i="2"/>
  <c r="U168" i="2"/>
  <c r="K168" i="2"/>
  <c r="E166" i="8"/>
  <c r="A167" i="8"/>
  <c r="B167" i="8"/>
  <c r="C167" i="8"/>
  <c r="D167" i="8"/>
  <c r="Q169" i="2"/>
  <c r="R169" i="2"/>
  <c r="S169" i="2"/>
  <c r="T169" i="2"/>
  <c r="U169" i="2"/>
  <c r="K169" i="2"/>
  <c r="E167" i="8"/>
  <c r="A168" i="8"/>
  <c r="B168" i="8"/>
  <c r="C168" i="8"/>
  <c r="D168" i="8"/>
  <c r="Q170" i="2"/>
  <c r="R170" i="2"/>
  <c r="S170" i="2"/>
  <c r="T170" i="2"/>
  <c r="U170" i="2"/>
  <c r="K170" i="2"/>
  <c r="E168" i="8"/>
  <c r="A169" i="8"/>
  <c r="B169" i="8"/>
  <c r="C169" i="8"/>
  <c r="D169" i="8"/>
  <c r="Q171" i="2"/>
  <c r="R171" i="2"/>
  <c r="S171" i="2"/>
  <c r="T171" i="2"/>
  <c r="U171" i="2"/>
  <c r="K171" i="2"/>
  <c r="E169" i="8"/>
  <c r="A170" i="8"/>
  <c r="B170" i="8"/>
  <c r="C170" i="8"/>
  <c r="D170" i="8"/>
  <c r="Q172" i="2"/>
  <c r="R172" i="2"/>
  <c r="S172" i="2"/>
  <c r="T172" i="2"/>
  <c r="U172" i="2"/>
  <c r="K172" i="2"/>
  <c r="E170" i="8"/>
  <c r="A171" i="8"/>
  <c r="B171" i="8"/>
  <c r="C171" i="8"/>
  <c r="D171" i="8"/>
  <c r="Q173" i="2"/>
  <c r="R173" i="2"/>
  <c r="S173" i="2"/>
  <c r="T173" i="2"/>
  <c r="U173" i="2"/>
  <c r="K173" i="2"/>
  <c r="E171" i="8"/>
  <c r="A172" i="8"/>
  <c r="B172" i="8"/>
  <c r="C172" i="8"/>
  <c r="D172" i="8"/>
  <c r="Q174" i="2"/>
  <c r="R174" i="2"/>
  <c r="S174" i="2"/>
  <c r="T174" i="2"/>
  <c r="U174" i="2"/>
  <c r="K174" i="2"/>
  <c r="E172" i="8"/>
  <c r="A173" i="8"/>
  <c r="B173" i="8"/>
  <c r="C173" i="8"/>
  <c r="D173" i="8"/>
  <c r="Q175" i="2"/>
  <c r="R175" i="2"/>
  <c r="S175" i="2"/>
  <c r="T175" i="2"/>
  <c r="U175" i="2"/>
  <c r="K175" i="2"/>
  <c r="E173" i="8"/>
  <c r="A174" i="8"/>
  <c r="B174" i="8"/>
  <c r="C174" i="8"/>
  <c r="D174" i="8"/>
  <c r="Q176" i="2"/>
  <c r="R176" i="2"/>
  <c r="S176" i="2"/>
  <c r="T176" i="2"/>
  <c r="U176" i="2"/>
  <c r="K176" i="2"/>
  <c r="E174" i="8"/>
  <c r="A175" i="8"/>
  <c r="B175" i="8"/>
  <c r="C175" i="8"/>
  <c r="D175" i="8"/>
  <c r="Q177" i="2"/>
  <c r="R177" i="2"/>
  <c r="S177" i="2"/>
  <c r="T177" i="2"/>
  <c r="U177" i="2"/>
  <c r="K177" i="2"/>
  <c r="E175" i="8"/>
  <c r="A176" i="8"/>
  <c r="B176" i="8"/>
  <c r="C176" i="8"/>
  <c r="D176" i="8"/>
  <c r="Q178" i="2"/>
  <c r="R178" i="2"/>
  <c r="S178" i="2"/>
  <c r="T178" i="2"/>
  <c r="U178" i="2"/>
  <c r="K178" i="2"/>
  <c r="E176" i="8"/>
  <c r="A177" i="8"/>
  <c r="B177" i="8"/>
  <c r="C177" i="8"/>
  <c r="D177" i="8"/>
  <c r="Q179" i="2"/>
  <c r="R179" i="2"/>
  <c r="S179" i="2"/>
  <c r="T179" i="2"/>
  <c r="U179" i="2"/>
  <c r="K179" i="2"/>
  <c r="E177" i="8"/>
  <c r="A178" i="8"/>
  <c r="B178" i="8"/>
  <c r="C178" i="8"/>
  <c r="D178" i="8"/>
  <c r="Q180" i="2"/>
  <c r="R180" i="2"/>
  <c r="S180" i="2"/>
  <c r="T180" i="2"/>
  <c r="U180" i="2"/>
  <c r="K180" i="2"/>
  <c r="E178" i="8"/>
  <c r="A179" i="8"/>
  <c r="B179" i="8"/>
  <c r="C179" i="8"/>
  <c r="D179" i="8"/>
  <c r="Q181" i="2"/>
  <c r="R181" i="2"/>
  <c r="S181" i="2"/>
  <c r="T181" i="2"/>
  <c r="U181" i="2"/>
  <c r="K181" i="2"/>
  <c r="E179" i="8"/>
  <c r="A180" i="8"/>
  <c r="B180" i="8"/>
  <c r="C180" i="8"/>
  <c r="D180" i="8"/>
  <c r="Q182" i="2"/>
  <c r="R182" i="2"/>
  <c r="S182" i="2"/>
  <c r="T182" i="2"/>
  <c r="U182" i="2"/>
  <c r="K182" i="2"/>
  <c r="E180" i="8"/>
  <c r="A181" i="8"/>
  <c r="B181" i="8"/>
  <c r="C181" i="8"/>
  <c r="D181" i="8"/>
  <c r="Q183" i="2"/>
  <c r="R183" i="2"/>
  <c r="S183" i="2"/>
  <c r="T183" i="2"/>
  <c r="U183" i="2"/>
  <c r="K183" i="2"/>
  <c r="E181" i="8"/>
  <c r="A182" i="8"/>
  <c r="B182" i="8"/>
  <c r="C182" i="8"/>
  <c r="D182" i="8"/>
  <c r="Q184" i="2"/>
  <c r="R184" i="2"/>
  <c r="S184" i="2"/>
  <c r="T184" i="2"/>
  <c r="U184" i="2"/>
  <c r="K184" i="2"/>
  <c r="E182" i="8"/>
  <c r="A183" i="8"/>
  <c r="B183" i="8"/>
  <c r="C183" i="8"/>
  <c r="D183" i="8"/>
  <c r="Q185" i="2"/>
  <c r="R185" i="2"/>
  <c r="S185" i="2"/>
  <c r="T185" i="2"/>
  <c r="U185" i="2"/>
  <c r="K185" i="2"/>
  <c r="E183" i="8"/>
  <c r="A184" i="8"/>
  <c r="B184" i="8"/>
  <c r="C184" i="8"/>
  <c r="D184" i="8"/>
  <c r="Q186" i="2"/>
  <c r="R186" i="2"/>
  <c r="S186" i="2"/>
  <c r="T186" i="2"/>
  <c r="U186" i="2"/>
  <c r="K186" i="2"/>
  <c r="E184" i="8"/>
  <c r="A185" i="8"/>
  <c r="B185" i="8"/>
  <c r="C185" i="8"/>
  <c r="D185" i="8"/>
  <c r="Q187" i="2"/>
  <c r="R187" i="2"/>
  <c r="S187" i="2"/>
  <c r="T187" i="2"/>
  <c r="U187" i="2"/>
  <c r="K187" i="2"/>
  <c r="E185" i="8"/>
  <c r="A186" i="8"/>
  <c r="B186" i="8"/>
  <c r="C186" i="8"/>
  <c r="D186" i="8"/>
  <c r="Q188" i="2"/>
  <c r="R188" i="2"/>
  <c r="S188" i="2"/>
  <c r="T188" i="2"/>
  <c r="U188" i="2"/>
  <c r="K188" i="2"/>
  <c r="E186" i="8"/>
  <c r="A187" i="8"/>
  <c r="B187" i="8"/>
  <c r="C187" i="8"/>
  <c r="D187" i="8"/>
  <c r="Q189" i="2"/>
  <c r="R189" i="2"/>
  <c r="S189" i="2"/>
  <c r="T189" i="2"/>
  <c r="U189" i="2"/>
  <c r="K189" i="2"/>
  <c r="E187" i="8"/>
  <c r="A188" i="8"/>
  <c r="B188" i="8"/>
  <c r="C188" i="8"/>
  <c r="D188" i="8"/>
  <c r="Q190" i="2"/>
  <c r="R190" i="2"/>
  <c r="S190" i="2"/>
  <c r="T190" i="2"/>
  <c r="U190" i="2"/>
  <c r="K190" i="2"/>
  <c r="E188" i="8"/>
  <c r="A189" i="8"/>
  <c r="B189" i="8"/>
  <c r="C189" i="8"/>
  <c r="D189" i="8"/>
  <c r="Q191" i="2"/>
  <c r="R191" i="2"/>
  <c r="S191" i="2"/>
  <c r="T191" i="2"/>
  <c r="U191" i="2"/>
  <c r="K191" i="2"/>
  <c r="E189" i="8"/>
  <c r="A190" i="8"/>
  <c r="B190" i="8"/>
  <c r="C190" i="8"/>
  <c r="D190" i="8"/>
  <c r="Q192" i="2"/>
  <c r="R192" i="2"/>
  <c r="S192" i="2"/>
  <c r="T192" i="2"/>
  <c r="U192" i="2"/>
  <c r="K192" i="2"/>
  <c r="E190" i="8"/>
  <c r="A191" i="8"/>
  <c r="B191" i="8"/>
  <c r="C191" i="8"/>
  <c r="D191" i="8"/>
  <c r="Q193" i="2"/>
  <c r="R193" i="2"/>
  <c r="S193" i="2"/>
  <c r="T193" i="2"/>
  <c r="U193" i="2"/>
  <c r="K193" i="2"/>
  <c r="E191" i="8"/>
  <c r="A192" i="8"/>
  <c r="B192" i="8"/>
  <c r="C192" i="8"/>
  <c r="D192" i="8"/>
  <c r="Q194" i="2"/>
  <c r="R194" i="2"/>
  <c r="S194" i="2"/>
  <c r="T194" i="2"/>
  <c r="U194" i="2"/>
  <c r="K194" i="2"/>
  <c r="E192" i="8"/>
  <c r="A193" i="8"/>
  <c r="B193" i="8"/>
  <c r="C193" i="8"/>
  <c r="D193" i="8"/>
  <c r="Q195" i="2"/>
  <c r="R195" i="2"/>
  <c r="S195" i="2"/>
  <c r="T195" i="2"/>
  <c r="U195" i="2"/>
  <c r="K195" i="2"/>
  <c r="E193" i="8"/>
  <c r="A194" i="8"/>
  <c r="B194" i="8"/>
  <c r="C194" i="8"/>
  <c r="D194" i="8"/>
  <c r="Q196" i="2"/>
  <c r="R196" i="2"/>
  <c r="S196" i="2"/>
  <c r="T196" i="2"/>
  <c r="U196" i="2"/>
  <c r="K196" i="2"/>
  <c r="E194" i="8"/>
  <c r="A195" i="8"/>
  <c r="B195" i="8"/>
  <c r="C195" i="8"/>
  <c r="D195" i="8"/>
  <c r="Q197" i="2"/>
  <c r="R197" i="2"/>
  <c r="S197" i="2"/>
  <c r="T197" i="2"/>
  <c r="U197" i="2"/>
  <c r="K197" i="2"/>
  <c r="E195" i="8"/>
  <c r="A196" i="8"/>
  <c r="B196" i="8"/>
  <c r="C196" i="8"/>
  <c r="D196" i="8"/>
  <c r="Q198" i="2"/>
  <c r="R198" i="2"/>
  <c r="S198" i="2"/>
  <c r="T198" i="2"/>
  <c r="U198" i="2"/>
  <c r="K198" i="2"/>
  <c r="E196" i="8"/>
  <c r="A197" i="8"/>
  <c r="B197" i="8"/>
  <c r="C197" i="8"/>
  <c r="D197" i="8"/>
  <c r="Q199" i="2"/>
  <c r="R199" i="2"/>
  <c r="S199" i="2"/>
  <c r="T199" i="2"/>
  <c r="U199" i="2"/>
  <c r="K199" i="2"/>
  <c r="E197" i="8"/>
  <c r="A198" i="8"/>
  <c r="B198" i="8"/>
  <c r="C198" i="8"/>
  <c r="D198" i="8"/>
  <c r="Q200" i="2"/>
  <c r="R200" i="2"/>
  <c r="S200" i="2"/>
  <c r="T200" i="2"/>
  <c r="U200" i="2"/>
  <c r="K200" i="2"/>
  <c r="E198" i="8"/>
  <c r="A199" i="8"/>
  <c r="B199" i="8"/>
  <c r="C199" i="8"/>
  <c r="D199" i="8"/>
  <c r="Q201" i="2"/>
  <c r="R201" i="2"/>
  <c r="S201" i="2"/>
  <c r="T201" i="2"/>
  <c r="U201" i="2"/>
  <c r="K201" i="2"/>
  <c r="E199" i="8"/>
  <c r="A200" i="8"/>
  <c r="B200" i="8"/>
  <c r="C200" i="8"/>
  <c r="D200" i="8"/>
  <c r="Q202" i="2"/>
  <c r="R202" i="2"/>
  <c r="S202" i="2"/>
  <c r="T202" i="2"/>
  <c r="U202" i="2"/>
  <c r="K202" i="2"/>
  <c r="E200" i="8"/>
  <c r="A201" i="8"/>
  <c r="B201" i="8"/>
  <c r="C201" i="8"/>
  <c r="D201" i="8"/>
  <c r="Q203" i="2"/>
  <c r="R203" i="2"/>
  <c r="S203" i="2"/>
  <c r="T203" i="2"/>
  <c r="U203" i="2"/>
  <c r="K203" i="2"/>
  <c r="E201" i="8"/>
  <c r="A202" i="8"/>
  <c r="B202" i="8"/>
  <c r="C202" i="8"/>
  <c r="D202" i="8"/>
  <c r="Q204" i="2"/>
  <c r="R204" i="2"/>
  <c r="S204" i="2"/>
  <c r="T204" i="2"/>
  <c r="U204" i="2"/>
  <c r="K204" i="2"/>
  <c r="E202" i="8"/>
  <c r="A203" i="8"/>
  <c r="B203" i="8"/>
  <c r="C203" i="8"/>
  <c r="D203" i="8"/>
  <c r="Q205" i="2"/>
  <c r="R205" i="2"/>
  <c r="S205" i="2"/>
  <c r="T205" i="2"/>
  <c r="U205" i="2"/>
  <c r="K205" i="2"/>
  <c r="E203" i="8"/>
  <c r="A204" i="8"/>
  <c r="B204" i="8"/>
  <c r="C204" i="8"/>
  <c r="D204" i="8"/>
  <c r="Q206" i="2"/>
  <c r="R206" i="2"/>
  <c r="S206" i="2"/>
  <c r="T206" i="2"/>
  <c r="U206" i="2"/>
  <c r="K206" i="2"/>
  <c r="E204" i="8"/>
  <c r="A205" i="8"/>
  <c r="B205" i="8"/>
  <c r="C205" i="8"/>
  <c r="D205" i="8"/>
  <c r="Q207" i="2"/>
  <c r="R207" i="2"/>
  <c r="S207" i="2"/>
  <c r="T207" i="2"/>
  <c r="U207" i="2"/>
  <c r="K207" i="2"/>
  <c r="E205" i="8"/>
  <c r="A206" i="8"/>
  <c r="B206" i="8"/>
  <c r="C206" i="8"/>
  <c r="D206" i="8"/>
  <c r="Q208" i="2"/>
  <c r="R208" i="2"/>
  <c r="S208" i="2"/>
  <c r="T208" i="2"/>
  <c r="U208" i="2"/>
  <c r="K208" i="2"/>
  <c r="E206" i="8"/>
  <c r="A207" i="8"/>
  <c r="B207" i="8"/>
  <c r="C207" i="8"/>
  <c r="D207" i="8"/>
  <c r="Q209" i="2"/>
  <c r="R209" i="2"/>
  <c r="S209" i="2"/>
  <c r="T209" i="2"/>
  <c r="U209" i="2"/>
  <c r="K209" i="2"/>
  <c r="E207" i="8"/>
  <c r="A208" i="8"/>
  <c r="B208" i="8"/>
  <c r="C208" i="8"/>
  <c r="D208" i="8"/>
  <c r="Q210" i="2"/>
  <c r="R210" i="2"/>
  <c r="S210" i="2"/>
  <c r="T210" i="2"/>
  <c r="U210" i="2"/>
  <c r="K210" i="2"/>
  <c r="E208" i="8"/>
  <c r="A209" i="8"/>
  <c r="B209" i="8"/>
  <c r="C209" i="8"/>
  <c r="D209" i="8"/>
  <c r="Q211" i="2"/>
  <c r="R211" i="2"/>
  <c r="S211" i="2"/>
  <c r="T211" i="2"/>
  <c r="U211" i="2"/>
  <c r="K211" i="2"/>
  <c r="E209" i="8"/>
  <c r="A210" i="8"/>
  <c r="B210" i="8"/>
  <c r="C210" i="8"/>
  <c r="D210" i="8"/>
  <c r="Q212" i="2"/>
  <c r="R212" i="2"/>
  <c r="S212" i="2"/>
  <c r="T212" i="2"/>
  <c r="U212" i="2"/>
  <c r="K212" i="2"/>
  <c r="E210" i="8"/>
  <c r="A211" i="8"/>
  <c r="B211" i="8"/>
  <c r="C211" i="8"/>
  <c r="D211" i="8"/>
  <c r="Q213" i="2"/>
  <c r="R213" i="2"/>
  <c r="S213" i="2"/>
  <c r="T213" i="2"/>
  <c r="U213" i="2"/>
  <c r="K213" i="2"/>
  <c r="E211" i="8"/>
  <c r="A212" i="8"/>
  <c r="B212" i="8"/>
  <c r="C212" i="8"/>
  <c r="D212" i="8"/>
  <c r="Q214" i="2"/>
  <c r="R214" i="2"/>
  <c r="S214" i="2"/>
  <c r="T214" i="2"/>
  <c r="U214" i="2"/>
  <c r="K214" i="2"/>
  <c r="E212" i="8"/>
  <c r="A213" i="8"/>
  <c r="B213" i="8"/>
  <c r="C213" i="8"/>
  <c r="D213" i="8"/>
  <c r="Q215" i="2"/>
  <c r="R215" i="2"/>
  <c r="S215" i="2"/>
  <c r="T215" i="2"/>
  <c r="U215" i="2"/>
  <c r="K215" i="2"/>
  <c r="E213" i="8"/>
  <c r="A214" i="8"/>
  <c r="B214" i="8"/>
  <c r="C214" i="8"/>
  <c r="D214" i="8"/>
  <c r="Q216" i="2"/>
  <c r="R216" i="2"/>
  <c r="S216" i="2"/>
  <c r="T216" i="2"/>
  <c r="U216" i="2"/>
  <c r="K216" i="2"/>
  <c r="E214" i="8"/>
  <c r="A215" i="8"/>
  <c r="B215" i="8"/>
  <c r="C215" i="8"/>
  <c r="D215" i="8"/>
  <c r="Q217" i="2"/>
  <c r="R217" i="2"/>
  <c r="S217" i="2"/>
  <c r="T217" i="2"/>
  <c r="U217" i="2"/>
  <c r="K217" i="2"/>
  <c r="E215" i="8"/>
  <c r="A216" i="8"/>
  <c r="B216" i="8"/>
  <c r="C216" i="8"/>
  <c r="D216" i="8"/>
  <c r="Q218" i="2"/>
  <c r="R218" i="2"/>
  <c r="S218" i="2"/>
  <c r="T218" i="2"/>
  <c r="U218" i="2"/>
  <c r="K218" i="2"/>
  <c r="E216" i="8"/>
  <c r="A217" i="8"/>
  <c r="B217" i="8"/>
  <c r="C217" i="8"/>
  <c r="D217" i="8"/>
  <c r="Q219" i="2"/>
  <c r="R219" i="2"/>
  <c r="S219" i="2"/>
  <c r="T219" i="2"/>
  <c r="U219" i="2"/>
  <c r="K219" i="2"/>
  <c r="E217" i="8"/>
  <c r="A218" i="8"/>
  <c r="B218" i="8"/>
  <c r="C218" i="8"/>
  <c r="D218" i="8"/>
  <c r="Q220" i="2"/>
  <c r="R220" i="2"/>
  <c r="S220" i="2"/>
  <c r="T220" i="2"/>
  <c r="U220" i="2"/>
  <c r="K220" i="2"/>
  <c r="E218" i="8"/>
  <c r="A219" i="8"/>
  <c r="B219" i="8"/>
  <c r="C219" i="8"/>
  <c r="D219" i="8"/>
  <c r="Q221" i="2"/>
  <c r="R221" i="2"/>
  <c r="S221" i="2"/>
  <c r="T221" i="2"/>
  <c r="U221" i="2"/>
  <c r="K221" i="2"/>
  <c r="E219" i="8"/>
  <c r="A220" i="8"/>
  <c r="B220" i="8"/>
  <c r="C220" i="8"/>
  <c r="D220" i="8"/>
  <c r="Q222" i="2"/>
  <c r="R222" i="2"/>
  <c r="S222" i="2"/>
  <c r="T222" i="2"/>
  <c r="U222" i="2"/>
  <c r="K222" i="2"/>
  <c r="E220" i="8"/>
  <c r="A221" i="8"/>
  <c r="B221" i="8"/>
  <c r="C221" i="8"/>
  <c r="D221" i="8"/>
  <c r="Q223" i="2"/>
  <c r="R223" i="2"/>
  <c r="S223" i="2"/>
  <c r="T223" i="2"/>
  <c r="U223" i="2"/>
  <c r="K223" i="2"/>
  <c r="E221" i="8"/>
  <c r="A222" i="8"/>
  <c r="B222" i="8"/>
  <c r="C222" i="8"/>
  <c r="D222" i="8"/>
  <c r="Q224" i="2"/>
  <c r="R224" i="2"/>
  <c r="S224" i="2"/>
  <c r="T224" i="2"/>
  <c r="U224" i="2"/>
  <c r="K224" i="2"/>
  <c r="E222" i="8"/>
  <c r="A223" i="8"/>
  <c r="B223" i="8"/>
  <c r="C223" i="8"/>
  <c r="D223" i="8"/>
  <c r="Q225" i="2"/>
  <c r="R225" i="2"/>
  <c r="S225" i="2"/>
  <c r="T225" i="2"/>
  <c r="U225" i="2"/>
  <c r="K225" i="2"/>
  <c r="E223" i="8"/>
  <c r="A224" i="8"/>
  <c r="B224" i="8"/>
  <c r="C224" i="8"/>
  <c r="D224" i="8"/>
  <c r="Q226" i="2"/>
  <c r="R226" i="2"/>
  <c r="S226" i="2"/>
  <c r="T226" i="2"/>
  <c r="U226" i="2"/>
  <c r="K226" i="2"/>
  <c r="E224" i="8"/>
  <c r="A225" i="8"/>
  <c r="B225" i="8"/>
  <c r="C225" i="8"/>
  <c r="D225" i="8"/>
  <c r="Q227" i="2"/>
  <c r="R227" i="2"/>
  <c r="S227" i="2"/>
  <c r="T227" i="2"/>
  <c r="U227" i="2"/>
  <c r="K227" i="2"/>
  <c r="E225" i="8"/>
  <c r="A226" i="8"/>
  <c r="B226" i="8"/>
  <c r="C226" i="8"/>
  <c r="D226" i="8"/>
  <c r="Q228" i="2"/>
  <c r="R228" i="2"/>
  <c r="S228" i="2"/>
  <c r="T228" i="2"/>
  <c r="U228" i="2"/>
  <c r="K228" i="2"/>
  <c r="E226" i="8"/>
  <c r="A227" i="8"/>
  <c r="B227" i="8"/>
  <c r="C227" i="8"/>
  <c r="D227" i="8"/>
  <c r="Q229" i="2"/>
  <c r="R229" i="2"/>
  <c r="S229" i="2"/>
  <c r="T229" i="2"/>
  <c r="U229" i="2"/>
  <c r="K229" i="2"/>
  <c r="E227" i="8"/>
  <c r="A228" i="8"/>
  <c r="B228" i="8"/>
  <c r="C228" i="8"/>
  <c r="D228" i="8"/>
  <c r="Q230" i="2"/>
  <c r="R230" i="2"/>
  <c r="S230" i="2"/>
  <c r="T230" i="2"/>
  <c r="U230" i="2"/>
  <c r="K230" i="2"/>
  <c r="E228" i="8"/>
  <c r="A229" i="8"/>
  <c r="B229" i="8"/>
  <c r="C229" i="8"/>
  <c r="D229" i="8"/>
  <c r="Q231" i="2"/>
  <c r="R231" i="2"/>
  <c r="S231" i="2"/>
  <c r="T231" i="2"/>
  <c r="U231" i="2"/>
  <c r="K231" i="2"/>
  <c r="E229" i="8"/>
  <c r="A230" i="8"/>
  <c r="B230" i="8"/>
  <c r="C230" i="8"/>
  <c r="D230" i="8"/>
  <c r="Q232" i="2"/>
  <c r="R232" i="2"/>
  <c r="S232" i="2"/>
  <c r="T232" i="2"/>
  <c r="U232" i="2"/>
  <c r="K232" i="2"/>
  <c r="E230" i="8"/>
  <c r="A231" i="8"/>
  <c r="B231" i="8"/>
  <c r="C231" i="8"/>
  <c r="D231" i="8"/>
  <c r="Q233" i="2"/>
  <c r="R233" i="2"/>
  <c r="S233" i="2"/>
  <c r="T233" i="2"/>
  <c r="U233" i="2"/>
  <c r="K233" i="2"/>
  <c r="E231" i="8"/>
  <c r="A232" i="8"/>
  <c r="B232" i="8"/>
  <c r="C232" i="8"/>
  <c r="D232" i="8"/>
  <c r="Q234" i="2"/>
  <c r="R234" i="2"/>
  <c r="S234" i="2"/>
  <c r="T234" i="2"/>
  <c r="U234" i="2"/>
  <c r="K234" i="2"/>
  <c r="E232" i="8"/>
  <c r="A233" i="8"/>
  <c r="B233" i="8"/>
  <c r="C233" i="8"/>
  <c r="D233" i="8"/>
  <c r="Q235" i="2"/>
  <c r="R235" i="2"/>
  <c r="S235" i="2"/>
  <c r="T235" i="2"/>
  <c r="U235" i="2"/>
  <c r="K235" i="2"/>
  <c r="E233" i="8"/>
  <c r="A234" i="8"/>
  <c r="B234" i="8"/>
  <c r="C234" i="8"/>
  <c r="D234" i="8"/>
  <c r="Q236" i="2"/>
  <c r="R236" i="2"/>
  <c r="S236" i="2"/>
  <c r="T236" i="2"/>
  <c r="U236" i="2"/>
  <c r="K236" i="2"/>
  <c r="E234" i="8"/>
  <c r="A235" i="8"/>
  <c r="B235" i="8"/>
  <c r="C235" i="8"/>
  <c r="D235" i="8"/>
  <c r="Q237" i="2"/>
  <c r="R237" i="2"/>
  <c r="S237" i="2"/>
  <c r="T237" i="2"/>
  <c r="U237" i="2"/>
  <c r="K237" i="2"/>
  <c r="E235" i="8"/>
  <c r="A236" i="8"/>
  <c r="B236" i="8"/>
  <c r="C236" i="8"/>
  <c r="D236" i="8"/>
  <c r="Q238" i="2"/>
  <c r="R238" i="2"/>
  <c r="S238" i="2"/>
  <c r="T238" i="2"/>
  <c r="U238" i="2"/>
  <c r="K238" i="2"/>
  <c r="E236" i="8"/>
  <c r="A237" i="8"/>
  <c r="B237" i="8"/>
  <c r="C237" i="8"/>
  <c r="D237" i="8"/>
  <c r="Q239" i="2"/>
  <c r="R239" i="2"/>
  <c r="S239" i="2"/>
  <c r="T239" i="2"/>
  <c r="U239" i="2"/>
  <c r="K239" i="2"/>
  <c r="E237" i="8"/>
  <c r="A238" i="8"/>
  <c r="B238" i="8"/>
  <c r="C238" i="8"/>
  <c r="D238" i="8"/>
  <c r="Q240" i="2"/>
  <c r="R240" i="2"/>
  <c r="S240" i="2"/>
  <c r="T240" i="2"/>
  <c r="U240" i="2"/>
  <c r="K240" i="2"/>
  <c r="E238" i="8"/>
  <c r="A239" i="8"/>
  <c r="B239" i="8"/>
  <c r="C239" i="8"/>
  <c r="D239" i="8"/>
  <c r="Q241" i="2"/>
  <c r="R241" i="2"/>
  <c r="S241" i="2"/>
  <c r="T241" i="2"/>
  <c r="U241" i="2"/>
  <c r="K241" i="2"/>
  <c r="E239" i="8"/>
  <c r="A240" i="8"/>
  <c r="B240" i="8"/>
  <c r="C240" i="8"/>
  <c r="D240" i="8"/>
  <c r="Q242" i="2"/>
  <c r="R242" i="2"/>
  <c r="S242" i="2"/>
  <c r="T242" i="2"/>
  <c r="U242" i="2"/>
  <c r="K242" i="2"/>
  <c r="E240" i="8"/>
  <c r="A241" i="8"/>
  <c r="B241" i="8"/>
  <c r="C241" i="8"/>
  <c r="D241" i="8"/>
  <c r="Q243" i="2"/>
  <c r="R243" i="2"/>
  <c r="S243" i="2"/>
  <c r="T243" i="2"/>
  <c r="U243" i="2"/>
  <c r="K243" i="2"/>
  <c r="E241" i="8"/>
  <c r="A242" i="8"/>
  <c r="B242" i="8"/>
  <c r="C242" i="8"/>
  <c r="D242" i="8"/>
  <c r="Q244" i="2"/>
  <c r="R244" i="2"/>
  <c r="S244" i="2"/>
  <c r="T244" i="2"/>
  <c r="U244" i="2"/>
  <c r="K244" i="2"/>
  <c r="E242" i="8"/>
  <c r="A243" i="8"/>
  <c r="B243" i="8"/>
  <c r="C243" i="8"/>
  <c r="D243" i="8"/>
  <c r="Q245" i="2"/>
  <c r="R245" i="2"/>
  <c r="S245" i="2"/>
  <c r="T245" i="2"/>
  <c r="U245" i="2"/>
  <c r="K245" i="2"/>
  <c r="E243" i="8"/>
  <c r="A244" i="8"/>
  <c r="B244" i="8"/>
  <c r="C244" i="8"/>
  <c r="D244" i="8"/>
  <c r="Q246" i="2"/>
  <c r="R246" i="2"/>
  <c r="S246" i="2"/>
  <c r="T246" i="2"/>
  <c r="U246" i="2"/>
  <c r="K246" i="2"/>
  <c r="E244" i="8"/>
  <c r="A245" i="8"/>
  <c r="B245" i="8"/>
  <c r="C245" i="8"/>
  <c r="D245" i="8"/>
  <c r="Q247" i="2"/>
  <c r="R247" i="2"/>
  <c r="S247" i="2"/>
  <c r="T247" i="2"/>
  <c r="U247" i="2"/>
  <c r="K247" i="2"/>
  <c r="E245" i="8"/>
  <c r="A246" i="8"/>
  <c r="B246" i="8"/>
  <c r="C246" i="8"/>
  <c r="D246" i="8"/>
  <c r="Q248" i="2"/>
  <c r="R248" i="2"/>
  <c r="S248" i="2"/>
  <c r="T248" i="2"/>
  <c r="U248" i="2"/>
  <c r="K248" i="2"/>
  <c r="E246" i="8"/>
  <c r="A247" i="8"/>
  <c r="B247" i="8"/>
  <c r="C247" i="8"/>
  <c r="D247" i="8"/>
  <c r="Q249" i="2"/>
  <c r="R249" i="2"/>
  <c r="S249" i="2"/>
  <c r="T249" i="2"/>
  <c r="U249" i="2"/>
  <c r="K249" i="2"/>
  <c r="E247" i="8"/>
  <c r="A248" i="8"/>
  <c r="B248" i="8"/>
  <c r="C248" i="8"/>
  <c r="D248" i="8"/>
  <c r="Q250" i="2"/>
  <c r="R250" i="2"/>
  <c r="S250" i="2"/>
  <c r="T250" i="2"/>
  <c r="U250" i="2"/>
  <c r="K250" i="2"/>
  <c r="E248" i="8"/>
  <c r="A249" i="8"/>
  <c r="B249" i="8"/>
  <c r="C249" i="8"/>
  <c r="D249" i="8"/>
  <c r="Q251" i="2"/>
  <c r="R251" i="2"/>
  <c r="S251" i="2"/>
  <c r="T251" i="2"/>
  <c r="U251" i="2"/>
  <c r="K251" i="2"/>
  <c r="E249" i="8"/>
  <c r="A250" i="8"/>
  <c r="B250" i="8"/>
  <c r="C250" i="8"/>
  <c r="D250" i="8"/>
  <c r="Q252" i="2"/>
  <c r="R252" i="2"/>
  <c r="S252" i="2"/>
  <c r="T252" i="2"/>
  <c r="U252" i="2"/>
  <c r="K252" i="2"/>
  <c r="E250" i="8"/>
  <c r="A251" i="8"/>
  <c r="B251" i="8"/>
  <c r="C251" i="8"/>
  <c r="D251" i="8"/>
  <c r="Q253" i="2"/>
  <c r="R253" i="2"/>
  <c r="S253" i="2"/>
  <c r="T253" i="2"/>
  <c r="U253" i="2"/>
  <c r="K253" i="2"/>
  <c r="E251" i="8"/>
  <c r="A252" i="8"/>
  <c r="B252" i="8"/>
  <c r="C252" i="8"/>
  <c r="D252" i="8"/>
  <c r="Q254" i="2"/>
  <c r="R254" i="2"/>
  <c r="S254" i="2"/>
  <c r="T254" i="2"/>
  <c r="U254" i="2"/>
  <c r="K254" i="2"/>
  <c r="E252" i="8"/>
  <c r="A253" i="8"/>
  <c r="B253" i="8"/>
  <c r="C253" i="8"/>
  <c r="D253" i="8"/>
  <c r="Q255" i="2"/>
  <c r="R255" i="2"/>
  <c r="S255" i="2"/>
  <c r="T255" i="2"/>
  <c r="U255" i="2"/>
  <c r="K255" i="2"/>
  <c r="E253" i="8"/>
  <c r="A254" i="8"/>
  <c r="B254" i="8"/>
  <c r="C254" i="8"/>
  <c r="D254" i="8"/>
  <c r="Q256" i="2"/>
  <c r="R256" i="2"/>
  <c r="S256" i="2"/>
  <c r="T256" i="2"/>
  <c r="U256" i="2"/>
  <c r="K256" i="2"/>
  <c r="E254" i="8"/>
  <c r="A255" i="8"/>
  <c r="B255" i="8"/>
  <c r="C255" i="8"/>
  <c r="D255" i="8"/>
  <c r="Q257" i="2"/>
  <c r="R257" i="2"/>
  <c r="S257" i="2"/>
  <c r="T257" i="2"/>
  <c r="U257" i="2"/>
  <c r="K257" i="2"/>
  <c r="E255" i="8"/>
  <c r="A256" i="8"/>
  <c r="B256" i="8"/>
  <c r="C256" i="8"/>
  <c r="D256" i="8"/>
  <c r="Q258" i="2"/>
  <c r="R258" i="2"/>
  <c r="S258" i="2"/>
  <c r="T258" i="2"/>
  <c r="U258" i="2"/>
  <c r="K258" i="2"/>
  <c r="E256" i="8"/>
  <c r="A257" i="8"/>
  <c r="B257" i="8"/>
  <c r="C257" i="8"/>
  <c r="D257" i="8"/>
  <c r="Q259" i="2"/>
  <c r="R259" i="2"/>
  <c r="S259" i="2"/>
  <c r="T259" i="2"/>
  <c r="U259" i="2"/>
  <c r="K259" i="2"/>
  <c r="E257" i="8"/>
  <c r="A258" i="8"/>
  <c r="B258" i="8"/>
  <c r="C258" i="8"/>
  <c r="D258" i="8"/>
  <c r="Q260" i="2"/>
  <c r="R260" i="2"/>
  <c r="S260" i="2"/>
  <c r="T260" i="2"/>
  <c r="U260" i="2"/>
  <c r="K260" i="2"/>
  <c r="E258" i="8"/>
  <c r="A259" i="8"/>
  <c r="B259" i="8"/>
  <c r="C259" i="8"/>
  <c r="D259" i="8"/>
  <c r="Q261" i="2"/>
  <c r="R261" i="2"/>
  <c r="S261" i="2"/>
  <c r="T261" i="2"/>
  <c r="U261" i="2"/>
  <c r="K261" i="2"/>
  <c r="E259" i="8"/>
  <c r="A260" i="8"/>
  <c r="B260" i="8"/>
  <c r="C260" i="8"/>
  <c r="D260" i="8"/>
  <c r="Q262" i="2"/>
  <c r="R262" i="2"/>
  <c r="S262" i="2"/>
  <c r="T262" i="2"/>
  <c r="U262" i="2"/>
  <c r="K262" i="2"/>
  <c r="E260" i="8"/>
  <c r="A261" i="8"/>
  <c r="B261" i="8"/>
  <c r="C261" i="8"/>
  <c r="D261" i="8"/>
  <c r="Q263" i="2"/>
  <c r="R263" i="2"/>
  <c r="S263" i="2"/>
  <c r="T263" i="2"/>
  <c r="U263" i="2"/>
  <c r="K263" i="2"/>
  <c r="E261" i="8"/>
  <c r="A262" i="8"/>
  <c r="B262" i="8"/>
  <c r="C262" i="8"/>
  <c r="D262" i="8"/>
  <c r="Q264" i="2"/>
  <c r="R264" i="2"/>
  <c r="S264" i="2"/>
  <c r="T264" i="2"/>
  <c r="U264" i="2"/>
  <c r="K264" i="2"/>
  <c r="E262" i="8"/>
  <c r="A263" i="8"/>
  <c r="B263" i="8"/>
  <c r="C263" i="8"/>
  <c r="D263" i="8"/>
  <c r="Q265" i="2"/>
  <c r="R265" i="2"/>
  <c r="S265" i="2"/>
  <c r="T265" i="2"/>
  <c r="U265" i="2"/>
  <c r="K265" i="2"/>
  <c r="E263" i="8"/>
  <c r="A264" i="8"/>
  <c r="B264" i="8"/>
  <c r="C264" i="8"/>
  <c r="D264" i="8"/>
  <c r="Q266" i="2"/>
  <c r="R266" i="2"/>
  <c r="S266" i="2"/>
  <c r="T266" i="2"/>
  <c r="U266" i="2"/>
  <c r="K266" i="2"/>
  <c r="E264" i="8"/>
  <c r="A265" i="8"/>
  <c r="B265" i="8"/>
  <c r="C265" i="8"/>
  <c r="D265" i="8"/>
  <c r="Q267" i="2"/>
  <c r="R267" i="2"/>
  <c r="S267" i="2"/>
  <c r="T267" i="2"/>
  <c r="U267" i="2"/>
  <c r="K267" i="2"/>
  <c r="E265" i="8"/>
  <c r="A266" i="8"/>
  <c r="B266" i="8"/>
  <c r="C266" i="8"/>
  <c r="D266" i="8"/>
  <c r="Q268" i="2"/>
  <c r="R268" i="2"/>
  <c r="S268" i="2"/>
  <c r="T268" i="2"/>
  <c r="U268" i="2"/>
  <c r="K268" i="2"/>
  <c r="E266" i="8"/>
  <c r="A267" i="8"/>
  <c r="B267" i="8"/>
  <c r="C267" i="8"/>
  <c r="D267" i="8"/>
  <c r="Q269" i="2"/>
  <c r="R269" i="2"/>
  <c r="S269" i="2"/>
  <c r="T269" i="2"/>
  <c r="U269" i="2"/>
  <c r="K269" i="2"/>
  <c r="E267" i="8"/>
  <c r="A268" i="8"/>
  <c r="B268" i="8"/>
  <c r="C268" i="8"/>
  <c r="D268" i="8"/>
  <c r="Q270" i="2"/>
  <c r="R270" i="2"/>
  <c r="S270" i="2"/>
  <c r="T270" i="2"/>
  <c r="U270" i="2"/>
  <c r="K270" i="2"/>
  <c r="E268" i="8"/>
  <c r="A269" i="8"/>
  <c r="B269" i="8"/>
  <c r="C269" i="8"/>
  <c r="D269" i="8"/>
  <c r="Q271" i="2"/>
  <c r="R271" i="2"/>
  <c r="S271" i="2"/>
  <c r="T271" i="2"/>
  <c r="U271" i="2"/>
  <c r="K271" i="2"/>
  <c r="E269" i="8"/>
  <c r="A270" i="8"/>
  <c r="B270" i="8"/>
  <c r="C270" i="8"/>
  <c r="D270" i="8"/>
  <c r="Q272" i="2"/>
  <c r="R272" i="2"/>
  <c r="S272" i="2"/>
  <c r="T272" i="2"/>
  <c r="U272" i="2"/>
  <c r="K272" i="2"/>
  <c r="E270" i="8"/>
  <c r="A271" i="8"/>
  <c r="B271" i="8"/>
  <c r="C271" i="8"/>
  <c r="D271" i="8"/>
  <c r="Q273" i="2"/>
  <c r="R273" i="2"/>
  <c r="S273" i="2"/>
  <c r="T273" i="2"/>
  <c r="U273" i="2"/>
  <c r="K273" i="2"/>
  <c r="E271" i="8"/>
  <c r="A272" i="8"/>
  <c r="B272" i="8"/>
  <c r="C272" i="8"/>
  <c r="D272" i="8"/>
  <c r="Q274" i="2"/>
  <c r="R274" i="2"/>
  <c r="S274" i="2"/>
  <c r="T274" i="2"/>
  <c r="U274" i="2"/>
  <c r="K274" i="2"/>
  <c r="E272" i="8"/>
  <c r="A273" i="8"/>
  <c r="B273" i="8"/>
  <c r="C273" i="8"/>
  <c r="D273" i="8"/>
  <c r="Q275" i="2"/>
  <c r="R275" i="2"/>
  <c r="S275" i="2"/>
  <c r="T275" i="2"/>
  <c r="U275" i="2"/>
  <c r="K275" i="2"/>
  <c r="E273" i="8"/>
  <c r="A274" i="8"/>
  <c r="B274" i="8"/>
  <c r="C274" i="8"/>
  <c r="D274" i="8"/>
  <c r="Q276" i="2"/>
  <c r="R276" i="2"/>
  <c r="S276" i="2"/>
  <c r="T276" i="2"/>
  <c r="U276" i="2"/>
  <c r="K276" i="2"/>
  <c r="E274" i="8"/>
  <c r="A275" i="8"/>
  <c r="B275" i="8"/>
  <c r="C275" i="8"/>
  <c r="D275" i="8"/>
  <c r="Q277" i="2"/>
  <c r="R277" i="2"/>
  <c r="S277" i="2"/>
  <c r="T277" i="2"/>
  <c r="U277" i="2"/>
  <c r="K277" i="2"/>
  <c r="E275" i="8"/>
  <c r="A276" i="8"/>
  <c r="B276" i="8"/>
  <c r="C276" i="8"/>
  <c r="D276" i="8"/>
  <c r="Q278" i="2"/>
  <c r="R278" i="2"/>
  <c r="S278" i="2"/>
  <c r="T278" i="2"/>
  <c r="U278" i="2"/>
  <c r="K278" i="2"/>
  <c r="E276" i="8"/>
  <c r="A277" i="8"/>
  <c r="B277" i="8"/>
  <c r="C277" i="8"/>
  <c r="D277" i="8"/>
  <c r="Q279" i="2"/>
  <c r="R279" i="2"/>
  <c r="S279" i="2"/>
  <c r="T279" i="2"/>
  <c r="U279" i="2"/>
  <c r="K279" i="2"/>
  <c r="E277" i="8"/>
  <c r="A278" i="8"/>
  <c r="B278" i="8"/>
  <c r="C278" i="8"/>
  <c r="D278" i="8"/>
  <c r="Q280" i="2"/>
  <c r="R280" i="2"/>
  <c r="S280" i="2"/>
  <c r="T280" i="2"/>
  <c r="U280" i="2"/>
  <c r="K280" i="2"/>
  <c r="E278" i="8"/>
  <c r="A279" i="8"/>
  <c r="B279" i="8"/>
  <c r="C279" i="8"/>
  <c r="D279" i="8"/>
  <c r="Q281" i="2"/>
  <c r="R281" i="2"/>
  <c r="S281" i="2"/>
  <c r="T281" i="2"/>
  <c r="U281" i="2"/>
  <c r="K281" i="2"/>
  <c r="E279" i="8"/>
  <c r="A280" i="8"/>
  <c r="B280" i="8"/>
  <c r="C280" i="8"/>
  <c r="D280" i="8"/>
  <c r="Q282" i="2"/>
  <c r="R282" i="2"/>
  <c r="S282" i="2"/>
  <c r="T282" i="2"/>
  <c r="U282" i="2"/>
  <c r="K282" i="2"/>
  <c r="E280" i="8"/>
  <c r="A281" i="8"/>
  <c r="B281" i="8"/>
  <c r="C281" i="8"/>
  <c r="D281" i="8"/>
  <c r="Q283" i="2"/>
  <c r="R283" i="2"/>
  <c r="S283" i="2"/>
  <c r="T283" i="2"/>
  <c r="U283" i="2"/>
  <c r="K283" i="2"/>
  <c r="E281" i="8"/>
  <c r="A282" i="8"/>
  <c r="B282" i="8"/>
  <c r="C282" i="8"/>
  <c r="D282" i="8"/>
  <c r="Q284" i="2"/>
  <c r="R284" i="2"/>
  <c r="S284" i="2"/>
  <c r="T284" i="2"/>
  <c r="U284" i="2"/>
  <c r="K284" i="2"/>
  <c r="E282" i="8"/>
  <c r="A283" i="8"/>
  <c r="B283" i="8"/>
  <c r="C283" i="8"/>
  <c r="D283" i="8"/>
  <c r="Q285" i="2"/>
  <c r="R285" i="2"/>
  <c r="S285" i="2"/>
  <c r="T285" i="2"/>
  <c r="U285" i="2"/>
  <c r="K285" i="2"/>
  <c r="E283" i="8"/>
  <c r="A284" i="8"/>
  <c r="B284" i="8"/>
  <c r="C284" i="8"/>
  <c r="D284" i="8"/>
  <c r="Q286" i="2"/>
  <c r="R286" i="2"/>
  <c r="S286" i="2"/>
  <c r="T286" i="2"/>
  <c r="U286" i="2"/>
  <c r="K286" i="2"/>
  <c r="E284" i="8"/>
  <c r="A285" i="8"/>
  <c r="B285" i="8"/>
  <c r="C285" i="8"/>
  <c r="D285" i="8"/>
  <c r="Q287" i="2"/>
  <c r="R287" i="2"/>
  <c r="S287" i="2"/>
  <c r="T287" i="2"/>
  <c r="U287" i="2"/>
  <c r="K287" i="2"/>
  <c r="E285" i="8"/>
  <c r="A286" i="8"/>
  <c r="B286" i="8"/>
  <c r="C286" i="8"/>
  <c r="D286" i="8"/>
  <c r="Q288" i="2"/>
  <c r="R288" i="2"/>
  <c r="S288" i="2"/>
  <c r="T288" i="2"/>
  <c r="U288" i="2"/>
  <c r="K288" i="2"/>
  <c r="E286" i="8"/>
  <c r="A287" i="8"/>
  <c r="B287" i="8"/>
  <c r="C287" i="8"/>
  <c r="D287" i="8"/>
  <c r="Q289" i="2"/>
  <c r="R289" i="2"/>
  <c r="S289" i="2"/>
  <c r="T289" i="2"/>
  <c r="U289" i="2"/>
  <c r="K289" i="2"/>
  <c r="E287" i="8"/>
  <c r="A288" i="8"/>
  <c r="B288" i="8"/>
  <c r="C288" i="8"/>
  <c r="D288" i="8"/>
  <c r="Q290" i="2"/>
  <c r="R290" i="2"/>
  <c r="S290" i="2"/>
  <c r="T290" i="2"/>
  <c r="U290" i="2"/>
  <c r="K290" i="2"/>
  <c r="E288" i="8"/>
  <c r="A289" i="8"/>
  <c r="B289" i="8"/>
  <c r="C289" i="8"/>
  <c r="D289" i="8"/>
  <c r="Q291" i="2"/>
  <c r="R291" i="2"/>
  <c r="S291" i="2"/>
  <c r="T291" i="2"/>
  <c r="U291" i="2"/>
  <c r="K291" i="2"/>
  <c r="E289" i="8"/>
  <c r="A290" i="8"/>
  <c r="B290" i="8"/>
  <c r="C290" i="8"/>
  <c r="D290" i="8"/>
  <c r="Q292" i="2"/>
  <c r="R292" i="2"/>
  <c r="S292" i="2"/>
  <c r="T292" i="2"/>
  <c r="U292" i="2"/>
  <c r="K292" i="2"/>
  <c r="E290" i="8"/>
  <c r="A291" i="8"/>
  <c r="B291" i="8"/>
  <c r="C291" i="8"/>
  <c r="D291" i="8"/>
  <c r="Q293" i="2"/>
  <c r="R293" i="2"/>
  <c r="S293" i="2"/>
  <c r="T293" i="2"/>
  <c r="U293" i="2"/>
  <c r="K293" i="2"/>
  <c r="E291" i="8"/>
  <c r="A292" i="8"/>
  <c r="B292" i="8"/>
  <c r="C292" i="8"/>
  <c r="D292" i="8"/>
  <c r="Q294" i="2"/>
  <c r="R294" i="2"/>
  <c r="S294" i="2"/>
  <c r="T294" i="2"/>
  <c r="U294" i="2"/>
  <c r="K294" i="2"/>
  <c r="E292" i="8"/>
  <c r="A293" i="8"/>
  <c r="B293" i="8"/>
  <c r="C293" i="8"/>
  <c r="D293" i="8"/>
  <c r="Q295" i="2"/>
  <c r="R295" i="2"/>
  <c r="S295" i="2"/>
  <c r="T295" i="2"/>
  <c r="U295" i="2"/>
  <c r="K295" i="2"/>
  <c r="E293" i="8"/>
  <c r="A294" i="8"/>
  <c r="B294" i="8"/>
  <c r="C294" i="8"/>
  <c r="D294" i="8"/>
  <c r="Q296" i="2"/>
  <c r="R296" i="2"/>
  <c r="S296" i="2"/>
  <c r="T296" i="2"/>
  <c r="U296" i="2"/>
  <c r="K296" i="2"/>
  <c r="E294" i="8"/>
  <c r="A295" i="8"/>
  <c r="B295" i="8"/>
  <c r="C295" i="8"/>
  <c r="D295" i="8"/>
  <c r="Q297" i="2"/>
  <c r="R297" i="2"/>
  <c r="S297" i="2"/>
  <c r="T297" i="2"/>
  <c r="U297" i="2"/>
  <c r="K297" i="2"/>
  <c r="E295" i="8"/>
  <c r="A296" i="8"/>
  <c r="B296" i="8"/>
  <c r="C296" i="8"/>
  <c r="D296" i="8"/>
  <c r="Q298" i="2"/>
  <c r="R298" i="2"/>
  <c r="S298" i="2"/>
  <c r="T298" i="2"/>
  <c r="U298" i="2"/>
  <c r="K298" i="2"/>
  <c r="E296" i="8"/>
  <c r="A297" i="8"/>
  <c r="B297" i="8"/>
  <c r="C297" i="8"/>
  <c r="D297" i="8"/>
  <c r="Q299" i="2"/>
  <c r="R299" i="2"/>
  <c r="S299" i="2"/>
  <c r="T299" i="2"/>
  <c r="U299" i="2"/>
  <c r="K299" i="2"/>
  <c r="E297" i="8"/>
  <c r="A298" i="8"/>
  <c r="B298" i="8"/>
  <c r="C298" i="8"/>
  <c r="D298" i="8"/>
  <c r="Q300" i="2"/>
  <c r="R300" i="2"/>
  <c r="S300" i="2"/>
  <c r="T300" i="2"/>
  <c r="U300" i="2"/>
  <c r="K300" i="2"/>
  <c r="E298" i="8"/>
  <c r="A299" i="8"/>
  <c r="B299" i="8"/>
  <c r="C299" i="8"/>
  <c r="D299" i="8"/>
  <c r="Q301" i="2"/>
  <c r="R301" i="2"/>
  <c r="S301" i="2"/>
  <c r="T301" i="2"/>
  <c r="U301" i="2"/>
  <c r="K301" i="2"/>
  <c r="E299" i="8"/>
  <c r="A300" i="8"/>
  <c r="B300" i="8"/>
  <c r="C300" i="8"/>
  <c r="D300" i="8"/>
  <c r="Q302" i="2"/>
  <c r="R302" i="2"/>
  <c r="S302" i="2"/>
  <c r="T302" i="2"/>
  <c r="U302" i="2"/>
  <c r="K302" i="2"/>
  <c r="E300" i="8"/>
  <c r="A301" i="8"/>
  <c r="B301" i="8"/>
  <c r="C301" i="8"/>
  <c r="D301" i="8"/>
  <c r="Q303" i="2"/>
  <c r="R303" i="2"/>
  <c r="S303" i="2"/>
  <c r="T303" i="2"/>
  <c r="U303" i="2"/>
  <c r="K303" i="2"/>
  <c r="E301" i="8"/>
  <c r="A302" i="8"/>
  <c r="B302" i="8"/>
  <c r="C302" i="8"/>
  <c r="D302" i="8"/>
  <c r="Q304" i="2"/>
  <c r="R304" i="2"/>
  <c r="S304" i="2"/>
  <c r="T304" i="2"/>
  <c r="U304" i="2"/>
  <c r="K304" i="2"/>
  <c r="E302" i="8"/>
  <c r="A303" i="8"/>
  <c r="B303" i="8"/>
  <c r="C303" i="8"/>
  <c r="D303" i="8"/>
  <c r="Q305" i="2"/>
  <c r="R305" i="2"/>
  <c r="S305" i="2"/>
  <c r="T305" i="2"/>
  <c r="U305" i="2"/>
  <c r="K305" i="2"/>
  <c r="E303" i="8"/>
  <c r="A304" i="8"/>
  <c r="B304" i="8"/>
  <c r="C304" i="8"/>
  <c r="D304" i="8"/>
  <c r="Q306" i="2"/>
  <c r="R306" i="2"/>
  <c r="S306" i="2"/>
  <c r="T306" i="2"/>
  <c r="U306" i="2"/>
  <c r="K306" i="2"/>
  <c r="E304" i="8"/>
  <c r="A305" i="8"/>
  <c r="B305" i="8"/>
  <c r="C305" i="8"/>
  <c r="D305" i="8"/>
  <c r="Q307" i="2"/>
  <c r="R307" i="2"/>
  <c r="S307" i="2"/>
  <c r="T307" i="2"/>
  <c r="U307" i="2"/>
  <c r="K307" i="2"/>
  <c r="E305" i="8"/>
  <c r="A306" i="8"/>
  <c r="B306" i="8"/>
  <c r="C306" i="8"/>
  <c r="D306" i="8"/>
  <c r="Q308" i="2"/>
  <c r="R308" i="2"/>
  <c r="S308" i="2"/>
  <c r="T308" i="2"/>
  <c r="U308" i="2"/>
  <c r="K308" i="2"/>
  <c r="E306" i="8"/>
  <c r="A307" i="8"/>
  <c r="B307" i="8"/>
  <c r="C307" i="8"/>
  <c r="D307" i="8"/>
  <c r="Q309" i="2"/>
  <c r="R309" i="2"/>
  <c r="S309" i="2"/>
  <c r="T309" i="2"/>
  <c r="U309" i="2"/>
  <c r="K309" i="2"/>
  <c r="E307" i="8"/>
  <c r="A308" i="8"/>
  <c r="B308" i="8"/>
  <c r="C308" i="8"/>
  <c r="D308" i="8"/>
  <c r="Q310" i="2"/>
  <c r="R310" i="2"/>
  <c r="S310" i="2"/>
  <c r="T310" i="2"/>
  <c r="U310" i="2"/>
  <c r="K310" i="2"/>
  <c r="E308" i="8"/>
  <c r="A309" i="8"/>
  <c r="B309" i="8"/>
  <c r="C309" i="8"/>
  <c r="D309" i="8"/>
  <c r="Q311" i="2"/>
  <c r="R311" i="2"/>
  <c r="S311" i="2"/>
  <c r="T311" i="2"/>
  <c r="U311" i="2"/>
  <c r="K311" i="2"/>
  <c r="E309" i="8"/>
  <c r="A310" i="8"/>
  <c r="B310" i="8"/>
  <c r="C310" i="8"/>
  <c r="D310" i="8"/>
  <c r="Q312" i="2"/>
  <c r="R312" i="2"/>
  <c r="S312" i="2"/>
  <c r="T312" i="2"/>
  <c r="U312" i="2"/>
  <c r="K312" i="2"/>
  <c r="E310" i="8"/>
  <c r="A311" i="8"/>
  <c r="B311" i="8"/>
  <c r="C311" i="8"/>
  <c r="D311" i="8"/>
  <c r="Q313" i="2"/>
  <c r="R313" i="2"/>
  <c r="S313" i="2"/>
  <c r="T313" i="2"/>
  <c r="U313" i="2"/>
  <c r="K313" i="2"/>
  <c r="E311" i="8"/>
  <c r="A312" i="8"/>
  <c r="B312" i="8"/>
  <c r="C312" i="8"/>
  <c r="D312" i="8"/>
  <c r="Q314" i="2"/>
  <c r="R314" i="2"/>
  <c r="S314" i="2"/>
  <c r="T314" i="2"/>
  <c r="U314" i="2"/>
  <c r="K314" i="2"/>
  <c r="E312" i="8"/>
  <c r="A313" i="8"/>
  <c r="B313" i="8"/>
  <c r="C313" i="8"/>
  <c r="D313" i="8"/>
  <c r="Q315" i="2"/>
  <c r="R315" i="2"/>
  <c r="S315" i="2"/>
  <c r="T315" i="2"/>
  <c r="U315" i="2"/>
  <c r="K315" i="2"/>
  <c r="E313" i="8"/>
  <c r="A314" i="8"/>
  <c r="B314" i="8"/>
  <c r="C314" i="8"/>
  <c r="D314" i="8"/>
  <c r="Q316" i="2"/>
  <c r="R316" i="2"/>
  <c r="S316" i="2"/>
  <c r="T316" i="2"/>
  <c r="U316" i="2"/>
  <c r="K316" i="2"/>
  <c r="E314" i="8"/>
  <c r="A315" i="8"/>
  <c r="B315" i="8"/>
  <c r="C315" i="8"/>
  <c r="D315" i="8"/>
  <c r="Q317" i="2"/>
  <c r="R317" i="2"/>
  <c r="S317" i="2"/>
  <c r="T317" i="2"/>
  <c r="U317" i="2"/>
  <c r="K317" i="2"/>
  <c r="E315" i="8"/>
  <c r="A316" i="8"/>
  <c r="B316" i="8"/>
  <c r="C316" i="8"/>
  <c r="D316" i="8"/>
  <c r="Q318" i="2"/>
  <c r="R318" i="2"/>
  <c r="S318" i="2"/>
  <c r="T318" i="2"/>
  <c r="U318" i="2"/>
  <c r="K318" i="2"/>
  <c r="E316" i="8"/>
  <c r="A317" i="8"/>
  <c r="B317" i="8"/>
  <c r="C317" i="8"/>
  <c r="D317" i="8"/>
  <c r="Q319" i="2"/>
  <c r="R319" i="2"/>
  <c r="S319" i="2"/>
  <c r="T319" i="2"/>
  <c r="U319" i="2"/>
  <c r="K319" i="2"/>
  <c r="E317" i="8"/>
  <c r="A318" i="8"/>
  <c r="B318" i="8"/>
  <c r="C318" i="8"/>
  <c r="D318" i="8"/>
  <c r="Q320" i="2"/>
  <c r="R320" i="2"/>
  <c r="S320" i="2"/>
  <c r="T320" i="2"/>
  <c r="U320" i="2"/>
  <c r="K320" i="2"/>
  <c r="E318" i="8"/>
  <c r="A319" i="8"/>
  <c r="B319" i="8"/>
  <c r="C319" i="8"/>
  <c r="D319" i="8"/>
  <c r="Q321" i="2"/>
  <c r="R321" i="2"/>
  <c r="S321" i="2"/>
  <c r="T321" i="2"/>
  <c r="U321" i="2"/>
  <c r="K321" i="2"/>
  <c r="E319" i="8"/>
  <c r="A320" i="8"/>
  <c r="B320" i="8"/>
  <c r="C320" i="8"/>
  <c r="D320" i="8"/>
  <c r="Q322" i="2"/>
  <c r="R322" i="2"/>
  <c r="S322" i="2"/>
  <c r="T322" i="2"/>
  <c r="U322" i="2"/>
  <c r="K322" i="2"/>
  <c r="E320" i="8"/>
  <c r="A321" i="8"/>
  <c r="B321" i="8"/>
  <c r="C321" i="8"/>
  <c r="D321" i="8"/>
  <c r="Q323" i="2"/>
  <c r="R323" i="2"/>
  <c r="S323" i="2"/>
  <c r="T323" i="2"/>
  <c r="U323" i="2"/>
  <c r="K323" i="2"/>
  <c r="E321" i="8"/>
  <c r="A322" i="8"/>
  <c r="B322" i="8"/>
  <c r="C322" i="8"/>
  <c r="D322" i="8"/>
  <c r="Q324" i="2"/>
  <c r="R324" i="2"/>
  <c r="S324" i="2"/>
  <c r="T324" i="2"/>
  <c r="U324" i="2"/>
  <c r="K324" i="2"/>
  <c r="E322" i="8"/>
  <c r="A323" i="8"/>
  <c r="B323" i="8"/>
  <c r="C323" i="8"/>
  <c r="D323" i="8"/>
  <c r="Q325" i="2"/>
  <c r="R325" i="2"/>
  <c r="S325" i="2"/>
  <c r="T325" i="2"/>
  <c r="U325" i="2"/>
  <c r="K325" i="2"/>
  <c r="E323" i="8"/>
  <c r="A324" i="8"/>
  <c r="B324" i="8"/>
  <c r="C324" i="8"/>
  <c r="D324" i="8"/>
  <c r="Q326" i="2"/>
  <c r="R326" i="2"/>
  <c r="S326" i="2"/>
  <c r="T326" i="2"/>
  <c r="U326" i="2"/>
  <c r="K326" i="2"/>
  <c r="E324" i="8"/>
  <c r="A325" i="8"/>
  <c r="B325" i="8"/>
  <c r="C325" i="8"/>
  <c r="D325" i="8"/>
  <c r="Q327" i="2"/>
  <c r="R327" i="2"/>
  <c r="S327" i="2"/>
  <c r="T327" i="2"/>
  <c r="U327" i="2"/>
  <c r="K327" i="2"/>
  <c r="E325" i="8"/>
  <c r="A326" i="8"/>
  <c r="B326" i="8"/>
  <c r="C326" i="8"/>
  <c r="D326" i="8"/>
  <c r="Q328" i="2"/>
  <c r="R328" i="2"/>
  <c r="S328" i="2"/>
  <c r="T328" i="2"/>
  <c r="U328" i="2"/>
  <c r="K328" i="2"/>
  <c r="E326" i="8"/>
  <c r="A327" i="8"/>
  <c r="B327" i="8"/>
  <c r="C327" i="8"/>
  <c r="D327" i="8"/>
  <c r="Q329" i="2"/>
  <c r="R329" i="2"/>
  <c r="S329" i="2"/>
  <c r="T329" i="2"/>
  <c r="U329" i="2"/>
  <c r="K329" i="2"/>
  <c r="E327" i="8"/>
  <c r="A328" i="8"/>
  <c r="B328" i="8"/>
  <c r="C328" i="8"/>
  <c r="D328" i="8"/>
  <c r="Q330" i="2"/>
  <c r="R330" i="2"/>
  <c r="S330" i="2"/>
  <c r="T330" i="2"/>
  <c r="U330" i="2"/>
  <c r="K330" i="2"/>
  <c r="E328" i="8"/>
  <c r="A329" i="8"/>
  <c r="B329" i="8"/>
  <c r="C329" i="8"/>
  <c r="D329" i="8"/>
  <c r="Q331" i="2"/>
  <c r="R331" i="2"/>
  <c r="S331" i="2"/>
  <c r="T331" i="2"/>
  <c r="U331" i="2"/>
  <c r="K331" i="2"/>
  <c r="E329" i="8"/>
  <c r="A330" i="8"/>
  <c r="B330" i="8"/>
  <c r="C330" i="8"/>
  <c r="D330" i="8"/>
  <c r="Q332" i="2"/>
  <c r="R332" i="2"/>
  <c r="S332" i="2"/>
  <c r="T332" i="2"/>
  <c r="U332" i="2"/>
  <c r="K332" i="2"/>
  <c r="E330" i="8"/>
  <c r="A331" i="8"/>
  <c r="B331" i="8"/>
  <c r="C331" i="8"/>
  <c r="D331" i="8"/>
  <c r="Q333" i="2"/>
  <c r="R333" i="2"/>
  <c r="S333" i="2"/>
  <c r="T333" i="2"/>
  <c r="U333" i="2"/>
  <c r="K333" i="2"/>
  <c r="E331" i="8"/>
  <c r="A332" i="8"/>
  <c r="B332" i="8"/>
  <c r="C332" i="8"/>
  <c r="D332" i="8"/>
  <c r="Q334" i="2"/>
  <c r="R334" i="2"/>
  <c r="S334" i="2"/>
  <c r="T334" i="2"/>
  <c r="U334" i="2"/>
  <c r="K334" i="2"/>
  <c r="E332" i="8"/>
  <c r="A333" i="8"/>
  <c r="B333" i="8"/>
  <c r="C333" i="8"/>
  <c r="D333" i="8"/>
  <c r="Q335" i="2"/>
  <c r="R335" i="2"/>
  <c r="S335" i="2"/>
  <c r="T335" i="2"/>
  <c r="U335" i="2"/>
  <c r="K335" i="2"/>
  <c r="E333" i="8"/>
  <c r="A334" i="8"/>
  <c r="B334" i="8"/>
  <c r="C334" i="8"/>
  <c r="D334" i="8"/>
  <c r="Q336" i="2"/>
  <c r="R336" i="2"/>
  <c r="S336" i="2"/>
  <c r="T336" i="2"/>
  <c r="U336" i="2"/>
  <c r="K336" i="2"/>
  <c r="E334" i="8"/>
  <c r="A335" i="8"/>
  <c r="B335" i="8"/>
  <c r="C335" i="8"/>
  <c r="D335" i="8"/>
  <c r="Q337" i="2"/>
  <c r="R337" i="2"/>
  <c r="S337" i="2"/>
  <c r="T337" i="2"/>
  <c r="U337" i="2"/>
  <c r="K337" i="2"/>
  <c r="E335" i="8"/>
  <c r="A336" i="8"/>
  <c r="B336" i="8"/>
  <c r="C336" i="8"/>
  <c r="D336" i="8"/>
  <c r="Q338" i="2"/>
  <c r="R338" i="2"/>
  <c r="S338" i="2"/>
  <c r="T338" i="2"/>
  <c r="U338" i="2"/>
  <c r="K338" i="2"/>
  <c r="E336" i="8"/>
  <c r="A337" i="8"/>
  <c r="B337" i="8"/>
  <c r="C337" i="8"/>
  <c r="D337" i="8"/>
  <c r="Q339" i="2"/>
  <c r="R339" i="2"/>
  <c r="S339" i="2"/>
  <c r="T339" i="2"/>
  <c r="U339" i="2"/>
  <c r="K339" i="2"/>
  <c r="E337" i="8"/>
  <c r="A338" i="8"/>
  <c r="B338" i="8"/>
  <c r="C338" i="8"/>
  <c r="D338" i="8"/>
  <c r="Q340" i="2"/>
  <c r="R340" i="2"/>
  <c r="S340" i="2"/>
  <c r="T340" i="2"/>
  <c r="U340" i="2"/>
  <c r="K340" i="2"/>
  <c r="E338" i="8"/>
  <c r="A339" i="8"/>
  <c r="B339" i="8"/>
  <c r="C339" i="8"/>
  <c r="D339" i="8"/>
  <c r="Q341" i="2"/>
  <c r="R341" i="2"/>
  <c r="S341" i="2"/>
  <c r="T341" i="2"/>
  <c r="U341" i="2"/>
  <c r="K341" i="2"/>
  <c r="E339" i="8"/>
  <c r="A340" i="8"/>
  <c r="B340" i="8"/>
  <c r="C340" i="8"/>
  <c r="D340" i="8"/>
  <c r="Q342" i="2"/>
  <c r="R342" i="2"/>
  <c r="S342" i="2"/>
  <c r="T342" i="2"/>
  <c r="U342" i="2"/>
  <c r="K342" i="2"/>
  <c r="E340" i="8"/>
  <c r="A341" i="8"/>
  <c r="B341" i="8"/>
  <c r="C341" i="8"/>
  <c r="D341" i="8"/>
  <c r="Q343" i="2"/>
  <c r="R343" i="2"/>
  <c r="S343" i="2"/>
  <c r="T343" i="2"/>
  <c r="U343" i="2"/>
  <c r="K343" i="2"/>
  <c r="E341" i="8"/>
  <c r="A342" i="8"/>
  <c r="B342" i="8"/>
  <c r="C342" i="8"/>
  <c r="D342" i="8"/>
  <c r="Q344" i="2"/>
  <c r="R344" i="2"/>
  <c r="S344" i="2"/>
  <c r="T344" i="2"/>
  <c r="U344" i="2"/>
  <c r="K344" i="2"/>
  <c r="E342" i="8"/>
  <c r="A343" i="8"/>
  <c r="B343" i="8"/>
  <c r="C343" i="8"/>
  <c r="D343" i="8"/>
  <c r="Q345" i="2"/>
  <c r="R345" i="2"/>
  <c r="S345" i="2"/>
  <c r="T345" i="2"/>
  <c r="U345" i="2"/>
  <c r="K345" i="2"/>
  <c r="E343" i="8"/>
  <c r="A344" i="8"/>
  <c r="B344" i="8"/>
  <c r="C344" i="8"/>
  <c r="D344" i="8"/>
  <c r="Q346" i="2"/>
  <c r="R346" i="2"/>
  <c r="S346" i="2"/>
  <c r="T346" i="2"/>
  <c r="U346" i="2"/>
  <c r="K346" i="2"/>
  <c r="E344" i="8"/>
  <c r="A345" i="8"/>
  <c r="B345" i="8"/>
  <c r="C345" i="8"/>
  <c r="D345" i="8"/>
  <c r="Q347" i="2"/>
  <c r="R347" i="2"/>
  <c r="S347" i="2"/>
  <c r="T347" i="2"/>
  <c r="U347" i="2"/>
  <c r="K347" i="2"/>
  <c r="E345" i="8"/>
  <c r="A346" i="8"/>
  <c r="B346" i="8"/>
  <c r="C346" i="8"/>
  <c r="D346" i="8"/>
  <c r="Q348" i="2"/>
  <c r="R348" i="2"/>
  <c r="S348" i="2"/>
  <c r="T348" i="2"/>
  <c r="U348" i="2"/>
  <c r="K348" i="2"/>
  <c r="E346" i="8"/>
  <c r="A347" i="8"/>
  <c r="B347" i="8"/>
  <c r="C347" i="8"/>
  <c r="D347" i="8"/>
  <c r="Q349" i="2"/>
  <c r="R349" i="2"/>
  <c r="S349" i="2"/>
  <c r="T349" i="2"/>
  <c r="U349" i="2"/>
  <c r="K349" i="2"/>
  <c r="E347" i="8"/>
  <c r="A348" i="8"/>
  <c r="B348" i="8"/>
  <c r="C348" i="8"/>
  <c r="D348" i="8"/>
  <c r="Q350" i="2"/>
  <c r="R350" i="2"/>
  <c r="S350" i="2"/>
  <c r="T350" i="2"/>
  <c r="U350" i="2"/>
  <c r="K350" i="2"/>
  <c r="E348" i="8"/>
  <c r="A349" i="8"/>
  <c r="B349" i="8"/>
  <c r="C349" i="8"/>
  <c r="D349" i="8"/>
  <c r="Q351" i="2"/>
  <c r="R351" i="2"/>
  <c r="S351" i="2"/>
  <c r="T351" i="2"/>
  <c r="U351" i="2"/>
  <c r="K351" i="2"/>
  <c r="E349" i="8"/>
  <c r="A350" i="8"/>
  <c r="B350" i="8"/>
  <c r="C350" i="8"/>
  <c r="D350" i="8"/>
  <c r="Q352" i="2"/>
  <c r="R352" i="2"/>
  <c r="S352" i="2"/>
  <c r="T352" i="2"/>
  <c r="U352" i="2"/>
  <c r="K352" i="2"/>
  <c r="E350" i="8"/>
  <c r="A351" i="8"/>
  <c r="B351" i="8"/>
  <c r="C351" i="8"/>
  <c r="D351" i="8"/>
  <c r="Q353" i="2"/>
  <c r="R353" i="2"/>
  <c r="S353" i="2"/>
  <c r="T353" i="2"/>
  <c r="U353" i="2"/>
  <c r="K353" i="2"/>
  <c r="E351" i="8"/>
  <c r="A352" i="8"/>
  <c r="B352" i="8"/>
  <c r="C352" i="8"/>
  <c r="D352" i="8"/>
  <c r="Q354" i="2"/>
  <c r="R354" i="2"/>
  <c r="S354" i="2"/>
  <c r="T354" i="2"/>
  <c r="U354" i="2"/>
  <c r="K354" i="2"/>
  <c r="E352" i="8"/>
  <c r="A353" i="8"/>
  <c r="B353" i="8"/>
  <c r="C353" i="8"/>
  <c r="D353" i="8"/>
  <c r="Q355" i="2"/>
  <c r="R355" i="2"/>
  <c r="S355" i="2"/>
  <c r="T355" i="2"/>
  <c r="U355" i="2"/>
  <c r="K355" i="2"/>
  <c r="E353" i="8"/>
  <c r="A354" i="8"/>
  <c r="B354" i="8"/>
  <c r="C354" i="8"/>
  <c r="D354" i="8"/>
  <c r="Q356" i="2"/>
  <c r="R356" i="2"/>
  <c r="S356" i="2"/>
  <c r="T356" i="2"/>
  <c r="U356" i="2"/>
  <c r="K356" i="2"/>
  <c r="E354" i="8"/>
  <c r="A355" i="8"/>
  <c r="B355" i="8"/>
  <c r="C355" i="8"/>
  <c r="D355" i="8"/>
  <c r="Q357" i="2"/>
  <c r="R357" i="2"/>
  <c r="S357" i="2"/>
  <c r="T357" i="2"/>
  <c r="U357" i="2"/>
  <c r="K357" i="2"/>
  <c r="E355" i="8"/>
  <c r="A356" i="8"/>
  <c r="B356" i="8"/>
  <c r="C356" i="8"/>
  <c r="D356" i="8"/>
  <c r="Q358" i="2"/>
  <c r="R358" i="2"/>
  <c r="S358" i="2"/>
  <c r="T358" i="2"/>
  <c r="U358" i="2"/>
  <c r="K358" i="2"/>
  <c r="E356" i="8"/>
  <c r="A357" i="8"/>
  <c r="B357" i="8"/>
  <c r="C357" i="8"/>
  <c r="D357" i="8"/>
  <c r="Q359" i="2"/>
  <c r="R359" i="2"/>
  <c r="S359" i="2"/>
  <c r="T359" i="2"/>
  <c r="U359" i="2"/>
  <c r="K359" i="2"/>
  <c r="E357" i="8"/>
  <c r="A358" i="8"/>
  <c r="B358" i="8"/>
  <c r="C358" i="8"/>
  <c r="D358" i="8"/>
  <c r="Q360" i="2"/>
  <c r="R360" i="2"/>
  <c r="S360" i="2"/>
  <c r="T360" i="2"/>
  <c r="U360" i="2"/>
  <c r="K360" i="2"/>
  <c r="E358" i="8"/>
  <c r="A359" i="8"/>
  <c r="B359" i="8"/>
  <c r="C359" i="8"/>
  <c r="D359" i="8"/>
  <c r="Q361" i="2"/>
  <c r="R361" i="2"/>
  <c r="S361" i="2"/>
  <c r="T361" i="2"/>
  <c r="U361" i="2"/>
  <c r="K361" i="2"/>
  <c r="E359" i="8"/>
  <c r="A360" i="8"/>
  <c r="B360" i="8"/>
  <c r="C360" i="8"/>
  <c r="D360" i="8"/>
  <c r="Q362" i="2"/>
  <c r="R362" i="2"/>
  <c r="S362" i="2"/>
  <c r="T362" i="2"/>
  <c r="U362" i="2"/>
  <c r="K362" i="2"/>
  <c r="E360" i="8"/>
  <c r="A361" i="8"/>
  <c r="B361" i="8"/>
  <c r="C361" i="8"/>
  <c r="D361" i="8"/>
  <c r="Q363" i="2"/>
  <c r="R363" i="2"/>
  <c r="S363" i="2"/>
  <c r="T363" i="2"/>
  <c r="U363" i="2"/>
  <c r="K363" i="2"/>
  <c r="E361" i="8"/>
  <c r="A362" i="8"/>
  <c r="B362" i="8"/>
  <c r="C362" i="8"/>
  <c r="D362" i="8"/>
  <c r="Q364" i="2"/>
  <c r="R364" i="2"/>
  <c r="S364" i="2"/>
  <c r="T364" i="2"/>
  <c r="U364" i="2"/>
  <c r="K364" i="2"/>
  <c r="E362" i="8"/>
  <c r="A363" i="8"/>
  <c r="B363" i="8"/>
  <c r="C363" i="8"/>
  <c r="D363" i="8"/>
  <c r="Q365" i="2"/>
  <c r="R365" i="2"/>
  <c r="S365" i="2"/>
  <c r="T365" i="2"/>
  <c r="U365" i="2"/>
  <c r="K365" i="2"/>
  <c r="E363" i="8"/>
  <c r="A364" i="8"/>
  <c r="B364" i="8"/>
  <c r="C364" i="8"/>
  <c r="D364" i="8"/>
  <c r="Q366" i="2"/>
  <c r="R366" i="2"/>
  <c r="S366" i="2"/>
  <c r="T366" i="2"/>
  <c r="U366" i="2"/>
  <c r="K366" i="2"/>
  <c r="E364" i="8"/>
  <c r="A365" i="8"/>
  <c r="B365" i="8"/>
  <c r="C365" i="8"/>
  <c r="D365" i="8"/>
  <c r="Q367" i="2"/>
  <c r="R367" i="2"/>
  <c r="S367" i="2"/>
  <c r="T367" i="2"/>
  <c r="U367" i="2"/>
  <c r="K367" i="2"/>
  <c r="E365" i="8"/>
  <c r="A366" i="8"/>
  <c r="B366" i="8"/>
  <c r="C366" i="8"/>
  <c r="D366" i="8"/>
  <c r="Q368" i="2"/>
  <c r="R368" i="2"/>
  <c r="S368" i="2"/>
  <c r="T368" i="2"/>
  <c r="U368" i="2"/>
  <c r="K368" i="2"/>
  <c r="E366" i="8"/>
  <c r="A367" i="8"/>
  <c r="B367" i="8"/>
  <c r="C367" i="8"/>
  <c r="D367" i="8"/>
  <c r="Q369" i="2"/>
  <c r="R369" i="2"/>
  <c r="S369" i="2"/>
  <c r="T369" i="2"/>
  <c r="U369" i="2"/>
  <c r="K369" i="2"/>
  <c r="E367" i="8"/>
  <c r="A368" i="8"/>
  <c r="B368" i="8"/>
  <c r="C368" i="8"/>
  <c r="D368" i="8"/>
  <c r="Q370" i="2"/>
  <c r="R370" i="2"/>
  <c r="S370" i="2"/>
  <c r="T370" i="2"/>
  <c r="U370" i="2"/>
  <c r="K370" i="2"/>
  <c r="E368" i="8"/>
  <c r="A369" i="8"/>
  <c r="B369" i="8"/>
  <c r="C369" i="8"/>
  <c r="D369" i="8"/>
  <c r="Q371" i="2"/>
  <c r="R371" i="2"/>
  <c r="S371" i="2"/>
  <c r="T371" i="2"/>
  <c r="U371" i="2"/>
  <c r="K371" i="2"/>
  <c r="E369" i="8"/>
  <c r="A370" i="8"/>
  <c r="B370" i="8"/>
  <c r="C370" i="8"/>
  <c r="D370" i="8"/>
  <c r="Q372" i="2"/>
  <c r="R372" i="2"/>
  <c r="S372" i="2"/>
  <c r="T372" i="2"/>
  <c r="U372" i="2"/>
  <c r="K372" i="2"/>
  <c r="E370" i="8"/>
  <c r="A371" i="8"/>
  <c r="B371" i="8"/>
  <c r="C371" i="8"/>
  <c r="D371" i="8"/>
  <c r="Q373" i="2"/>
  <c r="R373" i="2"/>
  <c r="S373" i="2"/>
  <c r="T373" i="2"/>
  <c r="U373" i="2"/>
  <c r="K373" i="2"/>
  <c r="E371" i="8"/>
  <c r="A372" i="8"/>
  <c r="B372" i="8"/>
  <c r="C372" i="8"/>
  <c r="D372" i="8"/>
  <c r="Q374" i="2"/>
  <c r="R374" i="2"/>
  <c r="S374" i="2"/>
  <c r="T374" i="2"/>
  <c r="U374" i="2"/>
  <c r="K374" i="2"/>
  <c r="E372" i="8"/>
  <c r="A373" i="8"/>
  <c r="B373" i="8"/>
  <c r="C373" i="8"/>
  <c r="D373" i="8"/>
  <c r="Q375" i="2"/>
  <c r="R375" i="2"/>
  <c r="S375" i="2"/>
  <c r="T375" i="2"/>
  <c r="U375" i="2"/>
  <c r="K375" i="2"/>
  <c r="E373" i="8"/>
  <c r="A374" i="8"/>
  <c r="B374" i="8"/>
  <c r="C374" i="8"/>
  <c r="D374" i="8"/>
  <c r="Q376" i="2"/>
  <c r="R376" i="2"/>
  <c r="S376" i="2"/>
  <c r="T376" i="2"/>
  <c r="U376" i="2"/>
  <c r="K376" i="2"/>
  <c r="E374" i="8"/>
  <c r="A375" i="8"/>
  <c r="B375" i="8"/>
  <c r="C375" i="8"/>
  <c r="D375" i="8"/>
  <c r="Q377" i="2"/>
  <c r="R377" i="2"/>
  <c r="S377" i="2"/>
  <c r="T377" i="2"/>
  <c r="U377" i="2"/>
  <c r="K377" i="2"/>
  <c r="E375" i="8"/>
  <c r="A376" i="8"/>
  <c r="B376" i="8"/>
  <c r="C376" i="8"/>
  <c r="D376" i="8"/>
  <c r="Q378" i="2"/>
  <c r="R378" i="2"/>
  <c r="S378" i="2"/>
  <c r="T378" i="2"/>
  <c r="U378" i="2"/>
  <c r="K378" i="2"/>
  <c r="E376" i="8"/>
  <c r="A377" i="8"/>
  <c r="B377" i="8"/>
  <c r="C377" i="8"/>
  <c r="D377" i="8"/>
  <c r="Q379" i="2"/>
  <c r="R379" i="2"/>
  <c r="S379" i="2"/>
  <c r="T379" i="2"/>
  <c r="U379" i="2"/>
  <c r="K379" i="2"/>
  <c r="E377" i="8"/>
  <c r="A378" i="8"/>
  <c r="B378" i="8"/>
  <c r="C378" i="8"/>
  <c r="D378" i="8"/>
  <c r="Q380" i="2"/>
  <c r="R380" i="2"/>
  <c r="S380" i="2"/>
  <c r="T380" i="2"/>
  <c r="U380" i="2"/>
  <c r="K380" i="2"/>
  <c r="E378" i="8"/>
  <c r="A379" i="8"/>
  <c r="B379" i="8"/>
  <c r="C379" i="8"/>
  <c r="D379" i="8"/>
  <c r="Q381" i="2"/>
  <c r="R381" i="2"/>
  <c r="S381" i="2"/>
  <c r="T381" i="2"/>
  <c r="U381" i="2"/>
  <c r="K381" i="2"/>
  <c r="E379" i="8"/>
  <c r="A380" i="8"/>
  <c r="B380" i="8"/>
  <c r="C380" i="8"/>
  <c r="D380" i="8"/>
  <c r="Q382" i="2"/>
  <c r="R382" i="2"/>
  <c r="S382" i="2"/>
  <c r="T382" i="2"/>
  <c r="U382" i="2"/>
  <c r="K382" i="2"/>
  <c r="E380" i="8"/>
  <c r="A381" i="8"/>
  <c r="B381" i="8"/>
  <c r="C381" i="8"/>
  <c r="D381" i="8"/>
  <c r="Q383" i="2"/>
  <c r="R383" i="2"/>
  <c r="S383" i="2"/>
  <c r="T383" i="2"/>
  <c r="U383" i="2"/>
  <c r="K383" i="2"/>
  <c r="E381" i="8"/>
  <c r="A382" i="8"/>
  <c r="B382" i="8"/>
  <c r="C382" i="8"/>
  <c r="D382" i="8"/>
  <c r="Q384" i="2"/>
  <c r="R384" i="2"/>
  <c r="S384" i="2"/>
  <c r="T384" i="2"/>
  <c r="U384" i="2"/>
  <c r="K384" i="2"/>
  <c r="E382" i="8"/>
  <c r="A383" i="8"/>
  <c r="B383" i="8"/>
  <c r="C383" i="8"/>
  <c r="D383" i="8"/>
  <c r="Q385" i="2"/>
  <c r="R385" i="2"/>
  <c r="S385" i="2"/>
  <c r="T385" i="2"/>
  <c r="U385" i="2"/>
  <c r="K385" i="2"/>
  <c r="E383" i="8"/>
  <c r="A384" i="8"/>
  <c r="B384" i="8"/>
  <c r="C384" i="8"/>
  <c r="D384" i="8"/>
  <c r="Q386" i="2"/>
  <c r="R386" i="2"/>
  <c r="S386" i="2"/>
  <c r="T386" i="2"/>
  <c r="U386" i="2"/>
  <c r="K386" i="2"/>
  <c r="E384" i="8"/>
  <c r="A385" i="8"/>
  <c r="B385" i="8"/>
  <c r="C385" i="8"/>
  <c r="D385" i="8"/>
  <c r="Q387" i="2"/>
  <c r="R387" i="2"/>
  <c r="S387" i="2"/>
  <c r="T387" i="2"/>
  <c r="U387" i="2"/>
  <c r="K387" i="2"/>
  <c r="E385" i="8"/>
  <c r="A386" i="8"/>
  <c r="B386" i="8"/>
  <c r="C386" i="8"/>
  <c r="D386" i="8"/>
  <c r="Q388" i="2"/>
  <c r="R388" i="2"/>
  <c r="S388" i="2"/>
  <c r="T388" i="2"/>
  <c r="U388" i="2"/>
  <c r="K388" i="2"/>
  <c r="E386" i="8"/>
  <c r="A387" i="8"/>
  <c r="B387" i="8"/>
  <c r="C387" i="8"/>
  <c r="D387" i="8"/>
  <c r="Q389" i="2"/>
  <c r="R389" i="2"/>
  <c r="S389" i="2"/>
  <c r="T389" i="2"/>
  <c r="U389" i="2"/>
  <c r="K389" i="2"/>
  <c r="E387" i="8"/>
  <c r="A388" i="8"/>
  <c r="B388" i="8"/>
  <c r="C388" i="8"/>
  <c r="D388" i="8"/>
  <c r="Q390" i="2"/>
  <c r="R390" i="2"/>
  <c r="S390" i="2"/>
  <c r="T390" i="2"/>
  <c r="U390" i="2"/>
  <c r="K390" i="2"/>
  <c r="E388" i="8"/>
  <c r="A389" i="8"/>
  <c r="B389" i="8"/>
  <c r="C389" i="8"/>
  <c r="D389" i="8"/>
  <c r="Q391" i="2"/>
  <c r="R391" i="2"/>
  <c r="S391" i="2"/>
  <c r="T391" i="2"/>
  <c r="U391" i="2"/>
  <c r="K391" i="2"/>
  <c r="E389" i="8"/>
  <c r="A390" i="8"/>
  <c r="B390" i="8"/>
  <c r="C390" i="8"/>
  <c r="D390" i="8"/>
  <c r="Q392" i="2"/>
  <c r="R392" i="2"/>
  <c r="S392" i="2"/>
  <c r="T392" i="2"/>
  <c r="U392" i="2"/>
  <c r="K392" i="2"/>
  <c r="E390" i="8"/>
  <c r="A391" i="8"/>
  <c r="B391" i="8"/>
  <c r="C391" i="8"/>
  <c r="D391" i="8"/>
  <c r="Q393" i="2"/>
  <c r="R393" i="2"/>
  <c r="S393" i="2"/>
  <c r="T393" i="2"/>
  <c r="U393" i="2"/>
  <c r="K393" i="2"/>
  <c r="E391" i="8"/>
  <c r="A392" i="8"/>
  <c r="B392" i="8"/>
  <c r="C392" i="8"/>
  <c r="D392" i="8"/>
  <c r="Q394" i="2"/>
  <c r="R394" i="2"/>
  <c r="S394" i="2"/>
  <c r="T394" i="2"/>
  <c r="U394" i="2"/>
  <c r="K394" i="2"/>
  <c r="E392" i="8"/>
  <c r="A393" i="8"/>
  <c r="B393" i="8"/>
  <c r="C393" i="8"/>
  <c r="D393" i="8"/>
  <c r="Q395" i="2"/>
  <c r="R395" i="2"/>
  <c r="S395" i="2"/>
  <c r="T395" i="2"/>
  <c r="U395" i="2"/>
  <c r="K395" i="2"/>
  <c r="E393" i="8"/>
  <c r="A394" i="8"/>
  <c r="B394" i="8"/>
  <c r="C394" i="8"/>
  <c r="D394" i="8"/>
  <c r="Q396" i="2"/>
  <c r="R396" i="2"/>
  <c r="S396" i="2"/>
  <c r="T396" i="2"/>
  <c r="U396" i="2"/>
  <c r="K396" i="2"/>
  <c r="E394" i="8"/>
  <c r="A395" i="8"/>
  <c r="B395" i="8"/>
  <c r="C395" i="8"/>
  <c r="D395" i="8"/>
  <c r="Q397" i="2"/>
  <c r="R397" i="2"/>
  <c r="S397" i="2"/>
  <c r="T397" i="2"/>
  <c r="U397" i="2"/>
  <c r="K397" i="2"/>
  <c r="E395" i="8"/>
  <c r="A396" i="8"/>
  <c r="B396" i="8"/>
  <c r="C396" i="8"/>
  <c r="D396" i="8"/>
  <c r="Q398" i="2"/>
  <c r="R398" i="2"/>
  <c r="S398" i="2"/>
  <c r="T398" i="2"/>
  <c r="U398" i="2"/>
  <c r="K398" i="2"/>
  <c r="E396" i="8"/>
  <c r="A397" i="8"/>
  <c r="B397" i="8"/>
  <c r="C397" i="8"/>
  <c r="D397" i="8"/>
  <c r="Q399" i="2"/>
  <c r="R399" i="2"/>
  <c r="S399" i="2"/>
  <c r="T399" i="2"/>
  <c r="U399" i="2"/>
  <c r="K399" i="2"/>
  <c r="E397" i="8"/>
  <c r="A398" i="8"/>
  <c r="B398" i="8"/>
  <c r="C398" i="8"/>
  <c r="D398" i="8"/>
  <c r="Q400" i="2"/>
  <c r="R400" i="2"/>
  <c r="S400" i="2"/>
  <c r="T400" i="2"/>
  <c r="U400" i="2"/>
  <c r="K400" i="2"/>
  <c r="E398" i="8"/>
  <c r="A399" i="8"/>
  <c r="B399" i="8"/>
  <c r="C399" i="8"/>
  <c r="D399" i="8"/>
  <c r="Q401" i="2"/>
  <c r="R401" i="2"/>
  <c r="S401" i="2"/>
  <c r="T401" i="2"/>
  <c r="U401" i="2"/>
  <c r="K401" i="2"/>
  <c r="E399" i="8"/>
  <c r="A400" i="8"/>
  <c r="B400" i="8"/>
  <c r="C400" i="8"/>
  <c r="D400" i="8"/>
  <c r="Q402" i="2"/>
  <c r="R402" i="2"/>
  <c r="S402" i="2"/>
  <c r="T402" i="2"/>
  <c r="U402" i="2"/>
  <c r="K402" i="2"/>
  <c r="E400" i="8"/>
  <c r="A401" i="8"/>
  <c r="B401" i="8"/>
  <c r="C401" i="8"/>
  <c r="D401" i="8"/>
  <c r="Q403" i="2"/>
  <c r="R403" i="2"/>
  <c r="S403" i="2"/>
  <c r="T403" i="2"/>
  <c r="U403" i="2"/>
  <c r="K403" i="2"/>
  <c r="E401" i="8"/>
  <c r="A402" i="8"/>
  <c r="B402" i="8"/>
  <c r="C402" i="8"/>
  <c r="D402" i="8"/>
  <c r="Q404" i="2"/>
  <c r="R404" i="2"/>
  <c r="S404" i="2"/>
  <c r="T404" i="2"/>
  <c r="U404" i="2"/>
  <c r="K404" i="2"/>
  <c r="E402" i="8"/>
  <c r="A403" i="8"/>
  <c r="B403" i="8"/>
  <c r="C403" i="8"/>
  <c r="D403" i="8"/>
  <c r="Q405" i="2"/>
  <c r="R405" i="2"/>
  <c r="S405" i="2"/>
  <c r="T405" i="2"/>
  <c r="U405" i="2"/>
  <c r="K405" i="2"/>
  <c r="E403" i="8"/>
  <c r="A404" i="8"/>
  <c r="B404" i="8"/>
  <c r="C404" i="8"/>
  <c r="D404" i="8"/>
  <c r="Q406" i="2"/>
  <c r="R406" i="2"/>
  <c r="S406" i="2"/>
  <c r="T406" i="2"/>
  <c r="U406" i="2"/>
  <c r="K406" i="2"/>
  <c r="E404" i="8"/>
  <c r="A405" i="8"/>
  <c r="B405" i="8"/>
  <c r="C405" i="8"/>
  <c r="D405" i="8"/>
  <c r="Q407" i="2"/>
  <c r="R407" i="2"/>
  <c r="S407" i="2"/>
  <c r="T407" i="2"/>
  <c r="U407" i="2"/>
  <c r="K407" i="2"/>
  <c r="E405" i="8"/>
  <c r="A406" i="8"/>
  <c r="B406" i="8"/>
  <c r="C406" i="8"/>
  <c r="D406" i="8"/>
  <c r="Q408" i="2"/>
  <c r="R408" i="2"/>
  <c r="S408" i="2"/>
  <c r="T408" i="2"/>
  <c r="U408" i="2"/>
  <c r="K408" i="2"/>
  <c r="E406" i="8"/>
  <c r="A407" i="8"/>
  <c r="B407" i="8"/>
  <c r="C407" i="8"/>
  <c r="D407" i="8"/>
  <c r="Q409" i="2"/>
  <c r="R409" i="2"/>
  <c r="S409" i="2"/>
  <c r="T409" i="2"/>
  <c r="U409" i="2"/>
  <c r="K409" i="2"/>
  <c r="E407" i="8"/>
  <c r="A408" i="8"/>
  <c r="B408" i="8"/>
  <c r="C408" i="8"/>
  <c r="D408" i="8"/>
  <c r="Q410" i="2"/>
  <c r="R410" i="2"/>
  <c r="S410" i="2"/>
  <c r="T410" i="2"/>
  <c r="U410" i="2"/>
  <c r="K410" i="2"/>
  <c r="E408" i="8"/>
  <c r="A409" i="8"/>
  <c r="B409" i="8"/>
  <c r="C409" i="8"/>
  <c r="D409" i="8"/>
  <c r="Q411" i="2"/>
  <c r="R411" i="2"/>
  <c r="S411" i="2"/>
  <c r="T411" i="2"/>
  <c r="U411" i="2"/>
  <c r="K411" i="2"/>
  <c r="E409" i="8"/>
  <c r="A410" i="8"/>
  <c r="B410" i="8"/>
  <c r="C410" i="8"/>
  <c r="D410" i="8"/>
  <c r="Q412" i="2"/>
  <c r="R412" i="2"/>
  <c r="S412" i="2"/>
  <c r="T412" i="2"/>
  <c r="U412" i="2"/>
  <c r="K412" i="2"/>
  <c r="E410" i="8"/>
  <c r="A411" i="8"/>
  <c r="B411" i="8"/>
  <c r="C411" i="8"/>
  <c r="D411" i="8"/>
  <c r="Q413" i="2"/>
  <c r="R413" i="2"/>
  <c r="S413" i="2"/>
  <c r="T413" i="2"/>
  <c r="U413" i="2"/>
  <c r="K413" i="2"/>
  <c r="E411" i="8"/>
  <c r="A412" i="8"/>
  <c r="B412" i="8"/>
  <c r="C412" i="8"/>
  <c r="D412" i="8"/>
  <c r="Q414" i="2"/>
  <c r="R414" i="2"/>
  <c r="S414" i="2"/>
  <c r="T414" i="2"/>
  <c r="U414" i="2"/>
  <c r="K414" i="2"/>
  <c r="E412" i="8"/>
  <c r="A413" i="8"/>
  <c r="B413" i="8"/>
  <c r="C413" i="8"/>
  <c r="D413" i="8"/>
  <c r="Q415" i="2"/>
  <c r="R415" i="2"/>
  <c r="S415" i="2"/>
  <c r="T415" i="2"/>
  <c r="U415" i="2"/>
  <c r="K415" i="2"/>
  <c r="E413" i="8"/>
  <c r="A414" i="8"/>
  <c r="B414" i="8"/>
  <c r="C414" i="8"/>
  <c r="D414" i="8"/>
  <c r="Q416" i="2"/>
  <c r="R416" i="2"/>
  <c r="S416" i="2"/>
  <c r="T416" i="2"/>
  <c r="U416" i="2"/>
  <c r="K416" i="2"/>
  <c r="E414" i="8"/>
  <c r="A415" i="8"/>
  <c r="B415" i="8"/>
  <c r="C415" i="8"/>
  <c r="D415" i="8"/>
  <c r="Q417" i="2"/>
  <c r="R417" i="2"/>
  <c r="S417" i="2"/>
  <c r="T417" i="2"/>
  <c r="U417" i="2"/>
  <c r="K417" i="2"/>
  <c r="E415" i="8"/>
  <c r="A416" i="8"/>
  <c r="B416" i="8"/>
  <c r="C416" i="8"/>
  <c r="D416" i="8"/>
  <c r="Q418" i="2"/>
  <c r="R418" i="2"/>
  <c r="S418" i="2"/>
  <c r="T418" i="2"/>
  <c r="U418" i="2"/>
  <c r="K418" i="2"/>
  <c r="E416" i="8"/>
  <c r="A417" i="8"/>
  <c r="B417" i="8"/>
  <c r="C417" i="8"/>
  <c r="D417" i="8"/>
  <c r="Q419" i="2"/>
  <c r="R419" i="2"/>
  <c r="S419" i="2"/>
  <c r="T419" i="2"/>
  <c r="U419" i="2"/>
  <c r="K419" i="2"/>
  <c r="E417" i="8"/>
  <c r="A418" i="8"/>
  <c r="B418" i="8"/>
  <c r="C418" i="8"/>
  <c r="D418" i="8"/>
  <c r="Q420" i="2"/>
  <c r="R420" i="2"/>
  <c r="S420" i="2"/>
  <c r="T420" i="2"/>
  <c r="U420" i="2"/>
  <c r="K420" i="2"/>
  <c r="E418" i="8"/>
  <c r="A419" i="8"/>
  <c r="B419" i="8"/>
  <c r="C419" i="8"/>
  <c r="D419" i="8"/>
  <c r="Q421" i="2"/>
  <c r="R421" i="2"/>
  <c r="S421" i="2"/>
  <c r="T421" i="2"/>
  <c r="U421" i="2"/>
  <c r="K421" i="2"/>
  <c r="E419" i="8"/>
  <c r="A420" i="8"/>
  <c r="B420" i="8"/>
  <c r="C420" i="8"/>
  <c r="D420" i="8"/>
  <c r="Q422" i="2"/>
  <c r="R422" i="2"/>
  <c r="S422" i="2"/>
  <c r="T422" i="2"/>
  <c r="U422" i="2"/>
  <c r="K422" i="2"/>
  <c r="E420" i="8"/>
  <c r="A421" i="8"/>
  <c r="B421" i="8"/>
  <c r="C421" i="8"/>
  <c r="D421" i="8"/>
  <c r="Q423" i="2"/>
  <c r="R423" i="2"/>
  <c r="S423" i="2"/>
  <c r="T423" i="2"/>
  <c r="U423" i="2"/>
  <c r="K423" i="2"/>
  <c r="E421" i="8"/>
  <c r="A422" i="8"/>
  <c r="B422" i="8"/>
  <c r="C422" i="8"/>
  <c r="D422" i="8"/>
  <c r="Q424" i="2"/>
  <c r="R424" i="2"/>
  <c r="S424" i="2"/>
  <c r="T424" i="2"/>
  <c r="U424" i="2"/>
  <c r="K424" i="2"/>
  <c r="E422" i="8"/>
  <c r="A423" i="8"/>
  <c r="B423" i="8"/>
  <c r="C423" i="8"/>
  <c r="D423" i="8"/>
  <c r="Q425" i="2"/>
  <c r="R425" i="2"/>
  <c r="S425" i="2"/>
  <c r="T425" i="2"/>
  <c r="U425" i="2"/>
  <c r="K425" i="2"/>
  <c r="E423" i="8"/>
  <c r="A424" i="8"/>
  <c r="B424" i="8"/>
  <c r="C424" i="8"/>
  <c r="D424" i="8"/>
  <c r="Q426" i="2"/>
  <c r="R426" i="2"/>
  <c r="S426" i="2"/>
  <c r="T426" i="2"/>
  <c r="U426" i="2"/>
  <c r="K426" i="2"/>
  <c r="E424" i="8"/>
  <c r="A425" i="8"/>
  <c r="B425" i="8"/>
  <c r="C425" i="8"/>
  <c r="D425" i="8"/>
  <c r="Q427" i="2"/>
  <c r="R427" i="2"/>
  <c r="S427" i="2"/>
  <c r="T427" i="2"/>
  <c r="U427" i="2"/>
  <c r="K427" i="2"/>
  <c r="E425" i="8"/>
  <c r="A426" i="8"/>
  <c r="B426" i="8"/>
  <c r="C426" i="8"/>
  <c r="D426" i="8"/>
  <c r="Q428" i="2"/>
  <c r="R428" i="2"/>
  <c r="S428" i="2"/>
  <c r="T428" i="2"/>
  <c r="U428" i="2"/>
  <c r="K428" i="2"/>
  <c r="E426" i="8"/>
  <c r="A427" i="8"/>
  <c r="B427" i="8"/>
  <c r="C427" i="8"/>
  <c r="D427" i="8"/>
  <c r="Q429" i="2"/>
  <c r="R429" i="2"/>
  <c r="S429" i="2"/>
  <c r="T429" i="2"/>
  <c r="U429" i="2"/>
  <c r="K429" i="2"/>
  <c r="E427" i="8"/>
  <c r="A428" i="8"/>
  <c r="B428" i="8"/>
  <c r="C428" i="8"/>
  <c r="D428" i="8"/>
  <c r="Q430" i="2"/>
  <c r="R430" i="2"/>
  <c r="S430" i="2"/>
  <c r="T430" i="2"/>
  <c r="U430" i="2"/>
  <c r="K430" i="2"/>
  <c r="E428" i="8"/>
  <c r="A429" i="8"/>
  <c r="B429" i="8"/>
  <c r="C429" i="8"/>
  <c r="D429" i="8"/>
  <c r="Q431" i="2"/>
  <c r="R431" i="2"/>
  <c r="S431" i="2"/>
  <c r="T431" i="2"/>
  <c r="U431" i="2"/>
  <c r="K431" i="2"/>
  <c r="E429" i="8"/>
  <c r="A430" i="8"/>
  <c r="B430" i="8"/>
  <c r="C430" i="8"/>
  <c r="D430" i="8"/>
  <c r="Q432" i="2"/>
  <c r="R432" i="2"/>
  <c r="S432" i="2"/>
  <c r="T432" i="2"/>
  <c r="U432" i="2"/>
  <c r="K432" i="2"/>
  <c r="E430" i="8"/>
  <c r="A431" i="8"/>
  <c r="B431" i="8"/>
  <c r="C431" i="8"/>
  <c r="D431" i="8"/>
  <c r="Q433" i="2"/>
  <c r="R433" i="2"/>
  <c r="S433" i="2"/>
  <c r="T433" i="2"/>
  <c r="U433" i="2"/>
  <c r="K433" i="2"/>
  <c r="E431" i="8"/>
  <c r="A432" i="8"/>
  <c r="B432" i="8"/>
  <c r="C432" i="8"/>
  <c r="D432" i="8"/>
  <c r="Q434" i="2"/>
  <c r="R434" i="2"/>
  <c r="S434" i="2"/>
  <c r="T434" i="2"/>
  <c r="U434" i="2"/>
  <c r="K434" i="2"/>
  <c r="E432" i="8"/>
  <c r="A433" i="8"/>
  <c r="B433" i="8"/>
  <c r="C433" i="8"/>
  <c r="D433" i="8"/>
  <c r="Q435" i="2"/>
  <c r="R435" i="2"/>
  <c r="S435" i="2"/>
  <c r="T435" i="2"/>
  <c r="U435" i="2"/>
  <c r="K435" i="2"/>
  <c r="E433" i="8"/>
  <c r="A434" i="8"/>
  <c r="B434" i="8"/>
  <c r="C434" i="8"/>
  <c r="D434" i="8"/>
  <c r="Q436" i="2"/>
  <c r="R436" i="2"/>
  <c r="S436" i="2"/>
  <c r="T436" i="2"/>
  <c r="U436" i="2"/>
  <c r="K436" i="2"/>
  <c r="E434" i="8"/>
  <c r="A435" i="8"/>
  <c r="B435" i="8"/>
  <c r="C435" i="8"/>
  <c r="D435" i="8"/>
  <c r="Q437" i="2"/>
  <c r="R437" i="2"/>
  <c r="S437" i="2"/>
  <c r="T437" i="2"/>
  <c r="U437" i="2"/>
  <c r="K437" i="2"/>
  <c r="E435" i="8"/>
  <c r="A436" i="8"/>
  <c r="B436" i="8"/>
  <c r="C436" i="8"/>
  <c r="D436" i="8"/>
  <c r="Q438" i="2"/>
  <c r="R438" i="2"/>
  <c r="S438" i="2"/>
  <c r="T438" i="2"/>
  <c r="U438" i="2"/>
  <c r="K438" i="2"/>
  <c r="E436" i="8"/>
  <c r="A437" i="8"/>
  <c r="B437" i="8"/>
  <c r="C437" i="8"/>
  <c r="D437" i="8"/>
  <c r="Q439" i="2"/>
  <c r="R439" i="2"/>
  <c r="S439" i="2"/>
  <c r="T439" i="2"/>
  <c r="U439" i="2"/>
  <c r="K439" i="2"/>
  <c r="E437" i="8"/>
  <c r="A438" i="8"/>
  <c r="B438" i="8"/>
  <c r="C438" i="8"/>
  <c r="D438" i="8"/>
  <c r="Q440" i="2"/>
  <c r="R440" i="2"/>
  <c r="S440" i="2"/>
  <c r="T440" i="2"/>
  <c r="U440" i="2"/>
  <c r="K440" i="2"/>
  <c r="E438" i="8"/>
  <c r="A439" i="8"/>
  <c r="B439" i="8"/>
  <c r="C439" i="8"/>
  <c r="D439" i="8"/>
  <c r="Q441" i="2"/>
  <c r="R441" i="2"/>
  <c r="S441" i="2"/>
  <c r="T441" i="2"/>
  <c r="U441" i="2"/>
  <c r="K441" i="2"/>
  <c r="E439" i="8"/>
  <c r="A440" i="8"/>
  <c r="B440" i="8"/>
  <c r="C440" i="8"/>
  <c r="D440" i="8"/>
  <c r="Q442" i="2"/>
  <c r="R442" i="2"/>
  <c r="S442" i="2"/>
  <c r="T442" i="2"/>
  <c r="U442" i="2"/>
  <c r="K442" i="2"/>
  <c r="E440" i="8"/>
  <c r="A441" i="8"/>
  <c r="B441" i="8"/>
  <c r="C441" i="8"/>
  <c r="D441" i="8"/>
  <c r="Q443" i="2"/>
  <c r="R443" i="2"/>
  <c r="S443" i="2"/>
  <c r="T443" i="2"/>
  <c r="U443" i="2"/>
  <c r="K443" i="2"/>
  <c r="E441" i="8"/>
  <c r="A442" i="8"/>
  <c r="B442" i="8"/>
  <c r="C442" i="8"/>
  <c r="D442" i="8"/>
  <c r="Q444" i="2"/>
  <c r="R444" i="2"/>
  <c r="S444" i="2"/>
  <c r="T444" i="2"/>
  <c r="U444" i="2"/>
  <c r="K444" i="2"/>
  <c r="E442" i="8"/>
  <c r="A443" i="8"/>
  <c r="B443" i="8"/>
  <c r="C443" i="8"/>
  <c r="D443" i="8"/>
  <c r="Q445" i="2"/>
  <c r="R445" i="2"/>
  <c r="S445" i="2"/>
  <c r="T445" i="2"/>
  <c r="U445" i="2"/>
  <c r="K445" i="2"/>
  <c r="E443" i="8"/>
  <c r="A444" i="8"/>
  <c r="B444" i="8"/>
  <c r="C444" i="8"/>
  <c r="D444" i="8"/>
  <c r="Q446" i="2"/>
  <c r="R446" i="2"/>
  <c r="S446" i="2"/>
  <c r="T446" i="2"/>
  <c r="U446" i="2"/>
  <c r="K446" i="2"/>
  <c r="E444" i="8"/>
  <c r="A445" i="8"/>
  <c r="B445" i="8"/>
  <c r="C445" i="8"/>
  <c r="D445" i="8"/>
  <c r="Q447" i="2"/>
  <c r="R447" i="2"/>
  <c r="S447" i="2"/>
  <c r="T447" i="2"/>
  <c r="U447" i="2"/>
  <c r="K447" i="2"/>
  <c r="E445" i="8"/>
  <c r="A446" i="8"/>
  <c r="B446" i="8"/>
  <c r="C446" i="8"/>
  <c r="D446" i="8"/>
  <c r="Q448" i="2"/>
  <c r="R448" i="2"/>
  <c r="S448" i="2"/>
  <c r="T448" i="2"/>
  <c r="U448" i="2"/>
  <c r="K448" i="2"/>
  <c r="E446" i="8"/>
  <c r="A447" i="8"/>
  <c r="B447" i="8"/>
  <c r="C447" i="8"/>
  <c r="D447" i="8"/>
  <c r="Q449" i="2"/>
  <c r="R449" i="2"/>
  <c r="S449" i="2"/>
  <c r="T449" i="2"/>
  <c r="U449" i="2"/>
  <c r="K449" i="2"/>
  <c r="E447" i="8"/>
  <c r="A448" i="8"/>
  <c r="B448" i="8"/>
  <c r="C448" i="8"/>
  <c r="D448" i="8"/>
  <c r="Q450" i="2"/>
  <c r="R450" i="2"/>
  <c r="S450" i="2"/>
  <c r="T450" i="2"/>
  <c r="U450" i="2"/>
  <c r="K450" i="2"/>
  <c r="E448" i="8"/>
  <c r="A449" i="8"/>
  <c r="B449" i="8"/>
  <c r="C449" i="8"/>
  <c r="D449" i="8"/>
  <c r="Q451" i="2"/>
  <c r="R451" i="2"/>
  <c r="S451" i="2"/>
  <c r="T451" i="2"/>
  <c r="U451" i="2"/>
  <c r="K451" i="2"/>
  <c r="E449" i="8"/>
  <c r="A450" i="8"/>
  <c r="B450" i="8"/>
  <c r="C450" i="8"/>
  <c r="D450" i="8"/>
  <c r="Q452" i="2"/>
  <c r="R452" i="2"/>
  <c r="S452" i="2"/>
  <c r="T452" i="2"/>
  <c r="U452" i="2"/>
  <c r="K452" i="2"/>
  <c r="E450" i="8"/>
  <c r="A451" i="8"/>
  <c r="B451" i="8"/>
  <c r="C451" i="8"/>
  <c r="D451" i="8"/>
  <c r="Q453" i="2"/>
  <c r="R453" i="2"/>
  <c r="S453" i="2"/>
  <c r="T453" i="2"/>
  <c r="U453" i="2"/>
  <c r="K453" i="2"/>
  <c r="E451" i="8"/>
  <c r="A452" i="8"/>
  <c r="B452" i="8"/>
  <c r="C452" i="8"/>
  <c r="D452" i="8"/>
  <c r="Q454" i="2"/>
  <c r="R454" i="2"/>
  <c r="S454" i="2"/>
  <c r="T454" i="2"/>
  <c r="U454" i="2"/>
  <c r="K454" i="2"/>
  <c r="E452" i="8"/>
  <c r="A453" i="8"/>
  <c r="B453" i="8"/>
  <c r="C453" i="8"/>
  <c r="D453" i="8"/>
  <c r="Q455" i="2"/>
  <c r="R455" i="2"/>
  <c r="S455" i="2"/>
  <c r="T455" i="2"/>
  <c r="U455" i="2"/>
  <c r="K455" i="2"/>
  <c r="E453" i="8"/>
  <c r="A454" i="8"/>
  <c r="B454" i="8"/>
  <c r="C454" i="8"/>
  <c r="D454" i="8"/>
  <c r="Q456" i="2"/>
  <c r="R456" i="2"/>
  <c r="S456" i="2"/>
  <c r="T456" i="2"/>
  <c r="U456" i="2"/>
  <c r="K456" i="2"/>
  <c r="E454" i="8"/>
  <c r="A455" i="8"/>
  <c r="B455" i="8"/>
  <c r="C455" i="8"/>
  <c r="D455" i="8"/>
  <c r="Q457" i="2"/>
  <c r="R457" i="2"/>
  <c r="S457" i="2"/>
  <c r="T457" i="2"/>
  <c r="U457" i="2"/>
  <c r="K457" i="2"/>
  <c r="E455" i="8"/>
  <c r="A456" i="8"/>
  <c r="B456" i="8"/>
  <c r="C456" i="8"/>
  <c r="D456" i="8"/>
  <c r="Q458" i="2"/>
  <c r="R458" i="2"/>
  <c r="S458" i="2"/>
  <c r="T458" i="2"/>
  <c r="U458" i="2"/>
  <c r="K458" i="2"/>
  <c r="E456" i="8"/>
  <c r="A457" i="8"/>
  <c r="B457" i="8"/>
  <c r="C457" i="8"/>
  <c r="D457" i="8"/>
  <c r="Q459" i="2"/>
  <c r="R459" i="2"/>
  <c r="S459" i="2"/>
  <c r="T459" i="2"/>
  <c r="U459" i="2"/>
  <c r="K459" i="2"/>
  <c r="E457" i="8"/>
  <c r="A458" i="8"/>
  <c r="B458" i="8"/>
  <c r="C458" i="8"/>
  <c r="D458" i="8"/>
  <c r="Q460" i="2"/>
  <c r="R460" i="2"/>
  <c r="S460" i="2"/>
  <c r="T460" i="2"/>
  <c r="U460" i="2"/>
  <c r="K460" i="2"/>
  <c r="E458" i="8"/>
  <c r="A459" i="8"/>
  <c r="B459" i="8"/>
  <c r="C459" i="8"/>
  <c r="D459" i="8"/>
  <c r="Q461" i="2"/>
  <c r="R461" i="2"/>
  <c r="S461" i="2"/>
  <c r="T461" i="2"/>
  <c r="U461" i="2"/>
  <c r="K461" i="2"/>
  <c r="E459" i="8"/>
  <c r="A460" i="8"/>
  <c r="B460" i="8"/>
  <c r="C460" i="8"/>
  <c r="D460" i="8"/>
  <c r="Q462" i="2"/>
  <c r="R462" i="2"/>
  <c r="S462" i="2"/>
  <c r="T462" i="2"/>
  <c r="U462" i="2"/>
  <c r="K462" i="2"/>
  <c r="E460" i="8"/>
  <c r="A461" i="8"/>
  <c r="B461" i="8"/>
  <c r="C461" i="8"/>
  <c r="D461" i="8"/>
  <c r="Q463" i="2"/>
  <c r="R463" i="2"/>
  <c r="S463" i="2"/>
  <c r="T463" i="2"/>
  <c r="U463" i="2"/>
  <c r="K463" i="2"/>
  <c r="E461" i="8"/>
  <c r="A462" i="8"/>
  <c r="B462" i="8"/>
  <c r="C462" i="8"/>
  <c r="D462" i="8"/>
  <c r="Q464" i="2"/>
  <c r="R464" i="2"/>
  <c r="S464" i="2"/>
  <c r="T464" i="2"/>
  <c r="U464" i="2"/>
  <c r="K464" i="2"/>
  <c r="E462" i="8"/>
  <c r="A463" i="8"/>
  <c r="B463" i="8"/>
  <c r="C463" i="8"/>
  <c r="D463" i="8"/>
  <c r="Q465" i="2"/>
  <c r="R465" i="2"/>
  <c r="S465" i="2"/>
  <c r="T465" i="2"/>
  <c r="U465" i="2"/>
  <c r="K465" i="2"/>
  <c r="E463" i="8"/>
  <c r="A464" i="8"/>
  <c r="B464" i="8"/>
  <c r="C464" i="8"/>
  <c r="D464" i="8"/>
  <c r="Q466" i="2"/>
  <c r="R466" i="2"/>
  <c r="S466" i="2"/>
  <c r="T466" i="2"/>
  <c r="U466" i="2"/>
  <c r="K466" i="2"/>
  <c r="E464" i="8"/>
  <c r="A465" i="8"/>
  <c r="B465" i="8"/>
  <c r="C465" i="8"/>
  <c r="D465" i="8"/>
  <c r="Q467" i="2"/>
  <c r="R467" i="2"/>
  <c r="S467" i="2"/>
  <c r="T467" i="2"/>
  <c r="U467" i="2"/>
  <c r="K467" i="2"/>
  <c r="E465" i="8"/>
  <c r="A466" i="8"/>
  <c r="B466" i="8"/>
  <c r="C466" i="8"/>
  <c r="D466" i="8"/>
  <c r="Q468" i="2"/>
  <c r="R468" i="2"/>
  <c r="S468" i="2"/>
  <c r="T468" i="2"/>
  <c r="U468" i="2"/>
  <c r="K468" i="2"/>
  <c r="E466" i="8"/>
  <c r="A467" i="8"/>
  <c r="B467" i="8"/>
  <c r="C467" i="8"/>
  <c r="D467" i="8"/>
  <c r="Q469" i="2"/>
  <c r="R469" i="2"/>
  <c r="S469" i="2"/>
  <c r="T469" i="2"/>
  <c r="U469" i="2"/>
  <c r="K469" i="2"/>
  <c r="E467" i="8"/>
  <c r="A468" i="8"/>
  <c r="B468" i="8"/>
  <c r="C468" i="8"/>
  <c r="D468" i="8"/>
  <c r="Q470" i="2"/>
  <c r="R470" i="2"/>
  <c r="S470" i="2"/>
  <c r="T470" i="2"/>
  <c r="U470" i="2"/>
  <c r="K470" i="2"/>
  <c r="E468" i="8"/>
  <c r="A469" i="8"/>
  <c r="B469" i="8"/>
  <c r="C469" i="8"/>
  <c r="D469" i="8"/>
  <c r="Q471" i="2"/>
  <c r="R471" i="2"/>
  <c r="S471" i="2"/>
  <c r="T471" i="2"/>
  <c r="U471" i="2"/>
  <c r="K471" i="2"/>
  <c r="E469" i="8"/>
  <c r="A470" i="8"/>
  <c r="B470" i="8"/>
  <c r="C470" i="8"/>
  <c r="D470" i="8"/>
  <c r="Q472" i="2"/>
  <c r="R472" i="2"/>
  <c r="S472" i="2"/>
  <c r="T472" i="2"/>
  <c r="U472" i="2"/>
  <c r="K472" i="2"/>
  <c r="E470" i="8"/>
  <c r="A471" i="8"/>
  <c r="B471" i="8"/>
  <c r="C471" i="8"/>
  <c r="D471" i="8"/>
  <c r="Q473" i="2"/>
  <c r="R473" i="2"/>
  <c r="S473" i="2"/>
  <c r="T473" i="2"/>
  <c r="U473" i="2"/>
  <c r="K473" i="2"/>
  <c r="E471" i="8"/>
  <c r="A472" i="8"/>
  <c r="B472" i="8"/>
  <c r="C472" i="8"/>
  <c r="D472" i="8"/>
  <c r="Q474" i="2"/>
  <c r="R474" i="2"/>
  <c r="S474" i="2"/>
  <c r="T474" i="2"/>
  <c r="U474" i="2"/>
  <c r="K474" i="2"/>
  <c r="E472" i="8"/>
  <c r="A473" i="8"/>
  <c r="B473" i="8"/>
  <c r="C473" i="8"/>
  <c r="D473" i="8"/>
  <c r="Q475" i="2"/>
  <c r="R475" i="2"/>
  <c r="S475" i="2"/>
  <c r="T475" i="2"/>
  <c r="U475" i="2"/>
  <c r="K475" i="2"/>
  <c r="E473" i="8"/>
  <c r="A474" i="8"/>
  <c r="B474" i="8"/>
  <c r="C474" i="8"/>
  <c r="D474" i="8"/>
  <c r="Q476" i="2"/>
  <c r="R476" i="2"/>
  <c r="S476" i="2"/>
  <c r="T476" i="2"/>
  <c r="U476" i="2"/>
  <c r="K476" i="2"/>
  <c r="E474" i="8"/>
  <c r="A475" i="8"/>
  <c r="B475" i="8"/>
  <c r="C475" i="8"/>
  <c r="D475" i="8"/>
  <c r="Q477" i="2"/>
  <c r="R477" i="2"/>
  <c r="S477" i="2"/>
  <c r="T477" i="2"/>
  <c r="U477" i="2"/>
  <c r="K477" i="2"/>
  <c r="E475" i="8"/>
  <c r="A476" i="8"/>
  <c r="B476" i="8"/>
  <c r="C476" i="8"/>
  <c r="D476" i="8"/>
  <c r="Q478" i="2"/>
  <c r="R478" i="2"/>
  <c r="S478" i="2"/>
  <c r="T478" i="2"/>
  <c r="U478" i="2"/>
  <c r="K478" i="2"/>
  <c r="E476" i="8"/>
  <c r="A477" i="8"/>
  <c r="B477" i="8"/>
  <c r="C477" i="8"/>
  <c r="D477" i="8"/>
  <c r="Q479" i="2"/>
  <c r="R479" i="2"/>
  <c r="S479" i="2"/>
  <c r="T479" i="2"/>
  <c r="U479" i="2"/>
  <c r="K479" i="2"/>
  <c r="E477" i="8"/>
  <c r="A478" i="8"/>
  <c r="B478" i="8"/>
  <c r="C478" i="8"/>
  <c r="D478" i="8"/>
  <c r="Q480" i="2"/>
  <c r="R480" i="2"/>
  <c r="S480" i="2"/>
  <c r="T480" i="2"/>
  <c r="U480" i="2"/>
  <c r="K480" i="2"/>
  <c r="E478" i="8"/>
  <c r="A479" i="8"/>
  <c r="B479" i="8"/>
  <c r="C479" i="8"/>
  <c r="D479" i="8"/>
  <c r="Q481" i="2"/>
  <c r="R481" i="2"/>
  <c r="S481" i="2"/>
  <c r="T481" i="2"/>
  <c r="U481" i="2"/>
  <c r="K481" i="2"/>
  <c r="E479" i="8"/>
  <c r="A480" i="8"/>
  <c r="B480" i="8"/>
  <c r="C480" i="8"/>
  <c r="D480" i="8"/>
  <c r="Q482" i="2"/>
  <c r="R482" i="2"/>
  <c r="S482" i="2"/>
  <c r="T482" i="2"/>
  <c r="U482" i="2"/>
  <c r="K482" i="2"/>
  <c r="E480" i="8"/>
  <c r="A481" i="8"/>
  <c r="B481" i="8"/>
  <c r="C481" i="8"/>
  <c r="D481" i="8"/>
  <c r="Q483" i="2"/>
  <c r="R483" i="2"/>
  <c r="S483" i="2"/>
  <c r="T483" i="2"/>
  <c r="U483" i="2"/>
  <c r="K483" i="2"/>
  <c r="E481" i="8"/>
  <c r="A482" i="8"/>
  <c r="B482" i="8"/>
  <c r="C482" i="8"/>
  <c r="D482" i="8"/>
  <c r="Q484" i="2"/>
  <c r="R484" i="2"/>
  <c r="S484" i="2"/>
  <c r="T484" i="2"/>
  <c r="U484" i="2"/>
  <c r="K484" i="2"/>
  <c r="E482" i="8"/>
  <c r="A483" i="8"/>
  <c r="B483" i="8"/>
  <c r="C483" i="8"/>
  <c r="D483" i="8"/>
  <c r="Q485" i="2"/>
  <c r="R485" i="2"/>
  <c r="S485" i="2"/>
  <c r="T485" i="2"/>
  <c r="U485" i="2"/>
  <c r="K485" i="2"/>
  <c r="E483" i="8"/>
  <c r="A484" i="8"/>
  <c r="B484" i="8"/>
  <c r="C484" i="8"/>
  <c r="D484" i="8"/>
  <c r="Q486" i="2"/>
  <c r="R486" i="2"/>
  <c r="S486" i="2"/>
  <c r="T486" i="2"/>
  <c r="U486" i="2"/>
  <c r="K486" i="2"/>
  <c r="E484" i="8"/>
  <c r="A485" i="8"/>
  <c r="B485" i="8"/>
  <c r="C485" i="8"/>
  <c r="D485" i="8"/>
  <c r="Q487" i="2"/>
  <c r="R487" i="2"/>
  <c r="S487" i="2"/>
  <c r="T487" i="2"/>
  <c r="U487" i="2"/>
  <c r="K487" i="2"/>
  <c r="E485" i="8"/>
  <c r="A486" i="8"/>
  <c r="B486" i="8"/>
  <c r="C486" i="8"/>
  <c r="D486" i="8"/>
  <c r="Q488" i="2"/>
  <c r="R488" i="2"/>
  <c r="S488" i="2"/>
  <c r="T488" i="2"/>
  <c r="U488" i="2"/>
  <c r="K488" i="2"/>
  <c r="E486" i="8"/>
  <c r="A487" i="8"/>
  <c r="B487" i="8"/>
  <c r="C487" i="8"/>
  <c r="D487" i="8"/>
  <c r="Q489" i="2"/>
  <c r="R489" i="2"/>
  <c r="S489" i="2"/>
  <c r="T489" i="2"/>
  <c r="U489" i="2"/>
  <c r="K489" i="2"/>
  <c r="E487" i="8"/>
  <c r="A488" i="8"/>
  <c r="B488" i="8"/>
  <c r="C488" i="8"/>
  <c r="D488" i="8"/>
  <c r="Q490" i="2"/>
  <c r="R490" i="2"/>
  <c r="S490" i="2"/>
  <c r="T490" i="2"/>
  <c r="U490" i="2"/>
  <c r="K490" i="2"/>
  <c r="E488" i="8"/>
  <c r="A489" i="8"/>
  <c r="B489" i="8"/>
  <c r="C489" i="8"/>
  <c r="D489" i="8"/>
  <c r="Q491" i="2"/>
  <c r="R491" i="2"/>
  <c r="S491" i="2"/>
  <c r="T491" i="2"/>
  <c r="U491" i="2"/>
  <c r="K491" i="2"/>
  <c r="E489" i="8"/>
  <c r="A490" i="8"/>
  <c r="B490" i="8"/>
  <c r="C490" i="8"/>
  <c r="D490" i="8"/>
  <c r="Q492" i="2"/>
  <c r="R492" i="2"/>
  <c r="S492" i="2"/>
  <c r="T492" i="2"/>
  <c r="U492" i="2"/>
  <c r="K492" i="2"/>
  <c r="E490" i="8"/>
  <c r="A491" i="8"/>
  <c r="B491" i="8"/>
  <c r="C491" i="8"/>
  <c r="D491" i="8"/>
  <c r="Q493" i="2"/>
  <c r="R493" i="2"/>
  <c r="S493" i="2"/>
  <c r="T493" i="2"/>
  <c r="U493" i="2"/>
  <c r="K493" i="2"/>
  <c r="E491" i="8"/>
  <c r="A492" i="8"/>
  <c r="B492" i="8"/>
  <c r="C492" i="8"/>
  <c r="D492" i="8"/>
  <c r="Q494" i="2"/>
  <c r="R494" i="2"/>
  <c r="S494" i="2"/>
  <c r="T494" i="2"/>
  <c r="U494" i="2"/>
  <c r="K494" i="2"/>
  <c r="E492" i="8"/>
  <c r="A493" i="8"/>
  <c r="B493" i="8"/>
  <c r="C493" i="8"/>
  <c r="D493" i="8"/>
  <c r="Q495" i="2"/>
  <c r="R495" i="2"/>
  <c r="S495" i="2"/>
  <c r="T495" i="2"/>
  <c r="U495" i="2"/>
  <c r="K495" i="2"/>
  <c r="E493" i="8"/>
  <c r="A494" i="8"/>
  <c r="B494" i="8"/>
  <c r="C494" i="8"/>
  <c r="D494" i="8"/>
  <c r="Q496" i="2"/>
  <c r="R496" i="2"/>
  <c r="S496" i="2"/>
  <c r="T496" i="2"/>
  <c r="U496" i="2"/>
  <c r="K496" i="2"/>
  <c r="E494" i="8"/>
  <c r="A495" i="8"/>
  <c r="B495" i="8"/>
  <c r="C495" i="8"/>
  <c r="D495" i="8"/>
  <c r="Q497" i="2"/>
  <c r="R497" i="2"/>
  <c r="S497" i="2"/>
  <c r="T497" i="2"/>
  <c r="U497" i="2"/>
  <c r="K497" i="2"/>
  <c r="E495" i="8"/>
  <c r="A496" i="8"/>
  <c r="B496" i="8"/>
  <c r="C496" i="8"/>
  <c r="D496" i="8"/>
  <c r="Q498" i="2"/>
  <c r="R498" i="2"/>
  <c r="S498" i="2"/>
  <c r="T498" i="2"/>
  <c r="U498" i="2"/>
  <c r="K498" i="2"/>
  <c r="E496" i="8"/>
  <c r="A497" i="8"/>
  <c r="B497" i="8"/>
  <c r="C497" i="8"/>
  <c r="D497" i="8"/>
  <c r="Q499" i="2"/>
  <c r="R499" i="2"/>
  <c r="S499" i="2"/>
  <c r="T499" i="2"/>
  <c r="U499" i="2"/>
  <c r="K499" i="2"/>
  <c r="E497" i="8"/>
  <c r="A498" i="8"/>
  <c r="B498" i="8"/>
  <c r="C498" i="8"/>
  <c r="D498" i="8"/>
  <c r="Q500" i="2"/>
  <c r="R500" i="2"/>
  <c r="S500" i="2"/>
  <c r="T500" i="2"/>
  <c r="U500" i="2"/>
  <c r="K500" i="2"/>
  <c r="E498" i="8"/>
  <c r="A499" i="8"/>
  <c r="B499" i="8"/>
  <c r="C499" i="8"/>
  <c r="D499" i="8"/>
  <c r="Q501" i="2"/>
  <c r="R501" i="2"/>
  <c r="S501" i="2"/>
  <c r="T501" i="2"/>
  <c r="U501" i="2"/>
  <c r="K501" i="2"/>
  <c r="E499" i="8"/>
  <c r="A500" i="8"/>
  <c r="B500" i="8"/>
  <c r="C500" i="8"/>
  <c r="D500" i="8"/>
  <c r="Q502" i="2"/>
  <c r="R502" i="2"/>
  <c r="S502" i="2"/>
  <c r="T502" i="2"/>
  <c r="U502" i="2"/>
  <c r="K502" i="2"/>
  <c r="E500" i="8"/>
  <c r="A501" i="8"/>
  <c r="B501" i="8"/>
  <c r="C501" i="8"/>
  <c r="D501" i="8"/>
  <c r="Q503" i="2"/>
  <c r="R503" i="2"/>
  <c r="S503" i="2"/>
  <c r="T503" i="2"/>
  <c r="U503" i="2"/>
  <c r="K503" i="2"/>
  <c r="E501" i="8"/>
  <c r="A502" i="8"/>
  <c r="B502" i="8"/>
  <c r="C502" i="8"/>
  <c r="D502" i="8"/>
  <c r="Q504" i="2"/>
  <c r="R504" i="2"/>
  <c r="S504" i="2"/>
  <c r="T504" i="2"/>
  <c r="U504" i="2"/>
  <c r="K504" i="2"/>
  <c r="E502" i="8"/>
  <c r="A503" i="8"/>
  <c r="B503" i="8"/>
  <c r="C503" i="8"/>
  <c r="D503" i="8"/>
  <c r="Q505" i="2"/>
  <c r="R505" i="2"/>
  <c r="S505" i="2"/>
  <c r="T505" i="2"/>
  <c r="U505" i="2"/>
  <c r="K505" i="2"/>
  <c r="E503" i="8"/>
  <c r="A504" i="8"/>
  <c r="B504" i="8"/>
  <c r="C504" i="8"/>
  <c r="D504" i="8"/>
  <c r="Q506" i="2"/>
  <c r="R506" i="2"/>
  <c r="S506" i="2"/>
  <c r="T506" i="2"/>
  <c r="U506" i="2"/>
  <c r="K506" i="2"/>
  <c r="E504" i="8"/>
  <c r="A505" i="8"/>
  <c r="B505" i="8"/>
  <c r="C505" i="8"/>
  <c r="D505" i="8"/>
  <c r="Q507" i="2"/>
  <c r="R507" i="2"/>
  <c r="S507" i="2"/>
  <c r="T507" i="2"/>
  <c r="U507" i="2"/>
  <c r="K507" i="2"/>
  <c r="E505" i="8"/>
  <c r="A506" i="8"/>
  <c r="B506" i="8"/>
  <c r="C506" i="8"/>
  <c r="D506" i="8"/>
  <c r="Q508" i="2"/>
  <c r="R508" i="2"/>
  <c r="S508" i="2"/>
  <c r="T508" i="2"/>
  <c r="U508" i="2"/>
  <c r="K508" i="2"/>
  <c r="E506" i="8"/>
  <c r="A507" i="8"/>
  <c r="B507" i="8"/>
  <c r="C507" i="8"/>
  <c r="D507" i="8"/>
  <c r="Q509" i="2"/>
  <c r="R509" i="2"/>
  <c r="S509" i="2"/>
  <c r="T509" i="2"/>
  <c r="U509" i="2"/>
  <c r="K509" i="2"/>
  <c r="E507" i="8"/>
  <c r="A508" i="8"/>
  <c r="B508" i="8"/>
  <c r="C508" i="8"/>
  <c r="D508" i="8"/>
  <c r="Q510" i="2"/>
  <c r="R510" i="2"/>
  <c r="S510" i="2"/>
  <c r="T510" i="2"/>
  <c r="U510" i="2"/>
  <c r="K510" i="2"/>
  <c r="E508" i="8"/>
  <c r="A509" i="8"/>
  <c r="B509" i="8"/>
  <c r="C509" i="8"/>
  <c r="D509" i="8"/>
  <c r="Q511" i="2"/>
  <c r="R511" i="2"/>
  <c r="S511" i="2"/>
  <c r="T511" i="2"/>
  <c r="U511" i="2"/>
  <c r="K511" i="2"/>
  <c r="E509" i="8"/>
  <c r="A510" i="8"/>
  <c r="B510" i="8"/>
  <c r="C510" i="8"/>
  <c r="D510" i="8"/>
  <c r="Q512" i="2"/>
  <c r="R512" i="2"/>
  <c r="S512" i="2"/>
  <c r="T512" i="2"/>
  <c r="U512" i="2"/>
  <c r="K512" i="2"/>
  <c r="E510" i="8"/>
  <c r="A511" i="8"/>
  <c r="B511" i="8"/>
  <c r="C511" i="8"/>
  <c r="D511" i="8"/>
  <c r="Q513" i="2"/>
  <c r="R513" i="2"/>
  <c r="S513" i="2"/>
  <c r="T513" i="2"/>
  <c r="U513" i="2"/>
  <c r="K513" i="2"/>
  <c r="E511" i="8"/>
  <c r="A512" i="8"/>
  <c r="B512" i="8"/>
  <c r="C512" i="8"/>
  <c r="D512" i="8"/>
  <c r="Q514" i="2"/>
  <c r="R514" i="2"/>
  <c r="S514" i="2"/>
  <c r="T514" i="2"/>
  <c r="U514" i="2"/>
  <c r="K514" i="2"/>
  <c r="E512" i="8"/>
  <c r="A513" i="8"/>
  <c r="B513" i="8"/>
  <c r="C513" i="8"/>
  <c r="D513" i="8"/>
  <c r="Q515" i="2"/>
  <c r="R515" i="2"/>
  <c r="S515" i="2"/>
  <c r="T515" i="2"/>
  <c r="U515" i="2"/>
  <c r="K515" i="2"/>
  <c r="E513" i="8"/>
  <c r="A514" i="8"/>
  <c r="B514" i="8"/>
  <c r="C514" i="8"/>
  <c r="D514" i="8"/>
  <c r="Q516" i="2"/>
  <c r="R516" i="2"/>
  <c r="S516" i="2"/>
  <c r="T516" i="2"/>
  <c r="U516" i="2"/>
  <c r="K516" i="2"/>
  <c r="E514" i="8"/>
  <c r="A515" i="8"/>
  <c r="B515" i="8"/>
  <c r="C515" i="8"/>
  <c r="D515" i="8"/>
  <c r="Q517" i="2"/>
  <c r="R517" i="2"/>
  <c r="S517" i="2"/>
  <c r="T517" i="2"/>
  <c r="U517" i="2"/>
  <c r="K517" i="2"/>
  <c r="E515" i="8"/>
  <c r="A516" i="8"/>
  <c r="B516" i="8"/>
  <c r="C516" i="8"/>
  <c r="D516" i="8"/>
  <c r="Q518" i="2"/>
  <c r="R518" i="2"/>
  <c r="S518" i="2"/>
  <c r="T518" i="2"/>
  <c r="U518" i="2"/>
  <c r="K518" i="2"/>
  <c r="E516" i="8"/>
  <c r="A517" i="8"/>
  <c r="B517" i="8"/>
  <c r="C517" i="8"/>
  <c r="D517" i="8"/>
  <c r="Q519" i="2"/>
  <c r="R519" i="2"/>
  <c r="S519" i="2"/>
  <c r="T519" i="2"/>
  <c r="U519" i="2"/>
  <c r="K519" i="2"/>
  <c r="E517" i="8"/>
  <c r="A518" i="8"/>
  <c r="B518" i="8"/>
  <c r="C518" i="8"/>
  <c r="D518" i="8"/>
  <c r="Q520" i="2"/>
  <c r="R520" i="2"/>
  <c r="S520" i="2"/>
  <c r="T520" i="2"/>
  <c r="U520" i="2"/>
  <c r="K520" i="2"/>
  <c r="E518" i="8"/>
  <c r="A519" i="8"/>
  <c r="B519" i="8"/>
  <c r="C519" i="8"/>
  <c r="D519" i="8"/>
  <c r="Q521" i="2"/>
  <c r="R521" i="2"/>
  <c r="S521" i="2"/>
  <c r="T521" i="2"/>
  <c r="U521" i="2"/>
  <c r="K521" i="2"/>
  <c r="E519" i="8"/>
  <c r="A520" i="8"/>
  <c r="B520" i="8"/>
  <c r="C520" i="8"/>
  <c r="D520" i="8"/>
  <c r="Q522" i="2"/>
  <c r="R522" i="2"/>
  <c r="S522" i="2"/>
  <c r="T522" i="2"/>
  <c r="U522" i="2"/>
  <c r="K522" i="2"/>
  <c r="E520" i="8"/>
  <c r="A521" i="8"/>
  <c r="B521" i="8"/>
  <c r="C521" i="8"/>
  <c r="D521" i="8"/>
  <c r="Q523" i="2"/>
  <c r="R523" i="2"/>
  <c r="S523" i="2"/>
  <c r="T523" i="2"/>
  <c r="U523" i="2"/>
  <c r="K523" i="2"/>
  <c r="E521" i="8"/>
  <c r="A522" i="8"/>
  <c r="B522" i="8"/>
  <c r="C522" i="8"/>
  <c r="D522" i="8"/>
  <c r="Q524" i="2"/>
  <c r="R524" i="2"/>
  <c r="S524" i="2"/>
  <c r="T524" i="2"/>
  <c r="U524" i="2"/>
  <c r="K524" i="2"/>
  <c r="E522" i="8"/>
  <c r="A523" i="8"/>
  <c r="B523" i="8"/>
  <c r="C523" i="8"/>
  <c r="D523" i="8"/>
  <c r="Q525" i="2"/>
  <c r="R525" i="2"/>
  <c r="S525" i="2"/>
  <c r="T525" i="2"/>
  <c r="U525" i="2"/>
  <c r="K525" i="2"/>
  <c r="E523" i="8"/>
  <c r="A524" i="8"/>
  <c r="B524" i="8"/>
  <c r="C524" i="8"/>
  <c r="D524" i="8"/>
  <c r="Q526" i="2"/>
  <c r="R526" i="2"/>
  <c r="S526" i="2"/>
  <c r="T526" i="2"/>
  <c r="U526" i="2"/>
  <c r="K526" i="2"/>
  <c r="E524" i="8"/>
  <c r="A525" i="8"/>
  <c r="B525" i="8"/>
  <c r="C525" i="8"/>
  <c r="D525" i="8"/>
  <c r="Q527" i="2"/>
  <c r="R527" i="2"/>
  <c r="S527" i="2"/>
  <c r="T527" i="2"/>
  <c r="U527" i="2"/>
  <c r="K527" i="2"/>
  <c r="E525" i="8"/>
  <c r="A526" i="8"/>
  <c r="B526" i="8"/>
  <c r="C526" i="8"/>
  <c r="D526" i="8"/>
  <c r="Q528" i="2"/>
  <c r="R528" i="2"/>
  <c r="S528" i="2"/>
  <c r="T528" i="2"/>
  <c r="U528" i="2"/>
  <c r="K528" i="2"/>
  <c r="E526" i="8"/>
  <c r="A527" i="8"/>
  <c r="B527" i="8"/>
  <c r="C527" i="8"/>
  <c r="D527" i="8"/>
  <c r="Q529" i="2"/>
  <c r="R529" i="2"/>
  <c r="S529" i="2"/>
  <c r="T529" i="2"/>
  <c r="U529" i="2"/>
  <c r="K529" i="2"/>
  <c r="E527" i="8"/>
  <c r="A528" i="8"/>
  <c r="B528" i="8"/>
  <c r="C528" i="8"/>
  <c r="D528" i="8"/>
  <c r="Q530" i="2"/>
  <c r="R530" i="2"/>
  <c r="S530" i="2"/>
  <c r="T530" i="2"/>
  <c r="U530" i="2"/>
  <c r="K530" i="2"/>
  <c r="E528" i="8"/>
  <c r="A529" i="8"/>
  <c r="B529" i="8"/>
  <c r="C529" i="8"/>
  <c r="D529" i="8"/>
  <c r="Q531" i="2"/>
  <c r="R531" i="2"/>
  <c r="S531" i="2"/>
  <c r="T531" i="2"/>
  <c r="U531" i="2"/>
  <c r="K531" i="2"/>
  <c r="E529" i="8"/>
  <c r="A530" i="8"/>
  <c r="B530" i="8"/>
  <c r="C530" i="8"/>
  <c r="D530" i="8"/>
  <c r="Q532" i="2"/>
  <c r="R532" i="2"/>
  <c r="S532" i="2"/>
  <c r="T532" i="2"/>
  <c r="U532" i="2"/>
  <c r="K532" i="2"/>
  <c r="E530" i="8"/>
  <c r="A531" i="8"/>
  <c r="B531" i="8"/>
  <c r="C531" i="8"/>
  <c r="D531" i="8"/>
  <c r="Q533" i="2"/>
  <c r="R533" i="2"/>
  <c r="S533" i="2"/>
  <c r="T533" i="2"/>
  <c r="U533" i="2"/>
  <c r="K533" i="2"/>
  <c r="E531" i="8"/>
  <c r="A532" i="8"/>
  <c r="B532" i="8"/>
  <c r="C532" i="8"/>
  <c r="D532" i="8"/>
  <c r="Q534" i="2"/>
  <c r="R534" i="2"/>
  <c r="S534" i="2"/>
  <c r="T534" i="2"/>
  <c r="U534" i="2"/>
  <c r="K534" i="2"/>
  <c r="E532" i="8"/>
  <c r="A533" i="8"/>
  <c r="B533" i="8"/>
  <c r="C533" i="8"/>
  <c r="D533" i="8"/>
  <c r="Q535" i="2"/>
  <c r="R535" i="2"/>
  <c r="S535" i="2"/>
  <c r="T535" i="2"/>
  <c r="U535" i="2"/>
  <c r="K535" i="2"/>
  <c r="E533" i="8"/>
  <c r="A534" i="8"/>
  <c r="B534" i="8"/>
  <c r="C534" i="8"/>
  <c r="D534" i="8"/>
  <c r="Q536" i="2"/>
  <c r="R536" i="2"/>
  <c r="S536" i="2"/>
  <c r="T536" i="2"/>
  <c r="U536" i="2"/>
  <c r="K536" i="2"/>
  <c r="E534" i="8"/>
  <c r="A535" i="8"/>
  <c r="B535" i="8"/>
  <c r="C535" i="8"/>
  <c r="D535" i="8"/>
  <c r="Q537" i="2"/>
  <c r="R537" i="2"/>
  <c r="S537" i="2"/>
  <c r="T537" i="2"/>
  <c r="U537" i="2"/>
  <c r="K537" i="2"/>
  <c r="E535" i="8"/>
  <c r="A536" i="8"/>
  <c r="B536" i="8"/>
  <c r="C536" i="8"/>
  <c r="D536" i="8"/>
  <c r="Q538" i="2"/>
  <c r="R538" i="2"/>
  <c r="S538" i="2"/>
  <c r="T538" i="2"/>
  <c r="U538" i="2"/>
  <c r="K538" i="2"/>
  <c r="E536" i="8"/>
  <c r="A537" i="8"/>
  <c r="B537" i="8"/>
  <c r="C537" i="8"/>
  <c r="D537" i="8"/>
  <c r="Q539" i="2"/>
  <c r="R539" i="2"/>
  <c r="S539" i="2"/>
  <c r="T539" i="2"/>
  <c r="U539" i="2"/>
  <c r="K539" i="2"/>
  <c r="E537" i="8"/>
  <c r="A538" i="8"/>
  <c r="B538" i="8"/>
  <c r="C538" i="8"/>
  <c r="D538" i="8"/>
  <c r="Q540" i="2"/>
  <c r="R540" i="2"/>
  <c r="S540" i="2"/>
  <c r="T540" i="2"/>
  <c r="U540" i="2"/>
  <c r="K540" i="2"/>
  <c r="E538" i="8"/>
  <c r="A539" i="8"/>
  <c r="B539" i="8"/>
  <c r="C539" i="8"/>
  <c r="D539" i="8"/>
  <c r="Q541" i="2"/>
  <c r="R541" i="2"/>
  <c r="S541" i="2"/>
  <c r="T541" i="2"/>
  <c r="U541" i="2"/>
  <c r="K541" i="2"/>
  <c r="E539" i="8"/>
  <c r="A540" i="8"/>
  <c r="B540" i="8"/>
  <c r="C540" i="8"/>
  <c r="D540" i="8"/>
  <c r="Q542" i="2"/>
  <c r="R542" i="2"/>
  <c r="S542" i="2"/>
  <c r="T542" i="2"/>
  <c r="U542" i="2"/>
  <c r="K542" i="2"/>
  <c r="E540" i="8"/>
  <c r="A541" i="8"/>
  <c r="B541" i="8"/>
  <c r="C541" i="8"/>
  <c r="D541" i="8"/>
  <c r="Q543" i="2"/>
  <c r="R543" i="2"/>
  <c r="S543" i="2"/>
  <c r="T543" i="2"/>
  <c r="U543" i="2"/>
  <c r="K543" i="2"/>
  <c r="E541" i="8"/>
  <c r="A542" i="8"/>
  <c r="B542" i="8"/>
  <c r="C542" i="8"/>
  <c r="D542" i="8"/>
  <c r="Q544" i="2"/>
  <c r="R544" i="2"/>
  <c r="S544" i="2"/>
  <c r="T544" i="2"/>
  <c r="U544" i="2"/>
  <c r="K544" i="2"/>
  <c r="E542" i="8"/>
  <c r="A543" i="8"/>
  <c r="B543" i="8"/>
  <c r="C543" i="8"/>
  <c r="D543" i="8"/>
  <c r="Q545" i="2"/>
  <c r="R545" i="2"/>
  <c r="S545" i="2"/>
  <c r="T545" i="2"/>
  <c r="U545" i="2"/>
  <c r="K545" i="2"/>
  <c r="E543" i="8"/>
  <c r="A544" i="8"/>
  <c r="B544" i="8"/>
  <c r="C544" i="8"/>
  <c r="D544" i="8"/>
  <c r="Q546" i="2"/>
  <c r="R546" i="2"/>
  <c r="S546" i="2"/>
  <c r="T546" i="2"/>
  <c r="U546" i="2"/>
  <c r="K546" i="2"/>
  <c r="E544" i="8"/>
  <c r="A545" i="8"/>
  <c r="B545" i="8"/>
  <c r="C545" i="8"/>
  <c r="D545" i="8"/>
  <c r="Q547" i="2"/>
  <c r="R547" i="2"/>
  <c r="S547" i="2"/>
  <c r="T547" i="2"/>
  <c r="U547" i="2"/>
  <c r="K547" i="2"/>
  <c r="E545" i="8"/>
  <c r="A546" i="8"/>
  <c r="B546" i="8"/>
  <c r="C546" i="8"/>
  <c r="D546" i="8"/>
  <c r="Q548" i="2"/>
  <c r="R548" i="2"/>
  <c r="S548" i="2"/>
  <c r="T548" i="2"/>
  <c r="U548" i="2"/>
  <c r="K548" i="2"/>
  <c r="E546" i="8"/>
  <c r="A547" i="8"/>
  <c r="B547" i="8"/>
  <c r="C547" i="8"/>
  <c r="D547" i="8"/>
  <c r="Q549" i="2"/>
  <c r="R549" i="2"/>
  <c r="S549" i="2"/>
  <c r="T549" i="2"/>
  <c r="U549" i="2"/>
  <c r="K549" i="2"/>
  <c r="E547" i="8"/>
  <c r="A548" i="8"/>
  <c r="B548" i="8"/>
  <c r="C548" i="8"/>
  <c r="D548" i="8"/>
  <c r="Q550" i="2"/>
  <c r="R550" i="2"/>
  <c r="S550" i="2"/>
  <c r="T550" i="2"/>
  <c r="U550" i="2"/>
  <c r="K550" i="2"/>
  <c r="E548" i="8"/>
  <c r="A549" i="8"/>
  <c r="B549" i="8"/>
  <c r="C549" i="8"/>
  <c r="D549" i="8"/>
  <c r="Q551" i="2"/>
  <c r="R551" i="2"/>
  <c r="S551" i="2"/>
  <c r="T551" i="2"/>
  <c r="U551" i="2"/>
  <c r="K551" i="2"/>
  <c r="E549" i="8"/>
  <c r="A550" i="8"/>
  <c r="B550" i="8"/>
  <c r="C550" i="8"/>
  <c r="D550" i="8"/>
  <c r="Q552" i="2"/>
  <c r="R552" i="2"/>
  <c r="S552" i="2"/>
  <c r="T552" i="2"/>
  <c r="U552" i="2"/>
  <c r="K552" i="2"/>
  <c r="E550" i="8"/>
  <c r="A551" i="8"/>
  <c r="B551" i="8"/>
  <c r="C551" i="8"/>
  <c r="D551" i="8"/>
  <c r="Q553" i="2"/>
  <c r="R553" i="2"/>
  <c r="S553" i="2"/>
  <c r="T553" i="2"/>
  <c r="U553" i="2"/>
  <c r="K553" i="2"/>
  <c r="E551" i="8"/>
  <c r="A552" i="8"/>
  <c r="B552" i="8"/>
  <c r="C552" i="8"/>
  <c r="D552" i="8"/>
  <c r="Q554" i="2"/>
  <c r="R554" i="2"/>
  <c r="S554" i="2"/>
  <c r="T554" i="2"/>
  <c r="U554" i="2"/>
  <c r="K554" i="2"/>
  <c r="E552" i="8"/>
  <c r="A553" i="8"/>
  <c r="B553" i="8"/>
  <c r="C553" i="8"/>
  <c r="D553" i="8"/>
  <c r="Q555" i="2"/>
  <c r="R555" i="2"/>
  <c r="S555" i="2"/>
  <c r="T555" i="2"/>
  <c r="U555" i="2"/>
  <c r="K555" i="2"/>
  <c r="E553" i="8"/>
  <c r="A554" i="8"/>
  <c r="B554" i="8"/>
  <c r="C554" i="8"/>
  <c r="D554" i="8"/>
  <c r="Q556" i="2"/>
  <c r="R556" i="2"/>
  <c r="S556" i="2"/>
  <c r="T556" i="2"/>
  <c r="U556" i="2"/>
  <c r="K556" i="2"/>
  <c r="E554" i="8"/>
  <c r="A555" i="8"/>
  <c r="B555" i="8"/>
  <c r="C555" i="8"/>
  <c r="D555" i="8"/>
  <c r="Q557" i="2"/>
  <c r="R557" i="2"/>
  <c r="S557" i="2"/>
  <c r="T557" i="2"/>
  <c r="U557" i="2"/>
  <c r="K557" i="2"/>
  <c r="E555" i="8"/>
  <c r="A556" i="8"/>
  <c r="B556" i="8"/>
  <c r="C556" i="8"/>
  <c r="D556" i="8"/>
  <c r="Q558" i="2"/>
  <c r="R558" i="2"/>
  <c r="S558" i="2"/>
  <c r="T558" i="2"/>
  <c r="U558" i="2"/>
  <c r="K558" i="2"/>
  <c r="E556" i="8"/>
  <c r="A557" i="8"/>
  <c r="B557" i="8"/>
  <c r="C557" i="8"/>
  <c r="D557" i="8"/>
  <c r="Q559" i="2"/>
  <c r="R559" i="2"/>
  <c r="S559" i="2"/>
  <c r="T559" i="2"/>
  <c r="U559" i="2"/>
  <c r="K559" i="2"/>
  <c r="E557" i="8"/>
  <c r="A558" i="8"/>
  <c r="B558" i="8"/>
  <c r="C558" i="8"/>
  <c r="D558" i="8"/>
  <c r="Q560" i="2"/>
  <c r="R560" i="2"/>
  <c r="S560" i="2"/>
  <c r="T560" i="2"/>
  <c r="U560" i="2"/>
  <c r="K560" i="2"/>
  <c r="E558" i="8"/>
  <c r="A559" i="8"/>
  <c r="B559" i="8"/>
  <c r="C559" i="8"/>
  <c r="D559" i="8"/>
  <c r="Q561" i="2"/>
  <c r="R561" i="2"/>
  <c r="S561" i="2"/>
  <c r="T561" i="2"/>
  <c r="U561" i="2"/>
  <c r="K561" i="2"/>
  <c r="E559" i="8"/>
  <c r="A560" i="8"/>
  <c r="B560" i="8"/>
  <c r="C560" i="8"/>
  <c r="D560" i="8"/>
  <c r="Q562" i="2"/>
  <c r="R562" i="2"/>
  <c r="S562" i="2"/>
  <c r="T562" i="2"/>
  <c r="U562" i="2"/>
  <c r="K562" i="2"/>
  <c r="E560" i="8"/>
  <c r="A561" i="8"/>
  <c r="B561" i="8"/>
  <c r="C561" i="8"/>
  <c r="D561" i="8"/>
  <c r="Q563" i="2"/>
  <c r="R563" i="2"/>
  <c r="S563" i="2"/>
  <c r="T563" i="2"/>
  <c r="U563" i="2"/>
  <c r="K563" i="2"/>
  <c r="E561" i="8"/>
  <c r="A562" i="8"/>
  <c r="B562" i="8"/>
  <c r="C562" i="8"/>
  <c r="D562" i="8"/>
  <c r="Q564" i="2"/>
  <c r="R564" i="2"/>
  <c r="S564" i="2"/>
  <c r="T564" i="2"/>
  <c r="U564" i="2"/>
  <c r="K564" i="2"/>
  <c r="E562" i="8"/>
  <c r="A563" i="8"/>
  <c r="B563" i="8"/>
  <c r="C563" i="8"/>
  <c r="D563" i="8"/>
  <c r="Q565" i="2"/>
  <c r="R565" i="2"/>
  <c r="S565" i="2"/>
  <c r="T565" i="2"/>
  <c r="U565" i="2"/>
  <c r="K565" i="2"/>
  <c r="E563" i="8"/>
  <c r="A564" i="8"/>
  <c r="B564" i="8"/>
  <c r="C564" i="8"/>
  <c r="D564" i="8"/>
  <c r="Q566" i="2"/>
  <c r="R566" i="2"/>
  <c r="S566" i="2"/>
  <c r="T566" i="2"/>
  <c r="U566" i="2"/>
  <c r="K566" i="2"/>
  <c r="E564" i="8"/>
  <c r="A565" i="8"/>
  <c r="B565" i="8"/>
  <c r="C565" i="8"/>
  <c r="D565" i="8"/>
  <c r="Q567" i="2"/>
  <c r="R567" i="2"/>
  <c r="S567" i="2"/>
  <c r="T567" i="2"/>
  <c r="U567" i="2"/>
  <c r="K567" i="2"/>
  <c r="E565" i="8"/>
  <c r="A566" i="8"/>
  <c r="B566" i="8"/>
  <c r="C566" i="8"/>
  <c r="D566" i="8"/>
  <c r="Q568" i="2"/>
  <c r="R568" i="2"/>
  <c r="S568" i="2"/>
  <c r="T568" i="2"/>
  <c r="U568" i="2"/>
  <c r="K568" i="2"/>
  <c r="E566" i="8"/>
  <c r="A567" i="8"/>
  <c r="B567" i="8"/>
  <c r="C567" i="8"/>
  <c r="D567" i="8"/>
  <c r="Q569" i="2"/>
  <c r="R569" i="2"/>
  <c r="S569" i="2"/>
  <c r="T569" i="2"/>
  <c r="U569" i="2"/>
  <c r="K569" i="2"/>
  <c r="E567" i="8"/>
  <c r="A568" i="8"/>
  <c r="B568" i="8"/>
  <c r="C568" i="8"/>
  <c r="D568" i="8"/>
  <c r="Q570" i="2"/>
  <c r="R570" i="2"/>
  <c r="S570" i="2"/>
  <c r="T570" i="2"/>
  <c r="U570" i="2"/>
  <c r="K570" i="2"/>
  <c r="E568" i="8"/>
  <c r="A569" i="8"/>
  <c r="B569" i="8"/>
  <c r="C569" i="8"/>
  <c r="D569" i="8"/>
  <c r="Q571" i="2"/>
  <c r="R571" i="2"/>
  <c r="S571" i="2"/>
  <c r="T571" i="2"/>
  <c r="U571" i="2"/>
  <c r="K571" i="2"/>
  <c r="E569" i="8"/>
  <c r="A570" i="8"/>
  <c r="B570" i="8"/>
  <c r="C570" i="8"/>
  <c r="D570" i="8"/>
  <c r="Q572" i="2"/>
  <c r="R572" i="2"/>
  <c r="S572" i="2"/>
  <c r="T572" i="2"/>
  <c r="U572" i="2"/>
  <c r="K572" i="2"/>
  <c r="E570" i="8"/>
  <c r="A571" i="8"/>
  <c r="B571" i="8"/>
  <c r="C571" i="8"/>
  <c r="D571" i="8"/>
  <c r="Q573" i="2"/>
  <c r="R573" i="2"/>
  <c r="S573" i="2"/>
  <c r="T573" i="2"/>
  <c r="U573" i="2"/>
  <c r="K573" i="2"/>
  <c r="E571" i="8"/>
  <c r="A572" i="8"/>
  <c r="B572" i="8"/>
  <c r="C572" i="8"/>
  <c r="D572" i="8"/>
  <c r="Q574" i="2"/>
  <c r="R574" i="2"/>
  <c r="S574" i="2"/>
  <c r="T574" i="2"/>
  <c r="U574" i="2"/>
  <c r="K574" i="2"/>
  <c r="E572" i="8"/>
  <c r="A573" i="8"/>
  <c r="B573" i="8"/>
  <c r="C573" i="8"/>
  <c r="D573" i="8"/>
  <c r="Q575" i="2"/>
  <c r="R575" i="2"/>
  <c r="S575" i="2"/>
  <c r="T575" i="2"/>
  <c r="U575" i="2"/>
  <c r="K575" i="2"/>
  <c r="E573" i="8"/>
  <c r="A574" i="8"/>
  <c r="B574" i="8"/>
  <c r="C574" i="8"/>
  <c r="D574" i="8"/>
  <c r="Q576" i="2"/>
  <c r="R576" i="2"/>
  <c r="S576" i="2"/>
  <c r="T576" i="2"/>
  <c r="U576" i="2"/>
  <c r="K576" i="2"/>
  <c r="E574" i="8"/>
  <c r="A575" i="8"/>
  <c r="B575" i="8"/>
  <c r="C575" i="8"/>
  <c r="D575" i="8"/>
  <c r="Q577" i="2"/>
  <c r="R577" i="2"/>
  <c r="S577" i="2"/>
  <c r="T577" i="2"/>
  <c r="U577" i="2"/>
  <c r="K577" i="2"/>
  <c r="E575" i="8"/>
  <c r="A576" i="8"/>
  <c r="B576" i="8"/>
  <c r="C576" i="8"/>
  <c r="D576" i="8"/>
  <c r="Q578" i="2"/>
  <c r="R578" i="2"/>
  <c r="S578" i="2"/>
  <c r="T578" i="2"/>
  <c r="U578" i="2"/>
  <c r="K578" i="2"/>
  <c r="E576" i="8"/>
  <c r="A577" i="8"/>
  <c r="B577" i="8"/>
  <c r="C577" i="8"/>
  <c r="D577" i="8"/>
  <c r="Q579" i="2"/>
  <c r="R579" i="2"/>
  <c r="S579" i="2"/>
  <c r="T579" i="2"/>
  <c r="U579" i="2"/>
  <c r="K579" i="2"/>
  <c r="E577" i="8"/>
  <c r="A578" i="8"/>
  <c r="B578" i="8"/>
  <c r="C578" i="8"/>
  <c r="D578" i="8"/>
  <c r="Q580" i="2"/>
  <c r="R580" i="2"/>
  <c r="S580" i="2"/>
  <c r="T580" i="2"/>
  <c r="U580" i="2"/>
  <c r="K580" i="2"/>
  <c r="E578" i="8"/>
  <c r="A579" i="8"/>
  <c r="B579" i="8"/>
  <c r="C579" i="8"/>
  <c r="D579" i="8"/>
  <c r="Q581" i="2"/>
  <c r="R581" i="2"/>
  <c r="S581" i="2"/>
  <c r="T581" i="2"/>
  <c r="U581" i="2"/>
  <c r="K581" i="2"/>
  <c r="E579" i="8"/>
  <c r="A580" i="8"/>
  <c r="B580" i="8"/>
  <c r="C580" i="8"/>
  <c r="D580" i="8"/>
  <c r="Q582" i="2"/>
  <c r="R582" i="2"/>
  <c r="S582" i="2"/>
  <c r="T582" i="2"/>
  <c r="U582" i="2"/>
  <c r="K582" i="2"/>
  <c r="E580" i="8"/>
  <c r="A581" i="8"/>
  <c r="B581" i="8"/>
  <c r="C581" i="8"/>
  <c r="D581" i="8"/>
  <c r="Q583" i="2"/>
  <c r="R583" i="2"/>
  <c r="S583" i="2"/>
  <c r="T583" i="2"/>
  <c r="U583" i="2"/>
  <c r="K583" i="2"/>
  <c r="E581" i="8"/>
  <c r="A582" i="8"/>
  <c r="B582" i="8"/>
  <c r="C582" i="8"/>
  <c r="D582" i="8"/>
  <c r="Q584" i="2"/>
  <c r="R584" i="2"/>
  <c r="S584" i="2"/>
  <c r="T584" i="2"/>
  <c r="U584" i="2"/>
  <c r="K584" i="2"/>
  <c r="E582" i="8"/>
  <c r="A583" i="8"/>
  <c r="B583" i="8"/>
  <c r="C583" i="8"/>
  <c r="D583" i="8"/>
  <c r="Q585" i="2"/>
  <c r="R585" i="2"/>
  <c r="S585" i="2"/>
  <c r="T585" i="2"/>
  <c r="U585" i="2"/>
  <c r="K585" i="2"/>
  <c r="E583" i="8"/>
  <c r="A584" i="8"/>
  <c r="B584" i="8"/>
  <c r="C584" i="8"/>
  <c r="D584" i="8"/>
  <c r="Q586" i="2"/>
  <c r="R586" i="2"/>
  <c r="S586" i="2"/>
  <c r="T586" i="2"/>
  <c r="U586" i="2"/>
  <c r="K586" i="2"/>
  <c r="E584" i="8"/>
  <c r="A585" i="8"/>
  <c r="B585" i="8"/>
  <c r="C585" i="8"/>
  <c r="D585" i="8"/>
  <c r="Q587" i="2"/>
  <c r="R587" i="2"/>
  <c r="S587" i="2"/>
  <c r="T587" i="2"/>
  <c r="U587" i="2"/>
  <c r="K587" i="2"/>
  <c r="E585" i="8"/>
  <c r="A586" i="8"/>
  <c r="B586" i="8"/>
  <c r="C586" i="8"/>
  <c r="D586" i="8"/>
  <c r="Q588" i="2"/>
  <c r="R588" i="2"/>
  <c r="S588" i="2"/>
  <c r="T588" i="2"/>
  <c r="U588" i="2"/>
  <c r="K588" i="2"/>
  <c r="E586" i="8"/>
  <c r="A587" i="8"/>
  <c r="B587" i="8"/>
  <c r="C587" i="8"/>
  <c r="D587" i="8"/>
  <c r="Q589" i="2"/>
  <c r="R589" i="2"/>
  <c r="S589" i="2"/>
  <c r="T589" i="2"/>
  <c r="U589" i="2"/>
  <c r="K589" i="2"/>
  <c r="E587" i="8"/>
  <c r="A588" i="8"/>
  <c r="B588" i="8"/>
  <c r="C588" i="8"/>
  <c r="D588" i="8"/>
  <c r="Q590" i="2"/>
  <c r="R590" i="2"/>
  <c r="S590" i="2"/>
  <c r="T590" i="2"/>
  <c r="U590" i="2"/>
  <c r="K590" i="2"/>
  <c r="E588" i="8"/>
  <c r="A589" i="8"/>
  <c r="B589" i="8"/>
  <c r="C589" i="8"/>
  <c r="D589" i="8"/>
  <c r="Q591" i="2"/>
  <c r="R591" i="2"/>
  <c r="S591" i="2"/>
  <c r="T591" i="2"/>
  <c r="U591" i="2"/>
  <c r="K591" i="2"/>
  <c r="E589" i="8"/>
  <c r="A590" i="8"/>
  <c r="B590" i="8"/>
  <c r="C590" i="8"/>
  <c r="D590" i="8"/>
  <c r="Q592" i="2"/>
  <c r="R592" i="2"/>
  <c r="S592" i="2"/>
  <c r="T592" i="2"/>
  <c r="U592" i="2"/>
  <c r="K592" i="2"/>
  <c r="E590" i="8"/>
  <c r="A591" i="8"/>
  <c r="B591" i="8"/>
  <c r="C591" i="8"/>
  <c r="D591" i="8"/>
  <c r="Q593" i="2"/>
  <c r="R593" i="2"/>
  <c r="S593" i="2"/>
  <c r="T593" i="2"/>
  <c r="U593" i="2"/>
  <c r="K593" i="2"/>
  <c r="E591" i="8"/>
  <c r="A592" i="8"/>
  <c r="B592" i="8"/>
  <c r="C592" i="8"/>
  <c r="D592" i="8"/>
  <c r="Q594" i="2"/>
  <c r="R594" i="2"/>
  <c r="S594" i="2"/>
  <c r="T594" i="2"/>
  <c r="U594" i="2"/>
  <c r="K594" i="2"/>
  <c r="E592" i="8"/>
  <c r="A593" i="8"/>
  <c r="B593" i="8"/>
  <c r="C593" i="8"/>
  <c r="D593" i="8"/>
  <c r="Q595" i="2"/>
  <c r="R595" i="2"/>
  <c r="S595" i="2"/>
  <c r="T595" i="2"/>
  <c r="U595" i="2"/>
  <c r="K595" i="2"/>
  <c r="E593" i="8"/>
  <c r="A594" i="8"/>
  <c r="B594" i="8"/>
  <c r="C594" i="8"/>
  <c r="D594" i="8"/>
  <c r="Q596" i="2"/>
  <c r="R596" i="2"/>
  <c r="S596" i="2"/>
  <c r="T596" i="2"/>
  <c r="U596" i="2"/>
  <c r="K596" i="2"/>
  <c r="E594" i="8"/>
  <c r="A595" i="8"/>
  <c r="B595" i="8"/>
  <c r="C595" i="8"/>
  <c r="D595" i="8"/>
  <c r="Q597" i="2"/>
  <c r="R597" i="2"/>
  <c r="S597" i="2"/>
  <c r="T597" i="2"/>
  <c r="U597" i="2"/>
  <c r="K597" i="2"/>
  <c r="E595" i="8"/>
  <c r="A596" i="8"/>
  <c r="B596" i="8"/>
  <c r="C596" i="8"/>
  <c r="D596" i="8"/>
  <c r="Q598" i="2"/>
  <c r="R598" i="2"/>
  <c r="S598" i="2"/>
  <c r="T598" i="2"/>
  <c r="U598" i="2"/>
  <c r="K598" i="2"/>
  <c r="E596" i="8"/>
  <c r="A597" i="8"/>
  <c r="B597" i="8"/>
  <c r="C597" i="8"/>
  <c r="D597" i="8"/>
  <c r="Q599" i="2"/>
  <c r="R599" i="2"/>
  <c r="S599" i="2"/>
  <c r="T599" i="2"/>
  <c r="U599" i="2"/>
  <c r="K599" i="2"/>
  <c r="E597" i="8"/>
  <c r="A598" i="8"/>
  <c r="B598" i="8"/>
  <c r="C598" i="8"/>
  <c r="D598" i="8"/>
  <c r="Q600" i="2"/>
  <c r="R600" i="2"/>
  <c r="S600" i="2"/>
  <c r="T600" i="2"/>
  <c r="U600" i="2"/>
  <c r="K600" i="2"/>
  <c r="E598" i="8"/>
  <c r="A599" i="8"/>
  <c r="B599" i="8"/>
  <c r="C599" i="8"/>
  <c r="D599" i="8"/>
  <c r="Q601" i="2"/>
  <c r="R601" i="2"/>
  <c r="S601" i="2"/>
  <c r="T601" i="2"/>
  <c r="U601" i="2"/>
  <c r="K601" i="2"/>
  <c r="E599" i="8"/>
  <c r="A600" i="8"/>
  <c r="B600" i="8"/>
  <c r="C600" i="8"/>
  <c r="D600" i="8"/>
  <c r="Q602" i="2"/>
  <c r="R602" i="2"/>
  <c r="S602" i="2"/>
  <c r="T602" i="2"/>
  <c r="U602" i="2"/>
  <c r="K602" i="2"/>
  <c r="E600" i="8"/>
  <c r="A601" i="8"/>
  <c r="B601" i="8"/>
  <c r="C601" i="8"/>
  <c r="D601" i="8"/>
  <c r="Q603" i="2"/>
  <c r="R603" i="2"/>
  <c r="S603" i="2"/>
  <c r="T603" i="2"/>
  <c r="U603" i="2"/>
  <c r="K603" i="2"/>
  <c r="E601" i="8"/>
  <c r="A602" i="8"/>
  <c r="B602" i="8"/>
  <c r="C602" i="8"/>
  <c r="D602" i="8"/>
  <c r="Q604" i="2"/>
  <c r="R604" i="2"/>
  <c r="S604" i="2"/>
  <c r="T604" i="2"/>
  <c r="U604" i="2"/>
  <c r="K604" i="2"/>
  <c r="E602" i="8"/>
  <c r="A603" i="8"/>
  <c r="B603" i="8"/>
  <c r="C603" i="8"/>
  <c r="D603" i="8"/>
  <c r="Q605" i="2"/>
  <c r="R605" i="2"/>
  <c r="S605" i="2"/>
  <c r="T605" i="2"/>
  <c r="U605" i="2"/>
  <c r="K605" i="2"/>
  <c r="E603" i="8"/>
  <c r="A604" i="8"/>
  <c r="B604" i="8"/>
  <c r="C604" i="8"/>
  <c r="D604" i="8"/>
  <c r="Q606" i="2"/>
  <c r="R606" i="2"/>
  <c r="S606" i="2"/>
  <c r="T606" i="2"/>
  <c r="U606" i="2"/>
  <c r="K606" i="2"/>
  <c r="E604" i="8"/>
  <c r="A605" i="8"/>
  <c r="B605" i="8"/>
  <c r="C605" i="8"/>
  <c r="D605" i="8"/>
  <c r="Q607" i="2"/>
  <c r="R607" i="2"/>
  <c r="S607" i="2"/>
  <c r="T607" i="2"/>
  <c r="U607" i="2"/>
  <c r="K607" i="2"/>
  <c r="E605" i="8"/>
  <c r="A606" i="8"/>
  <c r="B606" i="8"/>
  <c r="C606" i="8"/>
  <c r="D606" i="8"/>
  <c r="Q608" i="2"/>
  <c r="R608" i="2"/>
  <c r="S608" i="2"/>
  <c r="T608" i="2"/>
  <c r="U608" i="2"/>
  <c r="K608" i="2"/>
  <c r="E606" i="8"/>
  <c r="A607" i="8"/>
  <c r="B607" i="8"/>
  <c r="C607" i="8"/>
  <c r="D607" i="8"/>
  <c r="Q609" i="2"/>
  <c r="R609" i="2"/>
  <c r="S609" i="2"/>
  <c r="T609" i="2"/>
  <c r="U609" i="2"/>
  <c r="K609" i="2"/>
  <c r="E607" i="8"/>
  <c r="A608" i="8"/>
  <c r="B608" i="8"/>
  <c r="C608" i="8"/>
  <c r="D608" i="8"/>
  <c r="Q610" i="2"/>
  <c r="R610" i="2"/>
  <c r="S610" i="2"/>
  <c r="T610" i="2"/>
  <c r="U610" i="2"/>
  <c r="K610" i="2"/>
  <c r="E608" i="8"/>
  <c r="A609" i="8"/>
  <c r="B609" i="8"/>
  <c r="C609" i="8"/>
  <c r="D609" i="8"/>
  <c r="Q611" i="2"/>
  <c r="R611" i="2"/>
  <c r="S611" i="2"/>
  <c r="T611" i="2"/>
  <c r="U611" i="2"/>
  <c r="K611" i="2"/>
  <c r="E609" i="8"/>
  <c r="A610" i="8"/>
  <c r="B610" i="8"/>
  <c r="C610" i="8"/>
  <c r="D610" i="8"/>
  <c r="Q612" i="2"/>
  <c r="R612" i="2"/>
  <c r="S612" i="2"/>
  <c r="T612" i="2"/>
  <c r="U612" i="2"/>
  <c r="K612" i="2"/>
  <c r="E610" i="8"/>
  <c r="A611" i="8"/>
  <c r="B611" i="8"/>
  <c r="C611" i="8"/>
  <c r="D611" i="8"/>
  <c r="Q613" i="2"/>
  <c r="R613" i="2"/>
  <c r="S613" i="2"/>
  <c r="T613" i="2"/>
  <c r="U613" i="2"/>
  <c r="K613" i="2"/>
  <c r="E611" i="8"/>
  <c r="A612" i="8"/>
  <c r="B612" i="8"/>
  <c r="C612" i="8"/>
  <c r="D612" i="8"/>
  <c r="Q614" i="2"/>
  <c r="R614" i="2"/>
  <c r="S614" i="2"/>
  <c r="T614" i="2"/>
  <c r="U614" i="2"/>
  <c r="K614" i="2"/>
  <c r="E612" i="8"/>
  <c r="A613" i="8"/>
  <c r="B613" i="8"/>
  <c r="C613" i="8"/>
  <c r="D613" i="8"/>
  <c r="Q615" i="2"/>
  <c r="R615" i="2"/>
  <c r="S615" i="2"/>
  <c r="T615" i="2"/>
  <c r="U615" i="2"/>
  <c r="K615" i="2"/>
  <c r="E613" i="8"/>
  <c r="A614" i="8"/>
  <c r="B614" i="8"/>
  <c r="C614" i="8"/>
  <c r="D614" i="8"/>
  <c r="Q616" i="2"/>
  <c r="R616" i="2"/>
  <c r="S616" i="2"/>
  <c r="T616" i="2"/>
  <c r="U616" i="2"/>
  <c r="K616" i="2"/>
  <c r="E614" i="8"/>
  <c r="A615" i="8"/>
  <c r="B615" i="8"/>
  <c r="C615" i="8"/>
  <c r="D615" i="8"/>
  <c r="Q617" i="2"/>
  <c r="R617" i="2"/>
  <c r="S617" i="2"/>
  <c r="T617" i="2"/>
  <c r="U617" i="2"/>
  <c r="K617" i="2"/>
  <c r="E615" i="8"/>
  <c r="A616" i="8"/>
  <c r="B616" i="8"/>
  <c r="C616" i="8"/>
  <c r="D616" i="8"/>
  <c r="Q618" i="2"/>
  <c r="R618" i="2"/>
  <c r="S618" i="2"/>
  <c r="T618" i="2"/>
  <c r="U618" i="2"/>
  <c r="K618" i="2"/>
  <c r="E616" i="8"/>
  <c r="A617" i="8"/>
  <c r="B617" i="8"/>
  <c r="C617" i="8"/>
  <c r="D617" i="8"/>
  <c r="Q619" i="2"/>
  <c r="R619" i="2"/>
  <c r="S619" i="2"/>
  <c r="T619" i="2"/>
  <c r="U619" i="2"/>
  <c r="K619" i="2"/>
  <c r="E617" i="8"/>
  <c r="A618" i="8"/>
  <c r="B618" i="8"/>
  <c r="C618" i="8"/>
  <c r="D618" i="8"/>
  <c r="Q620" i="2"/>
  <c r="R620" i="2"/>
  <c r="S620" i="2"/>
  <c r="T620" i="2"/>
  <c r="U620" i="2"/>
  <c r="K620" i="2"/>
  <c r="E618" i="8"/>
  <c r="A619" i="8"/>
  <c r="B619" i="8"/>
  <c r="C619" i="8"/>
  <c r="D619" i="8"/>
  <c r="Q621" i="2"/>
  <c r="R621" i="2"/>
  <c r="S621" i="2"/>
  <c r="T621" i="2"/>
  <c r="U621" i="2"/>
  <c r="K621" i="2"/>
  <c r="E619" i="8"/>
  <c r="A620" i="8"/>
  <c r="B620" i="8"/>
  <c r="C620" i="8"/>
  <c r="D620" i="8"/>
  <c r="Q622" i="2"/>
  <c r="R622" i="2"/>
  <c r="S622" i="2"/>
  <c r="T622" i="2"/>
  <c r="U622" i="2"/>
  <c r="K622" i="2"/>
  <c r="E620" i="8"/>
  <c r="A621" i="8"/>
  <c r="B621" i="8"/>
  <c r="C621" i="8"/>
  <c r="D621" i="8"/>
  <c r="Q623" i="2"/>
  <c r="R623" i="2"/>
  <c r="S623" i="2"/>
  <c r="T623" i="2"/>
  <c r="U623" i="2"/>
  <c r="K623" i="2"/>
  <c r="E621" i="8"/>
  <c r="A622" i="8"/>
  <c r="B622" i="8"/>
  <c r="C622" i="8"/>
  <c r="D622" i="8"/>
  <c r="Q624" i="2"/>
  <c r="R624" i="2"/>
  <c r="S624" i="2"/>
  <c r="T624" i="2"/>
  <c r="U624" i="2"/>
  <c r="K624" i="2"/>
  <c r="E622" i="8"/>
  <c r="A623" i="8"/>
  <c r="B623" i="8"/>
  <c r="C623" i="8"/>
  <c r="D623" i="8"/>
  <c r="Q625" i="2"/>
  <c r="R625" i="2"/>
  <c r="S625" i="2"/>
  <c r="T625" i="2"/>
  <c r="U625" i="2"/>
  <c r="K625" i="2"/>
  <c r="E623" i="8"/>
  <c r="AS8" i="1"/>
  <c r="AT8" i="1"/>
  <c r="AU8" i="1"/>
  <c r="AV8" i="1"/>
  <c r="AW8" i="1"/>
  <c r="AS9" i="1"/>
  <c r="AT9" i="1"/>
  <c r="AU9" i="1"/>
  <c r="AV9" i="1"/>
  <c r="AW9" i="1"/>
  <c r="AS10" i="1"/>
  <c r="AT10" i="1"/>
  <c r="AU10" i="1"/>
  <c r="AV10" i="1"/>
  <c r="AW10" i="1"/>
  <c r="AS11" i="1"/>
  <c r="AT11" i="1"/>
  <c r="AU11" i="1"/>
  <c r="AV11" i="1"/>
  <c r="AW11" i="1"/>
  <c r="AS12" i="1"/>
  <c r="AT12" i="1"/>
  <c r="AU12" i="1"/>
  <c r="AV12" i="1"/>
  <c r="AW12" i="1"/>
  <c r="AS13" i="1"/>
  <c r="AT13" i="1"/>
  <c r="AU13" i="1"/>
  <c r="AV13" i="1"/>
  <c r="AW13" i="1"/>
  <c r="AS14" i="1"/>
  <c r="AT14" i="1"/>
  <c r="AU14" i="1"/>
  <c r="AV14" i="1"/>
  <c r="AW14" i="1"/>
  <c r="AS15" i="1"/>
  <c r="AT15" i="1"/>
  <c r="AU15" i="1"/>
  <c r="AV15" i="1"/>
  <c r="AW15" i="1"/>
  <c r="AS16" i="1"/>
  <c r="AT16" i="1"/>
  <c r="AU16" i="1"/>
  <c r="AV16" i="1"/>
  <c r="AW16" i="1"/>
  <c r="AS17" i="1"/>
  <c r="AT17" i="1"/>
  <c r="AU17" i="1"/>
  <c r="AV17" i="1"/>
  <c r="AW17" i="1"/>
  <c r="AS18" i="1"/>
  <c r="AT18" i="1"/>
  <c r="AU18" i="1"/>
  <c r="AV18" i="1"/>
  <c r="AW18" i="1"/>
  <c r="AS19" i="1"/>
  <c r="AT19" i="1"/>
  <c r="AU19" i="1"/>
  <c r="AV19" i="1"/>
  <c r="AW19" i="1"/>
  <c r="AS20" i="1"/>
  <c r="AT20" i="1"/>
  <c r="AU20" i="1"/>
  <c r="AV20" i="1"/>
  <c r="AW20" i="1"/>
  <c r="AS21" i="1"/>
  <c r="AT21" i="1"/>
  <c r="AU21" i="1"/>
  <c r="AV21" i="1"/>
  <c r="AW21" i="1"/>
  <c r="AS22" i="1"/>
  <c r="AT22" i="1"/>
  <c r="AU22" i="1"/>
  <c r="AV22" i="1"/>
  <c r="AW22" i="1"/>
  <c r="AS23" i="1"/>
  <c r="AT23" i="1"/>
  <c r="AU23" i="1"/>
  <c r="AV23" i="1"/>
  <c r="AW23" i="1"/>
  <c r="AS24" i="1"/>
  <c r="AT24" i="1"/>
  <c r="AU24" i="1"/>
  <c r="AV24" i="1"/>
  <c r="AW24" i="1"/>
  <c r="AT7" i="1"/>
  <c r="AU7" i="1"/>
  <c r="AV7" i="1"/>
  <c r="AW7" i="1"/>
  <c r="AS7" i="1"/>
  <c r="C7" i="15"/>
  <c r="H7" i="15"/>
  <c r="I7" i="15"/>
  <c r="E6" i="2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BL5" i="3"/>
  <c r="BL6" i="3"/>
  <c r="BL7" i="3"/>
  <c r="BL8" i="3"/>
  <c r="BL18" i="3"/>
  <c r="BL19" i="3"/>
  <c r="BL20" i="3"/>
  <c r="BL21" i="3"/>
  <c r="BL22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M71" i="3"/>
  <c r="BM70" i="3"/>
  <c r="BM69" i="3"/>
  <c r="BM68" i="3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47" i="3"/>
  <c r="BM46" i="3"/>
  <c r="BM45" i="3"/>
  <c r="BM44" i="3"/>
  <c r="BM43" i="3"/>
  <c r="BM42" i="3"/>
  <c r="BM41" i="3"/>
  <c r="BM40" i="3"/>
  <c r="BM39" i="3"/>
  <c r="BM38" i="3"/>
  <c r="BM37" i="3"/>
  <c r="BM36" i="3"/>
  <c r="BM35" i="3"/>
  <c r="BM34" i="3"/>
  <c r="BM33" i="3"/>
  <c r="BM32" i="3"/>
  <c r="BM31" i="3"/>
  <c r="BM30" i="3"/>
  <c r="BM29" i="3"/>
  <c r="BM28" i="3"/>
  <c r="BM27" i="3"/>
  <c r="BM26" i="3"/>
  <c r="BM25" i="3"/>
  <c r="BM24" i="3"/>
  <c r="BM22" i="3"/>
  <c r="BL73" i="3"/>
  <c r="BM73" i="3"/>
  <c r="BL74" i="3"/>
  <c r="BM74" i="3"/>
  <c r="BL75" i="3"/>
  <c r="BM75" i="3"/>
  <c r="BL76" i="3"/>
  <c r="BM76" i="3"/>
  <c r="BL77" i="3"/>
  <c r="BM77" i="3"/>
  <c r="BM19" i="3"/>
  <c r="BM20" i="3"/>
  <c r="BM21" i="3"/>
  <c r="BM18" i="3"/>
  <c r="BM8" i="3"/>
  <c r="BM7" i="3"/>
  <c r="BM6" i="3"/>
  <c r="BM5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BM324" i="3"/>
  <c r="BM325" i="3"/>
  <c r="BM326" i="3"/>
  <c r="BM327" i="3"/>
  <c r="BM328" i="3"/>
  <c r="BM329" i="3"/>
  <c r="BM330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BM384" i="3"/>
  <c r="BM385" i="3"/>
  <c r="BM386" i="3"/>
  <c r="BM387" i="3"/>
  <c r="BM388" i="3"/>
  <c r="BM389" i="3"/>
  <c r="BM390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BM403" i="3"/>
  <c r="BM404" i="3"/>
  <c r="BM405" i="3"/>
  <c r="BM406" i="3"/>
  <c r="BM407" i="3"/>
  <c r="BM408" i="3"/>
  <c r="BM409" i="3"/>
  <c r="BM410" i="3"/>
  <c r="BM411" i="3"/>
  <c r="BM412" i="3"/>
  <c r="BM413" i="3"/>
  <c r="BM414" i="3"/>
  <c r="BM415" i="3"/>
  <c r="BM416" i="3"/>
  <c r="BM417" i="3"/>
  <c r="BM418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BM524" i="3"/>
  <c r="BM525" i="3"/>
  <c r="BM526" i="3"/>
  <c r="BM527" i="3"/>
  <c r="BM528" i="3"/>
  <c r="BM529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42" i="3"/>
  <c r="BM543" i="3"/>
  <c r="BM544" i="3"/>
  <c r="BM545" i="3"/>
  <c r="BM546" i="3"/>
  <c r="BM547" i="3"/>
  <c r="BM548" i="3"/>
  <c r="BM549" i="3"/>
  <c r="BM550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301" i="3"/>
  <c r="BL302" i="3"/>
  <c r="BL303" i="3"/>
  <c r="BL304" i="3"/>
  <c r="BL305" i="3"/>
  <c r="BL306" i="3"/>
  <c r="BL307" i="3"/>
  <c r="BL308" i="3"/>
  <c r="BL309" i="3"/>
  <c r="BL310" i="3"/>
  <c r="BL311" i="3"/>
  <c r="BL312" i="3"/>
  <c r="BL313" i="3"/>
  <c r="BL314" i="3"/>
  <c r="BL315" i="3"/>
  <c r="BL316" i="3"/>
  <c r="BL317" i="3"/>
  <c r="BL31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BL410" i="3"/>
  <c r="BL411" i="3"/>
  <c r="BL412" i="3"/>
  <c r="BL413" i="3"/>
  <c r="BL414" i="3"/>
  <c r="BL415" i="3"/>
  <c r="BL416" i="3"/>
  <c r="BL417" i="3"/>
  <c r="BL418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BL440" i="3"/>
  <c r="BL441" i="3"/>
  <c r="BL442" i="3"/>
  <c r="BL443" i="3"/>
  <c r="BL444" i="3"/>
  <c r="BL445" i="3"/>
  <c r="BL446" i="3"/>
  <c r="BL447" i="3"/>
  <c r="BL448" i="3"/>
  <c r="BL449" i="3"/>
  <c r="BL450" i="3"/>
  <c r="BL451" i="3"/>
  <c r="BL452" i="3"/>
  <c r="BL453" i="3"/>
  <c r="BL454" i="3"/>
  <c r="BL455" i="3"/>
  <c r="BL456" i="3"/>
  <c r="BL457" i="3"/>
  <c r="BL458" i="3"/>
  <c r="BL459" i="3"/>
  <c r="BL460" i="3"/>
  <c r="BL461" i="3"/>
  <c r="BL462" i="3"/>
  <c r="BL463" i="3"/>
  <c r="BL464" i="3"/>
  <c r="BL465" i="3"/>
  <c r="BL466" i="3"/>
  <c r="BL467" i="3"/>
  <c r="BL468" i="3"/>
  <c r="BL469" i="3"/>
  <c r="BL470" i="3"/>
  <c r="BL471" i="3"/>
  <c r="BL472" i="3"/>
  <c r="BL473" i="3"/>
  <c r="BL474" i="3"/>
  <c r="BL475" i="3"/>
  <c r="BL476" i="3"/>
  <c r="BL477" i="3"/>
  <c r="BL478" i="3"/>
  <c r="BL479" i="3"/>
  <c r="BL480" i="3"/>
  <c r="BL481" i="3"/>
  <c r="BL482" i="3"/>
  <c r="BL483" i="3"/>
  <c r="BL484" i="3"/>
  <c r="BL485" i="3"/>
  <c r="BL486" i="3"/>
  <c r="BL487" i="3"/>
  <c r="BL488" i="3"/>
  <c r="BL489" i="3"/>
  <c r="BL490" i="3"/>
  <c r="BL491" i="3"/>
  <c r="BL492" i="3"/>
  <c r="BL493" i="3"/>
  <c r="BL494" i="3"/>
  <c r="BL495" i="3"/>
  <c r="BL496" i="3"/>
  <c r="BL497" i="3"/>
  <c r="BL498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BL520" i="3"/>
  <c r="BL521" i="3"/>
  <c r="BL522" i="3"/>
  <c r="BL523" i="3"/>
  <c r="BL524" i="3"/>
  <c r="BL525" i="3"/>
  <c r="BL526" i="3"/>
  <c r="BL527" i="3"/>
  <c r="BL528" i="3"/>
  <c r="BL529" i="3"/>
  <c r="BL530" i="3"/>
  <c r="BL531" i="3"/>
  <c r="BL532" i="3"/>
  <c r="BL533" i="3"/>
  <c r="BL534" i="3"/>
  <c r="BL535" i="3"/>
  <c r="BL536" i="3"/>
  <c r="BL537" i="3"/>
  <c r="BL538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BL580" i="3"/>
  <c r="BL581" i="3"/>
  <c r="BL582" i="3"/>
  <c r="BL583" i="3"/>
  <c r="BL584" i="3"/>
  <c r="BL585" i="3"/>
  <c r="BL586" i="3"/>
  <c r="BL587" i="3"/>
  <c r="BL588" i="3"/>
  <c r="BL589" i="3"/>
  <c r="BL590" i="3"/>
  <c r="BL591" i="3"/>
  <c r="BL592" i="3"/>
  <c r="BL593" i="3"/>
  <c r="BL594" i="3"/>
  <c r="BL595" i="3"/>
  <c r="BL596" i="3"/>
  <c r="BL597" i="3"/>
  <c r="BL598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BL640" i="3"/>
  <c r="BL641" i="3"/>
  <c r="BL642" i="3"/>
  <c r="BL643" i="3"/>
  <c r="BL644" i="3"/>
  <c r="BL645" i="3"/>
  <c r="BL646" i="3"/>
  <c r="BL647" i="3"/>
  <c r="BL648" i="3"/>
  <c r="BL649" i="3"/>
  <c r="BL650" i="3"/>
  <c r="BL651" i="3"/>
  <c r="BL652" i="3"/>
  <c r="BL653" i="3"/>
  <c r="BL654" i="3"/>
  <c r="BL655" i="3"/>
  <c r="BL656" i="3"/>
  <c r="BL657" i="3"/>
  <c r="BL658" i="3"/>
  <c r="BL659" i="3"/>
  <c r="BL660" i="3"/>
  <c r="BL661" i="3"/>
  <c r="BL662" i="3"/>
  <c r="BL663" i="3"/>
  <c r="BL664" i="3"/>
  <c r="BL665" i="3"/>
  <c r="BL666" i="3"/>
  <c r="BL667" i="3"/>
  <c r="BL668" i="3"/>
  <c r="BL669" i="3"/>
  <c r="BL670" i="3"/>
  <c r="BL671" i="3"/>
  <c r="BL672" i="3"/>
  <c r="BL673" i="3"/>
  <c r="BL674" i="3"/>
  <c r="BL675" i="3"/>
  <c r="BL676" i="3"/>
  <c r="BL677" i="3"/>
  <c r="BL678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3" i="17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L4" i="17"/>
  <c r="M4" i="17"/>
  <c r="N4" i="17"/>
  <c r="L5" i="17"/>
  <c r="M5" i="17"/>
  <c r="N5" i="17"/>
  <c r="L6" i="17"/>
  <c r="M6" i="17"/>
  <c r="N6" i="17"/>
  <c r="L7" i="17"/>
  <c r="M7" i="17"/>
  <c r="N7" i="17"/>
  <c r="L8" i="17"/>
  <c r="M8" i="17"/>
  <c r="N8" i="17"/>
  <c r="L9" i="17"/>
  <c r="M9" i="17"/>
  <c r="N9" i="17"/>
  <c r="L10" i="17"/>
  <c r="M10" i="17"/>
  <c r="N10" i="17"/>
  <c r="L11" i="17"/>
  <c r="M11" i="17"/>
  <c r="N11" i="17"/>
  <c r="L12" i="17"/>
  <c r="M12" i="17"/>
  <c r="N12" i="17"/>
  <c r="L13" i="17"/>
  <c r="M13" i="17"/>
  <c r="N13" i="17"/>
  <c r="L14" i="17"/>
  <c r="M14" i="17"/>
  <c r="N14" i="17"/>
  <c r="L15" i="17"/>
  <c r="M15" i="17"/>
  <c r="N15" i="17"/>
  <c r="L16" i="17"/>
  <c r="M16" i="17"/>
  <c r="N16" i="17"/>
  <c r="L17" i="17"/>
  <c r="M17" i="17"/>
  <c r="N17" i="17"/>
  <c r="L18" i="17"/>
  <c r="M18" i="17"/>
  <c r="N18" i="17"/>
  <c r="L19" i="17"/>
  <c r="M19" i="17"/>
  <c r="N19" i="17"/>
  <c r="L20" i="17"/>
  <c r="M20" i="17"/>
  <c r="N20" i="17"/>
  <c r="L21" i="17"/>
  <c r="M21" i="17"/>
  <c r="N21" i="17"/>
  <c r="L22" i="17"/>
  <c r="M22" i="17"/>
  <c r="N22" i="17"/>
  <c r="M3" i="17"/>
  <c r="N3" i="17"/>
  <c r="L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3" i="17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26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U6" i="2"/>
  <c r="T6" i="2"/>
  <c r="S6" i="2"/>
  <c r="R6" i="2"/>
  <c r="Q6" i="2"/>
  <c r="K6" i="2"/>
  <c r="I6" i="2"/>
  <c r="U24" i="1"/>
  <c r="AN24" i="1"/>
  <c r="AO24" i="1"/>
  <c r="AP24" i="1"/>
  <c r="AQ24" i="1"/>
  <c r="AR24" i="1"/>
  <c r="T24" i="1"/>
  <c r="U23" i="1"/>
  <c r="AN23" i="1"/>
  <c r="AO23" i="1"/>
  <c r="AP23" i="1"/>
  <c r="AQ23" i="1"/>
  <c r="AR23" i="1"/>
  <c r="T23" i="1"/>
  <c r="U22" i="1"/>
  <c r="AN22" i="1"/>
  <c r="AO22" i="1"/>
  <c r="AP22" i="1"/>
  <c r="AQ22" i="1"/>
  <c r="AR22" i="1"/>
  <c r="T22" i="1"/>
  <c r="U21" i="1"/>
  <c r="AN21" i="1"/>
  <c r="AO21" i="1"/>
  <c r="AP21" i="1"/>
  <c r="AQ21" i="1"/>
  <c r="AR21" i="1"/>
  <c r="T21" i="1"/>
  <c r="U20" i="1"/>
  <c r="AN20" i="1"/>
  <c r="AO20" i="1"/>
  <c r="AP20" i="1"/>
  <c r="AQ20" i="1"/>
  <c r="AR20" i="1"/>
  <c r="T20" i="1"/>
  <c r="U19" i="1"/>
  <c r="AN19" i="1"/>
  <c r="AO19" i="1"/>
  <c r="AP19" i="1"/>
  <c r="AQ19" i="1"/>
  <c r="AR19" i="1"/>
  <c r="T19" i="1"/>
  <c r="U18" i="1"/>
  <c r="AN18" i="1"/>
  <c r="AO18" i="1"/>
  <c r="AP18" i="1"/>
  <c r="AQ18" i="1"/>
  <c r="AR18" i="1"/>
  <c r="T18" i="1"/>
  <c r="U17" i="1"/>
  <c r="AN17" i="1"/>
  <c r="AO17" i="1"/>
  <c r="AP17" i="1"/>
  <c r="AQ17" i="1"/>
  <c r="AR17" i="1"/>
  <c r="T17" i="1"/>
  <c r="U16" i="1"/>
  <c r="AN16" i="1"/>
  <c r="AO16" i="1"/>
  <c r="AP16" i="1"/>
  <c r="AQ16" i="1"/>
  <c r="AR16" i="1"/>
  <c r="T16" i="1"/>
  <c r="U15" i="1"/>
  <c r="AN15" i="1"/>
  <c r="AO15" i="1"/>
  <c r="AP15" i="1"/>
  <c r="AQ15" i="1"/>
  <c r="AR15" i="1"/>
  <c r="T15" i="1"/>
  <c r="U14" i="1"/>
  <c r="AN14" i="1"/>
  <c r="AO14" i="1"/>
  <c r="AP14" i="1"/>
  <c r="AQ14" i="1"/>
  <c r="AR14" i="1"/>
  <c r="T14" i="1"/>
  <c r="U13" i="1"/>
  <c r="AN13" i="1"/>
  <c r="AO13" i="1"/>
  <c r="AP13" i="1"/>
  <c r="AQ13" i="1"/>
  <c r="AR13" i="1"/>
  <c r="T13" i="1"/>
  <c r="U12" i="1"/>
  <c r="AN12" i="1"/>
  <c r="AO12" i="1"/>
  <c r="AP12" i="1"/>
  <c r="AQ12" i="1"/>
  <c r="AR12" i="1"/>
  <c r="T12" i="1"/>
  <c r="U11" i="1"/>
  <c r="AN11" i="1"/>
  <c r="AO11" i="1"/>
  <c r="AP11" i="1"/>
  <c r="AQ11" i="1"/>
  <c r="AR11" i="1"/>
  <c r="T11" i="1"/>
  <c r="U10" i="1"/>
  <c r="AN10" i="1"/>
  <c r="AO10" i="1"/>
  <c r="AP10" i="1"/>
  <c r="AQ10" i="1"/>
  <c r="AR10" i="1"/>
  <c r="T10" i="1"/>
  <c r="U9" i="1"/>
  <c r="AN9" i="1"/>
  <c r="AO9" i="1"/>
  <c r="AP9" i="1"/>
  <c r="AQ9" i="1"/>
  <c r="AR9" i="1"/>
  <c r="T9" i="1"/>
  <c r="U8" i="1"/>
  <c r="AN8" i="1"/>
  <c r="AO8" i="1"/>
  <c r="AP8" i="1"/>
  <c r="AQ8" i="1"/>
  <c r="AR8" i="1"/>
  <c r="T8" i="1"/>
  <c r="U7" i="1"/>
  <c r="AN7" i="1"/>
  <c r="AO7" i="1"/>
  <c r="AP7" i="1"/>
  <c r="AQ7" i="1"/>
  <c r="AR7" i="1"/>
  <c r="T7" i="1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0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58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6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4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2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0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48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6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0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38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6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0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286" i="2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47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25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3" i="17"/>
  <c r="AI3" i="17"/>
  <c r="AI6" i="17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106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106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B7" i="14"/>
  <c r="H7" i="14"/>
  <c r="K7" i="14"/>
  <c r="B4" i="13"/>
  <c r="I7" i="14"/>
  <c r="C4" i="13"/>
  <c r="D4" i="13"/>
  <c r="E4" i="13"/>
  <c r="F4" i="13"/>
  <c r="G4" i="13"/>
  <c r="H4" i="13"/>
  <c r="A4" i="13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B4" i="12"/>
  <c r="C4" i="12"/>
  <c r="D4" i="12"/>
  <c r="E4" i="12"/>
  <c r="F4" i="12"/>
  <c r="G4" i="12"/>
  <c r="H4" i="12"/>
  <c r="A4" i="12"/>
  <c r="B4" i="10"/>
  <c r="C4" i="10"/>
  <c r="D4" i="10"/>
  <c r="E4" i="10"/>
  <c r="F4" i="10"/>
  <c r="A4" i="10"/>
  <c r="D4" i="8"/>
  <c r="B4" i="8"/>
  <c r="C4" i="8"/>
  <c r="E4" i="8"/>
  <c r="A4" i="8"/>
  <c r="A4" i="7"/>
  <c r="P4" i="7"/>
  <c r="Q4" i="7"/>
  <c r="R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</calcChain>
</file>

<file path=xl/comments1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  <comment ref="B6" authorId="0">
      <text>
        <r>
          <rPr>
            <b/>
            <sz val="11"/>
            <color indexed="81"/>
            <rFont val="ＭＳ Ｐゴシック"/>
            <charset val="128"/>
          </rPr>
          <t>1开头为玩家技能
2开头为怪物技能</t>
        </r>
      </text>
    </comment>
    <comment ref="D6" authorId="0">
      <text>
        <r>
          <rPr>
            <b/>
            <sz val="11"/>
            <color indexed="81"/>
            <rFont val="ＭＳ Ｐゴシック"/>
            <charset val="128"/>
          </rPr>
          <t xml:space="preserve">1：普攻
2：主动技能
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<sst xmlns="http://schemas.openxmlformats.org/spreadsheetml/2006/main" count="12915" uniqueCount="1642">
  <si>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</si>
  <si>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</si>
  <si>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</si>
  <si>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</si>
  <si>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</si>
  <si>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</si>
  <si>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</si>
  <si>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</si>
  <si>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</si>
  <si>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</si>
  <si>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</si>
  <si>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</si>
  <si>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</si>
  <si>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</si>
  <si>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</si>
  <si>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</si>
  <si>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</si>
  <si>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</si>
  <si>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</si>
  <si>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</si>
  <si>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</si>
  <si>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</si>
  <si>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</si>
  <si>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</si>
  <si>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</si>
  <si>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</si>
  <si>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</si>
  <si>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</si>
  <si>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</si>
  <si>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</si>
  <si>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</si>
  <si>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</si>
  <si>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</si>
  <si>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</si>
  <si>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</si>
  <si>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</si>
  <si>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</si>
  <si>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</si>
  <si>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</si>
  <si>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</si>
  <si>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</si>
  <si>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</si>
  <si>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</si>
  <si>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</si>
  <si>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</si>
  <si>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</si>
  <si>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</si>
  <si>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</si>
  <si>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</si>
  <si>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</si>
  <si>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</si>
  <si>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</si>
  <si>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</si>
  <si>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</si>
  <si>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</si>
  <si>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</si>
  <si>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</si>
  <si>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</si>
  <si>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</si>
  <si>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</si>
  <si>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</si>
  <si>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</si>
  <si>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</si>
  <si>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</si>
  <si>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</si>
  <si>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</si>
  <si>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</si>
  <si>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</si>
  <si>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</si>
  <si>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</si>
  <si>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</si>
  <si>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</si>
  <si>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</si>
  <si>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</si>
  <si>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</si>
  <si>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</si>
  <si>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</si>
  <si>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</si>
  <si>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</si>
  <si>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</si>
  <si>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</si>
  <si>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</si>
  <si>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</si>
  <si>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</si>
  <si>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</si>
  <si>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</si>
  <si>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</si>
  <si>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</si>
  <si>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</si>
  <si>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</si>
  <si>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</si>
  <si>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</si>
  <si>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</si>
  <si>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</si>
  <si>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</si>
  <si>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</si>
  <si>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</si>
  <si>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</si>
  <si>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</si>
  <si>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</si>
  <si>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</si>
  <si>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</si>
  <si>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</si>
  <si>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</si>
  <si>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</si>
  <si>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</si>
  <si>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</si>
  <si>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</si>
  <si>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</si>
  <si>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</si>
  <si>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</si>
  <si>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</si>
  <si>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</si>
  <si>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</si>
  <si>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</si>
  <si>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</si>
  <si>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</si>
  <si>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</si>
  <si>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</si>
  <si>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</si>
  <si>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</si>
  <si>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</si>
  <si>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</si>
  <si>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</si>
  <si>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</si>
  <si>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</si>
  <si>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</si>
  <si>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</si>
  <si>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</si>
  <si>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</si>
  <si>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</si>
  <si>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</si>
  <si>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</si>
  <si>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</si>
  <si>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</si>
  <si>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</si>
  <si>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</si>
  <si>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</si>
  <si>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</si>
  <si>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</si>
  <si>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</si>
  <si>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</si>
  <si>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</si>
  <si>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</si>
  <si>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</si>
  <si>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</si>
  <si>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</si>
  <si>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</si>
  <si>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</si>
  <si>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</si>
  <si>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</si>
  <si>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</si>
  <si>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</si>
  <si>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</si>
  <si>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</si>
  <si>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</si>
  <si>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</si>
  <si>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</si>
  <si>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</si>
  <si>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</si>
  <si>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</si>
  <si>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</si>
  <si>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</si>
  <si>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</si>
  <si>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</si>
  <si>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</si>
  <si>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</si>
  <si>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</si>
  <si>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</si>
  <si>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</si>
  <si>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</si>
  <si>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</si>
  <si>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</si>
  <si>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</si>
  <si>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</si>
  <si>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</si>
  <si>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</si>
  <si>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</si>
  <si>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</si>
  <si>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</si>
  <si>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</si>
  <si>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</si>
  <si>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</si>
  <si>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</si>
  <si>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</si>
  <si>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</si>
  <si>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</si>
  <si>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</si>
  <si>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</si>
  <si>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</si>
  <si>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</si>
  <si>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</si>
  <si>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</si>
  <si>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</si>
  <si>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</si>
  <si>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</si>
  <si>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</si>
  <si>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</si>
  <si>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</si>
  <si>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</si>
  <si>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</si>
  <si>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</si>
  <si>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</si>
  <si>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</si>
  <si>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</si>
  <si>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</si>
  <si>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</si>
  <si>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</si>
  <si>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</si>
  <si>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</si>
  <si>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</si>
  <si>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</si>
  <si>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</si>
  <si>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</si>
  <si>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</si>
  <si>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</si>
  <si>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</si>
  <si>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</si>
  <si>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</si>
  <si>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</si>
  <si>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</si>
  <si>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</si>
  <si>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</si>
  <si>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</si>
  <si>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</si>
  <si>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</si>
  <si>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</si>
  <si>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</si>
  <si>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</si>
  <si>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</si>
  <si>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</si>
  <si>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</si>
  <si>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</si>
  <si>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</si>
  <si>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</si>
  <si>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</si>
  <si>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</si>
  <si>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</si>
  <si>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</si>
  <si>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</si>
  <si>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</si>
  <si>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</si>
  <si>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</si>
  <si>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</si>
  <si>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</si>
  <si>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</si>
  <si>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</si>
  <si>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</si>
  <si>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</si>
  <si>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</si>
  <si>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</si>
  <si>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</si>
  <si>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</si>
  <si>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</si>
  <si>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</si>
  <si>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</si>
  <si>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</si>
  <si>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</si>
  <si>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</si>
  <si>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</si>
  <si>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</si>
  <si>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</si>
  <si>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</si>
  <si>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</si>
  <si>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</si>
  <si>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</si>
  <si>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</si>
  <si>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</si>
  <si>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</si>
  <si>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</si>
  <si>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</si>
  <si>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</si>
  <si>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</si>
  <si>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</si>
  <si>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</si>
  <si>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</si>
  <si>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</si>
  <si>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</si>
  <si>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</si>
  <si>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</si>
  <si>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</si>
  <si>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</si>
  <si>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</si>
  <si>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</si>
  <si>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</si>
  <si>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</si>
  <si>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</si>
  <si>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</si>
  <si>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</si>
  <si>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</si>
  <si>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</si>
  <si>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</si>
  <si>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</si>
  <si>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</si>
  <si>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</si>
  <si>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</si>
  <si>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</si>
  <si>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</si>
  <si>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</si>
  <si>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</si>
  <si>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</si>
  <si>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</si>
  <si>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</si>
  <si>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</si>
  <si>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</si>
  <si>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</si>
  <si>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</si>
  <si>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</si>
  <si>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</si>
  <si>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</si>
  <si>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</si>
  <si>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</si>
  <si>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</si>
  <si>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</si>
  <si>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</si>
  <si>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</si>
  <si>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</si>
  <si>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</si>
  <si>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</si>
  <si>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</si>
  <si>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</si>
  <si>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</si>
  <si>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</si>
  <si>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</si>
  <si>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</si>
  <si>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</si>
  <si>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</si>
  <si>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</si>
  <si>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</si>
  <si>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</si>
  <si>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</si>
  <si>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</si>
  <si>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</si>
  <si>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</si>
  <si>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</si>
  <si>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</si>
  <si>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</si>
  <si>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</si>
  <si>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</si>
  <si>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</si>
  <si>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</si>
  <si>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</si>
  <si>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</si>
  <si>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</si>
  <si>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</si>
  <si>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</si>
  <si>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</si>
  <si>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</si>
  <si>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</si>
  <si>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</si>
  <si>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</si>
  <si>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</si>
  <si>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</si>
  <si>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</si>
  <si>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</si>
  <si>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</si>
  <si>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</si>
  <si>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</si>
  <si>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</si>
  <si>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</si>
  <si>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</si>
  <si>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</si>
  <si>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</si>
  <si>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</si>
  <si>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</si>
  <si>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</si>
  <si>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</si>
  <si>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</si>
  <si>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</si>
  <si>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</si>
  <si>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</si>
  <si>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</si>
  <si>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</si>
  <si>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</si>
  <si>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</si>
  <si>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</si>
  <si>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</si>
  <si>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</si>
  <si>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</si>
  <si>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</si>
  <si>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</si>
  <si>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</si>
  <si>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</si>
  <si>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</si>
  <si>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</si>
  <si>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</si>
  <si>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</si>
  <si>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</si>
  <si>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</si>
  <si>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</si>
  <si>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</si>
  <si>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</si>
  <si>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</si>
  <si>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</si>
  <si>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</si>
  <si>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</si>
  <si>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</si>
  <si>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</si>
  <si>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</si>
  <si>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</si>
  <si>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</si>
  <si>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</si>
  <si>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</si>
  <si>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</si>
  <si>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</si>
  <si>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</si>
  <si>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</si>
  <si>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</si>
  <si>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</si>
  <si>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</si>
  <si>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</si>
  <si>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</si>
  <si>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</si>
  <si>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</si>
  <si>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</si>
  <si>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</si>
  <si>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</si>
  <si>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</si>
  <si>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</si>
  <si>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</si>
  <si>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</si>
  <si>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</si>
  <si>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</si>
  <si>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</si>
  <si>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</si>
  <si>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</si>
  <si>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</si>
  <si>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</si>
  <si>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</si>
  <si>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</si>
  <si>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</si>
  <si>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</si>
  <si>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</si>
  <si>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</si>
  <si>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是否免去混乱</t>
    <rPh sb="4" eb="5">
      <t>hun'l</t>
    </rPh>
    <phoneticPr fontId="1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</si>
  <si>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</si>
  <si>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</si>
  <si>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</si>
  <si>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</si>
  <si>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</si>
  <si>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</si>
  <si>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</si>
  <si>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</si>
  <si>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己方</t>
    <rPh sb="0" eb="1">
      <t>ji'f</t>
    </rPh>
    <phoneticPr fontId="2" type="noConversion"/>
  </si>
  <si>
    <t>对方</t>
    <rPh sb="0" eb="1">
      <t>dui'f</t>
    </rPh>
    <phoneticPr fontId="1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</si>
  <si>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</si>
  <si>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</si>
  <si>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冷血</t>
    <rPh sb="0" eb="1">
      <t>leng</t>
    </rPh>
    <rPh sb="1" eb="2">
      <t>xue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</si>
  <si>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</si>
  <si>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</si>
  <si>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</si>
  <si>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精准</t>
    <rPh sb="0" eb="1">
      <t>jing'z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</si>
  <si>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</si>
  <si>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</si>
  <si>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</si>
  <si>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</si>
  <si>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</si>
  <si>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</si>
  <si>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</si>
  <si>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祝福大</t>
    <rPh sb="0" eb="1">
      <t>zhu'f</t>
    </rPh>
    <rPh sb="2" eb="3">
      <t>da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</si>
  <si>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</si>
  <si>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</si>
  <si>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</si>
  <si>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</si>
  <si>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</si>
  <si>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</si>
  <si>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</si>
  <si>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</si>
  <si>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</si>
  <si>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</si>
  <si>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</si>
  <si>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</si>
  <si>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</si>
  <si>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</si>
  <si>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</si>
  <si>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</si>
  <si>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</si>
  <si>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</si>
  <si>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</si>
  <si>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</si>
  <si>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</si>
  <si>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</si>
  <si>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</si>
  <si>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</si>
  <si>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</si>
  <si>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</si>
  <si>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</si>
  <si>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</si>
  <si>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</si>
  <si>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</si>
  <si>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</si>
  <si>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</si>
  <si>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</si>
  <si>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</si>
  <si>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</si>
  <si>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</si>
  <si>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</si>
  <si>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</si>
  <si>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</si>
  <si>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</si>
  <si>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</si>
  <si>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</si>
  <si>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</si>
  <si>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</si>
  <si>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</si>
  <si>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</si>
  <si>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</si>
  <si>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</si>
  <si>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</si>
  <si>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</si>
  <si>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</si>
  <si>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</si>
  <si>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</si>
  <si>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</si>
  <si>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</si>
  <si>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</si>
  <si>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</si>
  <si>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</si>
  <si>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</si>
  <si>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</si>
  <si>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</si>
  <si>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</si>
  <si>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</si>
  <si>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</si>
  <si>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</si>
  <si>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</si>
  <si>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</si>
  <si>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</si>
  <si>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</si>
  <si>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</si>
  <si>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</si>
  <si>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</si>
  <si>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</si>
  <si>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</si>
  <si>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</si>
  <si>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</si>
  <si>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</si>
  <si>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</si>
  <si>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</si>
  <si>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</si>
  <si>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</si>
  <si>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</si>
  <si>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</si>
  <si>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</si>
  <si>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</si>
  <si>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</si>
  <si>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</si>
  <si>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</si>
  <si>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</si>
  <si>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</si>
  <si>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</si>
  <si>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</si>
  <si>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</si>
  <si>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</si>
  <si>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</si>
  <si>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</si>
  <si>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</si>
  <si>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</si>
  <si>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</si>
  <si>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</si>
  <si>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</si>
  <si>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</si>
  <si>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</si>
  <si>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</si>
  <si>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</si>
  <si>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</si>
  <si>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</si>
  <si>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</si>
  <si>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</si>
  <si>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</si>
  <si>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</si>
  <si>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</si>
  <si>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</si>
  <si>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</si>
  <si>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</si>
  <si>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</si>
  <si>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</si>
  <si>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</si>
  <si>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</si>
  <si>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</si>
  <si>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</si>
  <si>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</si>
  <si>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</si>
  <si>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</si>
  <si>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</si>
  <si>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</si>
  <si>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</si>
  <si>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</si>
  <si>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</si>
  <si>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</si>
  <si>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</si>
  <si>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</si>
  <si>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</si>
  <si>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</si>
  <si>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</si>
  <si>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</si>
  <si>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</si>
  <si>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</si>
  <si>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</si>
  <si>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</si>
  <si>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</si>
  <si>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</si>
  <si>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</si>
  <si>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</si>
  <si>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</si>
  <si>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</si>
  <si>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</si>
  <si>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</si>
  <si>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</si>
  <si>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</si>
  <si>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</si>
  <si>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</si>
  <si>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</si>
  <si>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</si>
  <si>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</si>
  <si>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</si>
  <si>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</si>
  <si>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</si>
  <si>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</si>
  <si>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</si>
  <si>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</si>
  <si>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</si>
  <si>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</si>
  <si>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</si>
  <si>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</si>
  <si>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</si>
  <si>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</si>
  <si>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</si>
  <si>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</si>
  <si>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</si>
  <si>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</si>
  <si>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</si>
  <si>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</si>
  <si>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</si>
  <si>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</si>
  <si>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</si>
  <si>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</si>
  <si>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</si>
  <si>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</si>
  <si>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</si>
  <si>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</si>
  <si>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</si>
  <si>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</si>
  <si>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</si>
  <si>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</si>
  <si>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</si>
  <si>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</si>
  <si>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</si>
  <si>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</si>
  <si>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</si>
  <si>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</si>
  <si>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</si>
  <si>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</si>
  <si>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</si>
  <si>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</si>
  <si>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</si>
  <si>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</si>
  <si>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</si>
  <si>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</si>
  <si>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</si>
  <si>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</si>
  <si>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</si>
  <si>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</si>
  <si>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</si>
  <si>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</si>
  <si>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</si>
  <si>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</si>
  <si>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</si>
  <si>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</si>
  <si>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</si>
  <si>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</si>
  <si>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</si>
  <si>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</si>
  <si>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</si>
  <si>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</si>
  <si>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</si>
  <si>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</si>
  <si>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</si>
  <si>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</si>
  <si>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</si>
  <si>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</si>
  <si>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</si>
  <si>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</si>
  <si>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</si>
  <si>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</si>
  <si>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</si>
  <si>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</si>
  <si>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</si>
  <si>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</si>
  <si>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</si>
  <si>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</si>
  <si>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</si>
  <si>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</si>
  <si>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</si>
  <si>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</si>
  <si>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</si>
  <si>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</si>
  <si>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</si>
  <si>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</si>
  <si>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</si>
  <si>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</si>
  <si>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</si>
  <si>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</si>
  <si>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</si>
  <si>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</si>
  <si>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</si>
  <si>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</si>
  <si>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</si>
  <si>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</si>
  <si>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</si>
  <si>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</si>
  <si>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</si>
  <si>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</si>
  <si>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</si>
  <si>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</si>
  <si>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</si>
  <si>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</si>
  <si>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</si>
  <si>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</si>
  <si>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</si>
  <si>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</si>
  <si>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</si>
  <si>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</si>
  <si>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</si>
  <si>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</si>
  <si>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</si>
  <si>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</si>
  <si>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</si>
  <si>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</si>
  <si>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</si>
  <si>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</si>
  <si>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</si>
  <si>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</si>
  <si>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</si>
  <si>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</si>
  <si>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</si>
  <si>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</si>
  <si>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</si>
  <si>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</si>
  <si>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</si>
  <si>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</si>
  <si>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</si>
  <si>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</si>
  <si>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</si>
  <si>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</si>
  <si>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</si>
  <si>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</si>
  <si>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</si>
  <si>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</si>
  <si>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</si>
  <si>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</si>
  <si>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</si>
  <si>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</si>
  <si>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</si>
  <si>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</si>
  <si>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</si>
  <si>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</si>
  <si>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</si>
  <si>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</si>
  <si>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</si>
  <si>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</si>
  <si>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</si>
  <si>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</si>
  <si>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</si>
  <si>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</si>
  <si>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</si>
  <si>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</si>
  <si>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</si>
  <si>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</si>
  <si>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</si>
  <si>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</si>
  <si>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</si>
  <si>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</si>
  <si>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</si>
  <si>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</si>
  <si>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</si>
  <si>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</si>
  <si>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</si>
  <si>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</si>
  <si>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</si>
  <si>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</si>
  <si>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</si>
  <si>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</si>
  <si>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</si>
  <si>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</si>
  <si>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</si>
  <si>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</si>
  <si>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</si>
  <si>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</si>
  <si>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</si>
  <si>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</si>
  <si>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</si>
  <si>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</si>
  <si>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</si>
  <si>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</si>
  <si>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</si>
  <si>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</si>
  <si>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</si>
  <si>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</si>
  <si>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</si>
  <si>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</si>
  <si>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</si>
  <si>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</si>
  <si>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</si>
  <si>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</si>
  <si>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</si>
  <si>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</si>
  <si>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</si>
  <si>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</si>
  <si>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</si>
  <si>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</si>
  <si>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</si>
  <si>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</si>
  <si>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</si>
  <si>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</si>
  <si>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</si>
  <si>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</si>
  <si>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</si>
  <si>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</si>
  <si>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</si>
  <si>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</si>
  <si>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</si>
  <si>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</si>
  <si>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</si>
  <si>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</si>
  <si>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</si>
  <si>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</si>
  <si>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</si>
  <si>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</si>
  <si>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</si>
  <si>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</si>
  <si>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</si>
  <si>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</si>
  <si>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</si>
  <si>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</si>
  <si>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</si>
  <si>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</si>
  <si>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</si>
  <si>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</si>
  <si>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</si>
  <si>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</si>
  <si>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</si>
  <si>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</si>
  <si>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</si>
  <si>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</si>
  <si>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</si>
  <si>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</si>
  <si>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</si>
  <si>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</si>
  <si>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</si>
  <si>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</si>
  <si>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</si>
  <si>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</si>
  <si>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</si>
  <si>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</si>
  <si>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</si>
  <si>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</si>
  <si>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</si>
  <si>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</si>
  <si>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</si>
  <si>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</si>
  <si>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</si>
  <si>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</si>
  <si>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</si>
  <si>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</si>
  <si>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</si>
  <si>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</si>
  <si>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</si>
  <si>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</si>
  <si>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</si>
  <si>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</si>
  <si>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</si>
  <si>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</si>
  <si>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</si>
  <si>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</si>
  <si>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</si>
  <si>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</si>
  <si>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</si>
  <si>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</si>
  <si>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</si>
  <si>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</si>
  <si>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</si>
  <si>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</si>
  <si>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</si>
  <si>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</si>
  <si>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</si>
  <si>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</si>
  <si>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</si>
  <si>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</si>
  <si>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</si>
  <si>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</si>
  <si>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</si>
  <si>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</si>
  <si>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</si>
  <si>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</si>
  <si>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</si>
  <si>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</si>
  <si>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</si>
  <si>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</si>
  <si>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</si>
  <si>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</si>
  <si>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</si>
  <si>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</si>
  <si>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</si>
  <si>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</si>
  <si>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</si>
  <si>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</si>
  <si>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</si>
  <si>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</si>
  <si>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</si>
  <si>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</si>
  <si>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</si>
  <si>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</si>
  <si>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</si>
  <si>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</si>
  <si>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</si>
  <si>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</si>
  <si>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</si>
  <si>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</si>
  <si>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</si>
  <si>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</si>
  <si>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</si>
  <si>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</si>
  <si>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</si>
  <si>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</si>
  <si>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</si>
  <si>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</si>
  <si>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</si>
  <si>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</si>
  <si>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</si>
  <si>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</si>
  <si>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</si>
  <si>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</si>
  <si>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</si>
  <si>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</si>
  <si>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</si>
  <si>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</si>
  <si>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</si>
  <si>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</si>
  <si>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</si>
  <si>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</si>
  <si>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</si>
  <si>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</si>
  <si>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</si>
  <si>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</si>
  <si>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</si>
  <si>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</si>
  <si>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</si>
  <si>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</si>
  <si>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</si>
  <si>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</si>
  <si>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</si>
  <si>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</si>
  <si>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</si>
  <si>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</si>
  <si>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</si>
  <si>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</si>
  <si>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</si>
  <si>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</si>
  <si>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</si>
  <si>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</si>
  <si>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</si>
  <si>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</si>
  <si>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</si>
  <si>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</si>
  <si>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</si>
  <si>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</si>
  <si>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</si>
  <si>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</si>
  <si>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</si>
  <si>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</si>
  <si>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</si>
  <si>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</si>
  <si>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</si>
  <si>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</si>
  <si>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</si>
  <si>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</si>
  <si>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</si>
  <si>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</si>
  <si>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</si>
  <si>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</si>
  <si>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</si>
  <si>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</si>
  <si>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</si>
  <si>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</si>
  <si>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</si>
  <si>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</si>
  <si>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</si>
  <si>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</si>
  <si>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</si>
  <si>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</si>
  <si>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</si>
  <si>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</si>
  <si>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</si>
  <si>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</si>
  <si>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</si>
  <si>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</si>
  <si>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</si>
  <si>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</si>
  <si>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</si>
  <si>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</si>
  <si>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</si>
  <si>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</si>
  <si>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</si>
  <si>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</si>
  <si>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</si>
  <si>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</si>
  <si>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</si>
  <si>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</si>
  <si>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</si>
  <si>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</si>
  <si>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</si>
  <si>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</si>
  <si>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</si>
  <si>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</si>
  <si>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</si>
  <si>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</si>
  <si>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</si>
  <si>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</si>
  <si>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</si>
  <si>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</si>
  <si>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</si>
  <si>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</si>
  <si>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</si>
  <si>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</si>
  <si>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</si>
  <si>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</si>
  <si>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</si>
  <si>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</si>
  <si>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</si>
  <si>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</si>
  <si>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</si>
  <si>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</si>
  <si>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</si>
  <si>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</si>
  <si>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</si>
  <si>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</si>
  <si>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</si>
  <si>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</si>
  <si>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</si>
  <si>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</si>
  <si>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</si>
  <si>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</si>
  <si>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</si>
  <si>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</si>
  <si>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</si>
  <si>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</si>
  <si>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</si>
  <si>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</si>
  <si>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</si>
  <si>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</si>
  <si>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</si>
  <si>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</si>
  <si>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</si>
  <si>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</si>
  <si>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</si>
  <si>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</si>
  <si>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</si>
  <si>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</si>
  <si>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</si>
  <si>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</si>
  <si>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</si>
  <si>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</si>
  <si>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</si>
  <si>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</si>
  <si>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</si>
  <si>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</si>
  <si>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</si>
  <si>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</si>
  <si>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</si>
  <si>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</si>
  <si>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</si>
  <si>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</si>
  <si>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</si>
  <si>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</si>
  <si>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</si>
  <si>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</si>
  <si>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</si>
  <si>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</si>
  <si>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</si>
  <si>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</si>
  <si>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</si>
  <si>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</si>
  <si>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</si>
  <si>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</si>
  <si>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</si>
  <si>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</si>
  <si>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</si>
  <si>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</si>
  <si>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</si>
  <si>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</si>
  <si>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</si>
  <si>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</si>
  <si>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</si>
  <si>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</si>
  <si>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</si>
  <si>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</si>
  <si>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</si>
  <si>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</si>
  <si>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</si>
  <si>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</si>
  <si>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</si>
  <si>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</si>
  <si>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</si>
  <si>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</si>
  <si>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</si>
  <si>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</si>
  <si>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</si>
  <si>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</si>
  <si>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</si>
  <si>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</si>
  <si>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</si>
  <si>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</si>
  <si>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</si>
  <si>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</si>
  <si>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</si>
  <si>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</si>
  <si>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</si>
  <si>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</si>
  <si>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</si>
  <si>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</si>
  <si>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</si>
  <si>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</si>
  <si>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</si>
  <si>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</si>
  <si>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</si>
  <si>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</si>
  <si>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</si>
  <si>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</si>
  <si>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</si>
  <si>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</si>
  <si>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</si>
  <si>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</si>
  <si>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</si>
  <si>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</si>
  <si>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</si>
  <si>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</si>
  <si>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</si>
  <si>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</si>
  <si>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</si>
  <si>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</si>
  <si>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</si>
  <si>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</si>
  <si>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</si>
  <si>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</si>
  <si>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</si>
  <si>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</si>
  <si>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</si>
  <si>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</si>
  <si>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</si>
  <si>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</si>
  <si>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</si>
  <si>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</si>
  <si>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</si>
  <si>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</si>
  <si>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</si>
  <si>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</si>
  <si>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</si>
  <si>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</si>
  <si>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</si>
  <si>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</si>
  <si>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</si>
  <si>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</si>
  <si>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</si>
  <si>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</si>
  <si>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</si>
  <si>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</si>
  <si>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</si>
  <si>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</si>
  <si>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</si>
  <si>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</si>
  <si>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</si>
  <si>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</si>
  <si>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</si>
  <si>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</si>
  <si>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</si>
  <si>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</si>
  <si>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</si>
  <si>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</si>
  <si>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</si>
  <si>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</si>
  <si>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</si>
  <si>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</si>
  <si>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</si>
  <si>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</si>
  <si>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</si>
  <si>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</si>
  <si>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</si>
  <si>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</si>
  <si>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</si>
  <si>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</si>
  <si>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</si>
  <si>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</si>
  <si>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</si>
  <si>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</si>
  <si>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</si>
  <si>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</si>
  <si>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</si>
  <si>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</si>
  <si>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</si>
  <si>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</si>
  <si>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</si>
  <si>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</si>
  <si>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</si>
  <si>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</si>
  <si>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</si>
  <si>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</si>
  <si>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</si>
  <si>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</si>
  <si>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</si>
  <si>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</si>
  <si>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</si>
  <si>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</si>
  <si>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</si>
  <si>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</si>
  <si>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</si>
  <si>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</si>
  <si>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</si>
  <si>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</si>
  <si>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</si>
  <si>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</si>
  <si>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</si>
  <si>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</si>
  <si>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</si>
  <si>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</si>
  <si>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</si>
  <si>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</si>
  <si>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</si>
  <si>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</si>
  <si>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</si>
  <si>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</si>
  <si>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</si>
  <si>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</si>
  <si>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</si>
  <si>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</si>
  <si>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</si>
  <si>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</si>
  <si>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</si>
  <si>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</si>
  <si>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</si>
  <si>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</si>
  <si>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</si>
  <si>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</si>
  <si>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</si>
  <si>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</si>
  <si>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</si>
  <si>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</si>
  <si>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</si>
  <si>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</si>
  <si>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</si>
  <si>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</si>
  <si>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</si>
  <si>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</si>
  <si>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</si>
  <si>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</si>
  <si>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</si>
  <si>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</si>
  <si>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</si>
  <si>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</si>
  <si>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</si>
  <si>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</si>
  <si>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</si>
  <si>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</si>
  <si>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</si>
  <si>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</si>
  <si>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</si>
  <si>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</si>
  <si>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</si>
  <si>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</si>
  <si>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</si>
  <si>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</si>
  <si>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</si>
  <si>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</si>
  <si>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</si>
  <si>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</si>
  <si>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</si>
  <si>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</si>
  <si>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</si>
  <si>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</si>
  <si>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</si>
  <si>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</si>
  <si>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</si>
  <si>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</si>
  <si>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</si>
  <si>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</si>
  <si>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</si>
  <si>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</si>
  <si>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</si>
  <si>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</si>
  <si>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</si>
  <si>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</si>
  <si>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</si>
  <si>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</si>
  <si>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</si>
  <si>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</si>
  <si>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</si>
  <si>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</si>
  <si>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</si>
  <si>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</si>
  <si>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</si>
  <si>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</si>
  <si>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</si>
  <si>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</si>
  <si>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</si>
  <si>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</si>
  <si>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</si>
  <si>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</si>
  <si>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</si>
  <si>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</si>
  <si>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</si>
  <si>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</si>
  <si>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</si>
  <si>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</si>
  <si>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</si>
  <si>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</si>
  <si>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</si>
  <si>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</si>
  <si>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</si>
  <si>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</si>
  <si>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</si>
  <si>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</si>
  <si>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</si>
  <si>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</si>
  <si>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</si>
  <si>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</si>
  <si>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</si>
  <si>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</si>
  <si>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</si>
  <si>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</si>
  <si>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</si>
  <si>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</si>
  <si>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</si>
  <si>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</si>
  <si>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</si>
  <si>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</si>
  <si>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</si>
  <si>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</si>
  <si>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</si>
  <si>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</si>
  <si>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</si>
  <si>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</si>
  <si>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</si>
  <si>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</si>
  <si>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</si>
  <si>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</si>
  <si>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</si>
  <si>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</si>
  <si>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</si>
  <si>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</si>
  <si>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</si>
  <si>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</si>
  <si>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</si>
  <si>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</si>
  <si>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</si>
  <si>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</si>
  <si>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</si>
  <si>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</si>
  <si>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</si>
  <si>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</si>
  <si>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</si>
  <si>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</si>
  <si>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</si>
  <si>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</si>
  <si>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</si>
  <si>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</si>
  <si>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</si>
  <si>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</si>
  <si>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</si>
  <si>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</si>
  <si>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</si>
  <si>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</si>
  <si>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</si>
  <si>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</si>
  <si>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</si>
  <si>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</si>
  <si>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</si>
  <si>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</si>
  <si>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</si>
  <si>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</si>
  <si>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</si>
  <si>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</si>
  <si>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</si>
  <si>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</si>
  <si>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</si>
  <si>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</si>
  <si>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</si>
  <si>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</si>
  <si>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</si>
  <si>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</si>
  <si>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</si>
  <si>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</si>
  <si>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</si>
  <si>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</si>
  <si>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</si>
  <si>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</si>
  <si>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</si>
  <si>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</si>
  <si>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</si>
  <si>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</si>
  <si>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</si>
  <si>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</si>
  <si>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</si>
  <si>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</si>
  <si>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</si>
  <si>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</si>
  <si>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</si>
  <si>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</si>
  <si>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</si>
  <si>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</si>
  <si>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</si>
  <si>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</si>
  <si>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</si>
  <si>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</si>
  <si>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</si>
  <si>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</si>
  <si>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</si>
  <si>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</si>
  <si>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</si>
  <si>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</si>
  <si>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</si>
  <si>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</si>
  <si>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</si>
  <si>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</si>
  <si>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</si>
  <si>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</si>
  <si>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</si>
  <si>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</si>
  <si>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</si>
  <si>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</si>
  <si>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</si>
  <si>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</si>
  <si>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</si>
  <si>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</si>
  <si>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</si>
  <si>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</si>
  <si>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</si>
  <si>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</si>
  <si>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</si>
  <si>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</si>
  <si>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</si>
  <si>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</si>
  <si>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</si>
  <si>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</si>
  <si>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</si>
  <si>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</si>
  <si>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</si>
  <si>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</si>
  <si>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</si>
  <si>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</si>
  <si>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</si>
  <si>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</si>
  <si>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</si>
  <si>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</si>
  <si>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</si>
  <si>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</si>
  <si>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</si>
  <si>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</si>
  <si>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</si>
  <si>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</si>
  <si>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</si>
  <si>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</si>
  <si>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</si>
  <si>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</si>
  <si>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</si>
  <si>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</si>
  <si>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</si>
  <si>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</si>
  <si>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</si>
  <si>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</si>
  <si>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</si>
  <si>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</si>
  <si>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</si>
  <si>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</si>
  <si>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</si>
  <si>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</si>
  <si>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</si>
  <si>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</si>
  <si>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</si>
  <si>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</si>
  <si>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</si>
  <si>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</si>
  <si>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</si>
  <si>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</si>
  <si>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</si>
  <si>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</si>
  <si>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</si>
  <si>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</si>
  <si>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</si>
  <si>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防御比率</t>
    <rPh sb="0" eb="1">
      <t>fang'yu</t>
    </rPh>
    <rPh sb="2" eb="3">
      <t>bi'l</t>
    </rPh>
    <phoneticPr fontId="1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</si>
  <si>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</si>
  <si>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</si>
  <si>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</si>
  <si>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</si>
  <si>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</si>
  <si>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</si>
  <si>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</si>
  <si>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</si>
  <si>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</si>
  <si>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</si>
  <si>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</si>
  <si>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</si>
  <si>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</si>
  <si>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</si>
  <si>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</si>
  <si>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</si>
  <si>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</si>
  <si>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</si>
  <si>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</si>
  <si>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</si>
  <si>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</si>
  <si>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</si>
  <si>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</si>
  <si>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</si>
  <si>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</si>
  <si>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</si>
  <si>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</si>
  <si>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</si>
  <si>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</si>
  <si>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</si>
  <si>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</si>
  <si>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</si>
  <si>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</si>
  <si>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</si>
  <si>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</si>
  <si>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</si>
  <si>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</si>
  <si>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</si>
  <si>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</si>
  <si>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</si>
  <si>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</si>
  <si>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</si>
  <si>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</si>
  <si>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</si>
  <si>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</si>
  <si>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主动加速</t>
    <rPh sb="0" eb="1">
      <t>zhu'd</t>
    </rPh>
    <rPh sb="2" eb="3">
      <t>jia'su</t>
    </rPh>
    <phoneticPr fontId="2" type="noConversion"/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</si>
  <si>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</si>
  <si>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</si>
  <si>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</si>
  <si>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</si>
  <si>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</si>
  <si>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</si>
  <si>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</si>
  <si>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</si>
  <si>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</si>
  <si>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</si>
  <si>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</si>
  <si>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</si>
  <si>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</si>
  <si>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</si>
  <si>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</si>
  <si>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</si>
  <si>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</si>
  <si>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</si>
  <si>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</si>
  <si>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</si>
  <si>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</si>
  <si>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</si>
  <si>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</si>
  <si>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</si>
  <si>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</si>
  <si>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</si>
  <si>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</si>
  <si>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</si>
  <si>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</si>
  <si>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</si>
  <si>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</si>
  <si>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</si>
  <si>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</si>
  <si>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</si>
  <si>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</si>
  <si>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</si>
  <si>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</si>
  <si>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</si>
  <si>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</si>
  <si>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</si>
  <si>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</si>
  <si>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</si>
  <si>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</si>
  <si>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</si>
  <si>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</si>
  <si>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</si>
  <si>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普攻单体</t>
    <rPh sb="0" eb="1">
      <t>pu'g</t>
    </rPh>
    <rPh sb="2" eb="3">
      <t>dan't</t>
    </rPh>
    <phoneticPr fontId="1" type="noConversion"/>
  </si>
  <si>
    <t>普攻穿透</t>
    <rPh sb="0" eb="1">
      <t>pu'g</t>
    </rPh>
    <rPh sb="2" eb="3">
      <t>chuan't</t>
    </rPh>
    <phoneticPr fontId="1" type="noConversion"/>
  </si>
  <si>
    <t>普攻发散</t>
    <rPh sb="0" eb="1">
      <t>pu'g</t>
    </rPh>
    <rPh sb="2" eb="3">
      <t>fa'san</t>
    </rPh>
    <phoneticPr fontId="1" type="noConversion"/>
  </si>
  <si>
    <t>普攻十字</t>
    <rPh sb="0" eb="1">
      <t>pu'g</t>
    </rPh>
    <rPh sb="2" eb="3">
      <t>shi'z</t>
    </rPh>
    <phoneticPr fontId="1" type="noConversion"/>
  </si>
  <si>
    <t>普攻贯穿</t>
    <rPh sb="0" eb="1">
      <t>pu'g</t>
    </rPh>
    <rPh sb="2" eb="3">
      <t>guan'cuan</t>
    </rPh>
    <phoneticPr fontId="1" type="noConversion"/>
  </si>
  <si>
    <t>普攻横扫</t>
    <rPh sb="0" eb="1">
      <t>pu'g</t>
    </rPh>
    <rPh sb="2" eb="3">
      <t>heng'sao</t>
    </rPh>
    <phoneticPr fontId="1" type="noConversion"/>
  </si>
  <si>
    <t>普攻范围</t>
    <rPh sb="0" eb="1">
      <t>pu'g</t>
    </rPh>
    <rPh sb="2" eb="3">
      <t>fan'w</t>
    </rPh>
    <phoneticPr fontId="1" type="noConversion"/>
  </si>
  <si>
    <t>普攻全体</t>
    <rPh sb="0" eb="1">
      <t>pu'g</t>
    </rPh>
    <rPh sb="2" eb="3">
      <t>quan't</t>
    </rPh>
    <phoneticPr fontId="1" type="noConversion"/>
  </si>
  <si>
    <t>普攻单体加血</t>
    <rPh sb="0" eb="1">
      <t>pu'g</t>
    </rPh>
    <rPh sb="2" eb="3">
      <t>dan't</t>
    </rPh>
    <rPh sb="4" eb="5">
      <t>jia'x</t>
    </rPh>
    <phoneticPr fontId="1" type="noConversion"/>
  </si>
  <si>
    <t>普攻全体加血</t>
    <rPh sb="0" eb="1">
      <t>pu'g</t>
    </rPh>
    <rPh sb="2" eb="3">
      <t>quan't</t>
    </rPh>
    <rPh sb="4" eb="5">
      <t>jia'x</t>
    </rPh>
    <phoneticPr fontId="1" type="noConversion"/>
  </si>
  <si>
    <t>普攻单体毒</t>
  </si>
  <si>
    <t>普攻穿透毒</t>
  </si>
  <si>
    <t>普攻发散毒</t>
  </si>
  <si>
    <t>普攻十字毒</t>
  </si>
  <si>
    <t>普攻贯穿毒</t>
  </si>
  <si>
    <t>普攻横扫毒</t>
  </si>
  <si>
    <t>普攻范围毒</t>
  </si>
  <si>
    <t>普攻全体毒</t>
  </si>
  <si>
    <t>对敌方单体攻击，造成100%攻击力伤害</t>
    <rPh sb="17" eb="18">
      <t>shang'h</t>
    </rPh>
    <phoneticPr fontId="1" type="noConversion"/>
  </si>
  <si>
    <t>对敌方单体穿透攻击，造成100%攻击力伤害</t>
    <rPh sb="5" eb="6">
      <t>chuan't</t>
    </rPh>
    <rPh sb="19" eb="20">
      <t>shang'h</t>
    </rPh>
    <phoneticPr fontId="1" type="noConversion"/>
  </si>
  <si>
    <t>对敌方发散攻击，造成100%攻击力伤害</t>
    <rPh sb="3" eb="4">
      <t>fa'san</t>
    </rPh>
    <rPh sb="17" eb="18">
      <t>shang'h</t>
    </rPh>
    <phoneticPr fontId="1" type="noConversion"/>
  </si>
  <si>
    <t>对敌方十字攻击，造成100%攻击力伤害</t>
    <rPh sb="3" eb="4">
      <t>shi'z</t>
    </rPh>
    <rPh sb="17" eb="18">
      <t>shang'h</t>
    </rPh>
    <phoneticPr fontId="1" type="noConversion"/>
  </si>
  <si>
    <t>对敌方贯穿攻击，造成100%攻击力伤害</t>
    <rPh sb="3" eb="4">
      <t>guan'cuan</t>
    </rPh>
    <rPh sb="17" eb="18">
      <t>shang'h</t>
    </rPh>
    <phoneticPr fontId="1" type="noConversion"/>
  </si>
  <si>
    <t>对敌方横扫攻击，造成100%攻击力伤害</t>
    <rPh sb="3" eb="4">
      <t>heng's</t>
    </rPh>
    <rPh sb="17" eb="18">
      <t>shang'h</t>
    </rPh>
    <phoneticPr fontId="1" type="noConversion"/>
  </si>
  <si>
    <t>对敌方范围攻击，造成100%攻击力伤害</t>
    <rPh sb="3" eb="4">
      <t>fan'w</t>
    </rPh>
    <rPh sb="17" eb="18">
      <t>shang'h</t>
    </rPh>
    <phoneticPr fontId="1" type="noConversion"/>
  </si>
  <si>
    <t>对敌方全体攻击，造成100%攻击力伤害</t>
    <rPh sb="3" eb="4">
      <t>quan't</t>
    </rPh>
    <rPh sb="17" eb="18">
      <t>shang'h</t>
    </rPh>
    <phoneticPr fontId="1" type="noConversion"/>
  </si>
  <si>
    <t>对敌方单体加血</t>
    <rPh sb="5" eb="6">
      <t>jia'x</t>
    </rPh>
    <phoneticPr fontId="1" type="noConversion"/>
  </si>
  <si>
    <t>对敌方全体加血</t>
    <rPh sb="3" eb="4">
      <t>quan't</t>
    </rPh>
    <rPh sb="5" eb="6">
      <t>jia'x</t>
    </rPh>
    <phoneticPr fontId="1" type="noConversion"/>
  </si>
  <si>
    <t>对敌方单体攻击，造成100%攻击力伤害，附带毒</t>
    <rPh sb="17" eb="18">
      <t>shang'h</t>
    </rPh>
    <rPh sb="20" eb="21">
      <t>fu'dai</t>
    </rPh>
    <rPh sb="22" eb="23">
      <t>du</t>
    </rPh>
    <phoneticPr fontId="1" type="noConversion"/>
  </si>
  <si>
    <t>对敌方单体穿透攻击，造成100%攻击力伤害，附带毒</t>
    <rPh sb="5" eb="6">
      <t>chuan't</t>
    </rPh>
    <rPh sb="19" eb="20">
      <t>shang'h</t>
    </rPh>
    <rPh sb="22" eb="23">
      <t>fu'd</t>
    </rPh>
    <rPh sb="24" eb="25">
      <t>du</t>
    </rPh>
    <phoneticPr fontId="1" type="noConversion"/>
  </si>
  <si>
    <t>对敌方发散攻击，造成100%攻击力伤害，附带毒</t>
    <rPh sb="3" eb="4">
      <t>fa'san</t>
    </rPh>
    <rPh sb="17" eb="18">
      <t>shang'h</t>
    </rPh>
    <rPh sb="20" eb="21">
      <t>fu'd</t>
    </rPh>
    <rPh sb="22" eb="23">
      <t>du</t>
    </rPh>
    <phoneticPr fontId="1" type="noConversion"/>
  </si>
  <si>
    <t>对敌方十字攻击，造成100%攻击力伤害，附带毒</t>
    <rPh sb="3" eb="4">
      <t>shi'z</t>
    </rPh>
    <rPh sb="17" eb="18">
      <t>shang'h</t>
    </rPh>
    <rPh sb="20" eb="21">
      <t>fu'd</t>
    </rPh>
    <rPh sb="22" eb="23">
      <t>du</t>
    </rPh>
    <phoneticPr fontId="1" type="noConversion"/>
  </si>
  <si>
    <t>对敌方贯穿攻击，造成100%攻击力伤害，附带毒</t>
    <rPh sb="3" eb="4">
      <t>guan'cuan</t>
    </rPh>
    <rPh sb="17" eb="18">
      <t>shang'h</t>
    </rPh>
    <rPh sb="20" eb="21">
      <t>fu'd</t>
    </rPh>
    <rPh sb="22" eb="23">
      <t>du</t>
    </rPh>
    <phoneticPr fontId="1" type="noConversion"/>
  </si>
  <si>
    <t>对敌方横扫攻击，造成100%攻击力伤害，附带毒</t>
    <rPh sb="3" eb="4">
      <t>heng's</t>
    </rPh>
    <rPh sb="17" eb="18">
      <t>shang'h</t>
    </rPh>
    <rPh sb="20" eb="21">
      <t>fu'd</t>
    </rPh>
    <rPh sb="22" eb="23">
      <t>du</t>
    </rPh>
    <phoneticPr fontId="1" type="noConversion"/>
  </si>
  <si>
    <t>对敌方范围攻击，造成100%攻击力伤害，附带毒</t>
    <rPh sb="3" eb="4">
      <t>fan'w</t>
    </rPh>
    <rPh sb="17" eb="18">
      <t>shang'h</t>
    </rPh>
    <rPh sb="20" eb="21">
      <t>fu'd</t>
    </rPh>
    <rPh sb="22" eb="23">
      <t>du</t>
    </rPh>
    <phoneticPr fontId="1" type="noConversion"/>
  </si>
  <si>
    <t>对敌方全体攻击，造成100%攻击力伤害，附带毒</t>
    <rPh sb="3" eb="4">
      <t>quan't</t>
    </rPh>
    <rPh sb="17" eb="18">
      <t>shang'h</t>
    </rPh>
    <rPh sb="20" eb="21">
      <t>fu'd</t>
    </rPh>
    <rPh sb="22" eb="23">
      <t>du</t>
    </rPh>
    <phoneticPr fontId="1" type="noConversion"/>
  </si>
  <si>
    <t>发散</t>
    <rPh sb="0" eb="1">
      <t>fa'san</t>
    </rPh>
    <phoneticPr fontId="1" type="noConversion"/>
  </si>
  <si>
    <t>十字</t>
    <rPh sb="0" eb="1">
      <t>shi'z</t>
    </rPh>
    <phoneticPr fontId="1" type="noConversion"/>
  </si>
  <si>
    <t>技能类型</t>
    <rPh sb="0" eb="1">
      <t>ji'neng</t>
    </rPh>
    <rPh sb="2" eb="3">
      <t>lei'x</t>
    </rPh>
    <phoneticPr fontId="2" type="noConversion"/>
  </si>
  <si>
    <t>序号</t>
    <rPh sb="0" eb="1">
      <t>xu'hao</t>
    </rPh>
    <phoneticPr fontId="2" type="noConversion"/>
  </si>
  <si>
    <t>怪主动流血</t>
    <rPh sb="0" eb="1">
      <t>gaui</t>
    </rPh>
    <rPh sb="1" eb="2">
      <t>zhu'd</t>
    </rPh>
    <rPh sb="3" eb="4">
      <t>liu'x</t>
    </rPh>
    <phoneticPr fontId="2" type="noConversion"/>
  </si>
  <si>
    <t>怪主动流血</t>
    <rPh sb="0" eb="1">
      <t>guai</t>
    </rPh>
    <rPh sb="1" eb="2">
      <t>zhu'd</t>
    </rPh>
    <rPh sb="3" eb="4">
      <t>liu'x</t>
    </rPh>
    <phoneticPr fontId="2" type="noConversion"/>
  </si>
  <si>
    <t>怪主动眩晕</t>
    <rPh sb="0" eb="1">
      <t>guai</t>
    </rPh>
    <rPh sb="1" eb="2">
      <t>zhu'd</t>
    </rPh>
    <rPh sb="3" eb="4">
      <t>xuan'y</t>
    </rPh>
    <phoneticPr fontId="2" type="noConversion"/>
  </si>
  <si>
    <t>怪主动减速</t>
    <rPh sb="0" eb="1">
      <t>guai</t>
    </rPh>
    <rPh sb="1" eb="2">
      <t>zhu'd</t>
    </rPh>
    <rPh sb="3" eb="4">
      <t>jian'su</t>
    </rPh>
    <phoneticPr fontId="2" type="noConversion"/>
  </si>
  <si>
    <t>怪主动单体回复生命0.1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</si>
  <si>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怪主动单体回复生命0.2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</si>
  <si>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怪主动单体回复生命0.3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</si>
  <si>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怪主动单体回复生命0.4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</si>
  <si>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怪主动单体回复生命0.5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</si>
  <si>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怪主动单体回复生命0.6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</si>
  <si>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怪主动单体回复生命0.7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</si>
  <si>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怪主动单体回复生命0.8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</si>
  <si>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怪主动单体回复生命0.9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</si>
  <si>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怪主动单体回复生命1</t>
    <rPh sb="0" eb="1">
      <t>guai</t>
    </rPh>
    <rPh sb="1" eb="2">
      <t>zhu'd</t>
    </rPh>
    <rPh sb="3" eb="4">
      <t>dan't</t>
    </rPh>
    <rPh sb="5" eb="6">
      <t>hui'f</t>
    </rPh>
    <rPh sb="7" eb="8">
      <t>sheng'm</t>
    </rPh>
    <phoneticPr fontId="2" type="noConversion"/>
  </si>
  <si>
    <t>怪主动单体防御0.5</t>
    <rPh sb="0" eb="1">
      <t>gaui</t>
    </rPh>
    <rPh sb="1" eb="2">
      <t>zhu'd</t>
    </rPh>
    <rPh sb="3" eb="4">
      <t>dan't</t>
    </rPh>
    <rPh sb="5" eb="6">
      <t>fang'yu</t>
    </rPh>
    <phoneticPr fontId="2" type="noConversion"/>
  </si>
  <si>
    <t>怪主动单体防御1</t>
    <rPh sb="0" eb="1">
      <t>gaui</t>
    </rPh>
    <rPh sb="1" eb="2">
      <t>zhu'd</t>
    </rPh>
    <rPh sb="3" eb="4">
      <t>dan't</t>
    </rPh>
    <rPh sb="5" eb="6">
      <t>fang'yu</t>
    </rPh>
    <phoneticPr fontId="2" type="noConversion"/>
  </si>
  <si>
    <t>怪主动单体防御1.5</t>
    <rPh sb="0" eb="1">
      <t>gaui</t>
    </rPh>
    <rPh sb="1" eb="2">
      <t>zhu'd</t>
    </rPh>
    <rPh sb="3" eb="4">
      <t>dan't</t>
    </rPh>
    <rPh sb="5" eb="6">
      <t>fang'yu</t>
    </rPh>
    <phoneticPr fontId="2" type="noConversion"/>
  </si>
  <si>
    <t>怪主动单体防御2</t>
    <rPh sb="0" eb="1">
      <t>gaui</t>
    </rPh>
    <rPh sb="1" eb="2">
      <t>zhu'd</t>
    </rPh>
    <rPh sb="3" eb="4">
      <t>dan't</t>
    </rPh>
    <rPh sb="5" eb="6">
      <t>fang'yu</t>
    </rPh>
    <phoneticPr fontId="2" type="noConversion"/>
  </si>
  <si>
    <r>
      <t>怪主动减防</t>
    </r>
    <r>
      <rPr>
        <sz val="12"/>
        <color theme="1"/>
        <rFont val="宋体 (正文)"/>
        <family val="1"/>
        <charset val="134"/>
      </rPr>
      <t>0.5</t>
    </r>
    <rPh sb="0" eb="1">
      <t>guai</t>
    </rPh>
    <rPh sb="1" eb="2">
      <t>zhu'd</t>
    </rPh>
    <rPh sb="3" eb="4">
      <t>jian'f</t>
    </rPh>
    <rPh sb="4" eb="5">
      <t>fang</t>
    </rPh>
    <phoneticPr fontId="2" type="noConversion"/>
  </si>
  <si>
    <r>
      <t>怪主动减防</t>
    </r>
    <r>
      <rPr>
        <sz val="12"/>
        <color theme="1"/>
        <rFont val="宋体 (正文)"/>
        <family val="1"/>
        <charset val="134"/>
      </rPr>
      <t>1</t>
    </r>
    <rPh sb="0" eb="1">
      <t>guai</t>
    </rPh>
    <rPh sb="1" eb="2">
      <t>zhu'd</t>
    </rPh>
    <rPh sb="3" eb="4">
      <t>jian'f</t>
    </rPh>
    <rPh sb="4" eb="5">
      <t>fang</t>
    </rPh>
    <phoneticPr fontId="2" type="noConversion"/>
  </si>
  <si>
    <t>怪主动概率混乱0.3</t>
    <rPh sb="0" eb="1">
      <t>guai</t>
    </rPh>
    <rPh sb="1" eb="2">
      <t>zhu'd</t>
    </rPh>
    <rPh sb="3" eb="4">
      <t>gai'l</t>
    </rPh>
    <rPh sb="5" eb="6">
      <t>hun'l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</si>
</sst>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F30" sqref="F30"/>
    </sheetView>
  </sheetViews>
  <sheetFormatPr baseColWidth="10" defaultRowHeight="15" x14ac:dyDescent="0.15"/>
  <cols>
    <col min="6" max="6" width="20.6640625" customWidth="1"/>
    <col min="7" max="11" width="19.5" bestFit="1" customWidth="1"/>
    <col min="12" max="12" width="75.5" bestFit="1" customWidth="1"/>
  </cols>
  <sheetData>
    <row r="1" spans="1:17" x14ac:dyDescent="0.15">
      <c r="F1" s="18" t="s">
        <v>291</v>
      </c>
      <c r="G1" s="18" t="s">
        <v>292</v>
      </c>
      <c r="H1" s="19" t="s">
        <v>293</v>
      </c>
      <c r="I1" s="18" t="s">
        <v>294</v>
      </c>
      <c r="J1" s="18" t="s">
        <v>295</v>
      </c>
      <c r="K1" s="18" t="s">
        <v>296</v>
      </c>
    </row>
    <row r="2" spans="1:17" x14ac:dyDescent="0.15">
      <c r="F2" t="s">
        <v>253</v>
      </c>
      <c r="G2" t="s">
        <v>253</v>
      </c>
      <c r="H2" t="s">
        <v>253</v>
      </c>
      <c r="I2" t="s">
        <v>253</v>
      </c>
      <c r="J2" t="s">
        <v>253</v>
      </c>
      <c r="K2" t="s">
        <v>253</v>
      </c>
      <c r="L2" t="s">
        <v>287</v>
      </c>
    </row>
    <row r="3" spans="1:17" x14ac:dyDescent="0.15">
      <c r="A3" t="s">
        <v>257</v>
      </c>
      <c r="B3" t="s">
        <v>254</v>
      </c>
      <c r="C3" t="s">
        <v>151</v>
      </c>
      <c r="D3" t="s">
        <v>152</v>
      </c>
      <c r="E3" t="s">
        <v>153</v>
      </c>
      <c r="F3" t="s">
        <v>126</v>
      </c>
      <c r="G3" t="s">
        <v>127</v>
      </c>
      <c r="H3" t="s">
        <v>255</v>
      </c>
      <c r="I3" t="s">
        <v>151</v>
      </c>
      <c r="J3" t="s">
        <v>152</v>
      </c>
      <c r="K3" t="s">
        <v>153</v>
      </c>
    </row>
    <row r="4" spans="1:17" x14ac:dyDescent="0.15">
      <c r="A4">
        <v>1</v>
      </c>
      <c r="B4" t="s">
        <v>258</v>
      </c>
      <c r="C4" t="s">
        <v>1552</v>
      </c>
      <c r="D4" t="s">
        <v>1537</v>
      </c>
      <c r="E4" t="s">
        <v>1538</v>
      </c>
      <c r="F4" t="str">
        <f>_xlfn.IFNA(VLOOKUP($B4&amp;F$3&amp;F$2,主动技能!$A:$B,2,FALSE),"")</f>
        <v/>
      </c>
      <c r="G4" t="str">
        <f>_xlfn.IFNA(VLOOKUP($B4&amp;G$3&amp;G$2,主动技能!$A:$B,2,FALSE),"")</f>
        <v/>
      </c>
      <c r="H4" t="str">
        <f>_xlfn.IFNA(VLOOKUP($B4&amp;H$3&amp;H$2,主动技能!$A:$B,2,FALSE),"")</f>
        <v/>
      </c>
      <c r="I4">
        <f>VLOOKUP(C4,被动技能!$F:$G,2,FALSE)</f>
        <v>200021</v>
      </c>
      <c r="J4">
        <f>VLOOKUP(D4,被动技能!$F:$G,2,FALSE)</f>
        <v>200081</v>
      </c>
      <c r="K4">
        <f>VLOOKUP(E4,被动技能!$F:$G,2,FALSE)</f>
        <v>200141</v>
      </c>
      <c r="L4" s="18" t="str">
        <f>"{"&amp;IF(F4="","",F$1&amp;F4)&amp;IF(G4="","",G$1&amp;G4)&amp;IF(H4="","",H$1&amp;H4)&amp;IF(I4="","",I$1&amp;I4)&amp;IF(J4="","",J$1&amp;J4)&amp;IF(K4="","",K$1&amp;K4)&amp;"}"</f>
        <v>{,"slave1":200021,"slave2":200081,"slave3":200141}</v>
      </c>
      <c r="M4" s="18"/>
      <c r="N4" s="18"/>
      <c r="O4" s="18"/>
      <c r="P4" s="18"/>
      <c r="Q4" s="18"/>
    </row>
    <row r="5" spans="1:17" x14ac:dyDescent="0.15">
      <c r="A5">
        <v>2</v>
      </c>
      <c r="B5" t="s">
        <v>259</v>
      </c>
      <c r="C5" t="s">
        <v>1552</v>
      </c>
      <c r="D5" t="s">
        <v>1537</v>
      </c>
      <c r="E5" t="s">
        <v>1538</v>
      </c>
      <c r="F5" t="str">
        <f>_xlfn.IFNA(VLOOKUP($B5&amp;F$3&amp;F$2,主动技能!$A:$B,2,FALSE),"")</f>
        <v/>
      </c>
      <c r="G5" t="str">
        <f>_xlfn.IFNA(VLOOKUP($B5&amp;G$3&amp;G$2,主动技能!$A:$B,2,FALSE),"")</f>
        <v/>
      </c>
      <c r="H5" t="str">
        <f>_xlfn.IFNA(VLOOKUP($B5&amp;H$3&amp;H$2,主动技能!$A:$B,2,FALSE),"")</f>
        <v/>
      </c>
      <c r="I5">
        <f>VLOOKUP(C5,被动技能!$F:$G,2,FALSE)</f>
        <v>200021</v>
      </c>
      <c r="J5">
        <f>VLOOKUP(D5,被动技能!$F:$G,2,FALSE)</f>
        <v>200081</v>
      </c>
      <c r="K5">
        <f>VLOOKUP(E5,被动技能!$F:$G,2,FALSE)</f>
        <v>200141</v>
      </c>
      <c r="L5" s="18" t="str">
        <f t="shared" ref="L5:L30" si="0">"{"&amp;IF(F5="","",F$1&amp;F5)&amp;IF(G5="","",G$1&amp;G5)&amp;IF(H5="","",H$1&amp;H5)&amp;IF(I5="","",I$1&amp;I5)&amp;IF(J5="","",J$1&amp;J5)&amp;IF(K5="","",K$1&amp;K5)&amp;"}"</f>
        <v>{,"slave1":200021,"slave2":200081,"slave3":200141}</v>
      </c>
    </row>
    <row r="6" spans="1:17" x14ac:dyDescent="0.15">
      <c r="A6">
        <v>3</v>
      </c>
      <c r="B6" t="s">
        <v>260</v>
      </c>
      <c r="C6" t="s">
        <v>1552</v>
      </c>
      <c r="D6" t="s">
        <v>1537</v>
      </c>
      <c r="E6" t="s">
        <v>1538</v>
      </c>
      <c r="F6" t="str">
        <f>_xlfn.IFNA(VLOOKUP($B6&amp;F$3&amp;F$2,主动技能!$A:$B,2,FALSE),"")</f>
        <v/>
      </c>
      <c r="G6" t="str">
        <f>_xlfn.IFNA(VLOOKUP($B6&amp;G$3&amp;G$2,主动技能!$A:$B,2,FALSE),"")</f>
        <v/>
      </c>
      <c r="H6" t="str">
        <f>_xlfn.IFNA(VLOOKUP($B6&amp;H$3&amp;H$2,主动技能!$A:$B,2,FALSE),"")</f>
        <v/>
      </c>
      <c r="I6">
        <f>VLOOKUP(C6,被动技能!$F:$G,2,FALSE)</f>
        <v>200021</v>
      </c>
      <c r="J6">
        <f>VLOOKUP(D6,被动技能!$F:$G,2,FALSE)</f>
        <v>200081</v>
      </c>
      <c r="K6">
        <f>VLOOKUP(E6,被动技能!$F:$G,2,FALSE)</f>
        <v>200141</v>
      </c>
      <c r="L6" s="18" t="str">
        <f t="shared" si="0"/>
        <v>{,"slave1":200021,"slave2":200081,"slave3":200141}</v>
      </c>
    </row>
    <row r="7" spans="1:17" x14ac:dyDescent="0.15">
      <c r="A7">
        <v>4</v>
      </c>
      <c r="B7" s="13" t="s">
        <v>261</v>
      </c>
      <c r="C7" s="27" t="s">
        <v>1553</v>
      </c>
      <c r="D7" s="27" t="s">
        <v>1539</v>
      </c>
      <c r="E7" s="27" t="s">
        <v>1540</v>
      </c>
      <c r="F7" t="str">
        <f>_xlfn.IFNA(VLOOKUP($B7&amp;F$3&amp;F$2,主动技能!$A:$B,2,FALSE),"")</f>
        <v/>
      </c>
      <c r="G7" t="str">
        <f>_xlfn.IFNA(VLOOKUP($B7&amp;G$3&amp;G$2,主动技能!$A:$B,2,FALSE),"")</f>
        <v/>
      </c>
      <c r="H7" t="str">
        <f>_xlfn.IFNA(VLOOKUP($B7&amp;H$3&amp;H$2,主动技能!$A:$B,2,FALSE),"")</f>
        <v/>
      </c>
      <c r="I7">
        <f>VLOOKUP(C7,被动技能!$F:$G,2,FALSE)</f>
        <v>200001</v>
      </c>
      <c r="J7">
        <f>VLOOKUP(D7,被动技能!$F:$G,2,FALSE)</f>
        <v>200181</v>
      </c>
      <c r="K7">
        <f>VLOOKUP(E7,被动技能!$F:$G,2,FALSE)</f>
        <v>200201</v>
      </c>
      <c r="L7" s="18" t="str">
        <f t="shared" si="0"/>
        <v>{,"slave1":200001,"slave2":200181,"slave3":200201}</v>
      </c>
    </row>
    <row r="8" spans="1:17" x14ac:dyDescent="0.15">
      <c r="A8">
        <v>5</v>
      </c>
      <c r="B8" s="13" t="s">
        <v>262</v>
      </c>
      <c r="C8" s="27" t="s">
        <v>1536</v>
      </c>
      <c r="D8" s="27" t="s">
        <v>1541</v>
      </c>
      <c r="E8" s="27" t="s">
        <v>1542</v>
      </c>
      <c r="F8" t="str">
        <f>_xlfn.IFNA(VLOOKUP($B8&amp;F$3&amp;F$2,主动技能!$A:$B,2,FALSE),"")</f>
        <v/>
      </c>
      <c r="G8" t="str">
        <f>_xlfn.IFNA(VLOOKUP($B8&amp;G$3&amp;G$2,主动技能!$A:$B,2,FALSE),"")</f>
        <v/>
      </c>
      <c r="H8" t="str">
        <f>_xlfn.IFNA(VLOOKUP($B8&amp;H$3&amp;H$2,主动技能!$A:$B,2,FALSE),"")</f>
        <v/>
      </c>
      <c r="I8">
        <f>VLOOKUP(C8,被动技能!$F:$G,2,FALSE)</f>
        <v>200001</v>
      </c>
      <c r="J8">
        <f>VLOOKUP(D8,被动技能!$F:$G,2,FALSE)</f>
        <v>200221</v>
      </c>
      <c r="K8">
        <f>VLOOKUP(E8,被动技能!$F:$G,2,FALSE)</f>
        <v>200241</v>
      </c>
      <c r="L8" s="18" t="str">
        <f t="shared" si="0"/>
        <v>{,"slave1":200001,"slave2":200221,"slave3":200241}</v>
      </c>
    </row>
    <row r="9" spans="1:17" x14ac:dyDescent="0.15">
      <c r="A9">
        <v>6</v>
      </c>
      <c r="B9" s="13" t="s">
        <v>263</v>
      </c>
      <c r="C9" t="s">
        <v>1552</v>
      </c>
      <c r="D9" t="s">
        <v>1537</v>
      </c>
      <c r="E9" t="s">
        <v>1538</v>
      </c>
      <c r="F9" t="str">
        <f>_xlfn.IFNA(VLOOKUP($B9&amp;F$3&amp;F$2,主动技能!$A:$B,2,FALSE),"")</f>
        <v/>
      </c>
      <c r="G9" t="str">
        <f>_xlfn.IFNA(VLOOKUP($B9&amp;G$3&amp;G$2,主动技能!$A:$B,2,FALSE),"")</f>
        <v/>
      </c>
      <c r="H9" t="str">
        <f>_xlfn.IFNA(VLOOKUP($B9&amp;H$3&amp;H$2,主动技能!$A:$B,2,FALSE),"")</f>
        <v/>
      </c>
      <c r="I9">
        <f>VLOOKUP(C9,被动技能!$F:$G,2,FALSE)</f>
        <v>200021</v>
      </c>
      <c r="J9">
        <f>VLOOKUP(D9,被动技能!$F:$G,2,FALSE)</f>
        <v>200081</v>
      </c>
      <c r="K9">
        <f>VLOOKUP(E9,被动技能!$F:$G,2,FALSE)</f>
        <v>200141</v>
      </c>
      <c r="L9" s="18" t="str">
        <f t="shared" si="0"/>
        <v>{,"slave1":200021,"slave2":200081,"slave3":200141}</v>
      </c>
    </row>
    <row r="10" spans="1:17" x14ac:dyDescent="0.15">
      <c r="A10">
        <v>7</v>
      </c>
      <c r="B10" s="13" t="s">
        <v>264</v>
      </c>
      <c r="C10" s="27" t="s">
        <v>1543</v>
      </c>
      <c r="D10" s="27" t="s">
        <v>1544</v>
      </c>
      <c r="E10" s="27" t="s">
        <v>1545</v>
      </c>
      <c r="F10" t="str">
        <f>_xlfn.IFNA(VLOOKUP($B10&amp;F$3&amp;F$2,主动技能!$A:$B,2,FALSE),"")</f>
        <v/>
      </c>
      <c r="G10" t="str">
        <f>_xlfn.IFNA(VLOOKUP($B10&amp;G$3&amp;G$2,主动技能!$A:$B,2,FALSE),"")</f>
        <v/>
      </c>
      <c r="H10" t="str">
        <f>_xlfn.IFNA(VLOOKUP($B10&amp;H$3&amp;H$2,主动技能!$A:$B,2,FALSE),"")</f>
        <v/>
      </c>
      <c r="I10">
        <f>VLOOKUP(C10,被动技能!$F:$G,2,FALSE)</f>
        <v>200121</v>
      </c>
      <c r="J10">
        <f>VLOOKUP(D10,被动技能!$F:$G,2,FALSE)</f>
        <v>200261</v>
      </c>
      <c r="K10">
        <f>VLOOKUP(E10,被动技能!$F:$G,2,FALSE)</f>
        <v>200061</v>
      </c>
      <c r="L10" s="18" t="str">
        <f t="shared" si="0"/>
        <v>{,"slave1":200121,"slave2":200261,"slave3":200061}</v>
      </c>
    </row>
    <row r="11" spans="1:17" x14ac:dyDescent="0.15">
      <c r="A11">
        <v>8</v>
      </c>
      <c r="B11" s="13" t="s">
        <v>265</v>
      </c>
      <c r="C11" s="27" t="s">
        <v>1543</v>
      </c>
      <c r="D11" s="27" t="s">
        <v>1546</v>
      </c>
      <c r="E11" s="27" t="s">
        <v>1545</v>
      </c>
      <c r="F11" t="str">
        <f>_xlfn.IFNA(VLOOKUP($B11&amp;F$3&amp;F$2,主动技能!$A:$B,2,FALSE),"")</f>
        <v/>
      </c>
      <c r="G11" t="str">
        <f>_xlfn.IFNA(VLOOKUP($B11&amp;G$3&amp;G$2,主动技能!$A:$B,2,FALSE),"")</f>
        <v/>
      </c>
      <c r="H11" t="str">
        <f>_xlfn.IFNA(VLOOKUP($B11&amp;H$3&amp;H$2,主动技能!$A:$B,2,FALSE),"")</f>
        <v/>
      </c>
      <c r="I11">
        <f>VLOOKUP(C11,被动技能!$F:$G,2,FALSE)</f>
        <v>200121</v>
      </c>
      <c r="J11">
        <f>VLOOKUP(D11,被动技能!$F:$G,2,FALSE)</f>
        <v>200281</v>
      </c>
      <c r="K11">
        <f>VLOOKUP(E11,被动技能!$F:$G,2,FALSE)</f>
        <v>200061</v>
      </c>
      <c r="L11" s="18" t="str">
        <f t="shared" si="0"/>
        <v>{,"slave1":200121,"slave2":200281,"slave3":200061}</v>
      </c>
    </row>
    <row r="12" spans="1:17" x14ac:dyDescent="0.15">
      <c r="A12">
        <v>9</v>
      </c>
      <c r="B12" s="13" t="s">
        <v>266</v>
      </c>
      <c r="C12" s="27" t="s">
        <v>1547</v>
      </c>
      <c r="D12" s="27" t="s">
        <v>1553</v>
      </c>
      <c r="E12" s="27" t="s">
        <v>1548</v>
      </c>
      <c r="F12" t="str">
        <f>_xlfn.IFNA(VLOOKUP($B12&amp;F$3&amp;F$2,主动技能!$A:$B,2,FALSE),"")</f>
        <v/>
      </c>
      <c r="G12" t="str">
        <f>_xlfn.IFNA(VLOOKUP($B12&amp;G$3&amp;G$2,主动技能!$A:$B,2,FALSE),"")</f>
        <v/>
      </c>
      <c r="H12" t="str">
        <f>_xlfn.IFNA(VLOOKUP($B12&amp;H$3&amp;H$2,主动技能!$A:$B,2,FALSE),"")</f>
        <v/>
      </c>
      <c r="I12">
        <f>VLOOKUP(C12,被动技能!$F:$G,2,FALSE)</f>
        <v>200261</v>
      </c>
      <c r="J12">
        <f>VLOOKUP(D12,被动技能!$F:$G,2,FALSE)</f>
        <v>200001</v>
      </c>
      <c r="K12">
        <f>VLOOKUP(E12,被动技能!$F:$G,2,FALSE)</f>
        <v>200301</v>
      </c>
      <c r="L12" s="18" t="str">
        <f t="shared" si="0"/>
        <v>{,"slave1":200261,"slave2":200001,"slave3":200301}</v>
      </c>
    </row>
    <row r="13" spans="1:17" x14ac:dyDescent="0.15">
      <c r="A13">
        <v>10</v>
      </c>
      <c r="B13" s="13" t="s">
        <v>267</v>
      </c>
      <c r="C13" s="27" t="s">
        <v>1543</v>
      </c>
      <c r="D13" s="27" t="s">
        <v>1554</v>
      </c>
      <c r="E13" s="27" t="s">
        <v>1555</v>
      </c>
      <c r="F13" t="str">
        <f>_xlfn.IFNA(VLOOKUP($B13&amp;F$3&amp;F$2,主动技能!$A:$B,2,FALSE),"")</f>
        <v/>
      </c>
      <c r="G13" t="str">
        <f>_xlfn.IFNA(VLOOKUP($B13&amp;G$3&amp;G$2,主动技能!$A:$B,2,FALSE),"")</f>
        <v/>
      </c>
      <c r="H13" t="str">
        <f>_xlfn.IFNA(VLOOKUP($B13&amp;H$3&amp;H$2,主动技能!$A:$B,2,FALSE),"")</f>
        <v/>
      </c>
      <c r="I13">
        <f>VLOOKUP(C13,被动技能!$F:$G,2,FALSE)</f>
        <v>200121</v>
      </c>
      <c r="J13">
        <f>VLOOKUP(D13,被动技能!$F:$G,2,FALSE)</f>
        <v>200361</v>
      </c>
      <c r="K13">
        <f>VLOOKUP(E13,被动技能!$F:$G,2,FALSE)</f>
        <v>200381</v>
      </c>
      <c r="L13" s="18" t="str">
        <f t="shared" si="0"/>
        <v>{,"slave1":200121,"slave2":200361,"slave3":200381}</v>
      </c>
    </row>
    <row r="14" spans="1:17" x14ac:dyDescent="0.15">
      <c r="A14">
        <v>11</v>
      </c>
      <c r="B14" s="13" t="s">
        <v>268</v>
      </c>
      <c r="C14" t="s">
        <v>1552</v>
      </c>
      <c r="D14" t="s">
        <v>1537</v>
      </c>
      <c r="E14" t="s">
        <v>1538</v>
      </c>
      <c r="F14" t="str">
        <f>_xlfn.IFNA(VLOOKUP($B14&amp;F$3&amp;F$2,主动技能!$A:$B,2,FALSE),"")</f>
        <v/>
      </c>
      <c r="G14" t="str">
        <f>_xlfn.IFNA(VLOOKUP($B14&amp;G$3&amp;G$2,主动技能!$A:$B,2,FALSE),"")</f>
        <v/>
      </c>
      <c r="H14" t="str">
        <f>_xlfn.IFNA(VLOOKUP($B14&amp;H$3&amp;H$2,主动技能!$A:$B,2,FALSE),"")</f>
        <v/>
      </c>
      <c r="I14">
        <f>VLOOKUP(C14,被动技能!$F:$G,2,FALSE)</f>
        <v>200021</v>
      </c>
      <c r="J14">
        <f>VLOOKUP(D14,被动技能!$F:$G,2,FALSE)</f>
        <v>200081</v>
      </c>
      <c r="K14">
        <f>VLOOKUP(E14,被动技能!$F:$G,2,FALSE)</f>
        <v>200141</v>
      </c>
      <c r="L14" s="18" t="str">
        <f t="shared" si="0"/>
        <v>{,"slave1":200021,"slave2":200081,"slave3":200141}</v>
      </c>
    </row>
    <row r="15" spans="1:17" x14ac:dyDescent="0.15">
      <c r="A15">
        <v>12</v>
      </c>
      <c r="B15" s="13" t="s">
        <v>269</v>
      </c>
      <c r="C15" s="27" t="s">
        <v>1536</v>
      </c>
      <c r="D15" s="27" t="s">
        <v>1554</v>
      </c>
      <c r="E15" s="27" t="s">
        <v>1556</v>
      </c>
      <c r="F15" t="str">
        <f>_xlfn.IFNA(VLOOKUP($B15&amp;F$3&amp;F$2,主动技能!$A:$B,2,FALSE),"")</f>
        <v/>
      </c>
      <c r="G15" t="str">
        <f>_xlfn.IFNA(VLOOKUP($B15&amp;G$3&amp;G$2,主动技能!$A:$B,2,FALSE),"")</f>
        <v/>
      </c>
      <c r="H15" t="str">
        <f>_xlfn.IFNA(VLOOKUP($B15&amp;H$3&amp;H$2,主动技能!$A:$B,2,FALSE),"")</f>
        <v/>
      </c>
      <c r="I15">
        <f>VLOOKUP(C15,被动技能!$F:$G,2,FALSE)</f>
        <v>200001</v>
      </c>
      <c r="J15">
        <f>VLOOKUP(D15,被动技能!$F:$G,2,FALSE)</f>
        <v>200361</v>
      </c>
      <c r="K15">
        <f>VLOOKUP(E15,被动技能!$F:$G,2,FALSE)</f>
        <v>200401</v>
      </c>
      <c r="L15" s="18" t="str">
        <f t="shared" si="0"/>
        <v>{,"slave1":200001,"slave2":200361,"slave3":200401}</v>
      </c>
    </row>
    <row r="16" spans="1:17" x14ac:dyDescent="0.15">
      <c r="A16">
        <v>13</v>
      </c>
      <c r="B16" s="13" t="s">
        <v>270</v>
      </c>
      <c r="C16" s="27" t="s">
        <v>1536</v>
      </c>
      <c r="D16" s="27" t="s">
        <v>1539</v>
      </c>
      <c r="E16" s="27" t="s">
        <v>1557</v>
      </c>
      <c r="F16" t="str">
        <f>_xlfn.IFNA(VLOOKUP($B16&amp;F$3&amp;F$2,主动技能!$A:$B,2,FALSE),"")</f>
        <v/>
      </c>
      <c r="G16" t="str">
        <f>_xlfn.IFNA(VLOOKUP($B16&amp;G$3&amp;G$2,主动技能!$A:$B,2,FALSE),"")</f>
        <v/>
      </c>
      <c r="H16" t="str">
        <f>_xlfn.IFNA(VLOOKUP($B16&amp;H$3&amp;H$2,主动技能!$A:$B,2,FALSE),"")</f>
        <v/>
      </c>
      <c r="I16">
        <f>VLOOKUP(C16,被动技能!$F:$G,2,FALSE)</f>
        <v>200001</v>
      </c>
      <c r="J16">
        <f>VLOOKUP(D16,被动技能!$F:$G,2,FALSE)</f>
        <v>200181</v>
      </c>
      <c r="K16">
        <f>VLOOKUP(E16,被动技能!$F:$G,2,FALSE)</f>
        <v>200201</v>
      </c>
      <c r="L16" s="18" t="str">
        <f t="shared" si="0"/>
        <v>{,"slave1":200001,"slave2":200181,"slave3":200201}</v>
      </c>
    </row>
    <row r="17" spans="1:12" x14ac:dyDescent="0.15">
      <c r="A17">
        <v>14</v>
      </c>
      <c r="B17" s="14" t="s">
        <v>271</v>
      </c>
      <c r="C17" s="28" t="s">
        <v>1552</v>
      </c>
      <c r="D17" s="28" t="s">
        <v>1541</v>
      </c>
      <c r="E17" s="28" t="s">
        <v>1558</v>
      </c>
      <c r="F17" t="str">
        <f>_xlfn.IFNA(VLOOKUP($B17&amp;F$3&amp;F$2,主动技能!$A:$B,2,FALSE),"")</f>
        <v/>
      </c>
      <c r="G17" t="str">
        <f>_xlfn.IFNA(VLOOKUP($B17&amp;G$3&amp;G$2,主动技能!$A:$B,2,FALSE),"")</f>
        <v/>
      </c>
      <c r="H17" t="str">
        <f>_xlfn.IFNA(VLOOKUP($B17&amp;H$3&amp;H$2,主动技能!$A:$B,2,FALSE),"")</f>
        <v/>
      </c>
      <c r="I17">
        <f>VLOOKUP(C17,被动技能!$F:$G,2,FALSE)</f>
        <v>200021</v>
      </c>
      <c r="J17">
        <f>VLOOKUP(D17,被动技能!$F:$G,2,FALSE)</f>
        <v>200221</v>
      </c>
      <c r="K17">
        <f>VLOOKUP(E17,被动技能!$F:$G,2,FALSE)</f>
        <v>200241</v>
      </c>
      <c r="L17" s="18" t="str">
        <f t="shared" si="0"/>
        <v>{,"slave1":200021,"slave2":200221,"slave3":200241}</v>
      </c>
    </row>
    <row r="18" spans="1:12" x14ac:dyDescent="0.15">
      <c r="A18">
        <v>15</v>
      </c>
      <c r="B18" s="14" t="s">
        <v>272</v>
      </c>
      <c r="C18" s="28" t="s">
        <v>1552</v>
      </c>
      <c r="D18" s="28" t="s">
        <v>1559</v>
      </c>
      <c r="E18" s="28" t="s">
        <v>1556</v>
      </c>
      <c r="F18" t="str">
        <f>_xlfn.IFNA(VLOOKUP($B18&amp;F$3&amp;F$2,主动技能!$A:$B,2,FALSE),"")</f>
        <v/>
      </c>
      <c r="G18" t="str">
        <f>_xlfn.IFNA(VLOOKUP($B18&amp;G$3&amp;G$2,主动技能!$A:$B,2,FALSE),"")</f>
        <v/>
      </c>
      <c r="H18" t="str">
        <f>_xlfn.IFNA(VLOOKUP($B18&amp;H$3&amp;H$2,主动技能!$A:$B,2,FALSE),"")</f>
        <v/>
      </c>
      <c r="I18">
        <f>VLOOKUP(C18,被动技能!$F:$G,2,FALSE)</f>
        <v>200021</v>
      </c>
      <c r="J18">
        <f>VLOOKUP(D18,被动技能!$F:$G,2,FALSE)</f>
        <v>200361</v>
      </c>
      <c r="K18">
        <f>VLOOKUP(E18,被动技能!$F:$G,2,FALSE)</f>
        <v>200401</v>
      </c>
      <c r="L18" s="18" t="str">
        <f t="shared" si="0"/>
        <v>{,"slave1":200021,"slave2":200361,"slave3":200401}</v>
      </c>
    </row>
    <row r="19" spans="1:12" x14ac:dyDescent="0.15">
      <c r="A19">
        <v>16</v>
      </c>
      <c r="B19" s="14" t="s">
        <v>273</v>
      </c>
      <c r="C19" s="28" t="s">
        <v>1538</v>
      </c>
      <c r="D19" s="28" t="s">
        <v>341</v>
      </c>
      <c r="E19" s="28" t="s">
        <v>1560</v>
      </c>
      <c r="F19" t="str">
        <f>_xlfn.IFNA(VLOOKUP($B19&amp;F$3&amp;F$2,主动技能!$A:$B,2,FALSE),"")</f>
        <v/>
      </c>
      <c r="G19" t="str">
        <f>_xlfn.IFNA(VLOOKUP($B19&amp;G$3&amp;G$2,主动技能!$A:$B,2,FALSE),"")</f>
        <v/>
      </c>
      <c r="H19" t="str">
        <f>_xlfn.IFNA(VLOOKUP($B19&amp;H$3&amp;H$2,主动技能!$A:$B,2,FALSE),"")</f>
        <v/>
      </c>
      <c r="I19">
        <f>VLOOKUP(C19,被动技能!$F:$G,2,FALSE)</f>
        <v>200141</v>
      </c>
      <c r="J19">
        <f>VLOOKUP(D19,被动技能!$F:$G,2,FALSE)</f>
        <v>200421</v>
      </c>
      <c r="K19">
        <f>VLOOKUP(E19,被动技能!$F:$G,2,FALSE)</f>
        <v>200081</v>
      </c>
      <c r="L19" s="18" t="str">
        <f t="shared" si="0"/>
        <v>{,"slave1":200141,"slave2":200421,"slave3":200081}</v>
      </c>
    </row>
    <row r="20" spans="1:12" x14ac:dyDescent="0.15">
      <c r="A20">
        <v>17</v>
      </c>
      <c r="B20" s="14" t="s">
        <v>274</v>
      </c>
      <c r="C20" s="28" t="s">
        <v>1552</v>
      </c>
      <c r="D20" s="28" t="s">
        <v>1539</v>
      </c>
      <c r="E20" s="28" t="s">
        <v>1557</v>
      </c>
      <c r="F20" t="str">
        <f>_xlfn.IFNA(VLOOKUP($B20&amp;F$3&amp;F$2,主动技能!$A:$B,2,FALSE),"")</f>
        <v/>
      </c>
      <c r="G20" t="str">
        <f>_xlfn.IFNA(VLOOKUP($B20&amp;G$3&amp;G$2,主动技能!$A:$B,2,FALSE),"")</f>
        <v/>
      </c>
      <c r="H20" t="str">
        <f>_xlfn.IFNA(VLOOKUP($B20&amp;H$3&amp;H$2,主动技能!$A:$B,2,FALSE),"")</f>
        <v/>
      </c>
      <c r="I20">
        <f>VLOOKUP(C20,被动技能!$F:$G,2,FALSE)</f>
        <v>200021</v>
      </c>
      <c r="J20">
        <f>VLOOKUP(D20,被动技能!$F:$G,2,FALSE)</f>
        <v>200181</v>
      </c>
      <c r="K20">
        <f>VLOOKUP(E20,被动技能!$F:$G,2,FALSE)</f>
        <v>200201</v>
      </c>
      <c r="L20" s="18" t="str">
        <f t="shared" si="0"/>
        <v>{,"slave1":200021,"slave2":200181,"slave3":200201}</v>
      </c>
    </row>
    <row r="21" spans="1:12" x14ac:dyDescent="0.15">
      <c r="A21">
        <v>18</v>
      </c>
      <c r="B21" s="14" t="s">
        <v>275</v>
      </c>
      <c r="C21" s="28" t="s">
        <v>1561</v>
      </c>
      <c r="D21" s="28" t="s">
        <v>1562</v>
      </c>
      <c r="E21" s="28" t="s">
        <v>1563</v>
      </c>
      <c r="F21" t="str">
        <f>_xlfn.IFNA(VLOOKUP($B21&amp;F$3&amp;F$2,主动技能!$A:$B,2,FALSE),"")</f>
        <v/>
      </c>
      <c r="G21" t="str">
        <f>_xlfn.IFNA(VLOOKUP($B21&amp;G$3&amp;G$2,主动技能!$A:$B,2,FALSE),"")</f>
        <v/>
      </c>
      <c r="H21" t="str">
        <f>_xlfn.IFNA(VLOOKUP($B21&amp;H$3&amp;H$2,主动技能!$A:$B,2,FALSE),"")</f>
        <v/>
      </c>
      <c r="I21">
        <f>VLOOKUP(C21,被动技能!$F:$G,2,FALSE)</f>
        <v>200021</v>
      </c>
      <c r="J21">
        <f>VLOOKUP(D21,被动技能!$F:$G,2,FALSE)</f>
        <v>200441</v>
      </c>
      <c r="K21">
        <f>VLOOKUP(E21,被动技能!$F:$G,2,FALSE)</f>
        <v>200461</v>
      </c>
      <c r="L21" s="18" t="str">
        <f t="shared" si="0"/>
        <v>{,"slave1":200021,"slave2":200441,"slave3":200461}</v>
      </c>
    </row>
    <row r="22" spans="1:12" x14ac:dyDescent="0.15">
      <c r="A22">
        <v>19</v>
      </c>
      <c r="B22" s="14" t="s">
        <v>276</v>
      </c>
      <c r="C22" s="28" t="s">
        <v>1538</v>
      </c>
      <c r="D22" s="28" t="s">
        <v>1547</v>
      </c>
      <c r="E22" s="28" t="s">
        <v>1560</v>
      </c>
      <c r="F22" t="str">
        <f>_xlfn.IFNA(VLOOKUP($B22&amp;F$3&amp;F$2,主动技能!$A:$B,2,FALSE),"")</f>
        <v/>
      </c>
      <c r="G22" t="str">
        <f>_xlfn.IFNA(VLOOKUP($B22&amp;G$3&amp;G$2,主动技能!$A:$B,2,FALSE),"")</f>
        <v/>
      </c>
      <c r="H22" t="str">
        <f>_xlfn.IFNA(VLOOKUP($B22&amp;H$3&amp;H$2,主动技能!$A:$B,2,FALSE),"")</f>
        <v/>
      </c>
      <c r="I22">
        <f>VLOOKUP(C22,被动技能!$F:$G,2,FALSE)</f>
        <v>200141</v>
      </c>
      <c r="J22">
        <f>VLOOKUP(D22,被动技能!$F:$G,2,FALSE)</f>
        <v>200261</v>
      </c>
      <c r="K22">
        <f>VLOOKUP(E22,被动技能!$F:$G,2,FALSE)</f>
        <v>200081</v>
      </c>
      <c r="L22" s="18" t="str">
        <f t="shared" si="0"/>
        <v>{,"slave1":200141,"slave2":200261,"slave3":200081}</v>
      </c>
    </row>
    <row r="23" spans="1:12" x14ac:dyDescent="0.15">
      <c r="A23">
        <v>20</v>
      </c>
      <c r="B23" s="14" t="s">
        <v>277</v>
      </c>
      <c r="C23" s="28" t="s">
        <v>342</v>
      </c>
      <c r="D23" s="28" t="s">
        <v>1546</v>
      </c>
      <c r="E23" s="28" t="s">
        <v>1564</v>
      </c>
      <c r="F23" t="str">
        <f>_xlfn.IFNA(VLOOKUP($B23&amp;F$3&amp;F$2,主动技能!$A:$B,2,FALSE),"")</f>
        <v/>
      </c>
      <c r="G23" t="str">
        <f>_xlfn.IFNA(VLOOKUP($B23&amp;G$3&amp;G$2,主动技能!$A:$B,2,FALSE),"")</f>
        <v/>
      </c>
      <c r="H23" t="str">
        <f>_xlfn.IFNA(VLOOKUP($B23&amp;H$3&amp;H$2,主动技能!$A:$B,2,FALSE),"")</f>
        <v/>
      </c>
      <c r="I23">
        <f>VLOOKUP(C23,被动技能!$F:$G,2,FALSE)</f>
        <v>200481</v>
      </c>
      <c r="J23">
        <f>VLOOKUP(D23,被动技能!$F:$G,2,FALSE)</f>
        <v>200281</v>
      </c>
      <c r="K23">
        <f>VLOOKUP(E23,被动技能!$F:$G,2,FALSE)</f>
        <v>200421</v>
      </c>
      <c r="L23" s="18" t="str">
        <f t="shared" si="0"/>
        <v>{,"slave1":200481,"slave2":200281,"slave3":200421}</v>
      </c>
    </row>
    <row r="24" spans="1:12" x14ac:dyDescent="0.15">
      <c r="A24">
        <v>21</v>
      </c>
      <c r="B24" s="14" t="s">
        <v>278</v>
      </c>
      <c r="C24" s="28" t="s">
        <v>1547</v>
      </c>
      <c r="D24" s="28" t="s">
        <v>1552</v>
      </c>
      <c r="E24" s="28" t="s">
        <v>1565</v>
      </c>
      <c r="F24" t="str">
        <f>_xlfn.IFNA(VLOOKUP($B24&amp;F$3&amp;F$2,主动技能!$A:$B,2,FALSE),"")</f>
        <v/>
      </c>
      <c r="G24" t="str">
        <f>_xlfn.IFNA(VLOOKUP($B24&amp;G$3&amp;G$2,主动技能!$A:$B,2,FALSE),"")</f>
        <v/>
      </c>
      <c r="H24" t="str">
        <f>_xlfn.IFNA(VLOOKUP($B24&amp;H$3&amp;H$2,主动技能!$A:$B,2,FALSE),"")</f>
        <v/>
      </c>
      <c r="I24">
        <f>VLOOKUP(C24,被动技能!$F:$G,2,FALSE)</f>
        <v>200261</v>
      </c>
      <c r="J24">
        <f>VLOOKUP(D24,被动技能!$F:$G,2,FALSE)</f>
        <v>200021</v>
      </c>
      <c r="K24">
        <f>VLOOKUP(E24,被动技能!$F:$G,2,FALSE)</f>
        <v>200321</v>
      </c>
      <c r="L24" s="18" t="str">
        <f t="shared" si="0"/>
        <v>{,"slave1":200261,"slave2":200021,"slave3":200321}</v>
      </c>
    </row>
    <row r="25" spans="1:12" x14ac:dyDescent="0.15">
      <c r="A25">
        <v>22</v>
      </c>
      <c r="B25" s="15" t="s">
        <v>279</v>
      </c>
      <c r="C25" s="29" t="s">
        <v>1566</v>
      </c>
      <c r="D25" s="29" t="s">
        <v>1541</v>
      </c>
      <c r="E25" s="29" t="s">
        <v>1554</v>
      </c>
      <c r="F25" t="str">
        <f>_xlfn.IFNA(VLOOKUP($B25&amp;F$3&amp;F$2,主动技能!$A:$B,2,FALSE),"")</f>
        <v/>
      </c>
      <c r="G25" t="str">
        <f>_xlfn.IFNA(VLOOKUP($B25&amp;G$3&amp;G$2,主动技能!$A:$B,2,FALSE),"")</f>
        <v/>
      </c>
      <c r="H25" t="str">
        <f>_xlfn.IFNA(VLOOKUP($B25&amp;H$3&amp;H$2,主动技能!$A:$B,2,FALSE),"")</f>
        <v/>
      </c>
      <c r="I25">
        <f>VLOOKUP(C25,被动技能!$F:$G,2,FALSE)</f>
        <v>200501</v>
      </c>
      <c r="J25">
        <f>VLOOKUP(D25,被动技能!$F:$G,2,FALSE)</f>
        <v>200221</v>
      </c>
      <c r="K25">
        <f>VLOOKUP(E25,被动技能!$F:$G,2,FALSE)</f>
        <v>200361</v>
      </c>
      <c r="L25" s="18" t="str">
        <f t="shared" si="0"/>
        <v>{,"slave1":200501,"slave2":200221,"slave3":200361}</v>
      </c>
    </row>
    <row r="26" spans="1:12" x14ac:dyDescent="0.15">
      <c r="A26">
        <v>23</v>
      </c>
      <c r="B26" s="15" t="s">
        <v>280</v>
      </c>
      <c r="C26" s="29" t="s">
        <v>1567</v>
      </c>
      <c r="D26" s="29" t="s">
        <v>1541</v>
      </c>
      <c r="E26" s="29" t="s">
        <v>1558</v>
      </c>
      <c r="F26" t="str">
        <f>_xlfn.IFNA(VLOOKUP($B26&amp;F$3&amp;F$2,主动技能!$A:$B,2,FALSE),"")</f>
        <v/>
      </c>
      <c r="G26" t="str">
        <f>_xlfn.IFNA(VLOOKUP($B26&amp;G$3&amp;G$2,主动技能!$A:$B,2,FALSE),"")</f>
        <v/>
      </c>
      <c r="H26" t="str">
        <f>_xlfn.IFNA(VLOOKUP($B26&amp;H$3&amp;H$2,主动技能!$A:$B,2,FALSE),"")</f>
        <v/>
      </c>
      <c r="I26">
        <f>VLOOKUP(C26,被动技能!$F:$G,2,FALSE)</f>
        <v>200041</v>
      </c>
      <c r="J26">
        <f>VLOOKUP(D26,被动技能!$F:$G,2,FALSE)</f>
        <v>200221</v>
      </c>
      <c r="K26">
        <f>VLOOKUP(E26,被动技能!$F:$G,2,FALSE)</f>
        <v>200241</v>
      </c>
      <c r="L26" s="18" t="str">
        <f t="shared" si="0"/>
        <v>{,"slave1":200041,"slave2":200221,"slave3":200241}</v>
      </c>
    </row>
    <row r="27" spans="1:12" x14ac:dyDescent="0.15">
      <c r="A27">
        <v>24</v>
      </c>
      <c r="B27" s="15" t="s">
        <v>281</v>
      </c>
      <c r="C27" s="29" t="s">
        <v>1547</v>
      </c>
      <c r="D27" s="29" t="s">
        <v>1568</v>
      </c>
      <c r="E27" s="29" t="s">
        <v>1569</v>
      </c>
      <c r="F27" t="str">
        <f>_xlfn.IFNA(VLOOKUP($B27&amp;F$3&amp;F$2,主动技能!$A:$B,2,FALSE),"")</f>
        <v/>
      </c>
      <c r="G27" t="str">
        <f>_xlfn.IFNA(VLOOKUP($B27&amp;G$3&amp;G$2,主动技能!$A:$B,2,FALSE),"")</f>
        <v/>
      </c>
      <c r="H27" t="str">
        <f>_xlfn.IFNA(VLOOKUP($B27&amp;H$3&amp;H$2,主动技能!$A:$B,2,FALSE),"")</f>
        <v/>
      </c>
      <c r="I27">
        <f>VLOOKUP(C27,被动技能!$F:$G,2,FALSE)</f>
        <v>200261</v>
      </c>
      <c r="J27">
        <f>VLOOKUP(D27,被动技能!$F:$G,2,FALSE)</f>
        <v>200521</v>
      </c>
      <c r="K27">
        <f>VLOOKUP(E27,被动技能!$F:$G,2,FALSE)</f>
        <v>200341</v>
      </c>
      <c r="L27" s="18" t="str">
        <f t="shared" si="0"/>
        <v>{,"slave1":200261,"slave2":200521,"slave3":200341}</v>
      </c>
    </row>
    <row r="28" spans="1:12" x14ac:dyDescent="0.15">
      <c r="A28">
        <v>25</v>
      </c>
      <c r="B28" s="15" t="s">
        <v>282</v>
      </c>
      <c r="C28" s="29" t="s">
        <v>1570</v>
      </c>
      <c r="D28" s="29" t="s">
        <v>1571</v>
      </c>
      <c r="E28" s="29" t="s">
        <v>1572</v>
      </c>
      <c r="F28" t="str">
        <f>_xlfn.IFNA(VLOOKUP($B28&amp;F$3&amp;F$2,主动技能!$A:$B,2,FALSE),"")</f>
        <v/>
      </c>
      <c r="G28" t="str">
        <f>_xlfn.IFNA(VLOOKUP($B28&amp;G$3&amp;G$2,主动技能!$A:$B,2,FALSE),"")</f>
        <v/>
      </c>
      <c r="H28" t="str">
        <f>_xlfn.IFNA(VLOOKUP($B28&amp;H$3&amp;H$2,主动技能!$A:$B,2,FALSE),"")</f>
        <v/>
      </c>
      <c r="I28">
        <f>VLOOKUP(C28,被动技能!$F:$G,2,FALSE)</f>
        <v>200161</v>
      </c>
      <c r="J28">
        <f>VLOOKUP(D28,被动技能!$F:$G,2,FALSE)</f>
        <v>200541</v>
      </c>
      <c r="K28">
        <f>VLOOKUP(E28,被动技能!$F:$G,2,FALSE)</f>
        <v>200101</v>
      </c>
      <c r="L28" s="18" t="str">
        <f t="shared" si="0"/>
        <v>{,"slave1":200161,"slave2":200541,"slave3":200101}</v>
      </c>
    </row>
    <row r="29" spans="1:12" x14ac:dyDescent="0.15">
      <c r="A29">
        <v>26</v>
      </c>
      <c r="B29" s="15" t="s">
        <v>283</v>
      </c>
      <c r="C29" s="29" t="s">
        <v>1570</v>
      </c>
      <c r="D29" s="29" t="s">
        <v>1573</v>
      </c>
      <c r="E29" s="29" t="s">
        <v>1564</v>
      </c>
      <c r="F29" t="str">
        <f>_xlfn.IFNA(VLOOKUP($B29&amp;F$3&amp;F$2,主动技能!$A:$B,2,FALSE),"")</f>
        <v/>
      </c>
      <c r="G29" t="str">
        <f>_xlfn.IFNA(VLOOKUP($B29&amp;G$3&amp;G$2,主动技能!$A:$B,2,FALSE),"")</f>
        <v/>
      </c>
      <c r="H29" t="str">
        <f>_xlfn.IFNA(VLOOKUP($B29&amp;H$3&amp;H$2,主动技能!$A:$B,2,FALSE),"")</f>
        <v/>
      </c>
      <c r="I29">
        <f>VLOOKUP(C29,被动技能!$F:$G,2,FALSE)</f>
        <v>200161</v>
      </c>
      <c r="J29">
        <f>VLOOKUP(D29,被动技能!$F:$G,2,FALSE)</f>
        <v>200281</v>
      </c>
      <c r="K29">
        <f>VLOOKUP(E29,被动技能!$F:$G,2,FALSE)</f>
        <v>200421</v>
      </c>
      <c r="L29" s="18" t="str">
        <f t="shared" si="0"/>
        <v>{,"slave1":200161,"slave2":200281,"slave3":200421}</v>
      </c>
    </row>
    <row r="30" spans="1:12" x14ac:dyDescent="0.15">
      <c r="A30">
        <v>27</v>
      </c>
      <c r="B30" s="16" t="s">
        <v>284</v>
      </c>
      <c r="C30" s="29" t="s">
        <v>1574</v>
      </c>
      <c r="D30" s="29" t="s">
        <v>1575</v>
      </c>
      <c r="E30" s="29" t="s">
        <v>1576</v>
      </c>
      <c r="F30" t="str">
        <f>_xlfn.IFNA(VLOOKUP($B30&amp;F$3&amp;F$2,主动技能!$A:$B,2,FALSE),"")</f>
        <v/>
      </c>
      <c r="G30" t="str">
        <f>_xlfn.IFNA(VLOOKUP($B30&amp;G$3&amp;G$2,主动技能!$A:$B,2,FALSE),"")</f>
        <v/>
      </c>
      <c r="H30" t="str">
        <f>_xlfn.IFNA(VLOOKUP($B30&amp;H$3&amp;H$2,主动技能!$A:$B,2,FALSE),"")</f>
        <v/>
      </c>
      <c r="I30">
        <f>VLOOKUP(C30,被动技能!$F:$G,2,FALSE)</f>
        <v>200561</v>
      </c>
      <c r="J30">
        <f>VLOOKUP(D30,被动技能!$F:$G,2,FALSE)</f>
        <v>200581</v>
      </c>
      <c r="K30">
        <f>VLOOKUP(E30,被动技能!$F:$G,2,FALSE)</f>
        <v>200601</v>
      </c>
      <c r="L30" s="18" t="str">
        <f t="shared" si="0"/>
        <v>{,"slave1":200561,"slave2":200581,"slave3":200601}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workbookViewId="0">
      <selection activeCell="M41" sqref="M41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24" max="24" width="13.5" bestFit="1" customWidth="1"/>
    <col min="29" max="29" width="21.5" bestFit="1" customWidth="1"/>
  </cols>
  <sheetData>
    <row r="1" spans="1:40" x14ac:dyDescent="0.15">
      <c r="L1">
        <v>1</v>
      </c>
      <c r="M1">
        <v>1</v>
      </c>
      <c r="N1">
        <v>1.6</v>
      </c>
      <c r="O1">
        <v>0.5</v>
      </c>
      <c r="AC1" t="s">
        <v>335</v>
      </c>
      <c r="AD1" t="s">
        <v>297</v>
      </c>
      <c r="AE1" t="s">
        <v>410</v>
      </c>
    </row>
    <row r="2" spans="1:40" x14ac:dyDescent="0.15">
      <c r="A2" s="12" t="s">
        <v>131</v>
      </c>
      <c r="B2" t="s">
        <v>320</v>
      </c>
      <c r="E2" t="s">
        <v>321</v>
      </c>
      <c r="I2" s="12" t="s">
        <v>325</v>
      </c>
      <c r="J2" t="s">
        <v>326</v>
      </c>
      <c r="K2" t="s">
        <v>1072</v>
      </c>
      <c r="L2" t="s">
        <v>327</v>
      </c>
      <c r="M2" t="s">
        <v>328</v>
      </c>
      <c r="N2" t="s">
        <v>329</v>
      </c>
      <c r="O2" t="s">
        <v>1076</v>
      </c>
      <c r="X2" t="s">
        <v>330</v>
      </c>
      <c r="Y2">
        <v>0.2</v>
      </c>
      <c r="AB2" t="s">
        <v>332</v>
      </c>
      <c r="AC2" t="s">
        <v>347</v>
      </c>
      <c r="AD2">
        <v>0</v>
      </c>
      <c r="AH2" s="12" t="s">
        <v>411</v>
      </c>
      <c r="AI2" s="12" t="s">
        <v>333</v>
      </c>
    </row>
    <row r="3" spans="1:40" x14ac:dyDescent="0.15">
      <c r="A3" s="12">
        <v>0</v>
      </c>
      <c r="B3">
        <v>200</v>
      </c>
      <c r="E3" s="12" t="s">
        <v>322</v>
      </c>
      <c r="F3">
        <v>0.8</v>
      </c>
      <c r="I3" s="12">
        <v>1</v>
      </c>
      <c r="J3">
        <v>3</v>
      </c>
      <c r="K3">
        <f>INT(VLOOKUP($J3,$A:$B,2,FALSE))</f>
        <v>380</v>
      </c>
      <c r="L3">
        <f>INT($K3*L$1)</f>
        <v>380</v>
      </c>
      <c r="M3">
        <f t="shared" ref="M3:O18" si="0">INT($K3*M$1)</f>
        <v>380</v>
      </c>
      <c r="N3">
        <f t="shared" si="0"/>
        <v>608</v>
      </c>
      <c r="O3">
        <f t="shared" si="0"/>
        <v>190</v>
      </c>
      <c r="Q3" t="s">
        <v>348</v>
      </c>
      <c r="R3">
        <f>INT(K3*$F$3)</f>
        <v>304</v>
      </c>
      <c r="X3" t="s">
        <v>331</v>
      </c>
      <c r="Y3">
        <v>0.2</v>
      </c>
      <c r="AB3" t="s">
        <v>126</v>
      </c>
      <c r="AC3" t="s">
        <v>334</v>
      </c>
      <c r="AD3">
        <v>50</v>
      </c>
      <c r="AH3" s="12" t="s">
        <v>339</v>
      </c>
      <c r="AI3">
        <f>2/12</f>
        <v>0.16666666666666666</v>
      </c>
    </row>
    <row r="4" spans="1:40" x14ac:dyDescent="0.15">
      <c r="A4" s="12">
        <v>1</v>
      </c>
      <c r="B4">
        <v>260</v>
      </c>
      <c r="E4" s="12" t="s">
        <v>323</v>
      </c>
      <c r="F4">
        <v>1</v>
      </c>
      <c r="I4" s="12">
        <v>2</v>
      </c>
      <c r="J4">
        <v>6</v>
      </c>
      <c r="K4">
        <f t="shared" ref="K4:K22" si="1">INT(VLOOKUP($J4,$A:$B,2,FALSE))</f>
        <v>560</v>
      </c>
      <c r="L4">
        <f t="shared" ref="L4:O22" si="2">INT($K4*L$1)</f>
        <v>560</v>
      </c>
      <c r="M4">
        <f t="shared" si="0"/>
        <v>560</v>
      </c>
      <c r="N4">
        <f t="shared" si="0"/>
        <v>896</v>
      </c>
      <c r="O4">
        <f t="shared" si="0"/>
        <v>280</v>
      </c>
      <c r="Q4" t="s">
        <v>349</v>
      </c>
      <c r="R4">
        <f t="shared" ref="R4:R22" si="3">INT(K4*$F$3)</f>
        <v>448</v>
      </c>
      <c r="AB4" t="s">
        <v>336</v>
      </c>
      <c r="AC4" t="s">
        <v>338</v>
      </c>
      <c r="AD4">
        <v>100</v>
      </c>
      <c r="AH4" s="12" t="s">
        <v>346</v>
      </c>
      <c r="AI4">
        <v>0.4</v>
      </c>
    </row>
    <row r="5" spans="1:40" x14ac:dyDescent="0.15">
      <c r="A5" s="12">
        <v>2</v>
      </c>
      <c r="B5">
        <v>320</v>
      </c>
      <c r="E5" s="12" t="s">
        <v>324</v>
      </c>
      <c r="F5">
        <v>1.25</v>
      </c>
      <c r="I5" s="12">
        <v>3</v>
      </c>
      <c r="J5">
        <v>9</v>
      </c>
      <c r="K5">
        <f t="shared" si="1"/>
        <v>740</v>
      </c>
      <c r="L5">
        <f t="shared" si="2"/>
        <v>740</v>
      </c>
      <c r="M5">
        <f t="shared" si="0"/>
        <v>740</v>
      </c>
      <c r="N5">
        <f t="shared" si="0"/>
        <v>1184</v>
      </c>
      <c r="O5">
        <f t="shared" si="0"/>
        <v>370</v>
      </c>
      <c r="Q5" t="s">
        <v>350</v>
      </c>
      <c r="R5">
        <f t="shared" si="3"/>
        <v>592</v>
      </c>
      <c r="AB5" t="s">
        <v>289</v>
      </c>
      <c r="AC5" t="s">
        <v>337</v>
      </c>
      <c r="AH5" s="12" t="s">
        <v>340</v>
      </c>
      <c r="AI5">
        <v>0.6</v>
      </c>
      <c r="AN5" s="22"/>
    </row>
    <row r="6" spans="1:40" x14ac:dyDescent="0.15">
      <c r="A6" s="12">
        <v>3</v>
      </c>
      <c r="B6">
        <v>380</v>
      </c>
      <c r="I6" s="12">
        <v>4</v>
      </c>
      <c r="J6">
        <v>12</v>
      </c>
      <c r="K6">
        <f t="shared" si="1"/>
        <v>919</v>
      </c>
      <c r="L6">
        <f t="shared" si="2"/>
        <v>919</v>
      </c>
      <c r="M6">
        <f t="shared" si="0"/>
        <v>919</v>
      </c>
      <c r="N6">
        <f t="shared" si="0"/>
        <v>1470</v>
      </c>
      <c r="O6">
        <f t="shared" si="0"/>
        <v>459</v>
      </c>
      <c r="Q6" t="s">
        <v>351</v>
      </c>
      <c r="R6">
        <f t="shared" si="3"/>
        <v>735</v>
      </c>
      <c r="AH6" s="12" t="s">
        <v>341</v>
      </c>
      <c r="AI6">
        <f>AI3*2</f>
        <v>0.33333333333333331</v>
      </c>
    </row>
    <row r="7" spans="1:40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 t="s">
        <v>352</v>
      </c>
      <c r="R7">
        <f t="shared" si="3"/>
        <v>904</v>
      </c>
      <c r="AH7" s="12" t="s">
        <v>342</v>
      </c>
      <c r="AI7">
        <v>0.2</v>
      </c>
    </row>
    <row r="8" spans="1:40" x14ac:dyDescent="0.15">
      <c r="A8" s="12">
        <v>5</v>
      </c>
      <c r="B8">
        <v>500</v>
      </c>
      <c r="I8" s="12">
        <v>6</v>
      </c>
      <c r="J8">
        <v>18</v>
      </c>
      <c r="K8">
        <f t="shared" si="1"/>
        <v>1393</v>
      </c>
      <c r="L8">
        <f t="shared" si="2"/>
        <v>1393</v>
      </c>
      <c r="M8">
        <f t="shared" si="0"/>
        <v>1393</v>
      </c>
      <c r="N8">
        <f t="shared" si="0"/>
        <v>2228</v>
      </c>
      <c r="O8">
        <f t="shared" si="0"/>
        <v>696</v>
      </c>
      <c r="Q8" t="s">
        <v>353</v>
      </c>
      <c r="R8">
        <f t="shared" si="3"/>
        <v>1114</v>
      </c>
      <c r="AH8" s="12" t="s">
        <v>343</v>
      </c>
      <c r="AI8">
        <v>0.2</v>
      </c>
    </row>
    <row r="9" spans="1:40" x14ac:dyDescent="0.15">
      <c r="A9" s="12">
        <v>6</v>
      </c>
      <c r="B9">
        <v>560</v>
      </c>
      <c r="I9" s="12">
        <v>7</v>
      </c>
      <c r="J9">
        <v>21</v>
      </c>
      <c r="K9">
        <f t="shared" si="1"/>
        <v>1715</v>
      </c>
      <c r="L9">
        <f t="shared" si="2"/>
        <v>1715</v>
      </c>
      <c r="M9">
        <f t="shared" si="0"/>
        <v>1715</v>
      </c>
      <c r="N9">
        <f t="shared" si="0"/>
        <v>2744</v>
      </c>
      <c r="O9">
        <f t="shared" si="0"/>
        <v>857</v>
      </c>
      <c r="Q9" t="s">
        <v>354</v>
      </c>
      <c r="R9">
        <f t="shared" si="3"/>
        <v>1372</v>
      </c>
      <c r="AH9" s="12" t="s">
        <v>344</v>
      </c>
      <c r="AI9" s="22">
        <v>0.2</v>
      </c>
    </row>
    <row r="10" spans="1:40" x14ac:dyDescent="0.15">
      <c r="A10" s="12">
        <v>7</v>
      </c>
      <c r="B10">
        <v>620</v>
      </c>
      <c r="I10" s="12">
        <v>8</v>
      </c>
      <c r="J10">
        <v>24</v>
      </c>
      <c r="K10">
        <f t="shared" si="1"/>
        <v>2112</v>
      </c>
      <c r="L10">
        <f t="shared" si="2"/>
        <v>2112</v>
      </c>
      <c r="M10">
        <f t="shared" si="0"/>
        <v>2112</v>
      </c>
      <c r="N10">
        <f t="shared" si="0"/>
        <v>3379</v>
      </c>
      <c r="O10">
        <f t="shared" si="0"/>
        <v>1056</v>
      </c>
      <c r="Q10" t="s">
        <v>355</v>
      </c>
      <c r="R10">
        <f t="shared" si="3"/>
        <v>1689</v>
      </c>
      <c r="AH10" s="12" t="s">
        <v>345</v>
      </c>
      <c r="AI10">
        <v>0.2</v>
      </c>
    </row>
    <row r="11" spans="1:40" x14ac:dyDescent="0.15">
      <c r="A11" s="12">
        <v>8</v>
      </c>
      <c r="B11">
        <v>680</v>
      </c>
      <c r="I11" s="12">
        <v>9</v>
      </c>
      <c r="J11">
        <v>27</v>
      </c>
      <c r="K11">
        <f t="shared" si="1"/>
        <v>2600</v>
      </c>
      <c r="L11">
        <f t="shared" si="2"/>
        <v>2600</v>
      </c>
      <c r="M11">
        <f t="shared" si="0"/>
        <v>2600</v>
      </c>
      <c r="N11">
        <f t="shared" si="0"/>
        <v>4160</v>
      </c>
      <c r="O11">
        <f t="shared" si="0"/>
        <v>1300</v>
      </c>
      <c r="Q11" t="s">
        <v>356</v>
      </c>
      <c r="R11">
        <f t="shared" si="3"/>
        <v>2080</v>
      </c>
      <c r="AH11" s="12" t="s">
        <v>440</v>
      </c>
      <c r="AI11">
        <v>0.4</v>
      </c>
    </row>
    <row r="12" spans="1:40" x14ac:dyDescent="0.15">
      <c r="A12" s="12">
        <v>9</v>
      </c>
      <c r="B12">
        <v>740</v>
      </c>
      <c r="I12" s="12">
        <v>10</v>
      </c>
      <c r="J12">
        <v>30</v>
      </c>
      <c r="K12">
        <f t="shared" si="1"/>
        <v>3202</v>
      </c>
      <c r="L12">
        <f t="shared" si="2"/>
        <v>3202</v>
      </c>
      <c r="M12">
        <f t="shared" si="0"/>
        <v>3202</v>
      </c>
      <c r="N12">
        <f t="shared" si="0"/>
        <v>5123</v>
      </c>
      <c r="O12">
        <f t="shared" si="0"/>
        <v>1601</v>
      </c>
      <c r="Q12" t="s">
        <v>357</v>
      </c>
      <c r="R12">
        <f t="shared" si="3"/>
        <v>2561</v>
      </c>
    </row>
    <row r="13" spans="1:40" x14ac:dyDescent="0.15">
      <c r="A13" s="12">
        <v>10</v>
      </c>
      <c r="B13">
        <v>800.19810470532047</v>
      </c>
      <c r="I13" s="12">
        <v>11</v>
      </c>
      <c r="J13">
        <v>33</v>
      </c>
      <c r="K13">
        <f t="shared" si="1"/>
        <v>3942</v>
      </c>
      <c r="L13">
        <f t="shared" si="2"/>
        <v>3942</v>
      </c>
      <c r="M13">
        <f t="shared" si="0"/>
        <v>3942</v>
      </c>
      <c r="N13">
        <f t="shared" si="0"/>
        <v>6307</v>
      </c>
      <c r="O13">
        <f t="shared" si="0"/>
        <v>1971</v>
      </c>
      <c r="Q13" t="s">
        <v>358</v>
      </c>
      <c r="R13">
        <f t="shared" si="3"/>
        <v>3153</v>
      </c>
    </row>
    <row r="14" spans="1:40" x14ac:dyDescent="0.15">
      <c r="A14" s="12">
        <v>11</v>
      </c>
      <c r="B14">
        <v>857.65232862316248</v>
      </c>
      <c r="I14" s="12">
        <v>12</v>
      </c>
      <c r="J14">
        <v>36</v>
      </c>
      <c r="K14">
        <f t="shared" si="1"/>
        <v>4854</v>
      </c>
      <c r="L14">
        <f t="shared" si="2"/>
        <v>4854</v>
      </c>
      <c r="M14">
        <f t="shared" si="0"/>
        <v>4854</v>
      </c>
      <c r="N14">
        <f t="shared" si="0"/>
        <v>7766</v>
      </c>
      <c r="O14">
        <f t="shared" si="0"/>
        <v>2427</v>
      </c>
      <c r="Q14" t="s">
        <v>359</v>
      </c>
      <c r="R14">
        <f t="shared" si="3"/>
        <v>3883</v>
      </c>
    </row>
    <row r="15" spans="1:40" x14ac:dyDescent="0.15">
      <c r="A15" s="12">
        <v>12</v>
      </c>
      <c r="B15">
        <v>919.2317658183058</v>
      </c>
      <c r="I15" s="12">
        <v>13</v>
      </c>
      <c r="J15">
        <v>39</v>
      </c>
      <c r="K15">
        <f t="shared" si="1"/>
        <v>5977</v>
      </c>
      <c r="L15">
        <f t="shared" si="2"/>
        <v>5977</v>
      </c>
      <c r="M15">
        <f t="shared" si="0"/>
        <v>5977</v>
      </c>
      <c r="N15">
        <f t="shared" si="0"/>
        <v>9563</v>
      </c>
      <c r="O15">
        <f t="shared" si="0"/>
        <v>2988</v>
      </c>
      <c r="Q15" t="s">
        <v>360</v>
      </c>
      <c r="R15">
        <f t="shared" si="3"/>
        <v>4781</v>
      </c>
    </row>
    <row r="16" spans="1:40" x14ac:dyDescent="0.15">
      <c r="A16" s="12">
        <v>13</v>
      </c>
      <c r="B16">
        <v>985.23260660406015</v>
      </c>
      <c r="I16" s="12">
        <v>14</v>
      </c>
      <c r="J16">
        <v>42</v>
      </c>
      <c r="K16">
        <f t="shared" si="1"/>
        <v>7359</v>
      </c>
      <c r="L16">
        <f t="shared" si="2"/>
        <v>7359</v>
      </c>
      <c r="M16">
        <f t="shared" si="0"/>
        <v>7359</v>
      </c>
      <c r="N16">
        <f t="shared" si="0"/>
        <v>11774</v>
      </c>
      <c r="O16">
        <f t="shared" si="0"/>
        <v>3679</v>
      </c>
      <c r="Q16" t="s">
        <v>361</v>
      </c>
      <c r="R16">
        <f t="shared" si="3"/>
        <v>5887</v>
      </c>
    </row>
    <row r="17" spans="1:35" x14ac:dyDescent="0.15">
      <c r="A17" s="12">
        <v>14</v>
      </c>
      <c r="B17">
        <v>1055.9723077582319</v>
      </c>
      <c r="I17" s="12">
        <v>15</v>
      </c>
      <c r="J17">
        <v>45</v>
      </c>
      <c r="K17">
        <f t="shared" si="1"/>
        <v>9061</v>
      </c>
      <c r="L17">
        <f t="shared" si="2"/>
        <v>9061</v>
      </c>
      <c r="M17">
        <f t="shared" si="0"/>
        <v>9061</v>
      </c>
      <c r="N17">
        <f t="shared" si="0"/>
        <v>14497</v>
      </c>
      <c r="O17">
        <f t="shared" si="0"/>
        <v>4530</v>
      </c>
      <c r="Q17" t="s">
        <v>362</v>
      </c>
      <c r="R17">
        <f t="shared" si="3"/>
        <v>7248</v>
      </c>
      <c r="AI17" s="22"/>
    </row>
    <row r="18" spans="1:35" x14ac:dyDescent="0.15">
      <c r="A18" s="12">
        <v>15</v>
      </c>
      <c r="B18">
        <v>1131.7911194552732</v>
      </c>
      <c r="I18" s="12">
        <v>16</v>
      </c>
      <c r="J18">
        <v>48</v>
      </c>
      <c r="K18">
        <f t="shared" si="1"/>
        <v>11156</v>
      </c>
      <c r="L18">
        <f t="shared" si="2"/>
        <v>11156</v>
      </c>
      <c r="M18">
        <f t="shared" si="0"/>
        <v>11156</v>
      </c>
      <c r="N18">
        <f t="shared" si="0"/>
        <v>17849</v>
      </c>
      <c r="O18">
        <f t="shared" si="0"/>
        <v>5578</v>
      </c>
      <c r="Q18" t="s">
        <v>363</v>
      </c>
      <c r="R18">
        <f t="shared" si="3"/>
        <v>8924</v>
      </c>
    </row>
    <row r="19" spans="1:35" x14ac:dyDescent="0.15">
      <c r="A19" s="12">
        <v>16</v>
      </c>
      <c r="B19">
        <v>1213.053721832162</v>
      </c>
      <c r="I19" s="12">
        <v>17</v>
      </c>
      <c r="J19">
        <v>51</v>
      </c>
      <c r="K19">
        <f t="shared" si="1"/>
        <v>13736</v>
      </c>
      <c r="L19">
        <f t="shared" si="2"/>
        <v>13736</v>
      </c>
      <c r="M19">
        <f t="shared" si="2"/>
        <v>13736</v>
      </c>
      <c r="N19">
        <f t="shared" si="2"/>
        <v>21977</v>
      </c>
      <c r="O19">
        <f t="shared" si="2"/>
        <v>6868</v>
      </c>
      <c r="Q19" t="s">
        <v>364</v>
      </c>
      <c r="R19">
        <f t="shared" si="3"/>
        <v>10988</v>
      </c>
    </row>
    <row r="20" spans="1:35" x14ac:dyDescent="0.15">
      <c r="A20" s="12">
        <v>17</v>
      </c>
      <c r="B20">
        <v>1300.1509790597113</v>
      </c>
      <c r="I20" s="12">
        <v>18</v>
      </c>
      <c r="J20">
        <v>54</v>
      </c>
      <c r="K20">
        <f t="shared" si="1"/>
        <v>16912</v>
      </c>
      <c r="L20">
        <f t="shared" si="2"/>
        <v>16912</v>
      </c>
      <c r="M20">
        <f t="shared" si="2"/>
        <v>16912</v>
      </c>
      <c r="N20">
        <f t="shared" si="2"/>
        <v>27059</v>
      </c>
      <c r="O20">
        <f t="shared" si="2"/>
        <v>8456</v>
      </c>
      <c r="Q20" t="s">
        <v>365</v>
      </c>
      <c r="R20">
        <f t="shared" si="3"/>
        <v>13529</v>
      </c>
    </row>
    <row r="21" spans="1:35" x14ac:dyDescent="0.15">
      <c r="A21" s="12">
        <v>18</v>
      </c>
      <c r="B21">
        <v>1393.5018193561989</v>
      </c>
      <c r="I21" s="12">
        <v>19</v>
      </c>
      <c r="J21">
        <v>57</v>
      </c>
      <c r="K21">
        <f t="shared" si="1"/>
        <v>20823</v>
      </c>
      <c r="L21">
        <f t="shared" si="2"/>
        <v>20823</v>
      </c>
      <c r="M21">
        <f t="shared" si="2"/>
        <v>20823</v>
      </c>
      <c r="N21">
        <f t="shared" si="2"/>
        <v>33316</v>
      </c>
      <c r="O21">
        <f t="shared" si="2"/>
        <v>10411</v>
      </c>
      <c r="Q21" t="s">
        <v>366</v>
      </c>
      <c r="R21">
        <f t="shared" si="3"/>
        <v>16658</v>
      </c>
    </row>
    <row r="22" spans="1:35" x14ac:dyDescent="0.15">
      <c r="A22" s="12">
        <v>19</v>
      </c>
      <c r="B22">
        <v>1493.5552499859743</v>
      </c>
      <c r="I22" s="12">
        <v>20</v>
      </c>
      <c r="J22">
        <v>60</v>
      </c>
      <c r="K22">
        <f t="shared" si="1"/>
        <v>25638</v>
      </c>
      <c r="L22">
        <f t="shared" si="2"/>
        <v>25638</v>
      </c>
      <c r="M22">
        <f t="shared" si="2"/>
        <v>25638</v>
      </c>
      <c r="N22">
        <f t="shared" si="2"/>
        <v>41020</v>
      </c>
      <c r="O22">
        <f t="shared" si="2"/>
        <v>12819</v>
      </c>
      <c r="Q22" t="s">
        <v>367</v>
      </c>
      <c r="R22">
        <f t="shared" si="3"/>
        <v>20510</v>
      </c>
    </row>
    <row r="23" spans="1:35" x14ac:dyDescent="0.15">
      <c r="A23" s="12">
        <v>20</v>
      </c>
      <c r="B23">
        <v>1600.7925169349676</v>
      </c>
    </row>
    <row r="24" spans="1:35" x14ac:dyDescent="0.15">
      <c r="A24" s="12">
        <v>21</v>
      </c>
      <c r="B24">
        <v>1715.7294196508985</v>
      </c>
    </row>
    <row r="25" spans="1:35" x14ac:dyDescent="0.15">
      <c r="A25" s="12">
        <v>22</v>
      </c>
      <c r="B25">
        <v>1838.918791981833</v>
      </c>
      <c r="Q25" t="s">
        <v>368</v>
      </c>
      <c r="R25">
        <f>INT(K3*F$4)</f>
        <v>380</v>
      </c>
    </row>
    <row r="26" spans="1:35" x14ac:dyDescent="0.15">
      <c r="A26" s="12">
        <v>23</v>
      </c>
      <c r="B26">
        <v>1970.9531612461292</v>
      </c>
      <c r="Q26" t="s">
        <v>369</v>
      </c>
      <c r="R26">
        <f t="shared" ref="R26:R44" si="4">INT(K4*F$4)</f>
        <v>560</v>
      </c>
    </row>
    <row r="27" spans="1:35" x14ac:dyDescent="0.15">
      <c r="A27" s="12">
        <v>24</v>
      </c>
      <c r="B27">
        <v>2112.4675982236017</v>
      </c>
      <c r="Q27" t="s">
        <v>370</v>
      </c>
      <c r="R27">
        <f t="shared" si="4"/>
        <v>740</v>
      </c>
    </row>
    <row r="28" spans="1:35" x14ac:dyDescent="0.15">
      <c r="A28" s="12">
        <v>25</v>
      </c>
      <c r="B28">
        <v>2264.1427717760562</v>
      </c>
      <c r="Q28" t="s">
        <v>371</v>
      </c>
      <c r="R28">
        <f t="shared" si="4"/>
        <v>919</v>
      </c>
    </row>
    <row r="29" spans="1:35" x14ac:dyDescent="0.15">
      <c r="A29" s="12">
        <v>26</v>
      </c>
      <c r="B29">
        <v>2426.7082227895776</v>
      </c>
      <c r="Q29" t="s">
        <v>372</v>
      </c>
      <c r="R29">
        <f t="shared" si="4"/>
        <v>1131</v>
      </c>
    </row>
    <row r="30" spans="1:35" x14ac:dyDescent="0.15">
      <c r="A30" s="12">
        <v>27</v>
      </c>
      <c r="B30">
        <v>2600.9458731858695</v>
      </c>
      <c r="Q30" t="s">
        <v>373</v>
      </c>
      <c r="R30">
        <f t="shared" si="4"/>
        <v>1393</v>
      </c>
    </row>
    <row r="31" spans="1:35" x14ac:dyDescent="0.15">
      <c r="A31" s="12">
        <v>28</v>
      </c>
      <c r="B31">
        <v>2787.6937868806158</v>
      </c>
      <c r="Q31" t="s">
        <v>374</v>
      </c>
      <c r="R31">
        <f t="shared" si="4"/>
        <v>1715</v>
      </c>
    </row>
    <row r="32" spans="1:35" x14ac:dyDescent="0.15">
      <c r="A32" s="12">
        <v>29</v>
      </c>
      <c r="B32">
        <v>2987.8502007786442</v>
      </c>
      <c r="Q32" t="s">
        <v>375</v>
      </c>
      <c r="R32">
        <f t="shared" si="4"/>
        <v>2112</v>
      </c>
    </row>
    <row r="33" spans="1:18" x14ac:dyDescent="0.15">
      <c r="A33" s="12">
        <v>30</v>
      </c>
      <c r="B33">
        <v>3202.3778451945509</v>
      </c>
      <c r="Q33" t="s">
        <v>376</v>
      </c>
      <c r="R33">
        <f t="shared" si="4"/>
        <v>2600</v>
      </c>
    </row>
    <row r="34" spans="1:18" x14ac:dyDescent="0.15">
      <c r="A34" s="12">
        <v>31</v>
      </c>
      <c r="B34">
        <v>3432.3085744795208</v>
      </c>
      <c r="Q34" t="s">
        <v>377</v>
      </c>
      <c r="R34">
        <f t="shared" si="4"/>
        <v>3202</v>
      </c>
    </row>
    <row r="35" spans="1:18" x14ac:dyDescent="0.15">
      <c r="A35" s="12">
        <v>32</v>
      </c>
      <c r="B35">
        <v>3678.7483301271509</v>
      </c>
      <c r="Q35" t="s">
        <v>378</v>
      </c>
      <c r="R35">
        <f t="shared" si="4"/>
        <v>3942</v>
      </c>
    </row>
    <row r="36" spans="1:18" x14ac:dyDescent="0.15">
      <c r="A36" s="12">
        <v>33</v>
      </c>
      <c r="B36">
        <v>3942.8824602302802</v>
      </c>
      <c r="Q36" t="s">
        <v>379</v>
      </c>
      <c r="R36">
        <f t="shared" si="4"/>
        <v>4854</v>
      </c>
    </row>
    <row r="37" spans="1:18" x14ac:dyDescent="0.15">
      <c r="A37" s="12">
        <v>34</v>
      </c>
      <c r="B37">
        <v>4225.9814208748157</v>
      </c>
      <c r="Q37" t="s">
        <v>380</v>
      </c>
      <c r="R37">
        <f t="shared" si="4"/>
        <v>5977</v>
      </c>
    </row>
    <row r="38" spans="1:18" x14ac:dyDescent="0.15">
      <c r="A38" s="12">
        <v>35</v>
      </c>
      <c r="B38">
        <v>4529.4068868936274</v>
      </c>
      <c r="Q38" t="s">
        <v>381</v>
      </c>
      <c r="R38">
        <f t="shared" si="4"/>
        <v>7359</v>
      </c>
    </row>
    <row r="39" spans="1:18" x14ac:dyDescent="0.15">
      <c r="A39" s="12">
        <v>36</v>
      </c>
      <c r="B39">
        <v>4854.6183013725913</v>
      </c>
      <c r="Q39" t="s">
        <v>382</v>
      </c>
      <c r="R39">
        <f t="shared" si="4"/>
        <v>9061</v>
      </c>
    </row>
    <row r="40" spans="1:18" x14ac:dyDescent="0.15">
      <c r="A40" s="12">
        <v>37</v>
      </c>
      <c r="B40">
        <v>5203.1798954111437</v>
      </c>
      <c r="Q40" t="s">
        <v>383</v>
      </c>
      <c r="R40">
        <f t="shared" si="4"/>
        <v>11156</v>
      </c>
    </row>
    <row r="41" spans="1:18" x14ac:dyDescent="0.15">
      <c r="A41" s="12">
        <v>38</v>
      </c>
      <c r="B41">
        <v>5576.7682119016645</v>
      </c>
      <c r="Q41" t="s">
        <v>384</v>
      </c>
      <c r="R41">
        <f t="shared" si="4"/>
        <v>13736</v>
      </c>
    </row>
    <row r="42" spans="1:18" x14ac:dyDescent="0.15">
      <c r="A42" s="12">
        <v>39</v>
      </c>
      <c r="B42">
        <v>5977.1801695162048</v>
      </c>
      <c r="Q42" t="s">
        <v>385</v>
      </c>
      <c r="R42">
        <f t="shared" si="4"/>
        <v>16912</v>
      </c>
    </row>
    <row r="43" spans="1:18" x14ac:dyDescent="0.15">
      <c r="A43" s="12">
        <v>40</v>
      </c>
      <c r="B43">
        <v>6406.3417056874696</v>
      </c>
      <c r="Q43" t="s">
        <v>386</v>
      </c>
      <c r="R43">
        <f t="shared" si="4"/>
        <v>20823</v>
      </c>
    </row>
    <row r="44" spans="1:18" x14ac:dyDescent="0.15">
      <c r="A44" s="12">
        <v>41</v>
      </c>
      <c r="B44">
        <v>6866.3170401558318</v>
      </c>
      <c r="Q44" t="s">
        <v>387</v>
      </c>
      <c r="R44">
        <f t="shared" si="4"/>
        <v>25638</v>
      </c>
    </row>
    <row r="45" spans="1:18" x14ac:dyDescent="0.15">
      <c r="A45" s="12">
        <v>42</v>
      </c>
      <c r="B45">
        <v>7359.3186036390207</v>
      </c>
    </row>
    <row r="46" spans="1:18" x14ac:dyDescent="0.15">
      <c r="A46" s="12">
        <v>43</v>
      </c>
      <c r="B46">
        <v>7887.7176793803028</v>
      </c>
    </row>
    <row r="47" spans="1:18" x14ac:dyDescent="0.15">
      <c r="A47" s="12">
        <v>44</v>
      </c>
      <c r="B47">
        <v>8454.055808759811</v>
      </c>
      <c r="Q47" t="s">
        <v>388</v>
      </c>
      <c r="R47">
        <f>INT(K3*F$5)</f>
        <v>475</v>
      </c>
    </row>
    <row r="48" spans="1:18" x14ac:dyDescent="0.15">
      <c r="A48" s="12">
        <v>45</v>
      </c>
      <c r="B48">
        <v>9061.0570158287665</v>
      </c>
      <c r="Q48" t="s">
        <v>389</v>
      </c>
      <c r="R48">
        <f t="shared" ref="R48:R66" si="5">INT(K4*F$5)</f>
        <v>700</v>
      </c>
    </row>
    <row r="49" spans="1:18" x14ac:dyDescent="0.15">
      <c r="A49" s="12">
        <v>46</v>
      </c>
      <c r="B49">
        <v>9711.6409095652725</v>
      </c>
      <c r="Q49" t="s">
        <v>390</v>
      </c>
      <c r="R49">
        <f t="shared" si="5"/>
        <v>925</v>
      </c>
    </row>
    <row r="50" spans="1:18" x14ac:dyDescent="0.15">
      <c r="A50" s="12">
        <v>47</v>
      </c>
      <c r="B50">
        <v>10408.936726872062</v>
      </c>
      <c r="Q50" t="s">
        <v>391</v>
      </c>
      <c r="R50">
        <f t="shared" si="5"/>
        <v>1148</v>
      </c>
    </row>
    <row r="51" spans="1:18" x14ac:dyDescent="0.15">
      <c r="A51" s="12">
        <v>48</v>
      </c>
      <c r="B51">
        <v>11156.298383861478</v>
      </c>
      <c r="Q51" t="s">
        <v>392</v>
      </c>
      <c r="R51">
        <f t="shared" si="5"/>
        <v>1413</v>
      </c>
    </row>
    <row r="52" spans="1:18" x14ac:dyDescent="0.15">
      <c r="A52" s="12">
        <v>49</v>
      </c>
      <c r="B52">
        <v>11957.320607822732</v>
      </c>
      <c r="Q52" t="s">
        <v>393</v>
      </c>
      <c r="R52">
        <f t="shared" si="5"/>
        <v>1741</v>
      </c>
    </row>
    <row r="53" spans="1:18" x14ac:dyDescent="0.15">
      <c r="A53" s="12">
        <v>50</v>
      </c>
      <c r="B53">
        <v>12815.856227464408</v>
      </c>
      <c r="Q53" t="s">
        <v>394</v>
      </c>
      <c r="R53">
        <f t="shared" si="5"/>
        <v>2143</v>
      </c>
    </row>
    <row r="54" spans="1:18" x14ac:dyDescent="0.15">
      <c r="A54" s="12">
        <v>51</v>
      </c>
      <c r="B54">
        <v>13736.034704596355</v>
      </c>
      <c r="Q54" t="s">
        <v>395</v>
      </c>
      <c r="R54">
        <f t="shared" si="5"/>
        <v>2640</v>
      </c>
    </row>
    <row r="55" spans="1:18" x14ac:dyDescent="0.15">
      <c r="A55" s="12">
        <v>52</v>
      </c>
      <c r="B55">
        <v>14722.281996386377</v>
      </c>
      <c r="Q55" t="s">
        <v>396</v>
      </c>
      <c r="R55">
        <f t="shared" si="5"/>
        <v>3250</v>
      </c>
    </row>
    <row r="56" spans="1:18" x14ac:dyDescent="0.15">
      <c r="A56" s="12">
        <v>53</v>
      </c>
      <c r="B56">
        <v>15779.341843726923</v>
      </c>
      <c r="Q56" t="s">
        <v>397</v>
      </c>
      <c r="R56">
        <f t="shared" si="5"/>
        <v>4002</v>
      </c>
    </row>
    <row r="57" spans="1:18" x14ac:dyDescent="0.15">
      <c r="A57" s="12">
        <v>54</v>
      </c>
      <c r="B57">
        <v>16912.298588106511</v>
      </c>
      <c r="Q57" t="s">
        <v>398</v>
      </c>
      <c r="R57">
        <f t="shared" si="5"/>
        <v>4927</v>
      </c>
    </row>
    <row r="58" spans="1:18" x14ac:dyDescent="0.15">
      <c r="A58" s="12">
        <v>55</v>
      </c>
      <c r="B58">
        <v>18126.601626732565</v>
      </c>
      <c r="Q58" t="s">
        <v>399</v>
      </c>
      <c r="R58">
        <f t="shared" si="5"/>
        <v>6067</v>
      </c>
    </row>
    <row r="59" spans="1:18" x14ac:dyDescent="0.15">
      <c r="A59" s="12">
        <v>56</v>
      </c>
      <c r="B59">
        <v>19428.091623531971</v>
      </c>
      <c r="Q59" t="s">
        <v>400</v>
      </c>
      <c r="R59">
        <f t="shared" si="5"/>
        <v>7471</v>
      </c>
    </row>
    <row r="60" spans="1:18" x14ac:dyDescent="0.15">
      <c r="A60" s="12">
        <v>57</v>
      </c>
      <c r="B60">
        <v>20823.028602101564</v>
      </c>
      <c r="Q60" t="s">
        <v>401</v>
      </c>
      <c r="R60">
        <f t="shared" si="5"/>
        <v>9198</v>
      </c>
    </row>
    <row r="61" spans="1:18" x14ac:dyDescent="0.15">
      <c r="A61" s="12">
        <v>58</v>
      </c>
      <c r="B61">
        <v>22318.122055732463</v>
      </c>
      <c r="Q61" t="s">
        <v>402</v>
      </c>
      <c r="R61">
        <f t="shared" si="5"/>
        <v>11326</v>
      </c>
    </row>
    <row r="62" spans="1:18" x14ac:dyDescent="0.15">
      <c r="A62" s="12">
        <v>59</v>
      </c>
      <c r="B62">
        <v>23920.563219334057</v>
      </c>
      <c r="Q62" t="s">
        <v>403</v>
      </c>
      <c r="R62">
        <f t="shared" si="5"/>
        <v>13945</v>
      </c>
    </row>
    <row r="63" spans="1:18" x14ac:dyDescent="0.15">
      <c r="A63" s="12">
        <v>60</v>
      </c>
      <c r="B63">
        <v>25638.059658482245</v>
      </c>
      <c r="Q63" t="s">
        <v>404</v>
      </c>
      <c r="R63">
        <f t="shared" si="5"/>
        <v>17170</v>
      </c>
    </row>
    <row r="64" spans="1:18" x14ac:dyDescent="0.15">
      <c r="A64" s="12">
        <v>61</v>
      </c>
      <c r="B64">
        <v>27478.872341961272</v>
      </c>
      <c r="Q64" t="s">
        <v>405</v>
      </c>
      <c r="R64">
        <f t="shared" si="5"/>
        <v>21140</v>
      </c>
    </row>
    <row r="65" spans="1:18" x14ac:dyDescent="0.15">
      <c r="A65" s="12">
        <v>62</v>
      </c>
      <c r="B65">
        <v>29451.855376114094</v>
      </c>
      <c r="Q65" t="s">
        <v>406</v>
      </c>
      <c r="R65">
        <f t="shared" si="5"/>
        <v>26028</v>
      </c>
    </row>
    <row r="66" spans="1:18" x14ac:dyDescent="0.15">
      <c r="A66" s="12">
        <v>63</v>
      </c>
      <c r="B66">
        <v>31566.498592119096</v>
      </c>
      <c r="Q66" t="s">
        <v>407</v>
      </c>
      <c r="R66">
        <f t="shared" si="5"/>
        <v>32047</v>
      </c>
    </row>
    <row r="67" spans="1:18" x14ac:dyDescent="0.15">
      <c r="A67" s="12">
        <v>64</v>
      </c>
      <c r="B67">
        <v>33832.973191033248</v>
      </c>
    </row>
    <row r="68" spans="1:18" x14ac:dyDescent="0.15">
      <c r="A68" s="12">
        <v>65</v>
      </c>
      <c r="B68">
        <v>36262.180666149441</v>
      </c>
    </row>
    <row r="69" spans="1:18" x14ac:dyDescent="0.15">
      <c r="A69" s="12">
        <v>66</v>
      </c>
      <c r="B69">
        <v>38865.805237978973</v>
      </c>
    </row>
    <row r="70" spans="1:18" x14ac:dyDescent="0.15">
      <c r="A70" s="12">
        <v>67</v>
      </c>
      <c r="B70">
        <v>41656.370054065868</v>
      </c>
    </row>
    <row r="71" spans="1:18" x14ac:dyDescent="0.15">
      <c r="A71" s="12">
        <v>68</v>
      </c>
      <c r="B71">
        <v>44647.297423947814</v>
      </c>
    </row>
    <row r="72" spans="1:18" x14ac:dyDescent="0.15">
      <c r="A72" s="12">
        <v>69</v>
      </c>
      <c r="B72">
        <v>47852.97337898727</v>
      </c>
    </row>
    <row r="73" spans="1:18" x14ac:dyDescent="0.15">
      <c r="A73" s="12">
        <v>70</v>
      </c>
      <c r="B73">
        <v>51288.816867598565</v>
      </c>
    </row>
    <row r="74" spans="1:18" x14ac:dyDescent="0.15">
      <c r="A74" s="12">
        <v>71</v>
      </c>
      <c r="B74">
        <v>54971.353918692148</v>
      </c>
    </row>
    <row r="75" spans="1:18" x14ac:dyDescent="0.15">
      <c r="A75" s="12">
        <v>72</v>
      </c>
      <c r="B75">
        <v>58918.297130054256</v>
      </c>
    </row>
    <row r="76" spans="1:18" x14ac:dyDescent="0.15">
      <c r="A76" s="12">
        <v>73</v>
      </c>
      <c r="B76">
        <v>63148.630863992163</v>
      </c>
    </row>
    <row r="77" spans="1:18" x14ac:dyDescent="0.15">
      <c r="A77" s="12">
        <v>74</v>
      </c>
      <c r="B77">
        <v>67682.70256002681</v>
      </c>
    </row>
    <row r="78" spans="1:18" x14ac:dyDescent="0.15">
      <c r="A78" s="12">
        <v>75</v>
      </c>
      <c r="B78">
        <v>72542.320603836735</v>
      </c>
    </row>
    <row r="79" spans="1:18" x14ac:dyDescent="0.15">
      <c r="A79" s="12">
        <v>76</v>
      </c>
      <c r="B79">
        <v>77750.859223192238</v>
      </c>
    </row>
    <row r="80" spans="1:18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F6" sqref="F6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321</v>
      </c>
    </row>
    <row r="4" spans="1:18" x14ac:dyDescent="0.15">
      <c r="A4">
        <v>1</v>
      </c>
      <c r="B4" t="s">
        <v>258</v>
      </c>
      <c r="C4" t="s">
        <v>324</v>
      </c>
    </row>
    <row r="5" spans="1:18" x14ac:dyDescent="0.15">
      <c r="A5">
        <v>2</v>
      </c>
      <c r="B5" t="s">
        <v>259</v>
      </c>
      <c r="C5" t="s">
        <v>324</v>
      </c>
    </row>
    <row r="6" spans="1:18" x14ac:dyDescent="0.15">
      <c r="A6">
        <v>3</v>
      </c>
      <c r="B6" t="s">
        <v>260</v>
      </c>
      <c r="C6" t="s">
        <v>324</v>
      </c>
    </row>
    <row r="7" spans="1:18" x14ac:dyDescent="0.15">
      <c r="A7">
        <v>4</v>
      </c>
      <c r="B7" s="13" t="s">
        <v>261</v>
      </c>
      <c r="C7" t="s">
        <v>322</v>
      </c>
    </row>
    <row r="8" spans="1:18" x14ac:dyDescent="0.15">
      <c r="A8">
        <v>5</v>
      </c>
      <c r="B8" s="13" t="s">
        <v>262</v>
      </c>
      <c r="C8" t="s">
        <v>322</v>
      </c>
    </row>
    <row r="9" spans="1:18" x14ac:dyDescent="0.15">
      <c r="A9">
        <v>6</v>
      </c>
      <c r="B9" s="13" t="s">
        <v>263</v>
      </c>
      <c r="C9" t="s">
        <v>322</v>
      </c>
    </row>
    <row r="10" spans="1:18" x14ac:dyDescent="0.15">
      <c r="A10">
        <v>7</v>
      </c>
      <c r="B10" s="13" t="s">
        <v>264</v>
      </c>
      <c r="C10" t="s">
        <v>322</v>
      </c>
    </row>
    <row r="11" spans="1:18" x14ac:dyDescent="0.15">
      <c r="A11">
        <v>8</v>
      </c>
      <c r="B11" s="13" t="s">
        <v>265</v>
      </c>
      <c r="C11" t="s">
        <v>322</v>
      </c>
    </row>
    <row r="12" spans="1:18" x14ac:dyDescent="0.15">
      <c r="A12">
        <v>9</v>
      </c>
      <c r="B12" s="13" t="s">
        <v>266</v>
      </c>
      <c r="C12" t="s">
        <v>322</v>
      </c>
    </row>
    <row r="13" spans="1:18" x14ac:dyDescent="0.15">
      <c r="A13">
        <v>10</v>
      </c>
      <c r="B13" s="13" t="s">
        <v>267</v>
      </c>
      <c r="C13" t="s">
        <v>322</v>
      </c>
    </row>
    <row r="14" spans="1:18" x14ac:dyDescent="0.15">
      <c r="A14">
        <v>11</v>
      </c>
      <c r="B14" s="13" t="s">
        <v>268</v>
      </c>
      <c r="C14" t="s">
        <v>322</v>
      </c>
    </row>
    <row r="15" spans="1:18" x14ac:dyDescent="0.15">
      <c r="A15">
        <v>12</v>
      </c>
      <c r="B15" s="13" t="s">
        <v>269</v>
      </c>
      <c r="C15" t="s">
        <v>322</v>
      </c>
    </row>
    <row r="16" spans="1:18" x14ac:dyDescent="0.15">
      <c r="A16">
        <v>13</v>
      </c>
      <c r="B16" s="13" t="s">
        <v>270</v>
      </c>
      <c r="C16" t="s">
        <v>322</v>
      </c>
      <c r="M16" t="s">
        <v>421</v>
      </c>
      <c r="N16" t="s">
        <v>422</v>
      </c>
      <c r="O16" t="s">
        <v>423</v>
      </c>
      <c r="P16" t="s">
        <v>424</v>
      </c>
      <c r="Q16" t="s">
        <v>432</v>
      </c>
      <c r="R16" t="s">
        <v>425</v>
      </c>
    </row>
    <row r="17" spans="1:18" x14ac:dyDescent="0.15">
      <c r="A17">
        <v>14</v>
      </c>
      <c r="B17" s="14" t="s">
        <v>271</v>
      </c>
      <c r="C17" t="s">
        <v>323</v>
      </c>
      <c r="L17" t="s">
        <v>420</v>
      </c>
      <c r="M17" s="21" t="s">
        <v>427</v>
      </c>
      <c r="N17" s="21">
        <v>10</v>
      </c>
      <c r="O17" s="21" t="s">
        <v>428</v>
      </c>
      <c r="P17" s="21">
        <v>5</v>
      </c>
      <c r="Q17" s="21" t="s">
        <v>432</v>
      </c>
      <c r="R17" s="21">
        <v>100</v>
      </c>
    </row>
    <row r="18" spans="1:18" x14ac:dyDescent="0.15">
      <c r="A18">
        <v>15</v>
      </c>
      <c r="B18" s="14" t="s">
        <v>272</v>
      </c>
      <c r="C18" t="s">
        <v>323</v>
      </c>
      <c r="L18" t="s">
        <v>419</v>
      </c>
      <c r="M18" t="s">
        <v>427</v>
      </c>
      <c r="N18">
        <v>20</v>
      </c>
      <c r="O18" t="s">
        <v>428</v>
      </c>
      <c r="P18">
        <v>15</v>
      </c>
      <c r="R18">
        <v>200</v>
      </c>
    </row>
    <row r="19" spans="1:18" x14ac:dyDescent="0.15">
      <c r="A19">
        <v>16</v>
      </c>
      <c r="B19" s="14" t="s">
        <v>273</v>
      </c>
      <c r="C19" t="s">
        <v>323</v>
      </c>
      <c r="L19" t="s">
        <v>418</v>
      </c>
      <c r="M19" t="s">
        <v>427</v>
      </c>
      <c r="N19">
        <v>30</v>
      </c>
      <c r="O19" t="s">
        <v>428</v>
      </c>
      <c r="P19">
        <v>25</v>
      </c>
      <c r="R19">
        <v>300</v>
      </c>
    </row>
    <row r="20" spans="1:18" x14ac:dyDescent="0.15">
      <c r="A20">
        <v>17</v>
      </c>
      <c r="B20" s="14" t="s">
        <v>274</v>
      </c>
      <c r="C20" t="s">
        <v>323</v>
      </c>
    </row>
    <row r="21" spans="1:18" x14ac:dyDescent="0.15">
      <c r="A21">
        <v>18</v>
      </c>
      <c r="B21" s="14" t="s">
        <v>275</v>
      </c>
      <c r="C21" t="s">
        <v>323</v>
      </c>
    </row>
    <row r="22" spans="1:18" x14ac:dyDescent="0.15">
      <c r="A22">
        <v>19</v>
      </c>
      <c r="B22" s="14" t="s">
        <v>276</v>
      </c>
      <c r="C22" t="s">
        <v>323</v>
      </c>
    </row>
    <row r="23" spans="1:18" x14ac:dyDescent="0.15">
      <c r="A23">
        <v>20</v>
      </c>
      <c r="B23" s="14" t="s">
        <v>277</v>
      </c>
      <c r="C23" t="s">
        <v>323</v>
      </c>
    </row>
    <row r="24" spans="1:18" x14ac:dyDescent="0.15">
      <c r="A24">
        <v>21</v>
      </c>
      <c r="B24" s="14" t="s">
        <v>278</v>
      </c>
      <c r="C24" t="s">
        <v>323</v>
      </c>
      <c r="L24" t="s">
        <v>426</v>
      </c>
    </row>
    <row r="25" spans="1:18" x14ac:dyDescent="0.15">
      <c r="A25">
        <v>22</v>
      </c>
      <c r="B25" s="15" t="s">
        <v>279</v>
      </c>
      <c r="C25" t="s">
        <v>324</v>
      </c>
      <c r="M25" t="s">
        <v>321</v>
      </c>
      <c r="N25" t="s">
        <v>125</v>
      </c>
      <c r="O25" t="s">
        <v>429</v>
      </c>
      <c r="P25" t="s">
        <v>430</v>
      </c>
    </row>
    <row r="26" spans="1:18" x14ac:dyDescent="0.15">
      <c r="A26">
        <v>23</v>
      </c>
      <c r="B26" s="15" t="s">
        <v>280</v>
      </c>
      <c r="C26" t="s">
        <v>324</v>
      </c>
      <c r="L26" t="s">
        <v>420</v>
      </c>
      <c r="M26">
        <v>0</v>
      </c>
      <c r="N26">
        <v>50</v>
      </c>
      <c r="O26" t="s">
        <v>427</v>
      </c>
      <c r="P26" s="18" t="s">
        <v>431</v>
      </c>
    </row>
    <row r="27" spans="1:18" x14ac:dyDescent="0.15">
      <c r="A27">
        <v>24</v>
      </c>
      <c r="B27" s="15" t="s">
        <v>281</v>
      </c>
      <c r="C27" t="s">
        <v>324</v>
      </c>
    </row>
    <row r="28" spans="1:18" x14ac:dyDescent="0.15">
      <c r="A28">
        <v>25</v>
      </c>
      <c r="B28" s="15" t="s">
        <v>282</v>
      </c>
      <c r="C28" t="s">
        <v>324</v>
      </c>
    </row>
    <row r="29" spans="1:18" x14ac:dyDescent="0.15">
      <c r="A29">
        <v>26</v>
      </c>
      <c r="B29" s="15" t="s">
        <v>283</v>
      </c>
      <c r="C29" t="s">
        <v>324</v>
      </c>
    </row>
    <row r="30" spans="1:18" x14ac:dyDescent="0.15">
      <c r="A30">
        <v>27</v>
      </c>
      <c r="B30" s="16" t="s">
        <v>284</v>
      </c>
      <c r="C30" t="s">
        <v>324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CD26"/>
  <sheetViews>
    <sheetView topLeftCell="V1" workbookViewId="0">
      <selection activeCell="AN19" sqref="AN19"/>
    </sheetView>
  </sheetViews>
  <sheetFormatPr baseColWidth="10" defaultRowHeight="15" x14ac:dyDescent="0.15"/>
  <cols>
    <col min="1" max="1" width="19.5" bestFit="1" customWidth="1"/>
    <col min="2" max="2" width="10.83203125" style="8"/>
    <col min="3" max="3" width="12.5" style="8" bestFit="1" customWidth="1"/>
    <col min="4" max="4" width="12.5" style="8" customWidth="1"/>
    <col min="5" max="7" width="10.83203125" style="8"/>
    <col min="8" max="8" width="13.5" bestFit="1" customWidth="1"/>
    <col min="9" max="9" width="79" customWidth="1"/>
    <col min="14" max="15" width="14.83203125" bestFit="1" customWidth="1"/>
    <col min="20" max="20" width="50.5" style="6" customWidth="1"/>
    <col min="21" max="21" width="16.5" style="6" customWidth="1"/>
    <col min="26" max="27" width="22" customWidth="1"/>
    <col min="28" max="28" width="13.1640625" bestFit="1" customWidth="1"/>
    <col min="30" max="30" width="14.83203125" bestFit="1" customWidth="1"/>
    <col min="31" max="34" width="14.83203125" customWidth="1"/>
    <col min="35" max="35" width="21.5" bestFit="1" customWidth="1"/>
    <col min="36" max="36" width="19.5" bestFit="1" customWidth="1"/>
    <col min="37" max="39" width="14.83203125" customWidth="1"/>
    <col min="40" max="49" width="30.5" style="6" bestFit="1" customWidth="1"/>
    <col min="50" max="50" width="14.1640625" bestFit="1" customWidth="1"/>
    <col min="54" max="54" width="13.5" bestFit="1" customWidth="1"/>
    <col min="56" max="56" width="11.83203125" bestFit="1" customWidth="1"/>
  </cols>
  <sheetData>
    <row r="1" spans="2:82" x14ac:dyDescent="0.15">
      <c r="B1" s="8" t="s">
        <v>0</v>
      </c>
    </row>
    <row r="2" spans="2:82" x14ac:dyDescent="0.15">
      <c r="P2" t="s">
        <v>1</v>
      </c>
    </row>
    <row r="3" spans="2:82" x14ac:dyDescent="0.15">
      <c r="AA3" s="1" t="s">
        <v>408</v>
      </c>
    </row>
    <row r="4" spans="2:82" x14ac:dyDescent="0.15">
      <c r="B4" s="7" t="s">
        <v>2</v>
      </c>
      <c r="C4" s="7"/>
      <c r="D4" s="7"/>
      <c r="E4" s="7"/>
      <c r="F4" s="7"/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" t="s">
        <v>11</v>
      </c>
      <c r="Q4" s="3" t="s">
        <v>12</v>
      </c>
      <c r="R4" s="3" t="s">
        <v>13</v>
      </c>
      <c r="S4" s="3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115</v>
      </c>
      <c r="Z4" s="1" t="s">
        <v>21</v>
      </c>
      <c r="AA4" s="1" t="s">
        <v>408</v>
      </c>
      <c r="AB4" s="1" t="s">
        <v>22</v>
      </c>
      <c r="AC4" s="1" t="s">
        <v>23</v>
      </c>
      <c r="AD4" s="1" t="s">
        <v>24</v>
      </c>
      <c r="AE4" s="1" t="s">
        <v>302</v>
      </c>
      <c r="AF4" s="1" t="s">
        <v>303</v>
      </c>
      <c r="AG4" s="1" t="s">
        <v>304</v>
      </c>
      <c r="AH4" s="1" t="s">
        <v>314</v>
      </c>
      <c r="AI4" s="1"/>
      <c r="AJ4" s="1"/>
      <c r="AK4" s="1"/>
      <c r="AL4" s="1"/>
      <c r="AM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</row>
    <row r="5" spans="2:82" x14ac:dyDescent="0.15">
      <c r="B5" s="7" t="s">
        <v>25</v>
      </c>
      <c r="C5" s="7"/>
      <c r="D5" s="7"/>
      <c r="E5" s="2"/>
      <c r="F5" s="2"/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26</v>
      </c>
      <c r="Q5" s="1" t="s">
        <v>25</v>
      </c>
      <c r="R5" s="1" t="s">
        <v>25</v>
      </c>
      <c r="S5" s="1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1" t="s">
        <v>25</v>
      </c>
      <c r="AF5" s="1" t="s">
        <v>25</v>
      </c>
      <c r="AG5" s="1" t="s">
        <v>25</v>
      </c>
      <c r="AH5" s="1" t="s">
        <v>116</v>
      </c>
      <c r="AI5" s="1"/>
      <c r="AJ5" s="1"/>
      <c r="AK5" s="1"/>
      <c r="AL5" s="1"/>
      <c r="AM5" s="1"/>
      <c r="AN5" s="6" t="s">
        <v>116</v>
      </c>
      <c r="AO5" s="6" t="s">
        <v>116</v>
      </c>
      <c r="AP5" s="6" t="s">
        <v>116</v>
      </c>
      <c r="AQ5" s="6" t="s">
        <v>116</v>
      </c>
      <c r="AR5" s="6" t="s">
        <v>116</v>
      </c>
      <c r="AS5" s="6" t="s">
        <v>117</v>
      </c>
      <c r="AT5" s="6" t="s">
        <v>117</v>
      </c>
      <c r="AU5" s="6" t="s">
        <v>117</v>
      </c>
      <c r="AV5" s="6" t="s">
        <v>117</v>
      </c>
      <c r="AW5" s="6" t="s">
        <v>117</v>
      </c>
      <c r="BC5" s="1"/>
      <c r="BD5" s="1"/>
      <c r="BE5" s="1"/>
      <c r="BF5" s="1"/>
    </row>
    <row r="6" spans="2:82" x14ac:dyDescent="0.15">
      <c r="B6" s="7" t="s">
        <v>27</v>
      </c>
      <c r="C6" s="17"/>
      <c r="D6" s="17" t="s">
        <v>1619</v>
      </c>
      <c r="E6" s="17" t="s">
        <v>1620</v>
      </c>
      <c r="F6" s="7"/>
      <c r="G6" s="17"/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1" t="s">
        <v>38</v>
      </c>
      <c r="Q6" s="1" t="s">
        <v>39</v>
      </c>
      <c r="R6" s="1" t="s">
        <v>40</v>
      </c>
      <c r="S6" s="1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1" t="s">
        <v>305</v>
      </c>
      <c r="AF6" s="1" t="s">
        <v>306</v>
      </c>
      <c r="AG6" s="1" t="s">
        <v>307</v>
      </c>
      <c r="AH6" s="2" t="s">
        <v>117</v>
      </c>
      <c r="AI6" s="21" t="s">
        <v>132</v>
      </c>
      <c r="AJ6" s="21" t="s">
        <v>128</v>
      </c>
      <c r="AK6" s="21" t="s">
        <v>133</v>
      </c>
      <c r="AL6" s="21" t="s">
        <v>134</v>
      </c>
      <c r="AM6" s="21" t="s">
        <v>135</v>
      </c>
      <c r="AN6" s="6" t="s">
        <v>132</v>
      </c>
      <c r="AO6" s="6" t="s">
        <v>128</v>
      </c>
      <c r="AP6" s="6" t="s">
        <v>133</v>
      </c>
      <c r="AQ6" s="6" t="s">
        <v>134</v>
      </c>
      <c r="AR6" s="6" t="s">
        <v>135</v>
      </c>
      <c r="AS6" s="6" t="s">
        <v>132</v>
      </c>
      <c r="AT6" s="6" t="s">
        <v>128</v>
      </c>
      <c r="AU6" s="6" t="s">
        <v>133</v>
      </c>
      <c r="AV6" s="6" t="s">
        <v>134</v>
      </c>
      <c r="AW6" s="6" t="s">
        <v>135</v>
      </c>
      <c r="AX6" s="6"/>
      <c r="AY6" s="6"/>
      <c r="AZ6" s="6"/>
      <c r="BA6" s="6"/>
      <c r="BB6" s="6"/>
      <c r="BC6" s="6"/>
      <c r="BD6" s="6"/>
    </row>
    <row r="7" spans="2:82" x14ac:dyDescent="0.15">
      <c r="B7" s="8">
        <f>20000000+D7*100000+E7</f>
        <v>20100001</v>
      </c>
      <c r="D7" s="8">
        <v>1</v>
      </c>
      <c r="E7" s="8">
        <v>1</v>
      </c>
      <c r="H7" t="s">
        <v>1581</v>
      </c>
      <c r="I7" s="24" t="s">
        <v>1599</v>
      </c>
      <c r="J7" s="24" t="s">
        <v>298</v>
      </c>
      <c r="K7" s="25" t="s">
        <v>102</v>
      </c>
      <c r="L7" s="24" t="s">
        <v>106</v>
      </c>
      <c r="M7" s="24"/>
      <c r="N7" s="24">
        <v>100</v>
      </c>
      <c r="O7" s="24"/>
      <c r="P7" s="23"/>
      <c r="Q7" s="23"/>
      <c r="R7" s="23"/>
      <c r="S7" s="23"/>
      <c r="T7" s="23" t="str">
        <f t="shared" ref="T7:T26" si="0">IF(AN7="","",AN7)&amp;IF(AO7="","","|"&amp;AO7)&amp;IF(AP7="","","|"&amp;AP7)&amp;IF(AQ7="","","|"&amp;AQ7)&amp;IF(AR7="","","|"&amp;AR7)</f>
        <v/>
      </c>
      <c r="U7" s="23" t="str">
        <f t="shared" ref="U7:U26" si="1">IF(AS7="","",AS7)&amp;IF(AT7="","","|"&amp;AT7)&amp;IF(AU7="","","|"&amp;AU7)&amp;IF(AV7="","","|"&amp;AV7)&amp;IF(AW7="","","|"&amp;AW7)</f>
        <v/>
      </c>
      <c r="V7" s="23"/>
      <c r="W7" s="23"/>
      <c r="X7" s="23"/>
      <c r="Y7" s="23">
        <v>0</v>
      </c>
      <c r="Z7" s="23">
        <v>100</v>
      </c>
      <c r="AA7" s="23"/>
      <c r="AB7" s="23"/>
      <c r="AC7" s="23"/>
      <c r="AD7" s="23"/>
      <c r="AE7" s="23">
        <v>0</v>
      </c>
      <c r="AF7" s="23">
        <v>0</v>
      </c>
      <c r="AG7" s="23">
        <v>0</v>
      </c>
      <c r="AH7" s="23"/>
      <c r="AI7" s="23"/>
      <c r="AJ7" s="23"/>
      <c r="AK7" s="23"/>
      <c r="AL7" s="23"/>
      <c r="AM7" s="23"/>
      <c r="AN7" s="6" t="str">
        <f>IF(IF($AH7=AN$5,VLOOKUP(AI7,buff!$K:$L,2,FALSE),"")=0,"",IF($AH7=AN$5,VLOOKUP(AI7,buff!$K:$L,2,FALSE),""))</f>
        <v/>
      </c>
      <c r="AO7" s="6" t="str">
        <f>IF(IF($AH7=AO$5,VLOOKUP(AJ7,buff!$K:$L,2,FALSE),"")=0,"",IF($AH7=AO$5,VLOOKUP(AJ7,buff!$K:$L,2,FALSE),""))</f>
        <v/>
      </c>
      <c r="AP7" s="6" t="str">
        <f>IF(IF($AH7=AP$5,VLOOKUP(AK7,buff!$K:$L,2,FALSE),"")=0,"",IF($AH7=AP$5,VLOOKUP(AK7,buff!$K:$L,2,FALSE),""))</f>
        <v/>
      </c>
      <c r="AQ7" s="6" t="str">
        <f>IF(IF($AH7=AQ$5,VLOOKUP(AL7,buff!$K:$L,2,FALSE),"")=0,"",IF($AH7=AQ$5,VLOOKUP(AL7,buff!$K:$L,2,FALSE),""))</f>
        <v/>
      </c>
      <c r="AR7" s="6" t="str">
        <f>IF(IF($AH7=AR$5,VLOOKUP(AM7,buff!$K:$L,2,FALSE),"")=0,"",IF($AH7=AR$5,VLOOKUP(AM7,buff!$K:$L,2,FALSE),""))</f>
        <v/>
      </c>
      <c r="AS7" s="6" t="str">
        <f>_xlfn.IFNA(IF(IF($AH7=AS$5,VLOOKUP(AI7,buff!$K:$L,2,FALSE),"")=0,"",IF($AH7=AS$5,VLOOKUP(AI7,buff!$K:$L,2,FALSE),"")),"")</f>
        <v/>
      </c>
      <c r="AT7" s="6" t="str">
        <f>_xlfn.IFNA(IF(IF($AH7=AT$5,VLOOKUP(AJ7,buff!$K:$L,2,FALSE),"")=0,"",IF($AH7=AT$5,VLOOKUP(AJ7,buff!$K:$L,2,FALSE),"")),"")</f>
        <v/>
      </c>
      <c r="AU7" s="6" t="str">
        <f>_xlfn.IFNA(IF(IF($AH7=AU$5,VLOOKUP(AK7,buff!$K:$L,2,FALSE),"")=0,"",IF($AH7=AU$5,VLOOKUP(AK7,buff!$K:$L,2,FALSE),"")),"")</f>
        <v/>
      </c>
      <c r="AV7" s="6" t="str">
        <f>_xlfn.IFNA(IF(IF($AH7=AV$5,VLOOKUP(AL7,buff!$K:$L,2,FALSE),"")=0,"",IF($AH7=AV$5,VLOOKUP(AL7,buff!$K:$L,2,FALSE),"")),"")</f>
        <v/>
      </c>
      <c r="AW7" s="6" t="str">
        <f>_xlfn.IFNA(IF(IF($AH7=AW$5,VLOOKUP(AM7,buff!$K:$L,2,FALSE),"")=0,"",IF($AH7=AW$5,VLOOKUP(AM7,buff!$K:$L,2,FALSE),"")),"")</f>
        <v/>
      </c>
      <c r="AX7" s="6"/>
    </row>
    <row r="8" spans="2:82" x14ac:dyDescent="0.15">
      <c r="B8" s="8">
        <f t="shared" ref="B8:B24" si="2">20000000+D8*100000+E8</f>
        <v>20100002</v>
      </c>
      <c r="D8" s="8">
        <v>1</v>
      </c>
      <c r="E8" s="8">
        <v>2</v>
      </c>
      <c r="H8" t="s">
        <v>1582</v>
      </c>
      <c r="I8" s="24" t="s">
        <v>1600</v>
      </c>
      <c r="J8" s="4" t="s">
        <v>298</v>
      </c>
      <c r="K8" s="1" t="s">
        <v>102</v>
      </c>
      <c r="L8" s="24" t="s">
        <v>109</v>
      </c>
      <c r="M8" s="4"/>
      <c r="N8" s="4">
        <v>100</v>
      </c>
      <c r="O8" s="4">
        <v>100</v>
      </c>
      <c r="T8" s="6" t="str">
        <f t="shared" si="0"/>
        <v/>
      </c>
      <c r="U8" s="6" t="str">
        <f t="shared" si="1"/>
        <v/>
      </c>
      <c r="Y8" s="23">
        <v>0</v>
      </c>
      <c r="Z8">
        <v>100</v>
      </c>
      <c r="AA8" s="23"/>
      <c r="AB8" s="23"/>
      <c r="AE8">
        <v>0</v>
      </c>
      <c r="AF8" s="23">
        <v>0</v>
      </c>
      <c r="AG8" s="23">
        <v>0</v>
      </c>
      <c r="AN8" s="6" t="str">
        <f>IF(IF($AH8=AN$5,VLOOKUP(AI8,buff!$K:$L,2,FALSE),"")=0,"",IF($AH8=AN$5,VLOOKUP(AI8,buff!$K:$L,2,FALSE),""))</f>
        <v/>
      </c>
      <c r="AO8" s="6" t="str">
        <f>IF(IF($AH8=AO$5,VLOOKUP(AJ8,buff!$K:$L,2,FALSE),"")=0,"",IF($AH8=AO$5,VLOOKUP(AJ8,buff!$K:$L,2,FALSE),""))</f>
        <v/>
      </c>
      <c r="AP8" s="6" t="str">
        <f>IF(IF($AH8=AP$5,VLOOKUP(AK8,buff!$K:$L,2,FALSE),"")=0,"",IF($AH8=AP$5,VLOOKUP(AK8,buff!$K:$L,2,FALSE),""))</f>
        <v/>
      </c>
      <c r="AQ8" s="6" t="str">
        <f>IF(IF($AH8=AQ$5,VLOOKUP(AL8,buff!$K:$L,2,FALSE),"")=0,"",IF($AH8=AQ$5,VLOOKUP(AL8,buff!$K:$L,2,FALSE),""))</f>
        <v/>
      </c>
      <c r="AR8" s="6" t="str">
        <f>IF(IF($AH8=AR$5,VLOOKUP(AM8,buff!$K:$L,2,FALSE),"")=0,"",IF($AH8=AR$5,VLOOKUP(AM8,buff!$K:$L,2,FALSE),""))</f>
        <v/>
      </c>
      <c r="AS8" s="6" t="str">
        <f>_xlfn.IFNA(IF(IF($AH8=AS$5,VLOOKUP(AI8,buff!$K:$L,2,FALSE),"")=0,"",IF($AH8=AS$5,VLOOKUP(AI8,buff!$K:$L,2,FALSE),"")),"")</f>
        <v/>
      </c>
      <c r="AT8" s="6" t="str">
        <f>_xlfn.IFNA(IF(IF($AH8=AT$5,VLOOKUP(AJ8,buff!$K:$L,2,FALSE),"")=0,"",IF($AH8=AT$5,VLOOKUP(AJ8,buff!$K:$L,2,FALSE),"")),"")</f>
        <v/>
      </c>
      <c r="AU8" s="6" t="str">
        <f>_xlfn.IFNA(IF(IF($AH8=AU$5,VLOOKUP(AK8,buff!$K:$L,2,FALSE),"")=0,"",IF($AH8=AU$5,VLOOKUP(AK8,buff!$K:$L,2,FALSE),"")),"")</f>
        <v/>
      </c>
      <c r="AV8" s="6" t="str">
        <f>_xlfn.IFNA(IF(IF($AH8=AV$5,VLOOKUP(AL8,buff!$K:$L,2,FALSE),"")=0,"",IF($AH8=AV$5,VLOOKUP(AL8,buff!$K:$L,2,FALSE),"")),"")</f>
        <v/>
      </c>
      <c r="AW8" s="6" t="str">
        <f>_xlfn.IFNA(IF(IF($AH8=AW$5,VLOOKUP(AM8,buff!$K:$L,2,FALSE),"")=0,"",IF($AH8=AW$5,VLOOKUP(AM8,buff!$K:$L,2,FALSE),"")),"")</f>
        <v/>
      </c>
      <c r="AX8" s="6"/>
    </row>
    <row r="9" spans="2:82" x14ac:dyDescent="0.15">
      <c r="B9" s="8">
        <f t="shared" si="2"/>
        <v>20100003</v>
      </c>
      <c r="D9" s="8">
        <v>1</v>
      </c>
      <c r="E9" s="8">
        <v>3</v>
      </c>
      <c r="H9" t="s">
        <v>1583</v>
      </c>
      <c r="I9" s="24" t="s">
        <v>1601</v>
      </c>
      <c r="J9" s="4" t="s">
        <v>298</v>
      </c>
      <c r="K9" s="1" t="s">
        <v>102</v>
      </c>
      <c r="L9" s="24" t="s">
        <v>1617</v>
      </c>
      <c r="M9" s="4"/>
      <c r="N9" s="4">
        <v>100</v>
      </c>
      <c r="O9" s="4">
        <v>100</v>
      </c>
      <c r="T9" s="6" t="str">
        <f t="shared" si="0"/>
        <v/>
      </c>
      <c r="U9" s="6" t="str">
        <f t="shared" si="1"/>
        <v/>
      </c>
      <c r="Y9" s="23">
        <v>0</v>
      </c>
      <c r="Z9">
        <v>100</v>
      </c>
      <c r="AA9" s="23"/>
      <c r="AB9" s="23"/>
      <c r="AE9">
        <v>0</v>
      </c>
      <c r="AF9" s="23">
        <v>0</v>
      </c>
      <c r="AG9" s="23">
        <v>0</v>
      </c>
      <c r="AN9" s="6" t="str">
        <f>IF(IF($AH9=AN$5,VLOOKUP(AI9,buff!$K:$L,2,FALSE),"")=0,"",IF($AH9=AN$5,VLOOKUP(AI9,buff!$K:$L,2,FALSE),""))</f>
        <v/>
      </c>
      <c r="AO9" s="6" t="str">
        <f>IF(IF($AH9=AO$5,VLOOKUP(AJ9,buff!$K:$L,2,FALSE),"")=0,"",IF($AH9=AO$5,VLOOKUP(AJ9,buff!$K:$L,2,FALSE),""))</f>
        <v/>
      </c>
      <c r="AP9" s="6" t="str">
        <f>IF(IF($AH9=AP$5,VLOOKUP(AK9,buff!$K:$L,2,FALSE),"")=0,"",IF($AH9=AP$5,VLOOKUP(AK9,buff!$K:$L,2,FALSE),""))</f>
        <v/>
      </c>
      <c r="AQ9" s="6" t="str">
        <f>IF(IF($AH9=AQ$5,VLOOKUP(AL9,buff!$K:$L,2,FALSE),"")=0,"",IF($AH9=AQ$5,VLOOKUP(AL9,buff!$K:$L,2,FALSE),""))</f>
        <v/>
      </c>
      <c r="AR9" s="6" t="str">
        <f>IF(IF($AH9=AR$5,VLOOKUP(AM9,buff!$K:$L,2,FALSE),"")=0,"",IF($AH9=AR$5,VLOOKUP(AM9,buff!$K:$L,2,FALSE),""))</f>
        <v/>
      </c>
      <c r="AS9" s="6" t="str">
        <f>_xlfn.IFNA(IF(IF($AH9=AS$5,VLOOKUP(AI9,buff!$K:$L,2,FALSE),"")=0,"",IF($AH9=AS$5,VLOOKUP(AI9,buff!$K:$L,2,FALSE),"")),"")</f>
        <v/>
      </c>
      <c r="AT9" s="6" t="str">
        <f>_xlfn.IFNA(IF(IF($AH9=AT$5,VLOOKUP(AJ9,buff!$K:$L,2,FALSE),"")=0,"",IF($AH9=AT$5,VLOOKUP(AJ9,buff!$K:$L,2,FALSE),"")),"")</f>
        <v/>
      </c>
      <c r="AU9" s="6" t="str">
        <f>_xlfn.IFNA(IF(IF($AH9=AU$5,VLOOKUP(AK9,buff!$K:$L,2,FALSE),"")=0,"",IF($AH9=AU$5,VLOOKUP(AK9,buff!$K:$L,2,FALSE),"")),"")</f>
        <v/>
      </c>
      <c r="AV9" s="6" t="str">
        <f>_xlfn.IFNA(IF(IF($AH9=AV$5,VLOOKUP(AL9,buff!$K:$L,2,FALSE),"")=0,"",IF($AH9=AV$5,VLOOKUP(AL9,buff!$K:$L,2,FALSE),"")),"")</f>
        <v/>
      </c>
      <c r="AW9" s="6" t="str">
        <f>_xlfn.IFNA(IF(IF($AH9=AW$5,VLOOKUP(AM9,buff!$K:$L,2,FALSE),"")=0,"",IF($AH9=AW$5,VLOOKUP(AM9,buff!$K:$L,2,FALSE),"")),"")</f>
        <v/>
      </c>
      <c r="AX9" s="6"/>
    </row>
    <row r="10" spans="2:82" x14ac:dyDescent="0.15">
      <c r="B10" s="8">
        <f t="shared" si="2"/>
        <v>20100004</v>
      </c>
      <c r="D10" s="8">
        <v>1</v>
      </c>
      <c r="E10" s="8">
        <v>4</v>
      </c>
      <c r="H10" t="s">
        <v>1584</v>
      </c>
      <c r="I10" s="24" t="s">
        <v>1602</v>
      </c>
      <c r="J10" s="4" t="s">
        <v>298</v>
      </c>
      <c r="K10" s="1" t="s">
        <v>102</v>
      </c>
      <c r="L10" s="24" t="s">
        <v>1618</v>
      </c>
      <c r="M10" s="4"/>
      <c r="N10" s="4">
        <v>100</v>
      </c>
      <c r="O10" s="4">
        <v>100</v>
      </c>
      <c r="T10" s="6" t="str">
        <f t="shared" si="0"/>
        <v/>
      </c>
      <c r="U10" s="6" t="str">
        <f t="shared" si="1"/>
        <v/>
      </c>
      <c r="Y10" s="23">
        <v>0</v>
      </c>
      <c r="Z10">
        <v>100</v>
      </c>
      <c r="AA10" s="23"/>
      <c r="AB10" s="23"/>
      <c r="AE10">
        <v>0</v>
      </c>
      <c r="AF10" s="23">
        <v>0</v>
      </c>
      <c r="AG10" s="23">
        <v>0</v>
      </c>
      <c r="AN10" s="6" t="str">
        <f>IF(IF($AH10=AN$5,VLOOKUP(AI10,buff!$K:$L,2,FALSE),"")=0,"",IF($AH10=AN$5,VLOOKUP(AI10,buff!$K:$L,2,FALSE),""))</f>
        <v/>
      </c>
      <c r="AO10" s="6" t="str">
        <f>IF(IF($AH10=AO$5,VLOOKUP(AJ10,buff!$K:$L,2,FALSE),"")=0,"",IF($AH10=AO$5,VLOOKUP(AJ10,buff!$K:$L,2,FALSE),""))</f>
        <v/>
      </c>
      <c r="AP10" s="6" t="str">
        <f>IF(IF($AH10=AP$5,VLOOKUP(AK10,buff!$K:$L,2,FALSE),"")=0,"",IF($AH10=AP$5,VLOOKUP(AK10,buff!$K:$L,2,FALSE),""))</f>
        <v/>
      </c>
      <c r="AQ10" s="6" t="str">
        <f>IF(IF($AH10=AQ$5,VLOOKUP(AL10,buff!$K:$L,2,FALSE),"")=0,"",IF($AH10=AQ$5,VLOOKUP(AL10,buff!$K:$L,2,FALSE),""))</f>
        <v/>
      </c>
      <c r="AR10" s="6" t="str">
        <f>IF(IF($AH10=AR$5,VLOOKUP(AM10,buff!$K:$L,2,FALSE),"")=0,"",IF($AH10=AR$5,VLOOKUP(AM10,buff!$K:$L,2,FALSE),""))</f>
        <v/>
      </c>
      <c r="AS10" s="6" t="str">
        <f>_xlfn.IFNA(IF(IF($AH10=AS$5,VLOOKUP(AI10,buff!$K:$L,2,FALSE),"")=0,"",IF($AH10=AS$5,VLOOKUP(AI10,buff!$K:$L,2,FALSE),"")),"")</f>
        <v/>
      </c>
      <c r="AT10" s="6" t="str">
        <f>_xlfn.IFNA(IF(IF($AH10=AT$5,VLOOKUP(AJ10,buff!$K:$L,2,FALSE),"")=0,"",IF($AH10=AT$5,VLOOKUP(AJ10,buff!$K:$L,2,FALSE),"")),"")</f>
        <v/>
      </c>
      <c r="AU10" s="6" t="str">
        <f>_xlfn.IFNA(IF(IF($AH10=AU$5,VLOOKUP(AK10,buff!$K:$L,2,FALSE),"")=0,"",IF($AH10=AU$5,VLOOKUP(AK10,buff!$K:$L,2,FALSE),"")),"")</f>
        <v/>
      </c>
      <c r="AV10" s="6" t="str">
        <f>_xlfn.IFNA(IF(IF($AH10=AV$5,VLOOKUP(AL10,buff!$K:$L,2,FALSE),"")=0,"",IF($AH10=AV$5,VLOOKUP(AL10,buff!$K:$L,2,FALSE),"")),"")</f>
        <v/>
      </c>
      <c r="AW10" s="6" t="str">
        <f>_xlfn.IFNA(IF(IF($AH10=AW$5,VLOOKUP(AM10,buff!$K:$L,2,FALSE),"")=0,"",IF($AH10=AW$5,VLOOKUP(AM10,buff!$K:$L,2,FALSE),"")),"")</f>
        <v/>
      </c>
      <c r="AX10" s="6"/>
    </row>
    <row r="11" spans="2:82" x14ac:dyDescent="0.15">
      <c r="B11" s="8">
        <f t="shared" si="2"/>
        <v>20100005</v>
      </c>
      <c r="D11" s="8">
        <v>1</v>
      </c>
      <c r="E11" s="8">
        <v>5</v>
      </c>
      <c r="H11" t="s">
        <v>1585</v>
      </c>
      <c r="I11" s="24" t="s">
        <v>1603</v>
      </c>
      <c r="J11" s="4" t="s">
        <v>298</v>
      </c>
      <c r="K11" s="1" t="s">
        <v>102</v>
      </c>
      <c r="L11" s="24" t="s">
        <v>454</v>
      </c>
      <c r="M11" s="4"/>
      <c r="N11" s="4">
        <v>100</v>
      </c>
      <c r="O11" s="4">
        <v>100</v>
      </c>
      <c r="T11" s="6" t="str">
        <f t="shared" si="0"/>
        <v/>
      </c>
      <c r="U11" s="6" t="str">
        <f t="shared" si="1"/>
        <v/>
      </c>
      <c r="Y11" s="23">
        <v>0</v>
      </c>
      <c r="Z11">
        <v>100</v>
      </c>
      <c r="AA11" s="23"/>
      <c r="AB11" s="23"/>
      <c r="AE11">
        <v>0</v>
      </c>
      <c r="AF11" s="23">
        <v>0</v>
      </c>
      <c r="AG11" s="23">
        <v>0</v>
      </c>
      <c r="AN11" s="6" t="str">
        <f>IF(IF($AH11=AN$5,VLOOKUP(AI11,buff!$K:$L,2,FALSE),"")=0,"",IF($AH11=AN$5,VLOOKUP(AI11,buff!$K:$L,2,FALSE),""))</f>
        <v/>
      </c>
      <c r="AO11" s="6" t="str">
        <f>IF(IF($AH11=AO$5,VLOOKUP(AJ11,buff!$K:$L,2,FALSE),"")=0,"",IF($AH11=AO$5,VLOOKUP(AJ11,buff!$K:$L,2,FALSE),""))</f>
        <v/>
      </c>
      <c r="AP11" s="6" t="str">
        <f>IF(IF($AH11=AP$5,VLOOKUP(AK11,buff!$K:$L,2,FALSE),"")=0,"",IF($AH11=AP$5,VLOOKUP(AK11,buff!$K:$L,2,FALSE),""))</f>
        <v/>
      </c>
      <c r="AQ11" s="6" t="str">
        <f>IF(IF($AH11=AQ$5,VLOOKUP(AL11,buff!$K:$L,2,FALSE),"")=0,"",IF($AH11=AQ$5,VLOOKUP(AL11,buff!$K:$L,2,FALSE),""))</f>
        <v/>
      </c>
      <c r="AR11" s="6" t="str">
        <f>IF(IF($AH11=AR$5,VLOOKUP(AM11,buff!$K:$L,2,FALSE),"")=0,"",IF($AH11=AR$5,VLOOKUP(AM11,buff!$K:$L,2,FALSE),""))</f>
        <v/>
      </c>
      <c r="AS11" s="6" t="str">
        <f>_xlfn.IFNA(IF(IF($AH11=AS$5,VLOOKUP(AI11,buff!$K:$L,2,FALSE),"")=0,"",IF($AH11=AS$5,VLOOKUP(AI11,buff!$K:$L,2,FALSE),"")),"")</f>
        <v/>
      </c>
      <c r="AT11" s="6" t="str">
        <f>_xlfn.IFNA(IF(IF($AH11=AT$5,VLOOKUP(AJ11,buff!$K:$L,2,FALSE),"")=0,"",IF($AH11=AT$5,VLOOKUP(AJ11,buff!$K:$L,2,FALSE),"")),"")</f>
        <v/>
      </c>
      <c r="AU11" s="6" t="str">
        <f>_xlfn.IFNA(IF(IF($AH11=AU$5,VLOOKUP(AK11,buff!$K:$L,2,FALSE),"")=0,"",IF($AH11=AU$5,VLOOKUP(AK11,buff!$K:$L,2,FALSE),"")),"")</f>
        <v/>
      </c>
      <c r="AV11" s="6" t="str">
        <f>_xlfn.IFNA(IF(IF($AH11=AV$5,VLOOKUP(AL11,buff!$K:$L,2,FALSE),"")=0,"",IF($AH11=AV$5,VLOOKUP(AL11,buff!$K:$L,2,FALSE),"")),"")</f>
        <v/>
      </c>
      <c r="AW11" s="6" t="str">
        <f>_xlfn.IFNA(IF(IF($AH11=AW$5,VLOOKUP(AM11,buff!$K:$L,2,FALSE),"")=0,"",IF($AH11=AW$5,VLOOKUP(AM11,buff!$K:$L,2,FALSE),"")),"")</f>
        <v/>
      </c>
      <c r="AX11" s="6"/>
    </row>
    <row r="12" spans="2:82" x14ac:dyDescent="0.15">
      <c r="B12" s="8">
        <f t="shared" si="2"/>
        <v>20100006</v>
      </c>
      <c r="D12" s="8">
        <v>1</v>
      </c>
      <c r="E12" s="8">
        <v>6</v>
      </c>
      <c r="H12" t="s">
        <v>1586</v>
      </c>
      <c r="I12" s="24" t="s">
        <v>1604</v>
      </c>
      <c r="J12" s="4" t="s">
        <v>298</v>
      </c>
      <c r="K12" s="1" t="s">
        <v>102</v>
      </c>
      <c r="L12" s="24" t="s">
        <v>113</v>
      </c>
      <c r="M12" s="4"/>
      <c r="N12" s="4">
        <v>100</v>
      </c>
      <c r="O12" s="4">
        <v>100</v>
      </c>
      <c r="T12" s="6" t="str">
        <f t="shared" si="0"/>
        <v/>
      </c>
      <c r="U12" s="6" t="str">
        <f t="shared" si="1"/>
        <v/>
      </c>
      <c r="Y12" s="23">
        <v>0</v>
      </c>
      <c r="Z12">
        <v>100</v>
      </c>
      <c r="AA12" s="23"/>
      <c r="AB12" s="23"/>
      <c r="AE12">
        <v>0</v>
      </c>
      <c r="AF12" s="23">
        <v>0</v>
      </c>
      <c r="AG12" s="23">
        <v>0</v>
      </c>
      <c r="AN12" s="6" t="str">
        <f>IF(IF($AH12=AN$5,VLOOKUP(AI12,buff!$K:$L,2,FALSE),"")=0,"",IF($AH12=AN$5,VLOOKUP(AI12,buff!$K:$L,2,FALSE),""))</f>
        <v/>
      </c>
      <c r="AO12" s="6" t="str">
        <f>IF(IF($AH12=AO$5,VLOOKUP(AJ12,buff!$K:$L,2,FALSE),"")=0,"",IF($AH12=AO$5,VLOOKUP(AJ12,buff!$K:$L,2,FALSE),""))</f>
        <v/>
      </c>
      <c r="AP12" s="6" t="str">
        <f>IF(IF($AH12=AP$5,VLOOKUP(AK12,buff!$K:$L,2,FALSE),"")=0,"",IF($AH12=AP$5,VLOOKUP(AK12,buff!$K:$L,2,FALSE),""))</f>
        <v/>
      </c>
      <c r="AQ12" s="6" t="str">
        <f>IF(IF($AH12=AQ$5,VLOOKUP(AL12,buff!$K:$L,2,FALSE),"")=0,"",IF($AH12=AQ$5,VLOOKUP(AL12,buff!$K:$L,2,FALSE),""))</f>
        <v/>
      </c>
      <c r="AR12" s="6" t="str">
        <f>IF(IF($AH12=AR$5,VLOOKUP(AM12,buff!$K:$L,2,FALSE),"")=0,"",IF($AH12=AR$5,VLOOKUP(AM12,buff!$K:$L,2,FALSE),""))</f>
        <v/>
      </c>
      <c r="AS12" s="6" t="str">
        <f>_xlfn.IFNA(IF(IF($AH12=AS$5,VLOOKUP(AI12,buff!$K:$L,2,FALSE),"")=0,"",IF($AH12=AS$5,VLOOKUP(AI12,buff!$K:$L,2,FALSE),"")),"")</f>
        <v/>
      </c>
      <c r="AT12" s="6" t="str">
        <f>_xlfn.IFNA(IF(IF($AH12=AT$5,VLOOKUP(AJ12,buff!$K:$L,2,FALSE),"")=0,"",IF($AH12=AT$5,VLOOKUP(AJ12,buff!$K:$L,2,FALSE),"")),"")</f>
        <v/>
      </c>
      <c r="AU12" s="6" t="str">
        <f>_xlfn.IFNA(IF(IF($AH12=AU$5,VLOOKUP(AK12,buff!$K:$L,2,FALSE),"")=0,"",IF($AH12=AU$5,VLOOKUP(AK12,buff!$K:$L,2,FALSE),"")),"")</f>
        <v/>
      </c>
      <c r="AV12" s="6" t="str">
        <f>_xlfn.IFNA(IF(IF($AH12=AV$5,VLOOKUP(AL12,buff!$K:$L,2,FALSE),"")=0,"",IF($AH12=AV$5,VLOOKUP(AL12,buff!$K:$L,2,FALSE),"")),"")</f>
        <v/>
      </c>
      <c r="AW12" s="6" t="str">
        <f>_xlfn.IFNA(IF(IF($AH12=AW$5,VLOOKUP(AM12,buff!$K:$L,2,FALSE),"")=0,"",IF($AH12=AW$5,VLOOKUP(AM12,buff!$K:$L,2,FALSE),"")),"")</f>
        <v/>
      </c>
      <c r="AX12" s="6"/>
    </row>
    <row r="13" spans="2:82" x14ac:dyDescent="0.15">
      <c r="B13" s="8">
        <f t="shared" si="2"/>
        <v>20100007</v>
      </c>
      <c r="D13" s="8">
        <v>1</v>
      </c>
      <c r="E13" s="8">
        <v>7</v>
      </c>
      <c r="H13" t="s">
        <v>1587</v>
      </c>
      <c r="I13" s="24" t="s">
        <v>1605</v>
      </c>
      <c r="J13" s="4" t="s">
        <v>298</v>
      </c>
      <c r="K13" s="1" t="s">
        <v>102</v>
      </c>
      <c r="L13" s="24" t="s">
        <v>114</v>
      </c>
      <c r="M13" s="4"/>
      <c r="N13" s="4">
        <v>100</v>
      </c>
      <c r="O13" s="4">
        <v>100</v>
      </c>
      <c r="T13" s="6" t="str">
        <f t="shared" si="0"/>
        <v/>
      </c>
      <c r="U13" s="6" t="str">
        <f t="shared" si="1"/>
        <v/>
      </c>
      <c r="Y13" s="23">
        <v>0</v>
      </c>
      <c r="Z13">
        <v>100</v>
      </c>
      <c r="AA13" s="23"/>
      <c r="AB13" s="23"/>
      <c r="AE13">
        <v>0</v>
      </c>
      <c r="AF13" s="23">
        <v>0</v>
      </c>
      <c r="AG13" s="23">
        <v>0</v>
      </c>
      <c r="AN13" s="6" t="str">
        <f>IF(IF($AH13=AN$5,VLOOKUP(AI13,buff!$K:$L,2,FALSE),"")=0,"",IF($AH13=AN$5,VLOOKUP(AI13,buff!$K:$L,2,FALSE),""))</f>
        <v/>
      </c>
      <c r="AO13" s="6" t="str">
        <f>IF(IF($AH13=AO$5,VLOOKUP(AJ13,buff!$K:$L,2,FALSE),"")=0,"",IF($AH13=AO$5,VLOOKUP(AJ13,buff!$K:$L,2,FALSE),""))</f>
        <v/>
      </c>
      <c r="AP13" s="6" t="str">
        <f>IF(IF($AH13=AP$5,VLOOKUP(AK13,buff!$K:$L,2,FALSE),"")=0,"",IF($AH13=AP$5,VLOOKUP(AK13,buff!$K:$L,2,FALSE),""))</f>
        <v/>
      </c>
      <c r="AQ13" s="6" t="str">
        <f>IF(IF($AH13=AQ$5,VLOOKUP(AL13,buff!$K:$L,2,FALSE),"")=0,"",IF($AH13=AQ$5,VLOOKUP(AL13,buff!$K:$L,2,FALSE),""))</f>
        <v/>
      </c>
      <c r="AR13" s="6" t="str">
        <f>IF(IF($AH13=AR$5,VLOOKUP(AM13,buff!$K:$L,2,FALSE),"")=0,"",IF($AH13=AR$5,VLOOKUP(AM13,buff!$K:$L,2,FALSE),""))</f>
        <v/>
      </c>
      <c r="AS13" s="6" t="str">
        <f>_xlfn.IFNA(IF(IF($AH13=AS$5,VLOOKUP(AI13,buff!$K:$L,2,FALSE),"")=0,"",IF($AH13=AS$5,VLOOKUP(AI13,buff!$K:$L,2,FALSE),"")),"")</f>
        <v/>
      </c>
      <c r="AT13" s="6" t="str">
        <f>_xlfn.IFNA(IF(IF($AH13=AT$5,VLOOKUP(AJ13,buff!$K:$L,2,FALSE),"")=0,"",IF($AH13=AT$5,VLOOKUP(AJ13,buff!$K:$L,2,FALSE),"")),"")</f>
        <v/>
      </c>
      <c r="AU13" s="6" t="str">
        <f>_xlfn.IFNA(IF(IF($AH13=AU$5,VLOOKUP(AK13,buff!$K:$L,2,FALSE),"")=0,"",IF($AH13=AU$5,VLOOKUP(AK13,buff!$K:$L,2,FALSE),"")),"")</f>
        <v/>
      </c>
      <c r="AV13" s="6" t="str">
        <f>_xlfn.IFNA(IF(IF($AH13=AV$5,VLOOKUP(AL13,buff!$K:$L,2,FALSE),"")=0,"",IF($AH13=AV$5,VLOOKUP(AL13,buff!$K:$L,2,FALSE),"")),"")</f>
        <v/>
      </c>
      <c r="AW13" s="6" t="str">
        <f>_xlfn.IFNA(IF(IF($AH13=AW$5,VLOOKUP(AM13,buff!$K:$L,2,FALSE),"")=0,"",IF($AH13=AW$5,VLOOKUP(AM13,buff!$K:$L,2,FALSE),"")),"")</f>
        <v/>
      </c>
      <c r="AX13" s="6"/>
    </row>
    <row r="14" spans="2:82" x14ac:dyDescent="0.15">
      <c r="B14" s="8">
        <f t="shared" si="2"/>
        <v>20100008</v>
      </c>
      <c r="D14" s="8">
        <v>1</v>
      </c>
      <c r="E14" s="8">
        <v>8</v>
      </c>
      <c r="H14" t="s">
        <v>1588</v>
      </c>
      <c r="I14" s="24" t="s">
        <v>1606</v>
      </c>
      <c r="J14" s="4" t="s">
        <v>298</v>
      </c>
      <c r="K14" s="1" t="s">
        <v>102</v>
      </c>
      <c r="L14" s="24" t="s">
        <v>108</v>
      </c>
      <c r="M14" s="4"/>
      <c r="N14" s="4">
        <v>100</v>
      </c>
      <c r="O14" s="4">
        <v>100</v>
      </c>
      <c r="T14" s="6" t="str">
        <f t="shared" si="0"/>
        <v/>
      </c>
      <c r="U14" s="6" t="str">
        <f t="shared" si="1"/>
        <v/>
      </c>
      <c r="Y14" s="23">
        <v>0</v>
      </c>
      <c r="Z14">
        <v>100</v>
      </c>
      <c r="AA14" s="23"/>
      <c r="AB14" s="23"/>
      <c r="AE14">
        <v>0</v>
      </c>
      <c r="AF14" s="23">
        <v>0</v>
      </c>
      <c r="AG14" s="23">
        <v>0</v>
      </c>
      <c r="AN14" s="6" t="str">
        <f>IF(IF($AH14=AN$5,VLOOKUP(AI14,buff!$K:$L,2,FALSE),"")=0,"",IF($AH14=AN$5,VLOOKUP(AI14,buff!$K:$L,2,FALSE),""))</f>
        <v/>
      </c>
      <c r="AO14" s="6" t="str">
        <f>IF(IF($AH14=AO$5,VLOOKUP(AJ14,buff!$K:$L,2,FALSE),"")=0,"",IF($AH14=AO$5,VLOOKUP(AJ14,buff!$K:$L,2,FALSE),""))</f>
        <v/>
      </c>
      <c r="AP14" s="6" t="str">
        <f>IF(IF($AH14=AP$5,VLOOKUP(AK14,buff!$K:$L,2,FALSE),"")=0,"",IF($AH14=AP$5,VLOOKUP(AK14,buff!$K:$L,2,FALSE),""))</f>
        <v/>
      </c>
      <c r="AQ14" s="6" t="str">
        <f>IF(IF($AH14=AQ$5,VLOOKUP(AL14,buff!$K:$L,2,FALSE),"")=0,"",IF($AH14=AQ$5,VLOOKUP(AL14,buff!$K:$L,2,FALSE),""))</f>
        <v/>
      </c>
      <c r="AR14" s="6" t="str">
        <f>IF(IF($AH14=AR$5,VLOOKUP(AM14,buff!$K:$L,2,FALSE),"")=0,"",IF($AH14=AR$5,VLOOKUP(AM14,buff!$K:$L,2,FALSE),""))</f>
        <v/>
      </c>
      <c r="AS14" s="6" t="str">
        <f>_xlfn.IFNA(IF(IF($AH14=AS$5,VLOOKUP(AI14,buff!$K:$L,2,FALSE),"")=0,"",IF($AH14=AS$5,VLOOKUP(AI14,buff!$K:$L,2,FALSE),"")),"")</f>
        <v/>
      </c>
      <c r="AT14" s="6" t="str">
        <f>_xlfn.IFNA(IF(IF($AH14=AT$5,VLOOKUP(AJ14,buff!$K:$L,2,FALSE),"")=0,"",IF($AH14=AT$5,VLOOKUP(AJ14,buff!$K:$L,2,FALSE),"")),"")</f>
        <v/>
      </c>
      <c r="AU14" s="6" t="str">
        <f>_xlfn.IFNA(IF(IF($AH14=AU$5,VLOOKUP(AK14,buff!$K:$L,2,FALSE),"")=0,"",IF($AH14=AU$5,VLOOKUP(AK14,buff!$K:$L,2,FALSE),"")),"")</f>
        <v/>
      </c>
      <c r="AV14" s="6" t="str">
        <f>_xlfn.IFNA(IF(IF($AH14=AV$5,VLOOKUP(AL14,buff!$K:$L,2,FALSE),"")=0,"",IF($AH14=AV$5,VLOOKUP(AL14,buff!$K:$L,2,FALSE),"")),"")</f>
        <v/>
      </c>
      <c r="AW14" s="6" t="str">
        <f>_xlfn.IFNA(IF(IF($AH14=AW$5,VLOOKUP(AM14,buff!$K:$L,2,FALSE),"")=0,"",IF($AH14=AW$5,VLOOKUP(AM14,buff!$K:$L,2,FALSE),"")),"")</f>
        <v/>
      </c>
      <c r="AX14" s="6"/>
    </row>
    <row r="15" spans="2:82" x14ac:dyDescent="0.15">
      <c r="B15" s="8">
        <f t="shared" si="2"/>
        <v>20100009</v>
      </c>
      <c r="D15" s="8">
        <v>1</v>
      </c>
      <c r="E15" s="8">
        <v>9</v>
      </c>
      <c r="H15" t="s">
        <v>1589</v>
      </c>
      <c r="I15" s="24" t="s">
        <v>1607</v>
      </c>
      <c r="J15" s="4" t="s">
        <v>443</v>
      </c>
      <c r="K15" s="1" t="s">
        <v>102</v>
      </c>
      <c r="L15" s="24" t="s">
        <v>106</v>
      </c>
      <c r="M15" s="4"/>
      <c r="N15" s="4">
        <v>100</v>
      </c>
      <c r="O15" s="4"/>
      <c r="T15" s="6" t="str">
        <f t="shared" si="0"/>
        <v/>
      </c>
      <c r="U15" s="6" t="str">
        <f t="shared" si="1"/>
        <v/>
      </c>
      <c r="Y15" s="23">
        <v>0</v>
      </c>
      <c r="Z15">
        <v>100</v>
      </c>
      <c r="AA15" s="23"/>
      <c r="AB15" s="23"/>
      <c r="AE15">
        <v>0</v>
      </c>
      <c r="AF15" s="23">
        <v>0</v>
      </c>
      <c r="AG15" s="23">
        <v>0</v>
      </c>
      <c r="AN15" s="6" t="str">
        <f>IF(IF($AH15=AN$5,VLOOKUP(AI15,buff!$K:$L,2,FALSE),"")=0,"",IF($AH15=AN$5,VLOOKUP(AI15,buff!$K:$L,2,FALSE),""))</f>
        <v/>
      </c>
      <c r="AO15" s="6" t="str">
        <f>IF(IF($AH15=AO$5,VLOOKUP(AJ15,buff!$K:$L,2,FALSE),"")=0,"",IF($AH15=AO$5,VLOOKUP(AJ15,buff!$K:$L,2,FALSE),""))</f>
        <v/>
      </c>
      <c r="AP15" s="6" t="str">
        <f>IF(IF($AH15=AP$5,VLOOKUP(AK15,buff!$K:$L,2,FALSE),"")=0,"",IF($AH15=AP$5,VLOOKUP(AK15,buff!$K:$L,2,FALSE),""))</f>
        <v/>
      </c>
      <c r="AQ15" s="6" t="str">
        <f>IF(IF($AH15=AQ$5,VLOOKUP(AL15,buff!$K:$L,2,FALSE),"")=0,"",IF($AH15=AQ$5,VLOOKUP(AL15,buff!$K:$L,2,FALSE),""))</f>
        <v/>
      </c>
      <c r="AR15" s="6" t="str">
        <f>IF(IF($AH15=AR$5,VLOOKUP(AM15,buff!$K:$L,2,FALSE),"")=0,"",IF($AH15=AR$5,VLOOKUP(AM15,buff!$K:$L,2,FALSE),""))</f>
        <v/>
      </c>
      <c r="AS15" s="6" t="str">
        <f>_xlfn.IFNA(IF(IF($AH15=AS$5,VLOOKUP(AI15,buff!$K:$L,2,FALSE),"")=0,"",IF($AH15=AS$5,VLOOKUP(AI15,buff!$K:$L,2,FALSE),"")),"")</f>
        <v/>
      </c>
      <c r="AT15" s="6" t="str">
        <f>_xlfn.IFNA(IF(IF($AH15=AT$5,VLOOKUP(AJ15,buff!$K:$L,2,FALSE),"")=0,"",IF($AH15=AT$5,VLOOKUP(AJ15,buff!$K:$L,2,FALSE),"")),"")</f>
        <v/>
      </c>
      <c r="AU15" s="6" t="str">
        <f>_xlfn.IFNA(IF(IF($AH15=AU$5,VLOOKUP(AK15,buff!$K:$L,2,FALSE),"")=0,"",IF($AH15=AU$5,VLOOKUP(AK15,buff!$K:$L,2,FALSE),"")),"")</f>
        <v/>
      </c>
      <c r="AV15" s="6" t="str">
        <f>_xlfn.IFNA(IF(IF($AH15=AV$5,VLOOKUP(AL15,buff!$K:$L,2,FALSE),"")=0,"",IF($AH15=AV$5,VLOOKUP(AL15,buff!$K:$L,2,FALSE),"")),"")</f>
        <v/>
      </c>
      <c r="AW15" s="6" t="str">
        <f>_xlfn.IFNA(IF(IF($AH15=AW$5,VLOOKUP(AM15,buff!$K:$L,2,FALSE),"")=0,"",IF($AH15=AW$5,VLOOKUP(AM15,buff!$K:$L,2,FALSE),"")),"")</f>
        <v/>
      </c>
      <c r="AX15" s="6"/>
    </row>
    <row r="16" spans="2:82" x14ac:dyDescent="0.15">
      <c r="B16" s="8">
        <f t="shared" si="2"/>
        <v>20100010</v>
      </c>
      <c r="D16" s="8">
        <v>1</v>
      </c>
      <c r="E16" s="8">
        <v>10</v>
      </c>
      <c r="H16" t="s">
        <v>1590</v>
      </c>
      <c r="I16" s="24" t="s">
        <v>1608</v>
      </c>
      <c r="J16" s="4" t="s">
        <v>443</v>
      </c>
      <c r="K16" s="1" t="s">
        <v>102</v>
      </c>
      <c r="L16" s="4" t="s">
        <v>108</v>
      </c>
      <c r="M16" s="4"/>
      <c r="N16" s="4">
        <v>100</v>
      </c>
      <c r="O16" s="4"/>
      <c r="T16" s="6" t="str">
        <f t="shared" si="0"/>
        <v/>
      </c>
      <c r="U16" s="6" t="str">
        <f t="shared" si="1"/>
        <v/>
      </c>
      <c r="Y16" s="23">
        <v>0</v>
      </c>
      <c r="Z16">
        <v>100</v>
      </c>
      <c r="AA16" s="23"/>
      <c r="AB16" s="23"/>
      <c r="AE16">
        <v>0</v>
      </c>
      <c r="AF16" s="23">
        <v>0</v>
      </c>
      <c r="AG16" s="23">
        <v>0</v>
      </c>
      <c r="AN16" s="6" t="str">
        <f>IF(IF($AH16=AN$5,VLOOKUP(AI16,buff!$K:$L,2,FALSE),"")=0,"",IF($AH16=AN$5,VLOOKUP(AI16,buff!$K:$L,2,FALSE),""))</f>
        <v/>
      </c>
      <c r="AO16" s="6" t="str">
        <f>IF(IF($AH16=AO$5,VLOOKUP(AJ16,buff!$K:$L,2,FALSE),"")=0,"",IF($AH16=AO$5,VLOOKUP(AJ16,buff!$K:$L,2,FALSE),""))</f>
        <v/>
      </c>
      <c r="AP16" s="6" t="str">
        <f>IF(IF($AH16=AP$5,VLOOKUP(AK16,buff!$K:$L,2,FALSE),"")=0,"",IF($AH16=AP$5,VLOOKUP(AK16,buff!$K:$L,2,FALSE),""))</f>
        <v/>
      </c>
      <c r="AQ16" s="6" t="str">
        <f>IF(IF($AH16=AQ$5,VLOOKUP(AL16,buff!$K:$L,2,FALSE),"")=0,"",IF($AH16=AQ$5,VLOOKUP(AL16,buff!$K:$L,2,FALSE),""))</f>
        <v/>
      </c>
      <c r="AR16" s="6" t="str">
        <f>IF(IF($AH16=AR$5,VLOOKUP(AM16,buff!$K:$L,2,FALSE),"")=0,"",IF($AH16=AR$5,VLOOKUP(AM16,buff!$K:$L,2,FALSE),""))</f>
        <v/>
      </c>
      <c r="AS16" s="6" t="str">
        <f>_xlfn.IFNA(IF(IF($AH16=AS$5,VLOOKUP(AI16,buff!$K:$L,2,FALSE),"")=0,"",IF($AH16=AS$5,VLOOKUP(AI16,buff!$K:$L,2,FALSE),"")),"")</f>
        <v/>
      </c>
      <c r="AT16" s="6" t="str">
        <f>_xlfn.IFNA(IF(IF($AH16=AT$5,VLOOKUP(AJ16,buff!$K:$L,2,FALSE),"")=0,"",IF($AH16=AT$5,VLOOKUP(AJ16,buff!$K:$L,2,FALSE),"")),"")</f>
        <v/>
      </c>
      <c r="AU16" s="6" t="str">
        <f>_xlfn.IFNA(IF(IF($AH16=AU$5,VLOOKUP(AK16,buff!$K:$L,2,FALSE),"")=0,"",IF($AH16=AU$5,VLOOKUP(AK16,buff!$K:$L,2,FALSE),"")),"")</f>
        <v/>
      </c>
      <c r="AV16" s="6" t="str">
        <f>_xlfn.IFNA(IF(IF($AH16=AV$5,VLOOKUP(AL16,buff!$K:$L,2,FALSE),"")=0,"",IF($AH16=AV$5,VLOOKUP(AL16,buff!$K:$L,2,FALSE),"")),"")</f>
        <v/>
      </c>
      <c r="AW16" s="6" t="str">
        <f>_xlfn.IFNA(IF(IF($AH16=AW$5,VLOOKUP(AM16,buff!$K:$L,2,FALSE),"")=0,"",IF($AH16=AW$5,VLOOKUP(AM16,buff!$K:$L,2,FALSE),"")),"")</f>
        <v/>
      </c>
      <c r="AX16" s="6"/>
    </row>
    <row r="17" spans="2:50" x14ac:dyDescent="0.15">
      <c r="B17" s="8">
        <f t="shared" si="2"/>
        <v>20100011</v>
      </c>
      <c r="D17" s="8">
        <v>1</v>
      </c>
      <c r="E17" s="8">
        <v>11</v>
      </c>
      <c r="H17" t="s">
        <v>1591</v>
      </c>
      <c r="I17" s="24" t="s">
        <v>1609</v>
      </c>
      <c r="J17" s="4" t="s">
        <v>298</v>
      </c>
      <c r="K17" s="1" t="s">
        <v>102</v>
      </c>
      <c r="L17" s="24" t="s">
        <v>106</v>
      </c>
      <c r="M17" s="4"/>
      <c r="N17" s="4">
        <v>100</v>
      </c>
      <c r="O17" s="4"/>
      <c r="T17" s="6" t="str">
        <f t="shared" si="0"/>
        <v/>
      </c>
      <c r="U17" s="6" t="str">
        <f t="shared" si="1"/>
        <v/>
      </c>
      <c r="Y17" s="23">
        <v>0</v>
      </c>
      <c r="Z17">
        <v>100</v>
      </c>
      <c r="AA17" s="23"/>
      <c r="AB17" s="23"/>
      <c r="AE17">
        <v>0</v>
      </c>
      <c r="AF17" s="23">
        <v>0</v>
      </c>
      <c r="AG17" s="23">
        <v>0</v>
      </c>
      <c r="AN17" s="6" t="str">
        <f>IF(IF($AH17=AN$5,VLOOKUP(AI17,buff!$K:$L,2,FALSE),"")=0,"",IF($AH17=AN$5,VLOOKUP(AI17,buff!$K:$L,2,FALSE),""))</f>
        <v/>
      </c>
      <c r="AO17" s="6" t="str">
        <f>IF(IF($AH17=AO$5,VLOOKUP(AJ17,buff!$K:$L,2,FALSE),"")=0,"",IF($AH17=AO$5,VLOOKUP(AJ17,buff!$K:$L,2,FALSE),""))</f>
        <v/>
      </c>
      <c r="AP17" s="6" t="str">
        <f>IF(IF($AH17=AP$5,VLOOKUP(AK17,buff!$K:$L,2,FALSE),"")=0,"",IF($AH17=AP$5,VLOOKUP(AK17,buff!$K:$L,2,FALSE),""))</f>
        <v/>
      </c>
      <c r="AQ17" s="6" t="str">
        <f>IF(IF($AH17=AQ$5,VLOOKUP(AL17,buff!$K:$L,2,FALSE),"")=0,"",IF($AH17=AQ$5,VLOOKUP(AL17,buff!$K:$L,2,FALSE),""))</f>
        <v/>
      </c>
      <c r="AR17" s="6" t="str">
        <f>IF(IF($AH17=AR$5,VLOOKUP(AM17,buff!$K:$L,2,FALSE),"")=0,"",IF($AH17=AR$5,VLOOKUP(AM17,buff!$K:$L,2,FALSE),""))</f>
        <v/>
      </c>
      <c r="AS17" s="6" t="str">
        <f>_xlfn.IFNA(IF(IF($AH17=AS$5,VLOOKUP(AI17,buff!$K:$L,2,FALSE),"")=0,"",IF($AH17=AS$5,VLOOKUP(AI17,buff!$K:$L,2,FALSE),"")),"")</f>
        <v/>
      </c>
      <c r="AT17" s="6" t="str">
        <f>_xlfn.IFNA(IF(IF($AH17=AT$5,VLOOKUP(AJ17,buff!$K:$L,2,FALSE),"")=0,"",IF($AH17=AT$5,VLOOKUP(AJ17,buff!$K:$L,2,FALSE),"")),"")</f>
        <v/>
      </c>
      <c r="AU17" s="6" t="str">
        <f>_xlfn.IFNA(IF(IF($AH17=AU$5,VLOOKUP(AK17,buff!$K:$L,2,FALSE),"")=0,"",IF($AH17=AU$5,VLOOKUP(AK17,buff!$K:$L,2,FALSE),"")),"")</f>
        <v/>
      </c>
      <c r="AV17" s="6" t="str">
        <f>_xlfn.IFNA(IF(IF($AH17=AV$5,VLOOKUP(AL17,buff!$K:$L,2,FALSE),"")=0,"",IF($AH17=AV$5,VLOOKUP(AL17,buff!$K:$L,2,FALSE),"")),"")</f>
        <v/>
      </c>
      <c r="AW17" s="6" t="str">
        <f>_xlfn.IFNA(IF(IF($AH17=AW$5,VLOOKUP(AM17,buff!$K:$L,2,FALSE),"")=0,"",IF($AH17=AW$5,VLOOKUP(AM17,buff!$K:$L,2,FALSE),"")),"")</f>
        <v/>
      </c>
      <c r="AX17" s="6"/>
    </row>
    <row r="18" spans="2:50" x14ac:dyDescent="0.15">
      <c r="B18" s="8">
        <f t="shared" si="2"/>
        <v>20100012</v>
      </c>
      <c r="D18" s="8">
        <v>1</v>
      </c>
      <c r="E18" s="8">
        <v>12</v>
      </c>
      <c r="H18" t="s">
        <v>1592</v>
      </c>
      <c r="I18" s="24" t="s">
        <v>1610</v>
      </c>
      <c r="J18" s="4" t="s">
        <v>298</v>
      </c>
      <c r="K18" s="1" t="s">
        <v>102</v>
      </c>
      <c r="L18" s="24" t="s">
        <v>109</v>
      </c>
      <c r="M18" s="4"/>
      <c r="N18" s="4">
        <v>100</v>
      </c>
      <c r="O18" s="4">
        <v>100</v>
      </c>
      <c r="T18" s="6" t="str">
        <f t="shared" si="0"/>
        <v/>
      </c>
      <c r="U18" s="6" t="str">
        <f t="shared" si="1"/>
        <v/>
      </c>
      <c r="Y18" s="23">
        <v>0</v>
      </c>
      <c r="Z18">
        <v>100</v>
      </c>
      <c r="AA18" s="23"/>
      <c r="AB18" s="23"/>
      <c r="AE18">
        <v>0</v>
      </c>
      <c r="AF18" s="23">
        <v>0</v>
      </c>
      <c r="AG18" s="23">
        <v>0</v>
      </c>
      <c r="AN18" s="6" t="str">
        <f>IF(IF($AH18=AN$5,VLOOKUP(AI18,buff!$K:$L,2,FALSE),"")=0,"",IF($AH18=AN$5,VLOOKUP(AI18,buff!$K:$L,2,FALSE),""))</f>
        <v/>
      </c>
      <c r="AO18" s="6" t="str">
        <f>IF(IF($AH18=AO$5,VLOOKUP(AJ18,buff!$K:$L,2,FALSE),"")=0,"",IF($AH18=AO$5,VLOOKUP(AJ18,buff!$K:$L,2,FALSE),""))</f>
        <v/>
      </c>
      <c r="AP18" s="6" t="str">
        <f>IF(IF($AH18=AP$5,VLOOKUP(AK18,buff!$K:$L,2,FALSE),"")=0,"",IF($AH18=AP$5,VLOOKUP(AK18,buff!$K:$L,2,FALSE),""))</f>
        <v/>
      </c>
      <c r="AQ18" s="6" t="str">
        <f>IF(IF($AH18=AQ$5,VLOOKUP(AL18,buff!$K:$L,2,FALSE),"")=0,"",IF($AH18=AQ$5,VLOOKUP(AL18,buff!$K:$L,2,FALSE),""))</f>
        <v/>
      </c>
      <c r="AR18" s="6" t="str">
        <f>IF(IF($AH18=AR$5,VLOOKUP(AM18,buff!$K:$L,2,FALSE),"")=0,"",IF($AH18=AR$5,VLOOKUP(AM18,buff!$K:$L,2,FALSE),""))</f>
        <v/>
      </c>
      <c r="AS18" s="6" t="str">
        <f>_xlfn.IFNA(IF(IF($AH18=AS$5,VLOOKUP(AI18,buff!$K:$L,2,FALSE),"")=0,"",IF($AH18=AS$5,VLOOKUP(AI18,buff!$K:$L,2,FALSE),"")),"")</f>
        <v/>
      </c>
      <c r="AT18" s="6" t="str">
        <f>_xlfn.IFNA(IF(IF($AH18=AT$5,VLOOKUP(AJ18,buff!$K:$L,2,FALSE),"")=0,"",IF($AH18=AT$5,VLOOKUP(AJ18,buff!$K:$L,2,FALSE),"")),"")</f>
        <v/>
      </c>
      <c r="AU18" s="6" t="str">
        <f>_xlfn.IFNA(IF(IF($AH18=AU$5,VLOOKUP(AK18,buff!$K:$L,2,FALSE),"")=0,"",IF($AH18=AU$5,VLOOKUP(AK18,buff!$K:$L,2,FALSE),"")),"")</f>
        <v/>
      </c>
      <c r="AV18" s="6" t="str">
        <f>_xlfn.IFNA(IF(IF($AH18=AV$5,VLOOKUP(AL18,buff!$K:$L,2,FALSE),"")=0,"",IF($AH18=AV$5,VLOOKUP(AL18,buff!$K:$L,2,FALSE),"")),"")</f>
        <v/>
      </c>
      <c r="AW18" s="6" t="str">
        <f>_xlfn.IFNA(IF(IF($AH18=AW$5,VLOOKUP(AM18,buff!$K:$L,2,FALSE),"")=0,"",IF($AH18=AW$5,VLOOKUP(AM18,buff!$K:$L,2,FALSE),"")),"")</f>
        <v/>
      </c>
      <c r="AX18" s="6"/>
    </row>
    <row r="19" spans="2:50" x14ac:dyDescent="0.15">
      <c r="B19" s="8">
        <f t="shared" si="2"/>
        <v>20100013</v>
      </c>
      <c r="D19" s="8">
        <v>1</v>
      </c>
      <c r="E19" s="8">
        <v>13</v>
      </c>
      <c r="H19" t="s">
        <v>1593</v>
      </c>
      <c r="I19" s="24" t="s">
        <v>1611</v>
      </c>
      <c r="J19" s="4" t="s">
        <v>298</v>
      </c>
      <c r="K19" s="1" t="s">
        <v>102</v>
      </c>
      <c r="L19" s="24" t="s">
        <v>1617</v>
      </c>
      <c r="M19" s="4"/>
      <c r="N19" s="4">
        <v>100</v>
      </c>
      <c r="O19" s="4">
        <v>100</v>
      </c>
      <c r="T19" s="6" t="str">
        <f t="shared" si="0"/>
        <v/>
      </c>
      <c r="U19" s="6" t="str">
        <f t="shared" si="1"/>
        <v>300001:100:2:0</v>
      </c>
      <c r="Y19" s="23">
        <v>0</v>
      </c>
      <c r="Z19">
        <v>100</v>
      </c>
      <c r="AA19" s="23"/>
      <c r="AB19" s="23"/>
      <c r="AE19">
        <v>0</v>
      </c>
      <c r="AF19" s="23">
        <v>0</v>
      </c>
      <c r="AG19" s="23">
        <v>0</v>
      </c>
      <c r="AH19" t="s">
        <v>117</v>
      </c>
      <c r="AI19" s="4" t="s">
        <v>1621</v>
      </c>
      <c r="AN19" s="6" t="str">
        <f>IF(IF($AH19=AN$5,VLOOKUP(AI19,buff!$K:$L,2,FALSE),"")=0,"",IF($AH19=AN$5,VLOOKUP(AI19,buff!$K:$L,2,FALSE),""))</f>
        <v/>
      </c>
      <c r="AO19" s="6" t="str">
        <f>IF(IF($AH19=AO$5,VLOOKUP(AJ19,buff!$K:$L,2,FALSE),"")=0,"",IF($AH19=AO$5,VLOOKUP(AJ19,buff!$K:$L,2,FALSE),""))</f>
        <v/>
      </c>
      <c r="AP19" s="6" t="str">
        <f>IF(IF($AH19=AP$5,VLOOKUP(AK19,buff!$K:$L,2,FALSE),"")=0,"",IF($AH19=AP$5,VLOOKUP(AK19,buff!$K:$L,2,FALSE),""))</f>
        <v/>
      </c>
      <c r="AQ19" s="6" t="str">
        <f>IF(IF($AH19=AQ$5,VLOOKUP(AL19,buff!$K:$L,2,FALSE),"")=0,"",IF($AH19=AQ$5,VLOOKUP(AL19,buff!$K:$L,2,FALSE),""))</f>
        <v/>
      </c>
      <c r="AR19" s="6" t="str">
        <f>IF(IF($AH19=AR$5,VLOOKUP(AM19,buff!$K:$L,2,FALSE),"")=0,"",IF($AH19=AR$5,VLOOKUP(AM19,buff!$K:$L,2,FALSE),""))</f>
        <v/>
      </c>
      <c r="AS19" s="6" t="str">
        <f>_xlfn.IFNA(IF(IF($AH19=AS$5,VLOOKUP(AI19,buff!$K:$L,2,FALSE),"")=0,"",IF($AH19=AS$5,VLOOKUP(AI19,buff!$K:$L,2,FALSE),"")),"")</f>
        <v>300001:100:2:0</v>
      </c>
      <c r="AT19" s="6" t="str">
        <f>_xlfn.IFNA(IF(IF($AH19=AT$5,VLOOKUP(AJ19,buff!$K:$L,2,FALSE),"")=0,"",IF($AH19=AT$5,VLOOKUP(AJ19,buff!$K:$L,2,FALSE),"")),"")</f>
        <v/>
      </c>
      <c r="AU19" s="6" t="str">
        <f>_xlfn.IFNA(IF(IF($AH19=AU$5,VLOOKUP(AK19,buff!$K:$L,2,FALSE),"")=0,"",IF($AH19=AU$5,VLOOKUP(AK19,buff!$K:$L,2,FALSE),"")),"")</f>
        <v/>
      </c>
      <c r="AV19" s="6" t="str">
        <f>_xlfn.IFNA(IF(IF($AH19=AV$5,VLOOKUP(AL19,buff!$K:$L,2,FALSE),"")=0,"",IF($AH19=AV$5,VLOOKUP(AL19,buff!$K:$L,2,FALSE),"")),"")</f>
        <v/>
      </c>
      <c r="AW19" s="6" t="str">
        <f>_xlfn.IFNA(IF(IF($AH19=AW$5,VLOOKUP(AM19,buff!$K:$L,2,FALSE),"")=0,"",IF($AH19=AW$5,VLOOKUP(AM19,buff!$K:$L,2,FALSE),"")),"")</f>
        <v/>
      </c>
      <c r="AX19" s="6"/>
    </row>
    <row r="20" spans="2:50" x14ac:dyDescent="0.15">
      <c r="B20" s="8">
        <f t="shared" si="2"/>
        <v>20100014</v>
      </c>
      <c r="D20" s="8">
        <v>1</v>
      </c>
      <c r="E20" s="8">
        <v>14</v>
      </c>
      <c r="H20" t="s">
        <v>1594</v>
      </c>
      <c r="I20" s="24" t="s">
        <v>1612</v>
      </c>
      <c r="J20" s="4" t="s">
        <v>298</v>
      </c>
      <c r="K20" s="1" t="s">
        <v>102</v>
      </c>
      <c r="L20" s="24" t="s">
        <v>1618</v>
      </c>
      <c r="M20" s="4"/>
      <c r="N20" s="4">
        <v>100</v>
      </c>
      <c r="O20" s="4">
        <v>100</v>
      </c>
      <c r="T20" s="6" t="str">
        <f t="shared" si="0"/>
        <v/>
      </c>
      <c r="U20" s="6" t="str">
        <f t="shared" si="1"/>
        <v>300001:100:2:0</v>
      </c>
      <c r="Y20" s="23">
        <v>0</v>
      </c>
      <c r="Z20">
        <v>100</v>
      </c>
      <c r="AA20" s="23"/>
      <c r="AB20" s="23"/>
      <c r="AE20">
        <v>0</v>
      </c>
      <c r="AF20" s="23">
        <v>0</v>
      </c>
      <c r="AG20" s="23">
        <v>0</v>
      </c>
      <c r="AH20" t="s">
        <v>117</v>
      </c>
      <c r="AI20" s="4" t="s">
        <v>1621</v>
      </c>
      <c r="AN20" s="6" t="str">
        <f>IF(IF($AH20=AN$5,VLOOKUP(AI20,buff!$K:$L,2,FALSE),"")=0,"",IF($AH20=AN$5,VLOOKUP(AI20,buff!$K:$L,2,FALSE),""))</f>
        <v/>
      </c>
      <c r="AO20" s="6" t="str">
        <f>IF(IF($AH20=AO$5,VLOOKUP(AJ20,buff!$K:$L,2,FALSE),"")=0,"",IF($AH20=AO$5,VLOOKUP(AJ20,buff!$K:$L,2,FALSE),""))</f>
        <v/>
      </c>
      <c r="AP20" s="6" t="str">
        <f>IF(IF($AH20=AP$5,VLOOKUP(AK20,buff!$K:$L,2,FALSE),"")=0,"",IF($AH20=AP$5,VLOOKUP(AK20,buff!$K:$L,2,FALSE),""))</f>
        <v/>
      </c>
      <c r="AQ20" s="6" t="str">
        <f>IF(IF($AH20=AQ$5,VLOOKUP(AL20,buff!$K:$L,2,FALSE),"")=0,"",IF($AH20=AQ$5,VLOOKUP(AL20,buff!$K:$L,2,FALSE),""))</f>
        <v/>
      </c>
      <c r="AR20" s="6" t="str">
        <f>IF(IF($AH20=AR$5,VLOOKUP(AM20,buff!$K:$L,2,FALSE),"")=0,"",IF($AH20=AR$5,VLOOKUP(AM20,buff!$K:$L,2,FALSE),""))</f>
        <v/>
      </c>
      <c r="AS20" s="6" t="str">
        <f>_xlfn.IFNA(IF(IF($AH20=AS$5,VLOOKUP(AI20,buff!$K:$L,2,FALSE),"")=0,"",IF($AH20=AS$5,VLOOKUP(AI20,buff!$K:$L,2,FALSE),"")),"")</f>
        <v>300001:100:2:0</v>
      </c>
      <c r="AT20" s="6" t="str">
        <f>_xlfn.IFNA(IF(IF($AH20=AT$5,VLOOKUP(AJ20,buff!$K:$L,2,FALSE),"")=0,"",IF($AH20=AT$5,VLOOKUP(AJ20,buff!$K:$L,2,FALSE),"")),"")</f>
        <v/>
      </c>
      <c r="AU20" s="6" t="str">
        <f>_xlfn.IFNA(IF(IF($AH20=AU$5,VLOOKUP(AK20,buff!$K:$L,2,FALSE),"")=0,"",IF($AH20=AU$5,VLOOKUP(AK20,buff!$K:$L,2,FALSE),"")),"")</f>
        <v/>
      </c>
      <c r="AV20" s="6" t="str">
        <f>_xlfn.IFNA(IF(IF($AH20=AV$5,VLOOKUP(AL20,buff!$K:$L,2,FALSE),"")=0,"",IF($AH20=AV$5,VLOOKUP(AL20,buff!$K:$L,2,FALSE),"")),"")</f>
        <v/>
      </c>
      <c r="AW20" s="6" t="str">
        <f>_xlfn.IFNA(IF(IF($AH20=AW$5,VLOOKUP(AM20,buff!$K:$L,2,FALSE),"")=0,"",IF($AH20=AW$5,VLOOKUP(AM20,buff!$K:$L,2,FALSE),"")),"")</f>
        <v/>
      </c>
      <c r="AX20" s="6"/>
    </row>
    <row r="21" spans="2:50" x14ac:dyDescent="0.15">
      <c r="B21" s="8">
        <f t="shared" si="2"/>
        <v>20100015</v>
      </c>
      <c r="D21" s="8">
        <v>1</v>
      </c>
      <c r="E21" s="8">
        <v>15</v>
      </c>
      <c r="H21" t="s">
        <v>1595</v>
      </c>
      <c r="I21" s="24" t="s">
        <v>1613</v>
      </c>
      <c r="J21" s="4" t="s">
        <v>298</v>
      </c>
      <c r="K21" s="1" t="s">
        <v>102</v>
      </c>
      <c r="L21" s="24" t="s">
        <v>454</v>
      </c>
      <c r="M21" s="4"/>
      <c r="N21" s="4">
        <v>100</v>
      </c>
      <c r="O21" s="4">
        <v>100</v>
      </c>
      <c r="T21" s="6" t="str">
        <f t="shared" si="0"/>
        <v/>
      </c>
      <c r="U21" s="6" t="str">
        <f t="shared" si="1"/>
        <v>300001:100:2:0</v>
      </c>
      <c r="Y21" s="23">
        <v>0</v>
      </c>
      <c r="Z21">
        <v>100</v>
      </c>
      <c r="AA21" s="23"/>
      <c r="AB21" s="23"/>
      <c r="AE21">
        <v>0</v>
      </c>
      <c r="AF21" s="23">
        <v>0</v>
      </c>
      <c r="AG21" s="23">
        <v>0</v>
      </c>
      <c r="AH21" t="s">
        <v>117</v>
      </c>
      <c r="AI21" s="4" t="s">
        <v>1621</v>
      </c>
      <c r="AN21" s="6" t="str">
        <f>IF(IF($AH21=AN$5,VLOOKUP(AI21,buff!$K:$L,2,FALSE),"")=0,"",IF($AH21=AN$5,VLOOKUP(AI21,buff!$K:$L,2,FALSE),""))</f>
        <v/>
      </c>
      <c r="AO21" s="6" t="str">
        <f>IF(IF($AH21=AO$5,VLOOKUP(AJ21,buff!$K:$L,2,FALSE),"")=0,"",IF($AH21=AO$5,VLOOKUP(AJ21,buff!$K:$L,2,FALSE),""))</f>
        <v/>
      </c>
      <c r="AP21" s="6" t="str">
        <f>IF(IF($AH21=AP$5,VLOOKUP(AK21,buff!$K:$L,2,FALSE),"")=0,"",IF($AH21=AP$5,VLOOKUP(AK21,buff!$K:$L,2,FALSE),""))</f>
        <v/>
      </c>
      <c r="AQ21" s="6" t="str">
        <f>IF(IF($AH21=AQ$5,VLOOKUP(AL21,buff!$K:$L,2,FALSE),"")=0,"",IF($AH21=AQ$5,VLOOKUP(AL21,buff!$K:$L,2,FALSE),""))</f>
        <v/>
      </c>
      <c r="AR21" s="6" t="str">
        <f>IF(IF($AH21=AR$5,VLOOKUP(AM21,buff!$K:$L,2,FALSE),"")=0,"",IF($AH21=AR$5,VLOOKUP(AM21,buff!$K:$L,2,FALSE),""))</f>
        <v/>
      </c>
      <c r="AS21" s="6" t="str">
        <f>_xlfn.IFNA(IF(IF($AH21=AS$5,VLOOKUP(AI21,buff!$K:$L,2,FALSE),"")=0,"",IF($AH21=AS$5,VLOOKUP(AI21,buff!$K:$L,2,FALSE),"")),"")</f>
        <v>300001:100:2:0</v>
      </c>
      <c r="AT21" s="6" t="str">
        <f>_xlfn.IFNA(IF(IF($AH21=AT$5,VLOOKUP(AJ21,buff!$K:$L,2,FALSE),"")=0,"",IF($AH21=AT$5,VLOOKUP(AJ21,buff!$K:$L,2,FALSE),"")),"")</f>
        <v/>
      </c>
      <c r="AU21" s="6" t="str">
        <f>_xlfn.IFNA(IF(IF($AH21=AU$5,VLOOKUP(AK21,buff!$K:$L,2,FALSE),"")=0,"",IF($AH21=AU$5,VLOOKUP(AK21,buff!$K:$L,2,FALSE),"")),"")</f>
        <v/>
      </c>
      <c r="AV21" s="6" t="str">
        <f>_xlfn.IFNA(IF(IF($AH21=AV$5,VLOOKUP(AL21,buff!$K:$L,2,FALSE),"")=0,"",IF($AH21=AV$5,VLOOKUP(AL21,buff!$K:$L,2,FALSE),"")),"")</f>
        <v/>
      </c>
      <c r="AW21" s="6" t="str">
        <f>_xlfn.IFNA(IF(IF($AH21=AW$5,VLOOKUP(AM21,buff!$K:$L,2,FALSE),"")=0,"",IF($AH21=AW$5,VLOOKUP(AM21,buff!$K:$L,2,FALSE),"")),"")</f>
        <v/>
      </c>
      <c r="AX21" s="6"/>
    </row>
    <row r="22" spans="2:50" x14ac:dyDescent="0.15">
      <c r="B22" s="8">
        <f t="shared" si="2"/>
        <v>20100016</v>
      </c>
      <c r="D22" s="8">
        <v>1</v>
      </c>
      <c r="E22" s="8">
        <v>16</v>
      </c>
      <c r="H22" t="s">
        <v>1596</v>
      </c>
      <c r="I22" s="24" t="s">
        <v>1614</v>
      </c>
      <c r="J22" s="4" t="s">
        <v>298</v>
      </c>
      <c r="K22" s="1" t="s">
        <v>102</v>
      </c>
      <c r="L22" s="24" t="s">
        <v>113</v>
      </c>
      <c r="M22" s="4"/>
      <c r="N22" s="4">
        <v>100</v>
      </c>
      <c r="O22" s="4">
        <v>100</v>
      </c>
      <c r="T22" s="6" t="str">
        <f t="shared" si="0"/>
        <v/>
      </c>
      <c r="U22" s="6" t="str">
        <f t="shared" si="1"/>
        <v>300001:100:2:0</v>
      </c>
      <c r="Y22" s="23">
        <v>0</v>
      </c>
      <c r="Z22">
        <v>100</v>
      </c>
      <c r="AA22" s="23"/>
      <c r="AB22" s="23"/>
      <c r="AE22">
        <v>0</v>
      </c>
      <c r="AF22" s="23">
        <v>0</v>
      </c>
      <c r="AG22" s="23">
        <v>0</v>
      </c>
      <c r="AH22" t="s">
        <v>117</v>
      </c>
      <c r="AI22" s="4" t="s">
        <v>1621</v>
      </c>
      <c r="AN22" s="6" t="str">
        <f>IF(IF($AH22=AN$5,VLOOKUP(AI22,buff!$K:$L,2,FALSE),"")=0,"",IF($AH22=AN$5,VLOOKUP(AI22,buff!$K:$L,2,FALSE),""))</f>
        <v/>
      </c>
      <c r="AO22" s="6" t="str">
        <f>IF(IF($AH22=AO$5,VLOOKUP(AJ22,buff!$K:$L,2,FALSE),"")=0,"",IF($AH22=AO$5,VLOOKUP(AJ22,buff!$K:$L,2,FALSE),""))</f>
        <v/>
      </c>
      <c r="AP22" s="6" t="str">
        <f>IF(IF($AH22=AP$5,VLOOKUP(AK22,buff!$K:$L,2,FALSE),"")=0,"",IF($AH22=AP$5,VLOOKUP(AK22,buff!$K:$L,2,FALSE),""))</f>
        <v/>
      </c>
      <c r="AQ22" s="6" t="str">
        <f>IF(IF($AH22=AQ$5,VLOOKUP(AL22,buff!$K:$L,2,FALSE),"")=0,"",IF($AH22=AQ$5,VLOOKUP(AL22,buff!$K:$L,2,FALSE),""))</f>
        <v/>
      </c>
      <c r="AR22" s="6" t="str">
        <f>IF(IF($AH22=AR$5,VLOOKUP(AM22,buff!$K:$L,2,FALSE),"")=0,"",IF($AH22=AR$5,VLOOKUP(AM22,buff!$K:$L,2,FALSE),""))</f>
        <v/>
      </c>
      <c r="AS22" s="6" t="str">
        <f>_xlfn.IFNA(IF(IF($AH22=AS$5,VLOOKUP(AI22,buff!$K:$L,2,FALSE),"")=0,"",IF($AH22=AS$5,VLOOKUP(AI22,buff!$K:$L,2,FALSE),"")),"")</f>
        <v>300001:100:2:0</v>
      </c>
      <c r="AT22" s="6" t="str">
        <f>_xlfn.IFNA(IF(IF($AH22=AT$5,VLOOKUP(AJ22,buff!$K:$L,2,FALSE),"")=0,"",IF($AH22=AT$5,VLOOKUP(AJ22,buff!$K:$L,2,FALSE),"")),"")</f>
        <v/>
      </c>
      <c r="AU22" s="6" t="str">
        <f>_xlfn.IFNA(IF(IF($AH22=AU$5,VLOOKUP(AK22,buff!$K:$L,2,FALSE),"")=0,"",IF($AH22=AU$5,VLOOKUP(AK22,buff!$K:$L,2,FALSE),"")),"")</f>
        <v/>
      </c>
      <c r="AV22" s="6" t="str">
        <f>_xlfn.IFNA(IF(IF($AH22=AV$5,VLOOKUP(AL22,buff!$K:$L,2,FALSE),"")=0,"",IF($AH22=AV$5,VLOOKUP(AL22,buff!$K:$L,2,FALSE),"")),"")</f>
        <v/>
      </c>
      <c r="AW22" s="6" t="str">
        <f>_xlfn.IFNA(IF(IF($AH22=AW$5,VLOOKUP(AM22,buff!$K:$L,2,FALSE),"")=0,"",IF($AH22=AW$5,VLOOKUP(AM22,buff!$K:$L,2,FALSE),"")),"")</f>
        <v/>
      </c>
      <c r="AX22" s="6"/>
    </row>
    <row r="23" spans="2:50" x14ac:dyDescent="0.15">
      <c r="B23" s="8">
        <f t="shared" si="2"/>
        <v>20100017</v>
      </c>
      <c r="D23" s="8">
        <v>1</v>
      </c>
      <c r="E23" s="8">
        <v>17</v>
      </c>
      <c r="H23" t="s">
        <v>1597</v>
      </c>
      <c r="I23" s="24" t="s">
        <v>1615</v>
      </c>
      <c r="J23" s="4" t="s">
        <v>298</v>
      </c>
      <c r="K23" s="1" t="s">
        <v>102</v>
      </c>
      <c r="L23" s="24" t="s">
        <v>114</v>
      </c>
      <c r="M23" s="4"/>
      <c r="N23" s="4">
        <v>100</v>
      </c>
      <c r="O23" s="4">
        <v>100</v>
      </c>
      <c r="T23" s="6" t="str">
        <f t="shared" si="0"/>
        <v/>
      </c>
      <c r="U23" s="6" t="str">
        <f t="shared" si="1"/>
        <v>300001:100:2:0</v>
      </c>
      <c r="Y23" s="23">
        <v>0</v>
      </c>
      <c r="Z23">
        <v>100</v>
      </c>
      <c r="AA23" s="23"/>
      <c r="AB23" s="23"/>
      <c r="AE23">
        <v>0</v>
      </c>
      <c r="AF23" s="23">
        <v>0</v>
      </c>
      <c r="AG23" s="23">
        <v>0</v>
      </c>
      <c r="AH23" t="s">
        <v>117</v>
      </c>
      <c r="AI23" s="4" t="s">
        <v>1621</v>
      </c>
      <c r="AN23" s="6" t="str">
        <f>IF(IF($AH23=AN$5,VLOOKUP(AI23,buff!$K:$L,2,FALSE),"")=0,"",IF($AH23=AN$5,VLOOKUP(AI23,buff!$K:$L,2,FALSE),""))</f>
        <v/>
      </c>
      <c r="AO23" s="6" t="str">
        <f>IF(IF($AH23=AO$5,VLOOKUP(AJ23,buff!$K:$L,2,FALSE),"")=0,"",IF($AH23=AO$5,VLOOKUP(AJ23,buff!$K:$L,2,FALSE),""))</f>
        <v/>
      </c>
      <c r="AP23" s="6" t="str">
        <f>IF(IF($AH23=AP$5,VLOOKUP(AK23,buff!$K:$L,2,FALSE),"")=0,"",IF($AH23=AP$5,VLOOKUP(AK23,buff!$K:$L,2,FALSE),""))</f>
        <v/>
      </c>
      <c r="AQ23" s="6" t="str">
        <f>IF(IF($AH23=AQ$5,VLOOKUP(AL23,buff!$K:$L,2,FALSE),"")=0,"",IF($AH23=AQ$5,VLOOKUP(AL23,buff!$K:$L,2,FALSE),""))</f>
        <v/>
      </c>
      <c r="AR23" s="6" t="str">
        <f>IF(IF($AH23=AR$5,VLOOKUP(AM23,buff!$K:$L,2,FALSE),"")=0,"",IF($AH23=AR$5,VLOOKUP(AM23,buff!$K:$L,2,FALSE),""))</f>
        <v/>
      </c>
      <c r="AS23" s="6" t="str">
        <f>_xlfn.IFNA(IF(IF($AH23=AS$5,VLOOKUP(AI23,buff!$K:$L,2,FALSE),"")=0,"",IF($AH23=AS$5,VLOOKUP(AI23,buff!$K:$L,2,FALSE),"")),"")</f>
        <v>300001:100:2:0</v>
      </c>
      <c r="AT23" s="6" t="str">
        <f>_xlfn.IFNA(IF(IF($AH23=AT$5,VLOOKUP(AJ23,buff!$K:$L,2,FALSE),"")=0,"",IF($AH23=AT$5,VLOOKUP(AJ23,buff!$K:$L,2,FALSE),"")),"")</f>
        <v/>
      </c>
      <c r="AU23" s="6" t="str">
        <f>_xlfn.IFNA(IF(IF($AH23=AU$5,VLOOKUP(AK23,buff!$K:$L,2,FALSE),"")=0,"",IF($AH23=AU$5,VLOOKUP(AK23,buff!$K:$L,2,FALSE),"")),"")</f>
        <v/>
      </c>
      <c r="AV23" s="6" t="str">
        <f>_xlfn.IFNA(IF(IF($AH23=AV$5,VLOOKUP(AL23,buff!$K:$L,2,FALSE),"")=0,"",IF($AH23=AV$5,VLOOKUP(AL23,buff!$K:$L,2,FALSE),"")),"")</f>
        <v/>
      </c>
      <c r="AW23" s="6" t="str">
        <f>_xlfn.IFNA(IF(IF($AH23=AW$5,VLOOKUP(AM23,buff!$K:$L,2,FALSE),"")=0,"",IF($AH23=AW$5,VLOOKUP(AM23,buff!$K:$L,2,FALSE),"")),"")</f>
        <v/>
      </c>
      <c r="AX23" s="6"/>
    </row>
    <row r="24" spans="2:50" x14ac:dyDescent="0.15">
      <c r="B24" s="8">
        <f t="shared" si="2"/>
        <v>20100018</v>
      </c>
      <c r="D24" s="8">
        <v>1</v>
      </c>
      <c r="E24" s="8">
        <v>18</v>
      </c>
      <c r="H24" t="s">
        <v>1598</v>
      </c>
      <c r="I24" s="24" t="s">
        <v>1616</v>
      </c>
      <c r="J24" s="4" t="s">
        <v>298</v>
      </c>
      <c r="K24" s="1" t="s">
        <v>102</v>
      </c>
      <c r="L24" s="24" t="s">
        <v>108</v>
      </c>
      <c r="M24" s="4"/>
      <c r="N24" s="4">
        <v>100</v>
      </c>
      <c r="O24" s="4">
        <v>100</v>
      </c>
      <c r="T24" s="6" t="str">
        <f t="shared" si="0"/>
        <v/>
      </c>
      <c r="U24" s="6" t="str">
        <f t="shared" si="1"/>
        <v>300001:100:2:0</v>
      </c>
      <c r="Y24" s="23">
        <v>0</v>
      </c>
      <c r="Z24">
        <v>100</v>
      </c>
      <c r="AA24" s="23"/>
      <c r="AB24" s="23"/>
      <c r="AE24">
        <v>0</v>
      </c>
      <c r="AF24" s="23">
        <v>0</v>
      </c>
      <c r="AG24" s="23">
        <v>0</v>
      </c>
      <c r="AH24" t="s">
        <v>117</v>
      </c>
      <c r="AI24" s="4" t="s">
        <v>1621</v>
      </c>
      <c r="AN24" s="6" t="str">
        <f>IF(IF($AH24=AN$5,VLOOKUP(AI24,buff!$K:$L,2,FALSE),"")=0,"",IF($AH24=AN$5,VLOOKUP(AI24,buff!$K:$L,2,FALSE),""))</f>
        <v/>
      </c>
      <c r="AO24" s="6" t="str">
        <f>IF(IF($AH24=AO$5,VLOOKUP(AJ24,buff!$K:$L,2,FALSE),"")=0,"",IF($AH24=AO$5,VLOOKUP(AJ24,buff!$K:$L,2,FALSE),""))</f>
        <v/>
      </c>
      <c r="AP24" s="6" t="str">
        <f>IF(IF($AH24=AP$5,VLOOKUP(AK24,buff!$K:$L,2,FALSE),"")=0,"",IF($AH24=AP$5,VLOOKUP(AK24,buff!$K:$L,2,FALSE),""))</f>
        <v/>
      </c>
      <c r="AQ24" s="6" t="str">
        <f>IF(IF($AH24=AQ$5,VLOOKUP(AL24,buff!$K:$L,2,FALSE),"")=0,"",IF($AH24=AQ$5,VLOOKUP(AL24,buff!$K:$L,2,FALSE),""))</f>
        <v/>
      </c>
      <c r="AR24" s="6" t="str">
        <f>IF(IF($AH24=AR$5,VLOOKUP(AM24,buff!$K:$L,2,FALSE),"")=0,"",IF($AH24=AR$5,VLOOKUP(AM24,buff!$K:$L,2,FALSE),""))</f>
        <v/>
      </c>
      <c r="AS24" s="6" t="str">
        <f>_xlfn.IFNA(IF(IF($AH24=AS$5,VLOOKUP(AI24,buff!$K:$L,2,FALSE),"")=0,"",IF($AH24=AS$5,VLOOKUP(AI24,buff!$K:$L,2,FALSE),"")),"")</f>
        <v>300001:100:2:0</v>
      </c>
      <c r="AT24" s="6" t="str">
        <f>_xlfn.IFNA(IF(IF($AH24=AT$5,VLOOKUP(AJ24,buff!$K:$L,2,FALSE),"")=0,"",IF($AH24=AT$5,VLOOKUP(AJ24,buff!$K:$L,2,FALSE),"")),"")</f>
        <v/>
      </c>
      <c r="AU24" s="6" t="str">
        <f>_xlfn.IFNA(IF(IF($AH24=AU$5,VLOOKUP(AK24,buff!$K:$L,2,FALSE),"")=0,"",IF($AH24=AU$5,VLOOKUP(AK24,buff!$K:$L,2,FALSE),"")),"")</f>
        <v/>
      </c>
      <c r="AV24" s="6" t="str">
        <f>_xlfn.IFNA(IF(IF($AH24=AV$5,VLOOKUP(AL24,buff!$K:$L,2,FALSE),"")=0,"",IF($AH24=AV$5,VLOOKUP(AL24,buff!$K:$L,2,FALSE),"")),"")</f>
        <v/>
      </c>
      <c r="AW24" s="6" t="str">
        <f>_xlfn.IFNA(IF(IF($AH24=AW$5,VLOOKUP(AM24,buff!$K:$L,2,FALSE),"")=0,"",IF($AH24=AW$5,VLOOKUP(AM24,buff!$K:$L,2,FALSE),"")),"")</f>
        <v/>
      </c>
      <c r="AX24" s="6"/>
    </row>
    <row r="25" spans="2:50" x14ac:dyDescent="0.15">
      <c r="B25"/>
      <c r="C25"/>
      <c r="D25"/>
      <c r="E25"/>
      <c r="F25"/>
      <c r="G25"/>
      <c r="T25"/>
      <c r="U25"/>
      <c r="AN25"/>
      <c r="AO25"/>
      <c r="AP25"/>
      <c r="AQ25"/>
      <c r="AR25"/>
      <c r="AS25"/>
      <c r="AT25"/>
      <c r="AU25"/>
      <c r="AV25"/>
      <c r="AW25"/>
    </row>
    <row r="26" spans="2:50" x14ac:dyDescent="0.15">
      <c r="B26"/>
      <c r="C26"/>
      <c r="D26"/>
      <c r="E26"/>
      <c r="F26"/>
      <c r="G26"/>
      <c r="T26"/>
      <c r="U26"/>
      <c r="AN26"/>
      <c r="AO26"/>
      <c r="AP26"/>
      <c r="AQ26"/>
      <c r="AR26"/>
      <c r="AS26"/>
      <c r="AT26"/>
      <c r="AU26"/>
      <c r="AV26"/>
      <c r="AW26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625"/>
  <sheetViews>
    <sheetView tabSelected="1" workbookViewId="0">
      <pane ySplit="5" topLeftCell="A6" activePane="bottomLeft" state="frozen"/>
      <selection pane="bottomLeft" activeCell="G30" sqref="G30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/>
    <col min="6" max="6" width="21.5" bestFit="1" customWidth="1"/>
    <col min="8" max="8" width="24.83203125" bestFit="1" customWidth="1"/>
    <col min="9" max="9" width="44.5" customWidth="1"/>
    <col min="11" max="11" width="24.5" style="10" bestFit="1" customWidth="1"/>
    <col min="12" max="12" width="21.5" style="20" bestFit="1" customWidth="1"/>
    <col min="13" max="13" width="23.5" style="20" bestFit="1" customWidth="1"/>
    <col min="14" max="16" width="11.5" style="20" customWidth="1"/>
    <col min="17" max="17" width="12.5" style="6" bestFit="1" customWidth="1"/>
    <col min="18" max="21" width="10.83203125" style="6"/>
  </cols>
  <sheetData>
    <row r="3" spans="1:24" x14ac:dyDescent="0.15">
      <c r="A3" s="7" t="s">
        <v>1579</v>
      </c>
      <c r="B3" s="7"/>
      <c r="C3" s="7" t="s">
        <v>256</v>
      </c>
      <c r="D3" s="7"/>
      <c r="E3" s="7"/>
      <c r="G3" s="1" t="s">
        <v>2</v>
      </c>
      <c r="H3" s="1" t="s">
        <v>3</v>
      </c>
      <c r="I3" s="1" t="s">
        <v>4</v>
      </c>
      <c r="J3" s="1" t="s">
        <v>52</v>
      </c>
      <c r="K3" s="9" t="s">
        <v>53</v>
      </c>
      <c r="L3" s="1"/>
      <c r="M3" s="1"/>
      <c r="N3" s="1"/>
      <c r="O3" s="1"/>
      <c r="P3" s="1"/>
    </row>
    <row r="4" spans="1:24" x14ac:dyDescent="0.15">
      <c r="A4" s="7" t="s">
        <v>289</v>
      </c>
      <c r="B4" s="17" t="s">
        <v>1577</v>
      </c>
      <c r="C4" s="2">
        <v>20</v>
      </c>
      <c r="D4" s="2"/>
      <c r="E4" s="7" t="s">
        <v>1578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1"/>
      <c r="M4" s="1"/>
      <c r="N4" s="1"/>
      <c r="O4" s="1"/>
      <c r="P4" s="1"/>
    </row>
    <row r="5" spans="1:24" x14ac:dyDescent="0.15">
      <c r="A5" s="17" t="s">
        <v>125</v>
      </c>
      <c r="C5" s="17" t="s">
        <v>131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54</v>
      </c>
      <c r="K5" s="9" t="s">
        <v>55</v>
      </c>
      <c r="L5" s="2" t="s">
        <v>308</v>
      </c>
      <c r="M5" s="2" t="s">
        <v>128</v>
      </c>
      <c r="N5" s="2" t="s">
        <v>133</v>
      </c>
      <c r="O5" s="2" t="s">
        <v>134</v>
      </c>
      <c r="P5" s="2" t="s">
        <v>135</v>
      </c>
      <c r="Q5" s="5" t="s">
        <v>309</v>
      </c>
      <c r="R5" s="5" t="s">
        <v>310</v>
      </c>
      <c r="S5" s="5" t="s">
        <v>311</v>
      </c>
      <c r="T5" s="5" t="s">
        <v>312</v>
      </c>
      <c r="U5" s="5" t="s">
        <v>313</v>
      </c>
      <c r="V5" s="1" t="s">
        <v>415</v>
      </c>
      <c r="W5" s="1" t="s">
        <v>416</v>
      </c>
      <c r="X5" s="1" t="s">
        <v>417</v>
      </c>
    </row>
    <row r="6" spans="1:2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200001</v>
      </c>
      <c r="F6" t="str">
        <f>H6</f>
        <v>攻击小</v>
      </c>
      <c r="G6">
        <v>200001</v>
      </c>
      <c r="H6" s="24" t="s">
        <v>1549</v>
      </c>
      <c r="I6" s="4" t="str">
        <f>"提升自身攻击力"&amp;V6&amp;"。"</f>
        <v>提升自身攻击力57。</v>
      </c>
      <c r="J6" t="s">
        <v>154</v>
      </c>
      <c r="K6" s="10" t="str">
        <f t="shared" ref="K6:K25" si="0">IF(Q6="","",Q6)&amp;IF(R6="","","|"&amp;R6)&amp;IF(S6="","","|"&amp;S6)&amp;IF(T6="","","|"&amp;T6)&amp;IF(U6="","","|"&amp;U6)</f>
        <v>20001:100:1:0</v>
      </c>
      <c r="L6" s="4" t="s">
        <v>464</v>
      </c>
      <c r="Q6" s="6" t="str">
        <f>IF(_xlfn.IFNA(VLOOKUP(L6,buff!$K:$L,2,FALSE),"")=0,"",_xlfn.IFNA(VLOOKUP(L6,buff!$K:$L,2,FALSE),""))</f>
        <v>20001:100:1:0</v>
      </c>
      <c r="R6" s="6" t="str">
        <f>IF(_xlfn.IFNA(VLOOKUP(M6,buff!$K:$L,2,FALSE),"")=0,"",_xlfn.IFNA(VLOOKUP(M6,buff!$K:$L,2,FALSE),""))</f>
        <v/>
      </c>
      <c r="S6" s="6" t="str">
        <f>IF(_xlfn.IFNA(VLOOKUP(N6,buff!$K:$L,2,FALSE),"")=0,"",_xlfn.IFNA(VLOOKUP(N6,buff!$K:$L,2,FALSE),""))</f>
        <v/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>
        <v>57</v>
      </c>
      <c r="W6" t="s">
        <v>1487</v>
      </c>
    </row>
    <row r="7" spans="1:24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200002</v>
      </c>
      <c r="F7" t="str">
        <f t="shared" ref="F7:F70" si="4">H7</f>
        <v>攻击小</v>
      </c>
      <c r="G7">
        <v>200002</v>
      </c>
      <c r="H7" s="24" t="s">
        <v>1549</v>
      </c>
      <c r="I7" s="4" t="str">
        <f t="shared" ref="I7:I25" si="5">"提升自身攻击力"&amp;V7&amp;"。"</f>
        <v>提升自身攻击力84。</v>
      </c>
      <c r="J7" t="s">
        <v>154</v>
      </c>
      <c r="K7" s="10" t="str">
        <f t="shared" si="0"/>
        <v>20002:100:1:0</v>
      </c>
      <c r="L7" s="4" t="s">
        <v>465</v>
      </c>
      <c r="Q7" s="6" t="str">
        <f>IF(_xlfn.IFNA(VLOOKUP(L7,buff!$K:$L,2,FALSE),"")=0,"",_xlfn.IFNA(VLOOKUP(L7,buff!$K:$L,2,FALSE),""))</f>
        <v>20002:100:1:0</v>
      </c>
      <c r="R7" s="6" t="str">
        <f>IF(_xlfn.IFNA(VLOOKUP(M7,buff!$K:$L,2,FALSE),"")=0,"",_xlfn.IFNA(VLOOKUP(M7,buff!$K:$L,2,FALSE),""))</f>
        <v/>
      </c>
      <c r="S7" s="6" t="str">
        <f>IF(_xlfn.IFNA(VLOOKUP(N7,buff!$K:$L,2,FALSE),"")=0,"",_xlfn.IFNA(VLOOKUP(N7,buff!$K:$L,2,FALSE),""))</f>
        <v/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>
        <v>84</v>
      </c>
      <c r="W7" t="s">
        <v>1487</v>
      </c>
    </row>
    <row r="8" spans="1:24" x14ac:dyDescent="0.15">
      <c r="A8" s="8" t="str">
        <f t="shared" si="1"/>
        <v>被动技能1等级3</v>
      </c>
      <c r="B8" s="8">
        <f t="shared" ref="B8:B71" si="6">IF(C8=1,B7+1,B7)</f>
        <v>1</v>
      </c>
      <c r="C8" s="8">
        <f t="shared" si="2"/>
        <v>3</v>
      </c>
      <c r="E8" s="8">
        <f t="shared" si="3"/>
        <v>200003</v>
      </c>
      <c r="F8" t="str">
        <f t="shared" si="4"/>
        <v>攻击小</v>
      </c>
      <c r="G8">
        <v>200003</v>
      </c>
      <c r="H8" s="24" t="s">
        <v>1549</v>
      </c>
      <c r="I8" s="4" t="str">
        <f t="shared" si="5"/>
        <v>提升自身攻击力111。</v>
      </c>
      <c r="J8" t="s">
        <v>154</v>
      </c>
      <c r="K8" s="10" t="str">
        <f t="shared" si="0"/>
        <v>20003:100:1:0</v>
      </c>
      <c r="L8" s="4" t="s">
        <v>466</v>
      </c>
      <c r="Q8" s="6" t="str">
        <f>IF(_xlfn.IFNA(VLOOKUP(L8,buff!$K:$L,2,FALSE),"")=0,"",_xlfn.IFNA(VLOOKUP(L8,buff!$K:$L,2,FALSE),""))</f>
        <v>20003:100:1:0</v>
      </c>
      <c r="R8" s="6" t="str">
        <f>IF(_xlfn.IFNA(VLOOKUP(M8,buff!$K:$L,2,FALSE),"")=0,"",_xlfn.IFNA(VLOOKUP(M8,buff!$K:$L,2,FALSE),""))</f>
        <v/>
      </c>
      <c r="S8" s="6" t="str">
        <f>IF(_xlfn.IFNA(VLOOKUP(N8,buff!$K:$L,2,FALSE),"")=0,"",_xlfn.IFNA(VLOOKUP(N8,buff!$K:$L,2,FALSE),""))</f>
        <v/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>
        <v>111</v>
      </c>
      <c r="W8" t="s">
        <v>1487</v>
      </c>
    </row>
    <row r="9" spans="1:24" x14ac:dyDescent="0.15">
      <c r="A9" s="8" t="str">
        <f t="shared" si="1"/>
        <v>被动技能1等级4</v>
      </c>
      <c r="B9" s="8">
        <f t="shared" si="6"/>
        <v>1</v>
      </c>
      <c r="C9" s="8">
        <f t="shared" si="2"/>
        <v>4</v>
      </c>
      <c r="E9" s="8">
        <f t="shared" si="3"/>
        <v>200004</v>
      </c>
      <c r="F9" t="str">
        <f t="shared" si="4"/>
        <v>攻击小</v>
      </c>
      <c r="G9">
        <v>200004</v>
      </c>
      <c r="H9" s="24" t="s">
        <v>1549</v>
      </c>
      <c r="I9" s="4" t="str">
        <f t="shared" si="5"/>
        <v>提升自身攻击力137。</v>
      </c>
      <c r="J9" t="s">
        <v>154</v>
      </c>
      <c r="K9" s="10" t="str">
        <f t="shared" si="0"/>
        <v>20004:100:1:0</v>
      </c>
      <c r="L9" s="4" t="s">
        <v>467</v>
      </c>
      <c r="Q9" s="6" t="str">
        <f>IF(_xlfn.IFNA(VLOOKUP(L9,buff!$K:$L,2,FALSE),"")=0,"",_xlfn.IFNA(VLOOKUP(L9,buff!$K:$L,2,FALSE),""))</f>
        <v>20004:100:1:0</v>
      </c>
      <c r="R9" s="6" t="str">
        <f>IF(_xlfn.IFNA(VLOOKUP(M9,buff!$K:$L,2,FALSE),"")=0,"",_xlfn.IFNA(VLOOKUP(M9,buff!$K:$L,2,FALSE),""))</f>
        <v/>
      </c>
      <c r="S9" s="6" t="str">
        <f>IF(_xlfn.IFNA(VLOOKUP(N9,buff!$K:$L,2,FALSE),"")=0,"",_xlfn.IFNA(VLOOKUP(N9,buff!$K:$L,2,FALSE),""))</f>
        <v/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>
        <v>137</v>
      </c>
      <c r="W9" t="s">
        <v>1487</v>
      </c>
    </row>
    <row r="10" spans="1:24" x14ac:dyDescent="0.15">
      <c r="A10" s="8" t="str">
        <f t="shared" si="1"/>
        <v>被动技能1等级5</v>
      </c>
      <c r="B10" s="8">
        <f t="shared" si="6"/>
        <v>1</v>
      </c>
      <c r="C10" s="8">
        <f t="shared" si="2"/>
        <v>5</v>
      </c>
      <c r="E10" s="8">
        <f t="shared" si="3"/>
        <v>200005</v>
      </c>
      <c r="F10" t="str">
        <f t="shared" si="4"/>
        <v>攻击小</v>
      </c>
      <c r="G10">
        <v>200005</v>
      </c>
      <c r="H10" s="24" t="s">
        <v>1549</v>
      </c>
      <c r="I10" s="4" t="str">
        <f t="shared" si="5"/>
        <v>提升自身攻击力169。</v>
      </c>
      <c r="J10" t="s">
        <v>154</v>
      </c>
      <c r="K10" s="10" t="str">
        <f t="shared" si="0"/>
        <v>20005:100:1:0</v>
      </c>
      <c r="L10" s="4" t="s">
        <v>468</v>
      </c>
      <c r="Q10" s="6" t="str">
        <f>IF(_xlfn.IFNA(VLOOKUP(L10,buff!$K:$L,2,FALSE),"")=0,"",_xlfn.IFNA(VLOOKUP(L10,buff!$K:$L,2,FALSE),""))</f>
        <v>20005:100:1:0</v>
      </c>
      <c r="R10" s="6" t="str">
        <f>IF(_xlfn.IFNA(VLOOKUP(M10,buff!$K:$L,2,FALSE),"")=0,"",_xlfn.IFNA(VLOOKUP(M10,buff!$K:$L,2,FALSE),""))</f>
        <v/>
      </c>
      <c r="S10" s="6" t="str">
        <f>IF(_xlfn.IFNA(VLOOKUP(N10,buff!$K:$L,2,FALSE),"")=0,"",_xlfn.IFNA(VLOOKUP(N10,buff!$K:$L,2,FALSE),""))</f>
        <v/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>
        <v>169</v>
      </c>
      <c r="W10" t="s">
        <v>1487</v>
      </c>
    </row>
    <row r="11" spans="1:24" x14ac:dyDescent="0.15">
      <c r="A11" s="8" t="str">
        <f t="shared" si="1"/>
        <v>被动技能1等级6</v>
      </c>
      <c r="B11" s="8">
        <f t="shared" si="6"/>
        <v>1</v>
      </c>
      <c r="C11" s="8">
        <f t="shared" si="2"/>
        <v>6</v>
      </c>
      <c r="E11" s="8">
        <f t="shared" si="3"/>
        <v>200006</v>
      </c>
      <c r="F11" t="str">
        <f t="shared" si="4"/>
        <v>攻击小</v>
      </c>
      <c r="G11">
        <v>200006</v>
      </c>
      <c r="H11" s="24" t="s">
        <v>1549</v>
      </c>
      <c r="I11" s="4" t="str">
        <f t="shared" si="5"/>
        <v>提升自身攻击力208。</v>
      </c>
      <c r="J11" t="s">
        <v>154</v>
      </c>
      <c r="K11" s="10" t="str">
        <f t="shared" si="0"/>
        <v>20006:100:1:0</v>
      </c>
      <c r="L11" s="4" t="s">
        <v>469</v>
      </c>
      <c r="Q11" s="6" t="str">
        <f>IF(_xlfn.IFNA(VLOOKUP(L11,buff!$K:$L,2,FALSE),"")=0,"",_xlfn.IFNA(VLOOKUP(L11,buff!$K:$L,2,FALSE),""))</f>
        <v>20006:100:1:0</v>
      </c>
      <c r="R11" s="6" t="str">
        <f>IF(_xlfn.IFNA(VLOOKUP(M11,buff!$K:$L,2,FALSE),"")=0,"",_xlfn.IFNA(VLOOKUP(M11,buff!$K:$L,2,FALSE),""))</f>
        <v/>
      </c>
      <c r="S11" s="6" t="str">
        <f>IF(_xlfn.IFNA(VLOOKUP(N11,buff!$K:$L,2,FALSE),"")=0,"",_xlfn.IFNA(VLOOKUP(N11,buff!$K:$L,2,FALSE),""))</f>
        <v/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>
        <v>208</v>
      </c>
      <c r="W11" t="s">
        <v>1487</v>
      </c>
    </row>
    <row r="12" spans="1:24" x14ac:dyDescent="0.15">
      <c r="A12" s="8" t="str">
        <f t="shared" si="1"/>
        <v>被动技能1等级7</v>
      </c>
      <c r="B12" s="8">
        <f t="shared" si="6"/>
        <v>1</v>
      </c>
      <c r="C12" s="8">
        <f t="shared" si="2"/>
        <v>7</v>
      </c>
      <c r="E12" s="8">
        <f t="shared" si="3"/>
        <v>200007</v>
      </c>
      <c r="F12" t="str">
        <f t="shared" si="4"/>
        <v>攻击小</v>
      </c>
      <c r="G12">
        <v>200007</v>
      </c>
      <c r="H12" s="24" t="s">
        <v>1549</v>
      </c>
      <c r="I12" s="4" t="str">
        <f t="shared" si="5"/>
        <v>提升自身攻击力257。</v>
      </c>
      <c r="J12" t="s">
        <v>154</v>
      </c>
      <c r="K12" s="10" t="str">
        <f t="shared" si="0"/>
        <v>20007:100:1:0</v>
      </c>
      <c r="L12" s="4" t="s">
        <v>470</v>
      </c>
      <c r="Q12" s="6" t="str">
        <f>IF(_xlfn.IFNA(VLOOKUP(L12,buff!$K:$L,2,FALSE),"")=0,"",_xlfn.IFNA(VLOOKUP(L12,buff!$K:$L,2,FALSE),""))</f>
        <v>20007:100:1:0</v>
      </c>
      <c r="R12" s="6" t="str">
        <f>IF(_xlfn.IFNA(VLOOKUP(M12,buff!$K:$L,2,FALSE),"")=0,"",_xlfn.IFNA(VLOOKUP(M12,buff!$K:$L,2,FALSE),""))</f>
        <v/>
      </c>
      <c r="S12" s="6" t="str">
        <f>IF(_xlfn.IFNA(VLOOKUP(N12,buff!$K:$L,2,FALSE),"")=0,"",_xlfn.IFNA(VLOOKUP(N12,buff!$K:$L,2,FALSE),""))</f>
        <v/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>
        <v>257</v>
      </c>
      <c r="W12" t="s">
        <v>1487</v>
      </c>
    </row>
    <row r="13" spans="1:24" x14ac:dyDescent="0.15">
      <c r="A13" s="8" t="str">
        <f t="shared" si="1"/>
        <v>被动技能1等级8</v>
      </c>
      <c r="B13" s="8">
        <f t="shared" si="6"/>
        <v>1</v>
      </c>
      <c r="C13" s="8">
        <f t="shared" si="2"/>
        <v>8</v>
      </c>
      <c r="E13" s="8">
        <f t="shared" si="3"/>
        <v>200008</v>
      </c>
      <c r="F13" t="str">
        <f t="shared" si="4"/>
        <v>攻击小</v>
      </c>
      <c r="G13">
        <v>200008</v>
      </c>
      <c r="H13" s="24" t="s">
        <v>1549</v>
      </c>
      <c r="I13" s="4" t="str">
        <f t="shared" si="5"/>
        <v>提升自身攻击力316。</v>
      </c>
      <c r="J13" t="s">
        <v>154</v>
      </c>
      <c r="K13" s="10" t="str">
        <f t="shared" si="0"/>
        <v>20008:100:1:0</v>
      </c>
      <c r="L13" s="4" t="s">
        <v>471</v>
      </c>
      <c r="Q13" s="6" t="str">
        <f>IF(_xlfn.IFNA(VLOOKUP(L13,buff!$K:$L,2,FALSE),"")=0,"",_xlfn.IFNA(VLOOKUP(L13,buff!$K:$L,2,FALSE),""))</f>
        <v>20008:100:1:0</v>
      </c>
      <c r="R13" s="6" t="str">
        <f>IF(_xlfn.IFNA(VLOOKUP(M13,buff!$K:$L,2,FALSE),"")=0,"",_xlfn.IFNA(VLOOKUP(M13,buff!$K:$L,2,FALSE),""))</f>
        <v/>
      </c>
      <c r="S13" s="6" t="str">
        <f>IF(_xlfn.IFNA(VLOOKUP(N13,buff!$K:$L,2,FALSE),"")=0,"",_xlfn.IFNA(VLOOKUP(N13,buff!$K:$L,2,FALSE),""))</f>
        <v/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>
        <v>316</v>
      </c>
      <c r="W13" t="s">
        <v>1487</v>
      </c>
    </row>
    <row r="14" spans="1:24" x14ac:dyDescent="0.15">
      <c r="A14" s="8" t="str">
        <f t="shared" si="1"/>
        <v>被动技能1等级9</v>
      </c>
      <c r="B14" s="8">
        <f t="shared" si="6"/>
        <v>1</v>
      </c>
      <c r="C14" s="8">
        <f t="shared" si="2"/>
        <v>9</v>
      </c>
      <c r="E14" s="8">
        <f t="shared" si="3"/>
        <v>200009</v>
      </c>
      <c r="F14" t="str">
        <f t="shared" si="4"/>
        <v>攻击小</v>
      </c>
      <c r="G14">
        <v>200009</v>
      </c>
      <c r="H14" s="24" t="s">
        <v>1549</v>
      </c>
      <c r="I14" s="4" t="str">
        <f t="shared" si="5"/>
        <v>提升自身攻击力390。</v>
      </c>
      <c r="J14" t="s">
        <v>154</v>
      </c>
      <c r="K14" s="10" t="str">
        <f t="shared" si="0"/>
        <v>20009:100:1:0</v>
      </c>
      <c r="L14" s="4" t="s">
        <v>472</v>
      </c>
      <c r="Q14" s="6" t="str">
        <f>IF(_xlfn.IFNA(VLOOKUP(L14,buff!$K:$L,2,FALSE),"")=0,"",_xlfn.IFNA(VLOOKUP(L14,buff!$K:$L,2,FALSE),""))</f>
        <v>20009:100:1:0</v>
      </c>
      <c r="R14" s="6" t="str">
        <f>IF(_xlfn.IFNA(VLOOKUP(M14,buff!$K:$L,2,FALSE),"")=0,"",_xlfn.IFNA(VLOOKUP(M14,buff!$K:$L,2,FALSE),""))</f>
        <v/>
      </c>
      <c r="S14" s="6" t="str">
        <f>IF(_xlfn.IFNA(VLOOKUP(N14,buff!$K:$L,2,FALSE),"")=0,"",_xlfn.IFNA(VLOOKUP(N14,buff!$K:$L,2,FALSE),""))</f>
        <v/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>
        <v>390</v>
      </c>
      <c r="W14" t="s">
        <v>1487</v>
      </c>
    </row>
    <row r="15" spans="1:24" x14ac:dyDescent="0.15">
      <c r="A15" s="8" t="str">
        <f t="shared" si="1"/>
        <v>被动技能1等级10</v>
      </c>
      <c r="B15" s="8">
        <f t="shared" si="6"/>
        <v>1</v>
      </c>
      <c r="C15" s="8">
        <f t="shared" si="2"/>
        <v>10</v>
      </c>
      <c r="E15" s="8">
        <f t="shared" si="3"/>
        <v>200010</v>
      </c>
      <c r="F15" t="str">
        <f t="shared" si="4"/>
        <v>攻击小</v>
      </c>
      <c r="G15">
        <v>200010</v>
      </c>
      <c r="H15" s="24" t="s">
        <v>1549</v>
      </c>
      <c r="I15" s="4" t="str">
        <f t="shared" si="5"/>
        <v>提升自身攻击力480。</v>
      </c>
      <c r="J15" t="s">
        <v>154</v>
      </c>
      <c r="K15" s="10" t="str">
        <f t="shared" si="0"/>
        <v>20010:100:1:0</v>
      </c>
      <c r="L15" s="4" t="s">
        <v>473</v>
      </c>
      <c r="Q15" s="6" t="str">
        <f>IF(_xlfn.IFNA(VLOOKUP(L15,buff!$K:$L,2,FALSE),"")=0,"",_xlfn.IFNA(VLOOKUP(L15,buff!$K:$L,2,FALSE),""))</f>
        <v>20010:100:1:0</v>
      </c>
      <c r="R15" s="6" t="str">
        <f>IF(_xlfn.IFNA(VLOOKUP(M15,buff!$K:$L,2,FALSE),"")=0,"",_xlfn.IFNA(VLOOKUP(M15,buff!$K:$L,2,FALSE),""))</f>
        <v/>
      </c>
      <c r="S15" s="6" t="str">
        <f>IF(_xlfn.IFNA(VLOOKUP(N15,buff!$K:$L,2,FALSE),"")=0,"",_xlfn.IFNA(VLOOKUP(N15,buff!$K:$L,2,FALSE),""))</f>
        <v/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>
        <v>480</v>
      </c>
      <c r="W15" t="s">
        <v>1487</v>
      </c>
    </row>
    <row r="16" spans="1:24" x14ac:dyDescent="0.15">
      <c r="A16" s="8" t="str">
        <f t="shared" si="1"/>
        <v>被动技能1等级11</v>
      </c>
      <c r="B16" s="8">
        <f t="shared" si="6"/>
        <v>1</v>
      </c>
      <c r="C16" s="8">
        <f t="shared" si="2"/>
        <v>11</v>
      </c>
      <c r="E16" s="8">
        <f t="shared" si="3"/>
        <v>200011</v>
      </c>
      <c r="F16" t="str">
        <f t="shared" si="4"/>
        <v>攻击小</v>
      </c>
      <c r="G16">
        <v>200011</v>
      </c>
      <c r="H16" s="24" t="s">
        <v>1549</v>
      </c>
      <c r="I16" s="4" t="str">
        <f t="shared" si="5"/>
        <v>提升自身攻击力591。</v>
      </c>
      <c r="J16" t="s">
        <v>154</v>
      </c>
      <c r="K16" s="10" t="str">
        <f t="shared" si="0"/>
        <v>20011:100:1:0</v>
      </c>
      <c r="L16" s="4" t="s">
        <v>474</v>
      </c>
      <c r="Q16" s="6" t="str">
        <f>IF(_xlfn.IFNA(VLOOKUP(L16,buff!$K:$L,2,FALSE),"")=0,"",_xlfn.IFNA(VLOOKUP(L16,buff!$K:$L,2,FALSE),""))</f>
        <v>20011:100:1:0</v>
      </c>
      <c r="R16" s="6" t="str">
        <f>IF(_xlfn.IFNA(VLOOKUP(M16,buff!$K:$L,2,FALSE),"")=0,"",_xlfn.IFNA(VLOOKUP(M16,buff!$K:$L,2,FALSE),""))</f>
        <v/>
      </c>
      <c r="S16" s="6" t="str">
        <f>IF(_xlfn.IFNA(VLOOKUP(N16,buff!$K:$L,2,FALSE),"")=0,"",_xlfn.IFNA(VLOOKUP(N16,buff!$K:$L,2,FALSE),""))</f>
        <v/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>
        <v>591</v>
      </c>
      <c r="W16" t="s">
        <v>1487</v>
      </c>
    </row>
    <row r="17" spans="1:23" x14ac:dyDescent="0.15">
      <c r="A17" s="8" t="str">
        <f t="shared" si="1"/>
        <v>被动技能1等级12</v>
      </c>
      <c r="B17" s="8">
        <f t="shared" si="6"/>
        <v>1</v>
      </c>
      <c r="C17" s="8">
        <f t="shared" si="2"/>
        <v>12</v>
      </c>
      <c r="E17" s="8">
        <f t="shared" si="3"/>
        <v>200012</v>
      </c>
      <c r="F17" t="str">
        <f t="shared" si="4"/>
        <v>攻击小</v>
      </c>
      <c r="G17">
        <v>200012</v>
      </c>
      <c r="H17" s="24" t="s">
        <v>1549</v>
      </c>
      <c r="I17" s="4" t="str">
        <f t="shared" si="5"/>
        <v>提升自身攻击力728。</v>
      </c>
      <c r="J17" t="s">
        <v>154</v>
      </c>
      <c r="K17" s="10" t="str">
        <f t="shared" si="0"/>
        <v>20012:100:1:0</v>
      </c>
      <c r="L17" s="4" t="s">
        <v>475</v>
      </c>
      <c r="Q17" s="6" t="str">
        <f>IF(_xlfn.IFNA(VLOOKUP(L17,buff!$K:$L,2,FALSE),"")=0,"",_xlfn.IFNA(VLOOKUP(L17,buff!$K:$L,2,FALSE),""))</f>
        <v>20012:100:1:0</v>
      </c>
      <c r="R17" s="6" t="str">
        <f>IF(_xlfn.IFNA(VLOOKUP(M17,buff!$K:$L,2,FALSE),"")=0,"",_xlfn.IFNA(VLOOKUP(M17,buff!$K:$L,2,FALSE),""))</f>
        <v/>
      </c>
      <c r="S17" s="6" t="str">
        <f>IF(_xlfn.IFNA(VLOOKUP(N17,buff!$K:$L,2,FALSE),"")=0,"",_xlfn.IFNA(VLOOKUP(N17,buff!$K:$L,2,FALSE),""))</f>
        <v/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>
        <v>728</v>
      </c>
      <c r="W17" t="s">
        <v>1487</v>
      </c>
    </row>
    <row r="18" spans="1:23" x14ac:dyDescent="0.15">
      <c r="A18" s="8" t="str">
        <f t="shared" si="1"/>
        <v>被动技能1等级13</v>
      </c>
      <c r="B18" s="8">
        <f t="shared" si="6"/>
        <v>1</v>
      </c>
      <c r="C18" s="8">
        <f t="shared" si="2"/>
        <v>13</v>
      </c>
      <c r="E18" s="8">
        <f t="shared" si="3"/>
        <v>200013</v>
      </c>
      <c r="F18" t="str">
        <f t="shared" si="4"/>
        <v>攻击小</v>
      </c>
      <c r="G18">
        <v>200013</v>
      </c>
      <c r="H18" s="24" t="s">
        <v>1549</v>
      </c>
      <c r="I18" s="4" t="str">
        <f t="shared" si="5"/>
        <v>提升自身攻击力896。</v>
      </c>
      <c r="J18" t="s">
        <v>154</v>
      </c>
      <c r="K18" s="10" t="str">
        <f t="shared" si="0"/>
        <v>20013:100:1:0</v>
      </c>
      <c r="L18" s="4" t="s">
        <v>476</v>
      </c>
      <c r="Q18" s="6" t="str">
        <f>IF(_xlfn.IFNA(VLOOKUP(L18,buff!$K:$L,2,FALSE),"")=0,"",_xlfn.IFNA(VLOOKUP(L18,buff!$K:$L,2,FALSE),""))</f>
        <v>20013:100:1:0</v>
      </c>
      <c r="R18" s="6" t="str">
        <f>IF(_xlfn.IFNA(VLOOKUP(M18,buff!$K:$L,2,FALSE),"")=0,"",_xlfn.IFNA(VLOOKUP(M18,buff!$K:$L,2,FALSE),""))</f>
        <v/>
      </c>
      <c r="S18" s="6" t="str">
        <f>IF(_xlfn.IFNA(VLOOKUP(N18,buff!$K:$L,2,FALSE),"")=0,"",_xlfn.IFNA(VLOOKUP(N18,buff!$K:$L,2,FALSE),""))</f>
        <v/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>
        <v>896</v>
      </c>
      <c r="W18" t="s">
        <v>1487</v>
      </c>
    </row>
    <row r="19" spans="1:23" x14ac:dyDescent="0.15">
      <c r="A19" s="8" t="str">
        <f t="shared" si="1"/>
        <v>被动技能1等级14</v>
      </c>
      <c r="B19" s="8">
        <f t="shared" si="6"/>
        <v>1</v>
      </c>
      <c r="C19" s="8">
        <f t="shared" si="2"/>
        <v>14</v>
      </c>
      <c r="E19" s="8">
        <f t="shared" si="3"/>
        <v>200014</v>
      </c>
      <c r="F19" t="str">
        <f t="shared" si="4"/>
        <v>攻击小</v>
      </c>
      <c r="G19">
        <v>200014</v>
      </c>
      <c r="H19" s="24" t="s">
        <v>1549</v>
      </c>
      <c r="I19" s="4" t="str">
        <f t="shared" si="5"/>
        <v>提升自身攻击力1103。</v>
      </c>
      <c r="J19" t="s">
        <v>154</v>
      </c>
      <c r="K19" s="10" t="str">
        <f t="shared" si="0"/>
        <v>20014:100:1:0</v>
      </c>
      <c r="L19" s="4" t="s">
        <v>477</v>
      </c>
      <c r="Q19" s="6" t="str">
        <f>IF(_xlfn.IFNA(VLOOKUP(L19,buff!$K:$L,2,FALSE),"")=0,"",_xlfn.IFNA(VLOOKUP(L19,buff!$K:$L,2,FALSE),""))</f>
        <v>20014:100:1:0</v>
      </c>
      <c r="R19" s="6" t="str">
        <f>IF(_xlfn.IFNA(VLOOKUP(M19,buff!$K:$L,2,FALSE),"")=0,"",_xlfn.IFNA(VLOOKUP(M19,buff!$K:$L,2,FALSE),""))</f>
        <v/>
      </c>
      <c r="S19" s="6" t="str">
        <f>IF(_xlfn.IFNA(VLOOKUP(N19,buff!$K:$L,2,FALSE),"")=0,"",_xlfn.IFNA(VLOOKUP(N19,buff!$K:$L,2,FALSE),""))</f>
        <v/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>
        <v>1103</v>
      </c>
      <c r="W19" t="s">
        <v>1487</v>
      </c>
    </row>
    <row r="20" spans="1:23" x14ac:dyDescent="0.15">
      <c r="A20" s="8" t="str">
        <f t="shared" si="1"/>
        <v>被动技能1等级15</v>
      </c>
      <c r="B20" s="8">
        <f t="shared" si="6"/>
        <v>1</v>
      </c>
      <c r="C20" s="8">
        <f t="shared" si="2"/>
        <v>15</v>
      </c>
      <c r="E20" s="8">
        <f t="shared" si="3"/>
        <v>200015</v>
      </c>
      <c r="F20" t="str">
        <f t="shared" si="4"/>
        <v>攻击小</v>
      </c>
      <c r="G20">
        <v>200015</v>
      </c>
      <c r="H20" s="24" t="s">
        <v>1549</v>
      </c>
      <c r="I20" s="4" t="str">
        <f t="shared" si="5"/>
        <v>提升自身攻击力1359。</v>
      </c>
      <c r="J20" t="s">
        <v>154</v>
      </c>
      <c r="K20" s="10" t="str">
        <f t="shared" si="0"/>
        <v>20015:100:1:0</v>
      </c>
      <c r="L20" s="4" t="s">
        <v>478</v>
      </c>
      <c r="Q20" s="6" t="str">
        <f>IF(_xlfn.IFNA(VLOOKUP(L20,buff!$K:$L,2,FALSE),"")=0,"",_xlfn.IFNA(VLOOKUP(L20,buff!$K:$L,2,FALSE),""))</f>
        <v>20015:100:1:0</v>
      </c>
      <c r="R20" s="6" t="str">
        <f>IF(_xlfn.IFNA(VLOOKUP(M20,buff!$K:$L,2,FALSE),"")=0,"",_xlfn.IFNA(VLOOKUP(M20,buff!$K:$L,2,FALSE),""))</f>
        <v/>
      </c>
      <c r="S20" s="6" t="str">
        <f>IF(_xlfn.IFNA(VLOOKUP(N20,buff!$K:$L,2,FALSE),"")=0,"",_xlfn.IFNA(VLOOKUP(N20,buff!$K:$L,2,FALSE),""))</f>
        <v/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>
        <v>1359</v>
      </c>
      <c r="W20" t="s">
        <v>1487</v>
      </c>
    </row>
    <row r="21" spans="1:23" x14ac:dyDescent="0.15">
      <c r="A21" s="8" t="str">
        <f t="shared" si="1"/>
        <v>被动技能1等级16</v>
      </c>
      <c r="B21" s="8">
        <f t="shared" si="6"/>
        <v>1</v>
      </c>
      <c r="C21" s="8">
        <f t="shared" si="2"/>
        <v>16</v>
      </c>
      <c r="E21" s="8">
        <f t="shared" si="3"/>
        <v>200016</v>
      </c>
      <c r="F21" t="str">
        <f t="shared" si="4"/>
        <v>攻击小</v>
      </c>
      <c r="G21">
        <v>200016</v>
      </c>
      <c r="H21" s="24" t="s">
        <v>1549</v>
      </c>
      <c r="I21" s="4" t="str">
        <f t="shared" si="5"/>
        <v>提升自身攻击力1673。</v>
      </c>
      <c r="J21" t="s">
        <v>154</v>
      </c>
      <c r="K21" s="10" t="str">
        <f t="shared" si="0"/>
        <v>20016:100:1:0</v>
      </c>
      <c r="L21" s="4" t="s">
        <v>479</v>
      </c>
      <c r="Q21" s="6" t="str">
        <f>IF(_xlfn.IFNA(VLOOKUP(L21,buff!$K:$L,2,FALSE),"")=0,"",_xlfn.IFNA(VLOOKUP(L21,buff!$K:$L,2,FALSE),""))</f>
        <v>20016:100:1:0</v>
      </c>
      <c r="R21" s="6" t="str">
        <f>IF(_xlfn.IFNA(VLOOKUP(M21,buff!$K:$L,2,FALSE),"")=0,"",_xlfn.IFNA(VLOOKUP(M21,buff!$K:$L,2,FALSE),""))</f>
        <v/>
      </c>
      <c r="S21" s="6" t="str">
        <f>IF(_xlfn.IFNA(VLOOKUP(N21,buff!$K:$L,2,FALSE),"")=0,"",_xlfn.IFNA(VLOOKUP(N21,buff!$K:$L,2,FALSE),""))</f>
        <v/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>
        <v>1673</v>
      </c>
      <c r="W21" t="s">
        <v>1487</v>
      </c>
    </row>
    <row r="22" spans="1:23" x14ac:dyDescent="0.15">
      <c r="A22" s="8" t="str">
        <f t="shared" si="1"/>
        <v>被动技能1等级17</v>
      </c>
      <c r="B22" s="8">
        <f t="shared" si="6"/>
        <v>1</v>
      </c>
      <c r="C22" s="8">
        <f t="shared" si="2"/>
        <v>17</v>
      </c>
      <c r="E22" s="8">
        <f t="shared" si="3"/>
        <v>200017</v>
      </c>
      <c r="F22" t="str">
        <f t="shared" si="4"/>
        <v>攻击小</v>
      </c>
      <c r="G22">
        <v>200017</v>
      </c>
      <c r="H22" s="24" t="s">
        <v>1549</v>
      </c>
      <c r="I22" s="4" t="str">
        <f t="shared" si="5"/>
        <v>提升自身攻击力2060。</v>
      </c>
      <c r="J22" t="s">
        <v>154</v>
      </c>
      <c r="K22" s="10" t="str">
        <f t="shared" si="0"/>
        <v>20017:100:1:0</v>
      </c>
      <c r="L22" s="4" t="s">
        <v>480</v>
      </c>
      <c r="Q22" s="6" t="str">
        <f>IF(_xlfn.IFNA(VLOOKUP(L22,buff!$K:$L,2,FALSE),"")=0,"",_xlfn.IFNA(VLOOKUP(L22,buff!$K:$L,2,FALSE),""))</f>
        <v>20017:100:1:0</v>
      </c>
      <c r="R22" s="6" t="str">
        <f>IF(_xlfn.IFNA(VLOOKUP(M22,buff!$K:$L,2,FALSE),"")=0,"",_xlfn.IFNA(VLOOKUP(M22,buff!$K:$L,2,FALSE),""))</f>
        <v/>
      </c>
      <c r="S22" s="6" t="str">
        <f>IF(_xlfn.IFNA(VLOOKUP(N22,buff!$K:$L,2,FALSE),"")=0,"",_xlfn.IFNA(VLOOKUP(N22,buff!$K:$L,2,FALSE),""))</f>
        <v/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>
        <v>2060</v>
      </c>
      <c r="W22" t="s">
        <v>1487</v>
      </c>
    </row>
    <row r="23" spans="1:23" x14ac:dyDescent="0.15">
      <c r="A23" s="8" t="str">
        <f t="shared" si="1"/>
        <v>被动技能1等级18</v>
      </c>
      <c r="B23" s="8">
        <f t="shared" si="6"/>
        <v>1</v>
      </c>
      <c r="C23" s="8">
        <f t="shared" si="2"/>
        <v>18</v>
      </c>
      <c r="E23" s="8">
        <f t="shared" si="3"/>
        <v>200018</v>
      </c>
      <c r="F23" t="str">
        <f t="shared" si="4"/>
        <v>攻击小</v>
      </c>
      <c r="G23">
        <v>200018</v>
      </c>
      <c r="H23" s="24" t="s">
        <v>1549</v>
      </c>
      <c r="I23" s="4" t="str">
        <f t="shared" si="5"/>
        <v>提升自身攻击力2536。</v>
      </c>
      <c r="J23" t="s">
        <v>154</v>
      </c>
      <c r="K23" s="10" t="str">
        <f t="shared" si="0"/>
        <v>20018:100:1:0</v>
      </c>
      <c r="L23" s="4" t="s">
        <v>481</v>
      </c>
      <c r="Q23" s="6" t="str">
        <f>IF(_xlfn.IFNA(VLOOKUP(L23,buff!$K:$L,2,FALSE),"")=0,"",_xlfn.IFNA(VLOOKUP(L23,buff!$K:$L,2,FALSE),""))</f>
        <v>20018:100:1:0</v>
      </c>
      <c r="R23" s="6" t="str">
        <f>IF(_xlfn.IFNA(VLOOKUP(M23,buff!$K:$L,2,FALSE),"")=0,"",_xlfn.IFNA(VLOOKUP(M23,buff!$K:$L,2,FALSE),""))</f>
        <v/>
      </c>
      <c r="S23" s="6" t="str">
        <f>IF(_xlfn.IFNA(VLOOKUP(N23,buff!$K:$L,2,FALSE),"")=0,"",_xlfn.IFNA(VLOOKUP(N23,buff!$K:$L,2,FALSE),""))</f>
        <v/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>
        <v>2536</v>
      </c>
      <c r="W23" t="s">
        <v>1487</v>
      </c>
    </row>
    <row r="24" spans="1:23" x14ac:dyDescent="0.15">
      <c r="A24" s="8" t="str">
        <f t="shared" si="1"/>
        <v>被动技能1等级19</v>
      </c>
      <c r="B24" s="8">
        <f t="shared" si="6"/>
        <v>1</v>
      </c>
      <c r="C24" s="8">
        <f t="shared" si="2"/>
        <v>19</v>
      </c>
      <c r="E24" s="8">
        <f t="shared" si="3"/>
        <v>200019</v>
      </c>
      <c r="F24" t="str">
        <f t="shared" si="4"/>
        <v>攻击小</v>
      </c>
      <c r="G24">
        <v>200019</v>
      </c>
      <c r="H24" s="24" t="s">
        <v>1549</v>
      </c>
      <c r="I24" s="4" t="str">
        <f t="shared" si="5"/>
        <v>提升自身攻击力3123。</v>
      </c>
      <c r="J24" t="s">
        <v>154</v>
      </c>
      <c r="K24" s="10" t="str">
        <f t="shared" si="0"/>
        <v>20019:100:1:0</v>
      </c>
      <c r="L24" s="4" t="s">
        <v>482</v>
      </c>
      <c r="Q24" s="6" t="str">
        <f>IF(_xlfn.IFNA(VLOOKUP(L24,buff!$K:$L,2,FALSE),"")=0,"",_xlfn.IFNA(VLOOKUP(L24,buff!$K:$L,2,FALSE),""))</f>
        <v>20019:100:1:0</v>
      </c>
      <c r="R24" s="6" t="str">
        <f>IF(_xlfn.IFNA(VLOOKUP(M24,buff!$K:$L,2,FALSE),"")=0,"",_xlfn.IFNA(VLOOKUP(M24,buff!$K:$L,2,FALSE),""))</f>
        <v/>
      </c>
      <c r="S24" s="6" t="str">
        <f>IF(_xlfn.IFNA(VLOOKUP(N24,buff!$K:$L,2,FALSE),"")=0,"",_xlfn.IFNA(VLOOKUP(N24,buff!$K:$L,2,FALSE),""))</f>
        <v/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>
        <v>3123</v>
      </c>
      <c r="W24" t="s">
        <v>1487</v>
      </c>
    </row>
    <row r="25" spans="1:23" x14ac:dyDescent="0.15">
      <c r="A25" s="8" t="str">
        <f t="shared" si="1"/>
        <v>被动技能1等级20</v>
      </c>
      <c r="B25" s="8">
        <f t="shared" si="6"/>
        <v>1</v>
      </c>
      <c r="C25" s="8">
        <f t="shared" si="2"/>
        <v>20</v>
      </c>
      <c r="E25" s="8">
        <f t="shared" si="3"/>
        <v>200020</v>
      </c>
      <c r="F25" t="str">
        <f t="shared" si="4"/>
        <v>攻击小</v>
      </c>
      <c r="G25">
        <v>200020</v>
      </c>
      <c r="H25" s="24" t="s">
        <v>1549</v>
      </c>
      <c r="I25" s="4" t="str">
        <f t="shared" si="5"/>
        <v>提升自身攻击力3845。</v>
      </c>
      <c r="J25" t="s">
        <v>154</v>
      </c>
      <c r="K25" s="10" t="str">
        <f t="shared" si="0"/>
        <v>20020:100:1:0</v>
      </c>
      <c r="L25" s="4" t="s">
        <v>483</v>
      </c>
      <c r="Q25" s="6" t="str">
        <f>IF(_xlfn.IFNA(VLOOKUP(L25,buff!$K:$L,2,FALSE),"")=0,"",_xlfn.IFNA(VLOOKUP(L25,buff!$K:$L,2,FALSE),""))</f>
        <v>20020:100:1:0</v>
      </c>
      <c r="R25" s="6" t="str">
        <f>IF(_xlfn.IFNA(VLOOKUP(M25,buff!$K:$L,2,FALSE),"")=0,"",_xlfn.IFNA(VLOOKUP(M25,buff!$K:$L,2,FALSE),""))</f>
        <v/>
      </c>
      <c r="S25" s="6" t="str">
        <f>IF(_xlfn.IFNA(VLOOKUP(N25,buff!$K:$L,2,FALSE),"")=0,"",_xlfn.IFNA(VLOOKUP(N25,buff!$K:$L,2,FALSE),""))</f>
        <v/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>
        <v>3845</v>
      </c>
      <c r="W25" t="s">
        <v>1487</v>
      </c>
    </row>
    <row r="26" spans="1:23" x14ac:dyDescent="0.15">
      <c r="A26" s="8" t="str">
        <f t="shared" si="1"/>
        <v>被动技能2等级1</v>
      </c>
      <c r="B26" s="8">
        <f t="shared" si="6"/>
        <v>2</v>
      </c>
      <c r="C26" s="8">
        <f t="shared" si="2"/>
        <v>1</v>
      </c>
      <c r="E26" s="8">
        <f t="shared" si="3"/>
        <v>200021</v>
      </c>
      <c r="F26" t="str">
        <f t="shared" si="4"/>
        <v>攻击中</v>
      </c>
      <c r="G26">
        <v>200021</v>
      </c>
      <c r="H26" s="24" t="s">
        <v>1550</v>
      </c>
      <c r="I26" s="4" t="str">
        <f>"提升自身攻击力"&amp;V26&amp;"。"</f>
        <v>提升自身攻击力76。</v>
      </c>
      <c r="J26" t="s">
        <v>154</v>
      </c>
      <c r="K26" s="10" t="str">
        <f t="shared" ref="K26:K45" si="7">IF(Q26="","",Q26)&amp;IF(R26="","","|"&amp;R26)&amp;IF(S26="","","|"&amp;S26)&amp;IF(T26="","","|"&amp;T26)&amp;IF(U26="","","|"&amp;U26)</f>
        <v>20021:100:1:0</v>
      </c>
      <c r="L26" s="4" t="s">
        <v>484</v>
      </c>
      <c r="Q26" s="6" t="str">
        <f>IF(_xlfn.IFNA(VLOOKUP(L26,buff!$K:$L,2,FALSE),"")=0,"",_xlfn.IFNA(VLOOKUP(L26,buff!$K:$L,2,FALSE),""))</f>
        <v>20021:100:1:0</v>
      </c>
      <c r="R26" s="6" t="str">
        <f>IF(_xlfn.IFNA(VLOOKUP(M26,buff!$K:$L,2,FALSE),"")=0,"",_xlfn.IFNA(VLOOKUP(M26,buff!$K:$L,2,FALSE),""))</f>
        <v/>
      </c>
      <c r="S26" s="6" t="str">
        <f>IF(_xlfn.IFNA(VLOOKUP(N26,buff!$K:$L,2,FALSE),"")=0,"",_xlfn.IFNA(VLOOKUP(N26,buff!$K:$L,2,FALSE),""))</f>
        <v/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>
        <v>76</v>
      </c>
      <c r="W26" t="s">
        <v>1487</v>
      </c>
    </row>
    <row r="27" spans="1:23" x14ac:dyDescent="0.15">
      <c r="A27" s="8" t="str">
        <f t="shared" si="1"/>
        <v>被动技能2等级2</v>
      </c>
      <c r="B27" s="8">
        <f t="shared" si="6"/>
        <v>2</v>
      </c>
      <c r="C27" s="8">
        <f t="shared" si="2"/>
        <v>2</v>
      </c>
      <c r="E27" s="8">
        <f t="shared" si="3"/>
        <v>200022</v>
      </c>
      <c r="F27" t="str">
        <f t="shared" si="4"/>
        <v>攻击中</v>
      </c>
      <c r="G27">
        <v>200022</v>
      </c>
      <c r="H27" s="24" t="s">
        <v>1550</v>
      </c>
      <c r="I27" s="4" t="str">
        <f t="shared" ref="I27:I45" si="8">"提升自身攻击力"&amp;V27&amp;"。"</f>
        <v>提升自身攻击力112。</v>
      </c>
      <c r="J27" t="s">
        <v>154</v>
      </c>
      <c r="K27" s="10" t="str">
        <f t="shared" si="7"/>
        <v>20022:100:1:0</v>
      </c>
      <c r="L27" s="4" t="s">
        <v>485</v>
      </c>
      <c r="Q27" s="6" t="str">
        <f>IF(_xlfn.IFNA(VLOOKUP(L27,buff!$K:$L,2,FALSE),"")=0,"",_xlfn.IFNA(VLOOKUP(L27,buff!$K:$L,2,FALSE),""))</f>
        <v>20022:100:1:0</v>
      </c>
      <c r="R27" s="6" t="str">
        <f>IF(_xlfn.IFNA(VLOOKUP(M27,buff!$K:$L,2,FALSE),"")=0,"",_xlfn.IFNA(VLOOKUP(M27,buff!$K:$L,2,FALSE),""))</f>
        <v/>
      </c>
      <c r="S27" s="6" t="str">
        <f>IF(_xlfn.IFNA(VLOOKUP(N27,buff!$K:$L,2,FALSE),"")=0,"",_xlfn.IFNA(VLOOKUP(N27,buff!$K:$L,2,FALSE),""))</f>
        <v/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>
        <v>112</v>
      </c>
      <c r="W27" t="s">
        <v>1487</v>
      </c>
    </row>
    <row r="28" spans="1:23" x14ac:dyDescent="0.15">
      <c r="A28" s="8" t="str">
        <f t="shared" si="1"/>
        <v>被动技能2等级3</v>
      </c>
      <c r="B28" s="8">
        <f t="shared" si="6"/>
        <v>2</v>
      </c>
      <c r="C28" s="8">
        <f t="shared" si="2"/>
        <v>3</v>
      </c>
      <c r="E28" s="8">
        <f t="shared" si="3"/>
        <v>200023</v>
      </c>
      <c r="F28" t="str">
        <f t="shared" si="4"/>
        <v>攻击中</v>
      </c>
      <c r="G28">
        <v>200023</v>
      </c>
      <c r="H28" s="24" t="s">
        <v>1550</v>
      </c>
      <c r="I28" s="4" t="str">
        <f t="shared" si="8"/>
        <v>提升自身攻击力148。</v>
      </c>
      <c r="J28" t="s">
        <v>154</v>
      </c>
      <c r="K28" s="10" t="str">
        <f t="shared" si="7"/>
        <v>20023:100:1:0</v>
      </c>
      <c r="L28" s="4" t="s">
        <v>486</v>
      </c>
      <c r="Q28" s="6" t="str">
        <f>IF(_xlfn.IFNA(VLOOKUP(L28,buff!$K:$L,2,FALSE),"")=0,"",_xlfn.IFNA(VLOOKUP(L28,buff!$K:$L,2,FALSE),""))</f>
        <v>20023:100:1:0</v>
      </c>
      <c r="R28" s="6" t="str">
        <f>IF(_xlfn.IFNA(VLOOKUP(M28,buff!$K:$L,2,FALSE),"")=0,"",_xlfn.IFNA(VLOOKUP(M28,buff!$K:$L,2,FALSE),""))</f>
        <v/>
      </c>
      <c r="S28" s="6" t="str">
        <f>IF(_xlfn.IFNA(VLOOKUP(N28,buff!$K:$L,2,FALSE),"")=0,"",_xlfn.IFNA(VLOOKUP(N28,buff!$K:$L,2,FALSE),""))</f>
        <v/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>
        <v>148</v>
      </c>
      <c r="W28" t="s">
        <v>1487</v>
      </c>
    </row>
    <row r="29" spans="1:23" x14ac:dyDescent="0.15">
      <c r="A29" s="8" t="str">
        <f t="shared" si="1"/>
        <v>被动技能2等级4</v>
      </c>
      <c r="B29" s="8">
        <f t="shared" si="6"/>
        <v>2</v>
      </c>
      <c r="C29" s="8">
        <f t="shared" si="2"/>
        <v>4</v>
      </c>
      <c r="E29" s="8">
        <f t="shared" si="3"/>
        <v>200024</v>
      </c>
      <c r="F29" t="str">
        <f t="shared" si="4"/>
        <v>攻击中</v>
      </c>
      <c r="G29">
        <v>200024</v>
      </c>
      <c r="H29" s="24" t="s">
        <v>1550</v>
      </c>
      <c r="I29" s="4" t="str">
        <f t="shared" si="8"/>
        <v>提升自身攻击力183。</v>
      </c>
      <c r="J29" t="s">
        <v>154</v>
      </c>
      <c r="K29" s="10" t="str">
        <f t="shared" si="7"/>
        <v>20024:100:1:0</v>
      </c>
      <c r="L29" s="4" t="s">
        <v>487</v>
      </c>
      <c r="Q29" s="6" t="str">
        <f>IF(_xlfn.IFNA(VLOOKUP(L29,buff!$K:$L,2,FALSE),"")=0,"",_xlfn.IFNA(VLOOKUP(L29,buff!$K:$L,2,FALSE),""))</f>
        <v>20024:100:1:0</v>
      </c>
      <c r="R29" s="6" t="str">
        <f>IF(_xlfn.IFNA(VLOOKUP(M29,buff!$K:$L,2,FALSE),"")=0,"",_xlfn.IFNA(VLOOKUP(M29,buff!$K:$L,2,FALSE),""))</f>
        <v/>
      </c>
      <c r="S29" s="6" t="str">
        <f>IF(_xlfn.IFNA(VLOOKUP(N29,buff!$K:$L,2,FALSE),"")=0,"",_xlfn.IFNA(VLOOKUP(N29,buff!$K:$L,2,FALSE),""))</f>
        <v/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>
        <v>183</v>
      </c>
      <c r="W29" t="s">
        <v>1487</v>
      </c>
    </row>
    <row r="30" spans="1:23" x14ac:dyDescent="0.15">
      <c r="A30" s="8" t="str">
        <f t="shared" si="1"/>
        <v>被动技能2等级5</v>
      </c>
      <c r="B30" s="8">
        <f t="shared" si="6"/>
        <v>2</v>
      </c>
      <c r="C30" s="8">
        <f t="shared" si="2"/>
        <v>5</v>
      </c>
      <c r="E30" s="8">
        <f t="shared" si="3"/>
        <v>200025</v>
      </c>
      <c r="F30" t="str">
        <f t="shared" si="4"/>
        <v>攻击中</v>
      </c>
      <c r="G30">
        <v>200025</v>
      </c>
      <c r="H30" s="24" t="s">
        <v>1550</v>
      </c>
      <c r="I30" s="4" t="str">
        <f t="shared" si="8"/>
        <v>提升自身攻击力226。</v>
      </c>
      <c r="J30" t="s">
        <v>154</v>
      </c>
      <c r="K30" s="10" t="str">
        <f t="shared" si="7"/>
        <v>20025:100:1:0</v>
      </c>
      <c r="L30" s="4" t="s">
        <v>488</v>
      </c>
      <c r="Q30" s="6" t="str">
        <f>IF(_xlfn.IFNA(VLOOKUP(L30,buff!$K:$L,2,FALSE),"")=0,"",_xlfn.IFNA(VLOOKUP(L30,buff!$K:$L,2,FALSE),""))</f>
        <v>20025:100:1:0</v>
      </c>
      <c r="R30" s="6" t="str">
        <f>IF(_xlfn.IFNA(VLOOKUP(M30,buff!$K:$L,2,FALSE),"")=0,"",_xlfn.IFNA(VLOOKUP(M30,buff!$K:$L,2,FALSE),""))</f>
        <v/>
      </c>
      <c r="S30" s="6" t="str">
        <f>IF(_xlfn.IFNA(VLOOKUP(N30,buff!$K:$L,2,FALSE),"")=0,"",_xlfn.IFNA(VLOOKUP(N30,buff!$K:$L,2,FALSE),""))</f>
        <v/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>
        <v>226</v>
      </c>
      <c r="W30" t="s">
        <v>1487</v>
      </c>
    </row>
    <row r="31" spans="1:23" x14ac:dyDescent="0.15">
      <c r="A31" s="8" t="str">
        <f t="shared" si="1"/>
        <v>被动技能2等级6</v>
      </c>
      <c r="B31" s="8">
        <f t="shared" si="6"/>
        <v>2</v>
      </c>
      <c r="C31" s="8">
        <f t="shared" si="2"/>
        <v>6</v>
      </c>
      <c r="E31" s="8">
        <f t="shared" si="3"/>
        <v>200026</v>
      </c>
      <c r="F31" t="str">
        <f t="shared" si="4"/>
        <v>攻击中</v>
      </c>
      <c r="G31">
        <v>200026</v>
      </c>
      <c r="H31" s="24" t="s">
        <v>1550</v>
      </c>
      <c r="I31" s="4" t="str">
        <f t="shared" si="8"/>
        <v>提升自身攻击力278。</v>
      </c>
      <c r="J31" t="s">
        <v>154</v>
      </c>
      <c r="K31" s="10" t="str">
        <f t="shared" si="7"/>
        <v>20026:100:1:0</v>
      </c>
      <c r="L31" s="4" t="s">
        <v>489</v>
      </c>
      <c r="Q31" s="6" t="str">
        <f>IF(_xlfn.IFNA(VLOOKUP(L31,buff!$K:$L,2,FALSE),"")=0,"",_xlfn.IFNA(VLOOKUP(L31,buff!$K:$L,2,FALSE),""))</f>
        <v>20026:100:1:0</v>
      </c>
      <c r="R31" s="6" t="str">
        <f>IF(_xlfn.IFNA(VLOOKUP(M31,buff!$K:$L,2,FALSE),"")=0,"",_xlfn.IFNA(VLOOKUP(M31,buff!$K:$L,2,FALSE),""))</f>
        <v/>
      </c>
      <c r="S31" s="6" t="str">
        <f>IF(_xlfn.IFNA(VLOOKUP(N31,buff!$K:$L,2,FALSE),"")=0,"",_xlfn.IFNA(VLOOKUP(N31,buff!$K:$L,2,FALSE),""))</f>
        <v/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>
        <v>278</v>
      </c>
      <c r="W31" t="s">
        <v>1487</v>
      </c>
    </row>
    <row r="32" spans="1:23" x14ac:dyDescent="0.15">
      <c r="A32" s="8" t="str">
        <f t="shared" si="1"/>
        <v>被动技能2等级7</v>
      </c>
      <c r="B32" s="8">
        <f t="shared" si="6"/>
        <v>2</v>
      </c>
      <c r="C32" s="8">
        <f t="shared" si="2"/>
        <v>7</v>
      </c>
      <c r="E32" s="8">
        <f t="shared" si="3"/>
        <v>200027</v>
      </c>
      <c r="F32" t="str">
        <f t="shared" si="4"/>
        <v>攻击中</v>
      </c>
      <c r="G32">
        <v>200027</v>
      </c>
      <c r="H32" s="24" t="s">
        <v>1550</v>
      </c>
      <c r="I32" s="4" t="str">
        <f t="shared" si="8"/>
        <v>提升自身攻击力343。</v>
      </c>
      <c r="J32" t="s">
        <v>154</v>
      </c>
      <c r="K32" s="10" t="str">
        <f t="shared" si="7"/>
        <v>20027:100:1:0</v>
      </c>
      <c r="L32" s="4" t="s">
        <v>490</v>
      </c>
      <c r="Q32" s="6" t="str">
        <f>IF(_xlfn.IFNA(VLOOKUP(L32,buff!$K:$L,2,FALSE),"")=0,"",_xlfn.IFNA(VLOOKUP(L32,buff!$K:$L,2,FALSE),""))</f>
        <v>20027:100:1:0</v>
      </c>
      <c r="R32" s="6" t="str">
        <f>IF(_xlfn.IFNA(VLOOKUP(M32,buff!$K:$L,2,FALSE),"")=0,"",_xlfn.IFNA(VLOOKUP(M32,buff!$K:$L,2,FALSE),""))</f>
        <v/>
      </c>
      <c r="S32" s="6" t="str">
        <f>IF(_xlfn.IFNA(VLOOKUP(N32,buff!$K:$L,2,FALSE),"")=0,"",_xlfn.IFNA(VLOOKUP(N32,buff!$K:$L,2,FALSE),""))</f>
        <v/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>
        <v>343</v>
      </c>
      <c r="W32" t="s">
        <v>1487</v>
      </c>
    </row>
    <row r="33" spans="1:23" x14ac:dyDescent="0.15">
      <c r="A33" s="8" t="str">
        <f t="shared" si="1"/>
        <v>被动技能2等级8</v>
      </c>
      <c r="B33" s="8">
        <f t="shared" si="6"/>
        <v>2</v>
      </c>
      <c r="C33" s="8">
        <f t="shared" si="2"/>
        <v>8</v>
      </c>
      <c r="E33" s="8">
        <f t="shared" si="3"/>
        <v>200028</v>
      </c>
      <c r="F33" t="str">
        <f t="shared" si="4"/>
        <v>攻击中</v>
      </c>
      <c r="G33">
        <v>200028</v>
      </c>
      <c r="H33" s="24" t="s">
        <v>1550</v>
      </c>
      <c r="I33" s="4" t="str">
        <f t="shared" si="8"/>
        <v>提升自身攻击力422。</v>
      </c>
      <c r="J33" t="s">
        <v>154</v>
      </c>
      <c r="K33" s="10" t="str">
        <f t="shared" si="7"/>
        <v>20028:100:1:0</v>
      </c>
      <c r="L33" s="4" t="s">
        <v>491</v>
      </c>
      <c r="Q33" s="6" t="str">
        <f>IF(_xlfn.IFNA(VLOOKUP(L33,buff!$K:$L,2,FALSE),"")=0,"",_xlfn.IFNA(VLOOKUP(L33,buff!$K:$L,2,FALSE),""))</f>
        <v>20028:100:1:0</v>
      </c>
      <c r="R33" s="6" t="str">
        <f>IF(_xlfn.IFNA(VLOOKUP(M33,buff!$K:$L,2,FALSE),"")=0,"",_xlfn.IFNA(VLOOKUP(M33,buff!$K:$L,2,FALSE),""))</f>
        <v/>
      </c>
      <c r="S33" s="6" t="str">
        <f>IF(_xlfn.IFNA(VLOOKUP(N33,buff!$K:$L,2,FALSE),"")=0,"",_xlfn.IFNA(VLOOKUP(N33,buff!$K:$L,2,FALSE),""))</f>
        <v/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>
        <v>422</v>
      </c>
      <c r="W33" t="s">
        <v>1487</v>
      </c>
    </row>
    <row r="34" spans="1:23" x14ac:dyDescent="0.15">
      <c r="A34" s="8" t="str">
        <f t="shared" si="1"/>
        <v>被动技能2等级9</v>
      </c>
      <c r="B34" s="8">
        <f t="shared" si="6"/>
        <v>2</v>
      </c>
      <c r="C34" s="8">
        <f t="shared" si="2"/>
        <v>9</v>
      </c>
      <c r="E34" s="8">
        <f t="shared" si="3"/>
        <v>200029</v>
      </c>
      <c r="F34" t="str">
        <f t="shared" si="4"/>
        <v>攻击中</v>
      </c>
      <c r="G34">
        <v>200029</v>
      </c>
      <c r="H34" s="24" t="s">
        <v>1550</v>
      </c>
      <c r="I34" s="4" t="str">
        <f t="shared" si="8"/>
        <v>提升自身攻击力520。</v>
      </c>
      <c r="J34" t="s">
        <v>154</v>
      </c>
      <c r="K34" s="10" t="str">
        <f t="shared" si="7"/>
        <v>20029:100:1:0</v>
      </c>
      <c r="L34" s="4" t="s">
        <v>492</v>
      </c>
      <c r="Q34" s="6" t="str">
        <f>IF(_xlfn.IFNA(VLOOKUP(L34,buff!$K:$L,2,FALSE),"")=0,"",_xlfn.IFNA(VLOOKUP(L34,buff!$K:$L,2,FALSE),""))</f>
        <v>20029:100:1:0</v>
      </c>
      <c r="R34" s="6" t="str">
        <f>IF(_xlfn.IFNA(VLOOKUP(M34,buff!$K:$L,2,FALSE),"")=0,"",_xlfn.IFNA(VLOOKUP(M34,buff!$K:$L,2,FALSE),""))</f>
        <v/>
      </c>
      <c r="S34" s="6" t="str">
        <f>IF(_xlfn.IFNA(VLOOKUP(N34,buff!$K:$L,2,FALSE),"")=0,"",_xlfn.IFNA(VLOOKUP(N34,buff!$K:$L,2,FALSE),""))</f>
        <v/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>
        <v>520</v>
      </c>
      <c r="W34" t="s">
        <v>1487</v>
      </c>
    </row>
    <row r="35" spans="1:23" x14ac:dyDescent="0.15">
      <c r="A35" s="8" t="str">
        <f t="shared" si="1"/>
        <v>被动技能2等级10</v>
      </c>
      <c r="B35" s="8">
        <f t="shared" si="6"/>
        <v>2</v>
      </c>
      <c r="C35" s="8">
        <f t="shared" si="2"/>
        <v>10</v>
      </c>
      <c r="E35" s="8">
        <f t="shared" si="3"/>
        <v>200030</v>
      </c>
      <c r="F35" t="str">
        <f t="shared" si="4"/>
        <v>攻击中</v>
      </c>
      <c r="G35">
        <v>200030</v>
      </c>
      <c r="H35" s="24" t="s">
        <v>1550</v>
      </c>
      <c r="I35" s="4" t="str">
        <f t="shared" si="8"/>
        <v>提升自身攻击力640。</v>
      </c>
      <c r="J35" t="s">
        <v>154</v>
      </c>
      <c r="K35" s="10" t="str">
        <f t="shared" si="7"/>
        <v>20030:100:1:0</v>
      </c>
      <c r="L35" s="4" t="s">
        <v>493</v>
      </c>
      <c r="Q35" s="6" t="str">
        <f>IF(_xlfn.IFNA(VLOOKUP(L35,buff!$K:$L,2,FALSE),"")=0,"",_xlfn.IFNA(VLOOKUP(L35,buff!$K:$L,2,FALSE),""))</f>
        <v>20030:100:1:0</v>
      </c>
      <c r="R35" s="6" t="str">
        <f>IF(_xlfn.IFNA(VLOOKUP(M35,buff!$K:$L,2,FALSE),"")=0,"",_xlfn.IFNA(VLOOKUP(M35,buff!$K:$L,2,FALSE),""))</f>
        <v/>
      </c>
      <c r="S35" s="6" t="str">
        <f>IF(_xlfn.IFNA(VLOOKUP(N35,buff!$K:$L,2,FALSE),"")=0,"",_xlfn.IFNA(VLOOKUP(N35,buff!$K:$L,2,FALSE),""))</f>
        <v/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>
        <v>640</v>
      </c>
      <c r="W35" t="s">
        <v>1487</v>
      </c>
    </row>
    <row r="36" spans="1:23" x14ac:dyDescent="0.15">
      <c r="A36" s="8" t="str">
        <f t="shared" si="1"/>
        <v>被动技能2等级11</v>
      </c>
      <c r="B36" s="8">
        <f t="shared" si="6"/>
        <v>2</v>
      </c>
      <c r="C36" s="8">
        <f t="shared" si="2"/>
        <v>11</v>
      </c>
      <c r="E36" s="8">
        <f t="shared" si="3"/>
        <v>200031</v>
      </c>
      <c r="F36" t="str">
        <f t="shared" si="4"/>
        <v>攻击中</v>
      </c>
      <c r="G36">
        <v>200031</v>
      </c>
      <c r="H36" s="24" t="s">
        <v>1550</v>
      </c>
      <c r="I36" s="4" t="str">
        <f t="shared" si="8"/>
        <v>提升自身攻击力788。</v>
      </c>
      <c r="J36" t="s">
        <v>154</v>
      </c>
      <c r="K36" s="10" t="str">
        <f t="shared" si="7"/>
        <v>20031:100:1:0</v>
      </c>
      <c r="L36" s="4" t="s">
        <v>494</v>
      </c>
      <c r="Q36" s="6" t="str">
        <f>IF(_xlfn.IFNA(VLOOKUP(L36,buff!$K:$L,2,FALSE),"")=0,"",_xlfn.IFNA(VLOOKUP(L36,buff!$K:$L,2,FALSE),""))</f>
        <v>20031:100:1:0</v>
      </c>
      <c r="R36" s="6" t="str">
        <f>IF(_xlfn.IFNA(VLOOKUP(M36,buff!$K:$L,2,FALSE),"")=0,"",_xlfn.IFNA(VLOOKUP(M36,buff!$K:$L,2,FALSE),""))</f>
        <v/>
      </c>
      <c r="S36" s="6" t="str">
        <f>IF(_xlfn.IFNA(VLOOKUP(N36,buff!$K:$L,2,FALSE),"")=0,"",_xlfn.IFNA(VLOOKUP(N36,buff!$K:$L,2,FALSE),""))</f>
        <v/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>
        <v>788</v>
      </c>
      <c r="W36" t="s">
        <v>1487</v>
      </c>
    </row>
    <row r="37" spans="1:23" x14ac:dyDescent="0.15">
      <c r="A37" s="8" t="str">
        <f t="shared" si="1"/>
        <v>被动技能2等级12</v>
      </c>
      <c r="B37" s="8">
        <f t="shared" si="6"/>
        <v>2</v>
      </c>
      <c r="C37" s="8">
        <f t="shared" si="2"/>
        <v>12</v>
      </c>
      <c r="E37" s="8">
        <f t="shared" si="3"/>
        <v>200032</v>
      </c>
      <c r="F37" t="str">
        <f t="shared" si="4"/>
        <v>攻击中</v>
      </c>
      <c r="G37">
        <v>200032</v>
      </c>
      <c r="H37" s="24" t="s">
        <v>1550</v>
      </c>
      <c r="I37" s="4" t="str">
        <f t="shared" si="8"/>
        <v>提升自身攻击力970。</v>
      </c>
      <c r="J37" t="s">
        <v>154</v>
      </c>
      <c r="K37" s="10" t="str">
        <f t="shared" si="7"/>
        <v>20032:100:1:0</v>
      </c>
      <c r="L37" s="4" t="s">
        <v>495</v>
      </c>
      <c r="Q37" s="6" t="str">
        <f>IF(_xlfn.IFNA(VLOOKUP(L37,buff!$K:$L,2,FALSE),"")=0,"",_xlfn.IFNA(VLOOKUP(L37,buff!$K:$L,2,FALSE),""))</f>
        <v>20032:100:1:0</v>
      </c>
      <c r="R37" s="6" t="str">
        <f>IF(_xlfn.IFNA(VLOOKUP(M37,buff!$K:$L,2,FALSE),"")=0,"",_xlfn.IFNA(VLOOKUP(M37,buff!$K:$L,2,FALSE),""))</f>
        <v/>
      </c>
      <c r="S37" s="6" t="str">
        <f>IF(_xlfn.IFNA(VLOOKUP(N37,buff!$K:$L,2,FALSE),"")=0,"",_xlfn.IFNA(VLOOKUP(N37,buff!$K:$L,2,FALSE),""))</f>
        <v/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>
        <v>970</v>
      </c>
      <c r="W37" t="s">
        <v>1487</v>
      </c>
    </row>
    <row r="38" spans="1:23" x14ac:dyDescent="0.15">
      <c r="A38" s="8" t="str">
        <f t="shared" si="1"/>
        <v>被动技能2等级13</v>
      </c>
      <c r="B38" s="8">
        <f t="shared" si="6"/>
        <v>2</v>
      </c>
      <c r="C38" s="8">
        <f t="shared" si="2"/>
        <v>13</v>
      </c>
      <c r="E38" s="8">
        <f t="shared" si="3"/>
        <v>200033</v>
      </c>
      <c r="F38" t="str">
        <f t="shared" si="4"/>
        <v>攻击中</v>
      </c>
      <c r="G38">
        <v>200033</v>
      </c>
      <c r="H38" s="24" t="s">
        <v>1550</v>
      </c>
      <c r="I38" s="4" t="str">
        <f t="shared" si="8"/>
        <v>提升自身攻击力1195。</v>
      </c>
      <c r="J38" t="s">
        <v>154</v>
      </c>
      <c r="K38" s="10" t="str">
        <f t="shared" si="7"/>
        <v>20033:100:1:0</v>
      </c>
      <c r="L38" s="4" t="s">
        <v>496</v>
      </c>
      <c r="Q38" s="6" t="str">
        <f>IF(_xlfn.IFNA(VLOOKUP(L38,buff!$K:$L,2,FALSE),"")=0,"",_xlfn.IFNA(VLOOKUP(L38,buff!$K:$L,2,FALSE),""))</f>
        <v>20033:100:1:0</v>
      </c>
      <c r="R38" s="6" t="str">
        <f>IF(_xlfn.IFNA(VLOOKUP(M38,buff!$K:$L,2,FALSE),"")=0,"",_xlfn.IFNA(VLOOKUP(M38,buff!$K:$L,2,FALSE),""))</f>
        <v/>
      </c>
      <c r="S38" s="6" t="str">
        <f>IF(_xlfn.IFNA(VLOOKUP(N38,buff!$K:$L,2,FALSE),"")=0,"",_xlfn.IFNA(VLOOKUP(N38,buff!$K:$L,2,FALSE),""))</f>
        <v/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>
        <v>1195</v>
      </c>
      <c r="W38" t="s">
        <v>1487</v>
      </c>
    </row>
    <row r="39" spans="1:23" x14ac:dyDescent="0.15">
      <c r="A39" s="8" t="str">
        <f t="shared" si="1"/>
        <v>被动技能2等级14</v>
      </c>
      <c r="B39" s="8">
        <f t="shared" si="6"/>
        <v>2</v>
      </c>
      <c r="C39" s="8">
        <f t="shared" si="2"/>
        <v>14</v>
      </c>
      <c r="E39" s="8">
        <f t="shared" si="3"/>
        <v>200034</v>
      </c>
      <c r="F39" t="str">
        <f t="shared" si="4"/>
        <v>攻击中</v>
      </c>
      <c r="G39">
        <v>200034</v>
      </c>
      <c r="H39" s="24" t="s">
        <v>1550</v>
      </c>
      <c r="I39" s="4" t="str">
        <f t="shared" si="8"/>
        <v>提升自身攻击力1471。</v>
      </c>
      <c r="J39" t="s">
        <v>154</v>
      </c>
      <c r="K39" s="10" t="str">
        <f t="shared" si="7"/>
        <v>20034:100:1:0</v>
      </c>
      <c r="L39" s="4" t="s">
        <v>497</v>
      </c>
      <c r="Q39" s="6" t="str">
        <f>IF(_xlfn.IFNA(VLOOKUP(L39,buff!$K:$L,2,FALSE),"")=0,"",_xlfn.IFNA(VLOOKUP(L39,buff!$K:$L,2,FALSE),""))</f>
        <v>20034:100:1:0</v>
      </c>
      <c r="R39" s="6" t="str">
        <f>IF(_xlfn.IFNA(VLOOKUP(M39,buff!$K:$L,2,FALSE),"")=0,"",_xlfn.IFNA(VLOOKUP(M39,buff!$K:$L,2,FALSE),""))</f>
        <v/>
      </c>
      <c r="S39" s="6" t="str">
        <f>IF(_xlfn.IFNA(VLOOKUP(N39,buff!$K:$L,2,FALSE),"")=0,"",_xlfn.IFNA(VLOOKUP(N39,buff!$K:$L,2,FALSE),""))</f>
        <v/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>
        <v>1471</v>
      </c>
      <c r="W39" t="s">
        <v>1487</v>
      </c>
    </row>
    <row r="40" spans="1:23" x14ac:dyDescent="0.15">
      <c r="A40" s="8" t="str">
        <f t="shared" si="1"/>
        <v>被动技能2等级15</v>
      </c>
      <c r="B40" s="8">
        <f t="shared" si="6"/>
        <v>2</v>
      </c>
      <c r="C40" s="8">
        <f t="shared" si="2"/>
        <v>15</v>
      </c>
      <c r="E40" s="8">
        <f t="shared" si="3"/>
        <v>200035</v>
      </c>
      <c r="F40" t="str">
        <f t="shared" si="4"/>
        <v>攻击中</v>
      </c>
      <c r="G40">
        <v>200035</v>
      </c>
      <c r="H40" s="24" t="s">
        <v>1550</v>
      </c>
      <c r="I40" s="4" t="str">
        <f t="shared" si="8"/>
        <v>提升自身攻击力1812。</v>
      </c>
      <c r="J40" t="s">
        <v>154</v>
      </c>
      <c r="K40" s="10" t="str">
        <f t="shared" si="7"/>
        <v>20035:100:1:0</v>
      </c>
      <c r="L40" s="4" t="s">
        <v>498</v>
      </c>
      <c r="Q40" s="6" t="str">
        <f>IF(_xlfn.IFNA(VLOOKUP(L40,buff!$K:$L,2,FALSE),"")=0,"",_xlfn.IFNA(VLOOKUP(L40,buff!$K:$L,2,FALSE),""))</f>
        <v>20035:100:1:0</v>
      </c>
      <c r="R40" s="6" t="str">
        <f>IF(_xlfn.IFNA(VLOOKUP(M40,buff!$K:$L,2,FALSE),"")=0,"",_xlfn.IFNA(VLOOKUP(M40,buff!$K:$L,2,FALSE),""))</f>
        <v/>
      </c>
      <c r="S40" s="6" t="str">
        <f>IF(_xlfn.IFNA(VLOOKUP(N40,buff!$K:$L,2,FALSE),"")=0,"",_xlfn.IFNA(VLOOKUP(N40,buff!$K:$L,2,FALSE),""))</f>
        <v/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>
        <v>1812</v>
      </c>
      <c r="W40" t="s">
        <v>1487</v>
      </c>
    </row>
    <row r="41" spans="1:23" x14ac:dyDescent="0.15">
      <c r="A41" s="8" t="str">
        <f t="shared" si="1"/>
        <v>被动技能2等级16</v>
      </c>
      <c r="B41" s="8">
        <f t="shared" si="6"/>
        <v>2</v>
      </c>
      <c r="C41" s="8">
        <f t="shared" si="2"/>
        <v>16</v>
      </c>
      <c r="E41" s="8">
        <f t="shared" si="3"/>
        <v>200036</v>
      </c>
      <c r="F41" t="str">
        <f t="shared" si="4"/>
        <v>攻击中</v>
      </c>
      <c r="G41">
        <v>200036</v>
      </c>
      <c r="H41" s="24" t="s">
        <v>1550</v>
      </c>
      <c r="I41" s="4" t="str">
        <f t="shared" si="8"/>
        <v>提升自身攻击力2231。</v>
      </c>
      <c r="J41" t="s">
        <v>154</v>
      </c>
      <c r="K41" s="10" t="str">
        <f t="shared" si="7"/>
        <v>20036:100:1:0</v>
      </c>
      <c r="L41" s="4" t="s">
        <v>499</v>
      </c>
      <c r="Q41" s="6" t="str">
        <f>IF(_xlfn.IFNA(VLOOKUP(L41,buff!$K:$L,2,FALSE),"")=0,"",_xlfn.IFNA(VLOOKUP(L41,buff!$K:$L,2,FALSE),""))</f>
        <v>20036:100:1:0</v>
      </c>
      <c r="R41" s="6" t="str">
        <f>IF(_xlfn.IFNA(VLOOKUP(M41,buff!$K:$L,2,FALSE),"")=0,"",_xlfn.IFNA(VLOOKUP(M41,buff!$K:$L,2,FALSE),""))</f>
        <v/>
      </c>
      <c r="S41" s="6" t="str">
        <f>IF(_xlfn.IFNA(VLOOKUP(N41,buff!$K:$L,2,FALSE),"")=0,"",_xlfn.IFNA(VLOOKUP(N41,buff!$K:$L,2,FALSE),""))</f>
        <v/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>
        <v>2231</v>
      </c>
      <c r="W41" t="s">
        <v>1487</v>
      </c>
    </row>
    <row r="42" spans="1:23" x14ac:dyDescent="0.15">
      <c r="A42" s="8" t="str">
        <f t="shared" si="1"/>
        <v>被动技能2等级17</v>
      </c>
      <c r="B42" s="8">
        <f t="shared" si="6"/>
        <v>2</v>
      </c>
      <c r="C42" s="8">
        <f t="shared" si="2"/>
        <v>17</v>
      </c>
      <c r="E42" s="8">
        <f t="shared" si="3"/>
        <v>200037</v>
      </c>
      <c r="F42" t="str">
        <f t="shared" si="4"/>
        <v>攻击中</v>
      </c>
      <c r="G42">
        <v>200037</v>
      </c>
      <c r="H42" s="24" t="s">
        <v>1550</v>
      </c>
      <c r="I42" s="4" t="str">
        <f t="shared" si="8"/>
        <v>提升自身攻击力2747。</v>
      </c>
      <c r="J42" t="s">
        <v>154</v>
      </c>
      <c r="K42" s="10" t="str">
        <f t="shared" si="7"/>
        <v>20037:100:1:0</v>
      </c>
      <c r="L42" s="4" t="s">
        <v>500</v>
      </c>
      <c r="Q42" s="6" t="str">
        <f>IF(_xlfn.IFNA(VLOOKUP(L42,buff!$K:$L,2,FALSE),"")=0,"",_xlfn.IFNA(VLOOKUP(L42,buff!$K:$L,2,FALSE),""))</f>
        <v>20037:100:1:0</v>
      </c>
      <c r="R42" s="6" t="str">
        <f>IF(_xlfn.IFNA(VLOOKUP(M42,buff!$K:$L,2,FALSE),"")=0,"",_xlfn.IFNA(VLOOKUP(M42,buff!$K:$L,2,FALSE),""))</f>
        <v/>
      </c>
      <c r="S42" s="6" t="str">
        <f>IF(_xlfn.IFNA(VLOOKUP(N42,buff!$K:$L,2,FALSE),"")=0,"",_xlfn.IFNA(VLOOKUP(N42,buff!$K:$L,2,FALSE),""))</f>
        <v/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>
        <v>2747</v>
      </c>
      <c r="W42" t="s">
        <v>1487</v>
      </c>
    </row>
    <row r="43" spans="1:23" x14ac:dyDescent="0.15">
      <c r="A43" s="8" t="str">
        <f t="shared" si="1"/>
        <v>被动技能2等级18</v>
      </c>
      <c r="B43" s="8">
        <f t="shared" si="6"/>
        <v>2</v>
      </c>
      <c r="C43" s="8">
        <f t="shared" si="2"/>
        <v>18</v>
      </c>
      <c r="E43" s="8">
        <f t="shared" si="3"/>
        <v>200038</v>
      </c>
      <c r="F43" t="str">
        <f t="shared" si="4"/>
        <v>攻击中</v>
      </c>
      <c r="G43">
        <v>200038</v>
      </c>
      <c r="H43" s="24" t="s">
        <v>1550</v>
      </c>
      <c r="I43" s="4" t="str">
        <f t="shared" si="8"/>
        <v>提升自身攻击力3382。</v>
      </c>
      <c r="J43" t="s">
        <v>154</v>
      </c>
      <c r="K43" s="10" t="str">
        <f t="shared" si="7"/>
        <v>20038:100:1:0</v>
      </c>
      <c r="L43" s="4" t="s">
        <v>501</v>
      </c>
      <c r="Q43" s="6" t="str">
        <f>IF(_xlfn.IFNA(VLOOKUP(L43,buff!$K:$L,2,FALSE),"")=0,"",_xlfn.IFNA(VLOOKUP(L43,buff!$K:$L,2,FALSE),""))</f>
        <v>20038:100:1:0</v>
      </c>
      <c r="R43" s="6" t="str">
        <f>IF(_xlfn.IFNA(VLOOKUP(M43,buff!$K:$L,2,FALSE),"")=0,"",_xlfn.IFNA(VLOOKUP(M43,buff!$K:$L,2,FALSE),""))</f>
        <v/>
      </c>
      <c r="S43" s="6" t="str">
        <f>IF(_xlfn.IFNA(VLOOKUP(N43,buff!$K:$L,2,FALSE),"")=0,"",_xlfn.IFNA(VLOOKUP(N43,buff!$K:$L,2,FALSE),""))</f>
        <v/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>
        <v>3382</v>
      </c>
      <c r="W43" t="s">
        <v>1487</v>
      </c>
    </row>
    <row r="44" spans="1:23" x14ac:dyDescent="0.15">
      <c r="A44" s="8" t="str">
        <f t="shared" si="1"/>
        <v>被动技能2等级19</v>
      </c>
      <c r="B44" s="8">
        <f t="shared" si="6"/>
        <v>2</v>
      </c>
      <c r="C44" s="8">
        <f t="shared" si="2"/>
        <v>19</v>
      </c>
      <c r="E44" s="8">
        <f t="shared" si="3"/>
        <v>200039</v>
      </c>
      <c r="F44" t="str">
        <f t="shared" si="4"/>
        <v>攻击中</v>
      </c>
      <c r="G44">
        <v>200039</v>
      </c>
      <c r="H44" s="24" t="s">
        <v>1550</v>
      </c>
      <c r="I44" s="4" t="str">
        <f t="shared" si="8"/>
        <v>提升自身攻击力4164。</v>
      </c>
      <c r="J44" t="s">
        <v>154</v>
      </c>
      <c r="K44" s="10" t="str">
        <f t="shared" si="7"/>
        <v>20039:100:1:0</v>
      </c>
      <c r="L44" s="4" t="s">
        <v>502</v>
      </c>
      <c r="Q44" s="6" t="str">
        <f>IF(_xlfn.IFNA(VLOOKUP(L44,buff!$K:$L,2,FALSE),"")=0,"",_xlfn.IFNA(VLOOKUP(L44,buff!$K:$L,2,FALSE),""))</f>
        <v>20039:100:1:0</v>
      </c>
      <c r="R44" s="6" t="str">
        <f>IF(_xlfn.IFNA(VLOOKUP(M44,buff!$K:$L,2,FALSE),"")=0,"",_xlfn.IFNA(VLOOKUP(M44,buff!$K:$L,2,FALSE),""))</f>
        <v/>
      </c>
      <c r="S44" s="6" t="str">
        <f>IF(_xlfn.IFNA(VLOOKUP(N44,buff!$K:$L,2,FALSE),"")=0,"",_xlfn.IFNA(VLOOKUP(N44,buff!$K:$L,2,FALSE),""))</f>
        <v/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>
        <v>4164</v>
      </c>
      <c r="W44" t="s">
        <v>1487</v>
      </c>
    </row>
    <row r="45" spans="1:23" x14ac:dyDescent="0.15">
      <c r="A45" s="8" t="str">
        <f t="shared" si="1"/>
        <v>被动技能2等级20</v>
      </c>
      <c r="B45" s="8">
        <f t="shared" si="6"/>
        <v>2</v>
      </c>
      <c r="C45" s="8">
        <f t="shared" si="2"/>
        <v>20</v>
      </c>
      <c r="E45" s="8">
        <f t="shared" si="3"/>
        <v>200040</v>
      </c>
      <c r="F45" t="str">
        <f t="shared" si="4"/>
        <v>攻击中</v>
      </c>
      <c r="G45">
        <v>200040</v>
      </c>
      <c r="H45" s="24" t="s">
        <v>1550</v>
      </c>
      <c r="I45" s="4" t="str">
        <f t="shared" si="8"/>
        <v>提升自身攻击力5127。</v>
      </c>
      <c r="J45" t="s">
        <v>154</v>
      </c>
      <c r="K45" s="10" t="str">
        <f t="shared" si="7"/>
        <v>20040:100:1:0</v>
      </c>
      <c r="L45" s="4" t="s">
        <v>503</v>
      </c>
      <c r="Q45" s="6" t="str">
        <f>IF(_xlfn.IFNA(VLOOKUP(L45,buff!$K:$L,2,FALSE),"")=0,"",_xlfn.IFNA(VLOOKUP(L45,buff!$K:$L,2,FALSE),""))</f>
        <v>20040:100:1:0</v>
      </c>
      <c r="R45" s="6" t="str">
        <f>IF(_xlfn.IFNA(VLOOKUP(M45,buff!$K:$L,2,FALSE),"")=0,"",_xlfn.IFNA(VLOOKUP(M45,buff!$K:$L,2,FALSE),""))</f>
        <v/>
      </c>
      <c r="S45" s="6" t="str">
        <f>IF(_xlfn.IFNA(VLOOKUP(N45,buff!$K:$L,2,FALSE),"")=0,"",_xlfn.IFNA(VLOOKUP(N45,buff!$K:$L,2,FALSE),""))</f>
        <v/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>
        <v>5127</v>
      </c>
      <c r="W45" t="s">
        <v>1487</v>
      </c>
    </row>
    <row r="46" spans="1:23" x14ac:dyDescent="0.15">
      <c r="A46" s="8" t="str">
        <f t="shared" si="1"/>
        <v>被动技能3等级1</v>
      </c>
      <c r="B46" s="8">
        <f t="shared" si="6"/>
        <v>3</v>
      </c>
      <c r="C46" s="8">
        <f t="shared" si="2"/>
        <v>1</v>
      </c>
      <c r="E46" s="8">
        <f t="shared" si="3"/>
        <v>200041</v>
      </c>
      <c r="F46" t="str">
        <f t="shared" si="4"/>
        <v>攻击大</v>
      </c>
      <c r="G46">
        <v>200041</v>
      </c>
      <c r="H46" s="24" t="s">
        <v>1551</v>
      </c>
      <c r="I46" s="4" t="str">
        <f>"提升自身攻击力"&amp;V46&amp;"。"</f>
        <v>提升自身攻击力95。</v>
      </c>
      <c r="J46" t="s">
        <v>154</v>
      </c>
      <c r="K46" s="10" t="str">
        <f t="shared" ref="K46:K85" si="9">IF(Q46="","",Q46)&amp;IF(R46="","","|"&amp;R46)&amp;IF(S46="","","|"&amp;S46)&amp;IF(T46="","","|"&amp;T46)&amp;IF(U46="","","|"&amp;U46)</f>
        <v>20041:100:1:0</v>
      </c>
      <c r="L46" s="4" t="s">
        <v>504</v>
      </c>
      <c r="Q46" s="6" t="str">
        <f>IF(_xlfn.IFNA(VLOOKUP(L46,buff!$K:$L,2,FALSE),"")=0,"",_xlfn.IFNA(VLOOKUP(L46,buff!$K:$L,2,FALSE),""))</f>
        <v>20041:100:1:0</v>
      </c>
      <c r="R46" s="6" t="str">
        <f>IF(_xlfn.IFNA(VLOOKUP(M46,buff!$K:$L,2,FALSE),"")=0,"",_xlfn.IFNA(VLOOKUP(M46,buff!$K:$L,2,FALSE),""))</f>
        <v/>
      </c>
      <c r="S46" s="6" t="str">
        <f>IF(_xlfn.IFNA(VLOOKUP(N46,buff!$K:$L,2,FALSE),"")=0,"",_xlfn.IFNA(VLOOKUP(N46,buff!$K:$L,2,FALSE),""))</f>
        <v/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>
        <v>95</v>
      </c>
      <c r="W46" t="s">
        <v>1487</v>
      </c>
    </row>
    <row r="47" spans="1:23" x14ac:dyDescent="0.15">
      <c r="A47" s="8" t="str">
        <f t="shared" si="1"/>
        <v>被动技能3等级2</v>
      </c>
      <c r="B47" s="8">
        <f t="shared" si="6"/>
        <v>3</v>
      </c>
      <c r="C47" s="8">
        <f t="shared" si="2"/>
        <v>2</v>
      </c>
      <c r="E47" s="8">
        <f t="shared" si="3"/>
        <v>200042</v>
      </c>
      <c r="F47" t="str">
        <f t="shared" si="4"/>
        <v>攻击大</v>
      </c>
      <c r="G47">
        <v>200042</v>
      </c>
      <c r="H47" s="24" t="s">
        <v>1551</v>
      </c>
      <c r="I47" s="4" t="str">
        <f t="shared" ref="I47:I65" si="10">"提升自身攻击力"&amp;V47&amp;"。"</f>
        <v>提升自身攻击力140。</v>
      </c>
      <c r="J47" t="s">
        <v>154</v>
      </c>
      <c r="K47" s="10" t="str">
        <f t="shared" si="9"/>
        <v>20042:100:1:0</v>
      </c>
      <c r="L47" s="4" t="s">
        <v>505</v>
      </c>
      <c r="Q47" s="6" t="str">
        <f>IF(_xlfn.IFNA(VLOOKUP(L47,buff!$K:$L,2,FALSE),"")=0,"",_xlfn.IFNA(VLOOKUP(L47,buff!$K:$L,2,FALSE),""))</f>
        <v>20042:100:1:0</v>
      </c>
      <c r="R47" s="6" t="str">
        <f>IF(_xlfn.IFNA(VLOOKUP(M47,buff!$K:$L,2,FALSE),"")=0,"",_xlfn.IFNA(VLOOKUP(M47,buff!$K:$L,2,FALSE),""))</f>
        <v/>
      </c>
      <c r="S47" s="6" t="str">
        <f>IF(_xlfn.IFNA(VLOOKUP(N47,buff!$K:$L,2,FALSE),"")=0,"",_xlfn.IFNA(VLOOKUP(N47,buff!$K:$L,2,FALSE),""))</f>
        <v/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>
        <v>140</v>
      </c>
      <c r="W47" t="s">
        <v>1487</v>
      </c>
    </row>
    <row r="48" spans="1:23" x14ac:dyDescent="0.15">
      <c r="A48" s="8" t="str">
        <f t="shared" si="1"/>
        <v>被动技能3等级3</v>
      </c>
      <c r="B48" s="8">
        <f t="shared" si="6"/>
        <v>3</v>
      </c>
      <c r="C48" s="8">
        <f t="shared" si="2"/>
        <v>3</v>
      </c>
      <c r="E48" s="8">
        <f t="shared" si="3"/>
        <v>200043</v>
      </c>
      <c r="F48" t="str">
        <f t="shared" si="4"/>
        <v>攻击大</v>
      </c>
      <c r="G48">
        <v>200043</v>
      </c>
      <c r="H48" s="24" t="s">
        <v>1551</v>
      </c>
      <c r="I48" s="4" t="str">
        <f t="shared" si="10"/>
        <v>提升自身攻击力185。</v>
      </c>
      <c r="J48" t="s">
        <v>154</v>
      </c>
      <c r="K48" s="10" t="str">
        <f t="shared" si="9"/>
        <v>20043:100:1:0</v>
      </c>
      <c r="L48" s="4" t="s">
        <v>506</v>
      </c>
      <c r="Q48" s="6" t="str">
        <f>IF(_xlfn.IFNA(VLOOKUP(L48,buff!$K:$L,2,FALSE),"")=0,"",_xlfn.IFNA(VLOOKUP(L48,buff!$K:$L,2,FALSE),""))</f>
        <v>20043:100:1:0</v>
      </c>
      <c r="R48" s="6" t="str">
        <f>IF(_xlfn.IFNA(VLOOKUP(M48,buff!$K:$L,2,FALSE),"")=0,"",_xlfn.IFNA(VLOOKUP(M48,buff!$K:$L,2,FALSE),""))</f>
        <v/>
      </c>
      <c r="S48" s="6" t="str">
        <f>IF(_xlfn.IFNA(VLOOKUP(N48,buff!$K:$L,2,FALSE),"")=0,"",_xlfn.IFNA(VLOOKUP(N48,buff!$K:$L,2,FALSE),""))</f>
        <v/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>
        <v>185</v>
      </c>
      <c r="W48" t="s">
        <v>1487</v>
      </c>
    </row>
    <row r="49" spans="1:23" x14ac:dyDescent="0.15">
      <c r="A49" s="8" t="str">
        <f t="shared" si="1"/>
        <v>被动技能3等级4</v>
      </c>
      <c r="B49" s="8">
        <f t="shared" si="6"/>
        <v>3</v>
      </c>
      <c r="C49" s="8">
        <f t="shared" si="2"/>
        <v>4</v>
      </c>
      <c r="E49" s="8">
        <f t="shared" si="3"/>
        <v>200044</v>
      </c>
      <c r="F49" t="str">
        <f t="shared" si="4"/>
        <v>攻击大</v>
      </c>
      <c r="G49">
        <v>200044</v>
      </c>
      <c r="H49" s="24" t="s">
        <v>1551</v>
      </c>
      <c r="I49" s="4" t="str">
        <f t="shared" si="10"/>
        <v>提升自身攻击力229。</v>
      </c>
      <c r="J49" t="s">
        <v>154</v>
      </c>
      <c r="K49" s="10" t="str">
        <f t="shared" si="9"/>
        <v>20044:100:1:0</v>
      </c>
      <c r="L49" s="4" t="s">
        <v>507</v>
      </c>
      <c r="Q49" s="6" t="str">
        <f>IF(_xlfn.IFNA(VLOOKUP(L49,buff!$K:$L,2,FALSE),"")=0,"",_xlfn.IFNA(VLOOKUP(L49,buff!$K:$L,2,FALSE),""))</f>
        <v>20044:100:1:0</v>
      </c>
      <c r="R49" s="6" t="str">
        <f>IF(_xlfn.IFNA(VLOOKUP(M49,buff!$K:$L,2,FALSE),"")=0,"",_xlfn.IFNA(VLOOKUP(M49,buff!$K:$L,2,FALSE),""))</f>
        <v/>
      </c>
      <c r="S49" s="6" t="str">
        <f>IF(_xlfn.IFNA(VLOOKUP(N49,buff!$K:$L,2,FALSE),"")=0,"",_xlfn.IFNA(VLOOKUP(N49,buff!$K:$L,2,FALSE),""))</f>
        <v/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>
        <v>229</v>
      </c>
      <c r="W49" t="s">
        <v>1487</v>
      </c>
    </row>
    <row r="50" spans="1:23" x14ac:dyDescent="0.15">
      <c r="A50" s="8" t="str">
        <f t="shared" si="1"/>
        <v>被动技能3等级5</v>
      </c>
      <c r="B50" s="8">
        <f t="shared" si="6"/>
        <v>3</v>
      </c>
      <c r="C50" s="8">
        <f t="shared" si="2"/>
        <v>5</v>
      </c>
      <c r="E50" s="8">
        <f t="shared" si="3"/>
        <v>200045</v>
      </c>
      <c r="F50" t="str">
        <f t="shared" si="4"/>
        <v>攻击大</v>
      </c>
      <c r="G50">
        <v>200045</v>
      </c>
      <c r="H50" s="24" t="s">
        <v>1551</v>
      </c>
      <c r="I50" s="4" t="str">
        <f t="shared" si="10"/>
        <v>提升自身攻击力282。</v>
      </c>
      <c r="J50" t="s">
        <v>154</v>
      </c>
      <c r="K50" s="10" t="str">
        <f t="shared" si="9"/>
        <v>20045:100:1:0</v>
      </c>
      <c r="L50" s="4" t="s">
        <v>508</v>
      </c>
      <c r="Q50" s="6" t="str">
        <f>IF(_xlfn.IFNA(VLOOKUP(L50,buff!$K:$L,2,FALSE),"")=0,"",_xlfn.IFNA(VLOOKUP(L50,buff!$K:$L,2,FALSE),""))</f>
        <v>20045:100:1:0</v>
      </c>
      <c r="R50" s="6" t="str">
        <f>IF(_xlfn.IFNA(VLOOKUP(M50,buff!$K:$L,2,FALSE),"")=0,"",_xlfn.IFNA(VLOOKUP(M50,buff!$K:$L,2,FALSE),""))</f>
        <v/>
      </c>
      <c r="S50" s="6" t="str">
        <f>IF(_xlfn.IFNA(VLOOKUP(N50,buff!$K:$L,2,FALSE),"")=0,"",_xlfn.IFNA(VLOOKUP(N50,buff!$K:$L,2,FALSE),""))</f>
        <v/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>
        <v>282</v>
      </c>
      <c r="W50" t="s">
        <v>1487</v>
      </c>
    </row>
    <row r="51" spans="1:23" x14ac:dyDescent="0.15">
      <c r="A51" s="8" t="str">
        <f t="shared" si="1"/>
        <v>被动技能3等级6</v>
      </c>
      <c r="B51" s="8">
        <f t="shared" si="6"/>
        <v>3</v>
      </c>
      <c r="C51" s="8">
        <f t="shared" si="2"/>
        <v>6</v>
      </c>
      <c r="E51" s="8">
        <f t="shared" si="3"/>
        <v>200046</v>
      </c>
      <c r="F51" t="str">
        <f t="shared" si="4"/>
        <v>攻击大</v>
      </c>
      <c r="G51">
        <v>200046</v>
      </c>
      <c r="H51" s="24" t="s">
        <v>1551</v>
      </c>
      <c r="I51" s="4" t="str">
        <f t="shared" si="10"/>
        <v>提升自身攻击力348。</v>
      </c>
      <c r="J51" t="s">
        <v>154</v>
      </c>
      <c r="K51" s="10" t="str">
        <f t="shared" si="9"/>
        <v>20046:100:1:0</v>
      </c>
      <c r="L51" s="4" t="s">
        <v>509</v>
      </c>
      <c r="Q51" s="6" t="str">
        <f>IF(_xlfn.IFNA(VLOOKUP(L51,buff!$K:$L,2,FALSE),"")=0,"",_xlfn.IFNA(VLOOKUP(L51,buff!$K:$L,2,FALSE),""))</f>
        <v>20046:100:1:0</v>
      </c>
      <c r="R51" s="6" t="str">
        <f>IF(_xlfn.IFNA(VLOOKUP(M51,buff!$K:$L,2,FALSE),"")=0,"",_xlfn.IFNA(VLOOKUP(M51,buff!$K:$L,2,FALSE),""))</f>
        <v/>
      </c>
      <c r="S51" s="6" t="str">
        <f>IF(_xlfn.IFNA(VLOOKUP(N51,buff!$K:$L,2,FALSE),"")=0,"",_xlfn.IFNA(VLOOKUP(N51,buff!$K:$L,2,FALSE),""))</f>
        <v/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>
        <v>348</v>
      </c>
      <c r="W51" t="s">
        <v>1487</v>
      </c>
    </row>
    <row r="52" spans="1:23" x14ac:dyDescent="0.15">
      <c r="A52" s="8" t="str">
        <f t="shared" si="1"/>
        <v>被动技能3等级7</v>
      </c>
      <c r="B52" s="8">
        <f t="shared" si="6"/>
        <v>3</v>
      </c>
      <c r="C52" s="8">
        <f t="shared" si="2"/>
        <v>7</v>
      </c>
      <c r="E52" s="8">
        <f t="shared" si="3"/>
        <v>200047</v>
      </c>
      <c r="F52" t="str">
        <f t="shared" si="4"/>
        <v>攻击大</v>
      </c>
      <c r="G52">
        <v>200047</v>
      </c>
      <c r="H52" s="24" t="s">
        <v>1551</v>
      </c>
      <c r="I52" s="4" t="str">
        <f t="shared" si="10"/>
        <v>提升自身攻击力428。</v>
      </c>
      <c r="J52" t="s">
        <v>154</v>
      </c>
      <c r="K52" s="10" t="str">
        <f t="shared" si="9"/>
        <v>20047:100:1:0</v>
      </c>
      <c r="L52" s="4" t="s">
        <v>510</v>
      </c>
      <c r="Q52" s="6" t="str">
        <f>IF(_xlfn.IFNA(VLOOKUP(L52,buff!$K:$L,2,FALSE),"")=0,"",_xlfn.IFNA(VLOOKUP(L52,buff!$K:$L,2,FALSE),""))</f>
        <v>20047:100:1:0</v>
      </c>
      <c r="R52" s="6" t="str">
        <f>IF(_xlfn.IFNA(VLOOKUP(M52,buff!$K:$L,2,FALSE),"")=0,"",_xlfn.IFNA(VLOOKUP(M52,buff!$K:$L,2,FALSE),""))</f>
        <v/>
      </c>
      <c r="S52" s="6" t="str">
        <f>IF(_xlfn.IFNA(VLOOKUP(N52,buff!$K:$L,2,FALSE),"")=0,"",_xlfn.IFNA(VLOOKUP(N52,buff!$K:$L,2,FALSE),""))</f>
        <v/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>
        <v>428</v>
      </c>
      <c r="W52" t="s">
        <v>1487</v>
      </c>
    </row>
    <row r="53" spans="1:23" x14ac:dyDescent="0.15">
      <c r="A53" s="8" t="str">
        <f t="shared" si="1"/>
        <v>被动技能3等级8</v>
      </c>
      <c r="B53" s="8">
        <f t="shared" si="6"/>
        <v>3</v>
      </c>
      <c r="C53" s="8">
        <f t="shared" si="2"/>
        <v>8</v>
      </c>
      <c r="E53" s="8">
        <f t="shared" si="3"/>
        <v>200048</v>
      </c>
      <c r="F53" t="str">
        <f t="shared" si="4"/>
        <v>攻击大</v>
      </c>
      <c r="G53">
        <v>200048</v>
      </c>
      <c r="H53" s="24" t="s">
        <v>1551</v>
      </c>
      <c r="I53" s="4" t="str">
        <f t="shared" si="10"/>
        <v>提升自身攻击力528。</v>
      </c>
      <c r="J53" t="s">
        <v>154</v>
      </c>
      <c r="K53" s="10" t="str">
        <f t="shared" si="9"/>
        <v>20048:100:1:0</v>
      </c>
      <c r="L53" s="4" t="s">
        <v>511</v>
      </c>
      <c r="Q53" s="6" t="str">
        <f>IF(_xlfn.IFNA(VLOOKUP(L53,buff!$K:$L,2,FALSE),"")=0,"",_xlfn.IFNA(VLOOKUP(L53,buff!$K:$L,2,FALSE),""))</f>
        <v>20048:100:1:0</v>
      </c>
      <c r="R53" s="6" t="str">
        <f>IF(_xlfn.IFNA(VLOOKUP(M53,buff!$K:$L,2,FALSE),"")=0,"",_xlfn.IFNA(VLOOKUP(M53,buff!$K:$L,2,FALSE),""))</f>
        <v/>
      </c>
      <c r="S53" s="6" t="str">
        <f>IF(_xlfn.IFNA(VLOOKUP(N53,buff!$K:$L,2,FALSE),"")=0,"",_xlfn.IFNA(VLOOKUP(N53,buff!$K:$L,2,FALSE),""))</f>
        <v/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>
        <v>528</v>
      </c>
      <c r="W53" t="s">
        <v>1487</v>
      </c>
    </row>
    <row r="54" spans="1:23" x14ac:dyDescent="0.15">
      <c r="A54" s="8" t="str">
        <f t="shared" si="1"/>
        <v>被动技能3等级9</v>
      </c>
      <c r="B54" s="8">
        <f t="shared" si="6"/>
        <v>3</v>
      </c>
      <c r="C54" s="8">
        <f t="shared" si="2"/>
        <v>9</v>
      </c>
      <c r="E54" s="8">
        <f t="shared" si="3"/>
        <v>200049</v>
      </c>
      <c r="F54" t="str">
        <f t="shared" si="4"/>
        <v>攻击大</v>
      </c>
      <c r="G54">
        <v>200049</v>
      </c>
      <c r="H54" s="24" t="s">
        <v>1551</v>
      </c>
      <c r="I54" s="4" t="str">
        <f t="shared" si="10"/>
        <v>提升自身攻击力650。</v>
      </c>
      <c r="J54" t="s">
        <v>154</v>
      </c>
      <c r="K54" s="10" t="str">
        <f t="shared" si="9"/>
        <v>20049:100:1:0</v>
      </c>
      <c r="L54" s="4" t="s">
        <v>512</v>
      </c>
      <c r="Q54" s="6" t="str">
        <f>IF(_xlfn.IFNA(VLOOKUP(L54,buff!$K:$L,2,FALSE),"")=0,"",_xlfn.IFNA(VLOOKUP(L54,buff!$K:$L,2,FALSE),""))</f>
        <v>20049:100:1:0</v>
      </c>
      <c r="R54" s="6" t="str">
        <f>IF(_xlfn.IFNA(VLOOKUP(M54,buff!$K:$L,2,FALSE),"")=0,"",_xlfn.IFNA(VLOOKUP(M54,buff!$K:$L,2,FALSE),""))</f>
        <v/>
      </c>
      <c r="S54" s="6" t="str">
        <f>IF(_xlfn.IFNA(VLOOKUP(N54,buff!$K:$L,2,FALSE),"")=0,"",_xlfn.IFNA(VLOOKUP(N54,buff!$K:$L,2,FALSE),""))</f>
        <v/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>
        <v>650</v>
      </c>
      <c r="W54" t="s">
        <v>1487</v>
      </c>
    </row>
    <row r="55" spans="1:23" x14ac:dyDescent="0.15">
      <c r="A55" s="8" t="str">
        <f t="shared" si="1"/>
        <v>被动技能3等级10</v>
      </c>
      <c r="B55" s="8">
        <f t="shared" si="6"/>
        <v>3</v>
      </c>
      <c r="C55" s="8">
        <f t="shared" si="2"/>
        <v>10</v>
      </c>
      <c r="E55" s="8">
        <f t="shared" si="3"/>
        <v>200050</v>
      </c>
      <c r="F55" t="str">
        <f t="shared" si="4"/>
        <v>攻击大</v>
      </c>
      <c r="G55">
        <v>200050</v>
      </c>
      <c r="H55" s="24" t="s">
        <v>1551</v>
      </c>
      <c r="I55" s="4" t="str">
        <f t="shared" si="10"/>
        <v>提升自身攻击力800。</v>
      </c>
      <c r="J55" t="s">
        <v>154</v>
      </c>
      <c r="K55" s="10" t="str">
        <f t="shared" si="9"/>
        <v>20050:100:1:0</v>
      </c>
      <c r="L55" s="4" t="s">
        <v>513</v>
      </c>
      <c r="Q55" s="6" t="str">
        <f>IF(_xlfn.IFNA(VLOOKUP(L55,buff!$K:$L,2,FALSE),"")=0,"",_xlfn.IFNA(VLOOKUP(L55,buff!$K:$L,2,FALSE),""))</f>
        <v>20050:100:1:0</v>
      </c>
      <c r="R55" s="6" t="str">
        <f>IF(_xlfn.IFNA(VLOOKUP(M55,buff!$K:$L,2,FALSE),"")=0,"",_xlfn.IFNA(VLOOKUP(M55,buff!$K:$L,2,FALSE),""))</f>
        <v/>
      </c>
      <c r="S55" s="6" t="str">
        <f>IF(_xlfn.IFNA(VLOOKUP(N55,buff!$K:$L,2,FALSE),"")=0,"",_xlfn.IFNA(VLOOKUP(N55,buff!$K:$L,2,FALSE),""))</f>
        <v/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>
        <v>800</v>
      </c>
      <c r="W55" t="s">
        <v>1487</v>
      </c>
    </row>
    <row r="56" spans="1:23" x14ac:dyDescent="0.15">
      <c r="A56" s="8" t="str">
        <f t="shared" si="1"/>
        <v>被动技能3等级11</v>
      </c>
      <c r="B56" s="8">
        <f t="shared" si="6"/>
        <v>3</v>
      </c>
      <c r="C56" s="8">
        <f t="shared" si="2"/>
        <v>11</v>
      </c>
      <c r="E56" s="8">
        <f t="shared" si="3"/>
        <v>200051</v>
      </c>
      <c r="F56" t="str">
        <f t="shared" si="4"/>
        <v>攻击大</v>
      </c>
      <c r="G56">
        <v>200051</v>
      </c>
      <c r="H56" s="24" t="s">
        <v>1551</v>
      </c>
      <c r="I56" s="4" t="str">
        <f t="shared" si="10"/>
        <v>提升自身攻击力985。</v>
      </c>
      <c r="J56" t="s">
        <v>154</v>
      </c>
      <c r="K56" s="10" t="str">
        <f t="shared" si="9"/>
        <v>20051:100:1:0</v>
      </c>
      <c r="L56" s="4" t="s">
        <v>514</v>
      </c>
      <c r="Q56" s="6" t="str">
        <f>IF(_xlfn.IFNA(VLOOKUP(L56,buff!$K:$L,2,FALSE),"")=0,"",_xlfn.IFNA(VLOOKUP(L56,buff!$K:$L,2,FALSE),""))</f>
        <v>20051:100:1:0</v>
      </c>
      <c r="R56" s="6" t="str">
        <f>IF(_xlfn.IFNA(VLOOKUP(M56,buff!$K:$L,2,FALSE),"")=0,"",_xlfn.IFNA(VLOOKUP(M56,buff!$K:$L,2,FALSE),""))</f>
        <v/>
      </c>
      <c r="S56" s="6" t="str">
        <f>IF(_xlfn.IFNA(VLOOKUP(N56,buff!$K:$L,2,FALSE),"")=0,"",_xlfn.IFNA(VLOOKUP(N56,buff!$K:$L,2,FALSE),""))</f>
        <v/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>
        <v>985</v>
      </c>
      <c r="W56" t="s">
        <v>1487</v>
      </c>
    </row>
    <row r="57" spans="1:23" x14ac:dyDescent="0.15">
      <c r="A57" s="8" t="str">
        <f t="shared" si="1"/>
        <v>被动技能3等级12</v>
      </c>
      <c r="B57" s="8">
        <f t="shared" si="6"/>
        <v>3</v>
      </c>
      <c r="C57" s="8">
        <f t="shared" si="2"/>
        <v>12</v>
      </c>
      <c r="E57" s="8">
        <f t="shared" si="3"/>
        <v>200052</v>
      </c>
      <c r="F57" t="str">
        <f t="shared" si="4"/>
        <v>攻击大</v>
      </c>
      <c r="G57">
        <v>200052</v>
      </c>
      <c r="H57" s="24" t="s">
        <v>1551</v>
      </c>
      <c r="I57" s="4" t="str">
        <f t="shared" si="10"/>
        <v>提升自身攻击力1213。</v>
      </c>
      <c r="J57" t="s">
        <v>154</v>
      </c>
      <c r="K57" s="10" t="str">
        <f t="shared" si="9"/>
        <v>20052:100:1:0</v>
      </c>
      <c r="L57" s="4" t="s">
        <v>515</v>
      </c>
      <c r="Q57" s="6" t="str">
        <f>IF(_xlfn.IFNA(VLOOKUP(L57,buff!$K:$L,2,FALSE),"")=0,"",_xlfn.IFNA(VLOOKUP(L57,buff!$K:$L,2,FALSE),""))</f>
        <v>20052:100:1:0</v>
      </c>
      <c r="R57" s="6" t="str">
        <f>IF(_xlfn.IFNA(VLOOKUP(M57,buff!$K:$L,2,FALSE),"")=0,"",_xlfn.IFNA(VLOOKUP(M57,buff!$K:$L,2,FALSE),""))</f>
        <v/>
      </c>
      <c r="S57" s="6" t="str">
        <f>IF(_xlfn.IFNA(VLOOKUP(N57,buff!$K:$L,2,FALSE),"")=0,"",_xlfn.IFNA(VLOOKUP(N57,buff!$K:$L,2,FALSE),""))</f>
        <v/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>
        <v>1213</v>
      </c>
      <c r="W57" t="s">
        <v>1487</v>
      </c>
    </row>
    <row r="58" spans="1:23" x14ac:dyDescent="0.15">
      <c r="A58" s="8" t="str">
        <f t="shared" si="1"/>
        <v>被动技能3等级13</v>
      </c>
      <c r="B58" s="8">
        <f t="shared" si="6"/>
        <v>3</v>
      </c>
      <c r="C58" s="8">
        <f t="shared" si="2"/>
        <v>13</v>
      </c>
      <c r="E58" s="8">
        <f t="shared" si="3"/>
        <v>200053</v>
      </c>
      <c r="F58" t="str">
        <f t="shared" si="4"/>
        <v>攻击大</v>
      </c>
      <c r="G58">
        <v>200053</v>
      </c>
      <c r="H58" s="24" t="s">
        <v>1551</v>
      </c>
      <c r="I58" s="4" t="str">
        <f t="shared" si="10"/>
        <v>提升自身攻击力1494。</v>
      </c>
      <c r="J58" t="s">
        <v>154</v>
      </c>
      <c r="K58" s="10" t="str">
        <f t="shared" si="9"/>
        <v>20053:100:1:0</v>
      </c>
      <c r="L58" s="4" t="s">
        <v>516</v>
      </c>
      <c r="Q58" s="6" t="str">
        <f>IF(_xlfn.IFNA(VLOOKUP(L58,buff!$K:$L,2,FALSE),"")=0,"",_xlfn.IFNA(VLOOKUP(L58,buff!$K:$L,2,FALSE),""))</f>
        <v>20053:100:1:0</v>
      </c>
      <c r="R58" s="6" t="str">
        <f>IF(_xlfn.IFNA(VLOOKUP(M58,buff!$K:$L,2,FALSE),"")=0,"",_xlfn.IFNA(VLOOKUP(M58,buff!$K:$L,2,FALSE),""))</f>
        <v/>
      </c>
      <c r="S58" s="6" t="str">
        <f>IF(_xlfn.IFNA(VLOOKUP(N58,buff!$K:$L,2,FALSE),"")=0,"",_xlfn.IFNA(VLOOKUP(N58,buff!$K:$L,2,FALSE),""))</f>
        <v/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>
        <v>1494</v>
      </c>
      <c r="W58" t="s">
        <v>1487</v>
      </c>
    </row>
    <row r="59" spans="1:23" x14ac:dyDescent="0.15">
      <c r="A59" s="8" t="str">
        <f t="shared" si="1"/>
        <v>被动技能3等级14</v>
      </c>
      <c r="B59" s="8">
        <f t="shared" si="6"/>
        <v>3</v>
      </c>
      <c r="C59" s="8">
        <f t="shared" si="2"/>
        <v>14</v>
      </c>
      <c r="E59" s="8">
        <f t="shared" si="3"/>
        <v>200054</v>
      </c>
      <c r="F59" t="str">
        <f t="shared" si="4"/>
        <v>攻击大</v>
      </c>
      <c r="G59">
        <v>200054</v>
      </c>
      <c r="H59" s="24" t="s">
        <v>1551</v>
      </c>
      <c r="I59" s="4" t="str">
        <f t="shared" si="10"/>
        <v>提升自身攻击力1839。</v>
      </c>
      <c r="J59" t="s">
        <v>154</v>
      </c>
      <c r="K59" s="10" t="str">
        <f t="shared" si="9"/>
        <v>20054:100:1:0</v>
      </c>
      <c r="L59" s="4" t="s">
        <v>517</v>
      </c>
      <c r="Q59" s="6" t="str">
        <f>IF(_xlfn.IFNA(VLOOKUP(L59,buff!$K:$L,2,FALSE),"")=0,"",_xlfn.IFNA(VLOOKUP(L59,buff!$K:$L,2,FALSE),""))</f>
        <v>20054:100:1:0</v>
      </c>
      <c r="R59" s="6" t="str">
        <f>IF(_xlfn.IFNA(VLOOKUP(M59,buff!$K:$L,2,FALSE),"")=0,"",_xlfn.IFNA(VLOOKUP(M59,buff!$K:$L,2,FALSE),""))</f>
        <v/>
      </c>
      <c r="S59" s="6" t="str">
        <f>IF(_xlfn.IFNA(VLOOKUP(N59,buff!$K:$L,2,FALSE),"")=0,"",_xlfn.IFNA(VLOOKUP(N59,buff!$K:$L,2,FALSE),""))</f>
        <v/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>
        <v>1839</v>
      </c>
      <c r="W59" t="s">
        <v>1487</v>
      </c>
    </row>
    <row r="60" spans="1:23" x14ac:dyDescent="0.15">
      <c r="A60" s="8" t="str">
        <f t="shared" si="1"/>
        <v>被动技能3等级15</v>
      </c>
      <c r="B60" s="8">
        <f t="shared" si="6"/>
        <v>3</v>
      </c>
      <c r="C60" s="8">
        <f t="shared" si="2"/>
        <v>15</v>
      </c>
      <c r="E60" s="8">
        <f t="shared" si="3"/>
        <v>200055</v>
      </c>
      <c r="F60" t="str">
        <f t="shared" si="4"/>
        <v>攻击大</v>
      </c>
      <c r="G60">
        <v>200055</v>
      </c>
      <c r="H60" s="24" t="s">
        <v>1551</v>
      </c>
      <c r="I60" s="4" t="str">
        <f t="shared" si="10"/>
        <v>提升自身攻击力2265。</v>
      </c>
      <c r="J60" t="s">
        <v>154</v>
      </c>
      <c r="K60" s="10" t="str">
        <f t="shared" si="9"/>
        <v>20055:100:1:0</v>
      </c>
      <c r="L60" s="4" t="s">
        <v>518</v>
      </c>
      <c r="Q60" s="6" t="str">
        <f>IF(_xlfn.IFNA(VLOOKUP(L60,buff!$K:$L,2,FALSE),"")=0,"",_xlfn.IFNA(VLOOKUP(L60,buff!$K:$L,2,FALSE),""))</f>
        <v>20055:100:1:0</v>
      </c>
      <c r="R60" s="6" t="str">
        <f>IF(_xlfn.IFNA(VLOOKUP(M60,buff!$K:$L,2,FALSE),"")=0,"",_xlfn.IFNA(VLOOKUP(M60,buff!$K:$L,2,FALSE),""))</f>
        <v/>
      </c>
      <c r="S60" s="6" t="str">
        <f>IF(_xlfn.IFNA(VLOOKUP(N60,buff!$K:$L,2,FALSE),"")=0,"",_xlfn.IFNA(VLOOKUP(N60,buff!$K:$L,2,FALSE),""))</f>
        <v/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>
        <v>2265</v>
      </c>
      <c r="W60" t="s">
        <v>1487</v>
      </c>
    </row>
    <row r="61" spans="1:23" x14ac:dyDescent="0.15">
      <c r="A61" s="8" t="str">
        <f t="shared" si="1"/>
        <v>被动技能3等级16</v>
      </c>
      <c r="B61" s="8">
        <f t="shared" si="6"/>
        <v>3</v>
      </c>
      <c r="C61" s="8">
        <f t="shared" si="2"/>
        <v>16</v>
      </c>
      <c r="E61" s="8">
        <f t="shared" si="3"/>
        <v>200056</v>
      </c>
      <c r="F61" t="str">
        <f t="shared" si="4"/>
        <v>攻击大</v>
      </c>
      <c r="G61">
        <v>200056</v>
      </c>
      <c r="H61" s="24" t="s">
        <v>1551</v>
      </c>
      <c r="I61" s="4" t="str">
        <f t="shared" si="10"/>
        <v>提升自身攻击力2789。</v>
      </c>
      <c r="J61" t="s">
        <v>154</v>
      </c>
      <c r="K61" s="10" t="str">
        <f t="shared" si="9"/>
        <v>20056:100:1:0</v>
      </c>
      <c r="L61" s="4" t="s">
        <v>519</v>
      </c>
      <c r="Q61" s="6" t="str">
        <f>IF(_xlfn.IFNA(VLOOKUP(L61,buff!$K:$L,2,FALSE),"")=0,"",_xlfn.IFNA(VLOOKUP(L61,buff!$K:$L,2,FALSE),""))</f>
        <v>20056:100:1:0</v>
      </c>
      <c r="R61" s="6" t="str">
        <f>IF(_xlfn.IFNA(VLOOKUP(M61,buff!$K:$L,2,FALSE),"")=0,"",_xlfn.IFNA(VLOOKUP(M61,buff!$K:$L,2,FALSE),""))</f>
        <v/>
      </c>
      <c r="S61" s="6" t="str">
        <f>IF(_xlfn.IFNA(VLOOKUP(N61,buff!$K:$L,2,FALSE),"")=0,"",_xlfn.IFNA(VLOOKUP(N61,buff!$K:$L,2,FALSE),""))</f>
        <v/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>
        <v>2789</v>
      </c>
      <c r="W61" t="s">
        <v>1487</v>
      </c>
    </row>
    <row r="62" spans="1:23" x14ac:dyDescent="0.15">
      <c r="A62" s="8" t="str">
        <f t="shared" si="1"/>
        <v>被动技能3等级17</v>
      </c>
      <c r="B62" s="8">
        <f t="shared" si="6"/>
        <v>3</v>
      </c>
      <c r="C62" s="8">
        <f t="shared" si="2"/>
        <v>17</v>
      </c>
      <c r="E62" s="8">
        <f t="shared" si="3"/>
        <v>200057</v>
      </c>
      <c r="F62" t="str">
        <f t="shared" si="4"/>
        <v>攻击大</v>
      </c>
      <c r="G62">
        <v>200057</v>
      </c>
      <c r="H62" s="24" t="s">
        <v>1551</v>
      </c>
      <c r="I62" s="4" t="str">
        <f t="shared" si="10"/>
        <v>提升自身攻击力3434。</v>
      </c>
      <c r="J62" t="s">
        <v>154</v>
      </c>
      <c r="K62" s="10" t="str">
        <f t="shared" si="9"/>
        <v>20057:100:1:0</v>
      </c>
      <c r="L62" s="4" t="s">
        <v>520</v>
      </c>
      <c r="Q62" s="6" t="str">
        <f>IF(_xlfn.IFNA(VLOOKUP(L62,buff!$K:$L,2,FALSE),"")=0,"",_xlfn.IFNA(VLOOKUP(L62,buff!$K:$L,2,FALSE),""))</f>
        <v>20057:100:1:0</v>
      </c>
      <c r="R62" s="6" t="str">
        <f>IF(_xlfn.IFNA(VLOOKUP(M62,buff!$K:$L,2,FALSE),"")=0,"",_xlfn.IFNA(VLOOKUP(M62,buff!$K:$L,2,FALSE),""))</f>
        <v/>
      </c>
      <c r="S62" s="6" t="str">
        <f>IF(_xlfn.IFNA(VLOOKUP(N62,buff!$K:$L,2,FALSE),"")=0,"",_xlfn.IFNA(VLOOKUP(N62,buff!$K:$L,2,FALSE),""))</f>
        <v/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>
        <v>3434</v>
      </c>
      <c r="W62" t="s">
        <v>1487</v>
      </c>
    </row>
    <row r="63" spans="1:23" x14ac:dyDescent="0.15">
      <c r="A63" s="8" t="str">
        <f t="shared" si="1"/>
        <v>被动技能3等级18</v>
      </c>
      <c r="B63" s="8">
        <f t="shared" si="6"/>
        <v>3</v>
      </c>
      <c r="C63" s="8">
        <f t="shared" si="2"/>
        <v>18</v>
      </c>
      <c r="E63" s="8">
        <f t="shared" si="3"/>
        <v>200058</v>
      </c>
      <c r="F63" t="str">
        <f t="shared" si="4"/>
        <v>攻击大</v>
      </c>
      <c r="G63">
        <v>200058</v>
      </c>
      <c r="H63" s="24" t="s">
        <v>1551</v>
      </c>
      <c r="I63" s="4" t="str">
        <f t="shared" si="10"/>
        <v>提升自身攻击力4228。</v>
      </c>
      <c r="J63" t="s">
        <v>154</v>
      </c>
      <c r="K63" s="10" t="str">
        <f t="shared" si="9"/>
        <v>20058:100:1:0</v>
      </c>
      <c r="L63" s="4" t="s">
        <v>521</v>
      </c>
      <c r="Q63" s="6" t="str">
        <f>IF(_xlfn.IFNA(VLOOKUP(L63,buff!$K:$L,2,FALSE),"")=0,"",_xlfn.IFNA(VLOOKUP(L63,buff!$K:$L,2,FALSE),""))</f>
        <v>20058:100:1:0</v>
      </c>
      <c r="R63" s="6" t="str">
        <f>IF(_xlfn.IFNA(VLOOKUP(M63,buff!$K:$L,2,FALSE),"")=0,"",_xlfn.IFNA(VLOOKUP(M63,buff!$K:$L,2,FALSE),""))</f>
        <v/>
      </c>
      <c r="S63" s="6" t="str">
        <f>IF(_xlfn.IFNA(VLOOKUP(N63,buff!$K:$L,2,FALSE),"")=0,"",_xlfn.IFNA(VLOOKUP(N63,buff!$K:$L,2,FALSE),""))</f>
        <v/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>
        <v>4228</v>
      </c>
      <c r="W63" t="s">
        <v>1487</v>
      </c>
    </row>
    <row r="64" spans="1:23" x14ac:dyDescent="0.15">
      <c r="A64" s="8" t="str">
        <f t="shared" si="1"/>
        <v>被动技能3等级19</v>
      </c>
      <c r="B64" s="8">
        <f t="shared" si="6"/>
        <v>3</v>
      </c>
      <c r="C64" s="8">
        <f t="shared" si="2"/>
        <v>19</v>
      </c>
      <c r="E64" s="8">
        <f t="shared" si="3"/>
        <v>200059</v>
      </c>
      <c r="F64" t="str">
        <f t="shared" si="4"/>
        <v>攻击大</v>
      </c>
      <c r="G64">
        <v>200059</v>
      </c>
      <c r="H64" s="24" t="s">
        <v>1551</v>
      </c>
      <c r="I64" s="4" t="str">
        <f t="shared" si="10"/>
        <v>提升自身攻击力5205。</v>
      </c>
      <c r="J64" t="s">
        <v>154</v>
      </c>
      <c r="K64" s="10" t="str">
        <f t="shared" si="9"/>
        <v>20059:100:1:0</v>
      </c>
      <c r="L64" s="4" t="s">
        <v>522</v>
      </c>
      <c r="Q64" s="6" t="str">
        <f>IF(_xlfn.IFNA(VLOOKUP(L64,buff!$K:$L,2,FALSE),"")=0,"",_xlfn.IFNA(VLOOKUP(L64,buff!$K:$L,2,FALSE),""))</f>
        <v>20059:100:1:0</v>
      </c>
      <c r="R64" s="6" t="str">
        <f>IF(_xlfn.IFNA(VLOOKUP(M64,buff!$K:$L,2,FALSE),"")=0,"",_xlfn.IFNA(VLOOKUP(M64,buff!$K:$L,2,FALSE),""))</f>
        <v/>
      </c>
      <c r="S64" s="6" t="str">
        <f>IF(_xlfn.IFNA(VLOOKUP(N64,buff!$K:$L,2,FALSE),"")=0,"",_xlfn.IFNA(VLOOKUP(N64,buff!$K:$L,2,FALSE),""))</f>
        <v/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>
        <v>5205</v>
      </c>
      <c r="W64" t="s">
        <v>1487</v>
      </c>
    </row>
    <row r="65" spans="1:23" x14ac:dyDescent="0.15">
      <c r="A65" s="8" t="str">
        <f t="shared" si="1"/>
        <v>被动技能3等级20</v>
      </c>
      <c r="B65" s="8">
        <f t="shared" si="6"/>
        <v>3</v>
      </c>
      <c r="C65" s="8">
        <f t="shared" si="2"/>
        <v>20</v>
      </c>
      <c r="E65" s="8">
        <f t="shared" si="3"/>
        <v>200060</v>
      </c>
      <c r="F65" t="str">
        <f t="shared" si="4"/>
        <v>攻击大</v>
      </c>
      <c r="G65">
        <v>200060</v>
      </c>
      <c r="H65" s="24" t="s">
        <v>1551</v>
      </c>
      <c r="I65" s="4" t="str">
        <f t="shared" si="10"/>
        <v>提升自身攻击力6409。</v>
      </c>
      <c r="J65" t="s">
        <v>154</v>
      </c>
      <c r="K65" s="10" t="str">
        <f t="shared" si="9"/>
        <v>20060:100:1:0</v>
      </c>
      <c r="L65" s="4" t="s">
        <v>523</v>
      </c>
      <c r="Q65" s="6" t="str">
        <f>IF(_xlfn.IFNA(VLOOKUP(L65,buff!$K:$L,2,FALSE),"")=0,"",_xlfn.IFNA(VLOOKUP(L65,buff!$K:$L,2,FALSE),""))</f>
        <v>20060:100:1:0</v>
      </c>
      <c r="R65" s="6" t="str">
        <f>IF(_xlfn.IFNA(VLOOKUP(M65,buff!$K:$L,2,FALSE),"")=0,"",_xlfn.IFNA(VLOOKUP(M65,buff!$K:$L,2,FALSE),""))</f>
        <v/>
      </c>
      <c r="S65" s="6" t="str">
        <f>IF(_xlfn.IFNA(VLOOKUP(N65,buff!$K:$L,2,FALSE),"")=0,"",_xlfn.IFNA(VLOOKUP(N65,buff!$K:$L,2,FALSE),""))</f>
        <v/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>
        <v>6409</v>
      </c>
      <c r="W65" t="s">
        <v>1487</v>
      </c>
    </row>
    <row r="66" spans="1:23" x14ac:dyDescent="0.15">
      <c r="A66" s="8" t="str">
        <f t="shared" si="1"/>
        <v>被动技能4等级1</v>
      </c>
      <c r="B66" s="8">
        <f t="shared" si="6"/>
        <v>4</v>
      </c>
      <c r="C66" s="8">
        <f t="shared" si="2"/>
        <v>1</v>
      </c>
      <c r="E66" s="8">
        <f t="shared" si="3"/>
        <v>200061</v>
      </c>
      <c r="F66" t="str">
        <f t="shared" si="4"/>
        <v>防御小</v>
      </c>
      <c r="G66">
        <v>200061</v>
      </c>
      <c r="H66" s="4" t="s">
        <v>438</v>
      </c>
      <c r="I66" s="4" t="str">
        <f>"自身防御力提升"&amp;V66</f>
        <v>自身防御力提升57</v>
      </c>
      <c r="J66" t="s">
        <v>154</v>
      </c>
      <c r="K66" s="10" t="str">
        <f t="shared" si="9"/>
        <v>20061:100:1:0</v>
      </c>
      <c r="L66" s="4" t="s">
        <v>524</v>
      </c>
      <c r="Q66" s="6" t="str">
        <f>IF(_xlfn.IFNA(VLOOKUP(L66,buff!$K:$L,2,FALSE),"")=0,"",_xlfn.IFNA(VLOOKUP(L66,buff!$K:$L,2,FALSE),""))</f>
        <v>20061:100:1:0</v>
      </c>
      <c r="R66" s="6" t="str">
        <f>IF(_xlfn.IFNA(VLOOKUP(M66,buff!$K:$L,2,FALSE),"")=0,"",_xlfn.IFNA(VLOOKUP(M66,buff!$K:$L,2,FALSE),""))</f>
        <v/>
      </c>
      <c r="S66" s="6" t="str">
        <f>IF(_xlfn.IFNA(VLOOKUP(N66,buff!$K:$L,2,FALSE),"")=0,"",_xlfn.IFNA(VLOOKUP(N66,buff!$K:$L,2,FALSE),""))</f>
        <v/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>
        <v>57</v>
      </c>
      <c r="W66" t="s">
        <v>1487</v>
      </c>
    </row>
    <row r="67" spans="1:23" x14ac:dyDescent="0.15">
      <c r="A67" s="8" t="str">
        <f t="shared" si="1"/>
        <v>被动技能4等级2</v>
      </c>
      <c r="B67" s="8">
        <f t="shared" si="6"/>
        <v>4</v>
      </c>
      <c r="C67" s="8">
        <f t="shared" si="2"/>
        <v>2</v>
      </c>
      <c r="E67" s="8">
        <f t="shared" si="3"/>
        <v>200062</v>
      </c>
      <c r="F67" t="str">
        <f t="shared" si="4"/>
        <v>防御小</v>
      </c>
      <c r="G67">
        <v>200062</v>
      </c>
      <c r="H67" s="4" t="s">
        <v>438</v>
      </c>
      <c r="I67" s="4" t="str">
        <f t="shared" ref="I67:I85" si="11">"自身防御力提升"&amp;V67</f>
        <v>自身防御力提升84</v>
      </c>
      <c r="J67" t="s">
        <v>154</v>
      </c>
      <c r="K67" s="10" t="str">
        <f t="shared" si="9"/>
        <v>20062:100:1:0</v>
      </c>
      <c r="L67" s="4" t="s">
        <v>525</v>
      </c>
      <c r="Q67" s="6" t="str">
        <f>IF(_xlfn.IFNA(VLOOKUP(L67,buff!$K:$L,2,FALSE),"")=0,"",_xlfn.IFNA(VLOOKUP(L67,buff!$K:$L,2,FALSE),""))</f>
        <v>20062:100:1:0</v>
      </c>
      <c r="R67" s="6" t="str">
        <f>IF(_xlfn.IFNA(VLOOKUP(M67,buff!$K:$L,2,FALSE),"")=0,"",_xlfn.IFNA(VLOOKUP(M67,buff!$K:$L,2,FALSE),""))</f>
        <v/>
      </c>
      <c r="S67" s="6" t="str">
        <f>IF(_xlfn.IFNA(VLOOKUP(N67,buff!$K:$L,2,FALSE),"")=0,"",_xlfn.IFNA(VLOOKUP(N67,buff!$K:$L,2,FALSE),""))</f>
        <v/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>
        <v>84</v>
      </c>
      <c r="W67" t="s">
        <v>1487</v>
      </c>
    </row>
    <row r="68" spans="1:23" x14ac:dyDescent="0.15">
      <c r="A68" s="8" t="str">
        <f t="shared" si="1"/>
        <v>被动技能4等级3</v>
      </c>
      <c r="B68" s="8">
        <f t="shared" si="6"/>
        <v>4</v>
      </c>
      <c r="C68" s="8">
        <f t="shared" si="2"/>
        <v>3</v>
      </c>
      <c r="E68" s="8">
        <f t="shared" si="3"/>
        <v>200063</v>
      </c>
      <c r="F68" t="str">
        <f t="shared" si="4"/>
        <v>防御小</v>
      </c>
      <c r="G68">
        <v>200063</v>
      </c>
      <c r="H68" s="4" t="s">
        <v>438</v>
      </c>
      <c r="I68" s="4" t="str">
        <f t="shared" si="11"/>
        <v>自身防御力提升111</v>
      </c>
      <c r="J68" t="s">
        <v>154</v>
      </c>
      <c r="K68" s="10" t="str">
        <f t="shared" si="9"/>
        <v>20063:100:1:0</v>
      </c>
      <c r="L68" s="4" t="s">
        <v>526</v>
      </c>
      <c r="Q68" s="6" t="str">
        <f>IF(_xlfn.IFNA(VLOOKUP(L68,buff!$K:$L,2,FALSE),"")=0,"",_xlfn.IFNA(VLOOKUP(L68,buff!$K:$L,2,FALSE),""))</f>
        <v>20063:100:1:0</v>
      </c>
      <c r="R68" s="6" t="str">
        <f>IF(_xlfn.IFNA(VLOOKUP(M68,buff!$K:$L,2,FALSE),"")=0,"",_xlfn.IFNA(VLOOKUP(M68,buff!$K:$L,2,FALSE),""))</f>
        <v/>
      </c>
      <c r="S68" s="6" t="str">
        <f>IF(_xlfn.IFNA(VLOOKUP(N68,buff!$K:$L,2,FALSE),"")=0,"",_xlfn.IFNA(VLOOKUP(N68,buff!$K:$L,2,FALSE),""))</f>
        <v/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>
        <v>111</v>
      </c>
      <c r="W68" t="s">
        <v>1487</v>
      </c>
    </row>
    <row r="69" spans="1:23" x14ac:dyDescent="0.15">
      <c r="A69" s="8" t="str">
        <f t="shared" si="1"/>
        <v>被动技能4等级4</v>
      </c>
      <c r="B69" s="8">
        <f t="shared" si="6"/>
        <v>4</v>
      </c>
      <c r="C69" s="8">
        <f t="shared" si="2"/>
        <v>4</v>
      </c>
      <c r="E69" s="8">
        <f t="shared" si="3"/>
        <v>200064</v>
      </c>
      <c r="F69" t="str">
        <f t="shared" si="4"/>
        <v>防御小</v>
      </c>
      <c r="G69">
        <v>200064</v>
      </c>
      <c r="H69" s="4" t="s">
        <v>438</v>
      </c>
      <c r="I69" s="4" t="str">
        <f t="shared" si="11"/>
        <v>自身防御力提升137</v>
      </c>
      <c r="J69" t="s">
        <v>154</v>
      </c>
      <c r="K69" s="10" t="str">
        <f t="shared" si="9"/>
        <v>20064:100:1:0</v>
      </c>
      <c r="L69" s="4" t="s">
        <v>527</v>
      </c>
      <c r="Q69" s="6" t="str">
        <f>IF(_xlfn.IFNA(VLOOKUP(L69,buff!$K:$L,2,FALSE),"")=0,"",_xlfn.IFNA(VLOOKUP(L69,buff!$K:$L,2,FALSE),""))</f>
        <v>20064:100:1:0</v>
      </c>
      <c r="R69" s="6" t="str">
        <f>IF(_xlfn.IFNA(VLOOKUP(M69,buff!$K:$L,2,FALSE),"")=0,"",_xlfn.IFNA(VLOOKUP(M69,buff!$K:$L,2,FALSE),""))</f>
        <v/>
      </c>
      <c r="S69" s="6" t="str">
        <f>IF(_xlfn.IFNA(VLOOKUP(N69,buff!$K:$L,2,FALSE),"")=0,"",_xlfn.IFNA(VLOOKUP(N69,buff!$K:$L,2,FALSE),""))</f>
        <v/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>
        <v>137</v>
      </c>
      <c r="W69" t="s">
        <v>1487</v>
      </c>
    </row>
    <row r="70" spans="1:23" x14ac:dyDescent="0.15">
      <c r="A70" s="8" t="str">
        <f t="shared" si="1"/>
        <v>被动技能4等级5</v>
      </c>
      <c r="B70" s="8">
        <f t="shared" si="6"/>
        <v>4</v>
      </c>
      <c r="C70" s="8">
        <f t="shared" si="2"/>
        <v>5</v>
      </c>
      <c r="E70" s="8">
        <f t="shared" si="3"/>
        <v>200065</v>
      </c>
      <c r="F70" t="str">
        <f t="shared" si="4"/>
        <v>防御小</v>
      </c>
      <c r="G70">
        <v>200065</v>
      </c>
      <c r="H70" s="4" t="s">
        <v>438</v>
      </c>
      <c r="I70" s="4" t="str">
        <f t="shared" si="11"/>
        <v>自身防御力提升169</v>
      </c>
      <c r="J70" t="s">
        <v>154</v>
      </c>
      <c r="K70" s="10" t="str">
        <f t="shared" si="9"/>
        <v>20065:100:1:0</v>
      </c>
      <c r="L70" s="4" t="s">
        <v>528</v>
      </c>
      <c r="Q70" s="6" t="str">
        <f>IF(_xlfn.IFNA(VLOOKUP(L70,buff!$K:$L,2,FALSE),"")=0,"",_xlfn.IFNA(VLOOKUP(L70,buff!$K:$L,2,FALSE),""))</f>
        <v>20065:100:1:0</v>
      </c>
      <c r="R70" s="6" t="str">
        <f>IF(_xlfn.IFNA(VLOOKUP(M70,buff!$K:$L,2,FALSE),"")=0,"",_xlfn.IFNA(VLOOKUP(M70,buff!$K:$L,2,FALSE),""))</f>
        <v/>
      </c>
      <c r="S70" s="6" t="str">
        <f>IF(_xlfn.IFNA(VLOOKUP(N70,buff!$K:$L,2,FALSE),"")=0,"",_xlfn.IFNA(VLOOKUP(N70,buff!$K:$L,2,FALSE),""))</f>
        <v/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>
        <v>169</v>
      </c>
      <c r="W70" t="s">
        <v>1487</v>
      </c>
    </row>
    <row r="71" spans="1:23" x14ac:dyDescent="0.15">
      <c r="A71" s="8" t="str">
        <f t="shared" ref="A71:A134" si="12">A$4&amp;B71&amp;A$5&amp;C71</f>
        <v>被动技能4等级6</v>
      </c>
      <c r="B71" s="8">
        <f t="shared" si="6"/>
        <v>4</v>
      </c>
      <c r="C71" s="8">
        <f t="shared" si="2"/>
        <v>6</v>
      </c>
      <c r="E71" s="8">
        <f t="shared" ref="E71:E134" si="13">G71</f>
        <v>200066</v>
      </c>
      <c r="F71" t="str">
        <f t="shared" ref="F71:F134" si="14">H71</f>
        <v>防御小</v>
      </c>
      <c r="G71">
        <v>200066</v>
      </c>
      <c r="H71" s="4" t="s">
        <v>438</v>
      </c>
      <c r="I71" s="4" t="str">
        <f t="shared" si="11"/>
        <v>自身防御力提升208</v>
      </c>
      <c r="J71" t="s">
        <v>154</v>
      </c>
      <c r="K71" s="10" t="str">
        <f t="shared" si="9"/>
        <v>20066:100:1:0</v>
      </c>
      <c r="L71" s="4" t="s">
        <v>529</v>
      </c>
      <c r="Q71" s="6" t="str">
        <f>IF(_xlfn.IFNA(VLOOKUP(L71,buff!$K:$L,2,FALSE),"")=0,"",_xlfn.IFNA(VLOOKUP(L71,buff!$K:$L,2,FALSE),""))</f>
        <v>20066:100:1:0</v>
      </c>
      <c r="R71" s="6" t="str">
        <f>IF(_xlfn.IFNA(VLOOKUP(M71,buff!$K:$L,2,FALSE),"")=0,"",_xlfn.IFNA(VLOOKUP(M71,buff!$K:$L,2,FALSE),""))</f>
        <v/>
      </c>
      <c r="S71" s="6" t="str">
        <f>IF(_xlfn.IFNA(VLOOKUP(N71,buff!$K:$L,2,FALSE),"")=0,"",_xlfn.IFNA(VLOOKUP(N71,buff!$K:$L,2,FALSE),""))</f>
        <v/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>
        <v>208</v>
      </c>
      <c r="W71" t="s">
        <v>1487</v>
      </c>
    </row>
    <row r="72" spans="1:23" x14ac:dyDescent="0.15">
      <c r="A72" s="8" t="str">
        <f t="shared" si="12"/>
        <v>被动技能4等级7</v>
      </c>
      <c r="B72" s="8">
        <f t="shared" ref="B72:B135" si="15">IF(C72=1,B71+1,B71)</f>
        <v>4</v>
      </c>
      <c r="C72" s="8">
        <f t="shared" si="2"/>
        <v>7</v>
      </c>
      <c r="E72" s="8">
        <f t="shared" si="13"/>
        <v>200067</v>
      </c>
      <c r="F72" t="str">
        <f t="shared" si="14"/>
        <v>防御小</v>
      </c>
      <c r="G72">
        <v>200067</v>
      </c>
      <c r="H72" s="4" t="s">
        <v>438</v>
      </c>
      <c r="I72" s="4" t="str">
        <f t="shared" si="11"/>
        <v>自身防御力提升257</v>
      </c>
      <c r="J72" t="s">
        <v>154</v>
      </c>
      <c r="K72" s="10" t="str">
        <f t="shared" si="9"/>
        <v>20067:100:1:0</v>
      </c>
      <c r="L72" s="4" t="s">
        <v>530</v>
      </c>
      <c r="Q72" s="6" t="str">
        <f>IF(_xlfn.IFNA(VLOOKUP(L72,buff!$K:$L,2,FALSE),"")=0,"",_xlfn.IFNA(VLOOKUP(L72,buff!$K:$L,2,FALSE),""))</f>
        <v>20067:100:1:0</v>
      </c>
      <c r="R72" s="6" t="str">
        <f>IF(_xlfn.IFNA(VLOOKUP(M72,buff!$K:$L,2,FALSE),"")=0,"",_xlfn.IFNA(VLOOKUP(M72,buff!$K:$L,2,FALSE),""))</f>
        <v/>
      </c>
      <c r="S72" s="6" t="str">
        <f>IF(_xlfn.IFNA(VLOOKUP(N72,buff!$K:$L,2,FALSE),"")=0,"",_xlfn.IFNA(VLOOKUP(N72,buff!$K:$L,2,FALSE),""))</f>
        <v/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>
        <v>257</v>
      </c>
      <c r="W72" t="s">
        <v>1487</v>
      </c>
    </row>
    <row r="73" spans="1:23" x14ac:dyDescent="0.15">
      <c r="A73" s="8" t="str">
        <f t="shared" si="12"/>
        <v>被动技能4等级8</v>
      </c>
      <c r="B73" s="8">
        <f t="shared" si="15"/>
        <v>4</v>
      </c>
      <c r="C73" s="8">
        <f t="shared" si="2"/>
        <v>8</v>
      </c>
      <c r="E73" s="8">
        <f t="shared" si="13"/>
        <v>200068</v>
      </c>
      <c r="F73" t="str">
        <f t="shared" si="14"/>
        <v>防御小</v>
      </c>
      <c r="G73">
        <v>200068</v>
      </c>
      <c r="H73" s="4" t="s">
        <v>438</v>
      </c>
      <c r="I73" s="4" t="str">
        <f t="shared" si="11"/>
        <v>自身防御力提升316</v>
      </c>
      <c r="J73" t="s">
        <v>154</v>
      </c>
      <c r="K73" s="10" t="str">
        <f t="shared" si="9"/>
        <v>20068:100:1:0</v>
      </c>
      <c r="L73" s="4" t="s">
        <v>531</v>
      </c>
      <c r="Q73" s="6" t="str">
        <f>IF(_xlfn.IFNA(VLOOKUP(L73,buff!$K:$L,2,FALSE),"")=0,"",_xlfn.IFNA(VLOOKUP(L73,buff!$K:$L,2,FALSE),""))</f>
        <v>20068:100:1:0</v>
      </c>
      <c r="R73" s="6" t="str">
        <f>IF(_xlfn.IFNA(VLOOKUP(M73,buff!$K:$L,2,FALSE),"")=0,"",_xlfn.IFNA(VLOOKUP(M73,buff!$K:$L,2,FALSE),""))</f>
        <v/>
      </c>
      <c r="S73" s="6" t="str">
        <f>IF(_xlfn.IFNA(VLOOKUP(N73,buff!$K:$L,2,FALSE),"")=0,"",_xlfn.IFNA(VLOOKUP(N73,buff!$K:$L,2,FALSE),""))</f>
        <v/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>
        <v>316</v>
      </c>
      <c r="W73" t="s">
        <v>1487</v>
      </c>
    </row>
    <row r="74" spans="1:23" x14ac:dyDescent="0.15">
      <c r="A74" s="8" t="str">
        <f t="shared" si="12"/>
        <v>被动技能4等级9</v>
      </c>
      <c r="B74" s="8">
        <f t="shared" si="15"/>
        <v>4</v>
      </c>
      <c r="C74" s="8">
        <f t="shared" si="2"/>
        <v>9</v>
      </c>
      <c r="E74" s="8">
        <f t="shared" si="13"/>
        <v>200069</v>
      </c>
      <c r="F74" t="str">
        <f t="shared" si="14"/>
        <v>防御小</v>
      </c>
      <c r="G74">
        <v>200069</v>
      </c>
      <c r="H74" s="4" t="s">
        <v>438</v>
      </c>
      <c r="I74" s="4" t="str">
        <f t="shared" si="11"/>
        <v>自身防御力提升390</v>
      </c>
      <c r="J74" t="s">
        <v>154</v>
      </c>
      <c r="K74" s="10" t="str">
        <f t="shared" si="9"/>
        <v>20069:100:1:0</v>
      </c>
      <c r="L74" s="4" t="s">
        <v>532</v>
      </c>
      <c r="Q74" s="6" t="str">
        <f>IF(_xlfn.IFNA(VLOOKUP(L74,buff!$K:$L,2,FALSE),"")=0,"",_xlfn.IFNA(VLOOKUP(L74,buff!$K:$L,2,FALSE),""))</f>
        <v>20069:100:1:0</v>
      </c>
      <c r="R74" s="6" t="str">
        <f>IF(_xlfn.IFNA(VLOOKUP(M74,buff!$K:$L,2,FALSE),"")=0,"",_xlfn.IFNA(VLOOKUP(M74,buff!$K:$L,2,FALSE),""))</f>
        <v/>
      </c>
      <c r="S74" s="6" t="str">
        <f>IF(_xlfn.IFNA(VLOOKUP(N74,buff!$K:$L,2,FALSE),"")=0,"",_xlfn.IFNA(VLOOKUP(N74,buff!$K:$L,2,FALSE),""))</f>
        <v/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>
        <v>390</v>
      </c>
      <c r="W74" t="s">
        <v>1487</v>
      </c>
    </row>
    <row r="75" spans="1:23" x14ac:dyDescent="0.15">
      <c r="A75" s="8" t="str">
        <f t="shared" si="12"/>
        <v>被动技能4等级10</v>
      </c>
      <c r="B75" s="8">
        <f t="shared" si="15"/>
        <v>4</v>
      </c>
      <c r="C75" s="8">
        <f t="shared" si="2"/>
        <v>10</v>
      </c>
      <c r="E75" s="8">
        <f t="shared" si="13"/>
        <v>200070</v>
      </c>
      <c r="F75" t="str">
        <f t="shared" si="14"/>
        <v>防御小</v>
      </c>
      <c r="G75">
        <v>200070</v>
      </c>
      <c r="H75" s="4" t="s">
        <v>438</v>
      </c>
      <c r="I75" s="4" t="str">
        <f t="shared" si="11"/>
        <v>自身防御力提升480</v>
      </c>
      <c r="J75" t="s">
        <v>154</v>
      </c>
      <c r="K75" s="10" t="str">
        <f t="shared" si="9"/>
        <v>20070:100:1:0</v>
      </c>
      <c r="L75" s="4" t="s">
        <v>533</v>
      </c>
      <c r="Q75" s="6" t="str">
        <f>IF(_xlfn.IFNA(VLOOKUP(L75,buff!$K:$L,2,FALSE),"")=0,"",_xlfn.IFNA(VLOOKUP(L75,buff!$K:$L,2,FALSE),""))</f>
        <v>20070:100:1:0</v>
      </c>
      <c r="R75" s="6" t="str">
        <f>IF(_xlfn.IFNA(VLOOKUP(M75,buff!$K:$L,2,FALSE),"")=0,"",_xlfn.IFNA(VLOOKUP(M75,buff!$K:$L,2,FALSE),""))</f>
        <v/>
      </c>
      <c r="S75" s="6" t="str">
        <f>IF(_xlfn.IFNA(VLOOKUP(N75,buff!$K:$L,2,FALSE),"")=0,"",_xlfn.IFNA(VLOOKUP(N75,buff!$K:$L,2,FALSE),""))</f>
        <v/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>
        <v>480</v>
      </c>
      <c r="W75" t="s">
        <v>1487</v>
      </c>
    </row>
    <row r="76" spans="1:23" x14ac:dyDescent="0.15">
      <c r="A76" s="8" t="str">
        <f t="shared" si="12"/>
        <v>被动技能4等级11</v>
      </c>
      <c r="B76" s="8">
        <f t="shared" si="15"/>
        <v>4</v>
      </c>
      <c r="C76" s="8">
        <f t="shared" si="2"/>
        <v>11</v>
      </c>
      <c r="E76" s="8">
        <f t="shared" si="13"/>
        <v>200071</v>
      </c>
      <c r="F76" t="str">
        <f t="shared" si="14"/>
        <v>防御小</v>
      </c>
      <c r="G76">
        <v>200071</v>
      </c>
      <c r="H76" s="4" t="s">
        <v>438</v>
      </c>
      <c r="I76" s="4" t="str">
        <f t="shared" si="11"/>
        <v>自身防御力提升591</v>
      </c>
      <c r="J76" t="s">
        <v>154</v>
      </c>
      <c r="K76" s="10" t="str">
        <f t="shared" si="9"/>
        <v>20071:100:1:0</v>
      </c>
      <c r="L76" s="4" t="s">
        <v>534</v>
      </c>
      <c r="Q76" s="6" t="str">
        <f>IF(_xlfn.IFNA(VLOOKUP(L76,buff!$K:$L,2,FALSE),"")=0,"",_xlfn.IFNA(VLOOKUP(L76,buff!$K:$L,2,FALSE),""))</f>
        <v>20071:100:1:0</v>
      </c>
      <c r="R76" s="6" t="str">
        <f>IF(_xlfn.IFNA(VLOOKUP(M76,buff!$K:$L,2,FALSE),"")=0,"",_xlfn.IFNA(VLOOKUP(M76,buff!$K:$L,2,FALSE),""))</f>
        <v/>
      </c>
      <c r="S76" s="6" t="str">
        <f>IF(_xlfn.IFNA(VLOOKUP(N76,buff!$K:$L,2,FALSE),"")=0,"",_xlfn.IFNA(VLOOKUP(N76,buff!$K:$L,2,FALSE),""))</f>
        <v/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>
        <v>591</v>
      </c>
      <c r="W76" t="s">
        <v>1487</v>
      </c>
    </row>
    <row r="77" spans="1:23" x14ac:dyDescent="0.15">
      <c r="A77" s="8" t="str">
        <f t="shared" si="12"/>
        <v>被动技能4等级12</v>
      </c>
      <c r="B77" s="8">
        <f t="shared" si="15"/>
        <v>4</v>
      </c>
      <c r="C77" s="8">
        <f t="shared" si="2"/>
        <v>12</v>
      </c>
      <c r="E77" s="8">
        <f t="shared" si="13"/>
        <v>200072</v>
      </c>
      <c r="F77" t="str">
        <f t="shared" si="14"/>
        <v>防御小</v>
      </c>
      <c r="G77">
        <v>200072</v>
      </c>
      <c r="H77" s="4" t="s">
        <v>438</v>
      </c>
      <c r="I77" s="4" t="str">
        <f t="shared" si="11"/>
        <v>自身防御力提升728</v>
      </c>
      <c r="J77" t="s">
        <v>154</v>
      </c>
      <c r="K77" s="10" t="str">
        <f t="shared" si="9"/>
        <v>20072:100:1:0</v>
      </c>
      <c r="L77" s="4" t="s">
        <v>535</v>
      </c>
      <c r="Q77" s="6" t="str">
        <f>IF(_xlfn.IFNA(VLOOKUP(L77,buff!$K:$L,2,FALSE),"")=0,"",_xlfn.IFNA(VLOOKUP(L77,buff!$K:$L,2,FALSE),""))</f>
        <v>20072:100:1:0</v>
      </c>
      <c r="R77" s="6" t="str">
        <f>IF(_xlfn.IFNA(VLOOKUP(M77,buff!$K:$L,2,FALSE),"")=0,"",_xlfn.IFNA(VLOOKUP(M77,buff!$K:$L,2,FALSE),""))</f>
        <v/>
      </c>
      <c r="S77" s="6" t="str">
        <f>IF(_xlfn.IFNA(VLOOKUP(N77,buff!$K:$L,2,FALSE),"")=0,"",_xlfn.IFNA(VLOOKUP(N77,buff!$K:$L,2,FALSE),""))</f>
        <v/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>
        <v>728</v>
      </c>
      <c r="W77" t="s">
        <v>1487</v>
      </c>
    </row>
    <row r="78" spans="1:23" x14ac:dyDescent="0.15">
      <c r="A78" s="8" t="str">
        <f t="shared" si="12"/>
        <v>被动技能4等级13</v>
      </c>
      <c r="B78" s="8">
        <f t="shared" si="15"/>
        <v>4</v>
      </c>
      <c r="C78" s="8">
        <f t="shared" si="2"/>
        <v>13</v>
      </c>
      <c r="E78" s="8">
        <f t="shared" si="13"/>
        <v>200073</v>
      </c>
      <c r="F78" t="str">
        <f t="shared" si="14"/>
        <v>防御小</v>
      </c>
      <c r="G78">
        <v>200073</v>
      </c>
      <c r="H78" s="4" t="s">
        <v>438</v>
      </c>
      <c r="I78" s="4" t="str">
        <f t="shared" si="11"/>
        <v>自身防御力提升896</v>
      </c>
      <c r="J78" t="s">
        <v>154</v>
      </c>
      <c r="K78" s="10" t="str">
        <f t="shared" si="9"/>
        <v>20073:100:1:0</v>
      </c>
      <c r="L78" s="4" t="s">
        <v>536</v>
      </c>
      <c r="Q78" s="6" t="str">
        <f>IF(_xlfn.IFNA(VLOOKUP(L78,buff!$K:$L,2,FALSE),"")=0,"",_xlfn.IFNA(VLOOKUP(L78,buff!$K:$L,2,FALSE),""))</f>
        <v>20073:100:1:0</v>
      </c>
      <c r="R78" s="6" t="str">
        <f>IF(_xlfn.IFNA(VLOOKUP(M78,buff!$K:$L,2,FALSE),"")=0,"",_xlfn.IFNA(VLOOKUP(M78,buff!$K:$L,2,FALSE),""))</f>
        <v/>
      </c>
      <c r="S78" s="6" t="str">
        <f>IF(_xlfn.IFNA(VLOOKUP(N78,buff!$K:$L,2,FALSE),"")=0,"",_xlfn.IFNA(VLOOKUP(N78,buff!$K:$L,2,FALSE),""))</f>
        <v/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>
        <v>896</v>
      </c>
      <c r="W78" t="s">
        <v>1487</v>
      </c>
    </row>
    <row r="79" spans="1:23" x14ac:dyDescent="0.15">
      <c r="A79" s="8" t="str">
        <f t="shared" si="12"/>
        <v>被动技能4等级14</v>
      </c>
      <c r="B79" s="8">
        <f t="shared" si="15"/>
        <v>4</v>
      </c>
      <c r="C79" s="8">
        <f t="shared" si="2"/>
        <v>14</v>
      </c>
      <c r="E79" s="8">
        <f t="shared" si="13"/>
        <v>200074</v>
      </c>
      <c r="F79" t="str">
        <f t="shared" si="14"/>
        <v>防御小</v>
      </c>
      <c r="G79">
        <v>200074</v>
      </c>
      <c r="H79" s="4" t="s">
        <v>438</v>
      </c>
      <c r="I79" s="4" t="str">
        <f t="shared" si="11"/>
        <v>自身防御力提升1103</v>
      </c>
      <c r="J79" t="s">
        <v>154</v>
      </c>
      <c r="K79" s="10" t="str">
        <f t="shared" si="9"/>
        <v>20074:100:1:0</v>
      </c>
      <c r="L79" s="4" t="s">
        <v>537</v>
      </c>
      <c r="Q79" s="6" t="str">
        <f>IF(_xlfn.IFNA(VLOOKUP(L79,buff!$K:$L,2,FALSE),"")=0,"",_xlfn.IFNA(VLOOKUP(L79,buff!$K:$L,2,FALSE),""))</f>
        <v>20074:100:1:0</v>
      </c>
      <c r="R79" s="6" t="str">
        <f>IF(_xlfn.IFNA(VLOOKUP(M79,buff!$K:$L,2,FALSE),"")=0,"",_xlfn.IFNA(VLOOKUP(M79,buff!$K:$L,2,FALSE),""))</f>
        <v/>
      </c>
      <c r="S79" s="6" t="str">
        <f>IF(_xlfn.IFNA(VLOOKUP(N79,buff!$K:$L,2,FALSE),"")=0,"",_xlfn.IFNA(VLOOKUP(N79,buff!$K:$L,2,FALSE),""))</f>
        <v/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>
        <v>1103</v>
      </c>
      <c r="W79" t="s">
        <v>1487</v>
      </c>
    </row>
    <row r="80" spans="1:23" x14ac:dyDescent="0.15">
      <c r="A80" s="8" t="str">
        <f t="shared" si="12"/>
        <v>被动技能4等级15</v>
      </c>
      <c r="B80" s="8">
        <f t="shared" si="15"/>
        <v>4</v>
      </c>
      <c r="C80" s="8">
        <f t="shared" si="2"/>
        <v>15</v>
      </c>
      <c r="E80" s="8">
        <f t="shared" si="13"/>
        <v>200075</v>
      </c>
      <c r="F80" t="str">
        <f t="shared" si="14"/>
        <v>防御小</v>
      </c>
      <c r="G80">
        <v>200075</v>
      </c>
      <c r="H80" s="4" t="s">
        <v>438</v>
      </c>
      <c r="I80" s="4" t="str">
        <f t="shared" si="11"/>
        <v>自身防御力提升1359</v>
      </c>
      <c r="J80" t="s">
        <v>154</v>
      </c>
      <c r="K80" s="10" t="str">
        <f t="shared" si="9"/>
        <v>20075:100:1:0</v>
      </c>
      <c r="L80" s="4" t="s">
        <v>538</v>
      </c>
      <c r="Q80" s="6" t="str">
        <f>IF(_xlfn.IFNA(VLOOKUP(L80,buff!$K:$L,2,FALSE),"")=0,"",_xlfn.IFNA(VLOOKUP(L80,buff!$K:$L,2,FALSE),""))</f>
        <v>20075:100:1:0</v>
      </c>
      <c r="R80" s="6" t="str">
        <f>IF(_xlfn.IFNA(VLOOKUP(M80,buff!$K:$L,2,FALSE),"")=0,"",_xlfn.IFNA(VLOOKUP(M80,buff!$K:$L,2,FALSE),""))</f>
        <v/>
      </c>
      <c r="S80" s="6" t="str">
        <f>IF(_xlfn.IFNA(VLOOKUP(N80,buff!$K:$L,2,FALSE),"")=0,"",_xlfn.IFNA(VLOOKUP(N80,buff!$K:$L,2,FALSE),""))</f>
        <v/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>
        <v>1359</v>
      </c>
      <c r="W80" t="s">
        <v>1487</v>
      </c>
    </row>
    <row r="81" spans="1:23" x14ac:dyDescent="0.15">
      <c r="A81" s="8" t="str">
        <f t="shared" si="12"/>
        <v>被动技能4等级16</v>
      </c>
      <c r="B81" s="8">
        <f t="shared" si="15"/>
        <v>4</v>
      </c>
      <c r="C81" s="8">
        <f t="shared" si="2"/>
        <v>16</v>
      </c>
      <c r="E81" s="8">
        <f t="shared" si="13"/>
        <v>200076</v>
      </c>
      <c r="F81" t="str">
        <f t="shared" si="14"/>
        <v>防御小</v>
      </c>
      <c r="G81">
        <v>200076</v>
      </c>
      <c r="H81" s="4" t="s">
        <v>438</v>
      </c>
      <c r="I81" s="4" t="str">
        <f t="shared" si="11"/>
        <v>自身防御力提升1673</v>
      </c>
      <c r="J81" t="s">
        <v>154</v>
      </c>
      <c r="K81" s="10" t="str">
        <f t="shared" si="9"/>
        <v>20076:100:1:0</v>
      </c>
      <c r="L81" s="4" t="s">
        <v>539</v>
      </c>
      <c r="Q81" s="6" t="str">
        <f>IF(_xlfn.IFNA(VLOOKUP(L81,buff!$K:$L,2,FALSE),"")=0,"",_xlfn.IFNA(VLOOKUP(L81,buff!$K:$L,2,FALSE),""))</f>
        <v>20076:100:1:0</v>
      </c>
      <c r="R81" s="6" t="str">
        <f>IF(_xlfn.IFNA(VLOOKUP(M81,buff!$K:$L,2,FALSE),"")=0,"",_xlfn.IFNA(VLOOKUP(M81,buff!$K:$L,2,FALSE),""))</f>
        <v/>
      </c>
      <c r="S81" s="6" t="str">
        <f>IF(_xlfn.IFNA(VLOOKUP(N81,buff!$K:$L,2,FALSE),"")=0,"",_xlfn.IFNA(VLOOKUP(N81,buff!$K:$L,2,FALSE),""))</f>
        <v/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>
        <v>1673</v>
      </c>
      <c r="W81" t="s">
        <v>1487</v>
      </c>
    </row>
    <row r="82" spans="1:23" x14ac:dyDescent="0.15">
      <c r="A82" s="8" t="str">
        <f t="shared" si="12"/>
        <v>被动技能4等级17</v>
      </c>
      <c r="B82" s="8">
        <f t="shared" si="15"/>
        <v>4</v>
      </c>
      <c r="C82" s="8">
        <f t="shared" si="2"/>
        <v>17</v>
      </c>
      <c r="E82" s="8">
        <f t="shared" si="13"/>
        <v>200077</v>
      </c>
      <c r="F82" t="str">
        <f t="shared" si="14"/>
        <v>防御小</v>
      </c>
      <c r="G82">
        <v>200077</v>
      </c>
      <c r="H82" s="4" t="s">
        <v>438</v>
      </c>
      <c r="I82" s="4" t="str">
        <f t="shared" si="11"/>
        <v>自身防御力提升2060</v>
      </c>
      <c r="J82" t="s">
        <v>154</v>
      </c>
      <c r="K82" s="10" t="str">
        <f t="shared" si="9"/>
        <v>20077:100:1:0</v>
      </c>
      <c r="L82" s="4" t="s">
        <v>540</v>
      </c>
      <c r="Q82" s="6" t="str">
        <f>IF(_xlfn.IFNA(VLOOKUP(L82,buff!$K:$L,2,FALSE),"")=0,"",_xlfn.IFNA(VLOOKUP(L82,buff!$K:$L,2,FALSE),""))</f>
        <v>20077:100:1:0</v>
      </c>
      <c r="R82" s="6" t="str">
        <f>IF(_xlfn.IFNA(VLOOKUP(M82,buff!$K:$L,2,FALSE),"")=0,"",_xlfn.IFNA(VLOOKUP(M82,buff!$K:$L,2,FALSE),""))</f>
        <v/>
      </c>
      <c r="S82" s="6" t="str">
        <f>IF(_xlfn.IFNA(VLOOKUP(N82,buff!$K:$L,2,FALSE),"")=0,"",_xlfn.IFNA(VLOOKUP(N82,buff!$K:$L,2,FALSE),""))</f>
        <v/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>
        <v>2060</v>
      </c>
      <c r="W82" t="s">
        <v>1487</v>
      </c>
    </row>
    <row r="83" spans="1:23" x14ac:dyDescent="0.15">
      <c r="A83" s="8" t="str">
        <f t="shared" si="12"/>
        <v>被动技能4等级18</v>
      </c>
      <c r="B83" s="8">
        <f t="shared" si="15"/>
        <v>4</v>
      </c>
      <c r="C83" s="8">
        <f t="shared" si="2"/>
        <v>18</v>
      </c>
      <c r="E83" s="8">
        <f t="shared" si="13"/>
        <v>200078</v>
      </c>
      <c r="F83" t="str">
        <f t="shared" si="14"/>
        <v>防御小</v>
      </c>
      <c r="G83">
        <v>200078</v>
      </c>
      <c r="H83" s="4" t="s">
        <v>438</v>
      </c>
      <c r="I83" s="4" t="str">
        <f t="shared" si="11"/>
        <v>自身防御力提升2536</v>
      </c>
      <c r="J83" t="s">
        <v>154</v>
      </c>
      <c r="K83" s="10" t="str">
        <f t="shared" si="9"/>
        <v>20078:100:1:0</v>
      </c>
      <c r="L83" s="4" t="s">
        <v>541</v>
      </c>
      <c r="Q83" s="6" t="str">
        <f>IF(_xlfn.IFNA(VLOOKUP(L83,buff!$K:$L,2,FALSE),"")=0,"",_xlfn.IFNA(VLOOKUP(L83,buff!$K:$L,2,FALSE),""))</f>
        <v>20078:100:1:0</v>
      </c>
      <c r="R83" s="6" t="str">
        <f>IF(_xlfn.IFNA(VLOOKUP(M83,buff!$K:$L,2,FALSE),"")=0,"",_xlfn.IFNA(VLOOKUP(M83,buff!$K:$L,2,FALSE),""))</f>
        <v/>
      </c>
      <c r="S83" s="6" t="str">
        <f>IF(_xlfn.IFNA(VLOOKUP(N83,buff!$K:$L,2,FALSE),"")=0,"",_xlfn.IFNA(VLOOKUP(N83,buff!$K:$L,2,FALSE),""))</f>
        <v/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>
        <v>2536</v>
      </c>
      <c r="W83" t="s">
        <v>1487</v>
      </c>
    </row>
    <row r="84" spans="1:23" x14ac:dyDescent="0.15">
      <c r="A84" s="8" t="str">
        <f t="shared" si="12"/>
        <v>被动技能4等级19</v>
      </c>
      <c r="B84" s="8">
        <f t="shared" si="15"/>
        <v>4</v>
      </c>
      <c r="C84" s="8">
        <f t="shared" si="2"/>
        <v>19</v>
      </c>
      <c r="E84" s="8">
        <f t="shared" si="13"/>
        <v>200079</v>
      </c>
      <c r="F84" t="str">
        <f t="shared" si="14"/>
        <v>防御小</v>
      </c>
      <c r="G84">
        <v>200079</v>
      </c>
      <c r="H84" s="4" t="s">
        <v>438</v>
      </c>
      <c r="I84" s="4" t="str">
        <f t="shared" si="11"/>
        <v>自身防御力提升3123</v>
      </c>
      <c r="J84" t="s">
        <v>154</v>
      </c>
      <c r="K84" s="10" t="str">
        <f t="shared" si="9"/>
        <v>20079:100:1:0</v>
      </c>
      <c r="L84" s="4" t="s">
        <v>542</v>
      </c>
      <c r="Q84" s="6" t="str">
        <f>IF(_xlfn.IFNA(VLOOKUP(L84,buff!$K:$L,2,FALSE),"")=0,"",_xlfn.IFNA(VLOOKUP(L84,buff!$K:$L,2,FALSE),""))</f>
        <v>20079:100:1:0</v>
      </c>
      <c r="R84" s="6" t="str">
        <f>IF(_xlfn.IFNA(VLOOKUP(M84,buff!$K:$L,2,FALSE),"")=0,"",_xlfn.IFNA(VLOOKUP(M84,buff!$K:$L,2,FALSE),""))</f>
        <v/>
      </c>
      <c r="S84" s="6" t="str">
        <f>IF(_xlfn.IFNA(VLOOKUP(N84,buff!$K:$L,2,FALSE),"")=0,"",_xlfn.IFNA(VLOOKUP(N84,buff!$K:$L,2,FALSE),""))</f>
        <v/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>
        <v>3123</v>
      </c>
      <c r="W84" t="s">
        <v>1487</v>
      </c>
    </row>
    <row r="85" spans="1:23" x14ac:dyDescent="0.15">
      <c r="A85" s="8" t="str">
        <f t="shared" si="12"/>
        <v>被动技能4等级20</v>
      </c>
      <c r="B85" s="8">
        <f t="shared" si="15"/>
        <v>4</v>
      </c>
      <c r="C85" s="8">
        <f t="shared" si="2"/>
        <v>20</v>
      </c>
      <c r="E85" s="8">
        <f t="shared" si="13"/>
        <v>200080</v>
      </c>
      <c r="F85" t="str">
        <f t="shared" si="14"/>
        <v>防御小</v>
      </c>
      <c r="G85">
        <v>200080</v>
      </c>
      <c r="H85" s="4" t="s">
        <v>438</v>
      </c>
      <c r="I85" s="4" t="str">
        <f t="shared" si="11"/>
        <v>自身防御力提升3845</v>
      </c>
      <c r="J85" t="s">
        <v>154</v>
      </c>
      <c r="K85" s="10" t="str">
        <f t="shared" si="9"/>
        <v>20080:100:1:0</v>
      </c>
      <c r="L85" s="4" t="s">
        <v>543</v>
      </c>
      <c r="Q85" s="6" t="str">
        <f>IF(_xlfn.IFNA(VLOOKUP(L85,buff!$K:$L,2,FALSE),"")=0,"",_xlfn.IFNA(VLOOKUP(L85,buff!$K:$L,2,FALSE),""))</f>
        <v>20080:100:1:0</v>
      </c>
      <c r="R85" s="6" t="str">
        <f>IF(_xlfn.IFNA(VLOOKUP(M85,buff!$K:$L,2,FALSE),"")=0,"",_xlfn.IFNA(VLOOKUP(M85,buff!$K:$L,2,FALSE),""))</f>
        <v/>
      </c>
      <c r="S85" s="6" t="str">
        <f>IF(_xlfn.IFNA(VLOOKUP(N85,buff!$K:$L,2,FALSE),"")=0,"",_xlfn.IFNA(VLOOKUP(N85,buff!$K:$L,2,FALSE),""))</f>
        <v/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>
        <v>3845</v>
      </c>
      <c r="W85" t="s">
        <v>1487</v>
      </c>
    </row>
    <row r="86" spans="1:23" x14ac:dyDescent="0.15">
      <c r="A86" s="8" t="str">
        <f t="shared" si="12"/>
        <v>被动技能5等级1</v>
      </c>
      <c r="B86" s="8">
        <f t="shared" si="15"/>
        <v>5</v>
      </c>
      <c r="C86" s="8">
        <f t="shared" si="2"/>
        <v>1</v>
      </c>
      <c r="E86" s="8">
        <f t="shared" si="13"/>
        <v>200081</v>
      </c>
      <c r="F86" t="str">
        <f t="shared" si="14"/>
        <v>防御中</v>
      </c>
      <c r="G86">
        <v>200081</v>
      </c>
      <c r="H86" s="4" t="s">
        <v>450</v>
      </c>
      <c r="I86" s="4" t="str">
        <f>"自身防御力提升"&amp;V86</f>
        <v>自身防御力提升76</v>
      </c>
      <c r="J86" t="s">
        <v>154</v>
      </c>
      <c r="K86" s="10" t="str">
        <f t="shared" ref="K86:K105" si="16">IF(Q86="","",Q86)&amp;IF(R86="","","|"&amp;R86)&amp;IF(S86="","","|"&amp;S86)&amp;IF(T86="","","|"&amp;T86)&amp;IF(U86="","","|"&amp;U86)</f>
        <v>20081:100:1:0</v>
      </c>
      <c r="L86" s="4" t="s">
        <v>544</v>
      </c>
      <c r="Q86" s="6" t="str">
        <f>IF(_xlfn.IFNA(VLOOKUP(L86,buff!$K:$L,2,FALSE),"")=0,"",_xlfn.IFNA(VLOOKUP(L86,buff!$K:$L,2,FALSE),""))</f>
        <v>20081:100:1:0</v>
      </c>
      <c r="R86" s="6" t="str">
        <f>IF(_xlfn.IFNA(VLOOKUP(M86,buff!$K:$L,2,FALSE),"")=0,"",_xlfn.IFNA(VLOOKUP(M86,buff!$K:$L,2,FALSE),""))</f>
        <v/>
      </c>
      <c r="S86" s="6" t="str">
        <f>IF(_xlfn.IFNA(VLOOKUP(N86,buff!$K:$L,2,FALSE),"")=0,"",_xlfn.IFNA(VLOOKUP(N86,buff!$K:$L,2,FALSE),""))</f>
        <v/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>
        <v>76</v>
      </c>
      <c r="W86" t="s">
        <v>1487</v>
      </c>
    </row>
    <row r="87" spans="1:23" x14ac:dyDescent="0.15">
      <c r="A87" s="8" t="str">
        <f t="shared" si="12"/>
        <v>被动技能5等级2</v>
      </c>
      <c r="B87" s="8">
        <f t="shared" si="15"/>
        <v>5</v>
      </c>
      <c r="C87" s="8">
        <f t="shared" ref="C87:C150" si="17">IF(C86=C$4,1,C86+1)</f>
        <v>2</v>
      </c>
      <c r="E87" s="8">
        <f t="shared" si="13"/>
        <v>200082</v>
      </c>
      <c r="F87" t="str">
        <f t="shared" si="14"/>
        <v>防御中</v>
      </c>
      <c r="G87">
        <v>200082</v>
      </c>
      <c r="H87" s="4" t="s">
        <v>450</v>
      </c>
      <c r="I87" s="4" t="str">
        <f t="shared" ref="I87:I105" si="18">"自身防御力提升"&amp;V87</f>
        <v>自身防御力提升112</v>
      </c>
      <c r="J87" t="s">
        <v>154</v>
      </c>
      <c r="K87" s="10" t="str">
        <f t="shared" si="16"/>
        <v>20082:100:1:0</v>
      </c>
      <c r="L87" s="4" t="s">
        <v>545</v>
      </c>
      <c r="Q87" s="6" t="str">
        <f>IF(_xlfn.IFNA(VLOOKUP(L87,buff!$K:$L,2,FALSE),"")=0,"",_xlfn.IFNA(VLOOKUP(L87,buff!$K:$L,2,FALSE),""))</f>
        <v>20082:100:1:0</v>
      </c>
      <c r="R87" s="6" t="str">
        <f>IF(_xlfn.IFNA(VLOOKUP(M87,buff!$K:$L,2,FALSE),"")=0,"",_xlfn.IFNA(VLOOKUP(M87,buff!$K:$L,2,FALSE),""))</f>
        <v/>
      </c>
      <c r="S87" s="6" t="str">
        <f>IF(_xlfn.IFNA(VLOOKUP(N87,buff!$K:$L,2,FALSE),"")=0,"",_xlfn.IFNA(VLOOKUP(N87,buff!$K:$L,2,FALSE),""))</f>
        <v/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>
        <v>112</v>
      </c>
      <c r="W87" t="s">
        <v>1487</v>
      </c>
    </row>
    <row r="88" spans="1:23" x14ac:dyDescent="0.15">
      <c r="A88" s="8" t="str">
        <f t="shared" si="12"/>
        <v>被动技能5等级3</v>
      </c>
      <c r="B88" s="8">
        <f t="shared" si="15"/>
        <v>5</v>
      </c>
      <c r="C88" s="8">
        <f t="shared" si="17"/>
        <v>3</v>
      </c>
      <c r="E88" s="8">
        <f t="shared" si="13"/>
        <v>200083</v>
      </c>
      <c r="F88" t="str">
        <f t="shared" si="14"/>
        <v>防御中</v>
      </c>
      <c r="G88">
        <v>200083</v>
      </c>
      <c r="H88" s="4" t="s">
        <v>450</v>
      </c>
      <c r="I88" s="4" t="str">
        <f t="shared" si="18"/>
        <v>自身防御力提升148</v>
      </c>
      <c r="J88" t="s">
        <v>154</v>
      </c>
      <c r="K88" s="10" t="str">
        <f t="shared" si="16"/>
        <v>20083:100:1:0</v>
      </c>
      <c r="L88" s="4" t="s">
        <v>546</v>
      </c>
      <c r="Q88" s="6" t="str">
        <f>IF(_xlfn.IFNA(VLOOKUP(L88,buff!$K:$L,2,FALSE),"")=0,"",_xlfn.IFNA(VLOOKUP(L88,buff!$K:$L,2,FALSE),""))</f>
        <v>20083:100:1:0</v>
      </c>
      <c r="R88" s="6" t="str">
        <f>IF(_xlfn.IFNA(VLOOKUP(M88,buff!$K:$L,2,FALSE),"")=0,"",_xlfn.IFNA(VLOOKUP(M88,buff!$K:$L,2,FALSE),""))</f>
        <v/>
      </c>
      <c r="S88" s="6" t="str">
        <f>IF(_xlfn.IFNA(VLOOKUP(N88,buff!$K:$L,2,FALSE),"")=0,"",_xlfn.IFNA(VLOOKUP(N88,buff!$K:$L,2,FALSE),""))</f>
        <v/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>
        <v>148</v>
      </c>
      <c r="W88" t="s">
        <v>1487</v>
      </c>
    </row>
    <row r="89" spans="1:23" x14ac:dyDescent="0.15">
      <c r="A89" s="8" t="str">
        <f t="shared" si="12"/>
        <v>被动技能5等级4</v>
      </c>
      <c r="B89" s="8">
        <f t="shared" si="15"/>
        <v>5</v>
      </c>
      <c r="C89" s="8">
        <f t="shared" si="17"/>
        <v>4</v>
      </c>
      <c r="E89" s="8">
        <f t="shared" si="13"/>
        <v>200084</v>
      </c>
      <c r="F89" t="str">
        <f t="shared" si="14"/>
        <v>防御中</v>
      </c>
      <c r="G89">
        <v>200084</v>
      </c>
      <c r="H89" s="4" t="s">
        <v>450</v>
      </c>
      <c r="I89" s="4" t="str">
        <f t="shared" si="18"/>
        <v>自身防御力提升183</v>
      </c>
      <c r="J89" t="s">
        <v>154</v>
      </c>
      <c r="K89" s="10" t="str">
        <f t="shared" si="16"/>
        <v>20084:100:1:0</v>
      </c>
      <c r="L89" s="4" t="s">
        <v>547</v>
      </c>
      <c r="Q89" s="6" t="str">
        <f>IF(_xlfn.IFNA(VLOOKUP(L89,buff!$K:$L,2,FALSE),"")=0,"",_xlfn.IFNA(VLOOKUP(L89,buff!$K:$L,2,FALSE),""))</f>
        <v>20084:100:1:0</v>
      </c>
      <c r="R89" s="6" t="str">
        <f>IF(_xlfn.IFNA(VLOOKUP(M89,buff!$K:$L,2,FALSE),"")=0,"",_xlfn.IFNA(VLOOKUP(M89,buff!$K:$L,2,FALSE),""))</f>
        <v/>
      </c>
      <c r="S89" s="6" t="str">
        <f>IF(_xlfn.IFNA(VLOOKUP(N89,buff!$K:$L,2,FALSE),"")=0,"",_xlfn.IFNA(VLOOKUP(N89,buff!$K:$L,2,FALSE),""))</f>
        <v/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>
        <v>183</v>
      </c>
      <c r="W89" t="s">
        <v>1487</v>
      </c>
    </row>
    <row r="90" spans="1:23" x14ac:dyDescent="0.15">
      <c r="A90" s="8" t="str">
        <f t="shared" si="12"/>
        <v>被动技能5等级5</v>
      </c>
      <c r="B90" s="8">
        <f t="shared" si="15"/>
        <v>5</v>
      </c>
      <c r="C90" s="8">
        <f t="shared" si="17"/>
        <v>5</v>
      </c>
      <c r="E90" s="8">
        <f t="shared" si="13"/>
        <v>200085</v>
      </c>
      <c r="F90" t="str">
        <f t="shared" si="14"/>
        <v>防御中</v>
      </c>
      <c r="G90">
        <v>200085</v>
      </c>
      <c r="H90" s="4" t="s">
        <v>450</v>
      </c>
      <c r="I90" s="4" t="str">
        <f t="shared" si="18"/>
        <v>自身防御力提升226</v>
      </c>
      <c r="J90" t="s">
        <v>154</v>
      </c>
      <c r="K90" s="10" t="str">
        <f t="shared" si="16"/>
        <v>20085:100:1:0</v>
      </c>
      <c r="L90" s="4" t="s">
        <v>548</v>
      </c>
      <c r="Q90" s="6" t="str">
        <f>IF(_xlfn.IFNA(VLOOKUP(L90,buff!$K:$L,2,FALSE),"")=0,"",_xlfn.IFNA(VLOOKUP(L90,buff!$K:$L,2,FALSE),""))</f>
        <v>20085:100:1:0</v>
      </c>
      <c r="R90" s="6" t="str">
        <f>IF(_xlfn.IFNA(VLOOKUP(M90,buff!$K:$L,2,FALSE),"")=0,"",_xlfn.IFNA(VLOOKUP(M90,buff!$K:$L,2,FALSE),""))</f>
        <v/>
      </c>
      <c r="S90" s="6" t="str">
        <f>IF(_xlfn.IFNA(VLOOKUP(N90,buff!$K:$L,2,FALSE),"")=0,"",_xlfn.IFNA(VLOOKUP(N90,buff!$K:$L,2,FALSE),""))</f>
        <v/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>
        <v>226</v>
      </c>
      <c r="W90" t="s">
        <v>1487</v>
      </c>
    </row>
    <row r="91" spans="1:23" x14ac:dyDescent="0.15">
      <c r="A91" s="8" t="str">
        <f t="shared" si="12"/>
        <v>被动技能5等级6</v>
      </c>
      <c r="B91" s="8">
        <f t="shared" si="15"/>
        <v>5</v>
      </c>
      <c r="C91" s="8">
        <f t="shared" si="17"/>
        <v>6</v>
      </c>
      <c r="E91" s="8">
        <f t="shared" si="13"/>
        <v>200086</v>
      </c>
      <c r="F91" t="str">
        <f t="shared" si="14"/>
        <v>防御中</v>
      </c>
      <c r="G91">
        <v>200086</v>
      </c>
      <c r="H91" s="4" t="s">
        <v>450</v>
      </c>
      <c r="I91" s="4" t="str">
        <f t="shared" si="18"/>
        <v>自身防御力提升278</v>
      </c>
      <c r="J91" t="s">
        <v>154</v>
      </c>
      <c r="K91" s="10" t="str">
        <f t="shared" si="16"/>
        <v>20086:100:1:0</v>
      </c>
      <c r="L91" s="4" t="s">
        <v>549</v>
      </c>
      <c r="Q91" s="6" t="str">
        <f>IF(_xlfn.IFNA(VLOOKUP(L91,buff!$K:$L,2,FALSE),"")=0,"",_xlfn.IFNA(VLOOKUP(L91,buff!$K:$L,2,FALSE),""))</f>
        <v>20086:100:1:0</v>
      </c>
      <c r="R91" s="6" t="str">
        <f>IF(_xlfn.IFNA(VLOOKUP(M91,buff!$K:$L,2,FALSE),"")=0,"",_xlfn.IFNA(VLOOKUP(M91,buff!$K:$L,2,FALSE),""))</f>
        <v/>
      </c>
      <c r="S91" s="6" t="str">
        <f>IF(_xlfn.IFNA(VLOOKUP(N91,buff!$K:$L,2,FALSE),"")=0,"",_xlfn.IFNA(VLOOKUP(N91,buff!$K:$L,2,FALSE),""))</f>
        <v/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>
        <v>278</v>
      </c>
      <c r="W91" t="s">
        <v>1487</v>
      </c>
    </row>
    <row r="92" spans="1:23" x14ac:dyDescent="0.15">
      <c r="A92" s="8" t="str">
        <f t="shared" si="12"/>
        <v>被动技能5等级7</v>
      </c>
      <c r="B92" s="8">
        <f t="shared" si="15"/>
        <v>5</v>
      </c>
      <c r="C92" s="8">
        <f t="shared" si="17"/>
        <v>7</v>
      </c>
      <c r="E92" s="8">
        <f t="shared" si="13"/>
        <v>200087</v>
      </c>
      <c r="F92" t="str">
        <f t="shared" si="14"/>
        <v>防御中</v>
      </c>
      <c r="G92">
        <v>200087</v>
      </c>
      <c r="H92" s="4" t="s">
        <v>450</v>
      </c>
      <c r="I92" s="4" t="str">
        <f t="shared" si="18"/>
        <v>自身防御力提升343</v>
      </c>
      <c r="J92" t="s">
        <v>154</v>
      </c>
      <c r="K92" s="10" t="str">
        <f t="shared" si="16"/>
        <v>20087:100:1:0</v>
      </c>
      <c r="L92" s="4" t="s">
        <v>550</v>
      </c>
      <c r="Q92" s="6" t="str">
        <f>IF(_xlfn.IFNA(VLOOKUP(L92,buff!$K:$L,2,FALSE),"")=0,"",_xlfn.IFNA(VLOOKUP(L92,buff!$K:$L,2,FALSE),""))</f>
        <v>20087:100:1:0</v>
      </c>
      <c r="R92" s="6" t="str">
        <f>IF(_xlfn.IFNA(VLOOKUP(M92,buff!$K:$L,2,FALSE),"")=0,"",_xlfn.IFNA(VLOOKUP(M92,buff!$K:$L,2,FALSE),""))</f>
        <v/>
      </c>
      <c r="S92" s="6" t="str">
        <f>IF(_xlfn.IFNA(VLOOKUP(N92,buff!$K:$L,2,FALSE),"")=0,"",_xlfn.IFNA(VLOOKUP(N92,buff!$K:$L,2,FALSE),""))</f>
        <v/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>
        <v>343</v>
      </c>
      <c r="W92" t="s">
        <v>1487</v>
      </c>
    </row>
    <row r="93" spans="1:23" x14ac:dyDescent="0.15">
      <c r="A93" s="8" t="str">
        <f t="shared" si="12"/>
        <v>被动技能5等级8</v>
      </c>
      <c r="B93" s="8">
        <f t="shared" si="15"/>
        <v>5</v>
      </c>
      <c r="C93" s="8">
        <f t="shared" si="17"/>
        <v>8</v>
      </c>
      <c r="E93" s="8">
        <f t="shared" si="13"/>
        <v>200088</v>
      </c>
      <c r="F93" t="str">
        <f t="shared" si="14"/>
        <v>防御中</v>
      </c>
      <c r="G93">
        <v>200088</v>
      </c>
      <c r="H93" s="4" t="s">
        <v>450</v>
      </c>
      <c r="I93" s="4" t="str">
        <f t="shared" si="18"/>
        <v>自身防御力提升422</v>
      </c>
      <c r="J93" t="s">
        <v>154</v>
      </c>
      <c r="K93" s="10" t="str">
        <f t="shared" si="16"/>
        <v>20088:100:1:0</v>
      </c>
      <c r="L93" s="4" t="s">
        <v>551</v>
      </c>
      <c r="Q93" s="6" t="str">
        <f>IF(_xlfn.IFNA(VLOOKUP(L93,buff!$K:$L,2,FALSE),"")=0,"",_xlfn.IFNA(VLOOKUP(L93,buff!$K:$L,2,FALSE),""))</f>
        <v>20088:100:1:0</v>
      </c>
      <c r="R93" s="6" t="str">
        <f>IF(_xlfn.IFNA(VLOOKUP(M93,buff!$K:$L,2,FALSE),"")=0,"",_xlfn.IFNA(VLOOKUP(M93,buff!$K:$L,2,FALSE),""))</f>
        <v/>
      </c>
      <c r="S93" s="6" t="str">
        <f>IF(_xlfn.IFNA(VLOOKUP(N93,buff!$K:$L,2,FALSE),"")=0,"",_xlfn.IFNA(VLOOKUP(N93,buff!$K:$L,2,FALSE),""))</f>
        <v/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>
        <v>422</v>
      </c>
      <c r="W93" t="s">
        <v>1487</v>
      </c>
    </row>
    <row r="94" spans="1:23" x14ac:dyDescent="0.15">
      <c r="A94" s="8" t="str">
        <f t="shared" si="12"/>
        <v>被动技能5等级9</v>
      </c>
      <c r="B94" s="8">
        <f t="shared" si="15"/>
        <v>5</v>
      </c>
      <c r="C94" s="8">
        <f t="shared" si="17"/>
        <v>9</v>
      </c>
      <c r="E94" s="8">
        <f t="shared" si="13"/>
        <v>200089</v>
      </c>
      <c r="F94" t="str">
        <f t="shared" si="14"/>
        <v>防御中</v>
      </c>
      <c r="G94">
        <v>200089</v>
      </c>
      <c r="H94" s="4" t="s">
        <v>450</v>
      </c>
      <c r="I94" s="4" t="str">
        <f t="shared" si="18"/>
        <v>自身防御力提升520</v>
      </c>
      <c r="J94" t="s">
        <v>154</v>
      </c>
      <c r="K94" s="10" t="str">
        <f t="shared" si="16"/>
        <v>20089:100:1:0</v>
      </c>
      <c r="L94" s="4" t="s">
        <v>552</v>
      </c>
      <c r="Q94" s="6" t="str">
        <f>IF(_xlfn.IFNA(VLOOKUP(L94,buff!$K:$L,2,FALSE),"")=0,"",_xlfn.IFNA(VLOOKUP(L94,buff!$K:$L,2,FALSE),""))</f>
        <v>20089:100:1:0</v>
      </c>
      <c r="R94" s="6" t="str">
        <f>IF(_xlfn.IFNA(VLOOKUP(M94,buff!$K:$L,2,FALSE),"")=0,"",_xlfn.IFNA(VLOOKUP(M94,buff!$K:$L,2,FALSE),""))</f>
        <v/>
      </c>
      <c r="S94" s="6" t="str">
        <f>IF(_xlfn.IFNA(VLOOKUP(N94,buff!$K:$L,2,FALSE),"")=0,"",_xlfn.IFNA(VLOOKUP(N94,buff!$K:$L,2,FALSE),""))</f>
        <v/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>
        <v>520</v>
      </c>
      <c r="W94" t="s">
        <v>1487</v>
      </c>
    </row>
    <row r="95" spans="1:23" x14ac:dyDescent="0.15">
      <c r="A95" s="8" t="str">
        <f t="shared" si="12"/>
        <v>被动技能5等级10</v>
      </c>
      <c r="B95" s="8">
        <f t="shared" si="15"/>
        <v>5</v>
      </c>
      <c r="C95" s="8">
        <f t="shared" si="17"/>
        <v>10</v>
      </c>
      <c r="E95" s="8">
        <f t="shared" si="13"/>
        <v>200090</v>
      </c>
      <c r="F95" t="str">
        <f t="shared" si="14"/>
        <v>防御中</v>
      </c>
      <c r="G95">
        <v>200090</v>
      </c>
      <c r="H95" s="4" t="s">
        <v>450</v>
      </c>
      <c r="I95" s="4" t="str">
        <f t="shared" si="18"/>
        <v>自身防御力提升640</v>
      </c>
      <c r="J95" t="s">
        <v>154</v>
      </c>
      <c r="K95" s="10" t="str">
        <f t="shared" si="16"/>
        <v>20090:100:1:0</v>
      </c>
      <c r="L95" s="4" t="s">
        <v>553</v>
      </c>
      <c r="Q95" s="6" t="str">
        <f>IF(_xlfn.IFNA(VLOOKUP(L95,buff!$K:$L,2,FALSE),"")=0,"",_xlfn.IFNA(VLOOKUP(L95,buff!$K:$L,2,FALSE),""))</f>
        <v>20090:100:1:0</v>
      </c>
      <c r="R95" s="6" t="str">
        <f>IF(_xlfn.IFNA(VLOOKUP(M95,buff!$K:$L,2,FALSE),"")=0,"",_xlfn.IFNA(VLOOKUP(M95,buff!$K:$L,2,FALSE),""))</f>
        <v/>
      </c>
      <c r="S95" s="6" t="str">
        <f>IF(_xlfn.IFNA(VLOOKUP(N95,buff!$K:$L,2,FALSE),"")=0,"",_xlfn.IFNA(VLOOKUP(N95,buff!$K:$L,2,FALSE),""))</f>
        <v/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>
        <v>640</v>
      </c>
      <c r="W95" t="s">
        <v>1487</v>
      </c>
    </row>
    <row r="96" spans="1:23" x14ac:dyDescent="0.15">
      <c r="A96" s="8" t="str">
        <f t="shared" si="12"/>
        <v>被动技能5等级11</v>
      </c>
      <c r="B96" s="8">
        <f t="shared" si="15"/>
        <v>5</v>
      </c>
      <c r="C96" s="8">
        <f t="shared" si="17"/>
        <v>11</v>
      </c>
      <c r="E96" s="8">
        <f t="shared" si="13"/>
        <v>200091</v>
      </c>
      <c r="F96" t="str">
        <f t="shared" si="14"/>
        <v>防御中</v>
      </c>
      <c r="G96">
        <v>200091</v>
      </c>
      <c r="H96" s="4" t="s">
        <v>450</v>
      </c>
      <c r="I96" s="4" t="str">
        <f t="shared" si="18"/>
        <v>自身防御力提升788</v>
      </c>
      <c r="J96" t="s">
        <v>154</v>
      </c>
      <c r="K96" s="10" t="str">
        <f t="shared" si="16"/>
        <v>20091:100:1:0</v>
      </c>
      <c r="L96" s="4" t="s">
        <v>554</v>
      </c>
      <c r="Q96" s="6" t="str">
        <f>IF(_xlfn.IFNA(VLOOKUP(L96,buff!$K:$L,2,FALSE),"")=0,"",_xlfn.IFNA(VLOOKUP(L96,buff!$K:$L,2,FALSE),""))</f>
        <v>20091:100:1:0</v>
      </c>
      <c r="R96" s="6" t="str">
        <f>IF(_xlfn.IFNA(VLOOKUP(M96,buff!$K:$L,2,FALSE),"")=0,"",_xlfn.IFNA(VLOOKUP(M96,buff!$K:$L,2,FALSE),""))</f>
        <v/>
      </c>
      <c r="S96" s="6" t="str">
        <f>IF(_xlfn.IFNA(VLOOKUP(N96,buff!$K:$L,2,FALSE),"")=0,"",_xlfn.IFNA(VLOOKUP(N96,buff!$K:$L,2,FALSE),""))</f>
        <v/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>
        <v>788</v>
      </c>
      <c r="W96" t="s">
        <v>1487</v>
      </c>
    </row>
    <row r="97" spans="1:23" x14ac:dyDescent="0.15">
      <c r="A97" s="8" t="str">
        <f t="shared" si="12"/>
        <v>被动技能5等级12</v>
      </c>
      <c r="B97" s="8">
        <f t="shared" si="15"/>
        <v>5</v>
      </c>
      <c r="C97" s="8">
        <f t="shared" si="17"/>
        <v>12</v>
      </c>
      <c r="E97" s="8">
        <f t="shared" si="13"/>
        <v>200092</v>
      </c>
      <c r="F97" t="str">
        <f t="shared" si="14"/>
        <v>防御中</v>
      </c>
      <c r="G97">
        <v>200092</v>
      </c>
      <c r="H97" s="4" t="s">
        <v>450</v>
      </c>
      <c r="I97" s="4" t="str">
        <f t="shared" si="18"/>
        <v>自身防御力提升970</v>
      </c>
      <c r="J97" t="s">
        <v>154</v>
      </c>
      <c r="K97" s="10" t="str">
        <f t="shared" si="16"/>
        <v>20092:100:1:0</v>
      </c>
      <c r="L97" s="4" t="s">
        <v>555</v>
      </c>
      <c r="Q97" s="6" t="str">
        <f>IF(_xlfn.IFNA(VLOOKUP(L97,buff!$K:$L,2,FALSE),"")=0,"",_xlfn.IFNA(VLOOKUP(L97,buff!$K:$L,2,FALSE),""))</f>
        <v>20092:100:1:0</v>
      </c>
      <c r="R97" s="6" t="str">
        <f>IF(_xlfn.IFNA(VLOOKUP(M97,buff!$K:$L,2,FALSE),"")=0,"",_xlfn.IFNA(VLOOKUP(M97,buff!$K:$L,2,FALSE),""))</f>
        <v/>
      </c>
      <c r="S97" s="6" t="str">
        <f>IF(_xlfn.IFNA(VLOOKUP(N97,buff!$K:$L,2,FALSE),"")=0,"",_xlfn.IFNA(VLOOKUP(N97,buff!$K:$L,2,FALSE),""))</f>
        <v/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>
        <v>970</v>
      </c>
      <c r="W97" t="s">
        <v>1487</v>
      </c>
    </row>
    <row r="98" spans="1:23" x14ac:dyDescent="0.15">
      <c r="A98" s="8" t="str">
        <f t="shared" si="12"/>
        <v>被动技能5等级13</v>
      </c>
      <c r="B98" s="8">
        <f t="shared" si="15"/>
        <v>5</v>
      </c>
      <c r="C98" s="8">
        <f t="shared" si="17"/>
        <v>13</v>
      </c>
      <c r="E98" s="8">
        <f t="shared" si="13"/>
        <v>200093</v>
      </c>
      <c r="F98" t="str">
        <f t="shared" si="14"/>
        <v>防御中</v>
      </c>
      <c r="G98">
        <v>200093</v>
      </c>
      <c r="H98" s="4" t="s">
        <v>450</v>
      </c>
      <c r="I98" s="4" t="str">
        <f t="shared" si="18"/>
        <v>自身防御力提升1195</v>
      </c>
      <c r="J98" t="s">
        <v>154</v>
      </c>
      <c r="K98" s="10" t="str">
        <f t="shared" si="16"/>
        <v>20093:100:1:0</v>
      </c>
      <c r="L98" s="4" t="s">
        <v>556</v>
      </c>
      <c r="Q98" s="6" t="str">
        <f>IF(_xlfn.IFNA(VLOOKUP(L98,buff!$K:$L,2,FALSE),"")=0,"",_xlfn.IFNA(VLOOKUP(L98,buff!$K:$L,2,FALSE),""))</f>
        <v>20093:100:1:0</v>
      </c>
      <c r="R98" s="6" t="str">
        <f>IF(_xlfn.IFNA(VLOOKUP(M98,buff!$K:$L,2,FALSE),"")=0,"",_xlfn.IFNA(VLOOKUP(M98,buff!$K:$L,2,FALSE),""))</f>
        <v/>
      </c>
      <c r="S98" s="6" t="str">
        <f>IF(_xlfn.IFNA(VLOOKUP(N98,buff!$K:$L,2,FALSE),"")=0,"",_xlfn.IFNA(VLOOKUP(N98,buff!$K:$L,2,FALSE),""))</f>
        <v/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>
        <v>1195</v>
      </c>
      <c r="W98" t="s">
        <v>1487</v>
      </c>
    </row>
    <row r="99" spans="1:23" x14ac:dyDescent="0.15">
      <c r="A99" s="8" t="str">
        <f t="shared" si="12"/>
        <v>被动技能5等级14</v>
      </c>
      <c r="B99" s="8">
        <f t="shared" si="15"/>
        <v>5</v>
      </c>
      <c r="C99" s="8">
        <f t="shared" si="17"/>
        <v>14</v>
      </c>
      <c r="E99" s="8">
        <f t="shared" si="13"/>
        <v>200094</v>
      </c>
      <c r="F99" t="str">
        <f t="shared" si="14"/>
        <v>防御中</v>
      </c>
      <c r="G99">
        <v>200094</v>
      </c>
      <c r="H99" s="4" t="s">
        <v>450</v>
      </c>
      <c r="I99" s="4" t="str">
        <f t="shared" si="18"/>
        <v>自身防御力提升1471</v>
      </c>
      <c r="J99" t="s">
        <v>154</v>
      </c>
      <c r="K99" s="10" t="str">
        <f t="shared" si="16"/>
        <v>20094:100:1:0</v>
      </c>
      <c r="L99" s="4" t="s">
        <v>557</v>
      </c>
      <c r="Q99" s="6" t="str">
        <f>IF(_xlfn.IFNA(VLOOKUP(L99,buff!$K:$L,2,FALSE),"")=0,"",_xlfn.IFNA(VLOOKUP(L99,buff!$K:$L,2,FALSE),""))</f>
        <v>20094:100:1:0</v>
      </c>
      <c r="R99" s="6" t="str">
        <f>IF(_xlfn.IFNA(VLOOKUP(M99,buff!$K:$L,2,FALSE),"")=0,"",_xlfn.IFNA(VLOOKUP(M99,buff!$K:$L,2,FALSE),""))</f>
        <v/>
      </c>
      <c r="S99" s="6" t="str">
        <f>IF(_xlfn.IFNA(VLOOKUP(N99,buff!$K:$L,2,FALSE),"")=0,"",_xlfn.IFNA(VLOOKUP(N99,buff!$K:$L,2,FALSE),""))</f>
        <v/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>
        <v>1471</v>
      </c>
      <c r="W99" t="s">
        <v>1487</v>
      </c>
    </row>
    <row r="100" spans="1:23" x14ac:dyDescent="0.15">
      <c r="A100" s="8" t="str">
        <f t="shared" si="12"/>
        <v>被动技能5等级15</v>
      </c>
      <c r="B100" s="8">
        <f t="shared" si="15"/>
        <v>5</v>
      </c>
      <c r="C100" s="8">
        <f t="shared" si="17"/>
        <v>15</v>
      </c>
      <c r="E100" s="8">
        <f t="shared" si="13"/>
        <v>200095</v>
      </c>
      <c r="F100" t="str">
        <f t="shared" si="14"/>
        <v>防御中</v>
      </c>
      <c r="G100">
        <v>200095</v>
      </c>
      <c r="H100" s="4" t="s">
        <v>450</v>
      </c>
      <c r="I100" s="4" t="str">
        <f t="shared" si="18"/>
        <v>自身防御力提升1812</v>
      </c>
      <c r="J100" t="s">
        <v>154</v>
      </c>
      <c r="K100" s="10" t="str">
        <f t="shared" si="16"/>
        <v>20095:100:1:0</v>
      </c>
      <c r="L100" s="4" t="s">
        <v>558</v>
      </c>
      <c r="Q100" s="6" t="str">
        <f>IF(_xlfn.IFNA(VLOOKUP(L100,buff!$K:$L,2,FALSE),"")=0,"",_xlfn.IFNA(VLOOKUP(L100,buff!$K:$L,2,FALSE),""))</f>
        <v>20095:100:1:0</v>
      </c>
      <c r="R100" s="6" t="str">
        <f>IF(_xlfn.IFNA(VLOOKUP(M100,buff!$K:$L,2,FALSE),"")=0,"",_xlfn.IFNA(VLOOKUP(M100,buff!$K:$L,2,FALSE),""))</f>
        <v/>
      </c>
      <c r="S100" s="6" t="str">
        <f>IF(_xlfn.IFNA(VLOOKUP(N100,buff!$K:$L,2,FALSE),"")=0,"",_xlfn.IFNA(VLOOKUP(N100,buff!$K:$L,2,FALSE),""))</f>
        <v/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>
        <v>1812</v>
      </c>
      <c r="W100" t="s">
        <v>1487</v>
      </c>
    </row>
    <row r="101" spans="1:23" x14ac:dyDescent="0.15">
      <c r="A101" s="8" t="str">
        <f t="shared" si="12"/>
        <v>被动技能5等级16</v>
      </c>
      <c r="B101" s="8">
        <f t="shared" si="15"/>
        <v>5</v>
      </c>
      <c r="C101" s="8">
        <f t="shared" si="17"/>
        <v>16</v>
      </c>
      <c r="E101" s="8">
        <f t="shared" si="13"/>
        <v>200096</v>
      </c>
      <c r="F101" t="str">
        <f t="shared" si="14"/>
        <v>防御中</v>
      </c>
      <c r="G101">
        <v>200096</v>
      </c>
      <c r="H101" s="4" t="s">
        <v>450</v>
      </c>
      <c r="I101" s="4" t="str">
        <f t="shared" si="18"/>
        <v>自身防御力提升2231</v>
      </c>
      <c r="J101" t="s">
        <v>154</v>
      </c>
      <c r="K101" s="10" t="str">
        <f t="shared" si="16"/>
        <v>20096:100:1:0</v>
      </c>
      <c r="L101" s="4" t="s">
        <v>559</v>
      </c>
      <c r="Q101" s="6" t="str">
        <f>IF(_xlfn.IFNA(VLOOKUP(L101,buff!$K:$L,2,FALSE),"")=0,"",_xlfn.IFNA(VLOOKUP(L101,buff!$K:$L,2,FALSE),""))</f>
        <v>20096:100:1:0</v>
      </c>
      <c r="R101" s="6" t="str">
        <f>IF(_xlfn.IFNA(VLOOKUP(M101,buff!$K:$L,2,FALSE),"")=0,"",_xlfn.IFNA(VLOOKUP(M101,buff!$K:$L,2,FALSE),""))</f>
        <v/>
      </c>
      <c r="S101" s="6" t="str">
        <f>IF(_xlfn.IFNA(VLOOKUP(N101,buff!$K:$L,2,FALSE),"")=0,"",_xlfn.IFNA(VLOOKUP(N101,buff!$K:$L,2,FALSE),""))</f>
        <v/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>
        <v>2231</v>
      </c>
      <c r="W101" t="s">
        <v>1487</v>
      </c>
    </row>
    <row r="102" spans="1:23" x14ac:dyDescent="0.15">
      <c r="A102" s="8" t="str">
        <f t="shared" si="12"/>
        <v>被动技能5等级17</v>
      </c>
      <c r="B102" s="8">
        <f t="shared" si="15"/>
        <v>5</v>
      </c>
      <c r="C102" s="8">
        <f t="shared" si="17"/>
        <v>17</v>
      </c>
      <c r="E102" s="8">
        <f t="shared" si="13"/>
        <v>200097</v>
      </c>
      <c r="F102" t="str">
        <f t="shared" si="14"/>
        <v>防御中</v>
      </c>
      <c r="G102">
        <v>200097</v>
      </c>
      <c r="H102" s="4" t="s">
        <v>450</v>
      </c>
      <c r="I102" s="4" t="str">
        <f t="shared" si="18"/>
        <v>自身防御力提升2747</v>
      </c>
      <c r="J102" t="s">
        <v>154</v>
      </c>
      <c r="K102" s="10" t="str">
        <f t="shared" si="16"/>
        <v>20097:100:1:0</v>
      </c>
      <c r="L102" s="4" t="s">
        <v>560</v>
      </c>
      <c r="Q102" s="6" t="str">
        <f>IF(_xlfn.IFNA(VLOOKUP(L102,buff!$K:$L,2,FALSE),"")=0,"",_xlfn.IFNA(VLOOKUP(L102,buff!$K:$L,2,FALSE),""))</f>
        <v>20097:100:1:0</v>
      </c>
      <c r="R102" s="6" t="str">
        <f>IF(_xlfn.IFNA(VLOOKUP(M102,buff!$K:$L,2,FALSE),"")=0,"",_xlfn.IFNA(VLOOKUP(M102,buff!$K:$L,2,FALSE),""))</f>
        <v/>
      </c>
      <c r="S102" s="6" t="str">
        <f>IF(_xlfn.IFNA(VLOOKUP(N102,buff!$K:$L,2,FALSE),"")=0,"",_xlfn.IFNA(VLOOKUP(N102,buff!$K:$L,2,FALSE),""))</f>
        <v/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>
        <v>2747</v>
      </c>
      <c r="W102" t="s">
        <v>1487</v>
      </c>
    </row>
    <row r="103" spans="1:23" x14ac:dyDescent="0.15">
      <c r="A103" s="8" t="str">
        <f t="shared" si="12"/>
        <v>被动技能5等级18</v>
      </c>
      <c r="B103" s="8">
        <f t="shared" si="15"/>
        <v>5</v>
      </c>
      <c r="C103" s="8">
        <f t="shared" si="17"/>
        <v>18</v>
      </c>
      <c r="E103" s="8">
        <f t="shared" si="13"/>
        <v>200098</v>
      </c>
      <c r="F103" t="str">
        <f t="shared" si="14"/>
        <v>防御中</v>
      </c>
      <c r="G103">
        <v>200098</v>
      </c>
      <c r="H103" s="4" t="s">
        <v>450</v>
      </c>
      <c r="I103" s="4" t="str">
        <f t="shared" si="18"/>
        <v>自身防御力提升3382</v>
      </c>
      <c r="J103" t="s">
        <v>154</v>
      </c>
      <c r="K103" s="10" t="str">
        <f t="shared" si="16"/>
        <v>20098:100:1:0</v>
      </c>
      <c r="L103" s="4" t="s">
        <v>561</v>
      </c>
      <c r="Q103" s="6" t="str">
        <f>IF(_xlfn.IFNA(VLOOKUP(L103,buff!$K:$L,2,FALSE),"")=0,"",_xlfn.IFNA(VLOOKUP(L103,buff!$K:$L,2,FALSE),""))</f>
        <v>20098:100:1:0</v>
      </c>
      <c r="R103" s="6" t="str">
        <f>IF(_xlfn.IFNA(VLOOKUP(M103,buff!$K:$L,2,FALSE),"")=0,"",_xlfn.IFNA(VLOOKUP(M103,buff!$K:$L,2,FALSE),""))</f>
        <v/>
      </c>
      <c r="S103" s="6" t="str">
        <f>IF(_xlfn.IFNA(VLOOKUP(N103,buff!$K:$L,2,FALSE),"")=0,"",_xlfn.IFNA(VLOOKUP(N103,buff!$K:$L,2,FALSE),""))</f>
        <v/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>
        <v>3382</v>
      </c>
      <c r="W103" t="s">
        <v>1487</v>
      </c>
    </row>
    <row r="104" spans="1:23" x14ac:dyDescent="0.15">
      <c r="A104" s="8" t="str">
        <f t="shared" si="12"/>
        <v>被动技能5等级19</v>
      </c>
      <c r="B104" s="8">
        <f t="shared" si="15"/>
        <v>5</v>
      </c>
      <c r="C104" s="8">
        <f t="shared" si="17"/>
        <v>19</v>
      </c>
      <c r="E104" s="8">
        <f t="shared" si="13"/>
        <v>200099</v>
      </c>
      <c r="F104" t="str">
        <f t="shared" si="14"/>
        <v>防御中</v>
      </c>
      <c r="G104">
        <v>200099</v>
      </c>
      <c r="H104" s="4" t="s">
        <v>450</v>
      </c>
      <c r="I104" s="4" t="str">
        <f t="shared" si="18"/>
        <v>自身防御力提升4164</v>
      </c>
      <c r="J104" t="s">
        <v>154</v>
      </c>
      <c r="K104" s="10" t="str">
        <f t="shared" si="16"/>
        <v>20099:100:1:0</v>
      </c>
      <c r="L104" s="4" t="s">
        <v>562</v>
      </c>
      <c r="Q104" s="6" t="str">
        <f>IF(_xlfn.IFNA(VLOOKUP(L104,buff!$K:$L,2,FALSE),"")=0,"",_xlfn.IFNA(VLOOKUP(L104,buff!$K:$L,2,FALSE),""))</f>
        <v>20099:100:1:0</v>
      </c>
      <c r="R104" s="6" t="str">
        <f>IF(_xlfn.IFNA(VLOOKUP(M104,buff!$K:$L,2,FALSE),"")=0,"",_xlfn.IFNA(VLOOKUP(M104,buff!$K:$L,2,FALSE),""))</f>
        <v/>
      </c>
      <c r="S104" s="6" t="str">
        <f>IF(_xlfn.IFNA(VLOOKUP(N104,buff!$K:$L,2,FALSE),"")=0,"",_xlfn.IFNA(VLOOKUP(N104,buff!$K:$L,2,FALSE),""))</f>
        <v/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>
        <v>4164</v>
      </c>
      <c r="W104" t="s">
        <v>1487</v>
      </c>
    </row>
    <row r="105" spans="1:23" x14ac:dyDescent="0.15">
      <c r="A105" s="8" t="str">
        <f t="shared" si="12"/>
        <v>被动技能5等级20</v>
      </c>
      <c r="B105" s="8">
        <f t="shared" si="15"/>
        <v>5</v>
      </c>
      <c r="C105" s="8">
        <f t="shared" si="17"/>
        <v>20</v>
      </c>
      <c r="E105" s="8">
        <f t="shared" si="13"/>
        <v>200100</v>
      </c>
      <c r="F105" t="str">
        <f t="shared" si="14"/>
        <v>防御中</v>
      </c>
      <c r="G105">
        <v>200100</v>
      </c>
      <c r="H105" s="4" t="s">
        <v>450</v>
      </c>
      <c r="I105" s="4" t="str">
        <f t="shared" si="18"/>
        <v>自身防御力提升5127</v>
      </c>
      <c r="J105" t="s">
        <v>154</v>
      </c>
      <c r="K105" s="10" t="str">
        <f t="shared" si="16"/>
        <v>20100:100:1:0</v>
      </c>
      <c r="L105" s="4" t="s">
        <v>563</v>
      </c>
      <c r="Q105" s="6" t="str">
        <f>IF(_xlfn.IFNA(VLOOKUP(L105,buff!$K:$L,2,FALSE),"")=0,"",_xlfn.IFNA(VLOOKUP(L105,buff!$K:$L,2,FALSE),""))</f>
        <v>20100:100:1:0</v>
      </c>
      <c r="R105" s="6" t="str">
        <f>IF(_xlfn.IFNA(VLOOKUP(M105,buff!$K:$L,2,FALSE),"")=0,"",_xlfn.IFNA(VLOOKUP(M105,buff!$K:$L,2,FALSE),""))</f>
        <v/>
      </c>
      <c r="S105" s="6" t="str">
        <f>IF(_xlfn.IFNA(VLOOKUP(N105,buff!$K:$L,2,FALSE),"")=0,"",_xlfn.IFNA(VLOOKUP(N105,buff!$K:$L,2,FALSE),""))</f>
        <v/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>
        <v>5127</v>
      </c>
      <c r="W105" t="s">
        <v>1487</v>
      </c>
    </row>
    <row r="106" spans="1:23" x14ac:dyDescent="0.15">
      <c r="A106" s="8" t="str">
        <f t="shared" si="12"/>
        <v>被动技能6等级1</v>
      </c>
      <c r="B106" s="8">
        <f t="shared" si="15"/>
        <v>6</v>
      </c>
      <c r="C106" s="8">
        <f t="shared" si="17"/>
        <v>1</v>
      </c>
      <c r="E106" s="8">
        <f t="shared" si="13"/>
        <v>200101</v>
      </c>
      <c r="F106" t="str">
        <f t="shared" si="14"/>
        <v>防御大</v>
      </c>
      <c r="G106">
        <v>200101</v>
      </c>
      <c r="H106" s="4" t="s">
        <v>584</v>
      </c>
      <c r="I106" s="4" t="str">
        <f>"自身防御力提升"&amp;V106</f>
        <v>自身防御力提升95</v>
      </c>
      <c r="J106" t="s">
        <v>154</v>
      </c>
      <c r="K106" s="10" t="str">
        <f t="shared" ref="K106:K145" si="19">IF(Q106="","",Q106)&amp;IF(R106="","","|"&amp;R106)&amp;IF(S106="","","|"&amp;S106)&amp;IF(T106="","","|"&amp;T106)&amp;IF(U106="","","|"&amp;U106)</f>
        <v>20101:100:1:0</v>
      </c>
      <c r="L106" s="4" t="s">
        <v>564</v>
      </c>
      <c r="Q106" s="6" t="str">
        <f>IF(_xlfn.IFNA(VLOOKUP(L106,buff!$K:$L,2,FALSE),"")=0,"",_xlfn.IFNA(VLOOKUP(L106,buff!$K:$L,2,FALSE),""))</f>
        <v>20101:100:1:0</v>
      </c>
      <c r="R106" s="6" t="str">
        <f>IF(_xlfn.IFNA(VLOOKUP(M106,buff!$K:$L,2,FALSE),"")=0,"",_xlfn.IFNA(VLOOKUP(M106,buff!$K:$L,2,FALSE),""))</f>
        <v/>
      </c>
      <c r="S106" s="6" t="str">
        <f>IF(_xlfn.IFNA(VLOOKUP(N106,buff!$K:$L,2,FALSE),"")=0,"",_xlfn.IFNA(VLOOKUP(N106,buff!$K:$L,2,FALSE),""))</f>
        <v/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>
        <v>95</v>
      </c>
      <c r="W106" t="s">
        <v>1487</v>
      </c>
    </row>
    <row r="107" spans="1:23" x14ac:dyDescent="0.15">
      <c r="A107" s="8" t="str">
        <f t="shared" si="12"/>
        <v>被动技能6等级2</v>
      </c>
      <c r="B107" s="8">
        <f t="shared" si="15"/>
        <v>6</v>
      </c>
      <c r="C107" s="8">
        <f t="shared" si="17"/>
        <v>2</v>
      </c>
      <c r="E107" s="8">
        <f t="shared" si="13"/>
        <v>200102</v>
      </c>
      <c r="F107" t="str">
        <f t="shared" si="14"/>
        <v>防御大</v>
      </c>
      <c r="G107">
        <v>200102</v>
      </c>
      <c r="H107" s="4" t="s">
        <v>584</v>
      </c>
      <c r="I107" s="4" t="str">
        <f t="shared" ref="I107:I125" si="20">"自身防御力提升"&amp;V107</f>
        <v>自身防御力提升140</v>
      </c>
      <c r="J107" t="s">
        <v>154</v>
      </c>
      <c r="K107" s="10" t="str">
        <f t="shared" si="19"/>
        <v>20102:100:1:0</v>
      </c>
      <c r="L107" s="4" t="s">
        <v>565</v>
      </c>
      <c r="Q107" s="6" t="str">
        <f>IF(_xlfn.IFNA(VLOOKUP(L107,buff!$K:$L,2,FALSE),"")=0,"",_xlfn.IFNA(VLOOKUP(L107,buff!$K:$L,2,FALSE),""))</f>
        <v>20102:100:1:0</v>
      </c>
      <c r="R107" s="6" t="str">
        <f>IF(_xlfn.IFNA(VLOOKUP(M107,buff!$K:$L,2,FALSE),"")=0,"",_xlfn.IFNA(VLOOKUP(M107,buff!$K:$L,2,FALSE),""))</f>
        <v/>
      </c>
      <c r="S107" s="6" t="str">
        <f>IF(_xlfn.IFNA(VLOOKUP(N107,buff!$K:$L,2,FALSE),"")=0,"",_xlfn.IFNA(VLOOKUP(N107,buff!$K:$L,2,FALSE),""))</f>
        <v/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>
        <v>140</v>
      </c>
      <c r="W107" t="s">
        <v>1487</v>
      </c>
    </row>
    <row r="108" spans="1:23" x14ac:dyDescent="0.15">
      <c r="A108" s="8" t="str">
        <f t="shared" si="12"/>
        <v>被动技能6等级3</v>
      </c>
      <c r="B108" s="8">
        <f t="shared" si="15"/>
        <v>6</v>
      </c>
      <c r="C108" s="8">
        <f t="shared" si="17"/>
        <v>3</v>
      </c>
      <c r="E108" s="8">
        <f t="shared" si="13"/>
        <v>200103</v>
      </c>
      <c r="F108" t="str">
        <f t="shared" si="14"/>
        <v>防御大</v>
      </c>
      <c r="G108">
        <v>200103</v>
      </c>
      <c r="H108" s="4" t="s">
        <v>584</v>
      </c>
      <c r="I108" s="4" t="str">
        <f t="shared" si="20"/>
        <v>自身防御力提升185</v>
      </c>
      <c r="J108" t="s">
        <v>154</v>
      </c>
      <c r="K108" s="10" t="str">
        <f t="shared" si="19"/>
        <v>20103:100:1:0</v>
      </c>
      <c r="L108" s="4" t="s">
        <v>566</v>
      </c>
      <c r="Q108" s="6" t="str">
        <f>IF(_xlfn.IFNA(VLOOKUP(L108,buff!$K:$L,2,FALSE),"")=0,"",_xlfn.IFNA(VLOOKUP(L108,buff!$K:$L,2,FALSE),""))</f>
        <v>20103:100:1:0</v>
      </c>
      <c r="R108" s="6" t="str">
        <f>IF(_xlfn.IFNA(VLOOKUP(M108,buff!$K:$L,2,FALSE),"")=0,"",_xlfn.IFNA(VLOOKUP(M108,buff!$K:$L,2,FALSE),""))</f>
        <v/>
      </c>
      <c r="S108" s="6" t="str">
        <f>IF(_xlfn.IFNA(VLOOKUP(N108,buff!$K:$L,2,FALSE),"")=0,"",_xlfn.IFNA(VLOOKUP(N108,buff!$K:$L,2,FALSE),""))</f>
        <v/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>
        <v>185</v>
      </c>
      <c r="W108" t="s">
        <v>1487</v>
      </c>
    </row>
    <row r="109" spans="1:23" x14ac:dyDescent="0.15">
      <c r="A109" s="8" t="str">
        <f t="shared" si="12"/>
        <v>被动技能6等级4</v>
      </c>
      <c r="B109" s="8">
        <f t="shared" si="15"/>
        <v>6</v>
      </c>
      <c r="C109" s="8">
        <f t="shared" si="17"/>
        <v>4</v>
      </c>
      <c r="E109" s="8">
        <f t="shared" si="13"/>
        <v>200104</v>
      </c>
      <c r="F109" t="str">
        <f t="shared" si="14"/>
        <v>防御大</v>
      </c>
      <c r="G109">
        <v>200104</v>
      </c>
      <c r="H109" s="4" t="s">
        <v>584</v>
      </c>
      <c r="I109" s="4" t="str">
        <f t="shared" si="20"/>
        <v>自身防御力提升229</v>
      </c>
      <c r="J109" t="s">
        <v>154</v>
      </c>
      <c r="K109" s="10" t="str">
        <f t="shared" si="19"/>
        <v>20104:100:1:0</v>
      </c>
      <c r="L109" s="4" t="s">
        <v>567</v>
      </c>
      <c r="Q109" s="6" t="str">
        <f>IF(_xlfn.IFNA(VLOOKUP(L109,buff!$K:$L,2,FALSE),"")=0,"",_xlfn.IFNA(VLOOKUP(L109,buff!$K:$L,2,FALSE),""))</f>
        <v>20104:100:1:0</v>
      </c>
      <c r="R109" s="6" t="str">
        <f>IF(_xlfn.IFNA(VLOOKUP(M109,buff!$K:$L,2,FALSE),"")=0,"",_xlfn.IFNA(VLOOKUP(M109,buff!$K:$L,2,FALSE),""))</f>
        <v/>
      </c>
      <c r="S109" s="6" t="str">
        <f>IF(_xlfn.IFNA(VLOOKUP(N109,buff!$K:$L,2,FALSE),"")=0,"",_xlfn.IFNA(VLOOKUP(N109,buff!$K:$L,2,FALSE),""))</f>
        <v/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>
        <v>229</v>
      </c>
      <c r="W109" t="s">
        <v>1487</v>
      </c>
    </row>
    <row r="110" spans="1:23" x14ac:dyDescent="0.15">
      <c r="A110" s="8" t="str">
        <f t="shared" si="12"/>
        <v>被动技能6等级5</v>
      </c>
      <c r="B110" s="8">
        <f t="shared" si="15"/>
        <v>6</v>
      </c>
      <c r="C110" s="8">
        <f t="shared" si="17"/>
        <v>5</v>
      </c>
      <c r="E110" s="8">
        <f t="shared" si="13"/>
        <v>200105</v>
      </c>
      <c r="F110" t="str">
        <f t="shared" si="14"/>
        <v>防御大</v>
      </c>
      <c r="G110">
        <v>200105</v>
      </c>
      <c r="H110" s="4" t="s">
        <v>584</v>
      </c>
      <c r="I110" s="4" t="str">
        <f t="shared" si="20"/>
        <v>自身防御力提升282</v>
      </c>
      <c r="J110" t="s">
        <v>154</v>
      </c>
      <c r="K110" s="10" t="str">
        <f t="shared" si="19"/>
        <v>20105:100:1:0</v>
      </c>
      <c r="L110" s="4" t="s">
        <v>568</v>
      </c>
      <c r="Q110" s="6" t="str">
        <f>IF(_xlfn.IFNA(VLOOKUP(L110,buff!$K:$L,2,FALSE),"")=0,"",_xlfn.IFNA(VLOOKUP(L110,buff!$K:$L,2,FALSE),""))</f>
        <v>20105:100:1:0</v>
      </c>
      <c r="R110" s="6" t="str">
        <f>IF(_xlfn.IFNA(VLOOKUP(M110,buff!$K:$L,2,FALSE),"")=0,"",_xlfn.IFNA(VLOOKUP(M110,buff!$K:$L,2,FALSE),""))</f>
        <v/>
      </c>
      <c r="S110" s="6" t="str">
        <f>IF(_xlfn.IFNA(VLOOKUP(N110,buff!$K:$L,2,FALSE),"")=0,"",_xlfn.IFNA(VLOOKUP(N110,buff!$K:$L,2,FALSE),""))</f>
        <v/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>
        <v>282</v>
      </c>
      <c r="W110" t="s">
        <v>1487</v>
      </c>
    </row>
    <row r="111" spans="1:23" x14ac:dyDescent="0.15">
      <c r="A111" s="8" t="str">
        <f t="shared" si="12"/>
        <v>被动技能6等级6</v>
      </c>
      <c r="B111" s="8">
        <f t="shared" si="15"/>
        <v>6</v>
      </c>
      <c r="C111" s="8">
        <f t="shared" si="17"/>
        <v>6</v>
      </c>
      <c r="E111" s="8">
        <f t="shared" si="13"/>
        <v>200106</v>
      </c>
      <c r="F111" t="str">
        <f t="shared" si="14"/>
        <v>防御大</v>
      </c>
      <c r="G111">
        <v>200106</v>
      </c>
      <c r="H111" s="4" t="s">
        <v>584</v>
      </c>
      <c r="I111" s="4" t="str">
        <f t="shared" si="20"/>
        <v>自身防御力提升348</v>
      </c>
      <c r="J111" t="s">
        <v>154</v>
      </c>
      <c r="K111" s="10" t="str">
        <f t="shared" si="19"/>
        <v>20106:100:1:0</v>
      </c>
      <c r="L111" s="4" t="s">
        <v>569</v>
      </c>
      <c r="Q111" s="6" t="str">
        <f>IF(_xlfn.IFNA(VLOOKUP(L111,buff!$K:$L,2,FALSE),"")=0,"",_xlfn.IFNA(VLOOKUP(L111,buff!$K:$L,2,FALSE),""))</f>
        <v>20106:100:1:0</v>
      </c>
      <c r="R111" s="6" t="str">
        <f>IF(_xlfn.IFNA(VLOOKUP(M111,buff!$K:$L,2,FALSE),"")=0,"",_xlfn.IFNA(VLOOKUP(M111,buff!$K:$L,2,FALSE),""))</f>
        <v/>
      </c>
      <c r="S111" s="6" t="str">
        <f>IF(_xlfn.IFNA(VLOOKUP(N111,buff!$K:$L,2,FALSE),"")=0,"",_xlfn.IFNA(VLOOKUP(N111,buff!$K:$L,2,FALSE),""))</f>
        <v/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>
        <v>348</v>
      </c>
      <c r="W111" t="s">
        <v>1487</v>
      </c>
    </row>
    <row r="112" spans="1:23" x14ac:dyDescent="0.15">
      <c r="A112" s="8" t="str">
        <f t="shared" si="12"/>
        <v>被动技能6等级7</v>
      </c>
      <c r="B112" s="8">
        <f t="shared" si="15"/>
        <v>6</v>
      </c>
      <c r="C112" s="8">
        <f t="shared" si="17"/>
        <v>7</v>
      </c>
      <c r="E112" s="8">
        <f t="shared" si="13"/>
        <v>200107</v>
      </c>
      <c r="F112" t="str">
        <f t="shared" si="14"/>
        <v>防御大</v>
      </c>
      <c r="G112">
        <v>200107</v>
      </c>
      <c r="H112" s="4" t="s">
        <v>584</v>
      </c>
      <c r="I112" s="4" t="str">
        <f t="shared" si="20"/>
        <v>自身防御力提升428</v>
      </c>
      <c r="J112" t="s">
        <v>154</v>
      </c>
      <c r="K112" s="10" t="str">
        <f t="shared" si="19"/>
        <v>20107:100:1:0</v>
      </c>
      <c r="L112" s="4" t="s">
        <v>570</v>
      </c>
      <c r="Q112" s="6" t="str">
        <f>IF(_xlfn.IFNA(VLOOKUP(L112,buff!$K:$L,2,FALSE),"")=0,"",_xlfn.IFNA(VLOOKUP(L112,buff!$K:$L,2,FALSE),""))</f>
        <v>20107:100:1:0</v>
      </c>
      <c r="R112" s="6" t="str">
        <f>IF(_xlfn.IFNA(VLOOKUP(M112,buff!$K:$L,2,FALSE),"")=0,"",_xlfn.IFNA(VLOOKUP(M112,buff!$K:$L,2,FALSE),""))</f>
        <v/>
      </c>
      <c r="S112" s="6" t="str">
        <f>IF(_xlfn.IFNA(VLOOKUP(N112,buff!$K:$L,2,FALSE),"")=0,"",_xlfn.IFNA(VLOOKUP(N112,buff!$K:$L,2,FALSE),""))</f>
        <v/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>
        <v>428</v>
      </c>
      <c r="W112" t="s">
        <v>1487</v>
      </c>
    </row>
    <row r="113" spans="1:23" x14ac:dyDescent="0.15">
      <c r="A113" s="8" t="str">
        <f t="shared" si="12"/>
        <v>被动技能6等级8</v>
      </c>
      <c r="B113" s="8">
        <f t="shared" si="15"/>
        <v>6</v>
      </c>
      <c r="C113" s="8">
        <f t="shared" si="17"/>
        <v>8</v>
      </c>
      <c r="E113" s="8">
        <f t="shared" si="13"/>
        <v>200108</v>
      </c>
      <c r="F113" t="str">
        <f t="shared" si="14"/>
        <v>防御大</v>
      </c>
      <c r="G113">
        <v>200108</v>
      </c>
      <c r="H113" s="4" t="s">
        <v>584</v>
      </c>
      <c r="I113" s="4" t="str">
        <f t="shared" si="20"/>
        <v>自身防御力提升528</v>
      </c>
      <c r="J113" t="s">
        <v>154</v>
      </c>
      <c r="K113" s="10" t="str">
        <f t="shared" si="19"/>
        <v>20108:100:1:0</v>
      </c>
      <c r="L113" s="4" t="s">
        <v>571</v>
      </c>
      <c r="Q113" s="6" t="str">
        <f>IF(_xlfn.IFNA(VLOOKUP(L113,buff!$K:$L,2,FALSE),"")=0,"",_xlfn.IFNA(VLOOKUP(L113,buff!$K:$L,2,FALSE),""))</f>
        <v>20108:100:1:0</v>
      </c>
      <c r="R113" s="6" t="str">
        <f>IF(_xlfn.IFNA(VLOOKUP(M113,buff!$K:$L,2,FALSE),"")=0,"",_xlfn.IFNA(VLOOKUP(M113,buff!$K:$L,2,FALSE),""))</f>
        <v/>
      </c>
      <c r="S113" s="6" t="str">
        <f>IF(_xlfn.IFNA(VLOOKUP(N113,buff!$K:$L,2,FALSE),"")=0,"",_xlfn.IFNA(VLOOKUP(N113,buff!$K:$L,2,FALSE),""))</f>
        <v/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>
        <v>528</v>
      </c>
      <c r="W113" t="s">
        <v>1487</v>
      </c>
    </row>
    <row r="114" spans="1:23" x14ac:dyDescent="0.15">
      <c r="A114" s="8" t="str">
        <f t="shared" si="12"/>
        <v>被动技能6等级9</v>
      </c>
      <c r="B114" s="8">
        <f t="shared" si="15"/>
        <v>6</v>
      </c>
      <c r="C114" s="8">
        <f t="shared" si="17"/>
        <v>9</v>
      </c>
      <c r="E114" s="8">
        <f t="shared" si="13"/>
        <v>200109</v>
      </c>
      <c r="F114" t="str">
        <f t="shared" si="14"/>
        <v>防御大</v>
      </c>
      <c r="G114">
        <v>200109</v>
      </c>
      <c r="H114" s="4" t="s">
        <v>584</v>
      </c>
      <c r="I114" s="4" t="str">
        <f t="shared" si="20"/>
        <v>自身防御力提升650</v>
      </c>
      <c r="J114" t="s">
        <v>154</v>
      </c>
      <c r="K114" s="10" t="str">
        <f t="shared" si="19"/>
        <v>20109:100:1:0</v>
      </c>
      <c r="L114" s="4" t="s">
        <v>572</v>
      </c>
      <c r="Q114" s="6" t="str">
        <f>IF(_xlfn.IFNA(VLOOKUP(L114,buff!$K:$L,2,FALSE),"")=0,"",_xlfn.IFNA(VLOOKUP(L114,buff!$K:$L,2,FALSE),""))</f>
        <v>20109:100:1:0</v>
      </c>
      <c r="R114" s="6" t="str">
        <f>IF(_xlfn.IFNA(VLOOKUP(M114,buff!$K:$L,2,FALSE),"")=0,"",_xlfn.IFNA(VLOOKUP(M114,buff!$K:$L,2,FALSE),""))</f>
        <v/>
      </c>
      <c r="S114" s="6" t="str">
        <f>IF(_xlfn.IFNA(VLOOKUP(N114,buff!$K:$L,2,FALSE),"")=0,"",_xlfn.IFNA(VLOOKUP(N114,buff!$K:$L,2,FALSE),""))</f>
        <v/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>
        <v>650</v>
      </c>
      <c r="W114" t="s">
        <v>1487</v>
      </c>
    </row>
    <row r="115" spans="1:23" x14ac:dyDescent="0.15">
      <c r="A115" s="8" t="str">
        <f t="shared" si="12"/>
        <v>被动技能6等级10</v>
      </c>
      <c r="B115" s="8">
        <f t="shared" si="15"/>
        <v>6</v>
      </c>
      <c r="C115" s="8">
        <f t="shared" si="17"/>
        <v>10</v>
      </c>
      <c r="E115" s="8">
        <f t="shared" si="13"/>
        <v>200110</v>
      </c>
      <c r="F115" t="str">
        <f t="shared" si="14"/>
        <v>防御大</v>
      </c>
      <c r="G115">
        <v>200110</v>
      </c>
      <c r="H115" s="4" t="s">
        <v>584</v>
      </c>
      <c r="I115" s="4" t="str">
        <f t="shared" si="20"/>
        <v>自身防御力提升800</v>
      </c>
      <c r="J115" t="s">
        <v>154</v>
      </c>
      <c r="K115" s="10" t="str">
        <f t="shared" si="19"/>
        <v>20110:100:1:0</v>
      </c>
      <c r="L115" s="4" t="s">
        <v>573</v>
      </c>
      <c r="Q115" s="6" t="str">
        <f>IF(_xlfn.IFNA(VLOOKUP(L115,buff!$K:$L,2,FALSE),"")=0,"",_xlfn.IFNA(VLOOKUP(L115,buff!$K:$L,2,FALSE),""))</f>
        <v>20110:100:1:0</v>
      </c>
      <c r="R115" s="6" t="str">
        <f>IF(_xlfn.IFNA(VLOOKUP(M115,buff!$K:$L,2,FALSE),"")=0,"",_xlfn.IFNA(VLOOKUP(M115,buff!$K:$L,2,FALSE),""))</f>
        <v/>
      </c>
      <c r="S115" s="6" t="str">
        <f>IF(_xlfn.IFNA(VLOOKUP(N115,buff!$K:$L,2,FALSE),"")=0,"",_xlfn.IFNA(VLOOKUP(N115,buff!$K:$L,2,FALSE),""))</f>
        <v/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>
        <v>800</v>
      </c>
      <c r="W115" t="s">
        <v>1487</v>
      </c>
    </row>
    <row r="116" spans="1:23" x14ac:dyDescent="0.15">
      <c r="A116" s="8" t="str">
        <f t="shared" si="12"/>
        <v>被动技能6等级11</v>
      </c>
      <c r="B116" s="8">
        <f t="shared" si="15"/>
        <v>6</v>
      </c>
      <c r="C116" s="8">
        <f t="shared" si="17"/>
        <v>11</v>
      </c>
      <c r="E116" s="8">
        <f t="shared" si="13"/>
        <v>200111</v>
      </c>
      <c r="F116" t="str">
        <f t="shared" si="14"/>
        <v>防御大</v>
      </c>
      <c r="G116">
        <v>200111</v>
      </c>
      <c r="H116" s="4" t="s">
        <v>584</v>
      </c>
      <c r="I116" s="4" t="str">
        <f t="shared" si="20"/>
        <v>自身防御力提升985</v>
      </c>
      <c r="J116" t="s">
        <v>154</v>
      </c>
      <c r="K116" s="10" t="str">
        <f t="shared" si="19"/>
        <v>20111:100:1:0</v>
      </c>
      <c r="L116" s="4" t="s">
        <v>574</v>
      </c>
      <c r="Q116" s="6" t="str">
        <f>IF(_xlfn.IFNA(VLOOKUP(L116,buff!$K:$L,2,FALSE),"")=0,"",_xlfn.IFNA(VLOOKUP(L116,buff!$K:$L,2,FALSE),""))</f>
        <v>20111:100:1:0</v>
      </c>
      <c r="R116" s="6" t="str">
        <f>IF(_xlfn.IFNA(VLOOKUP(M116,buff!$K:$L,2,FALSE),"")=0,"",_xlfn.IFNA(VLOOKUP(M116,buff!$K:$L,2,FALSE),""))</f>
        <v/>
      </c>
      <c r="S116" s="6" t="str">
        <f>IF(_xlfn.IFNA(VLOOKUP(N116,buff!$K:$L,2,FALSE),"")=0,"",_xlfn.IFNA(VLOOKUP(N116,buff!$K:$L,2,FALSE),""))</f>
        <v/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>
        <v>985</v>
      </c>
      <c r="W116" t="s">
        <v>1487</v>
      </c>
    </row>
    <row r="117" spans="1:23" x14ac:dyDescent="0.15">
      <c r="A117" s="8" t="str">
        <f t="shared" si="12"/>
        <v>被动技能6等级12</v>
      </c>
      <c r="B117" s="8">
        <f t="shared" si="15"/>
        <v>6</v>
      </c>
      <c r="C117" s="8">
        <f t="shared" si="17"/>
        <v>12</v>
      </c>
      <c r="E117" s="8">
        <f t="shared" si="13"/>
        <v>200112</v>
      </c>
      <c r="F117" t="str">
        <f t="shared" si="14"/>
        <v>防御大</v>
      </c>
      <c r="G117">
        <v>200112</v>
      </c>
      <c r="H117" s="4" t="s">
        <v>584</v>
      </c>
      <c r="I117" s="4" t="str">
        <f t="shared" si="20"/>
        <v>自身防御力提升1213</v>
      </c>
      <c r="J117" t="s">
        <v>154</v>
      </c>
      <c r="K117" s="10" t="str">
        <f t="shared" si="19"/>
        <v>20112:100:1:0</v>
      </c>
      <c r="L117" s="4" t="s">
        <v>575</v>
      </c>
      <c r="Q117" s="6" t="str">
        <f>IF(_xlfn.IFNA(VLOOKUP(L117,buff!$K:$L,2,FALSE),"")=0,"",_xlfn.IFNA(VLOOKUP(L117,buff!$K:$L,2,FALSE),""))</f>
        <v>20112:100:1:0</v>
      </c>
      <c r="R117" s="6" t="str">
        <f>IF(_xlfn.IFNA(VLOOKUP(M117,buff!$K:$L,2,FALSE),"")=0,"",_xlfn.IFNA(VLOOKUP(M117,buff!$K:$L,2,FALSE),""))</f>
        <v/>
      </c>
      <c r="S117" s="6" t="str">
        <f>IF(_xlfn.IFNA(VLOOKUP(N117,buff!$K:$L,2,FALSE),"")=0,"",_xlfn.IFNA(VLOOKUP(N117,buff!$K:$L,2,FALSE),""))</f>
        <v/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>
        <v>1213</v>
      </c>
      <c r="W117" t="s">
        <v>1487</v>
      </c>
    </row>
    <row r="118" spans="1:23" x14ac:dyDescent="0.15">
      <c r="A118" s="8" t="str">
        <f t="shared" si="12"/>
        <v>被动技能6等级13</v>
      </c>
      <c r="B118" s="8">
        <f t="shared" si="15"/>
        <v>6</v>
      </c>
      <c r="C118" s="8">
        <f t="shared" si="17"/>
        <v>13</v>
      </c>
      <c r="E118" s="8">
        <f t="shared" si="13"/>
        <v>200113</v>
      </c>
      <c r="F118" t="str">
        <f t="shared" si="14"/>
        <v>防御大</v>
      </c>
      <c r="G118">
        <v>200113</v>
      </c>
      <c r="H118" s="4" t="s">
        <v>584</v>
      </c>
      <c r="I118" s="4" t="str">
        <f t="shared" si="20"/>
        <v>自身防御力提升1494</v>
      </c>
      <c r="J118" t="s">
        <v>154</v>
      </c>
      <c r="K118" s="10" t="str">
        <f t="shared" si="19"/>
        <v>20113:100:1:0</v>
      </c>
      <c r="L118" s="4" t="s">
        <v>576</v>
      </c>
      <c r="Q118" s="6" t="str">
        <f>IF(_xlfn.IFNA(VLOOKUP(L118,buff!$K:$L,2,FALSE),"")=0,"",_xlfn.IFNA(VLOOKUP(L118,buff!$K:$L,2,FALSE),""))</f>
        <v>20113:100:1:0</v>
      </c>
      <c r="R118" s="6" t="str">
        <f>IF(_xlfn.IFNA(VLOOKUP(M118,buff!$K:$L,2,FALSE),"")=0,"",_xlfn.IFNA(VLOOKUP(M118,buff!$K:$L,2,FALSE),""))</f>
        <v/>
      </c>
      <c r="S118" s="6" t="str">
        <f>IF(_xlfn.IFNA(VLOOKUP(N118,buff!$K:$L,2,FALSE),"")=0,"",_xlfn.IFNA(VLOOKUP(N118,buff!$K:$L,2,FALSE),""))</f>
        <v/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>
        <v>1494</v>
      </c>
      <c r="W118" t="s">
        <v>1487</v>
      </c>
    </row>
    <row r="119" spans="1:23" x14ac:dyDescent="0.15">
      <c r="A119" s="8" t="str">
        <f t="shared" si="12"/>
        <v>被动技能6等级14</v>
      </c>
      <c r="B119" s="8">
        <f t="shared" si="15"/>
        <v>6</v>
      </c>
      <c r="C119" s="8">
        <f t="shared" si="17"/>
        <v>14</v>
      </c>
      <c r="E119" s="8">
        <f t="shared" si="13"/>
        <v>200114</v>
      </c>
      <c r="F119" t="str">
        <f t="shared" si="14"/>
        <v>防御大</v>
      </c>
      <c r="G119">
        <v>200114</v>
      </c>
      <c r="H119" s="4" t="s">
        <v>584</v>
      </c>
      <c r="I119" s="4" t="str">
        <f t="shared" si="20"/>
        <v>自身防御力提升1839</v>
      </c>
      <c r="J119" t="s">
        <v>154</v>
      </c>
      <c r="K119" s="10" t="str">
        <f t="shared" si="19"/>
        <v>20114:100:1:0</v>
      </c>
      <c r="L119" s="4" t="s">
        <v>577</v>
      </c>
      <c r="Q119" s="6" t="str">
        <f>IF(_xlfn.IFNA(VLOOKUP(L119,buff!$K:$L,2,FALSE),"")=0,"",_xlfn.IFNA(VLOOKUP(L119,buff!$K:$L,2,FALSE),""))</f>
        <v>20114:100:1:0</v>
      </c>
      <c r="R119" s="6" t="str">
        <f>IF(_xlfn.IFNA(VLOOKUP(M119,buff!$K:$L,2,FALSE),"")=0,"",_xlfn.IFNA(VLOOKUP(M119,buff!$K:$L,2,FALSE),""))</f>
        <v/>
      </c>
      <c r="S119" s="6" t="str">
        <f>IF(_xlfn.IFNA(VLOOKUP(N119,buff!$K:$L,2,FALSE),"")=0,"",_xlfn.IFNA(VLOOKUP(N119,buff!$K:$L,2,FALSE),""))</f>
        <v/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>
        <v>1839</v>
      </c>
      <c r="W119" t="s">
        <v>1487</v>
      </c>
    </row>
    <row r="120" spans="1:23" x14ac:dyDescent="0.15">
      <c r="A120" s="8" t="str">
        <f t="shared" si="12"/>
        <v>被动技能6等级15</v>
      </c>
      <c r="B120" s="8">
        <f t="shared" si="15"/>
        <v>6</v>
      </c>
      <c r="C120" s="8">
        <f t="shared" si="17"/>
        <v>15</v>
      </c>
      <c r="E120" s="8">
        <f t="shared" si="13"/>
        <v>200115</v>
      </c>
      <c r="F120" t="str">
        <f t="shared" si="14"/>
        <v>防御大</v>
      </c>
      <c r="G120">
        <v>200115</v>
      </c>
      <c r="H120" s="4" t="s">
        <v>584</v>
      </c>
      <c r="I120" s="4" t="str">
        <f t="shared" si="20"/>
        <v>自身防御力提升2265</v>
      </c>
      <c r="J120" t="s">
        <v>154</v>
      </c>
      <c r="K120" s="10" t="str">
        <f t="shared" si="19"/>
        <v>20115:100:1:0</v>
      </c>
      <c r="L120" s="4" t="s">
        <v>578</v>
      </c>
      <c r="Q120" s="6" t="str">
        <f>IF(_xlfn.IFNA(VLOOKUP(L120,buff!$K:$L,2,FALSE),"")=0,"",_xlfn.IFNA(VLOOKUP(L120,buff!$K:$L,2,FALSE),""))</f>
        <v>20115:100:1:0</v>
      </c>
      <c r="R120" s="6" t="str">
        <f>IF(_xlfn.IFNA(VLOOKUP(M120,buff!$K:$L,2,FALSE),"")=0,"",_xlfn.IFNA(VLOOKUP(M120,buff!$K:$L,2,FALSE),""))</f>
        <v/>
      </c>
      <c r="S120" s="6" t="str">
        <f>IF(_xlfn.IFNA(VLOOKUP(N120,buff!$K:$L,2,FALSE),"")=0,"",_xlfn.IFNA(VLOOKUP(N120,buff!$K:$L,2,FALSE),""))</f>
        <v/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>
        <v>2265</v>
      </c>
      <c r="W120" t="s">
        <v>1487</v>
      </c>
    </row>
    <row r="121" spans="1:23" x14ac:dyDescent="0.15">
      <c r="A121" s="8" t="str">
        <f t="shared" si="12"/>
        <v>被动技能6等级16</v>
      </c>
      <c r="B121" s="8">
        <f t="shared" si="15"/>
        <v>6</v>
      </c>
      <c r="C121" s="8">
        <f t="shared" si="17"/>
        <v>16</v>
      </c>
      <c r="E121" s="8">
        <f t="shared" si="13"/>
        <v>200116</v>
      </c>
      <c r="F121" t="str">
        <f t="shared" si="14"/>
        <v>防御大</v>
      </c>
      <c r="G121">
        <v>200116</v>
      </c>
      <c r="H121" s="4" t="s">
        <v>584</v>
      </c>
      <c r="I121" s="4" t="str">
        <f t="shared" si="20"/>
        <v>自身防御力提升2789</v>
      </c>
      <c r="J121" t="s">
        <v>154</v>
      </c>
      <c r="K121" s="10" t="str">
        <f t="shared" si="19"/>
        <v>20116:100:1:0</v>
      </c>
      <c r="L121" s="4" t="s">
        <v>579</v>
      </c>
      <c r="Q121" s="6" t="str">
        <f>IF(_xlfn.IFNA(VLOOKUP(L121,buff!$K:$L,2,FALSE),"")=0,"",_xlfn.IFNA(VLOOKUP(L121,buff!$K:$L,2,FALSE),""))</f>
        <v>20116:100:1:0</v>
      </c>
      <c r="R121" s="6" t="str">
        <f>IF(_xlfn.IFNA(VLOOKUP(M121,buff!$K:$L,2,FALSE),"")=0,"",_xlfn.IFNA(VLOOKUP(M121,buff!$K:$L,2,FALSE),""))</f>
        <v/>
      </c>
      <c r="S121" s="6" t="str">
        <f>IF(_xlfn.IFNA(VLOOKUP(N121,buff!$K:$L,2,FALSE),"")=0,"",_xlfn.IFNA(VLOOKUP(N121,buff!$K:$L,2,FALSE),""))</f>
        <v/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>
        <v>2789</v>
      </c>
      <c r="W121" t="s">
        <v>1487</v>
      </c>
    </row>
    <row r="122" spans="1:23" x14ac:dyDescent="0.15">
      <c r="A122" s="8" t="str">
        <f t="shared" si="12"/>
        <v>被动技能6等级17</v>
      </c>
      <c r="B122" s="8">
        <f t="shared" si="15"/>
        <v>6</v>
      </c>
      <c r="C122" s="8">
        <f t="shared" si="17"/>
        <v>17</v>
      </c>
      <c r="E122" s="8">
        <f t="shared" si="13"/>
        <v>200117</v>
      </c>
      <c r="F122" t="str">
        <f t="shared" si="14"/>
        <v>防御大</v>
      </c>
      <c r="G122">
        <v>200117</v>
      </c>
      <c r="H122" s="4" t="s">
        <v>584</v>
      </c>
      <c r="I122" s="4" t="str">
        <f t="shared" si="20"/>
        <v>自身防御力提升3434</v>
      </c>
      <c r="J122" t="s">
        <v>154</v>
      </c>
      <c r="K122" s="10" t="str">
        <f t="shared" si="19"/>
        <v>20117:100:1:0</v>
      </c>
      <c r="L122" s="4" t="s">
        <v>580</v>
      </c>
      <c r="Q122" s="6" t="str">
        <f>IF(_xlfn.IFNA(VLOOKUP(L122,buff!$K:$L,2,FALSE),"")=0,"",_xlfn.IFNA(VLOOKUP(L122,buff!$K:$L,2,FALSE),""))</f>
        <v>20117:100:1:0</v>
      </c>
      <c r="R122" s="6" t="str">
        <f>IF(_xlfn.IFNA(VLOOKUP(M122,buff!$K:$L,2,FALSE),"")=0,"",_xlfn.IFNA(VLOOKUP(M122,buff!$K:$L,2,FALSE),""))</f>
        <v/>
      </c>
      <c r="S122" s="6" t="str">
        <f>IF(_xlfn.IFNA(VLOOKUP(N122,buff!$K:$L,2,FALSE),"")=0,"",_xlfn.IFNA(VLOOKUP(N122,buff!$K:$L,2,FALSE),""))</f>
        <v/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>
        <v>3434</v>
      </c>
      <c r="W122" t="s">
        <v>1487</v>
      </c>
    </row>
    <row r="123" spans="1:23" x14ac:dyDescent="0.15">
      <c r="A123" s="8" t="str">
        <f t="shared" si="12"/>
        <v>被动技能6等级18</v>
      </c>
      <c r="B123" s="8">
        <f t="shared" si="15"/>
        <v>6</v>
      </c>
      <c r="C123" s="8">
        <f t="shared" si="17"/>
        <v>18</v>
      </c>
      <c r="E123" s="8">
        <f t="shared" si="13"/>
        <v>200118</v>
      </c>
      <c r="F123" t="str">
        <f t="shared" si="14"/>
        <v>防御大</v>
      </c>
      <c r="G123">
        <v>200118</v>
      </c>
      <c r="H123" s="4" t="s">
        <v>584</v>
      </c>
      <c r="I123" s="4" t="str">
        <f t="shared" si="20"/>
        <v>自身防御力提升4228</v>
      </c>
      <c r="J123" t="s">
        <v>154</v>
      </c>
      <c r="K123" s="10" t="str">
        <f t="shared" si="19"/>
        <v>20118:100:1:0</v>
      </c>
      <c r="L123" s="4" t="s">
        <v>581</v>
      </c>
      <c r="Q123" s="6" t="str">
        <f>IF(_xlfn.IFNA(VLOOKUP(L123,buff!$K:$L,2,FALSE),"")=0,"",_xlfn.IFNA(VLOOKUP(L123,buff!$K:$L,2,FALSE),""))</f>
        <v>20118:100:1:0</v>
      </c>
      <c r="R123" s="6" t="str">
        <f>IF(_xlfn.IFNA(VLOOKUP(M123,buff!$K:$L,2,FALSE),"")=0,"",_xlfn.IFNA(VLOOKUP(M123,buff!$K:$L,2,FALSE),""))</f>
        <v/>
      </c>
      <c r="S123" s="6" t="str">
        <f>IF(_xlfn.IFNA(VLOOKUP(N123,buff!$K:$L,2,FALSE),"")=0,"",_xlfn.IFNA(VLOOKUP(N123,buff!$K:$L,2,FALSE),""))</f>
        <v/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>
        <v>4228</v>
      </c>
      <c r="W123" t="s">
        <v>1487</v>
      </c>
    </row>
    <row r="124" spans="1:23" x14ac:dyDescent="0.15">
      <c r="A124" s="8" t="str">
        <f t="shared" si="12"/>
        <v>被动技能6等级19</v>
      </c>
      <c r="B124" s="8">
        <f t="shared" si="15"/>
        <v>6</v>
      </c>
      <c r="C124" s="8">
        <f t="shared" si="17"/>
        <v>19</v>
      </c>
      <c r="E124" s="8">
        <f t="shared" si="13"/>
        <v>200119</v>
      </c>
      <c r="F124" t="str">
        <f t="shared" si="14"/>
        <v>防御大</v>
      </c>
      <c r="G124">
        <v>200119</v>
      </c>
      <c r="H124" s="4" t="s">
        <v>584</v>
      </c>
      <c r="I124" s="4" t="str">
        <f t="shared" si="20"/>
        <v>自身防御力提升5205</v>
      </c>
      <c r="J124" t="s">
        <v>154</v>
      </c>
      <c r="K124" s="10" t="str">
        <f t="shared" si="19"/>
        <v>20119:100:1:0</v>
      </c>
      <c r="L124" s="4" t="s">
        <v>582</v>
      </c>
      <c r="Q124" s="6" t="str">
        <f>IF(_xlfn.IFNA(VLOOKUP(L124,buff!$K:$L,2,FALSE),"")=0,"",_xlfn.IFNA(VLOOKUP(L124,buff!$K:$L,2,FALSE),""))</f>
        <v>20119:100:1:0</v>
      </c>
      <c r="R124" s="6" t="str">
        <f>IF(_xlfn.IFNA(VLOOKUP(M124,buff!$K:$L,2,FALSE),"")=0,"",_xlfn.IFNA(VLOOKUP(M124,buff!$K:$L,2,FALSE),""))</f>
        <v/>
      </c>
      <c r="S124" s="6" t="str">
        <f>IF(_xlfn.IFNA(VLOOKUP(N124,buff!$K:$L,2,FALSE),"")=0,"",_xlfn.IFNA(VLOOKUP(N124,buff!$K:$L,2,FALSE),""))</f>
        <v/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>
        <v>5205</v>
      </c>
      <c r="W124" t="s">
        <v>1487</v>
      </c>
    </row>
    <row r="125" spans="1:23" ht="17" customHeight="1" x14ac:dyDescent="0.15">
      <c r="A125" s="8" t="str">
        <f t="shared" si="12"/>
        <v>被动技能6等级20</v>
      </c>
      <c r="B125" s="8">
        <f t="shared" si="15"/>
        <v>6</v>
      </c>
      <c r="C125" s="8">
        <f t="shared" si="17"/>
        <v>20</v>
      </c>
      <c r="E125" s="8">
        <f t="shared" si="13"/>
        <v>200120</v>
      </c>
      <c r="F125" t="str">
        <f t="shared" si="14"/>
        <v>防御大</v>
      </c>
      <c r="G125">
        <v>200120</v>
      </c>
      <c r="H125" s="4" t="s">
        <v>584</v>
      </c>
      <c r="I125" s="4" t="str">
        <f t="shared" si="20"/>
        <v>自身防御力提升6409</v>
      </c>
      <c r="J125" t="s">
        <v>154</v>
      </c>
      <c r="K125" s="10" t="str">
        <f t="shared" si="19"/>
        <v>20120:100:1:0</v>
      </c>
      <c r="L125" s="4" t="s">
        <v>583</v>
      </c>
      <c r="Q125" s="6" t="str">
        <f>IF(_xlfn.IFNA(VLOOKUP(L125,buff!$K:$L,2,FALSE),"")=0,"",_xlfn.IFNA(VLOOKUP(L125,buff!$K:$L,2,FALSE),""))</f>
        <v>20120:100:1:0</v>
      </c>
      <c r="R125" s="6" t="str">
        <f>IF(_xlfn.IFNA(VLOOKUP(M125,buff!$K:$L,2,FALSE),"")=0,"",_xlfn.IFNA(VLOOKUP(M125,buff!$K:$L,2,FALSE),""))</f>
        <v/>
      </c>
      <c r="S125" s="6" t="str">
        <f>IF(_xlfn.IFNA(VLOOKUP(N125,buff!$K:$L,2,FALSE),"")=0,"",_xlfn.IFNA(VLOOKUP(N125,buff!$K:$L,2,FALSE),""))</f>
        <v/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>
        <v>6409</v>
      </c>
      <c r="W125" t="s">
        <v>1487</v>
      </c>
    </row>
    <row r="126" spans="1:23" x14ac:dyDescent="0.15">
      <c r="A126" s="8" t="str">
        <f t="shared" si="12"/>
        <v>被动技能7等级1</v>
      </c>
      <c r="B126" s="8">
        <f t="shared" si="15"/>
        <v>7</v>
      </c>
      <c r="C126" s="8">
        <f t="shared" si="17"/>
        <v>1</v>
      </c>
      <c r="E126" s="8">
        <f t="shared" si="13"/>
        <v>200121</v>
      </c>
      <c r="F126" t="str">
        <f t="shared" si="14"/>
        <v>生命小</v>
      </c>
      <c r="G126">
        <v>200121</v>
      </c>
      <c r="H126" s="26" t="s">
        <v>435</v>
      </c>
      <c r="I126" s="4" t="str">
        <f>"提升自身生命值"&amp;V126</f>
        <v>提升自身生命值91</v>
      </c>
      <c r="J126" t="s">
        <v>154</v>
      </c>
      <c r="K126" s="10" t="str">
        <f t="shared" si="19"/>
        <v>20121:100:1:0</v>
      </c>
      <c r="L126" s="4" t="s">
        <v>585</v>
      </c>
      <c r="Q126" s="6" t="str">
        <f>IF(_xlfn.IFNA(VLOOKUP(L126,buff!$K:$L,2,FALSE),"")=0,"",_xlfn.IFNA(VLOOKUP(L126,buff!$K:$L,2,FALSE),""))</f>
        <v>20121:100:1:0</v>
      </c>
      <c r="R126" s="6" t="str">
        <f>IF(_xlfn.IFNA(VLOOKUP(M126,buff!$K:$L,2,FALSE),"")=0,"",_xlfn.IFNA(VLOOKUP(M126,buff!$K:$L,2,FALSE),""))</f>
        <v/>
      </c>
      <c r="S126" s="6" t="str">
        <f>IF(_xlfn.IFNA(VLOOKUP(N126,buff!$K:$L,2,FALSE),"")=0,"",_xlfn.IFNA(VLOOKUP(N126,buff!$K:$L,2,FALSE),""))</f>
        <v/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>
        <v>91</v>
      </c>
      <c r="W126" t="s">
        <v>1487</v>
      </c>
    </row>
    <row r="127" spans="1:23" x14ac:dyDescent="0.15">
      <c r="A127" s="8" t="str">
        <f t="shared" si="12"/>
        <v>被动技能7等级2</v>
      </c>
      <c r="B127" s="8">
        <f t="shared" si="15"/>
        <v>7</v>
      </c>
      <c r="C127" s="8">
        <f t="shared" si="17"/>
        <v>2</v>
      </c>
      <c r="E127" s="8">
        <f t="shared" si="13"/>
        <v>200122</v>
      </c>
      <c r="F127" t="str">
        <f t="shared" si="14"/>
        <v>生命小</v>
      </c>
      <c r="G127">
        <v>200122</v>
      </c>
      <c r="H127" s="26" t="s">
        <v>435</v>
      </c>
      <c r="I127" s="4" t="str">
        <f t="shared" ref="I127:I145" si="21">"提升自身生命值"&amp;V127</f>
        <v>提升自身生命值134</v>
      </c>
      <c r="J127" t="s">
        <v>154</v>
      </c>
      <c r="K127" s="10" t="str">
        <f t="shared" si="19"/>
        <v>20122:100:1:0</v>
      </c>
      <c r="L127" s="4" t="s">
        <v>586</v>
      </c>
      <c r="Q127" s="6" t="str">
        <f>IF(_xlfn.IFNA(VLOOKUP(L127,buff!$K:$L,2,FALSE),"")=0,"",_xlfn.IFNA(VLOOKUP(L127,buff!$K:$L,2,FALSE),""))</f>
        <v>20122:100:1:0</v>
      </c>
      <c r="R127" s="6" t="str">
        <f>IF(_xlfn.IFNA(VLOOKUP(M127,buff!$K:$L,2,FALSE),"")=0,"",_xlfn.IFNA(VLOOKUP(M127,buff!$K:$L,2,FALSE),""))</f>
        <v/>
      </c>
      <c r="S127" s="6" t="str">
        <f>IF(_xlfn.IFNA(VLOOKUP(N127,buff!$K:$L,2,FALSE),"")=0,"",_xlfn.IFNA(VLOOKUP(N127,buff!$K:$L,2,FALSE),""))</f>
        <v/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>
        <v>134</v>
      </c>
      <c r="W127" t="s">
        <v>1487</v>
      </c>
    </row>
    <row r="128" spans="1:23" x14ac:dyDescent="0.15">
      <c r="A128" s="8" t="str">
        <f t="shared" si="12"/>
        <v>被动技能7等级3</v>
      </c>
      <c r="B128" s="8">
        <f t="shared" si="15"/>
        <v>7</v>
      </c>
      <c r="C128" s="8">
        <f t="shared" si="17"/>
        <v>3</v>
      </c>
      <c r="E128" s="8">
        <f t="shared" si="13"/>
        <v>200123</v>
      </c>
      <c r="F128" t="str">
        <f t="shared" si="14"/>
        <v>生命小</v>
      </c>
      <c r="G128">
        <v>200123</v>
      </c>
      <c r="H128" s="26" t="s">
        <v>435</v>
      </c>
      <c r="I128" s="4" t="str">
        <f t="shared" si="21"/>
        <v>提升自身生命值177</v>
      </c>
      <c r="J128" t="s">
        <v>154</v>
      </c>
      <c r="K128" s="10" t="str">
        <f t="shared" si="19"/>
        <v>20123:100:1:0</v>
      </c>
      <c r="L128" s="4" t="s">
        <v>587</v>
      </c>
      <c r="Q128" s="6" t="str">
        <f>IF(_xlfn.IFNA(VLOOKUP(L128,buff!$K:$L,2,FALSE),"")=0,"",_xlfn.IFNA(VLOOKUP(L128,buff!$K:$L,2,FALSE),""))</f>
        <v>20123:100:1:0</v>
      </c>
      <c r="R128" s="6" t="str">
        <f>IF(_xlfn.IFNA(VLOOKUP(M128,buff!$K:$L,2,FALSE),"")=0,"",_xlfn.IFNA(VLOOKUP(M128,buff!$K:$L,2,FALSE),""))</f>
        <v/>
      </c>
      <c r="S128" s="6" t="str">
        <f>IF(_xlfn.IFNA(VLOOKUP(N128,buff!$K:$L,2,FALSE),"")=0,"",_xlfn.IFNA(VLOOKUP(N128,buff!$K:$L,2,FALSE),""))</f>
        <v/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>
        <v>177</v>
      </c>
      <c r="W128" t="s">
        <v>1487</v>
      </c>
    </row>
    <row r="129" spans="1:23" x14ac:dyDescent="0.15">
      <c r="A129" s="8" t="str">
        <f t="shared" si="12"/>
        <v>被动技能7等级4</v>
      </c>
      <c r="B129" s="8">
        <f t="shared" si="15"/>
        <v>7</v>
      </c>
      <c r="C129" s="8">
        <f t="shared" si="17"/>
        <v>4</v>
      </c>
      <c r="E129" s="8">
        <f t="shared" si="13"/>
        <v>200124</v>
      </c>
      <c r="F129" t="str">
        <f t="shared" si="14"/>
        <v>生命小</v>
      </c>
      <c r="G129">
        <v>200124</v>
      </c>
      <c r="H129" s="26" t="s">
        <v>435</v>
      </c>
      <c r="I129" s="4" t="str">
        <f t="shared" si="21"/>
        <v>提升自身生命值220</v>
      </c>
      <c r="J129" t="s">
        <v>154</v>
      </c>
      <c r="K129" s="10" t="str">
        <f t="shared" si="19"/>
        <v>20124:100:1:0</v>
      </c>
      <c r="L129" s="4" t="s">
        <v>588</v>
      </c>
      <c r="Q129" s="6" t="str">
        <f>IF(_xlfn.IFNA(VLOOKUP(L129,buff!$K:$L,2,FALSE),"")=0,"",_xlfn.IFNA(VLOOKUP(L129,buff!$K:$L,2,FALSE),""))</f>
        <v>20124:100:1:0</v>
      </c>
      <c r="R129" s="6" t="str">
        <f>IF(_xlfn.IFNA(VLOOKUP(M129,buff!$K:$L,2,FALSE),"")=0,"",_xlfn.IFNA(VLOOKUP(M129,buff!$K:$L,2,FALSE),""))</f>
        <v/>
      </c>
      <c r="S129" s="6" t="str">
        <f>IF(_xlfn.IFNA(VLOOKUP(N129,buff!$K:$L,2,FALSE),"")=0,"",_xlfn.IFNA(VLOOKUP(N129,buff!$K:$L,2,FALSE),""))</f>
        <v/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>
        <v>220</v>
      </c>
      <c r="W129" t="s">
        <v>1487</v>
      </c>
    </row>
    <row r="130" spans="1:23" x14ac:dyDescent="0.15">
      <c r="A130" s="8" t="str">
        <f t="shared" si="12"/>
        <v>被动技能7等级5</v>
      </c>
      <c r="B130" s="8">
        <f t="shared" si="15"/>
        <v>7</v>
      </c>
      <c r="C130" s="8">
        <f t="shared" si="17"/>
        <v>5</v>
      </c>
      <c r="E130" s="8">
        <f t="shared" si="13"/>
        <v>200125</v>
      </c>
      <c r="F130" t="str">
        <f t="shared" si="14"/>
        <v>生命小</v>
      </c>
      <c r="G130">
        <v>200125</v>
      </c>
      <c r="H130" s="26" t="s">
        <v>435</v>
      </c>
      <c r="I130" s="4" t="str">
        <f t="shared" si="21"/>
        <v>提升自身生命值271</v>
      </c>
      <c r="J130" t="s">
        <v>154</v>
      </c>
      <c r="K130" s="10" t="str">
        <f t="shared" si="19"/>
        <v>20125:100:1:0</v>
      </c>
      <c r="L130" s="4" t="s">
        <v>589</v>
      </c>
      <c r="Q130" s="6" t="str">
        <f>IF(_xlfn.IFNA(VLOOKUP(L130,buff!$K:$L,2,FALSE),"")=0,"",_xlfn.IFNA(VLOOKUP(L130,buff!$K:$L,2,FALSE),""))</f>
        <v>20125:100:1:0</v>
      </c>
      <c r="R130" s="6" t="str">
        <f>IF(_xlfn.IFNA(VLOOKUP(M130,buff!$K:$L,2,FALSE),"")=0,"",_xlfn.IFNA(VLOOKUP(M130,buff!$K:$L,2,FALSE),""))</f>
        <v/>
      </c>
      <c r="S130" s="6" t="str">
        <f>IF(_xlfn.IFNA(VLOOKUP(N130,buff!$K:$L,2,FALSE),"")=0,"",_xlfn.IFNA(VLOOKUP(N130,buff!$K:$L,2,FALSE),""))</f>
        <v/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>
        <v>271</v>
      </c>
      <c r="W130" t="s">
        <v>1487</v>
      </c>
    </row>
    <row r="131" spans="1:23" x14ac:dyDescent="0.15">
      <c r="A131" s="8" t="str">
        <f t="shared" si="12"/>
        <v>被动技能7等级6</v>
      </c>
      <c r="B131" s="8">
        <f t="shared" si="15"/>
        <v>7</v>
      </c>
      <c r="C131" s="8">
        <f t="shared" si="17"/>
        <v>6</v>
      </c>
      <c r="E131" s="8">
        <f t="shared" si="13"/>
        <v>200126</v>
      </c>
      <c r="F131" t="str">
        <f t="shared" si="14"/>
        <v>生命小</v>
      </c>
      <c r="G131">
        <v>200126</v>
      </c>
      <c r="H131" s="26" t="s">
        <v>435</v>
      </c>
      <c r="I131" s="4" t="str">
        <f t="shared" si="21"/>
        <v>提升自身生命值334</v>
      </c>
      <c r="J131" t="s">
        <v>154</v>
      </c>
      <c r="K131" s="10" t="str">
        <f t="shared" si="19"/>
        <v>20126:100:1:0</v>
      </c>
      <c r="L131" s="4" t="s">
        <v>590</v>
      </c>
      <c r="Q131" s="6" t="str">
        <f>IF(_xlfn.IFNA(VLOOKUP(L131,buff!$K:$L,2,FALSE),"")=0,"",_xlfn.IFNA(VLOOKUP(L131,buff!$K:$L,2,FALSE),""))</f>
        <v>20126:100:1:0</v>
      </c>
      <c r="R131" s="6" t="str">
        <f>IF(_xlfn.IFNA(VLOOKUP(M131,buff!$K:$L,2,FALSE),"")=0,"",_xlfn.IFNA(VLOOKUP(M131,buff!$K:$L,2,FALSE),""))</f>
        <v/>
      </c>
      <c r="S131" s="6" t="str">
        <f>IF(_xlfn.IFNA(VLOOKUP(N131,buff!$K:$L,2,FALSE),"")=0,"",_xlfn.IFNA(VLOOKUP(N131,buff!$K:$L,2,FALSE),""))</f>
        <v/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>
        <v>334</v>
      </c>
      <c r="W131" t="s">
        <v>1487</v>
      </c>
    </row>
    <row r="132" spans="1:23" x14ac:dyDescent="0.15">
      <c r="A132" s="8" t="str">
        <f t="shared" si="12"/>
        <v>被动技能7等级7</v>
      </c>
      <c r="B132" s="8">
        <f t="shared" si="15"/>
        <v>7</v>
      </c>
      <c r="C132" s="8">
        <f t="shared" si="17"/>
        <v>7</v>
      </c>
      <c r="E132" s="8">
        <f t="shared" si="13"/>
        <v>200127</v>
      </c>
      <c r="F132" t="str">
        <f t="shared" si="14"/>
        <v>生命小</v>
      </c>
      <c r="G132">
        <v>200127</v>
      </c>
      <c r="H132" s="26" t="s">
        <v>435</v>
      </c>
      <c r="I132" s="4" t="str">
        <f t="shared" si="21"/>
        <v>提升自身生命值411</v>
      </c>
      <c r="J132" t="s">
        <v>154</v>
      </c>
      <c r="K132" s="10" t="str">
        <f t="shared" si="19"/>
        <v>20127:100:1:0</v>
      </c>
      <c r="L132" s="4" t="s">
        <v>591</v>
      </c>
      <c r="Q132" s="6" t="str">
        <f>IF(_xlfn.IFNA(VLOOKUP(L132,buff!$K:$L,2,FALSE),"")=0,"",_xlfn.IFNA(VLOOKUP(L132,buff!$K:$L,2,FALSE),""))</f>
        <v>20127:100:1:0</v>
      </c>
      <c r="R132" s="6" t="str">
        <f>IF(_xlfn.IFNA(VLOOKUP(M132,buff!$K:$L,2,FALSE),"")=0,"",_xlfn.IFNA(VLOOKUP(M132,buff!$K:$L,2,FALSE),""))</f>
        <v/>
      </c>
      <c r="S132" s="6" t="str">
        <f>IF(_xlfn.IFNA(VLOOKUP(N132,buff!$K:$L,2,FALSE),"")=0,"",_xlfn.IFNA(VLOOKUP(N132,buff!$K:$L,2,FALSE),""))</f>
        <v/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>
        <v>411</v>
      </c>
      <c r="W132" t="s">
        <v>1487</v>
      </c>
    </row>
    <row r="133" spans="1:23" x14ac:dyDescent="0.15">
      <c r="A133" s="8" t="str">
        <f t="shared" si="12"/>
        <v>被动技能7等级8</v>
      </c>
      <c r="B133" s="8">
        <f t="shared" si="15"/>
        <v>7</v>
      </c>
      <c r="C133" s="8">
        <f t="shared" si="17"/>
        <v>8</v>
      </c>
      <c r="E133" s="8">
        <f t="shared" si="13"/>
        <v>200128</v>
      </c>
      <c r="F133" t="str">
        <f t="shared" si="14"/>
        <v>生命小</v>
      </c>
      <c r="G133">
        <v>200128</v>
      </c>
      <c r="H133" s="26" t="s">
        <v>435</v>
      </c>
      <c r="I133" s="4" t="str">
        <f t="shared" si="21"/>
        <v>提升自身生命值506</v>
      </c>
      <c r="J133" t="s">
        <v>154</v>
      </c>
      <c r="K133" s="10" t="str">
        <f t="shared" si="19"/>
        <v>20128:100:1:0</v>
      </c>
      <c r="L133" s="4" t="s">
        <v>592</v>
      </c>
      <c r="Q133" s="6" t="str">
        <f>IF(_xlfn.IFNA(VLOOKUP(L133,buff!$K:$L,2,FALSE),"")=0,"",_xlfn.IFNA(VLOOKUP(L133,buff!$K:$L,2,FALSE),""))</f>
        <v>20128:100:1:0</v>
      </c>
      <c r="R133" s="6" t="str">
        <f>IF(_xlfn.IFNA(VLOOKUP(M133,buff!$K:$L,2,FALSE),"")=0,"",_xlfn.IFNA(VLOOKUP(M133,buff!$K:$L,2,FALSE),""))</f>
        <v/>
      </c>
      <c r="S133" s="6" t="str">
        <f>IF(_xlfn.IFNA(VLOOKUP(N133,buff!$K:$L,2,FALSE),"")=0,"",_xlfn.IFNA(VLOOKUP(N133,buff!$K:$L,2,FALSE),""))</f>
        <v/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>
        <v>506</v>
      </c>
      <c r="W133" t="s">
        <v>1487</v>
      </c>
    </row>
    <row r="134" spans="1:23" x14ac:dyDescent="0.15">
      <c r="A134" s="8" t="str">
        <f t="shared" si="12"/>
        <v>被动技能7等级9</v>
      </c>
      <c r="B134" s="8">
        <f t="shared" si="15"/>
        <v>7</v>
      </c>
      <c r="C134" s="8">
        <f t="shared" si="17"/>
        <v>9</v>
      </c>
      <c r="E134" s="8">
        <f t="shared" si="13"/>
        <v>200129</v>
      </c>
      <c r="F134" t="str">
        <f t="shared" si="14"/>
        <v>生命小</v>
      </c>
      <c r="G134">
        <v>200129</v>
      </c>
      <c r="H134" s="26" t="s">
        <v>435</v>
      </c>
      <c r="I134" s="4" t="str">
        <f t="shared" si="21"/>
        <v>提升自身生命值624</v>
      </c>
      <c r="J134" t="s">
        <v>154</v>
      </c>
      <c r="K134" s="10" t="str">
        <f t="shared" si="19"/>
        <v>20129:100:1:0</v>
      </c>
      <c r="L134" s="4" t="s">
        <v>593</v>
      </c>
      <c r="Q134" s="6" t="str">
        <f>IF(_xlfn.IFNA(VLOOKUP(L134,buff!$K:$L,2,FALSE),"")=0,"",_xlfn.IFNA(VLOOKUP(L134,buff!$K:$L,2,FALSE),""))</f>
        <v>20129:100:1:0</v>
      </c>
      <c r="R134" s="6" t="str">
        <f>IF(_xlfn.IFNA(VLOOKUP(M134,buff!$K:$L,2,FALSE),"")=0,"",_xlfn.IFNA(VLOOKUP(M134,buff!$K:$L,2,FALSE),""))</f>
        <v/>
      </c>
      <c r="S134" s="6" t="str">
        <f>IF(_xlfn.IFNA(VLOOKUP(N134,buff!$K:$L,2,FALSE),"")=0,"",_xlfn.IFNA(VLOOKUP(N134,buff!$K:$L,2,FALSE),""))</f>
        <v/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>
        <v>624</v>
      </c>
      <c r="W134" t="s">
        <v>1487</v>
      </c>
    </row>
    <row r="135" spans="1:23" x14ac:dyDescent="0.15">
      <c r="A135" s="8" t="str">
        <f t="shared" ref="A135:A198" si="22">A$4&amp;B135&amp;A$5&amp;C135</f>
        <v>被动技能7等级10</v>
      </c>
      <c r="B135" s="8">
        <f t="shared" si="15"/>
        <v>7</v>
      </c>
      <c r="C135" s="8">
        <f t="shared" si="17"/>
        <v>10</v>
      </c>
      <c r="E135" s="8">
        <f t="shared" ref="E135:E198" si="23">G135</f>
        <v>200130</v>
      </c>
      <c r="F135" t="str">
        <f t="shared" ref="F135:F198" si="24">H135</f>
        <v>生命小</v>
      </c>
      <c r="G135">
        <v>200130</v>
      </c>
      <c r="H135" s="26" t="s">
        <v>435</v>
      </c>
      <c r="I135" s="4" t="str">
        <f t="shared" si="21"/>
        <v>提升自身生命值768</v>
      </c>
      <c r="J135" t="s">
        <v>154</v>
      </c>
      <c r="K135" s="10" t="str">
        <f t="shared" si="19"/>
        <v>20130:100:1:0</v>
      </c>
      <c r="L135" s="4" t="s">
        <v>594</v>
      </c>
      <c r="Q135" s="6" t="str">
        <f>IF(_xlfn.IFNA(VLOOKUP(L135,buff!$K:$L,2,FALSE),"")=0,"",_xlfn.IFNA(VLOOKUP(L135,buff!$K:$L,2,FALSE),""))</f>
        <v>20130:100:1:0</v>
      </c>
      <c r="R135" s="6" t="str">
        <f>IF(_xlfn.IFNA(VLOOKUP(M135,buff!$K:$L,2,FALSE),"")=0,"",_xlfn.IFNA(VLOOKUP(M135,buff!$K:$L,2,FALSE),""))</f>
        <v/>
      </c>
      <c r="S135" s="6" t="str">
        <f>IF(_xlfn.IFNA(VLOOKUP(N135,buff!$K:$L,2,FALSE),"")=0,"",_xlfn.IFNA(VLOOKUP(N135,buff!$K:$L,2,FALSE),""))</f>
        <v/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>
        <v>768</v>
      </c>
      <c r="W135" t="s">
        <v>1487</v>
      </c>
    </row>
    <row r="136" spans="1:23" x14ac:dyDescent="0.15">
      <c r="A136" s="8" t="str">
        <f t="shared" si="22"/>
        <v>被动技能7等级11</v>
      </c>
      <c r="B136" s="8">
        <f t="shared" ref="B136:B199" si="25">IF(C136=1,B135+1,B135)</f>
        <v>7</v>
      </c>
      <c r="C136" s="8">
        <f t="shared" si="17"/>
        <v>11</v>
      </c>
      <c r="E136" s="8">
        <f t="shared" si="23"/>
        <v>200131</v>
      </c>
      <c r="F136" t="str">
        <f t="shared" si="24"/>
        <v>生命小</v>
      </c>
      <c r="G136">
        <v>200131</v>
      </c>
      <c r="H136" s="26" t="s">
        <v>435</v>
      </c>
      <c r="I136" s="4" t="str">
        <f t="shared" si="21"/>
        <v>提升自身生命值946</v>
      </c>
      <c r="J136" t="s">
        <v>154</v>
      </c>
      <c r="K136" s="10" t="str">
        <f t="shared" si="19"/>
        <v>20131:100:1:0</v>
      </c>
      <c r="L136" s="4" t="s">
        <v>595</v>
      </c>
      <c r="Q136" s="6" t="str">
        <f>IF(_xlfn.IFNA(VLOOKUP(L136,buff!$K:$L,2,FALSE),"")=0,"",_xlfn.IFNA(VLOOKUP(L136,buff!$K:$L,2,FALSE),""))</f>
        <v>20131:100:1:0</v>
      </c>
      <c r="R136" s="6" t="str">
        <f>IF(_xlfn.IFNA(VLOOKUP(M136,buff!$K:$L,2,FALSE),"")=0,"",_xlfn.IFNA(VLOOKUP(M136,buff!$K:$L,2,FALSE),""))</f>
        <v/>
      </c>
      <c r="S136" s="6" t="str">
        <f>IF(_xlfn.IFNA(VLOOKUP(N136,buff!$K:$L,2,FALSE),"")=0,"",_xlfn.IFNA(VLOOKUP(N136,buff!$K:$L,2,FALSE),""))</f>
        <v/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>
        <v>946</v>
      </c>
      <c r="W136" t="s">
        <v>1487</v>
      </c>
    </row>
    <row r="137" spans="1:23" x14ac:dyDescent="0.15">
      <c r="A137" s="8" t="str">
        <f t="shared" si="22"/>
        <v>被动技能7等级12</v>
      </c>
      <c r="B137" s="8">
        <f t="shared" si="25"/>
        <v>7</v>
      </c>
      <c r="C137" s="8">
        <f t="shared" si="17"/>
        <v>12</v>
      </c>
      <c r="E137" s="8">
        <f t="shared" si="23"/>
        <v>200132</v>
      </c>
      <c r="F137" t="str">
        <f t="shared" si="24"/>
        <v>生命小</v>
      </c>
      <c r="G137">
        <v>200132</v>
      </c>
      <c r="H137" s="26" t="s">
        <v>435</v>
      </c>
      <c r="I137" s="4" t="str">
        <f t="shared" si="21"/>
        <v>提升自身生命值1164</v>
      </c>
      <c r="J137" t="s">
        <v>154</v>
      </c>
      <c r="K137" s="10" t="str">
        <f t="shared" si="19"/>
        <v>20132:100:1:0</v>
      </c>
      <c r="L137" s="4" t="s">
        <v>596</v>
      </c>
      <c r="Q137" s="6" t="str">
        <f>IF(_xlfn.IFNA(VLOOKUP(L137,buff!$K:$L,2,FALSE),"")=0,"",_xlfn.IFNA(VLOOKUP(L137,buff!$K:$L,2,FALSE),""))</f>
        <v>20132:100:1:0</v>
      </c>
      <c r="R137" s="6" t="str">
        <f>IF(_xlfn.IFNA(VLOOKUP(M137,buff!$K:$L,2,FALSE),"")=0,"",_xlfn.IFNA(VLOOKUP(M137,buff!$K:$L,2,FALSE),""))</f>
        <v/>
      </c>
      <c r="S137" s="6" t="str">
        <f>IF(_xlfn.IFNA(VLOOKUP(N137,buff!$K:$L,2,FALSE),"")=0,"",_xlfn.IFNA(VLOOKUP(N137,buff!$K:$L,2,FALSE),""))</f>
        <v/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>
        <v>1164</v>
      </c>
      <c r="W137" t="s">
        <v>1487</v>
      </c>
    </row>
    <row r="138" spans="1:23" x14ac:dyDescent="0.15">
      <c r="A138" s="8" t="str">
        <f t="shared" si="22"/>
        <v>被动技能7等级13</v>
      </c>
      <c r="B138" s="8">
        <f t="shared" si="25"/>
        <v>7</v>
      </c>
      <c r="C138" s="8">
        <f t="shared" si="17"/>
        <v>13</v>
      </c>
      <c r="E138" s="8">
        <f t="shared" si="23"/>
        <v>200133</v>
      </c>
      <c r="F138" t="str">
        <f t="shared" si="24"/>
        <v>生命小</v>
      </c>
      <c r="G138">
        <v>200133</v>
      </c>
      <c r="H138" s="26" t="s">
        <v>435</v>
      </c>
      <c r="I138" s="4" t="str">
        <f t="shared" si="21"/>
        <v>提升自身生命值1434</v>
      </c>
      <c r="J138" t="s">
        <v>154</v>
      </c>
      <c r="K138" s="10" t="str">
        <f t="shared" si="19"/>
        <v>20133:100:1:0</v>
      </c>
      <c r="L138" s="4" t="s">
        <v>597</v>
      </c>
      <c r="Q138" s="6" t="str">
        <f>IF(_xlfn.IFNA(VLOOKUP(L138,buff!$K:$L,2,FALSE),"")=0,"",_xlfn.IFNA(VLOOKUP(L138,buff!$K:$L,2,FALSE),""))</f>
        <v>20133:100:1:0</v>
      </c>
      <c r="R138" s="6" t="str">
        <f>IF(_xlfn.IFNA(VLOOKUP(M138,buff!$K:$L,2,FALSE),"")=0,"",_xlfn.IFNA(VLOOKUP(M138,buff!$K:$L,2,FALSE),""))</f>
        <v/>
      </c>
      <c r="S138" s="6" t="str">
        <f>IF(_xlfn.IFNA(VLOOKUP(N138,buff!$K:$L,2,FALSE),"")=0,"",_xlfn.IFNA(VLOOKUP(N138,buff!$K:$L,2,FALSE),""))</f>
        <v/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>
        <v>1434</v>
      </c>
      <c r="W138" t="s">
        <v>1487</v>
      </c>
    </row>
    <row r="139" spans="1:23" x14ac:dyDescent="0.15">
      <c r="A139" s="8" t="str">
        <f t="shared" si="22"/>
        <v>被动技能7等级14</v>
      </c>
      <c r="B139" s="8">
        <f t="shared" si="25"/>
        <v>7</v>
      </c>
      <c r="C139" s="8">
        <f t="shared" si="17"/>
        <v>14</v>
      </c>
      <c r="E139" s="8">
        <f t="shared" si="23"/>
        <v>200134</v>
      </c>
      <c r="F139" t="str">
        <f t="shared" si="24"/>
        <v>生命小</v>
      </c>
      <c r="G139">
        <v>200134</v>
      </c>
      <c r="H139" s="26" t="s">
        <v>435</v>
      </c>
      <c r="I139" s="4" t="str">
        <f t="shared" si="21"/>
        <v>提升自身生命值1766</v>
      </c>
      <c r="J139" t="s">
        <v>154</v>
      </c>
      <c r="K139" s="10" t="str">
        <f t="shared" si="19"/>
        <v>20134:100:1:0</v>
      </c>
      <c r="L139" s="4" t="s">
        <v>598</v>
      </c>
      <c r="Q139" s="6" t="str">
        <f>IF(_xlfn.IFNA(VLOOKUP(L139,buff!$K:$L,2,FALSE),"")=0,"",_xlfn.IFNA(VLOOKUP(L139,buff!$K:$L,2,FALSE),""))</f>
        <v>20134:100:1:0</v>
      </c>
      <c r="R139" s="6" t="str">
        <f>IF(_xlfn.IFNA(VLOOKUP(M139,buff!$K:$L,2,FALSE),"")=0,"",_xlfn.IFNA(VLOOKUP(M139,buff!$K:$L,2,FALSE),""))</f>
        <v/>
      </c>
      <c r="S139" s="6" t="str">
        <f>IF(_xlfn.IFNA(VLOOKUP(N139,buff!$K:$L,2,FALSE),"")=0,"",_xlfn.IFNA(VLOOKUP(N139,buff!$K:$L,2,FALSE),""))</f>
        <v/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>
        <v>1766</v>
      </c>
      <c r="W139" t="s">
        <v>1487</v>
      </c>
    </row>
    <row r="140" spans="1:23" x14ac:dyDescent="0.15">
      <c r="A140" s="8" t="str">
        <f t="shared" si="22"/>
        <v>被动技能7等级15</v>
      </c>
      <c r="B140" s="8">
        <f t="shared" si="25"/>
        <v>7</v>
      </c>
      <c r="C140" s="8">
        <f t="shared" si="17"/>
        <v>15</v>
      </c>
      <c r="E140" s="8">
        <f t="shared" si="23"/>
        <v>200135</v>
      </c>
      <c r="F140" t="str">
        <f t="shared" si="24"/>
        <v>生命小</v>
      </c>
      <c r="G140">
        <v>200135</v>
      </c>
      <c r="H140" s="26" t="s">
        <v>435</v>
      </c>
      <c r="I140" s="4" t="str">
        <f t="shared" si="21"/>
        <v>提升自身生命值2174</v>
      </c>
      <c r="J140" t="s">
        <v>154</v>
      </c>
      <c r="K140" s="10" t="str">
        <f t="shared" si="19"/>
        <v>20135:100:1:0</v>
      </c>
      <c r="L140" s="4" t="s">
        <v>599</v>
      </c>
      <c r="Q140" s="6" t="str">
        <f>IF(_xlfn.IFNA(VLOOKUP(L140,buff!$K:$L,2,FALSE),"")=0,"",_xlfn.IFNA(VLOOKUP(L140,buff!$K:$L,2,FALSE),""))</f>
        <v>20135:100:1:0</v>
      </c>
      <c r="R140" s="6" t="str">
        <f>IF(_xlfn.IFNA(VLOOKUP(M140,buff!$K:$L,2,FALSE),"")=0,"",_xlfn.IFNA(VLOOKUP(M140,buff!$K:$L,2,FALSE),""))</f>
        <v/>
      </c>
      <c r="S140" s="6" t="str">
        <f>IF(_xlfn.IFNA(VLOOKUP(N140,buff!$K:$L,2,FALSE),"")=0,"",_xlfn.IFNA(VLOOKUP(N140,buff!$K:$L,2,FALSE),""))</f>
        <v/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>
        <v>2174</v>
      </c>
      <c r="W140" t="s">
        <v>1487</v>
      </c>
    </row>
    <row r="141" spans="1:23" x14ac:dyDescent="0.15">
      <c r="A141" s="8" t="str">
        <f t="shared" si="22"/>
        <v>被动技能7等级16</v>
      </c>
      <c r="B141" s="8">
        <f t="shared" si="25"/>
        <v>7</v>
      </c>
      <c r="C141" s="8">
        <f t="shared" si="17"/>
        <v>16</v>
      </c>
      <c r="E141" s="8">
        <f t="shared" si="23"/>
        <v>200136</v>
      </c>
      <c r="F141" t="str">
        <f t="shared" si="24"/>
        <v>生命小</v>
      </c>
      <c r="G141">
        <v>200136</v>
      </c>
      <c r="H141" s="26" t="s">
        <v>435</v>
      </c>
      <c r="I141" s="4" t="str">
        <f t="shared" si="21"/>
        <v>提升自身生命值2677</v>
      </c>
      <c r="J141" t="s">
        <v>154</v>
      </c>
      <c r="K141" s="10" t="str">
        <f t="shared" si="19"/>
        <v>20136:100:1:0</v>
      </c>
      <c r="L141" s="4" t="s">
        <v>600</v>
      </c>
      <c r="Q141" s="6" t="str">
        <f>IF(_xlfn.IFNA(VLOOKUP(L141,buff!$K:$L,2,FALSE),"")=0,"",_xlfn.IFNA(VLOOKUP(L141,buff!$K:$L,2,FALSE),""))</f>
        <v>20136:100:1:0</v>
      </c>
      <c r="R141" s="6" t="str">
        <f>IF(_xlfn.IFNA(VLOOKUP(M141,buff!$K:$L,2,FALSE),"")=0,"",_xlfn.IFNA(VLOOKUP(M141,buff!$K:$L,2,FALSE),""))</f>
        <v/>
      </c>
      <c r="S141" s="6" t="str">
        <f>IF(_xlfn.IFNA(VLOOKUP(N141,buff!$K:$L,2,FALSE),"")=0,"",_xlfn.IFNA(VLOOKUP(N141,buff!$K:$L,2,FALSE),""))</f>
        <v/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>
        <v>2677</v>
      </c>
      <c r="W141" t="s">
        <v>1487</v>
      </c>
    </row>
    <row r="142" spans="1:23" x14ac:dyDescent="0.15">
      <c r="A142" s="8" t="str">
        <f t="shared" si="22"/>
        <v>被动技能7等级17</v>
      </c>
      <c r="B142" s="8">
        <f t="shared" si="25"/>
        <v>7</v>
      </c>
      <c r="C142" s="8">
        <f t="shared" si="17"/>
        <v>17</v>
      </c>
      <c r="E142" s="8">
        <f t="shared" si="23"/>
        <v>200137</v>
      </c>
      <c r="F142" t="str">
        <f t="shared" si="24"/>
        <v>生命小</v>
      </c>
      <c r="G142">
        <v>200137</v>
      </c>
      <c r="H142" s="26" t="s">
        <v>435</v>
      </c>
      <c r="I142" s="4" t="str">
        <f t="shared" si="21"/>
        <v>提升自身生命值3296</v>
      </c>
      <c r="J142" t="s">
        <v>154</v>
      </c>
      <c r="K142" s="10" t="str">
        <f t="shared" si="19"/>
        <v>20137:100:1:0</v>
      </c>
      <c r="L142" s="4" t="s">
        <v>601</v>
      </c>
      <c r="Q142" s="6" t="str">
        <f>IF(_xlfn.IFNA(VLOOKUP(L142,buff!$K:$L,2,FALSE),"")=0,"",_xlfn.IFNA(VLOOKUP(L142,buff!$K:$L,2,FALSE),""))</f>
        <v>20137:100:1:0</v>
      </c>
      <c r="R142" s="6" t="str">
        <f>IF(_xlfn.IFNA(VLOOKUP(M142,buff!$K:$L,2,FALSE),"")=0,"",_xlfn.IFNA(VLOOKUP(M142,buff!$K:$L,2,FALSE),""))</f>
        <v/>
      </c>
      <c r="S142" s="6" t="str">
        <f>IF(_xlfn.IFNA(VLOOKUP(N142,buff!$K:$L,2,FALSE),"")=0,"",_xlfn.IFNA(VLOOKUP(N142,buff!$K:$L,2,FALSE),""))</f>
        <v/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>
        <v>3296</v>
      </c>
      <c r="W142" t="s">
        <v>1487</v>
      </c>
    </row>
    <row r="143" spans="1:23" x14ac:dyDescent="0.15">
      <c r="A143" s="8" t="str">
        <f t="shared" si="22"/>
        <v>被动技能7等级18</v>
      </c>
      <c r="B143" s="8">
        <f t="shared" si="25"/>
        <v>7</v>
      </c>
      <c r="C143" s="8">
        <f t="shared" si="17"/>
        <v>18</v>
      </c>
      <c r="E143" s="8">
        <f t="shared" si="23"/>
        <v>200138</v>
      </c>
      <c r="F143" t="str">
        <f t="shared" si="24"/>
        <v>生命小</v>
      </c>
      <c r="G143">
        <v>200138</v>
      </c>
      <c r="H143" s="26" t="s">
        <v>435</v>
      </c>
      <c r="I143" s="4" t="str">
        <f t="shared" si="21"/>
        <v>提升自身生命值4058</v>
      </c>
      <c r="J143" t="s">
        <v>154</v>
      </c>
      <c r="K143" s="10" t="str">
        <f t="shared" si="19"/>
        <v>20138:100:1:0</v>
      </c>
      <c r="L143" s="4" t="s">
        <v>602</v>
      </c>
      <c r="Q143" s="6" t="str">
        <f>IF(_xlfn.IFNA(VLOOKUP(L143,buff!$K:$L,2,FALSE),"")=0,"",_xlfn.IFNA(VLOOKUP(L143,buff!$K:$L,2,FALSE),""))</f>
        <v>20138:100:1:0</v>
      </c>
      <c r="R143" s="6" t="str">
        <f>IF(_xlfn.IFNA(VLOOKUP(M143,buff!$K:$L,2,FALSE),"")=0,"",_xlfn.IFNA(VLOOKUP(M143,buff!$K:$L,2,FALSE),""))</f>
        <v/>
      </c>
      <c r="S143" s="6" t="str">
        <f>IF(_xlfn.IFNA(VLOOKUP(N143,buff!$K:$L,2,FALSE),"")=0,"",_xlfn.IFNA(VLOOKUP(N143,buff!$K:$L,2,FALSE),""))</f>
        <v/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>
        <v>4058</v>
      </c>
      <c r="W143" t="s">
        <v>1487</v>
      </c>
    </row>
    <row r="144" spans="1:23" x14ac:dyDescent="0.15">
      <c r="A144" s="8" t="str">
        <f t="shared" si="22"/>
        <v>被动技能7等级19</v>
      </c>
      <c r="B144" s="8">
        <f t="shared" si="25"/>
        <v>7</v>
      </c>
      <c r="C144" s="8">
        <f t="shared" si="17"/>
        <v>19</v>
      </c>
      <c r="E144" s="8">
        <f t="shared" si="23"/>
        <v>200139</v>
      </c>
      <c r="F144" t="str">
        <f t="shared" si="24"/>
        <v>生命小</v>
      </c>
      <c r="G144">
        <v>200139</v>
      </c>
      <c r="H144" s="26" t="s">
        <v>435</v>
      </c>
      <c r="I144" s="4" t="str">
        <f t="shared" si="21"/>
        <v>提升自身生命值4997</v>
      </c>
      <c r="J144" t="s">
        <v>154</v>
      </c>
      <c r="K144" s="10" t="str">
        <f t="shared" si="19"/>
        <v>20139:100:1:0</v>
      </c>
      <c r="L144" s="4" t="s">
        <v>603</v>
      </c>
      <c r="Q144" s="6" t="str">
        <f>IF(_xlfn.IFNA(VLOOKUP(L144,buff!$K:$L,2,FALSE),"")=0,"",_xlfn.IFNA(VLOOKUP(L144,buff!$K:$L,2,FALSE),""))</f>
        <v>20139:100:1:0</v>
      </c>
      <c r="R144" s="6" t="str">
        <f>IF(_xlfn.IFNA(VLOOKUP(M144,buff!$K:$L,2,FALSE),"")=0,"",_xlfn.IFNA(VLOOKUP(M144,buff!$K:$L,2,FALSE),""))</f>
        <v/>
      </c>
      <c r="S144" s="6" t="str">
        <f>IF(_xlfn.IFNA(VLOOKUP(N144,buff!$K:$L,2,FALSE),"")=0,"",_xlfn.IFNA(VLOOKUP(N144,buff!$K:$L,2,FALSE),""))</f>
        <v/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>
        <v>4997</v>
      </c>
      <c r="W144" t="s">
        <v>1487</v>
      </c>
    </row>
    <row r="145" spans="1:23" x14ac:dyDescent="0.15">
      <c r="A145" s="8" t="str">
        <f t="shared" si="22"/>
        <v>被动技能7等级20</v>
      </c>
      <c r="B145" s="8">
        <f t="shared" si="25"/>
        <v>7</v>
      </c>
      <c r="C145" s="8">
        <f t="shared" si="17"/>
        <v>20</v>
      </c>
      <c r="E145" s="8">
        <f t="shared" si="23"/>
        <v>200140</v>
      </c>
      <c r="F145" t="str">
        <f t="shared" si="24"/>
        <v>生命小</v>
      </c>
      <c r="G145">
        <v>200140</v>
      </c>
      <c r="H145" s="26" t="s">
        <v>435</v>
      </c>
      <c r="I145" s="4" t="str">
        <f t="shared" si="21"/>
        <v>提升自身生命值6153</v>
      </c>
      <c r="J145" t="s">
        <v>154</v>
      </c>
      <c r="K145" s="10" t="str">
        <f t="shared" si="19"/>
        <v>20140:100:1:0</v>
      </c>
      <c r="L145" s="4" t="s">
        <v>604</v>
      </c>
      <c r="Q145" s="6" t="str">
        <f>IF(_xlfn.IFNA(VLOOKUP(L145,buff!$K:$L,2,FALSE),"")=0,"",_xlfn.IFNA(VLOOKUP(L145,buff!$K:$L,2,FALSE),""))</f>
        <v>20140:100:1:0</v>
      </c>
      <c r="R145" s="6" t="str">
        <f>IF(_xlfn.IFNA(VLOOKUP(M145,buff!$K:$L,2,FALSE),"")=0,"",_xlfn.IFNA(VLOOKUP(M145,buff!$K:$L,2,FALSE),""))</f>
        <v/>
      </c>
      <c r="S145" s="6" t="str">
        <f>IF(_xlfn.IFNA(VLOOKUP(N145,buff!$K:$L,2,FALSE),"")=0,"",_xlfn.IFNA(VLOOKUP(N145,buff!$K:$L,2,FALSE),""))</f>
        <v/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>
        <v>6153</v>
      </c>
      <c r="W145" t="s">
        <v>1487</v>
      </c>
    </row>
    <row r="146" spans="1:23" x14ac:dyDescent="0.15">
      <c r="A146" s="8" t="str">
        <f t="shared" si="22"/>
        <v>被动技能8等级1</v>
      </c>
      <c r="B146" s="8">
        <f t="shared" si="25"/>
        <v>8</v>
      </c>
      <c r="C146" s="8">
        <f t="shared" si="17"/>
        <v>1</v>
      </c>
      <c r="E146" s="8">
        <f t="shared" si="23"/>
        <v>200141</v>
      </c>
      <c r="F146" t="str">
        <f t="shared" si="24"/>
        <v>生命中</v>
      </c>
      <c r="G146">
        <v>200141</v>
      </c>
      <c r="H146" s="26" t="s">
        <v>448</v>
      </c>
      <c r="I146" s="4" t="str">
        <f>"提升自身生命值"&amp;V146</f>
        <v>提升自身生命值121</v>
      </c>
      <c r="J146" t="s">
        <v>154</v>
      </c>
      <c r="K146" s="10" t="str">
        <f t="shared" ref="K146:K165" si="26">IF(Q146="","",Q146)&amp;IF(R146="","","|"&amp;R146)&amp;IF(S146="","","|"&amp;S146)&amp;IF(T146="","","|"&amp;T146)&amp;IF(U146="","","|"&amp;U146)</f>
        <v>20141:100:1:0</v>
      </c>
      <c r="L146" s="4" t="s">
        <v>605</v>
      </c>
      <c r="Q146" s="6" t="str">
        <f>IF(_xlfn.IFNA(VLOOKUP(L146,buff!$K:$L,2,FALSE),"")=0,"",_xlfn.IFNA(VLOOKUP(L146,buff!$K:$L,2,FALSE),""))</f>
        <v>20141:100:1:0</v>
      </c>
      <c r="R146" s="6" t="str">
        <f>IF(_xlfn.IFNA(VLOOKUP(M146,buff!$K:$L,2,FALSE),"")=0,"",_xlfn.IFNA(VLOOKUP(M146,buff!$K:$L,2,FALSE),""))</f>
        <v/>
      </c>
      <c r="S146" s="6" t="str">
        <f>IF(_xlfn.IFNA(VLOOKUP(N146,buff!$K:$L,2,FALSE),"")=0,"",_xlfn.IFNA(VLOOKUP(N146,buff!$K:$L,2,FALSE),""))</f>
        <v/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>
        <v>121</v>
      </c>
      <c r="W146" t="s">
        <v>1487</v>
      </c>
    </row>
    <row r="147" spans="1:23" x14ac:dyDescent="0.15">
      <c r="A147" s="8" t="str">
        <f t="shared" si="22"/>
        <v>被动技能8等级2</v>
      </c>
      <c r="B147" s="8">
        <f t="shared" si="25"/>
        <v>8</v>
      </c>
      <c r="C147" s="8">
        <f t="shared" si="17"/>
        <v>2</v>
      </c>
      <c r="E147" s="8">
        <f t="shared" si="23"/>
        <v>200142</v>
      </c>
      <c r="F147" t="str">
        <f t="shared" si="24"/>
        <v>生命中</v>
      </c>
      <c r="G147">
        <v>200142</v>
      </c>
      <c r="H147" s="26" t="s">
        <v>448</v>
      </c>
      <c r="I147" s="4" t="str">
        <f t="shared" ref="I147:I165" si="27">"提升自身生命值"&amp;V147</f>
        <v>提升自身生命值179</v>
      </c>
      <c r="J147" t="s">
        <v>154</v>
      </c>
      <c r="K147" s="10" t="str">
        <f t="shared" si="26"/>
        <v>20142:100:1:0</v>
      </c>
      <c r="L147" s="4" t="s">
        <v>606</v>
      </c>
      <c r="Q147" s="6" t="str">
        <f>IF(_xlfn.IFNA(VLOOKUP(L147,buff!$K:$L,2,FALSE),"")=0,"",_xlfn.IFNA(VLOOKUP(L147,buff!$K:$L,2,FALSE),""))</f>
        <v>20142:100:1:0</v>
      </c>
      <c r="R147" s="6" t="str">
        <f>IF(_xlfn.IFNA(VLOOKUP(M147,buff!$K:$L,2,FALSE),"")=0,"",_xlfn.IFNA(VLOOKUP(M147,buff!$K:$L,2,FALSE),""))</f>
        <v/>
      </c>
      <c r="S147" s="6" t="str">
        <f>IF(_xlfn.IFNA(VLOOKUP(N147,buff!$K:$L,2,FALSE),"")=0,"",_xlfn.IFNA(VLOOKUP(N147,buff!$K:$L,2,FALSE),""))</f>
        <v/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>
        <v>179</v>
      </c>
      <c r="W147" t="s">
        <v>1487</v>
      </c>
    </row>
    <row r="148" spans="1:23" x14ac:dyDescent="0.15">
      <c r="A148" s="8" t="str">
        <f t="shared" si="22"/>
        <v>被动技能8等级3</v>
      </c>
      <c r="B148" s="8">
        <f t="shared" si="25"/>
        <v>8</v>
      </c>
      <c r="C148" s="8">
        <f t="shared" si="17"/>
        <v>3</v>
      </c>
      <c r="E148" s="8">
        <f t="shared" si="23"/>
        <v>200143</v>
      </c>
      <c r="F148" t="str">
        <f t="shared" si="24"/>
        <v>生命中</v>
      </c>
      <c r="G148">
        <v>200143</v>
      </c>
      <c r="H148" s="26" t="s">
        <v>448</v>
      </c>
      <c r="I148" s="4" t="str">
        <f t="shared" si="27"/>
        <v>提升自身生命值236</v>
      </c>
      <c r="J148" t="s">
        <v>154</v>
      </c>
      <c r="K148" s="10" t="str">
        <f t="shared" si="26"/>
        <v>20143:100:1:0</v>
      </c>
      <c r="L148" s="4" t="s">
        <v>607</v>
      </c>
      <c r="Q148" s="6" t="str">
        <f>IF(_xlfn.IFNA(VLOOKUP(L148,buff!$K:$L,2,FALSE),"")=0,"",_xlfn.IFNA(VLOOKUP(L148,buff!$K:$L,2,FALSE),""))</f>
        <v>20143:100:1:0</v>
      </c>
      <c r="R148" s="6" t="str">
        <f>IF(_xlfn.IFNA(VLOOKUP(M148,buff!$K:$L,2,FALSE),"")=0,"",_xlfn.IFNA(VLOOKUP(M148,buff!$K:$L,2,FALSE),""))</f>
        <v/>
      </c>
      <c r="S148" s="6" t="str">
        <f>IF(_xlfn.IFNA(VLOOKUP(N148,buff!$K:$L,2,FALSE),"")=0,"",_xlfn.IFNA(VLOOKUP(N148,buff!$K:$L,2,FALSE),""))</f>
        <v/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>
        <v>236</v>
      </c>
      <c r="W148" t="s">
        <v>1487</v>
      </c>
    </row>
    <row r="149" spans="1:23" x14ac:dyDescent="0.15">
      <c r="A149" s="8" t="str">
        <f t="shared" si="22"/>
        <v>被动技能8等级4</v>
      </c>
      <c r="B149" s="8">
        <f t="shared" si="25"/>
        <v>8</v>
      </c>
      <c r="C149" s="8">
        <f t="shared" si="17"/>
        <v>4</v>
      </c>
      <c r="E149" s="8">
        <f t="shared" si="23"/>
        <v>200144</v>
      </c>
      <c r="F149" t="str">
        <f t="shared" si="24"/>
        <v>生命中</v>
      </c>
      <c r="G149">
        <v>200144</v>
      </c>
      <c r="H149" s="26" t="s">
        <v>448</v>
      </c>
      <c r="I149" s="4" t="str">
        <f t="shared" si="27"/>
        <v>提升自身生命值294</v>
      </c>
      <c r="J149" t="s">
        <v>154</v>
      </c>
      <c r="K149" s="10" t="str">
        <f t="shared" si="26"/>
        <v>20144:100:1:0</v>
      </c>
      <c r="L149" s="4" t="s">
        <v>608</v>
      </c>
      <c r="Q149" s="6" t="str">
        <f>IF(_xlfn.IFNA(VLOOKUP(L149,buff!$K:$L,2,FALSE),"")=0,"",_xlfn.IFNA(VLOOKUP(L149,buff!$K:$L,2,FALSE),""))</f>
        <v>20144:100:1:0</v>
      </c>
      <c r="R149" s="6" t="str">
        <f>IF(_xlfn.IFNA(VLOOKUP(M149,buff!$K:$L,2,FALSE),"")=0,"",_xlfn.IFNA(VLOOKUP(M149,buff!$K:$L,2,FALSE),""))</f>
        <v/>
      </c>
      <c r="S149" s="6" t="str">
        <f>IF(_xlfn.IFNA(VLOOKUP(N149,buff!$K:$L,2,FALSE),"")=0,"",_xlfn.IFNA(VLOOKUP(N149,buff!$K:$L,2,FALSE),""))</f>
        <v/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>
        <v>294</v>
      </c>
      <c r="W149" t="s">
        <v>1487</v>
      </c>
    </row>
    <row r="150" spans="1:23" x14ac:dyDescent="0.15">
      <c r="A150" s="8" t="str">
        <f t="shared" si="22"/>
        <v>被动技能8等级5</v>
      </c>
      <c r="B150" s="8">
        <f t="shared" si="25"/>
        <v>8</v>
      </c>
      <c r="C150" s="8">
        <f t="shared" si="17"/>
        <v>5</v>
      </c>
      <c r="E150" s="8">
        <f t="shared" si="23"/>
        <v>200145</v>
      </c>
      <c r="F150" t="str">
        <f t="shared" si="24"/>
        <v>生命中</v>
      </c>
      <c r="G150">
        <v>200145</v>
      </c>
      <c r="H150" s="26" t="s">
        <v>448</v>
      </c>
      <c r="I150" s="4" t="str">
        <f t="shared" si="27"/>
        <v>提升自身生命值361</v>
      </c>
      <c r="J150" t="s">
        <v>154</v>
      </c>
      <c r="K150" s="10" t="str">
        <f t="shared" si="26"/>
        <v>20145:100:1:0</v>
      </c>
      <c r="L150" s="4" t="s">
        <v>609</v>
      </c>
      <c r="Q150" s="6" t="str">
        <f>IF(_xlfn.IFNA(VLOOKUP(L150,buff!$K:$L,2,FALSE),"")=0,"",_xlfn.IFNA(VLOOKUP(L150,buff!$K:$L,2,FALSE),""))</f>
        <v>20145:100:1:0</v>
      </c>
      <c r="R150" s="6" t="str">
        <f>IF(_xlfn.IFNA(VLOOKUP(M150,buff!$K:$L,2,FALSE),"")=0,"",_xlfn.IFNA(VLOOKUP(M150,buff!$K:$L,2,FALSE),""))</f>
        <v/>
      </c>
      <c r="S150" s="6" t="str">
        <f>IF(_xlfn.IFNA(VLOOKUP(N150,buff!$K:$L,2,FALSE),"")=0,"",_xlfn.IFNA(VLOOKUP(N150,buff!$K:$L,2,FALSE),""))</f>
        <v/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>
        <v>361</v>
      </c>
      <c r="W150" t="s">
        <v>1487</v>
      </c>
    </row>
    <row r="151" spans="1:23" x14ac:dyDescent="0.15">
      <c r="A151" s="8" t="str">
        <f t="shared" si="22"/>
        <v>被动技能8等级6</v>
      </c>
      <c r="B151" s="8">
        <f t="shared" si="25"/>
        <v>8</v>
      </c>
      <c r="C151" s="8">
        <f t="shared" ref="C151:C214" si="28">IF(C150=C$4,1,C150+1)</f>
        <v>6</v>
      </c>
      <c r="E151" s="8">
        <f t="shared" si="23"/>
        <v>200146</v>
      </c>
      <c r="F151" t="str">
        <f t="shared" si="24"/>
        <v>生命中</v>
      </c>
      <c r="G151">
        <v>200146</v>
      </c>
      <c r="H151" s="26" t="s">
        <v>448</v>
      </c>
      <c r="I151" s="4" t="str">
        <f t="shared" si="27"/>
        <v>提升自身生命值445</v>
      </c>
      <c r="J151" t="s">
        <v>154</v>
      </c>
      <c r="K151" s="10" t="str">
        <f t="shared" si="26"/>
        <v>20146:100:1:0</v>
      </c>
      <c r="L151" s="4" t="s">
        <v>610</v>
      </c>
      <c r="Q151" s="6" t="str">
        <f>IF(_xlfn.IFNA(VLOOKUP(L151,buff!$K:$L,2,FALSE),"")=0,"",_xlfn.IFNA(VLOOKUP(L151,buff!$K:$L,2,FALSE),""))</f>
        <v>20146:100:1:0</v>
      </c>
      <c r="R151" s="6" t="str">
        <f>IF(_xlfn.IFNA(VLOOKUP(M151,buff!$K:$L,2,FALSE),"")=0,"",_xlfn.IFNA(VLOOKUP(M151,buff!$K:$L,2,FALSE),""))</f>
        <v/>
      </c>
      <c r="S151" s="6" t="str">
        <f>IF(_xlfn.IFNA(VLOOKUP(N151,buff!$K:$L,2,FALSE),"")=0,"",_xlfn.IFNA(VLOOKUP(N151,buff!$K:$L,2,FALSE),""))</f>
        <v/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>
        <v>445</v>
      </c>
      <c r="W151" t="s">
        <v>1487</v>
      </c>
    </row>
    <row r="152" spans="1:23" x14ac:dyDescent="0.15">
      <c r="A152" s="8" t="str">
        <f t="shared" si="22"/>
        <v>被动技能8等级7</v>
      </c>
      <c r="B152" s="8">
        <f t="shared" si="25"/>
        <v>8</v>
      </c>
      <c r="C152" s="8">
        <f t="shared" si="28"/>
        <v>7</v>
      </c>
      <c r="E152" s="8">
        <f t="shared" si="23"/>
        <v>200147</v>
      </c>
      <c r="F152" t="str">
        <f t="shared" si="24"/>
        <v>生命中</v>
      </c>
      <c r="G152">
        <v>200147</v>
      </c>
      <c r="H152" s="26" t="s">
        <v>448</v>
      </c>
      <c r="I152" s="4" t="str">
        <f t="shared" si="27"/>
        <v>提升自身生命值548</v>
      </c>
      <c r="J152" t="s">
        <v>154</v>
      </c>
      <c r="K152" s="10" t="str">
        <f t="shared" si="26"/>
        <v>20147:100:1:0</v>
      </c>
      <c r="L152" s="4" t="s">
        <v>611</v>
      </c>
      <c r="Q152" s="6" t="str">
        <f>IF(_xlfn.IFNA(VLOOKUP(L152,buff!$K:$L,2,FALSE),"")=0,"",_xlfn.IFNA(VLOOKUP(L152,buff!$K:$L,2,FALSE),""))</f>
        <v>20147:100:1:0</v>
      </c>
      <c r="R152" s="6" t="str">
        <f>IF(_xlfn.IFNA(VLOOKUP(M152,buff!$K:$L,2,FALSE),"")=0,"",_xlfn.IFNA(VLOOKUP(M152,buff!$K:$L,2,FALSE),""))</f>
        <v/>
      </c>
      <c r="S152" s="6" t="str">
        <f>IF(_xlfn.IFNA(VLOOKUP(N152,buff!$K:$L,2,FALSE),"")=0,"",_xlfn.IFNA(VLOOKUP(N152,buff!$K:$L,2,FALSE),""))</f>
        <v/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>
        <v>548</v>
      </c>
      <c r="W152" t="s">
        <v>1487</v>
      </c>
    </row>
    <row r="153" spans="1:23" x14ac:dyDescent="0.15">
      <c r="A153" s="8" t="str">
        <f t="shared" si="22"/>
        <v>被动技能8等级8</v>
      </c>
      <c r="B153" s="8">
        <f t="shared" si="25"/>
        <v>8</v>
      </c>
      <c r="C153" s="8">
        <f t="shared" si="28"/>
        <v>8</v>
      </c>
      <c r="E153" s="8">
        <f t="shared" si="23"/>
        <v>200148</v>
      </c>
      <c r="F153" t="str">
        <f t="shared" si="24"/>
        <v>生命中</v>
      </c>
      <c r="G153">
        <v>200148</v>
      </c>
      <c r="H153" s="26" t="s">
        <v>448</v>
      </c>
      <c r="I153" s="4" t="str">
        <f t="shared" si="27"/>
        <v>提升自身生命值675</v>
      </c>
      <c r="J153" t="s">
        <v>154</v>
      </c>
      <c r="K153" s="10" t="str">
        <f t="shared" si="26"/>
        <v>20148:100:1:0</v>
      </c>
      <c r="L153" s="4" t="s">
        <v>612</v>
      </c>
      <c r="Q153" s="6" t="str">
        <f>IF(_xlfn.IFNA(VLOOKUP(L153,buff!$K:$L,2,FALSE),"")=0,"",_xlfn.IFNA(VLOOKUP(L153,buff!$K:$L,2,FALSE),""))</f>
        <v>20148:100:1:0</v>
      </c>
      <c r="R153" s="6" t="str">
        <f>IF(_xlfn.IFNA(VLOOKUP(M153,buff!$K:$L,2,FALSE),"")=0,"",_xlfn.IFNA(VLOOKUP(M153,buff!$K:$L,2,FALSE),""))</f>
        <v/>
      </c>
      <c r="S153" s="6" t="str">
        <f>IF(_xlfn.IFNA(VLOOKUP(N153,buff!$K:$L,2,FALSE),"")=0,"",_xlfn.IFNA(VLOOKUP(N153,buff!$K:$L,2,FALSE),""))</f>
        <v/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>
        <v>675</v>
      </c>
      <c r="W153" t="s">
        <v>1487</v>
      </c>
    </row>
    <row r="154" spans="1:23" x14ac:dyDescent="0.15">
      <c r="A154" s="8" t="str">
        <f t="shared" si="22"/>
        <v>被动技能8等级9</v>
      </c>
      <c r="B154" s="8">
        <f t="shared" si="25"/>
        <v>8</v>
      </c>
      <c r="C154" s="8">
        <f t="shared" si="28"/>
        <v>9</v>
      </c>
      <c r="E154" s="8">
        <f t="shared" si="23"/>
        <v>200149</v>
      </c>
      <c r="F154" t="str">
        <f t="shared" si="24"/>
        <v>生命中</v>
      </c>
      <c r="G154">
        <v>200149</v>
      </c>
      <c r="H154" s="26" t="s">
        <v>448</v>
      </c>
      <c r="I154" s="4" t="str">
        <f t="shared" si="27"/>
        <v>提升自身生命值832</v>
      </c>
      <c r="J154" t="s">
        <v>154</v>
      </c>
      <c r="K154" s="10" t="str">
        <f t="shared" si="26"/>
        <v>20149:100:1:0</v>
      </c>
      <c r="L154" s="4" t="s">
        <v>613</v>
      </c>
      <c r="Q154" s="6" t="str">
        <f>IF(_xlfn.IFNA(VLOOKUP(L154,buff!$K:$L,2,FALSE),"")=0,"",_xlfn.IFNA(VLOOKUP(L154,buff!$K:$L,2,FALSE),""))</f>
        <v>20149:100:1:0</v>
      </c>
      <c r="R154" s="6" t="str">
        <f>IF(_xlfn.IFNA(VLOOKUP(M154,buff!$K:$L,2,FALSE),"")=0,"",_xlfn.IFNA(VLOOKUP(M154,buff!$K:$L,2,FALSE),""))</f>
        <v/>
      </c>
      <c r="S154" s="6" t="str">
        <f>IF(_xlfn.IFNA(VLOOKUP(N154,buff!$K:$L,2,FALSE),"")=0,"",_xlfn.IFNA(VLOOKUP(N154,buff!$K:$L,2,FALSE),""))</f>
        <v/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>
        <v>832</v>
      </c>
      <c r="W154" t="s">
        <v>1487</v>
      </c>
    </row>
    <row r="155" spans="1:23" x14ac:dyDescent="0.15">
      <c r="A155" s="8" t="str">
        <f t="shared" si="22"/>
        <v>被动技能8等级10</v>
      </c>
      <c r="B155" s="8">
        <f t="shared" si="25"/>
        <v>8</v>
      </c>
      <c r="C155" s="8">
        <f t="shared" si="28"/>
        <v>10</v>
      </c>
      <c r="E155" s="8">
        <f t="shared" si="23"/>
        <v>200150</v>
      </c>
      <c r="F155" t="str">
        <f t="shared" si="24"/>
        <v>生命中</v>
      </c>
      <c r="G155">
        <v>200150</v>
      </c>
      <c r="H155" s="26" t="s">
        <v>448</v>
      </c>
      <c r="I155" s="4" t="str">
        <f t="shared" si="27"/>
        <v>提升自身生命值1024</v>
      </c>
      <c r="J155" t="s">
        <v>154</v>
      </c>
      <c r="K155" s="10" t="str">
        <f t="shared" si="26"/>
        <v>20150:100:1:0</v>
      </c>
      <c r="L155" s="4" t="s">
        <v>614</v>
      </c>
      <c r="Q155" s="6" t="str">
        <f>IF(_xlfn.IFNA(VLOOKUP(L155,buff!$K:$L,2,FALSE),"")=0,"",_xlfn.IFNA(VLOOKUP(L155,buff!$K:$L,2,FALSE),""))</f>
        <v>20150:100:1:0</v>
      </c>
      <c r="R155" s="6" t="str">
        <f>IF(_xlfn.IFNA(VLOOKUP(M155,buff!$K:$L,2,FALSE),"")=0,"",_xlfn.IFNA(VLOOKUP(M155,buff!$K:$L,2,FALSE),""))</f>
        <v/>
      </c>
      <c r="S155" s="6" t="str">
        <f>IF(_xlfn.IFNA(VLOOKUP(N155,buff!$K:$L,2,FALSE),"")=0,"",_xlfn.IFNA(VLOOKUP(N155,buff!$K:$L,2,FALSE),""))</f>
        <v/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>
        <v>1024</v>
      </c>
      <c r="W155" t="s">
        <v>1487</v>
      </c>
    </row>
    <row r="156" spans="1:23" x14ac:dyDescent="0.15">
      <c r="A156" s="8" t="str">
        <f t="shared" si="22"/>
        <v>被动技能8等级11</v>
      </c>
      <c r="B156" s="8">
        <f t="shared" si="25"/>
        <v>8</v>
      </c>
      <c r="C156" s="8">
        <f t="shared" si="28"/>
        <v>11</v>
      </c>
      <c r="E156" s="8">
        <f t="shared" si="23"/>
        <v>200151</v>
      </c>
      <c r="F156" t="str">
        <f t="shared" si="24"/>
        <v>生命中</v>
      </c>
      <c r="G156">
        <v>200151</v>
      </c>
      <c r="H156" s="26" t="s">
        <v>448</v>
      </c>
      <c r="I156" s="4" t="str">
        <f t="shared" si="27"/>
        <v>提升自身生命值1261</v>
      </c>
      <c r="J156" t="s">
        <v>154</v>
      </c>
      <c r="K156" s="10" t="str">
        <f t="shared" si="26"/>
        <v>20151:100:1:0</v>
      </c>
      <c r="L156" s="4" t="s">
        <v>615</v>
      </c>
      <c r="Q156" s="6" t="str">
        <f>IF(_xlfn.IFNA(VLOOKUP(L156,buff!$K:$L,2,FALSE),"")=0,"",_xlfn.IFNA(VLOOKUP(L156,buff!$K:$L,2,FALSE),""))</f>
        <v>20151:100:1:0</v>
      </c>
      <c r="R156" s="6" t="str">
        <f>IF(_xlfn.IFNA(VLOOKUP(M156,buff!$K:$L,2,FALSE),"")=0,"",_xlfn.IFNA(VLOOKUP(M156,buff!$K:$L,2,FALSE),""))</f>
        <v/>
      </c>
      <c r="S156" s="6" t="str">
        <f>IF(_xlfn.IFNA(VLOOKUP(N156,buff!$K:$L,2,FALSE),"")=0,"",_xlfn.IFNA(VLOOKUP(N156,buff!$K:$L,2,FALSE),""))</f>
        <v/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>
        <v>1261</v>
      </c>
      <c r="W156" t="s">
        <v>1487</v>
      </c>
    </row>
    <row r="157" spans="1:23" x14ac:dyDescent="0.15">
      <c r="A157" s="8" t="str">
        <f t="shared" si="22"/>
        <v>被动技能8等级12</v>
      </c>
      <c r="B157" s="8">
        <f t="shared" si="25"/>
        <v>8</v>
      </c>
      <c r="C157" s="8">
        <f t="shared" si="28"/>
        <v>12</v>
      </c>
      <c r="E157" s="8">
        <f t="shared" si="23"/>
        <v>200152</v>
      </c>
      <c r="F157" t="str">
        <f t="shared" si="24"/>
        <v>生命中</v>
      </c>
      <c r="G157">
        <v>200152</v>
      </c>
      <c r="H157" s="26" t="s">
        <v>448</v>
      </c>
      <c r="I157" s="4" t="str">
        <f t="shared" si="27"/>
        <v>提升自身生命值1553</v>
      </c>
      <c r="J157" t="s">
        <v>154</v>
      </c>
      <c r="K157" s="10" t="str">
        <f t="shared" si="26"/>
        <v>20152:100:1:0</v>
      </c>
      <c r="L157" s="4" t="s">
        <v>616</v>
      </c>
      <c r="Q157" s="6" t="str">
        <f>IF(_xlfn.IFNA(VLOOKUP(L157,buff!$K:$L,2,FALSE),"")=0,"",_xlfn.IFNA(VLOOKUP(L157,buff!$K:$L,2,FALSE),""))</f>
        <v>20152:100:1:0</v>
      </c>
      <c r="R157" s="6" t="str">
        <f>IF(_xlfn.IFNA(VLOOKUP(M157,buff!$K:$L,2,FALSE),"")=0,"",_xlfn.IFNA(VLOOKUP(M157,buff!$K:$L,2,FALSE),""))</f>
        <v/>
      </c>
      <c r="S157" s="6" t="str">
        <f>IF(_xlfn.IFNA(VLOOKUP(N157,buff!$K:$L,2,FALSE),"")=0,"",_xlfn.IFNA(VLOOKUP(N157,buff!$K:$L,2,FALSE),""))</f>
        <v/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>
        <v>1553</v>
      </c>
      <c r="W157" t="s">
        <v>1487</v>
      </c>
    </row>
    <row r="158" spans="1:23" x14ac:dyDescent="0.15">
      <c r="A158" s="8" t="str">
        <f t="shared" si="22"/>
        <v>被动技能8等级13</v>
      </c>
      <c r="B158" s="8">
        <f t="shared" si="25"/>
        <v>8</v>
      </c>
      <c r="C158" s="8">
        <f t="shared" si="28"/>
        <v>13</v>
      </c>
      <c r="E158" s="8">
        <f t="shared" si="23"/>
        <v>200153</v>
      </c>
      <c r="F158" t="str">
        <f t="shared" si="24"/>
        <v>生命中</v>
      </c>
      <c r="G158">
        <v>200153</v>
      </c>
      <c r="H158" s="26" t="s">
        <v>448</v>
      </c>
      <c r="I158" s="4" t="str">
        <f t="shared" si="27"/>
        <v>提升自身生命值1912</v>
      </c>
      <c r="J158" t="s">
        <v>154</v>
      </c>
      <c r="K158" s="10" t="str">
        <f t="shared" si="26"/>
        <v>20153:100:1:0</v>
      </c>
      <c r="L158" s="4" t="s">
        <v>617</v>
      </c>
      <c r="Q158" s="6" t="str">
        <f>IF(_xlfn.IFNA(VLOOKUP(L158,buff!$K:$L,2,FALSE),"")=0,"",_xlfn.IFNA(VLOOKUP(L158,buff!$K:$L,2,FALSE),""))</f>
        <v>20153:100:1:0</v>
      </c>
      <c r="R158" s="6" t="str">
        <f>IF(_xlfn.IFNA(VLOOKUP(M158,buff!$K:$L,2,FALSE),"")=0,"",_xlfn.IFNA(VLOOKUP(M158,buff!$K:$L,2,FALSE),""))</f>
        <v/>
      </c>
      <c r="S158" s="6" t="str">
        <f>IF(_xlfn.IFNA(VLOOKUP(N158,buff!$K:$L,2,FALSE),"")=0,"",_xlfn.IFNA(VLOOKUP(N158,buff!$K:$L,2,FALSE),""))</f>
        <v/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>
        <v>1912</v>
      </c>
      <c r="W158" t="s">
        <v>1487</v>
      </c>
    </row>
    <row r="159" spans="1:23" x14ac:dyDescent="0.15">
      <c r="A159" s="8" t="str">
        <f t="shared" si="22"/>
        <v>被动技能8等级14</v>
      </c>
      <c r="B159" s="8">
        <f t="shared" si="25"/>
        <v>8</v>
      </c>
      <c r="C159" s="8">
        <f t="shared" si="28"/>
        <v>14</v>
      </c>
      <c r="E159" s="8">
        <f t="shared" si="23"/>
        <v>200154</v>
      </c>
      <c r="F159" t="str">
        <f t="shared" si="24"/>
        <v>生命中</v>
      </c>
      <c r="G159">
        <v>200154</v>
      </c>
      <c r="H159" s="26" t="s">
        <v>448</v>
      </c>
      <c r="I159" s="4" t="str">
        <f t="shared" si="27"/>
        <v>提升自身生命值2354</v>
      </c>
      <c r="J159" t="s">
        <v>154</v>
      </c>
      <c r="K159" s="10" t="str">
        <f t="shared" si="26"/>
        <v>20154:100:1:0</v>
      </c>
      <c r="L159" s="4" t="s">
        <v>618</v>
      </c>
      <c r="Q159" s="6" t="str">
        <f>IF(_xlfn.IFNA(VLOOKUP(L159,buff!$K:$L,2,FALSE),"")=0,"",_xlfn.IFNA(VLOOKUP(L159,buff!$K:$L,2,FALSE),""))</f>
        <v>20154:100:1:0</v>
      </c>
      <c r="R159" s="6" t="str">
        <f>IF(_xlfn.IFNA(VLOOKUP(M159,buff!$K:$L,2,FALSE),"")=0,"",_xlfn.IFNA(VLOOKUP(M159,buff!$K:$L,2,FALSE),""))</f>
        <v/>
      </c>
      <c r="S159" s="6" t="str">
        <f>IF(_xlfn.IFNA(VLOOKUP(N159,buff!$K:$L,2,FALSE),"")=0,"",_xlfn.IFNA(VLOOKUP(N159,buff!$K:$L,2,FALSE),""))</f>
        <v/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>
        <v>2354</v>
      </c>
      <c r="W159" t="s">
        <v>1487</v>
      </c>
    </row>
    <row r="160" spans="1:23" x14ac:dyDescent="0.15">
      <c r="A160" s="8" t="str">
        <f t="shared" si="22"/>
        <v>被动技能8等级15</v>
      </c>
      <c r="B160" s="8">
        <f t="shared" si="25"/>
        <v>8</v>
      </c>
      <c r="C160" s="8">
        <f t="shared" si="28"/>
        <v>15</v>
      </c>
      <c r="E160" s="8">
        <f t="shared" si="23"/>
        <v>200155</v>
      </c>
      <c r="F160" t="str">
        <f t="shared" si="24"/>
        <v>生命中</v>
      </c>
      <c r="G160">
        <v>200155</v>
      </c>
      <c r="H160" s="26" t="s">
        <v>448</v>
      </c>
      <c r="I160" s="4" t="str">
        <f t="shared" si="27"/>
        <v>提升自身生命值2899</v>
      </c>
      <c r="J160" t="s">
        <v>154</v>
      </c>
      <c r="K160" s="10" t="str">
        <f t="shared" si="26"/>
        <v>20155:100:1:0</v>
      </c>
      <c r="L160" s="4" t="s">
        <v>619</v>
      </c>
      <c r="Q160" s="6" t="str">
        <f>IF(_xlfn.IFNA(VLOOKUP(L160,buff!$K:$L,2,FALSE),"")=0,"",_xlfn.IFNA(VLOOKUP(L160,buff!$K:$L,2,FALSE),""))</f>
        <v>20155:100:1:0</v>
      </c>
      <c r="R160" s="6" t="str">
        <f>IF(_xlfn.IFNA(VLOOKUP(M160,buff!$K:$L,2,FALSE),"")=0,"",_xlfn.IFNA(VLOOKUP(M160,buff!$K:$L,2,FALSE),""))</f>
        <v/>
      </c>
      <c r="S160" s="6" t="str">
        <f>IF(_xlfn.IFNA(VLOOKUP(N160,buff!$K:$L,2,FALSE),"")=0,"",_xlfn.IFNA(VLOOKUP(N160,buff!$K:$L,2,FALSE),""))</f>
        <v/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>
        <v>2899</v>
      </c>
      <c r="W160" t="s">
        <v>1487</v>
      </c>
    </row>
    <row r="161" spans="1:23" x14ac:dyDescent="0.15">
      <c r="A161" s="8" t="str">
        <f t="shared" si="22"/>
        <v>被动技能8等级16</v>
      </c>
      <c r="B161" s="8">
        <f t="shared" si="25"/>
        <v>8</v>
      </c>
      <c r="C161" s="8">
        <f t="shared" si="28"/>
        <v>16</v>
      </c>
      <c r="E161" s="8">
        <f t="shared" si="23"/>
        <v>200156</v>
      </c>
      <c r="F161" t="str">
        <f t="shared" si="24"/>
        <v>生命中</v>
      </c>
      <c r="G161">
        <v>200156</v>
      </c>
      <c r="H161" s="26" t="s">
        <v>448</v>
      </c>
      <c r="I161" s="4" t="str">
        <f t="shared" si="27"/>
        <v>提升自身生命值3569</v>
      </c>
      <c r="J161" t="s">
        <v>154</v>
      </c>
      <c r="K161" s="10" t="str">
        <f t="shared" si="26"/>
        <v>20156:100:1:0</v>
      </c>
      <c r="L161" s="4" t="s">
        <v>620</v>
      </c>
      <c r="Q161" s="6" t="str">
        <f>IF(_xlfn.IFNA(VLOOKUP(L161,buff!$K:$L,2,FALSE),"")=0,"",_xlfn.IFNA(VLOOKUP(L161,buff!$K:$L,2,FALSE),""))</f>
        <v>20156:100:1:0</v>
      </c>
      <c r="R161" s="6" t="str">
        <f>IF(_xlfn.IFNA(VLOOKUP(M161,buff!$K:$L,2,FALSE),"")=0,"",_xlfn.IFNA(VLOOKUP(M161,buff!$K:$L,2,FALSE),""))</f>
        <v/>
      </c>
      <c r="S161" s="6" t="str">
        <f>IF(_xlfn.IFNA(VLOOKUP(N161,buff!$K:$L,2,FALSE),"")=0,"",_xlfn.IFNA(VLOOKUP(N161,buff!$K:$L,2,FALSE),""))</f>
        <v/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>
        <v>3569</v>
      </c>
      <c r="W161" t="s">
        <v>1487</v>
      </c>
    </row>
    <row r="162" spans="1:23" x14ac:dyDescent="0.15">
      <c r="A162" s="8" t="str">
        <f t="shared" si="22"/>
        <v>被动技能8等级17</v>
      </c>
      <c r="B162" s="8">
        <f t="shared" si="25"/>
        <v>8</v>
      </c>
      <c r="C162" s="8">
        <f t="shared" si="28"/>
        <v>17</v>
      </c>
      <c r="E162" s="8">
        <f t="shared" si="23"/>
        <v>200157</v>
      </c>
      <c r="F162" t="str">
        <f t="shared" si="24"/>
        <v>生命中</v>
      </c>
      <c r="G162">
        <v>200157</v>
      </c>
      <c r="H162" s="26" t="s">
        <v>448</v>
      </c>
      <c r="I162" s="4" t="str">
        <f t="shared" si="27"/>
        <v>提升自身生命值4395</v>
      </c>
      <c r="J162" t="s">
        <v>154</v>
      </c>
      <c r="K162" s="10" t="str">
        <f t="shared" si="26"/>
        <v>20157:100:1:0</v>
      </c>
      <c r="L162" s="4" t="s">
        <v>621</v>
      </c>
      <c r="Q162" s="6" t="str">
        <f>IF(_xlfn.IFNA(VLOOKUP(L162,buff!$K:$L,2,FALSE),"")=0,"",_xlfn.IFNA(VLOOKUP(L162,buff!$K:$L,2,FALSE),""))</f>
        <v>20157:100:1:0</v>
      </c>
      <c r="R162" s="6" t="str">
        <f>IF(_xlfn.IFNA(VLOOKUP(M162,buff!$K:$L,2,FALSE),"")=0,"",_xlfn.IFNA(VLOOKUP(M162,buff!$K:$L,2,FALSE),""))</f>
        <v/>
      </c>
      <c r="S162" s="6" t="str">
        <f>IF(_xlfn.IFNA(VLOOKUP(N162,buff!$K:$L,2,FALSE),"")=0,"",_xlfn.IFNA(VLOOKUP(N162,buff!$K:$L,2,FALSE),""))</f>
        <v/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>
        <v>4395</v>
      </c>
      <c r="W162" t="s">
        <v>1487</v>
      </c>
    </row>
    <row r="163" spans="1:23" x14ac:dyDescent="0.15">
      <c r="A163" s="8" t="str">
        <f t="shared" si="22"/>
        <v>被动技能8等级18</v>
      </c>
      <c r="B163" s="8">
        <f t="shared" si="25"/>
        <v>8</v>
      </c>
      <c r="C163" s="8">
        <f t="shared" si="28"/>
        <v>18</v>
      </c>
      <c r="E163" s="8">
        <f t="shared" si="23"/>
        <v>200158</v>
      </c>
      <c r="F163" t="str">
        <f t="shared" si="24"/>
        <v>生命中</v>
      </c>
      <c r="G163">
        <v>200158</v>
      </c>
      <c r="H163" s="26" t="s">
        <v>448</v>
      </c>
      <c r="I163" s="4" t="str">
        <f t="shared" si="27"/>
        <v>提升自身生命值5411</v>
      </c>
      <c r="J163" t="s">
        <v>154</v>
      </c>
      <c r="K163" s="10" t="str">
        <f t="shared" si="26"/>
        <v>20158:100:1:0</v>
      </c>
      <c r="L163" s="4" t="s">
        <v>622</v>
      </c>
      <c r="Q163" s="6" t="str">
        <f>IF(_xlfn.IFNA(VLOOKUP(L163,buff!$K:$L,2,FALSE),"")=0,"",_xlfn.IFNA(VLOOKUP(L163,buff!$K:$L,2,FALSE),""))</f>
        <v>20158:100:1:0</v>
      </c>
      <c r="R163" s="6" t="str">
        <f>IF(_xlfn.IFNA(VLOOKUP(M163,buff!$K:$L,2,FALSE),"")=0,"",_xlfn.IFNA(VLOOKUP(M163,buff!$K:$L,2,FALSE),""))</f>
        <v/>
      </c>
      <c r="S163" s="6" t="str">
        <f>IF(_xlfn.IFNA(VLOOKUP(N163,buff!$K:$L,2,FALSE),"")=0,"",_xlfn.IFNA(VLOOKUP(N163,buff!$K:$L,2,FALSE),""))</f>
        <v/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>
        <v>5411</v>
      </c>
      <c r="W163" t="s">
        <v>1487</v>
      </c>
    </row>
    <row r="164" spans="1:23" x14ac:dyDescent="0.15">
      <c r="A164" s="8" t="str">
        <f t="shared" si="22"/>
        <v>被动技能8等级19</v>
      </c>
      <c r="B164" s="8">
        <f t="shared" si="25"/>
        <v>8</v>
      </c>
      <c r="C164" s="8">
        <f t="shared" si="28"/>
        <v>19</v>
      </c>
      <c r="E164" s="8">
        <f t="shared" si="23"/>
        <v>200159</v>
      </c>
      <c r="F164" t="str">
        <f t="shared" si="24"/>
        <v>生命中</v>
      </c>
      <c r="G164">
        <v>200159</v>
      </c>
      <c r="H164" s="26" t="s">
        <v>448</v>
      </c>
      <c r="I164" s="4" t="str">
        <f t="shared" si="27"/>
        <v>提升自身生命值6663</v>
      </c>
      <c r="J164" t="s">
        <v>154</v>
      </c>
      <c r="K164" s="10" t="str">
        <f t="shared" si="26"/>
        <v>20159:100:1:0</v>
      </c>
      <c r="L164" s="4" t="s">
        <v>623</v>
      </c>
      <c r="Q164" s="6" t="str">
        <f>IF(_xlfn.IFNA(VLOOKUP(L164,buff!$K:$L,2,FALSE),"")=0,"",_xlfn.IFNA(VLOOKUP(L164,buff!$K:$L,2,FALSE),""))</f>
        <v>20159:100:1:0</v>
      </c>
      <c r="R164" s="6" t="str">
        <f>IF(_xlfn.IFNA(VLOOKUP(M164,buff!$K:$L,2,FALSE),"")=0,"",_xlfn.IFNA(VLOOKUP(M164,buff!$K:$L,2,FALSE),""))</f>
        <v/>
      </c>
      <c r="S164" s="6" t="str">
        <f>IF(_xlfn.IFNA(VLOOKUP(N164,buff!$K:$L,2,FALSE),"")=0,"",_xlfn.IFNA(VLOOKUP(N164,buff!$K:$L,2,FALSE),""))</f>
        <v/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>
        <v>6663</v>
      </c>
      <c r="W164" t="s">
        <v>1487</v>
      </c>
    </row>
    <row r="165" spans="1:23" x14ac:dyDescent="0.15">
      <c r="A165" s="8" t="str">
        <f t="shared" si="22"/>
        <v>被动技能8等级20</v>
      </c>
      <c r="B165" s="8">
        <f t="shared" si="25"/>
        <v>8</v>
      </c>
      <c r="C165" s="8">
        <f t="shared" si="28"/>
        <v>20</v>
      </c>
      <c r="E165" s="8">
        <f t="shared" si="23"/>
        <v>200160</v>
      </c>
      <c r="F165" t="str">
        <f t="shared" si="24"/>
        <v>生命中</v>
      </c>
      <c r="G165">
        <v>200160</v>
      </c>
      <c r="H165" s="26" t="s">
        <v>448</v>
      </c>
      <c r="I165" s="4" t="str">
        <f t="shared" si="27"/>
        <v>提升自身生命值8204</v>
      </c>
      <c r="J165" t="s">
        <v>154</v>
      </c>
      <c r="K165" s="10" t="str">
        <f t="shared" si="26"/>
        <v>20160:100:1:0</v>
      </c>
      <c r="L165" s="4" t="s">
        <v>624</v>
      </c>
      <c r="Q165" s="6" t="str">
        <f>IF(_xlfn.IFNA(VLOOKUP(L165,buff!$K:$L,2,FALSE),"")=0,"",_xlfn.IFNA(VLOOKUP(L165,buff!$K:$L,2,FALSE),""))</f>
        <v>20160:100:1:0</v>
      </c>
      <c r="R165" s="6" t="str">
        <f>IF(_xlfn.IFNA(VLOOKUP(M165,buff!$K:$L,2,FALSE),"")=0,"",_xlfn.IFNA(VLOOKUP(M165,buff!$K:$L,2,FALSE),""))</f>
        <v/>
      </c>
      <c r="S165" s="6" t="str">
        <f>IF(_xlfn.IFNA(VLOOKUP(N165,buff!$K:$L,2,FALSE),"")=0,"",_xlfn.IFNA(VLOOKUP(N165,buff!$K:$L,2,FALSE),""))</f>
        <v/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>
        <v>8204</v>
      </c>
      <c r="W165" t="s">
        <v>1487</v>
      </c>
    </row>
    <row r="166" spans="1:23" x14ac:dyDescent="0.15">
      <c r="A166" s="8" t="str">
        <f t="shared" si="22"/>
        <v>被动技能9等级1</v>
      </c>
      <c r="B166" s="8">
        <f t="shared" si="25"/>
        <v>9</v>
      </c>
      <c r="C166" s="8">
        <f t="shared" si="28"/>
        <v>1</v>
      </c>
      <c r="E166" s="8">
        <f t="shared" si="23"/>
        <v>200161</v>
      </c>
      <c r="F166" t="str">
        <f t="shared" si="24"/>
        <v>生命大</v>
      </c>
      <c r="G166">
        <v>200161</v>
      </c>
      <c r="H166" s="26" t="s">
        <v>460</v>
      </c>
      <c r="I166" s="4" t="str">
        <f>"提升自身生命值"&amp;V166</f>
        <v>提升自身生命值152</v>
      </c>
      <c r="J166" t="s">
        <v>154</v>
      </c>
      <c r="K166" s="10" t="str">
        <f t="shared" ref="K166:K229" si="29">IF(Q166="","",Q166)&amp;IF(R166="","","|"&amp;R166)&amp;IF(S166="","","|"&amp;S166)&amp;IF(T166="","","|"&amp;T166)&amp;IF(U166="","","|"&amp;U166)</f>
        <v>20161:100:1:0</v>
      </c>
      <c r="L166" s="4" t="s">
        <v>625</v>
      </c>
      <c r="Q166" s="6" t="str">
        <f>IF(_xlfn.IFNA(VLOOKUP(L166,buff!$K:$L,2,FALSE),"")=0,"",_xlfn.IFNA(VLOOKUP(L166,buff!$K:$L,2,FALSE),""))</f>
        <v>20161:100:1:0</v>
      </c>
      <c r="R166" s="6" t="str">
        <f>IF(_xlfn.IFNA(VLOOKUP(M166,buff!$K:$L,2,FALSE),"")=0,"",_xlfn.IFNA(VLOOKUP(M166,buff!$K:$L,2,FALSE),""))</f>
        <v/>
      </c>
      <c r="S166" s="6" t="str">
        <f>IF(_xlfn.IFNA(VLOOKUP(N166,buff!$K:$L,2,FALSE),"")=0,"",_xlfn.IFNA(VLOOKUP(N166,buff!$K:$L,2,FALSE),""))</f>
        <v/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>
        <v>152</v>
      </c>
      <c r="W166" t="s">
        <v>1487</v>
      </c>
    </row>
    <row r="167" spans="1:23" x14ac:dyDescent="0.15">
      <c r="A167" s="8" t="str">
        <f t="shared" si="22"/>
        <v>被动技能9等级2</v>
      </c>
      <c r="B167" s="8">
        <f t="shared" si="25"/>
        <v>9</v>
      </c>
      <c r="C167" s="8">
        <f t="shared" si="28"/>
        <v>2</v>
      </c>
      <c r="E167" s="8">
        <f t="shared" si="23"/>
        <v>200162</v>
      </c>
      <c r="F167" t="str">
        <f t="shared" si="24"/>
        <v>生命大</v>
      </c>
      <c r="G167">
        <v>200162</v>
      </c>
      <c r="H167" s="26" t="s">
        <v>460</v>
      </c>
      <c r="I167" s="4" t="str">
        <f t="shared" ref="I167:I185" si="30">"提升自身生命值"&amp;V167</f>
        <v>提升自身生命值224</v>
      </c>
      <c r="J167" t="s">
        <v>154</v>
      </c>
      <c r="K167" s="10" t="str">
        <f t="shared" si="29"/>
        <v>20162:100:1:0</v>
      </c>
      <c r="L167" s="4" t="s">
        <v>626</v>
      </c>
      <c r="Q167" s="6" t="str">
        <f>IF(_xlfn.IFNA(VLOOKUP(L167,buff!$K:$L,2,FALSE),"")=0,"",_xlfn.IFNA(VLOOKUP(L167,buff!$K:$L,2,FALSE),""))</f>
        <v>20162:100:1:0</v>
      </c>
      <c r="R167" s="6" t="str">
        <f>IF(_xlfn.IFNA(VLOOKUP(M167,buff!$K:$L,2,FALSE),"")=0,"",_xlfn.IFNA(VLOOKUP(M167,buff!$K:$L,2,FALSE),""))</f>
        <v/>
      </c>
      <c r="S167" s="6" t="str">
        <f>IF(_xlfn.IFNA(VLOOKUP(N167,buff!$K:$L,2,FALSE),"")=0,"",_xlfn.IFNA(VLOOKUP(N167,buff!$K:$L,2,FALSE),""))</f>
        <v/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>
        <v>224</v>
      </c>
      <c r="W167" t="s">
        <v>1487</v>
      </c>
    </row>
    <row r="168" spans="1:23" x14ac:dyDescent="0.15">
      <c r="A168" s="8" t="str">
        <f t="shared" si="22"/>
        <v>被动技能9等级3</v>
      </c>
      <c r="B168" s="8">
        <f t="shared" si="25"/>
        <v>9</v>
      </c>
      <c r="C168" s="8">
        <f t="shared" si="28"/>
        <v>3</v>
      </c>
      <c r="E168" s="8">
        <f t="shared" si="23"/>
        <v>200163</v>
      </c>
      <c r="F168" t="str">
        <f t="shared" si="24"/>
        <v>生命大</v>
      </c>
      <c r="G168">
        <v>200163</v>
      </c>
      <c r="H168" s="26" t="s">
        <v>460</v>
      </c>
      <c r="I168" s="4" t="str">
        <f t="shared" si="30"/>
        <v>提升自身生命值296</v>
      </c>
      <c r="J168" t="s">
        <v>154</v>
      </c>
      <c r="K168" s="10" t="str">
        <f t="shared" si="29"/>
        <v>20163:100:1:0</v>
      </c>
      <c r="L168" s="4" t="s">
        <v>627</v>
      </c>
      <c r="Q168" s="6" t="str">
        <f>IF(_xlfn.IFNA(VLOOKUP(L168,buff!$K:$L,2,FALSE),"")=0,"",_xlfn.IFNA(VLOOKUP(L168,buff!$K:$L,2,FALSE),""))</f>
        <v>20163:100:1:0</v>
      </c>
      <c r="R168" s="6" t="str">
        <f>IF(_xlfn.IFNA(VLOOKUP(M168,buff!$K:$L,2,FALSE),"")=0,"",_xlfn.IFNA(VLOOKUP(M168,buff!$K:$L,2,FALSE),""))</f>
        <v/>
      </c>
      <c r="S168" s="6" t="str">
        <f>IF(_xlfn.IFNA(VLOOKUP(N168,buff!$K:$L,2,FALSE),"")=0,"",_xlfn.IFNA(VLOOKUP(N168,buff!$K:$L,2,FALSE),""))</f>
        <v/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>
        <v>296</v>
      </c>
      <c r="W168" t="s">
        <v>1487</v>
      </c>
    </row>
    <row r="169" spans="1:23" x14ac:dyDescent="0.15">
      <c r="A169" s="8" t="str">
        <f t="shared" si="22"/>
        <v>被动技能9等级4</v>
      </c>
      <c r="B169" s="8">
        <f t="shared" si="25"/>
        <v>9</v>
      </c>
      <c r="C169" s="8">
        <f t="shared" si="28"/>
        <v>4</v>
      </c>
      <c r="E169" s="8">
        <f t="shared" si="23"/>
        <v>200164</v>
      </c>
      <c r="F169" t="str">
        <f t="shared" si="24"/>
        <v>生命大</v>
      </c>
      <c r="G169">
        <v>200164</v>
      </c>
      <c r="H169" s="26" t="s">
        <v>460</v>
      </c>
      <c r="I169" s="4" t="str">
        <f t="shared" si="30"/>
        <v>提升自身生命值367</v>
      </c>
      <c r="J169" t="s">
        <v>154</v>
      </c>
      <c r="K169" s="10" t="str">
        <f t="shared" si="29"/>
        <v>20164:100:1:0</v>
      </c>
      <c r="L169" s="4" t="s">
        <v>628</v>
      </c>
      <c r="Q169" s="6" t="str">
        <f>IF(_xlfn.IFNA(VLOOKUP(L169,buff!$K:$L,2,FALSE),"")=0,"",_xlfn.IFNA(VLOOKUP(L169,buff!$K:$L,2,FALSE),""))</f>
        <v>20164:100:1:0</v>
      </c>
      <c r="R169" s="6" t="str">
        <f>IF(_xlfn.IFNA(VLOOKUP(M169,buff!$K:$L,2,FALSE),"")=0,"",_xlfn.IFNA(VLOOKUP(M169,buff!$K:$L,2,FALSE),""))</f>
        <v/>
      </c>
      <c r="S169" s="6" t="str">
        <f>IF(_xlfn.IFNA(VLOOKUP(N169,buff!$K:$L,2,FALSE),"")=0,"",_xlfn.IFNA(VLOOKUP(N169,buff!$K:$L,2,FALSE),""))</f>
        <v/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>
        <v>367</v>
      </c>
      <c r="W169" t="s">
        <v>1487</v>
      </c>
    </row>
    <row r="170" spans="1:23" x14ac:dyDescent="0.15">
      <c r="A170" s="8" t="str">
        <f t="shared" si="22"/>
        <v>被动技能9等级5</v>
      </c>
      <c r="B170" s="8">
        <f t="shared" si="25"/>
        <v>9</v>
      </c>
      <c r="C170" s="8">
        <f t="shared" si="28"/>
        <v>5</v>
      </c>
      <c r="E170" s="8">
        <f t="shared" si="23"/>
        <v>200165</v>
      </c>
      <c r="F170" t="str">
        <f t="shared" si="24"/>
        <v>生命大</v>
      </c>
      <c r="G170">
        <v>200165</v>
      </c>
      <c r="H170" s="26" t="s">
        <v>460</v>
      </c>
      <c r="I170" s="4" t="str">
        <f t="shared" si="30"/>
        <v>提升自身生命值452</v>
      </c>
      <c r="J170" t="s">
        <v>154</v>
      </c>
      <c r="K170" s="10" t="str">
        <f t="shared" si="29"/>
        <v>20165:100:1:0</v>
      </c>
      <c r="L170" s="4" t="s">
        <v>629</v>
      </c>
      <c r="Q170" s="6" t="str">
        <f>IF(_xlfn.IFNA(VLOOKUP(L170,buff!$K:$L,2,FALSE),"")=0,"",_xlfn.IFNA(VLOOKUP(L170,buff!$K:$L,2,FALSE),""))</f>
        <v>20165:100:1:0</v>
      </c>
      <c r="R170" s="6" t="str">
        <f>IF(_xlfn.IFNA(VLOOKUP(M170,buff!$K:$L,2,FALSE),"")=0,"",_xlfn.IFNA(VLOOKUP(M170,buff!$K:$L,2,FALSE),""))</f>
        <v/>
      </c>
      <c r="S170" s="6" t="str">
        <f>IF(_xlfn.IFNA(VLOOKUP(N170,buff!$K:$L,2,FALSE),"")=0,"",_xlfn.IFNA(VLOOKUP(N170,buff!$K:$L,2,FALSE),""))</f>
        <v/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>
        <v>452</v>
      </c>
      <c r="W170" t="s">
        <v>1487</v>
      </c>
    </row>
    <row r="171" spans="1:23" x14ac:dyDescent="0.15">
      <c r="A171" s="8" t="str">
        <f t="shared" si="22"/>
        <v>被动技能9等级6</v>
      </c>
      <c r="B171" s="8">
        <f t="shared" si="25"/>
        <v>9</v>
      </c>
      <c r="C171" s="8">
        <f t="shared" si="28"/>
        <v>6</v>
      </c>
      <c r="E171" s="8">
        <f t="shared" si="23"/>
        <v>200166</v>
      </c>
      <c r="F171" t="str">
        <f t="shared" si="24"/>
        <v>生命大</v>
      </c>
      <c r="G171">
        <v>200166</v>
      </c>
      <c r="H171" s="26" t="s">
        <v>460</v>
      </c>
      <c r="I171" s="4" t="str">
        <f t="shared" si="30"/>
        <v>提升自身生命值557</v>
      </c>
      <c r="J171" t="s">
        <v>154</v>
      </c>
      <c r="K171" s="10" t="str">
        <f t="shared" si="29"/>
        <v>20166:100:1:0</v>
      </c>
      <c r="L171" s="4" t="s">
        <v>630</v>
      </c>
      <c r="Q171" s="6" t="str">
        <f>IF(_xlfn.IFNA(VLOOKUP(L171,buff!$K:$L,2,FALSE),"")=0,"",_xlfn.IFNA(VLOOKUP(L171,buff!$K:$L,2,FALSE),""))</f>
        <v>20166:100:1:0</v>
      </c>
      <c r="R171" s="6" t="str">
        <f>IF(_xlfn.IFNA(VLOOKUP(M171,buff!$K:$L,2,FALSE),"")=0,"",_xlfn.IFNA(VLOOKUP(M171,buff!$K:$L,2,FALSE),""))</f>
        <v/>
      </c>
      <c r="S171" s="6" t="str">
        <f>IF(_xlfn.IFNA(VLOOKUP(N171,buff!$K:$L,2,FALSE),"")=0,"",_xlfn.IFNA(VLOOKUP(N171,buff!$K:$L,2,FALSE),""))</f>
        <v/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>
        <v>557</v>
      </c>
      <c r="W171" t="s">
        <v>1487</v>
      </c>
    </row>
    <row r="172" spans="1:23" x14ac:dyDescent="0.15">
      <c r="A172" s="8" t="str">
        <f t="shared" si="22"/>
        <v>被动技能9等级7</v>
      </c>
      <c r="B172" s="8">
        <f t="shared" si="25"/>
        <v>9</v>
      </c>
      <c r="C172" s="8">
        <f t="shared" si="28"/>
        <v>7</v>
      </c>
      <c r="E172" s="8">
        <f t="shared" si="23"/>
        <v>200167</v>
      </c>
      <c r="F172" t="str">
        <f t="shared" si="24"/>
        <v>生命大</v>
      </c>
      <c r="G172">
        <v>200167</v>
      </c>
      <c r="H172" s="26" t="s">
        <v>460</v>
      </c>
      <c r="I172" s="4" t="str">
        <f t="shared" si="30"/>
        <v>提升自身生命值686</v>
      </c>
      <c r="J172" t="s">
        <v>154</v>
      </c>
      <c r="K172" s="10" t="str">
        <f t="shared" si="29"/>
        <v>20167:100:1:0</v>
      </c>
      <c r="L172" s="4" t="s">
        <v>631</v>
      </c>
      <c r="Q172" s="6" t="str">
        <f>IF(_xlfn.IFNA(VLOOKUP(L172,buff!$K:$L,2,FALSE),"")=0,"",_xlfn.IFNA(VLOOKUP(L172,buff!$K:$L,2,FALSE),""))</f>
        <v>20167:100:1:0</v>
      </c>
      <c r="R172" s="6" t="str">
        <f>IF(_xlfn.IFNA(VLOOKUP(M172,buff!$K:$L,2,FALSE),"")=0,"",_xlfn.IFNA(VLOOKUP(M172,buff!$K:$L,2,FALSE),""))</f>
        <v/>
      </c>
      <c r="S172" s="6" t="str">
        <f>IF(_xlfn.IFNA(VLOOKUP(N172,buff!$K:$L,2,FALSE),"")=0,"",_xlfn.IFNA(VLOOKUP(N172,buff!$K:$L,2,FALSE),""))</f>
        <v/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>
        <v>686</v>
      </c>
      <c r="W172" t="s">
        <v>1487</v>
      </c>
    </row>
    <row r="173" spans="1:23" x14ac:dyDescent="0.15">
      <c r="A173" s="8" t="str">
        <f t="shared" si="22"/>
        <v>被动技能9等级8</v>
      </c>
      <c r="B173" s="8">
        <f t="shared" si="25"/>
        <v>9</v>
      </c>
      <c r="C173" s="8">
        <f t="shared" si="28"/>
        <v>8</v>
      </c>
      <c r="E173" s="8">
        <f t="shared" si="23"/>
        <v>200168</v>
      </c>
      <c r="F173" t="str">
        <f t="shared" si="24"/>
        <v>生命大</v>
      </c>
      <c r="G173">
        <v>200168</v>
      </c>
      <c r="H173" s="26" t="s">
        <v>460</v>
      </c>
      <c r="I173" s="4" t="str">
        <f t="shared" si="30"/>
        <v>提升自身生命值844</v>
      </c>
      <c r="J173" t="s">
        <v>154</v>
      </c>
      <c r="K173" s="10" t="str">
        <f t="shared" si="29"/>
        <v>20168:100:1:0</v>
      </c>
      <c r="L173" s="4" t="s">
        <v>632</v>
      </c>
      <c r="Q173" s="6" t="str">
        <f>IF(_xlfn.IFNA(VLOOKUP(L173,buff!$K:$L,2,FALSE),"")=0,"",_xlfn.IFNA(VLOOKUP(L173,buff!$K:$L,2,FALSE),""))</f>
        <v>20168:100:1:0</v>
      </c>
      <c r="R173" s="6" t="str">
        <f>IF(_xlfn.IFNA(VLOOKUP(M173,buff!$K:$L,2,FALSE),"")=0,"",_xlfn.IFNA(VLOOKUP(M173,buff!$K:$L,2,FALSE),""))</f>
        <v/>
      </c>
      <c r="S173" s="6" t="str">
        <f>IF(_xlfn.IFNA(VLOOKUP(N173,buff!$K:$L,2,FALSE),"")=0,"",_xlfn.IFNA(VLOOKUP(N173,buff!$K:$L,2,FALSE),""))</f>
        <v/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>
        <v>844</v>
      </c>
      <c r="W173" t="s">
        <v>1487</v>
      </c>
    </row>
    <row r="174" spans="1:23" x14ac:dyDescent="0.15">
      <c r="A174" s="8" t="str">
        <f t="shared" si="22"/>
        <v>被动技能9等级9</v>
      </c>
      <c r="B174" s="8">
        <f t="shared" si="25"/>
        <v>9</v>
      </c>
      <c r="C174" s="8">
        <f t="shared" si="28"/>
        <v>9</v>
      </c>
      <c r="E174" s="8">
        <f t="shared" si="23"/>
        <v>200169</v>
      </c>
      <c r="F174" t="str">
        <f t="shared" si="24"/>
        <v>生命大</v>
      </c>
      <c r="G174">
        <v>200169</v>
      </c>
      <c r="H174" s="26" t="s">
        <v>460</v>
      </c>
      <c r="I174" s="4" t="str">
        <f t="shared" si="30"/>
        <v>提升自身生命值1040</v>
      </c>
      <c r="J174" t="s">
        <v>154</v>
      </c>
      <c r="K174" s="10" t="str">
        <f t="shared" si="29"/>
        <v>20169:100:1:0</v>
      </c>
      <c r="L174" s="4" t="s">
        <v>633</v>
      </c>
      <c r="Q174" s="6" t="str">
        <f>IF(_xlfn.IFNA(VLOOKUP(L174,buff!$K:$L,2,FALSE),"")=0,"",_xlfn.IFNA(VLOOKUP(L174,buff!$K:$L,2,FALSE),""))</f>
        <v>20169:100:1:0</v>
      </c>
      <c r="R174" s="6" t="str">
        <f>IF(_xlfn.IFNA(VLOOKUP(M174,buff!$K:$L,2,FALSE),"")=0,"",_xlfn.IFNA(VLOOKUP(M174,buff!$K:$L,2,FALSE),""))</f>
        <v/>
      </c>
      <c r="S174" s="6" t="str">
        <f>IF(_xlfn.IFNA(VLOOKUP(N174,buff!$K:$L,2,FALSE),"")=0,"",_xlfn.IFNA(VLOOKUP(N174,buff!$K:$L,2,FALSE),""))</f>
        <v/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>
        <v>1040</v>
      </c>
      <c r="W174" t="s">
        <v>1487</v>
      </c>
    </row>
    <row r="175" spans="1:23" x14ac:dyDescent="0.15">
      <c r="A175" s="8" t="str">
        <f t="shared" si="22"/>
        <v>被动技能9等级10</v>
      </c>
      <c r="B175" s="8">
        <f t="shared" si="25"/>
        <v>9</v>
      </c>
      <c r="C175" s="8">
        <f t="shared" si="28"/>
        <v>10</v>
      </c>
      <c r="E175" s="8">
        <f t="shared" si="23"/>
        <v>200170</v>
      </c>
      <c r="F175" t="str">
        <f t="shared" si="24"/>
        <v>生命大</v>
      </c>
      <c r="G175">
        <v>200170</v>
      </c>
      <c r="H175" s="26" t="s">
        <v>460</v>
      </c>
      <c r="I175" s="4" t="str">
        <f t="shared" si="30"/>
        <v>提升自身生命值1280</v>
      </c>
      <c r="J175" t="s">
        <v>154</v>
      </c>
      <c r="K175" s="10" t="str">
        <f t="shared" si="29"/>
        <v>20170:100:1:0</v>
      </c>
      <c r="L175" s="4" t="s">
        <v>634</v>
      </c>
      <c r="Q175" s="6" t="str">
        <f>IF(_xlfn.IFNA(VLOOKUP(L175,buff!$K:$L,2,FALSE),"")=0,"",_xlfn.IFNA(VLOOKUP(L175,buff!$K:$L,2,FALSE),""))</f>
        <v>20170:100:1:0</v>
      </c>
      <c r="R175" s="6" t="str">
        <f>IF(_xlfn.IFNA(VLOOKUP(M175,buff!$K:$L,2,FALSE),"")=0,"",_xlfn.IFNA(VLOOKUP(M175,buff!$K:$L,2,FALSE),""))</f>
        <v/>
      </c>
      <c r="S175" s="6" t="str">
        <f>IF(_xlfn.IFNA(VLOOKUP(N175,buff!$K:$L,2,FALSE),"")=0,"",_xlfn.IFNA(VLOOKUP(N175,buff!$K:$L,2,FALSE),""))</f>
        <v/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>
        <v>1280</v>
      </c>
      <c r="W175" t="s">
        <v>1487</v>
      </c>
    </row>
    <row r="176" spans="1:23" x14ac:dyDescent="0.15">
      <c r="A176" s="8" t="str">
        <f t="shared" si="22"/>
        <v>被动技能9等级11</v>
      </c>
      <c r="B176" s="8">
        <f t="shared" si="25"/>
        <v>9</v>
      </c>
      <c r="C176" s="8">
        <f t="shared" si="28"/>
        <v>11</v>
      </c>
      <c r="E176" s="8">
        <f t="shared" si="23"/>
        <v>200171</v>
      </c>
      <c r="F176" t="str">
        <f t="shared" si="24"/>
        <v>生命大</v>
      </c>
      <c r="G176">
        <v>200171</v>
      </c>
      <c r="H176" s="26" t="s">
        <v>460</v>
      </c>
      <c r="I176" s="4" t="str">
        <f t="shared" si="30"/>
        <v>提升自身生命值1576</v>
      </c>
      <c r="J176" t="s">
        <v>154</v>
      </c>
      <c r="K176" s="10" t="str">
        <f t="shared" si="29"/>
        <v>20171:100:1:0</v>
      </c>
      <c r="L176" s="4" t="s">
        <v>635</v>
      </c>
      <c r="Q176" s="6" t="str">
        <f>IF(_xlfn.IFNA(VLOOKUP(L176,buff!$K:$L,2,FALSE),"")=0,"",_xlfn.IFNA(VLOOKUP(L176,buff!$K:$L,2,FALSE),""))</f>
        <v>20171:100:1:0</v>
      </c>
      <c r="R176" s="6" t="str">
        <f>IF(_xlfn.IFNA(VLOOKUP(M176,buff!$K:$L,2,FALSE),"")=0,"",_xlfn.IFNA(VLOOKUP(M176,buff!$K:$L,2,FALSE),""))</f>
        <v/>
      </c>
      <c r="S176" s="6" t="str">
        <f>IF(_xlfn.IFNA(VLOOKUP(N176,buff!$K:$L,2,FALSE),"")=0,"",_xlfn.IFNA(VLOOKUP(N176,buff!$K:$L,2,FALSE),""))</f>
        <v/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>
        <v>1576</v>
      </c>
      <c r="W176" t="s">
        <v>1487</v>
      </c>
    </row>
    <row r="177" spans="1:23" x14ac:dyDescent="0.15">
      <c r="A177" s="8" t="str">
        <f t="shared" si="22"/>
        <v>被动技能9等级12</v>
      </c>
      <c r="B177" s="8">
        <f t="shared" si="25"/>
        <v>9</v>
      </c>
      <c r="C177" s="8">
        <f t="shared" si="28"/>
        <v>12</v>
      </c>
      <c r="E177" s="8">
        <f t="shared" si="23"/>
        <v>200172</v>
      </c>
      <c r="F177" t="str">
        <f t="shared" si="24"/>
        <v>生命大</v>
      </c>
      <c r="G177">
        <v>200172</v>
      </c>
      <c r="H177" s="26" t="s">
        <v>460</v>
      </c>
      <c r="I177" s="4" t="str">
        <f t="shared" si="30"/>
        <v>提升自身生命值1941</v>
      </c>
      <c r="J177" t="s">
        <v>154</v>
      </c>
      <c r="K177" s="10" t="str">
        <f t="shared" si="29"/>
        <v>20172:100:1:0</v>
      </c>
      <c r="L177" s="4" t="s">
        <v>636</v>
      </c>
      <c r="Q177" s="6" t="str">
        <f>IF(_xlfn.IFNA(VLOOKUP(L177,buff!$K:$L,2,FALSE),"")=0,"",_xlfn.IFNA(VLOOKUP(L177,buff!$K:$L,2,FALSE),""))</f>
        <v>20172:100:1:0</v>
      </c>
      <c r="R177" s="6" t="str">
        <f>IF(_xlfn.IFNA(VLOOKUP(M177,buff!$K:$L,2,FALSE),"")=0,"",_xlfn.IFNA(VLOOKUP(M177,buff!$K:$L,2,FALSE),""))</f>
        <v/>
      </c>
      <c r="S177" s="6" t="str">
        <f>IF(_xlfn.IFNA(VLOOKUP(N177,buff!$K:$L,2,FALSE),"")=0,"",_xlfn.IFNA(VLOOKUP(N177,buff!$K:$L,2,FALSE),""))</f>
        <v/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>
        <v>1941</v>
      </c>
      <c r="W177" t="s">
        <v>1487</v>
      </c>
    </row>
    <row r="178" spans="1:23" x14ac:dyDescent="0.15">
      <c r="A178" s="8" t="str">
        <f t="shared" si="22"/>
        <v>被动技能9等级13</v>
      </c>
      <c r="B178" s="8">
        <f t="shared" si="25"/>
        <v>9</v>
      </c>
      <c r="C178" s="8">
        <f t="shared" si="28"/>
        <v>13</v>
      </c>
      <c r="E178" s="8">
        <f t="shared" si="23"/>
        <v>200173</v>
      </c>
      <c r="F178" t="str">
        <f t="shared" si="24"/>
        <v>生命大</v>
      </c>
      <c r="G178">
        <v>200173</v>
      </c>
      <c r="H178" s="26" t="s">
        <v>460</v>
      </c>
      <c r="I178" s="4" t="str">
        <f t="shared" si="30"/>
        <v>提升自身生命值2390</v>
      </c>
      <c r="J178" t="s">
        <v>154</v>
      </c>
      <c r="K178" s="10" t="str">
        <f t="shared" si="29"/>
        <v>20173:100:1:0</v>
      </c>
      <c r="L178" s="4" t="s">
        <v>637</v>
      </c>
      <c r="Q178" s="6" t="str">
        <f>IF(_xlfn.IFNA(VLOOKUP(L178,buff!$K:$L,2,FALSE),"")=0,"",_xlfn.IFNA(VLOOKUP(L178,buff!$K:$L,2,FALSE),""))</f>
        <v>20173:100:1:0</v>
      </c>
      <c r="R178" s="6" t="str">
        <f>IF(_xlfn.IFNA(VLOOKUP(M178,buff!$K:$L,2,FALSE),"")=0,"",_xlfn.IFNA(VLOOKUP(M178,buff!$K:$L,2,FALSE),""))</f>
        <v/>
      </c>
      <c r="S178" s="6" t="str">
        <f>IF(_xlfn.IFNA(VLOOKUP(N178,buff!$K:$L,2,FALSE),"")=0,"",_xlfn.IFNA(VLOOKUP(N178,buff!$K:$L,2,FALSE),""))</f>
        <v/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>
        <v>2390</v>
      </c>
      <c r="W178" t="s">
        <v>1487</v>
      </c>
    </row>
    <row r="179" spans="1:23" x14ac:dyDescent="0.15">
      <c r="A179" s="8" t="str">
        <f t="shared" si="22"/>
        <v>被动技能9等级14</v>
      </c>
      <c r="B179" s="8">
        <f t="shared" si="25"/>
        <v>9</v>
      </c>
      <c r="C179" s="8">
        <f t="shared" si="28"/>
        <v>14</v>
      </c>
      <c r="E179" s="8">
        <f t="shared" si="23"/>
        <v>200174</v>
      </c>
      <c r="F179" t="str">
        <f t="shared" si="24"/>
        <v>生命大</v>
      </c>
      <c r="G179">
        <v>200174</v>
      </c>
      <c r="H179" s="26" t="s">
        <v>460</v>
      </c>
      <c r="I179" s="4" t="str">
        <f t="shared" si="30"/>
        <v>提升自身生命值2943</v>
      </c>
      <c r="J179" t="s">
        <v>154</v>
      </c>
      <c r="K179" s="10" t="str">
        <f t="shared" si="29"/>
        <v>20174:100:1:0</v>
      </c>
      <c r="L179" s="4" t="s">
        <v>638</v>
      </c>
      <c r="Q179" s="6" t="str">
        <f>IF(_xlfn.IFNA(VLOOKUP(L179,buff!$K:$L,2,FALSE),"")=0,"",_xlfn.IFNA(VLOOKUP(L179,buff!$K:$L,2,FALSE),""))</f>
        <v>20174:100:1:0</v>
      </c>
      <c r="R179" s="6" t="str">
        <f>IF(_xlfn.IFNA(VLOOKUP(M179,buff!$K:$L,2,FALSE),"")=0,"",_xlfn.IFNA(VLOOKUP(M179,buff!$K:$L,2,FALSE),""))</f>
        <v/>
      </c>
      <c r="S179" s="6" t="str">
        <f>IF(_xlfn.IFNA(VLOOKUP(N179,buff!$K:$L,2,FALSE),"")=0,"",_xlfn.IFNA(VLOOKUP(N179,buff!$K:$L,2,FALSE),""))</f>
        <v/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>
        <v>2943</v>
      </c>
      <c r="W179" t="s">
        <v>1487</v>
      </c>
    </row>
    <row r="180" spans="1:23" x14ac:dyDescent="0.15">
      <c r="A180" s="8" t="str">
        <f t="shared" si="22"/>
        <v>被动技能9等级15</v>
      </c>
      <c r="B180" s="8">
        <f t="shared" si="25"/>
        <v>9</v>
      </c>
      <c r="C180" s="8">
        <f t="shared" si="28"/>
        <v>15</v>
      </c>
      <c r="E180" s="8">
        <f t="shared" si="23"/>
        <v>200175</v>
      </c>
      <c r="F180" t="str">
        <f t="shared" si="24"/>
        <v>生命大</v>
      </c>
      <c r="G180">
        <v>200175</v>
      </c>
      <c r="H180" s="26" t="s">
        <v>460</v>
      </c>
      <c r="I180" s="4" t="str">
        <f t="shared" si="30"/>
        <v>提升自身生命值3624</v>
      </c>
      <c r="J180" t="s">
        <v>154</v>
      </c>
      <c r="K180" s="10" t="str">
        <f t="shared" si="29"/>
        <v>20175:100:1:0</v>
      </c>
      <c r="L180" s="4" t="s">
        <v>639</v>
      </c>
      <c r="Q180" s="6" t="str">
        <f>IF(_xlfn.IFNA(VLOOKUP(L180,buff!$K:$L,2,FALSE),"")=0,"",_xlfn.IFNA(VLOOKUP(L180,buff!$K:$L,2,FALSE),""))</f>
        <v>20175:100:1:0</v>
      </c>
      <c r="R180" s="6" t="str">
        <f>IF(_xlfn.IFNA(VLOOKUP(M180,buff!$K:$L,2,FALSE),"")=0,"",_xlfn.IFNA(VLOOKUP(M180,buff!$K:$L,2,FALSE),""))</f>
        <v/>
      </c>
      <c r="S180" s="6" t="str">
        <f>IF(_xlfn.IFNA(VLOOKUP(N180,buff!$K:$L,2,FALSE),"")=0,"",_xlfn.IFNA(VLOOKUP(N180,buff!$K:$L,2,FALSE),""))</f>
        <v/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>
        <v>3624</v>
      </c>
      <c r="W180" t="s">
        <v>1487</v>
      </c>
    </row>
    <row r="181" spans="1:23" x14ac:dyDescent="0.15">
      <c r="A181" s="8" t="str">
        <f t="shared" si="22"/>
        <v>被动技能9等级16</v>
      </c>
      <c r="B181" s="8">
        <f t="shared" si="25"/>
        <v>9</v>
      </c>
      <c r="C181" s="8">
        <f t="shared" si="28"/>
        <v>16</v>
      </c>
      <c r="E181" s="8">
        <f t="shared" si="23"/>
        <v>200176</v>
      </c>
      <c r="F181" t="str">
        <f t="shared" si="24"/>
        <v>生命大</v>
      </c>
      <c r="G181">
        <v>200176</v>
      </c>
      <c r="H181" s="26" t="s">
        <v>460</v>
      </c>
      <c r="I181" s="4" t="str">
        <f t="shared" si="30"/>
        <v>提升自身生命值4462</v>
      </c>
      <c r="J181" t="s">
        <v>154</v>
      </c>
      <c r="K181" s="10" t="str">
        <f t="shared" si="29"/>
        <v>20176:100:1:0</v>
      </c>
      <c r="L181" s="4" t="s">
        <v>640</v>
      </c>
      <c r="Q181" s="6" t="str">
        <f>IF(_xlfn.IFNA(VLOOKUP(L181,buff!$K:$L,2,FALSE),"")=0,"",_xlfn.IFNA(VLOOKUP(L181,buff!$K:$L,2,FALSE),""))</f>
        <v>20176:100:1:0</v>
      </c>
      <c r="R181" s="6" t="str">
        <f>IF(_xlfn.IFNA(VLOOKUP(M181,buff!$K:$L,2,FALSE),"")=0,"",_xlfn.IFNA(VLOOKUP(M181,buff!$K:$L,2,FALSE),""))</f>
        <v/>
      </c>
      <c r="S181" s="6" t="str">
        <f>IF(_xlfn.IFNA(VLOOKUP(N181,buff!$K:$L,2,FALSE),"")=0,"",_xlfn.IFNA(VLOOKUP(N181,buff!$K:$L,2,FALSE),""))</f>
        <v/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>
        <v>4462</v>
      </c>
      <c r="W181" t="s">
        <v>1487</v>
      </c>
    </row>
    <row r="182" spans="1:23" x14ac:dyDescent="0.15">
      <c r="A182" s="8" t="str">
        <f t="shared" si="22"/>
        <v>被动技能9等级17</v>
      </c>
      <c r="B182" s="8">
        <f t="shared" si="25"/>
        <v>9</v>
      </c>
      <c r="C182" s="8">
        <f t="shared" si="28"/>
        <v>17</v>
      </c>
      <c r="E182" s="8">
        <f t="shared" si="23"/>
        <v>200177</v>
      </c>
      <c r="F182" t="str">
        <f t="shared" si="24"/>
        <v>生命大</v>
      </c>
      <c r="G182">
        <v>200177</v>
      </c>
      <c r="H182" s="26" t="s">
        <v>460</v>
      </c>
      <c r="I182" s="4" t="str">
        <f t="shared" si="30"/>
        <v>提升自身生命值5494</v>
      </c>
      <c r="J182" t="s">
        <v>154</v>
      </c>
      <c r="K182" s="10" t="str">
        <f t="shared" si="29"/>
        <v>20177:100:1:0</v>
      </c>
      <c r="L182" s="4" t="s">
        <v>641</v>
      </c>
      <c r="Q182" s="6" t="str">
        <f>IF(_xlfn.IFNA(VLOOKUP(L182,buff!$K:$L,2,FALSE),"")=0,"",_xlfn.IFNA(VLOOKUP(L182,buff!$K:$L,2,FALSE),""))</f>
        <v>20177:100:1:0</v>
      </c>
      <c r="R182" s="6" t="str">
        <f>IF(_xlfn.IFNA(VLOOKUP(M182,buff!$K:$L,2,FALSE),"")=0,"",_xlfn.IFNA(VLOOKUP(M182,buff!$K:$L,2,FALSE),""))</f>
        <v/>
      </c>
      <c r="S182" s="6" t="str">
        <f>IF(_xlfn.IFNA(VLOOKUP(N182,buff!$K:$L,2,FALSE),"")=0,"",_xlfn.IFNA(VLOOKUP(N182,buff!$K:$L,2,FALSE),""))</f>
        <v/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>
        <v>5494</v>
      </c>
      <c r="W182" t="s">
        <v>1487</v>
      </c>
    </row>
    <row r="183" spans="1:23" x14ac:dyDescent="0.15">
      <c r="A183" s="8" t="str">
        <f t="shared" si="22"/>
        <v>被动技能9等级18</v>
      </c>
      <c r="B183" s="8">
        <f t="shared" si="25"/>
        <v>9</v>
      </c>
      <c r="C183" s="8">
        <f t="shared" si="28"/>
        <v>18</v>
      </c>
      <c r="E183" s="8">
        <f t="shared" si="23"/>
        <v>200178</v>
      </c>
      <c r="F183" t="str">
        <f t="shared" si="24"/>
        <v>生命大</v>
      </c>
      <c r="G183">
        <v>200178</v>
      </c>
      <c r="H183" s="26" t="s">
        <v>460</v>
      </c>
      <c r="I183" s="4" t="str">
        <f t="shared" si="30"/>
        <v>提升自身生命值6764</v>
      </c>
      <c r="J183" t="s">
        <v>154</v>
      </c>
      <c r="K183" s="10" t="str">
        <f t="shared" si="29"/>
        <v>20178:100:1:0</v>
      </c>
      <c r="L183" s="4" t="s">
        <v>642</v>
      </c>
      <c r="Q183" s="6" t="str">
        <f>IF(_xlfn.IFNA(VLOOKUP(L183,buff!$K:$L,2,FALSE),"")=0,"",_xlfn.IFNA(VLOOKUP(L183,buff!$K:$L,2,FALSE),""))</f>
        <v>20178:100:1:0</v>
      </c>
      <c r="R183" s="6" t="str">
        <f>IF(_xlfn.IFNA(VLOOKUP(M183,buff!$K:$L,2,FALSE),"")=0,"",_xlfn.IFNA(VLOOKUP(M183,buff!$K:$L,2,FALSE),""))</f>
        <v/>
      </c>
      <c r="S183" s="6" t="str">
        <f>IF(_xlfn.IFNA(VLOOKUP(N183,buff!$K:$L,2,FALSE),"")=0,"",_xlfn.IFNA(VLOOKUP(N183,buff!$K:$L,2,FALSE),""))</f>
        <v/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>
        <v>6764</v>
      </c>
      <c r="W183" t="s">
        <v>1487</v>
      </c>
    </row>
    <row r="184" spans="1:23" x14ac:dyDescent="0.15">
      <c r="A184" s="8" t="str">
        <f t="shared" si="22"/>
        <v>被动技能9等级19</v>
      </c>
      <c r="B184" s="8">
        <f t="shared" si="25"/>
        <v>9</v>
      </c>
      <c r="C184" s="8">
        <f t="shared" si="28"/>
        <v>19</v>
      </c>
      <c r="E184" s="8">
        <f t="shared" si="23"/>
        <v>200179</v>
      </c>
      <c r="F184" t="str">
        <f t="shared" si="24"/>
        <v>生命大</v>
      </c>
      <c r="G184">
        <v>200179</v>
      </c>
      <c r="H184" s="26" t="s">
        <v>460</v>
      </c>
      <c r="I184" s="4" t="str">
        <f t="shared" si="30"/>
        <v>提升自身生命值8329</v>
      </c>
      <c r="J184" t="s">
        <v>154</v>
      </c>
      <c r="K184" s="10" t="str">
        <f t="shared" si="29"/>
        <v>20179:100:1:0</v>
      </c>
      <c r="L184" s="4" t="s">
        <v>643</v>
      </c>
      <c r="Q184" s="6" t="str">
        <f>IF(_xlfn.IFNA(VLOOKUP(L184,buff!$K:$L,2,FALSE),"")=0,"",_xlfn.IFNA(VLOOKUP(L184,buff!$K:$L,2,FALSE),""))</f>
        <v>20179:100:1:0</v>
      </c>
      <c r="R184" s="6" t="str">
        <f>IF(_xlfn.IFNA(VLOOKUP(M184,buff!$K:$L,2,FALSE),"")=0,"",_xlfn.IFNA(VLOOKUP(M184,buff!$K:$L,2,FALSE),""))</f>
        <v/>
      </c>
      <c r="S184" s="6" t="str">
        <f>IF(_xlfn.IFNA(VLOOKUP(N184,buff!$K:$L,2,FALSE),"")=0,"",_xlfn.IFNA(VLOOKUP(N184,buff!$K:$L,2,FALSE),""))</f>
        <v/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>
        <v>8329</v>
      </c>
      <c r="W184" t="s">
        <v>1487</v>
      </c>
    </row>
    <row r="185" spans="1:23" x14ac:dyDescent="0.15">
      <c r="A185" s="8" t="str">
        <f t="shared" si="22"/>
        <v>被动技能9等级20</v>
      </c>
      <c r="B185" s="8">
        <f t="shared" si="25"/>
        <v>9</v>
      </c>
      <c r="C185" s="8">
        <f t="shared" si="28"/>
        <v>20</v>
      </c>
      <c r="E185" s="8">
        <f t="shared" si="23"/>
        <v>200180</v>
      </c>
      <c r="F185" t="str">
        <f t="shared" si="24"/>
        <v>生命大</v>
      </c>
      <c r="G185">
        <v>200180</v>
      </c>
      <c r="H185" s="26" t="s">
        <v>460</v>
      </c>
      <c r="I185" s="4" t="str">
        <f t="shared" si="30"/>
        <v>提升自身生命值10255</v>
      </c>
      <c r="J185" t="s">
        <v>154</v>
      </c>
      <c r="K185" s="10" t="str">
        <f t="shared" si="29"/>
        <v>20180:100:1:0</v>
      </c>
      <c r="L185" s="4" t="s">
        <v>644</v>
      </c>
      <c r="Q185" s="6" t="str">
        <f>IF(_xlfn.IFNA(VLOOKUP(L185,buff!$K:$L,2,FALSE),"")=0,"",_xlfn.IFNA(VLOOKUP(L185,buff!$K:$L,2,FALSE),""))</f>
        <v>20180:100:1:0</v>
      </c>
      <c r="R185" s="6" t="str">
        <f>IF(_xlfn.IFNA(VLOOKUP(M185,buff!$K:$L,2,FALSE),"")=0,"",_xlfn.IFNA(VLOOKUP(M185,buff!$K:$L,2,FALSE),""))</f>
        <v/>
      </c>
      <c r="S185" s="6" t="str">
        <f>IF(_xlfn.IFNA(VLOOKUP(N185,buff!$K:$L,2,FALSE),"")=0,"",_xlfn.IFNA(VLOOKUP(N185,buff!$K:$L,2,FALSE),""))</f>
        <v/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>
        <v>10255</v>
      </c>
      <c r="W185" t="s">
        <v>1487</v>
      </c>
    </row>
    <row r="186" spans="1:23" x14ac:dyDescent="0.15">
      <c r="A186" s="8" t="str">
        <f t="shared" si="22"/>
        <v>被动技能10等级1</v>
      </c>
      <c r="B186" s="8">
        <f t="shared" si="25"/>
        <v>10</v>
      </c>
      <c r="C186" s="8">
        <f t="shared" si="28"/>
        <v>1</v>
      </c>
      <c r="E186" s="8">
        <f t="shared" si="23"/>
        <v>200181</v>
      </c>
      <c r="F186" t="str">
        <f t="shared" si="24"/>
        <v>急速</v>
      </c>
      <c r="G186">
        <v>200181</v>
      </c>
      <c r="H186" s="4" t="s">
        <v>413</v>
      </c>
      <c r="I186" s="4" t="str">
        <f>"自身命中增加"&amp;V186&amp;",自身速度增加"&amp;W186&amp;"%"</f>
        <v>自身命中增加5,自身速度增加5%</v>
      </c>
      <c r="J186" t="s">
        <v>154</v>
      </c>
      <c r="K186" s="10" t="str">
        <f t="shared" si="29"/>
        <v>20181:100:1:0</v>
      </c>
      <c r="L186" s="4" t="s">
        <v>645</v>
      </c>
      <c r="M186" s="4"/>
      <c r="Q186" s="6" t="str">
        <f>IF(_xlfn.IFNA(VLOOKUP(L186,buff!$K:$L,2,FALSE),"")=0,"",_xlfn.IFNA(VLOOKUP(L186,buff!$K:$L,2,FALSE),""))</f>
        <v>20181:100:1:0</v>
      </c>
      <c r="R186" s="6" t="str">
        <f>IF(_xlfn.IFNA(VLOOKUP(M186,buff!$K:$L,2,FALSE),"")=0,"",_xlfn.IFNA(VLOOKUP(M186,buff!$K:$L,2,FALSE),""))</f>
        <v/>
      </c>
      <c r="S186" s="6" t="str">
        <f>IF(_xlfn.IFNA(VLOOKUP(N186,buff!$K:$L,2,FALSE),"")=0,"",_xlfn.IFNA(VLOOKUP(N186,buff!$K:$L,2,FALSE),""))</f>
        <v/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>
        <v>5</v>
      </c>
      <c r="W186">
        <v>5</v>
      </c>
    </row>
    <row r="187" spans="1:23" x14ac:dyDescent="0.15">
      <c r="A187" s="8" t="str">
        <f t="shared" si="22"/>
        <v>被动技能10等级2</v>
      </c>
      <c r="B187" s="8">
        <f t="shared" si="25"/>
        <v>10</v>
      </c>
      <c r="C187" s="8">
        <f t="shared" si="28"/>
        <v>2</v>
      </c>
      <c r="E187" s="8">
        <f t="shared" si="23"/>
        <v>200182</v>
      </c>
      <c r="F187" t="str">
        <f t="shared" si="24"/>
        <v>急速</v>
      </c>
      <c r="G187">
        <v>200182</v>
      </c>
      <c r="H187" s="4" t="s">
        <v>413</v>
      </c>
      <c r="I187" s="4" t="str">
        <f t="shared" ref="I187:I205" si="31">"自身命中增加"&amp;V187&amp;",自身速度增加"&amp;W187&amp;"%"</f>
        <v>自身命中增加6,自身速度增加5%</v>
      </c>
      <c r="J187" t="s">
        <v>154</v>
      </c>
      <c r="K187" s="10" t="str">
        <f t="shared" si="29"/>
        <v>20182:100:1:0</v>
      </c>
      <c r="L187" s="4" t="s">
        <v>646</v>
      </c>
      <c r="M187" s="4"/>
      <c r="Q187" s="6" t="str">
        <f>IF(_xlfn.IFNA(VLOOKUP(L187,buff!$K:$L,2,FALSE),"")=0,"",_xlfn.IFNA(VLOOKUP(L187,buff!$K:$L,2,FALSE),""))</f>
        <v>20182:100:1:0</v>
      </c>
      <c r="R187" s="6" t="str">
        <f>IF(_xlfn.IFNA(VLOOKUP(M187,buff!$K:$L,2,FALSE),"")=0,"",_xlfn.IFNA(VLOOKUP(M187,buff!$K:$L,2,FALSE),""))</f>
        <v/>
      </c>
      <c r="S187" s="6" t="str">
        <f>IF(_xlfn.IFNA(VLOOKUP(N187,buff!$K:$L,2,FALSE),"")=0,"",_xlfn.IFNA(VLOOKUP(N187,buff!$K:$L,2,FALSE),""))</f>
        <v/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>
        <v>6</v>
      </c>
      <c r="W187">
        <v>5</v>
      </c>
    </row>
    <row r="188" spans="1:23" x14ac:dyDescent="0.15">
      <c r="A188" s="8" t="str">
        <f t="shared" si="22"/>
        <v>被动技能10等级3</v>
      </c>
      <c r="B188" s="8">
        <f t="shared" si="25"/>
        <v>10</v>
      </c>
      <c r="C188" s="8">
        <f t="shared" si="28"/>
        <v>3</v>
      </c>
      <c r="E188" s="8">
        <f t="shared" si="23"/>
        <v>200183</v>
      </c>
      <c r="F188" t="str">
        <f t="shared" si="24"/>
        <v>急速</v>
      </c>
      <c r="G188">
        <v>200183</v>
      </c>
      <c r="H188" s="4" t="s">
        <v>413</v>
      </c>
      <c r="I188" s="4" t="str">
        <f t="shared" si="31"/>
        <v>自身命中增加7,自身速度增加6%</v>
      </c>
      <c r="J188" t="s">
        <v>154</v>
      </c>
      <c r="K188" s="10" t="str">
        <f t="shared" si="29"/>
        <v>20183:100:1:0</v>
      </c>
      <c r="L188" s="4" t="s">
        <v>647</v>
      </c>
      <c r="M188" s="4"/>
      <c r="Q188" s="6" t="str">
        <f>IF(_xlfn.IFNA(VLOOKUP(L188,buff!$K:$L,2,FALSE),"")=0,"",_xlfn.IFNA(VLOOKUP(L188,buff!$K:$L,2,FALSE),""))</f>
        <v>20183:100:1:0</v>
      </c>
      <c r="R188" s="6" t="str">
        <f>IF(_xlfn.IFNA(VLOOKUP(M188,buff!$K:$L,2,FALSE),"")=0,"",_xlfn.IFNA(VLOOKUP(M188,buff!$K:$L,2,FALSE),""))</f>
        <v/>
      </c>
      <c r="S188" s="6" t="str">
        <f>IF(_xlfn.IFNA(VLOOKUP(N188,buff!$K:$L,2,FALSE),"")=0,"",_xlfn.IFNA(VLOOKUP(N188,buff!$K:$L,2,FALSE),""))</f>
        <v/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>
        <v>7</v>
      </c>
      <c r="W188">
        <v>6</v>
      </c>
    </row>
    <row r="189" spans="1:23" x14ac:dyDescent="0.15">
      <c r="A189" s="8" t="str">
        <f t="shared" si="22"/>
        <v>被动技能10等级4</v>
      </c>
      <c r="B189" s="8">
        <f t="shared" si="25"/>
        <v>10</v>
      </c>
      <c r="C189" s="8">
        <f t="shared" si="28"/>
        <v>4</v>
      </c>
      <c r="E189" s="8">
        <f t="shared" si="23"/>
        <v>200184</v>
      </c>
      <c r="F189" t="str">
        <f t="shared" si="24"/>
        <v>急速</v>
      </c>
      <c r="G189">
        <v>200184</v>
      </c>
      <c r="H189" s="4" t="s">
        <v>413</v>
      </c>
      <c r="I189" s="4" t="str">
        <f t="shared" si="31"/>
        <v>自身命中增加8,自身速度增加6%</v>
      </c>
      <c r="J189" t="s">
        <v>154</v>
      </c>
      <c r="K189" s="10" t="str">
        <f t="shared" si="29"/>
        <v>20184:100:1:0</v>
      </c>
      <c r="L189" s="4" t="s">
        <v>648</v>
      </c>
      <c r="M189" s="4"/>
      <c r="Q189" s="6" t="str">
        <f>IF(_xlfn.IFNA(VLOOKUP(L189,buff!$K:$L,2,FALSE),"")=0,"",_xlfn.IFNA(VLOOKUP(L189,buff!$K:$L,2,FALSE),""))</f>
        <v>20184:100:1:0</v>
      </c>
      <c r="R189" s="6" t="str">
        <f>IF(_xlfn.IFNA(VLOOKUP(M189,buff!$K:$L,2,FALSE),"")=0,"",_xlfn.IFNA(VLOOKUP(M189,buff!$K:$L,2,FALSE),""))</f>
        <v/>
      </c>
      <c r="S189" s="6" t="str">
        <f>IF(_xlfn.IFNA(VLOOKUP(N189,buff!$K:$L,2,FALSE),"")=0,"",_xlfn.IFNA(VLOOKUP(N189,buff!$K:$L,2,FALSE),""))</f>
        <v/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>
        <v>8</v>
      </c>
      <c r="W189">
        <v>6</v>
      </c>
    </row>
    <row r="190" spans="1:23" x14ac:dyDescent="0.15">
      <c r="A190" s="8" t="str">
        <f t="shared" si="22"/>
        <v>被动技能10等级5</v>
      </c>
      <c r="B190" s="8">
        <f t="shared" si="25"/>
        <v>10</v>
      </c>
      <c r="C190" s="8">
        <f t="shared" si="28"/>
        <v>5</v>
      </c>
      <c r="E190" s="8">
        <f t="shared" si="23"/>
        <v>200185</v>
      </c>
      <c r="F190" t="str">
        <f t="shared" si="24"/>
        <v>急速</v>
      </c>
      <c r="G190">
        <v>200185</v>
      </c>
      <c r="H190" s="4" t="s">
        <v>413</v>
      </c>
      <c r="I190" s="4" t="str">
        <f t="shared" si="31"/>
        <v>自身命中增加9,自身速度增加7%</v>
      </c>
      <c r="J190" t="s">
        <v>154</v>
      </c>
      <c r="K190" s="10" t="str">
        <f t="shared" si="29"/>
        <v>20185:100:1:0</v>
      </c>
      <c r="L190" s="4" t="s">
        <v>649</v>
      </c>
      <c r="M190" s="4"/>
      <c r="Q190" s="6" t="str">
        <f>IF(_xlfn.IFNA(VLOOKUP(L190,buff!$K:$L,2,FALSE),"")=0,"",_xlfn.IFNA(VLOOKUP(L190,buff!$K:$L,2,FALSE),""))</f>
        <v>20185:100:1:0</v>
      </c>
      <c r="R190" s="6" t="str">
        <f>IF(_xlfn.IFNA(VLOOKUP(M190,buff!$K:$L,2,FALSE),"")=0,"",_xlfn.IFNA(VLOOKUP(M190,buff!$K:$L,2,FALSE),""))</f>
        <v/>
      </c>
      <c r="S190" s="6" t="str">
        <f>IF(_xlfn.IFNA(VLOOKUP(N190,buff!$K:$L,2,FALSE),"")=0,"",_xlfn.IFNA(VLOOKUP(N190,buff!$K:$L,2,FALSE),""))</f>
        <v/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>
        <v>9</v>
      </c>
      <c r="W190">
        <v>7</v>
      </c>
    </row>
    <row r="191" spans="1:23" x14ac:dyDescent="0.15">
      <c r="A191" s="8" t="str">
        <f t="shared" si="22"/>
        <v>被动技能10等级6</v>
      </c>
      <c r="B191" s="8">
        <f t="shared" si="25"/>
        <v>10</v>
      </c>
      <c r="C191" s="8">
        <f t="shared" si="28"/>
        <v>6</v>
      </c>
      <c r="E191" s="8">
        <f t="shared" si="23"/>
        <v>200186</v>
      </c>
      <c r="F191" t="str">
        <f t="shared" si="24"/>
        <v>急速</v>
      </c>
      <c r="G191">
        <v>200186</v>
      </c>
      <c r="H191" s="4" t="s">
        <v>413</v>
      </c>
      <c r="I191" s="4" t="str">
        <f t="shared" si="31"/>
        <v>自身命中增加10,自身速度增加7%</v>
      </c>
      <c r="J191" t="s">
        <v>154</v>
      </c>
      <c r="K191" s="10" t="str">
        <f t="shared" si="29"/>
        <v>20186:100:1:0</v>
      </c>
      <c r="L191" s="4" t="s">
        <v>650</v>
      </c>
      <c r="M191" s="4"/>
      <c r="Q191" s="6" t="str">
        <f>IF(_xlfn.IFNA(VLOOKUP(L191,buff!$K:$L,2,FALSE),"")=0,"",_xlfn.IFNA(VLOOKUP(L191,buff!$K:$L,2,FALSE),""))</f>
        <v>20186:100:1:0</v>
      </c>
      <c r="R191" s="6" t="str">
        <f>IF(_xlfn.IFNA(VLOOKUP(M191,buff!$K:$L,2,FALSE),"")=0,"",_xlfn.IFNA(VLOOKUP(M191,buff!$K:$L,2,FALSE),""))</f>
        <v/>
      </c>
      <c r="S191" s="6" t="str">
        <f>IF(_xlfn.IFNA(VLOOKUP(N191,buff!$K:$L,2,FALSE),"")=0,"",_xlfn.IFNA(VLOOKUP(N191,buff!$K:$L,2,FALSE),""))</f>
        <v/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>
        <v>10</v>
      </c>
      <c r="W191">
        <v>7</v>
      </c>
    </row>
    <row r="192" spans="1:23" x14ac:dyDescent="0.15">
      <c r="A192" s="8" t="str">
        <f t="shared" si="22"/>
        <v>被动技能10等级7</v>
      </c>
      <c r="B192" s="8">
        <f t="shared" si="25"/>
        <v>10</v>
      </c>
      <c r="C192" s="8">
        <f t="shared" si="28"/>
        <v>7</v>
      </c>
      <c r="E192" s="8">
        <f t="shared" si="23"/>
        <v>200187</v>
      </c>
      <c r="F192" t="str">
        <f t="shared" si="24"/>
        <v>急速</v>
      </c>
      <c r="G192">
        <v>200187</v>
      </c>
      <c r="H192" s="4" t="s">
        <v>413</v>
      </c>
      <c r="I192" s="4" t="str">
        <f t="shared" si="31"/>
        <v>自身命中增加11,自身速度增加8%</v>
      </c>
      <c r="J192" t="s">
        <v>154</v>
      </c>
      <c r="K192" s="10" t="str">
        <f t="shared" si="29"/>
        <v>20187:100:1:0</v>
      </c>
      <c r="L192" s="4" t="s">
        <v>651</v>
      </c>
      <c r="M192" s="4"/>
      <c r="Q192" s="6" t="str">
        <f>IF(_xlfn.IFNA(VLOOKUP(L192,buff!$K:$L,2,FALSE),"")=0,"",_xlfn.IFNA(VLOOKUP(L192,buff!$K:$L,2,FALSE),""))</f>
        <v>20187:100:1:0</v>
      </c>
      <c r="R192" s="6" t="str">
        <f>IF(_xlfn.IFNA(VLOOKUP(M192,buff!$K:$L,2,FALSE),"")=0,"",_xlfn.IFNA(VLOOKUP(M192,buff!$K:$L,2,FALSE),""))</f>
        <v/>
      </c>
      <c r="S192" s="6" t="str">
        <f>IF(_xlfn.IFNA(VLOOKUP(N192,buff!$K:$L,2,FALSE),"")=0,"",_xlfn.IFNA(VLOOKUP(N192,buff!$K:$L,2,FALSE),""))</f>
        <v/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>
        <v>11</v>
      </c>
      <c r="W192">
        <v>8</v>
      </c>
    </row>
    <row r="193" spans="1:23" x14ac:dyDescent="0.15">
      <c r="A193" s="8" t="str">
        <f t="shared" si="22"/>
        <v>被动技能10等级8</v>
      </c>
      <c r="B193" s="8">
        <f t="shared" si="25"/>
        <v>10</v>
      </c>
      <c r="C193" s="8">
        <f t="shared" si="28"/>
        <v>8</v>
      </c>
      <c r="E193" s="8">
        <f t="shared" si="23"/>
        <v>200188</v>
      </c>
      <c r="F193" t="str">
        <f t="shared" si="24"/>
        <v>急速</v>
      </c>
      <c r="G193">
        <v>200188</v>
      </c>
      <c r="H193" s="4" t="s">
        <v>413</v>
      </c>
      <c r="I193" s="4" t="str">
        <f t="shared" si="31"/>
        <v>自身命中增加12,自身速度增加8%</v>
      </c>
      <c r="J193" t="s">
        <v>154</v>
      </c>
      <c r="K193" s="10" t="str">
        <f t="shared" si="29"/>
        <v>20188:100:1:0</v>
      </c>
      <c r="L193" s="4" t="s">
        <v>652</v>
      </c>
      <c r="M193" s="4"/>
      <c r="Q193" s="6" t="str">
        <f>IF(_xlfn.IFNA(VLOOKUP(L193,buff!$K:$L,2,FALSE),"")=0,"",_xlfn.IFNA(VLOOKUP(L193,buff!$K:$L,2,FALSE),""))</f>
        <v>20188:100:1:0</v>
      </c>
      <c r="R193" s="6" t="str">
        <f>IF(_xlfn.IFNA(VLOOKUP(M193,buff!$K:$L,2,FALSE),"")=0,"",_xlfn.IFNA(VLOOKUP(M193,buff!$K:$L,2,FALSE),""))</f>
        <v/>
      </c>
      <c r="S193" s="6" t="str">
        <f>IF(_xlfn.IFNA(VLOOKUP(N193,buff!$K:$L,2,FALSE),"")=0,"",_xlfn.IFNA(VLOOKUP(N193,buff!$K:$L,2,FALSE),""))</f>
        <v/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>
        <v>12</v>
      </c>
      <c r="W193">
        <v>8</v>
      </c>
    </row>
    <row r="194" spans="1:23" x14ac:dyDescent="0.15">
      <c r="A194" s="8" t="str">
        <f t="shared" si="22"/>
        <v>被动技能10等级9</v>
      </c>
      <c r="B194" s="8">
        <f t="shared" si="25"/>
        <v>10</v>
      </c>
      <c r="C194" s="8">
        <f t="shared" si="28"/>
        <v>9</v>
      </c>
      <c r="E194" s="8">
        <f t="shared" si="23"/>
        <v>200189</v>
      </c>
      <c r="F194" t="str">
        <f t="shared" si="24"/>
        <v>急速</v>
      </c>
      <c r="G194">
        <v>200189</v>
      </c>
      <c r="H194" s="4" t="s">
        <v>413</v>
      </c>
      <c r="I194" s="4" t="str">
        <f t="shared" si="31"/>
        <v>自身命中增加13,自身速度增加9%</v>
      </c>
      <c r="J194" t="s">
        <v>154</v>
      </c>
      <c r="K194" s="10" t="str">
        <f t="shared" si="29"/>
        <v>20189:100:1:0</v>
      </c>
      <c r="L194" s="4" t="s">
        <v>653</v>
      </c>
      <c r="M194" s="4"/>
      <c r="Q194" s="6" t="str">
        <f>IF(_xlfn.IFNA(VLOOKUP(L194,buff!$K:$L,2,FALSE),"")=0,"",_xlfn.IFNA(VLOOKUP(L194,buff!$K:$L,2,FALSE),""))</f>
        <v>20189:100:1:0</v>
      </c>
      <c r="R194" s="6" t="str">
        <f>IF(_xlfn.IFNA(VLOOKUP(M194,buff!$K:$L,2,FALSE),"")=0,"",_xlfn.IFNA(VLOOKUP(M194,buff!$K:$L,2,FALSE),""))</f>
        <v/>
      </c>
      <c r="S194" s="6" t="str">
        <f>IF(_xlfn.IFNA(VLOOKUP(N194,buff!$K:$L,2,FALSE),"")=0,"",_xlfn.IFNA(VLOOKUP(N194,buff!$K:$L,2,FALSE),""))</f>
        <v/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>
        <v>13</v>
      </c>
      <c r="W194">
        <v>9</v>
      </c>
    </row>
    <row r="195" spans="1:23" x14ac:dyDescent="0.15">
      <c r="A195" s="8" t="str">
        <f t="shared" si="22"/>
        <v>被动技能10等级10</v>
      </c>
      <c r="B195" s="8">
        <f t="shared" si="25"/>
        <v>10</v>
      </c>
      <c r="C195" s="8">
        <f t="shared" si="28"/>
        <v>10</v>
      </c>
      <c r="E195" s="8">
        <f t="shared" si="23"/>
        <v>200190</v>
      </c>
      <c r="F195" t="str">
        <f t="shared" si="24"/>
        <v>急速</v>
      </c>
      <c r="G195">
        <v>200190</v>
      </c>
      <c r="H195" s="4" t="s">
        <v>413</v>
      </c>
      <c r="I195" s="4" t="str">
        <f t="shared" si="31"/>
        <v>自身命中增加14,自身速度增加9%</v>
      </c>
      <c r="J195" t="s">
        <v>154</v>
      </c>
      <c r="K195" s="10" t="str">
        <f t="shared" si="29"/>
        <v>20190:100:1:0</v>
      </c>
      <c r="L195" s="4" t="s">
        <v>654</v>
      </c>
      <c r="M195" s="4"/>
      <c r="Q195" s="6" t="str">
        <f>IF(_xlfn.IFNA(VLOOKUP(L195,buff!$K:$L,2,FALSE),"")=0,"",_xlfn.IFNA(VLOOKUP(L195,buff!$K:$L,2,FALSE),""))</f>
        <v>20190:100:1:0</v>
      </c>
      <c r="R195" s="6" t="str">
        <f>IF(_xlfn.IFNA(VLOOKUP(M195,buff!$K:$L,2,FALSE),"")=0,"",_xlfn.IFNA(VLOOKUP(M195,buff!$K:$L,2,FALSE),""))</f>
        <v/>
      </c>
      <c r="S195" s="6" t="str">
        <f>IF(_xlfn.IFNA(VLOOKUP(N195,buff!$K:$L,2,FALSE),"")=0,"",_xlfn.IFNA(VLOOKUP(N195,buff!$K:$L,2,FALSE),""))</f>
        <v/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>
        <v>14</v>
      </c>
      <c r="W195">
        <v>9</v>
      </c>
    </row>
    <row r="196" spans="1:23" x14ac:dyDescent="0.15">
      <c r="A196" s="8" t="str">
        <f t="shared" si="22"/>
        <v>被动技能10等级11</v>
      </c>
      <c r="B196" s="8">
        <f t="shared" si="25"/>
        <v>10</v>
      </c>
      <c r="C196" s="8">
        <f t="shared" si="28"/>
        <v>11</v>
      </c>
      <c r="E196" s="8">
        <f t="shared" si="23"/>
        <v>200191</v>
      </c>
      <c r="F196" t="str">
        <f t="shared" si="24"/>
        <v>急速</v>
      </c>
      <c r="G196">
        <v>200191</v>
      </c>
      <c r="H196" s="4" t="s">
        <v>413</v>
      </c>
      <c r="I196" s="4" t="str">
        <f t="shared" si="31"/>
        <v>自身命中增加15,自身速度增加10%</v>
      </c>
      <c r="J196" t="s">
        <v>154</v>
      </c>
      <c r="K196" s="10" t="str">
        <f t="shared" si="29"/>
        <v>20191:100:1:0</v>
      </c>
      <c r="L196" s="4" t="s">
        <v>655</v>
      </c>
      <c r="M196" s="4"/>
      <c r="Q196" s="6" t="str">
        <f>IF(_xlfn.IFNA(VLOOKUP(L196,buff!$K:$L,2,FALSE),"")=0,"",_xlfn.IFNA(VLOOKUP(L196,buff!$K:$L,2,FALSE),""))</f>
        <v>20191:100:1:0</v>
      </c>
      <c r="R196" s="6" t="str">
        <f>IF(_xlfn.IFNA(VLOOKUP(M196,buff!$K:$L,2,FALSE),"")=0,"",_xlfn.IFNA(VLOOKUP(M196,buff!$K:$L,2,FALSE),""))</f>
        <v/>
      </c>
      <c r="S196" s="6" t="str">
        <f>IF(_xlfn.IFNA(VLOOKUP(N196,buff!$K:$L,2,FALSE),"")=0,"",_xlfn.IFNA(VLOOKUP(N196,buff!$K:$L,2,FALSE),""))</f>
        <v/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>
        <v>15</v>
      </c>
      <c r="W196">
        <v>10</v>
      </c>
    </row>
    <row r="197" spans="1:23" x14ac:dyDescent="0.15">
      <c r="A197" s="8" t="str">
        <f t="shared" si="22"/>
        <v>被动技能10等级12</v>
      </c>
      <c r="B197" s="8">
        <f t="shared" si="25"/>
        <v>10</v>
      </c>
      <c r="C197" s="8">
        <f t="shared" si="28"/>
        <v>12</v>
      </c>
      <c r="E197" s="8">
        <f t="shared" si="23"/>
        <v>200192</v>
      </c>
      <c r="F197" t="str">
        <f t="shared" si="24"/>
        <v>急速</v>
      </c>
      <c r="G197">
        <v>200192</v>
      </c>
      <c r="H197" s="4" t="s">
        <v>413</v>
      </c>
      <c r="I197" s="4" t="str">
        <f t="shared" si="31"/>
        <v>自身命中增加16,自身速度增加10%</v>
      </c>
      <c r="J197" t="s">
        <v>154</v>
      </c>
      <c r="K197" s="10" t="str">
        <f t="shared" si="29"/>
        <v>20192:100:1:0</v>
      </c>
      <c r="L197" s="4" t="s">
        <v>656</v>
      </c>
      <c r="M197" s="4"/>
      <c r="Q197" s="6" t="str">
        <f>IF(_xlfn.IFNA(VLOOKUP(L197,buff!$K:$L,2,FALSE),"")=0,"",_xlfn.IFNA(VLOOKUP(L197,buff!$K:$L,2,FALSE),""))</f>
        <v>20192:100:1:0</v>
      </c>
      <c r="R197" s="6" t="str">
        <f>IF(_xlfn.IFNA(VLOOKUP(M197,buff!$K:$L,2,FALSE),"")=0,"",_xlfn.IFNA(VLOOKUP(M197,buff!$K:$L,2,FALSE),""))</f>
        <v/>
      </c>
      <c r="S197" s="6" t="str">
        <f>IF(_xlfn.IFNA(VLOOKUP(N197,buff!$K:$L,2,FALSE),"")=0,"",_xlfn.IFNA(VLOOKUP(N197,buff!$K:$L,2,FALSE),""))</f>
        <v/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>
        <v>16</v>
      </c>
      <c r="W197">
        <v>10</v>
      </c>
    </row>
    <row r="198" spans="1:23" x14ac:dyDescent="0.15">
      <c r="A198" s="8" t="str">
        <f t="shared" si="22"/>
        <v>被动技能10等级13</v>
      </c>
      <c r="B198" s="8">
        <f t="shared" si="25"/>
        <v>10</v>
      </c>
      <c r="C198" s="8">
        <f t="shared" si="28"/>
        <v>13</v>
      </c>
      <c r="E198" s="8">
        <f t="shared" si="23"/>
        <v>200193</v>
      </c>
      <c r="F198" t="str">
        <f t="shared" si="24"/>
        <v>急速</v>
      </c>
      <c r="G198">
        <v>200193</v>
      </c>
      <c r="H198" s="4" t="s">
        <v>413</v>
      </c>
      <c r="I198" s="4" t="str">
        <f t="shared" si="31"/>
        <v>自身命中增加17,自身速度增加10%</v>
      </c>
      <c r="J198" t="s">
        <v>154</v>
      </c>
      <c r="K198" s="10" t="str">
        <f t="shared" si="29"/>
        <v>20193:100:1:0</v>
      </c>
      <c r="L198" s="4" t="s">
        <v>657</v>
      </c>
      <c r="M198" s="4"/>
      <c r="Q198" s="6" t="str">
        <f>IF(_xlfn.IFNA(VLOOKUP(L198,buff!$K:$L,2,FALSE),"")=0,"",_xlfn.IFNA(VLOOKUP(L198,buff!$K:$L,2,FALSE),""))</f>
        <v>20193:100:1:0</v>
      </c>
      <c r="R198" s="6" t="str">
        <f>IF(_xlfn.IFNA(VLOOKUP(M198,buff!$K:$L,2,FALSE),"")=0,"",_xlfn.IFNA(VLOOKUP(M198,buff!$K:$L,2,FALSE),""))</f>
        <v/>
      </c>
      <c r="S198" s="6" t="str">
        <f>IF(_xlfn.IFNA(VLOOKUP(N198,buff!$K:$L,2,FALSE),"")=0,"",_xlfn.IFNA(VLOOKUP(N198,buff!$K:$L,2,FALSE),""))</f>
        <v/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>
        <v>17</v>
      </c>
      <c r="W198">
        <v>10</v>
      </c>
    </row>
    <row r="199" spans="1:23" x14ac:dyDescent="0.15">
      <c r="A199" s="8" t="str">
        <f t="shared" ref="A199:A262" si="32">A$4&amp;B199&amp;A$5&amp;C199</f>
        <v>被动技能10等级14</v>
      </c>
      <c r="B199" s="8">
        <f t="shared" si="25"/>
        <v>10</v>
      </c>
      <c r="C199" s="8">
        <f t="shared" si="28"/>
        <v>14</v>
      </c>
      <c r="E199" s="8">
        <f t="shared" ref="E199:E262" si="33">G199</f>
        <v>200194</v>
      </c>
      <c r="F199" t="str">
        <f t="shared" ref="F199:F262" si="34">H199</f>
        <v>急速</v>
      </c>
      <c r="G199">
        <v>200194</v>
      </c>
      <c r="H199" s="4" t="s">
        <v>413</v>
      </c>
      <c r="I199" s="4" t="str">
        <f t="shared" si="31"/>
        <v>自身命中增加18,自身速度增加10%</v>
      </c>
      <c r="J199" t="s">
        <v>154</v>
      </c>
      <c r="K199" s="10" t="str">
        <f t="shared" si="29"/>
        <v>20194:100:1:0</v>
      </c>
      <c r="L199" s="4" t="s">
        <v>658</v>
      </c>
      <c r="M199" s="4"/>
      <c r="Q199" s="6" t="str">
        <f>IF(_xlfn.IFNA(VLOOKUP(L199,buff!$K:$L,2,FALSE),"")=0,"",_xlfn.IFNA(VLOOKUP(L199,buff!$K:$L,2,FALSE),""))</f>
        <v>20194:100:1:0</v>
      </c>
      <c r="R199" s="6" t="str">
        <f>IF(_xlfn.IFNA(VLOOKUP(M199,buff!$K:$L,2,FALSE),"")=0,"",_xlfn.IFNA(VLOOKUP(M199,buff!$K:$L,2,FALSE),""))</f>
        <v/>
      </c>
      <c r="S199" s="6" t="str">
        <f>IF(_xlfn.IFNA(VLOOKUP(N199,buff!$K:$L,2,FALSE),"")=0,"",_xlfn.IFNA(VLOOKUP(N199,buff!$K:$L,2,FALSE),""))</f>
        <v/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>
        <v>18</v>
      </c>
      <c r="W199">
        <v>10</v>
      </c>
    </row>
    <row r="200" spans="1:23" x14ac:dyDescent="0.15">
      <c r="A200" s="8" t="str">
        <f t="shared" si="32"/>
        <v>被动技能10等级15</v>
      </c>
      <c r="B200" s="8">
        <f t="shared" ref="B200:B263" si="35">IF(C200=1,B199+1,B199)</f>
        <v>10</v>
      </c>
      <c r="C200" s="8">
        <f t="shared" si="28"/>
        <v>15</v>
      </c>
      <c r="E200" s="8">
        <f t="shared" si="33"/>
        <v>200195</v>
      </c>
      <c r="F200" t="str">
        <f t="shared" si="34"/>
        <v>急速</v>
      </c>
      <c r="G200">
        <v>200195</v>
      </c>
      <c r="H200" s="4" t="s">
        <v>413</v>
      </c>
      <c r="I200" s="4" t="str">
        <f t="shared" si="31"/>
        <v>自身命中增加19,自身速度增加10%</v>
      </c>
      <c r="J200" t="s">
        <v>154</v>
      </c>
      <c r="K200" s="10" t="str">
        <f t="shared" si="29"/>
        <v>20195:100:1:0</v>
      </c>
      <c r="L200" s="4" t="s">
        <v>659</v>
      </c>
      <c r="M200" s="4"/>
      <c r="Q200" s="6" t="str">
        <f>IF(_xlfn.IFNA(VLOOKUP(L200,buff!$K:$L,2,FALSE),"")=0,"",_xlfn.IFNA(VLOOKUP(L200,buff!$K:$L,2,FALSE),""))</f>
        <v>20195:100:1:0</v>
      </c>
      <c r="R200" s="6" t="str">
        <f>IF(_xlfn.IFNA(VLOOKUP(M200,buff!$K:$L,2,FALSE),"")=0,"",_xlfn.IFNA(VLOOKUP(M200,buff!$K:$L,2,FALSE),""))</f>
        <v/>
      </c>
      <c r="S200" s="6" t="str">
        <f>IF(_xlfn.IFNA(VLOOKUP(N200,buff!$K:$L,2,FALSE),"")=0,"",_xlfn.IFNA(VLOOKUP(N200,buff!$K:$L,2,FALSE),""))</f>
        <v/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>
        <v>19</v>
      </c>
      <c r="W200">
        <v>10</v>
      </c>
    </row>
    <row r="201" spans="1:23" x14ac:dyDescent="0.15">
      <c r="A201" s="8" t="str">
        <f t="shared" si="32"/>
        <v>被动技能10等级16</v>
      </c>
      <c r="B201" s="8">
        <f t="shared" si="35"/>
        <v>10</v>
      </c>
      <c r="C201" s="8">
        <f t="shared" si="28"/>
        <v>16</v>
      </c>
      <c r="E201" s="8">
        <f t="shared" si="33"/>
        <v>200196</v>
      </c>
      <c r="F201" t="str">
        <f t="shared" si="34"/>
        <v>急速</v>
      </c>
      <c r="G201">
        <v>200196</v>
      </c>
      <c r="H201" s="4" t="s">
        <v>413</v>
      </c>
      <c r="I201" s="4" t="str">
        <f t="shared" si="31"/>
        <v>自身命中增加20,自身速度增加10%</v>
      </c>
      <c r="J201" t="s">
        <v>154</v>
      </c>
      <c r="K201" s="10" t="str">
        <f t="shared" si="29"/>
        <v>20196:100:1:0</v>
      </c>
      <c r="L201" s="4" t="s">
        <v>660</v>
      </c>
      <c r="M201" s="4"/>
      <c r="Q201" s="6" t="str">
        <f>IF(_xlfn.IFNA(VLOOKUP(L201,buff!$K:$L,2,FALSE),"")=0,"",_xlfn.IFNA(VLOOKUP(L201,buff!$K:$L,2,FALSE),""))</f>
        <v>20196:100:1:0</v>
      </c>
      <c r="R201" s="6" t="str">
        <f>IF(_xlfn.IFNA(VLOOKUP(M201,buff!$K:$L,2,FALSE),"")=0,"",_xlfn.IFNA(VLOOKUP(M201,buff!$K:$L,2,FALSE),""))</f>
        <v/>
      </c>
      <c r="S201" s="6" t="str">
        <f>IF(_xlfn.IFNA(VLOOKUP(N201,buff!$K:$L,2,FALSE),"")=0,"",_xlfn.IFNA(VLOOKUP(N201,buff!$K:$L,2,FALSE),""))</f>
        <v/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>
        <v>20</v>
      </c>
      <c r="W201">
        <v>10</v>
      </c>
    </row>
    <row r="202" spans="1:23" x14ac:dyDescent="0.15">
      <c r="A202" s="8" t="str">
        <f t="shared" si="32"/>
        <v>被动技能10等级17</v>
      </c>
      <c r="B202" s="8">
        <f t="shared" si="35"/>
        <v>10</v>
      </c>
      <c r="C202" s="8">
        <f t="shared" si="28"/>
        <v>17</v>
      </c>
      <c r="E202" s="8">
        <f t="shared" si="33"/>
        <v>200197</v>
      </c>
      <c r="F202" t="str">
        <f t="shared" si="34"/>
        <v>急速</v>
      </c>
      <c r="G202">
        <v>200197</v>
      </c>
      <c r="H202" s="4" t="s">
        <v>413</v>
      </c>
      <c r="I202" s="4" t="str">
        <f t="shared" si="31"/>
        <v>自身命中增加21,自身速度增加10%</v>
      </c>
      <c r="J202" t="s">
        <v>154</v>
      </c>
      <c r="K202" s="10" t="str">
        <f t="shared" si="29"/>
        <v>20197:100:1:0</v>
      </c>
      <c r="L202" s="4" t="s">
        <v>661</v>
      </c>
      <c r="M202" s="4"/>
      <c r="Q202" s="6" t="str">
        <f>IF(_xlfn.IFNA(VLOOKUP(L202,buff!$K:$L,2,FALSE),"")=0,"",_xlfn.IFNA(VLOOKUP(L202,buff!$K:$L,2,FALSE),""))</f>
        <v>20197:100:1:0</v>
      </c>
      <c r="R202" s="6" t="str">
        <f>IF(_xlfn.IFNA(VLOOKUP(M202,buff!$K:$L,2,FALSE),"")=0,"",_xlfn.IFNA(VLOOKUP(M202,buff!$K:$L,2,FALSE),""))</f>
        <v/>
      </c>
      <c r="S202" s="6" t="str">
        <f>IF(_xlfn.IFNA(VLOOKUP(N202,buff!$K:$L,2,FALSE),"")=0,"",_xlfn.IFNA(VLOOKUP(N202,buff!$K:$L,2,FALSE),""))</f>
        <v/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>
        <v>21</v>
      </c>
      <c r="W202">
        <v>10</v>
      </c>
    </row>
    <row r="203" spans="1:23" x14ac:dyDescent="0.15">
      <c r="A203" s="8" t="str">
        <f t="shared" si="32"/>
        <v>被动技能10等级18</v>
      </c>
      <c r="B203" s="8">
        <f t="shared" si="35"/>
        <v>10</v>
      </c>
      <c r="C203" s="8">
        <f t="shared" si="28"/>
        <v>18</v>
      </c>
      <c r="E203" s="8">
        <f t="shared" si="33"/>
        <v>200198</v>
      </c>
      <c r="F203" t="str">
        <f t="shared" si="34"/>
        <v>急速</v>
      </c>
      <c r="G203">
        <v>200198</v>
      </c>
      <c r="H203" s="4" t="s">
        <v>413</v>
      </c>
      <c r="I203" s="4" t="str">
        <f t="shared" si="31"/>
        <v>自身命中增加22,自身速度增加10%</v>
      </c>
      <c r="J203" t="s">
        <v>154</v>
      </c>
      <c r="K203" s="10" t="str">
        <f t="shared" si="29"/>
        <v>20198:100:1:0</v>
      </c>
      <c r="L203" s="4" t="s">
        <v>662</v>
      </c>
      <c r="M203" s="4"/>
      <c r="Q203" s="6" t="str">
        <f>IF(_xlfn.IFNA(VLOOKUP(L203,buff!$K:$L,2,FALSE),"")=0,"",_xlfn.IFNA(VLOOKUP(L203,buff!$K:$L,2,FALSE),""))</f>
        <v>20198:100:1:0</v>
      </c>
      <c r="R203" s="6" t="str">
        <f>IF(_xlfn.IFNA(VLOOKUP(M203,buff!$K:$L,2,FALSE),"")=0,"",_xlfn.IFNA(VLOOKUP(M203,buff!$K:$L,2,FALSE),""))</f>
        <v/>
      </c>
      <c r="S203" s="6" t="str">
        <f>IF(_xlfn.IFNA(VLOOKUP(N203,buff!$K:$L,2,FALSE),"")=0,"",_xlfn.IFNA(VLOOKUP(N203,buff!$K:$L,2,FALSE),""))</f>
        <v/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>
        <v>22</v>
      </c>
      <c r="W203">
        <v>10</v>
      </c>
    </row>
    <row r="204" spans="1:23" x14ac:dyDescent="0.15">
      <c r="A204" s="8" t="str">
        <f t="shared" si="32"/>
        <v>被动技能10等级19</v>
      </c>
      <c r="B204" s="8">
        <f t="shared" si="35"/>
        <v>10</v>
      </c>
      <c r="C204" s="8">
        <f t="shared" si="28"/>
        <v>19</v>
      </c>
      <c r="E204" s="8">
        <f t="shared" si="33"/>
        <v>200199</v>
      </c>
      <c r="F204" t="str">
        <f t="shared" si="34"/>
        <v>急速</v>
      </c>
      <c r="G204">
        <v>200199</v>
      </c>
      <c r="H204" s="4" t="s">
        <v>413</v>
      </c>
      <c r="I204" s="4" t="str">
        <f t="shared" si="31"/>
        <v>自身命中增加23,自身速度增加10%</v>
      </c>
      <c r="J204" t="s">
        <v>154</v>
      </c>
      <c r="K204" s="10" t="str">
        <f t="shared" si="29"/>
        <v>20199:100:1:0</v>
      </c>
      <c r="L204" s="4" t="s">
        <v>663</v>
      </c>
      <c r="M204" s="4"/>
      <c r="Q204" s="6" t="str">
        <f>IF(_xlfn.IFNA(VLOOKUP(L204,buff!$K:$L,2,FALSE),"")=0,"",_xlfn.IFNA(VLOOKUP(L204,buff!$K:$L,2,FALSE),""))</f>
        <v>20199:100:1:0</v>
      </c>
      <c r="R204" s="6" t="str">
        <f>IF(_xlfn.IFNA(VLOOKUP(M204,buff!$K:$L,2,FALSE),"")=0,"",_xlfn.IFNA(VLOOKUP(M204,buff!$K:$L,2,FALSE),""))</f>
        <v/>
      </c>
      <c r="S204" s="6" t="str">
        <f>IF(_xlfn.IFNA(VLOOKUP(N204,buff!$K:$L,2,FALSE),"")=0,"",_xlfn.IFNA(VLOOKUP(N204,buff!$K:$L,2,FALSE),""))</f>
        <v/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>
        <v>23</v>
      </c>
      <c r="W204">
        <v>10</v>
      </c>
    </row>
    <row r="205" spans="1:23" x14ac:dyDescent="0.15">
      <c r="A205" s="8" t="str">
        <f t="shared" si="32"/>
        <v>被动技能10等级20</v>
      </c>
      <c r="B205" s="8">
        <f t="shared" si="35"/>
        <v>10</v>
      </c>
      <c r="C205" s="8">
        <f t="shared" si="28"/>
        <v>20</v>
      </c>
      <c r="E205" s="8">
        <f t="shared" si="33"/>
        <v>200200</v>
      </c>
      <c r="F205" t="str">
        <f t="shared" si="34"/>
        <v>急速</v>
      </c>
      <c r="G205">
        <v>200200</v>
      </c>
      <c r="H205" s="4" t="s">
        <v>413</v>
      </c>
      <c r="I205" s="4" t="str">
        <f t="shared" si="31"/>
        <v>自身命中增加24,自身速度增加10%</v>
      </c>
      <c r="J205" t="s">
        <v>154</v>
      </c>
      <c r="K205" s="10" t="str">
        <f t="shared" si="29"/>
        <v>20200:100:1:0</v>
      </c>
      <c r="L205" s="4" t="s">
        <v>664</v>
      </c>
      <c r="M205" s="4"/>
      <c r="Q205" s="6" t="str">
        <f>IF(_xlfn.IFNA(VLOOKUP(L205,buff!$K:$L,2,FALSE),"")=0,"",_xlfn.IFNA(VLOOKUP(L205,buff!$K:$L,2,FALSE),""))</f>
        <v>20200:100:1:0</v>
      </c>
      <c r="R205" s="6" t="str">
        <f>IF(_xlfn.IFNA(VLOOKUP(M205,buff!$K:$L,2,FALSE),"")=0,"",_xlfn.IFNA(VLOOKUP(M205,buff!$K:$L,2,FALSE),""))</f>
        <v/>
      </c>
      <c r="S205" s="6" t="str">
        <f>IF(_xlfn.IFNA(VLOOKUP(N205,buff!$K:$L,2,FALSE),"")=0,"",_xlfn.IFNA(VLOOKUP(N205,buff!$K:$L,2,FALSE),""))</f>
        <v/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>
        <v>24</v>
      </c>
      <c r="W205">
        <v>10</v>
      </c>
    </row>
    <row r="206" spans="1:23" x14ac:dyDescent="0.15">
      <c r="A206" s="8" t="str">
        <f t="shared" si="32"/>
        <v>被动技能11等级1</v>
      </c>
      <c r="B206" s="8">
        <f t="shared" si="35"/>
        <v>11</v>
      </c>
      <c r="C206" s="8">
        <f t="shared" si="28"/>
        <v>1</v>
      </c>
      <c r="E206" s="8">
        <f t="shared" si="33"/>
        <v>200201</v>
      </c>
      <c r="F206" t="str">
        <f t="shared" si="34"/>
        <v>暴伤</v>
      </c>
      <c r="G206">
        <v>200201</v>
      </c>
      <c r="H206" s="4" t="s">
        <v>665</v>
      </c>
      <c r="I206" s="4" t="str">
        <f>"提升自身暴伤率"&amp;V206</f>
        <v>提升自身暴伤率20</v>
      </c>
      <c r="J206" t="s">
        <v>154</v>
      </c>
      <c r="K206" s="10" t="str">
        <f t="shared" si="29"/>
        <v>20201:100:1:0</v>
      </c>
      <c r="L206" s="4" t="s">
        <v>1281</v>
      </c>
      <c r="Q206" s="6" t="str">
        <f>IF(_xlfn.IFNA(VLOOKUP(L206,buff!$K:$L,2,FALSE),"")=0,"",_xlfn.IFNA(VLOOKUP(L206,buff!$K:$L,2,FALSE),""))</f>
        <v>20201:100:1:0</v>
      </c>
      <c r="R206" s="6" t="str">
        <f>IF(_xlfn.IFNA(VLOOKUP(M206,buff!$K:$L,2,FALSE),"")=0,"",_xlfn.IFNA(VLOOKUP(M206,buff!$K:$L,2,FALSE),""))</f>
        <v/>
      </c>
      <c r="S206" s="6" t="str">
        <f>IF(_xlfn.IFNA(VLOOKUP(N206,buff!$K:$L,2,FALSE),"")=0,"",_xlfn.IFNA(VLOOKUP(N206,buff!$K:$L,2,FALSE),""))</f>
        <v/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>
        <v>20</v>
      </c>
      <c r="W206" t="s">
        <v>1487</v>
      </c>
    </row>
    <row r="207" spans="1:23" x14ac:dyDescent="0.15">
      <c r="A207" s="8" t="str">
        <f t="shared" si="32"/>
        <v>被动技能11等级2</v>
      </c>
      <c r="B207" s="8">
        <f t="shared" si="35"/>
        <v>11</v>
      </c>
      <c r="C207" s="8">
        <f t="shared" si="28"/>
        <v>2</v>
      </c>
      <c r="E207" s="8">
        <f t="shared" si="33"/>
        <v>200202</v>
      </c>
      <c r="F207" t="str">
        <f t="shared" si="34"/>
        <v>暴伤</v>
      </c>
      <c r="G207">
        <v>200202</v>
      </c>
      <c r="H207" s="4" t="s">
        <v>665</v>
      </c>
      <c r="I207" s="4" t="str">
        <f t="shared" ref="I207:I225" si="36">"提升自身暴伤率"&amp;V207</f>
        <v>提升自身暴伤率21</v>
      </c>
      <c r="J207" t="s">
        <v>154</v>
      </c>
      <c r="K207" s="10" t="str">
        <f t="shared" si="29"/>
        <v>20202:100:1:0</v>
      </c>
      <c r="L207" s="4" t="s">
        <v>1282</v>
      </c>
      <c r="Q207" s="6" t="str">
        <f>IF(_xlfn.IFNA(VLOOKUP(L207,buff!$K:$L,2,FALSE),"")=0,"",_xlfn.IFNA(VLOOKUP(L207,buff!$K:$L,2,FALSE),""))</f>
        <v>20202:100:1:0</v>
      </c>
      <c r="R207" s="6" t="str">
        <f>IF(_xlfn.IFNA(VLOOKUP(M207,buff!$K:$L,2,FALSE),"")=0,"",_xlfn.IFNA(VLOOKUP(M207,buff!$K:$L,2,FALSE),""))</f>
        <v/>
      </c>
      <c r="S207" s="6" t="str">
        <f>IF(_xlfn.IFNA(VLOOKUP(N207,buff!$K:$L,2,FALSE),"")=0,"",_xlfn.IFNA(VLOOKUP(N207,buff!$K:$L,2,FALSE),""))</f>
        <v/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>
        <v>21</v>
      </c>
      <c r="W207" t="s">
        <v>1487</v>
      </c>
    </row>
    <row r="208" spans="1:23" x14ac:dyDescent="0.15">
      <c r="A208" s="8" t="str">
        <f t="shared" si="32"/>
        <v>被动技能11等级3</v>
      </c>
      <c r="B208" s="8">
        <f t="shared" si="35"/>
        <v>11</v>
      </c>
      <c r="C208" s="8">
        <f t="shared" si="28"/>
        <v>3</v>
      </c>
      <c r="E208" s="8">
        <f t="shared" si="33"/>
        <v>200203</v>
      </c>
      <c r="F208" t="str">
        <f t="shared" si="34"/>
        <v>暴伤</v>
      </c>
      <c r="G208">
        <v>200203</v>
      </c>
      <c r="H208" s="4" t="s">
        <v>665</v>
      </c>
      <c r="I208" s="4" t="str">
        <f t="shared" si="36"/>
        <v>提升自身暴伤率22</v>
      </c>
      <c r="J208" t="s">
        <v>154</v>
      </c>
      <c r="K208" s="10" t="str">
        <f t="shared" si="29"/>
        <v>20203:100:1:0</v>
      </c>
      <c r="L208" s="4" t="s">
        <v>1283</v>
      </c>
      <c r="Q208" s="6" t="str">
        <f>IF(_xlfn.IFNA(VLOOKUP(L208,buff!$K:$L,2,FALSE),"")=0,"",_xlfn.IFNA(VLOOKUP(L208,buff!$K:$L,2,FALSE),""))</f>
        <v>20203:100:1:0</v>
      </c>
      <c r="R208" s="6" t="str">
        <f>IF(_xlfn.IFNA(VLOOKUP(M208,buff!$K:$L,2,FALSE),"")=0,"",_xlfn.IFNA(VLOOKUP(M208,buff!$K:$L,2,FALSE),""))</f>
        <v/>
      </c>
      <c r="S208" s="6" t="str">
        <f>IF(_xlfn.IFNA(VLOOKUP(N208,buff!$K:$L,2,FALSE),"")=0,"",_xlfn.IFNA(VLOOKUP(N208,buff!$K:$L,2,FALSE),""))</f>
        <v/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>
        <v>22</v>
      </c>
      <c r="W208" t="s">
        <v>1487</v>
      </c>
    </row>
    <row r="209" spans="1:23" x14ac:dyDescent="0.15">
      <c r="A209" s="8" t="str">
        <f t="shared" si="32"/>
        <v>被动技能11等级4</v>
      </c>
      <c r="B209" s="8">
        <f t="shared" si="35"/>
        <v>11</v>
      </c>
      <c r="C209" s="8">
        <f t="shared" si="28"/>
        <v>4</v>
      </c>
      <c r="E209" s="8">
        <f t="shared" si="33"/>
        <v>200204</v>
      </c>
      <c r="F209" t="str">
        <f t="shared" si="34"/>
        <v>暴伤</v>
      </c>
      <c r="G209">
        <v>200204</v>
      </c>
      <c r="H209" s="4" t="s">
        <v>665</v>
      </c>
      <c r="I209" s="4" t="str">
        <f t="shared" si="36"/>
        <v>提升自身暴伤率23</v>
      </c>
      <c r="J209" t="s">
        <v>154</v>
      </c>
      <c r="K209" s="10" t="str">
        <f t="shared" si="29"/>
        <v>20204:100:1:0</v>
      </c>
      <c r="L209" s="4" t="s">
        <v>1284</v>
      </c>
      <c r="Q209" s="6" t="str">
        <f>IF(_xlfn.IFNA(VLOOKUP(L209,buff!$K:$L,2,FALSE),"")=0,"",_xlfn.IFNA(VLOOKUP(L209,buff!$K:$L,2,FALSE),""))</f>
        <v>20204:100:1:0</v>
      </c>
      <c r="R209" s="6" t="str">
        <f>IF(_xlfn.IFNA(VLOOKUP(M209,buff!$K:$L,2,FALSE),"")=0,"",_xlfn.IFNA(VLOOKUP(M209,buff!$K:$L,2,FALSE),""))</f>
        <v/>
      </c>
      <c r="S209" s="6" t="str">
        <f>IF(_xlfn.IFNA(VLOOKUP(N209,buff!$K:$L,2,FALSE),"")=0,"",_xlfn.IFNA(VLOOKUP(N209,buff!$K:$L,2,FALSE),""))</f>
        <v/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>
        <v>23</v>
      </c>
      <c r="W209" t="s">
        <v>1487</v>
      </c>
    </row>
    <row r="210" spans="1:23" x14ac:dyDescent="0.15">
      <c r="A210" s="8" t="str">
        <f t="shared" si="32"/>
        <v>被动技能11等级5</v>
      </c>
      <c r="B210" s="8">
        <f t="shared" si="35"/>
        <v>11</v>
      </c>
      <c r="C210" s="8">
        <f t="shared" si="28"/>
        <v>5</v>
      </c>
      <c r="E210" s="8">
        <f t="shared" si="33"/>
        <v>200205</v>
      </c>
      <c r="F210" t="str">
        <f t="shared" si="34"/>
        <v>暴伤</v>
      </c>
      <c r="G210">
        <v>200205</v>
      </c>
      <c r="H210" s="4" t="s">
        <v>665</v>
      </c>
      <c r="I210" s="4" t="str">
        <f t="shared" si="36"/>
        <v>提升自身暴伤率24</v>
      </c>
      <c r="J210" t="s">
        <v>154</v>
      </c>
      <c r="K210" s="10" t="str">
        <f t="shared" si="29"/>
        <v>20205:100:1:0</v>
      </c>
      <c r="L210" s="4" t="s">
        <v>1285</v>
      </c>
      <c r="Q210" s="6" t="str">
        <f>IF(_xlfn.IFNA(VLOOKUP(L210,buff!$K:$L,2,FALSE),"")=0,"",_xlfn.IFNA(VLOOKUP(L210,buff!$K:$L,2,FALSE),""))</f>
        <v>20205:100:1:0</v>
      </c>
      <c r="R210" s="6" t="str">
        <f>IF(_xlfn.IFNA(VLOOKUP(M210,buff!$K:$L,2,FALSE),"")=0,"",_xlfn.IFNA(VLOOKUP(M210,buff!$K:$L,2,FALSE),""))</f>
        <v/>
      </c>
      <c r="S210" s="6" t="str">
        <f>IF(_xlfn.IFNA(VLOOKUP(N210,buff!$K:$L,2,FALSE),"")=0,"",_xlfn.IFNA(VLOOKUP(N210,buff!$K:$L,2,FALSE),""))</f>
        <v/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>
        <v>24</v>
      </c>
      <c r="W210" t="s">
        <v>1487</v>
      </c>
    </row>
    <row r="211" spans="1:23" x14ac:dyDescent="0.15">
      <c r="A211" s="8" t="str">
        <f t="shared" si="32"/>
        <v>被动技能11等级6</v>
      </c>
      <c r="B211" s="8">
        <f t="shared" si="35"/>
        <v>11</v>
      </c>
      <c r="C211" s="8">
        <f t="shared" si="28"/>
        <v>6</v>
      </c>
      <c r="E211" s="8">
        <f t="shared" si="33"/>
        <v>200206</v>
      </c>
      <c r="F211" t="str">
        <f t="shared" si="34"/>
        <v>暴伤</v>
      </c>
      <c r="G211">
        <v>200206</v>
      </c>
      <c r="H211" s="4" t="s">
        <v>665</v>
      </c>
      <c r="I211" s="4" t="str">
        <f t="shared" si="36"/>
        <v>提升自身暴伤率25</v>
      </c>
      <c r="J211" t="s">
        <v>154</v>
      </c>
      <c r="K211" s="10" t="str">
        <f t="shared" si="29"/>
        <v>20206:100:1:0</v>
      </c>
      <c r="L211" s="4" t="s">
        <v>1286</v>
      </c>
      <c r="Q211" s="6" t="str">
        <f>IF(_xlfn.IFNA(VLOOKUP(L211,buff!$K:$L,2,FALSE),"")=0,"",_xlfn.IFNA(VLOOKUP(L211,buff!$K:$L,2,FALSE),""))</f>
        <v>20206:100:1:0</v>
      </c>
      <c r="R211" s="6" t="str">
        <f>IF(_xlfn.IFNA(VLOOKUP(M211,buff!$K:$L,2,FALSE),"")=0,"",_xlfn.IFNA(VLOOKUP(M211,buff!$K:$L,2,FALSE),""))</f>
        <v/>
      </c>
      <c r="S211" s="6" t="str">
        <f>IF(_xlfn.IFNA(VLOOKUP(N211,buff!$K:$L,2,FALSE),"")=0,"",_xlfn.IFNA(VLOOKUP(N211,buff!$K:$L,2,FALSE),""))</f>
        <v/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>
        <v>25</v>
      </c>
      <c r="W211" t="s">
        <v>1487</v>
      </c>
    </row>
    <row r="212" spans="1:23" x14ac:dyDescent="0.15">
      <c r="A212" s="8" t="str">
        <f t="shared" si="32"/>
        <v>被动技能11等级7</v>
      </c>
      <c r="B212" s="8">
        <f t="shared" si="35"/>
        <v>11</v>
      </c>
      <c r="C212" s="8">
        <f t="shared" si="28"/>
        <v>7</v>
      </c>
      <c r="E212" s="8">
        <f t="shared" si="33"/>
        <v>200207</v>
      </c>
      <c r="F212" t="str">
        <f t="shared" si="34"/>
        <v>暴伤</v>
      </c>
      <c r="G212">
        <v>200207</v>
      </c>
      <c r="H212" s="4" t="s">
        <v>665</v>
      </c>
      <c r="I212" s="4" t="str">
        <f t="shared" si="36"/>
        <v>提升自身暴伤率26</v>
      </c>
      <c r="J212" t="s">
        <v>154</v>
      </c>
      <c r="K212" s="10" t="str">
        <f t="shared" si="29"/>
        <v>20207:100:1:0</v>
      </c>
      <c r="L212" s="4" t="s">
        <v>1287</v>
      </c>
      <c r="Q212" s="6" t="str">
        <f>IF(_xlfn.IFNA(VLOOKUP(L212,buff!$K:$L,2,FALSE),"")=0,"",_xlfn.IFNA(VLOOKUP(L212,buff!$K:$L,2,FALSE),""))</f>
        <v>20207:100:1:0</v>
      </c>
      <c r="R212" s="6" t="str">
        <f>IF(_xlfn.IFNA(VLOOKUP(M212,buff!$K:$L,2,FALSE),"")=0,"",_xlfn.IFNA(VLOOKUP(M212,buff!$K:$L,2,FALSE),""))</f>
        <v/>
      </c>
      <c r="S212" s="6" t="str">
        <f>IF(_xlfn.IFNA(VLOOKUP(N212,buff!$K:$L,2,FALSE),"")=0,"",_xlfn.IFNA(VLOOKUP(N212,buff!$K:$L,2,FALSE),""))</f>
        <v/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>
        <v>26</v>
      </c>
      <c r="W212" t="s">
        <v>1487</v>
      </c>
    </row>
    <row r="213" spans="1:23" x14ac:dyDescent="0.15">
      <c r="A213" s="8" t="str">
        <f t="shared" si="32"/>
        <v>被动技能11等级8</v>
      </c>
      <c r="B213" s="8">
        <f t="shared" si="35"/>
        <v>11</v>
      </c>
      <c r="C213" s="8">
        <f t="shared" si="28"/>
        <v>8</v>
      </c>
      <c r="E213" s="8">
        <f t="shared" si="33"/>
        <v>200208</v>
      </c>
      <c r="F213" t="str">
        <f t="shared" si="34"/>
        <v>暴伤</v>
      </c>
      <c r="G213">
        <v>200208</v>
      </c>
      <c r="H213" s="4" t="s">
        <v>665</v>
      </c>
      <c r="I213" s="4" t="str">
        <f t="shared" si="36"/>
        <v>提升自身暴伤率27</v>
      </c>
      <c r="J213" t="s">
        <v>154</v>
      </c>
      <c r="K213" s="10" t="str">
        <f t="shared" si="29"/>
        <v>20208:100:1:0</v>
      </c>
      <c r="L213" s="4" t="s">
        <v>1288</v>
      </c>
      <c r="Q213" s="6" t="str">
        <f>IF(_xlfn.IFNA(VLOOKUP(L213,buff!$K:$L,2,FALSE),"")=0,"",_xlfn.IFNA(VLOOKUP(L213,buff!$K:$L,2,FALSE),""))</f>
        <v>20208:100:1:0</v>
      </c>
      <c r="R213" s="6" t="str">
        <f>IF(_xlfn.IFNA(VLOOKUP(M213,buff!$K:$L,2,FALSE),"")=0,"",_xlfn.IFNA(VLOOKUP(M213,buff!$K:$L,2,FALSE),""))</f>
        <v/>
      </c>
      <c r="S213" s="6" t="str">
        <f>IF(_xlfn.IFNA(VLOOKUP(N213,buff!$K:$L,2,FALSE),"")=0,"",_xlfn.IFNA(VLOOKUP(N213,buff!$K:$L,2,FALSE),""))</f>
        <v/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>
        <v>27</v>
      </c>
      <c r="W213" t="s">
        <v>1487</v>
      </c>
    </row>
    <row r="214" spans="1:23" x14ac:dyDescent="0.15">
      <c r="A214" s="8" t="str">
        <f t="shared" si="32"/>
        <v>被动技能11等级9</v>
      </c>
      <c r="B214" s="8">
        <f t="shared" si="35"/>
        <v>11</v>
      </c>
      <c r="C214" s="8">
        <f t="shared" si="28"/>
        <v>9</v>
      </c>
      <c r="E214" s="8">
        <f t="shared" si="33"/>
        <v>200209</v>
      </c>
      <c r="F214" t="str">
        <f t="shared" si="34"/>
        <v>暴伤</v>
      </c>
      <c r="G214">
        <v>200209</v>
      </c>
      <c r="H214" s="4" t="s">
        <v>665</v>
      </c>
      <c r="I214" s="4" t="str">
        <f t="shared" si="36"/>
        <v>提升自身暴伤率28</v>
      </c>
      <c r="J214" t="s">
        <v>154</v>
      </c>
      <c r="K214" s="10" t="str">
        <f t="shared" si="29"/>
        <v>20209:100:1:0</v>
      </c>
      <c r="L214" s="4" t="s">
        <v>1289</v>
      </c>
      <c r="Q214" s="6" t="str">
        <f>IF(_xlfn.IFNA(VLOOKUP(L214,buff!$K:$L,2,FALSE),"")=0,"",_xlfn.IFNA(VLOOKUP(L214,buff!$K:$L,2,FALSE),""))</f>
        <v>20209:100:1:0</v>
      </c>
      <c r="R214" s="6" t="str">
        <f>IF(_xlfn.IFNA(VLOOKUP(M214,buff!$K:$L,2,FALSE),"")=0,"",_xlfn.IFNA(VLOOKUP(M214,buff!$K:$L,2,FALSE),""))</f>
        <v/>
      </c>
      <c r="S214" s="6" t="str">
        <f>IF(_xlfn.IFNA(VLOOKUP(N214,buff!$K:$L,2,FALSE),"")=0,"",_xlfn.IFNA(VLOOKUP(N214,buff!$K:$L,2,FALSE),""))</f>
        <v/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>
        <v>28</v>
      </c>
      <c r="W214" t="s">
        <v>1487</v>
      </c>
    </row>
    <row r="215" spans="1:23" x14ac:dyDescent="0.15">
      <c r="A215" s="8" t="str">
        <f t="shared" si="32"/>
        <v>被动技能11等级10</v>
      </c>
      <c r="B215" s="8">
        <f t="shared" si="35"/>
        <v>11</v>
      </c>
      <c r="C215" s="8">
        <f t="shared" ref="C215:C278" si="37">IF(C214=C$4,1,C214+1)</f>
        <v>10</v>
      </c>
      <c r="E215" s="8">
        <f t="shared" si="33"/>
        <v>200210</v>
      </c>
      <c r="F215" t="str">
        <f t="shared" si="34"/>
        <v>暴伤</v>
      </c>
      <c r="G215">
        <v>200210</v>
      </c>
      <c r="H215" s="4" t="s">
        <v>665</v>
      </c>
      <c r="I215" s="4" t="str">
        <f t="shared" si="36"/>
        <v>提升自身暴伤率29</v>
      </c>
      <c r="J215" t="s">
        <v>154</v>
      </c>
      <c r="K215" s="10" t="str">
        <f t="shared" si="29"/>
        <v>20210:100:1:0</v>
      </c>
      <c r="L215" s="4" t="s">
        <v>1290</v>
      </c>
      <c r="Q215" s="6" t="str">
        <f>IF(_xlfn.IFNA(VLOOKUP(L215,buff!$K:$L,2,FALSE),"")=0,"",_xlfn.IFNA(VLOOKUP(L215,buff!$K:$L,2,FALSE),""))</f>
        <v>20210:100:1:0</v>
      </c>
      <c r="R215" s="6" t="str">
        <f>IF(_xlfn.IFNA(VLOOKUP(M215,buff!$K:$L,2,FALSE),"")=0,"",_xlfn.IFNA(VLOOKUP(M215,buff!$K:$L,2,FALSE),""))</f>
        <v/>
      </c>
      <c r="S215" s="6" t="str">
        <f>IF(_xlfn.IFNA(VLOOKUP(N215,buff!$K:$L,2,FALSE),"")=0,"",_xlfn.IFNA(VLOOKUP(N215,buff!$K:$L,2,FALSE),""))</f>
        <v/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>
        <v>29</v>
      </c>
      <c r="W215" t="s">
        <v>1487</v>
      </c>
    </row>
    <row r="216" spans="1:23" x14ac:dyDescent="0.15">
      <c r="A216" s="8" t="str">
        <f t="shared" si="32"/>
        <v>被动技能11等级11</v>
      </c>
      <c r="B216" s="8">
        <f t="shared" si="35"/>
        <v>11</v>
      </c>
      <c r="C216" s="8">
        <f t="shared" si="37"/>
        <v>11</v>
      </c>
      <c r="E216" s="8">
        <f t="shared" si="33"/>
        <v>200211</v>
      </c>
      <c r="F216" t="str">
        <f t="shared" si="34"/>
        <v>暴伤</v>
      </c>
      <c r="G216">
        <v>200211</v>
      </c>
      <c r="H216" s="4" t="s">
        <v>665</v>
      </c>
      <c r="I216" s="4" t="str">
        <f t="shared" si="36"/>
        <v>提升自身暴伤率30</v>
      </c>
      <c r="J216" t="s">
        <v>154</v>
      </c>
      <c r="K216" s="10" t="str">
        <f t="shared" si="29"/>
        <v>20211:100:1:0</v>
      </c>
      <c r="L216" s="4" t="s">
        <v>1291</v>
      </c>
      <c r="Q216" s="6" t="str">
        <f>IF(_xlfn.IFNA(VLOOKUP(L216,buff!$K:$L,2,FALSE),"")=0,"",_xlfn.IFNA(VLOOKUP(L216,buff!$K:$L,2,FALSE),""))</f>
        <v>20211:100:1:0</v>
      </c>
      <c r="R216" s="6" t="str">
        <f>IF(_xlfn.IFNA(VLOOKUP(M216,buff!$K:$L,2,FALSE),"")=0,"",_xlfn.IFNA(VLOOKUP(M216,buff!$K:$L,2,FALSE),""))</f>
        <v/>
      </c>
      <c r="S216" s="6" t="str">
        <f>IF(_xlfn.IFNA(VLOOKUP(N216,buff!$K:$L,2,FALSE),"")=0,"",_xlfn.IFNA(VLOOKUP(N216,buff!$K:$L,2,FALSE),""))</f>
        <v/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>
        <v>30</v>
      </c>
      <c r="W216" t="s">
        <v>1487</v>
      </c>
    </row>
    <row r="217" spans="1:23" x14ac:dyDescent="0.15">
      <c r="A217" s="8" t="str">
        <f t="shared" si="32"/>
        <v>被动技能11等级12</v>
      </c>
      <c r="B217" s="8">
        <f t="shared" si="35"/>
        <v>11</v>
      </c>
      <c r="C217" s="8">
        <f t="shared" si="37"/>
        <v>12</v>
      </c>
      <c r="E217" s="8">
        <f t="shared" si="33"/>
        <v>200212</v>
      </c>
      <c r="F217" t="str">
        <f t="shared" si="34"/>
        <v>暴伤</v>
      </c>
      <c r="G217">
        <v>200212</v>
      </c>
      <c r="H217" s="4" t="s">
        <v>665</v>
      </c>
      <c r="I217" s="4" t="str">
        <f t="shared" si="36"/>
        <v>提升自身暴伤率31</v>
      </c>
      <c r="J217" t="s">
        <v>154</v>
      </c>
      <c r="K217" s="10" t="str">
        <f t="shared" si="29"/>
        <v>20212:100:1:0</v>
      </c>
      <c r="L217" s="4" t="s">
        <v>1292</v>
      </c>
      <c r="Q217" s="6" t="str">
        <f>IF(_xlfn.IFNA(VLOOKUP(L217,buff!$K:$L,2,FALSE),"")=0,"",_xlfn.IFNA(VLOOKUP(L217,buff!$K:$L,2,FALSE),""))</f>
        <v>20212:100:1:0</v>
      </c>
      <c r="R217" s="6" t="str">
        <f>IF(_xlfn.IFNA(VLOOKUP(M217,buff!$K:$L,2,FALSE),"")=0,"",_xlfn.IFNA(VLOOKUP(M217,buff!$K:$L,2,FALSE),""))</f>
        <v/>
      </c>
      <c r="S217" s="6" t="str">
        <f>IF(_xlfn.IFNA(VLOOKUP(N217,buff!$K:$L,2,FALSE),"")=0,"",_xlfn.IFNA(VLOOKUP(N217,buff!$K:$L,2,FALSE),""))</f>
        <v/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>
        <v>31</v>
      </c>
      <c r="W217" t="s">
        <v>1487</v>
      </c>
    </row>
    <row r="218" spans="1:23" x14ac:dyDescent="0.15">
      <c r="A218" s="8" t="str">
        <f t="shared" si="32"/>
        <v>被动技能11等级13</v>
      </c>
      <c r="B218" s="8">
        <f t="shared" si="35"/>
        <v>11</v>
      </c>
      <c r="C218" s="8">
        <f t="shared" si="37"/>
        <v>13</v>
      </c>
      <c r="E218" s="8">
        <f t="shared" si="33"/>
        <v>200213</v>
      </c>
      <c r="F218" t="str">
        <f t="shared" si="34"/>
        <v>暴伤</v>
      </c>
      <c r="G218">
        <v>200213</v>
      </c>
      <c r="H218" s="4" t="s">
        <v>665</v>
      </c>
      <c r="I218" s="4" t="str">
        <f t="shared" si="36"/>
        <v>提升自身暴伤率32</v>
      </c>
      <c r="J218" t="s">
        <v>154</v>
      </c>
      <c r="K218" s="10" t="str">
        <f t="shared" si="29"/>
        <v>20213:100:1:0</v>
      </c>
      <c r="L218" s="4" t="s">
        <v>1293</v>
      </c>
      <c r="Q218" s="6" t="str">
        <f>IF(_xlfn.IFNA(VLOOKUP(L218,buff!$K:$L,2,FALSE),"")=0,"",_xlfn.IFNA(VLOOKUP(L218,buff!$K:$L,2,FALSE),""))</f>
        <v>20213:100:1:0</v>
      </c>
      <c r="R218" s="6" t="str">
        <f>IF(_xlfn.IFNA(VLOOKUP(M218,buff!$K:$L,2,FALSE),"")=0,"",_xlfn.IFNA(VLOOKUP(M218,buff!$K:$L,2,FALSE),""))</f>
        <v/>
      </c>
      <c r="S218" s="6" t="str">
        <f>IF(_xlfn.IFNA(VLOOKUP(N218,buff!$K:$L,2,FALSE),"")=0,"",_xlfn.IFNA(VLOOKUP(N218,buff!$K:$L,2,FALSE),""))</f>
        <v/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>
        <v>32</v>
      </c>
      <c r="W218" t="s">
        <v>1487</v>
      </c>
    </row>
    <row r="219" spans="1:23" x14ac:dyDescent="0.15">
      <c r="A219" s="8" t="str">
        <f t="shared" si="32"/>
        <v>被动技能11等级14</v>
      </c>
      <c r="B219" s="8">
        <f t="shared" si="35"/>
        <v>11</v>
      </c>
      <c r="C219" s="8">
        <f t="shared" si="37"/>
        <v>14</v>
      </c>
      <c r="E219" s="8">
        <f t="shared" si="33"/>
        <v>200214</v>
      </c>
      <c r="F219" t="str">
        <f t="shared" si="34"/>
        <v>暴伤</v>
      </c>
      <c r="G219">
        <v>200214</v>
      </c>
      <c r="H219" s="4" t="s">
        <v>665</v>
      </c>
      <c r="I219" s="4" t="str">
        <f t="shared" si="36"/>
        <v>提升自身暴伤率33</v>
      </c>
      <c r="J219" t="s">
        <v>154</v>
      </c>
      <c r="K219" s="10" t="str">
        <f t="shared" si="29"/>
        <v>20214:100:1:0</v>
      </c>
      <c r="L219" s="4" t="s">
        <v>1294</v>
      </c>
      <c r="Q219" s="6" t="str">
        <f>IF(_xlfn.IFNA(VLOOKUP(L219,buff!$K:$L,2,FALSE),"")=0,"",_xlfn.IFNA(VLOOKUP(L219,buff!$K:$L,2,FALSE),""))</f>
        <v>20214:100:1:0</v>
      </c>
      <c r="R219" s="6" t="str">
        <f>IF(_xlfn.IFNA(VLOOKUP(M219,buff!$K:$L,2,FALSE),"")=0,"",_xlfn.IFNA(VLOOKUP(M219,buff!$K:$L,2,FALSE),""))</f>
        <v/>
      </c>
      <c r="S219" s="6" t="str">
        <f>IF(_xlfn.IFNA(VLOOKUP(N219,buff!$K:$L,2,FALSE),"")=0,"",_xlfn.IFNA(VLOOKUP(N219,buff!$K:$L,2,FALSE),""))</f>
        <v/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>
        <v>33</v>
      </c>
      <c r="W219" t="s">
        <v>1487</v>
      </c>
    </row>
    <row r="220" spans="1:23" x14ac:dyDescent="0.15">
      <c r="A220" s="8" t="str">
        <f t="shared" si="32"/>
        <v>被动技能11等级15</v>
      </c>
      <c r="B220" s="8">
        <f t="shared" si="35"/>
        <v>11</v>
      </c>
      <c r="C220" s="8">
        <f t="shared" si="37"/>
        <v>15</v>
      </c>
      <c r="E220" s="8">
        <f t="shared" si="33"/>
        <v>200215</v>
      </c>
      <c r="F220" t="str">
        <f t="shared" si="34"/>
        <v>暴伤</v>
      </c>
      <c r="G220">
        <v>200215</v>
      </c>
      <c r="H220" s="4" t="s">
        <v>665</v>
      </c>
      <c r="I220" s="4" t="str">
        <f t="shared" si="36"/>
        <v>提升自身暴伤率34</v>
      </c>
      <c r="J220" t="s">
        <v>154</v>
      </c>
      <c r="K220" s="10" t="str">
        <f t="shared" si="29"/>
        <v>20215:100:1:0</v>
      </c>
      <c r="L220" s="4" t="s">
        <v>1295</v>
      </c>
      <c r="Q220" s="6" t="str">
        <f>IF(_xlfn.IFNA(VLOOKUP(L220,buff!$K:$L,2,FALSE),"")=0,"",_xlfn.IFNA(VLOOKUP(L220,buff!$K:$L,2,FALSE),""))</f>
        <v>20215:100:1:0</v>
      </c>
      <c r="R220" s="6" t="str">
        <f>IF(_xlfn.IFNA(VLOOKUP(M220,buff!$K:$L,2,FALSE),"")=0,"",_xlfn.IFNA(VLOOKUP(M220,buff!$K:$L,2,FALSE),""))</f>
        <v/>
      </c>
      <c r="S220" s="6" t="str">
        <f>IF(_xlfn.IFNA(VLOOKUP(N220,buff!$K:$L,2,FALSE),"")=0,"",_xlfn.IFNA(VLOOKUP(N220,buff!$K:$L,2,FALSE),""))</f>
        <v/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>
        <v>34</v>
      </c>
      <c r="W220" t="s">
        <v>1487</v>
      </c>
    </row>
    <row r="221" spans="1:23" x14ac:dyDescent="0.15">
      <c r="A221" s="8" t="str">
        <f t="shared" si="32"/>
        <v>被动技能11等级16</v>
      </c>
      <c r="B221" s="8">
        <f t="shared" si="35"/>
        <v>11</v>
      </c>
      <c r="C221" s="8">
        <f t="shared" si="37"/>
        <v>16</v>
      </c>
      <c r="E221" s="8">
        <f t="shared" si="33"/>
        <v>200216</v>
      </c>
      <c r="F221" t="str">
        <f t="shared" si="34"/>
        <v>暴伤</v>
      </c>
      <c r="G221">
        <v>200216</v>
      </c>
      <c r="H221" s="4" t="s">
        <v>665</v>
      </c>
      <c r="I221" s="4" t="str">
        <f t="shared" si="36"/>
        <v>提升自身暴伤率35</v>
      </c>
      <c r="J221" t="s">
        <v>154</v>
      </c>
      <c r="K221" s="10" t="str">
        <f t="shared" si="29"/>
        <v>20216:100:1:0</v>
      </c>
      <c r="L221" s="4" t="s">
        <v>1296</v>
      </c>
      <c r="Q221" s="6" t="str">
        <f>IF(_xlfn.IFNA(VLOOKUP(L221,buff!$K:$L,2,FALSE),"")=0,"",_xlfn.IFNA(VLOOKUP(L221,buff!$K:$L,2,FALSE),""))</f>
        <v>20216:100:1:0</v>
      </c>
      <c r="R221" s="6" t="str">
        <f>IF(_xlfn.IFNA(VLOOKUP(M221,buff!$K:$L,2,FALSE),"")=0,"",_xlfn.IFNA(VLOOKUP(M221,buff!$K:$L,2,FALSE),""))</f>
        <v/>
      </c>
      <c r="S221" s="6" t="str">
        <f>IF(_xlfn.IFNA(VLOOKUP(N221,buff!$K:$L,2,FALSE),"")=0,"",_xlfn.IFNA(VLOOKUP(N221,buff!$K:$L,2,FALSE),""))</f>
        <v/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>
        <v>35</v>
      </c>
      <c r="W221" t="s">
        <v>1487</v>
      </c>
    </row>
    <row r="222" spans="1:23" x14ac:dyDescent="0.15">
      <c r="A222" s="8" t="str">
        <f t="shared" si="32"/>
        <v>被动技能11等级17</v>
      </c>
      <c r="B222" s="8">
        <f t="shared" si="35"/>
        <v>11</v>
      </c>
      <c r="C222" s="8">
        <f t="shared" si="37"/>
        <v>17</v>
      </c>
      <c r="E222" s="8">
        <f t="shared" si="33"/>
        <v>200217</v>
      </c>
      <c r="F222" t="str">
        <f t="shared" si="34"/>
        <v>暴伤</v>
      </c>
      <c r="G222">
        <v>200217</v>
      </c>
      <c r="H222" s="4" t="s">
        <v>665</v>
      </c>
      <c r="I222" s="4" t="str">
        <f t="shared" si="36"/>
        <v>提升自身暴伤率36</v>
      </c>
      <c r="J222" t="s">
        <v>154</v>
      </c>
      <c r="K222" s="10" t="str">
        <f t="shared" si="29"/>
        <v>20217:100:1:0</v>
      </c>
      <c r="L222" s="4" t="s">
        <v>1297</v>
      </c>
      <c r="Q222" s="6" t="str">
        <f>IF(_xlfn.IFNA(VLOOKUP(L222,buff!$K:$L,2,FALSE),"")=0,"",_xlfn.IFNA(VLOOKUP(L222,buff!$K:$L,2,FALSE),""))</f>
        <v>20217:100:1:0</v>
      </c>
      <c r="R222" s="6" t="str">
        <f>IF(_xlfn.IFNA(VLOOKUP(M222,buff!$K:$L,2,FALSE),"")=0,"",_xlfn.IFNA(VLOOKUP(M222,buff!$K:$L,2,FALSE),""))</f>
        <v/>
      </c>
      <c r="S222" s="6" t="str">
        <f>IF(_xlfn.IFNA(VLOOKUP(N222,buff!$K:$L,2,FALSE),"")=0,"",_xlfn.IFNA(VLOOKUP(N222,buff!$K:$L,2,FALSE),""))</f>
        <v/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>
        <v>36</v>
      </c>
      <c r="W222" t="s">
        <v>1487</v>
      </c>
    </row>
    <row r="223" spans="1:23" x14ac:dyDescent="0.15">
      <c r="A223" s="8" t="str">
        <f t="shared" si="32"/>
        <v>被动技能11等级18</v>
      </c>
      <c r="B223" s="8">
        <f t="shared" si="35"/>
        <v>11</v>
      </c>
      <c r="C223" s="8">
        <f t="shared" si="37"/>
        <v>18</v>
      </c>
      <c r="E223" s="8">
        <f t="shared" si="33"/>
        <v>200218</v>
      </c>
      <c r="F223" t="str">
        <f t="shared" si="34"/>
        <v>暴伤</v>
      </c>
      <c r="G223">
        <v>200218</v>
      </c>
      <c r="H223" s="4" t="s">
        <v>665</v>
      </c>
      <c r="I223" s="4" t="str">
        <f t="shared" si="36"/>
        <v>提升自身暴伤率37</v>
      </c>
      <c r="J223" t="s">
        <v>154</v>
      </c>
      <c r="K223" s="10" t="str">
        <f t="shared" si="29"/>
        <v>20218:100:1:0</v>
      </c>
      <c r="L223" s="4" t="s">
        <v>1298</v>
      </c>
      <c r="Q223" s="6" t="str">
        <f>IF(_xlfn.IFNA(VLOOKUP(L223,buff!$K:$L,2,FALSE),"")=0,"",_xlfn.IFNA(VLOOKUP(L223,buff!$K:$L,2,FALSE),""))</f>
        <v>20218:100:1:0</v>
      </c>
      <c r="R223" s="6" t="str">
        <f>IF(_xlfn.IFNA(VLOOKUP(M223,buff!$K:$L,2,FALSE),"")=0,"",_xlfn.IFNA(VLOOKUP(M223,buff!$K:$L,2,FALSE),""))</f>
        <v/>
      </c>
      <c r="S223" s="6" t="str">
        <f>IF(_xlfn.IFNA(VLOOKUP(N223,buff!$K:$L,2,FALSE),"")=0,"",_xlfn.IFNA(VLOOKUP(N223,buff!$K:$L,2,FALSE),""))</f>
        <v/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>
        <v>37</v>
      </c>
      <c r="W223" t="s">
        <v>1487</v>
      </c>
    </row>
    <row r="224" spans="1:23" x14ac:dyDescent="0.15">
      <c r="A224" s="8" t="str">
        <f t="shared" si="32"/>
        <v>被动技能11等级19</v>
      </c>
      <c r="B224" s="8">
        <f t="shared" si="35"/>
        <v>11</v>
      </c>
      <c r="C224" s="8">
        <f t="shared" si="37"/>
        <v>19</v>
      </c>
      <c r="E224" s="8">
        <f t="shared" si="33"/>
        <v>200219</v>
      </c>
      <c r="F224" t="str">
        <f t="shared" si="34"/>
        <v>暴伤</v>
      </c>
      <c r="G224">
        <v>200219</v>
      </c>
      <c r="H224" s="4" t="s">
        <v>665</v>
      </c>
      <c r="I224" s="4" t="str">
        <f t="shared" si="36"/>
        <v>提升自身暴伤率38</v>
      </c>
      <c r="J224" t="s">
        <v>154</v>
      </c>
      <c r="K224" s="10" t="str">
        <f t="shared" si="29"/>
        <v>20219:100:1:0</v>
      </c>
      <c r="L224" s="4" t="s">
        <v>1299</v>
      </c>
      <c r="Q224" s="6" t="str">
        <f>IF(_xlfn.IFNA(VLOOKUP(L224,buff!$K:$L,2,FALSE),"")=0,"",_xlfn.IFNA(VLOOKUP(L224,buff!$K:$L,2,FALSE),""))</f>
        <v>20219:100:1:0</v>
      </c>
      <c r="R224" s="6" t="str">
        <f>IF(_xlfn.IFNA(VLOOKUP(M224,buff!$K:$L,2,FALSE),"")=0,"",_xlfn.IFNA(VLOOKUP(M224,buff!$K:$L,2,FALSE),""))</f>
        <v/>
      </c>
      <c r="S224" s="6" t="str">
        <f>IF(_xlfn.IFNA(VLOOKUP(N224,buff!$K:$L,2,FALSE),"")=0,"",_xlfn.IFNA(VLOOKUP(N224,buff!$K:$L,2,FALSE),""))</f>
        <v/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>
        <v>38</v>
      </c>
      <c r="W224" t="s">
        <v>1487</v>
      </c>
    </row>
    <row r="225" spans="1:23" x14ac:dyDescent="0.15">
      <c r="A225" s="8" t="str">
        <f t="shared" si="32"/>
        <v>被动技能11等级20</v>
      </c>
      <c r="B225" s="8">
        <f t="shared" si="35"/>
        <v>11</v>
      </c>
      <c r="C225" s="8">
        <f t="shared" si="37"/>
        <v>20</v>
      </c>
      <c r="E225" s="8">
        <f t="shared" si="33"/>
        <v>200220</v>
      </c>
      <c r="F225" t="str">
        <f t="shared" si="34"/>
        <v>暴伤</v>
      </c>
      <c r="G225">
        <v>200220</v>
      </c>
      <c r="H225" s="4" t="s">
        <v>665</v>
      </c>
      <c r="I225" s="4" t="str">
        <f t="shared" si="36"/>
        <v>提升自身暴伤率39</v>
      </c>
      <c r="J225" t="s">
        <v>154</v>
      </c>
      <c r="K225" s="10" t="str">
        <f t="shared" si="29"/>
        <v>20220:100:1:0</v>
      </c>
      <c r="L225" s="4" t="s">
        <v>1300</v>
      </c>
      <c r="Q225" s="6" t="str">
        <f>IF(_xlfn.IFNA(VLOOKUP(L225,buff!$K:$L,2,FALSE),"")=0,"",_xlfn.IFNA(VLOOKUP(L225,buff!$K:$L,2,FALSE),""))</f>
        <v>20220:100:1:0</v>
      </c>
      <c r="R225" s="6" t="str">
        <f>IF(_xlfn.IFNA(VLOOKUP(M225,buff!$K:$L,2,FALSE),"")=0,"",_xlfn.IFNA(VLOOKUP(M225,buff!$K:$L,2,FALSE),""))</f>
        <v/>
      </c>
      <c r="S225" s="6" t="str">
        <f>IF(_xlfn.IFNA(VLOOKUP(N225,buff!$K:$L,2,FALSE),"")=0,"",_xlfn.IFNA(VLOOKUP(N225,buff!$K:$L,2,FALSE),""))</f>
        <v/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>
        <v>39</v>
      </c>
      <c r="W225" t="s">
        <v>1487</v>
      </c>
    </row>
    <row r="226" spans="1:23" x14ac:dyDescent="0.15">
      <c r="A226" s="8" t="str">
        <f t="shared" si="32"/>
        <v>被动技能12等级1</v>
      </c>
      <c r="B226" s="8">
        <f t="shared" si="35"/>
        <v>12</v>
      </c>
      <c r="C226" s="8">
        <f t="shared" si="37"/>
        <v>1</v>
      </c>
      <c r="E226" s="8">
        <f t="shared" si="33"/>
        <v>200221</v>
      </c>
      <c r="F226" t="str">
        <f t="shared" si="34"/>
        <v>致命</v>
      </c>
      <c r="G226">
        <v>200221</v>
      </c>
      <c r="H226" s="26" t="s">
        <v>686</v>
      </c>
      <c r="I226" s="4" t="str">
        <f t="shared" ref="I226:I245" si="38">"提升自身暴击率"&amp;V226&amp;"%,爆伤率"&amp;W226&amp;"%"</f>
        <v>提升自身暴击率5%,爆伤率10%</v>
      </c>
      <c r="J226" t="s">
        <v>154</v>
      </c>
      <c r="K226" s="10" t="str">
        <f t="shared" si="29"/>
        <v>20221:100:1:0</v>
      </c>
      <c r="L226" s="4" t="s">
        <v>666</v>
      </c>
      <c r="M226" s="4"/>
      <c r="Q226" s="6" t="str">
        <f>IF(_xlfn.IFNA(VLOOKUP(L226,buff!$K:$L,2,FALSE),"")=0,"",_xlfn.IFNA(VLOOKUP(L226,buff!$K:$L,2,FALSE),""))</f>
        <v>20221:100:1:0</v>
      </c>
      <c r="R226" s="6" t="str">
        <f>IF(_xlfn.IFNA(VLOOKUP(M226,buff!$K:$L,2,FALSE),"")=0,"",_xlfn.IFNA(VLOOKUP(M226,buff!$K:$L,2,FALSE),""))</f>
        <v/>
      </c>
      <c r="S226" s="6" t="str">
        <f>IF(_xlfn.IFNA(VLOOKUP(N226,buff!$K:$L,2,FALSE),"")=0,"",_xlfn.IFNA(VLOOKUP(N226,buff!$K:$L,2,FALSE),""))</f>
        <v/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>
        <v>5</v>
      </c>
      <c r="W226">
        <v>10</v>
      </c>
    </row>
    <row r="227" spans="1:23" x14ac:dyDescent="0.15">
      <c r="A227" s="8" t="str">
        <f t="shared" si="32"/>
        <v>被动技能12等级2</v>
      </c>
      <c r="B227" s="8">
        <f t="shared" si="35"/>
        <v>12</v>
      </c>
      <c r="C227" s="8">
        <f t="shared" si="37"/>
        <v>2</v>
      </c>
      <c r="E227" s="8">
        <f t="shared" si="33"/>
        <v>200222</v>
      </c>
      <c r="F227" t="str">
        <f t="shared" si="34"/>
        <v>致命</v>
      </c>
      <c r="G227">
        <v>200222</v>
      </c>
      <c r="H227" s="26" t="s">
        <v>686</v>
      </c>
      <c r="I227" s="4" t="str">
        <f t="shared" si="38"/>
        <v>提升自身暴击率6%,爆伤率11%</v>
      </c>
      <c r="J227" t="s">
        <v>154</v>
      </c>
      <c r="K227" s="10" t="str">
        <f t="shared" si="29"/>
        <v>20222:100:1:0</v>
      </c>
      <c r="L227" s="4" t="s">
        <v>667</v>
      </c>
      <c r="M227" s="4"/>
      <c r="Q227" s="6" t="str">
        <f>IF(_xlfn.IFNA(VLOOKUP(L227,buff!$K:$L,2,FALSE),"")=0,"",_xlfn.IFNA(VLOOKUP(L227,buff!$K:$L,2,FALSE),""))</f>
        <v>20222:100:1:0</v>
      </c>
      <c r="R227" s="6" t="str">
        <f>IF(_xlfn.IFNA(VLOOKUP(M227,buff!$K:$L,2,FALSE),"")=0,"",_xlfn.IFNA(VLOOKUP(M227,buff!$K:$L,2,FALSE),""))</f>
        <v/>
      </c>
      <c r="S227" s="6" t="str">
        <f>IF(_xlfn.IFNA(VLOOKUP(N227,buff!$K:$L,2,FALSE),"")=0,"",_xlfn.IFNA(VLOOKUP(N227,buff!$K:$L,2,FALSE),""))</f>
        <v/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>
        <v>6</v>
      </c>
      <c r="W227">
        <v>11</v>
      </c>
    </row>
    <row r="228" spans="1:23" x14ac:dyDescent="0.15">
      <c r="A228" s="8" t="str">
        <f t="shared" si="32"/>
        <v>被动技能12等级3</v>
      </c>
      <c r="B228" s="8">
        <f t="shared" si="35"/>
        <v>12</v>
      </c>
      <c r="C228" s="8">
        <f t="shared" si="37"/>
        <v>3</v>
      </c>
      <c r="E228" s="8">
        <f t="shared" si="33"/>
        <v>200223</v>
      </c>
      <c r="F228" t="str">
        <f t="shared" si="34"/>
        <v>致命</v>
      </c>
      <c r="G228">
        <v>200223</v>
      </c>
      <c r="H228" s="26" t="s">
        <v>686</v>
      </c>
      <c r="I228" s="4" t="str">
        <f t="shared" si="38"/>
        <v>提升自身暴击率7%,爆伤率12%</v>
      </c>
      <c r="J228" t="s">
        <v>154</v>
      </c>
      <c r="K228" s="10" t="str">
        <f t="shared" si="29"/>
        <v>20223:100:1:0</v>
      </c>
      <c r="L228" s="4" t="s">
        <v>668</v>
      </c>
      <c r="M228" s="4"/>
      <c r="Q228" s="6" t="str">
        <f>IF(_xlfn.IFNA(VLOOKUP(L228,buff!$K:$L,2,FALSE),"")=0,"",_xlfn.IFNA(VLOOKUP(L228,buff!$K:$L,2,FALSE),""))</f>
        <v>20223:100:1:0</v>
      </c>
      <c r="R228" s="6" t="str">
        <f>IF(_xlfn.IFNA(VLOOKUP(M228,buff!$K:$L,2,FALSE),"")=0,"",_xlfn.IFNA(VLOOKUP(M228,buff!$K:$L,2,FALSE),""))</f>
        <v/>
      </c>
      <c r="S228" s="6" t="str">
        <f>IF(_xlfn.IFNA(VLOOKUP(N228,buff!$K:$L,2,FALSE),"")=0,"",_xlfn.IFNA(VLOOKUP(N228,buff!$K:$L,2,FALSE),""))</f>
        <v/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>
        <v>7</v>
      </c>
      <c r="W228">
        <v>12</v>
      </c>
    </row>
    <row r="229" spans="1:23" x14ac:dyDescent="0.15">
      <c r="A229" s="8" t="str">
        <f t="shared" si="32"/>
        <v>被动技能12等级4</v>
      </c>
      <c r="B229" s="8">
        <f t="shared" si="35"/>
        <v>12</v>
      </c>
      <c r="C229" s="8">
        <f t="shared" si="37"/>
        <v>4</v>
      </c>
      <c r="E229" s="8">
        <f t="shared" si="33"/>
        <v>200224</v>
      </c>
      <c r="F229" t="str">
        <f t="shared" si="34"/>
        <v>致命</v>
      </c>
      <c r="G229">
        <v>200224</v>
      </c>
      <c r="H229" s="26" t="s">
        <v>686</v>
      </c>
      <c r="I229" s="4" t="str">
        <f t="shared" si="38"/>
        <v>提升自身暴击率8%,爆伤率13%</v>
      </c>
      <c r="J229" t="s">
        <v>154</v>
      </c>
      <c r="K229" s="10" t="str">
        <f t="shared" si="29"/>
        <v>20224:100:1:0</v>
      </c>
      <c r="L229" s="4" t="s">
        <v>669</v>
      </c>
      <c r="M229" s="4"/>
      <c r="Q229" s="6" t="str">
        <f>IF(_xlfn.IFNA(VLOOKUP(L229,buff!$K:$L,2,FALSE),"")=0,"",_xlfn.IFNA(VLOOKUP(L229,buff!$K:$L,2,FALSE),""))</f>
        <v>20224:100:1:0</v>
      </c>
      <c r="R229" s="6" t="str">
        <f>IF(_xlfn.IFNA(VLOOKUP(M229,buff!$K:$L,2,FALSE),"")=0,"",_xlfn.IFNA(VLOOKUP(M229,buff!$K:$L,2,FALSE),""))</f>
        <v/>
      </c>
      <c r="S229" s="6" t="str">
        <f>IF(_xlfn.IFNA(VLOOKUP(N229,buff!$K:$L,2,FALSE),"")=0,"",_xlfn.IFNA(VLOOKUP(N229,buff!$K:$L,2,FALSE),""))</f>
        <v/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>
        <v>8</v>
      </c>
      <c r="W229">
        <v>13</v>
      </c>
    </row>
    <row r="230" spans="1:23" x14ac:dyDescent="0.15">
      <c r="A230" s="8" t="str">
        <f t="shared" si="32"/>
        <v>被动技能12等级5</v>
      </c>
      <c r="B230" s="8">
        <f t="shared" si="35"/>
        <v>12</v>
      </c>
      <c r="C230" s="8">
        <f t="shared" si="37"/>
        <v>5</v>
      </c>
      <c r="E230" s="8">
        <f t="shared" si="33"/>
        <v>200225</v>
      </c>
      <c r="F230" t="str">
        <f t="shared" si="34"/>
        <v>致命</v>
      </c>
      <c r="G230">
        <v>200225</v>
      </c>
      <c r="H230" s="26" t="s">
        <v>686</v>
      </c>
      <c r="I230" s="4" t="str">
        <f t="shared" si="38"/>
        <v>提升自身暴击率9%,爆伤率14%</v>
      </c>
      <c r="J230" t="s">
        <v>154</v>
      </c>
      <c r="K230" s="10" t="str">
        <f t="shared" ref="K230:K285" si="39">IF(Q230="","",Q230)&amp;IF(R230="","","|"&amp;R230)&amp;IF(S230="","","|"&amp;S230)&amp;IF(T230="","","|"&amp;T230)&amp;IF(U230="","","|"&amp;U230)</f>
        <v>20225:100:1:0</v>
      </c>
      <c r="L230" s="4" t="s">
        <v>670</v>
      </c>
      <c r="M230" s="4"/>
      <c r="Q230" s="6" t="str">
        <f>IF(_xlfn.IFNA(VLOOKUP(L230,buff!$K:$L,2,FALSE),"")=0,"",_xlfn.IFNA(VLOOKUP(L230,buff!$K:$L,2,FALSE),""))</f>
        <v>20225:100:1:0</v>
      </c>
      <c r="R230" s="6" t="str">
        <f>IF(_xlfn.IFNA(VLOOKUP(M230,buff!$K:$L,2,FALSE),"")=0,"",_xlfn.IFNA(VLOOKUP(M230,buff!$K:$L,2,FALSE),""))</f>
        <v/>
      </c>
      <c r="S230" s="6" t="str">
        <f>IF(_xlfn.IFNA(VLOOKUP(N230,buff!$K:$L,2,FALSE),"")=0,"",_xlfn.IFNA(VLOOKUP(N230,buff!$K:$L,2,FALSE),""))</f>
        <v/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>
        <v>9</v>
      </c>
      <c r="W230">
        <v>14</v>
      </c>
    </row>
    <row r="231" spans="1:23" x14ac:dyDescent="0.15">
      <c r="A231" s="8" t="str">
        <f t="shared" si="32"/>
        <v>被动技能12等级6</v>
      </c>
      <c r="B231" s="8">
        <f t="shared" si="35"/>
        <v>12</v>
      </c>
      <c r="C231" s="8">
        <f t="shared" si="37"/>
        <v>6</v>
      </c>
      <c r="E231" s="8">
        <f t="shared" si="33"/>
        <v>200226</v>
      </c>
      <c r="F231" t="str">
        <f t="shared" si="34"/>
        <v>致命</v>
      </c>
      <c r="G231">
        <v>200226</v>
      </c>
      <c r="H231" s="26" t="s">
        <v>686</v>
      </c>
      <c r="I231" s="4" t="str">
        <f t="shared" si="38"/>
        <v>提升自身暴击率10%,爆伤率15%</v>
      </c>
      <c r="J231" t="s">
        <v>154</v>
      </c>
      <c r="K231" s="10" t="str">
        <f t="shared" si="39"/>
        <v>20226:100:1:0</v>
      </c>
      <c r="L231" s="4" t="s">
        <v>671</v>
      </c>
      <c r="M231" s="4"/>
      <c r="Q231" s="6" t="str">
        <f>IF(_xlfn.IFNA(VLOOKUP(L231,buff!$K:$L,2,FALSE),"")=0,"",_xlfn.IFNA(VLOOKUP(L231,buff!$K:$L,2,FALSE),""))</f>
        <v>20226:100:1:0</v>
      </c>
      <c r="R231" s="6" t="str">
        <f>IF(_xlfn.IFNA(VLOOKUP(M231,buff!$K:$L,2,FALSE),"")=0,"",_xlfn.IFNA(VLOOKUP(M231,buff!$K:$L,2,FALSE),""))</f>
        <v/>
      </c>
      <c r="S231" s="6" t="str">
        <f>IF(_xlfn.IFNA(VLOOKUP(N231,buff!$K:$L,2,FALSE),"")=0,"",_xlfn.IFNA(VLOOKUP(N231,buff!$K:$L,2,FALSE),""))</f>
        <v/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>
        <v>10</v>
      </c>
      <c r="W231">
        <v>15</v>
      </c>
    </row>
    <row r="232" spans="1:23" x14ac:dyDescent="0.15">
      <c r="A232" s="8" t="str">
        <f t="shared" si="32"/>
        <v>被动技能12等级7</v>
      </c>
      <c r="B232" s="8">
        <f t="shared" si="35"/>
        <v>12</v>
      </c>
      <c r="C232" s="8">
        <f t="shared" si="37"/>
        <v>7</v>
      </c>
      <c r="E232" s="8">
        <f t="shared" si="33"/>
        <v>200227</v>
      </c>
      <c r="F232" t="str">
        <f t="shared" si="34"/>
        <v>致命</v>
      </c>
      <c r="G232">
        <v>200227</v>
      </c>
      <c r="H232" s="26" t="s">
        <v>686</v>
      </c>
      <c r="I232" s="4" t="str">
        <f t="shared" si="38"/>
        <v>提升自身暴击率11%,爆伤率16%</v>
      </c>
      <c r="J232" t="s">
        <v>154</v>
      </c>
      <c r="K232" s="10" t="str">
        <f t="shared" si="39"/>
        <v>20227:100:1:0</v>
      </c>
      <c r="L232" s="4" t="s">
        <v>672</v>
      </c>
      <c r="M232" s="4"/>
      <c r="Q232" s="6" t="str">
        <f>IF(_xlfn.IFNA(VLOOKUP(L232,buff!$K:$L,2,FALSE),"")=0,"",_xlfn.IFNA(VLOOKUP(L232,buff!$K:$L,2,FALSE),""))</f>
        <v>20227:100:1:0</v>
      </c>
      <c r="R232" s="6" t="str">
        <f>IF(_xlfn.IFNA(VLOOKUP(M232,buff!$K:$L,2,FALSE),"")=0,"",_xlfn.IFNA(VLOOKUP(M232,buff!$K:$L,2,FALSE),""))</f>
        <v/>
      </c>
      <c r="S232" s="6" t="str">
        <f>IF(_xlfn.IFNA(VLOOKUP(N232,buff!$K:$L,2,FALSE),"")=0,"",_xlfn.IFNA(VLOOKUP(N232,buff!$K:$L,2,FALSE),""))</f>
        <v/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>
        <v>11</v>
      </c>
      <c r="W232">
        <v>16</v>
      </c>
    </row>
    <row r="233" spans="1:23" x14ac:dyDescent="0.15">
      <c r="A233" s="8" t="str">
        <f t="shared" si="32"/>
        <v>被动技能12等级8</v>
      </c>
      <c r="B233" s="8">
        <f t="shared" si="35"/>
        <v>12</v>
      </c>
      <c r="C233" s="8">
        <f t="shared" si="37"/>
        <v>8</v>
      </c>
      <c r="E233" s="8">
        <f t="shared" si="33"/>
        <v>200228</v>
      </c>
      <c r="F233" t="str">
        <f t="shared" si="34"/>
        <v>致命</v>
      </c>
      <c r="G233">
        <v>200228</v>
      </c>
      <c r="H233" s="26" t="s">
        <v>686</v>
      </c>
      <c r="I233" s="4" t="str">
        <f t="shared" si="38"/>
        <v>提升自身暴击率12%,爆伤率17%</v>
      </c>
      <c r="J233" t="s">
        <v>154</v>
      </c>
      <c r="K233" s="10" t="str">
        <f t="shared" si="39"/>
        <v>20228:100:1:0</v>
      </c>
      <c r="L233" s="4" t="s">
        <v>673</v>
      </c>
      <c r="M233" s="4"/>
      <c r="Q233" s="6" t="str">
        <f>IF(_xlfn.IFNA(VLOOKUP(L233,buff!$K:$L,2,FALSE),"")=0,"",_xlfn.IFNA(VLOOKUP(L233,buff!$K:$L,2,FALSE),""))</f>
        <v>20228:100:1:0</v>
      </c>
      <c r="R233" s="6" t="str">
        <f>IF(_xlfn.IFNA(VLOOKUP(M233,buff!$K:$L,2,FALSE),"")=0,"",_xlfn.IFNA(VLOOKUP(M233,buff!$K:$L,2,FALSE),""))</f>
        <v/>
      </c>
      <c r="S233" s="6" t="str">
        <f>IF(_xlfn.IFNA(VLOOKUP(N233,buff!$K:$L,2,FALSE),"")=0,"",_xlfn.IFNA(VLOOKUP(N233,buff!$K:$L,2,FALSE),""))</f>
        <v/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>
        <v>12</v>
      </c>
      <c r="W233">
        <v>17</v>
      </c>
    </row>
    <row r="234" spans="1:23" x14ac:dyDescent="0.15">
      <c r="A234" s="8" t="str">
        <f t="shared" si="32"/>
        <v>被动技能12等级9</v>
      </c>
      <c r="B234" s="8">
        <f t="shared" si="35"/>
        <v>12</v>
      </c>
      <c r="C234" s="8">
        <f t="shared" si="37"/>
        <v>9</v>
      </c>
      <c r="E234" s="8">
        <f t="shared" si="33"/>
        <v>200229</v>
      </c>
      <c r="F234" t="str">
        <f t="shared" si="34"/>
        <v>致命</v>
      </c>
      <c r="G234">
        <v>200229</v>
      </c>
      <c r="H234" s="26" t="s">
        <v>686</v>
      </c>
      <c r="I234" s="4" t="str">
        <f t="shared" si="38"/>
        <v>提升自身暴击率13%,爆伤率18%</v>
      </c>
      <c r="J234" t="s">
        <v>154</v>
      </c>
      <c r="K234" s="10" t="str">
        <f t="shared" si="39"/>
        <v>20229:100:1:0</v>
      </c>
      <c r="L234" s="4" t="s">
        <v>674</v>
      </c>
      <c r="M234" s="4"/>
      <c r="Q234" s="6" t="str">
        <f>IF(_xlfn.IFNA(VLOOKUP(L234,buff!$K:$L,2,FALSE),"")=0,"",_xlfn.IFNA(VLOOKUP(L234,buff!$K:$L,2,FALSE),""))</f>
        <v>20229:100:1:0</v>
      </c>
      <c r="R234" s="6" t="str">
        <f>IF(_xlfn.IFNA(VLOOKUP(M234,buff!$K:$L,2,FALSE),"")=0,"",_xlfn.IFNA(VLOOKUP(M234,buff!$K:$L,2,FALSE),""))</f>
        <v/>
      </c>
      <c r="S234" s="6" t="str">
        <f>IF(_xlfn.IFNA(VLOOKUP(N234,buff!$K:$L,2,FALSE),"")=0,"",_xlfn.IFNA(VLOOKUP(N234,buff!$K:$L,2,FALSE),""))</f>
        <v/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>
        <v>13</v>
      </c>
      <c r="W234">
        <v>18</v>
      </c>
    </row>
    <row r="235" spans="1:23" x14ac:dyDescent="0.15">
      <c r="A235" s="8" t="str">
        <f t="shared" si="32"/>
        <v>被动技能12等级10</v>
      </c>
      <c r="B235" s="8">
        <f t="shared" si="35"/>
        <v>12</v>
      </c>
      <c r="C235" s="8">
        <f t="shared" si="37"/>
        <v>10</v>
      </c>
      <c r="E235" s="8">
        <f t="shared" si="33"/>
        <v>200230</v>
      </c>
      <c r="F235" t="str">
        <f t="shared" si="34"/>
        <v>致命</v>
      </c>
      <c r="G235">
        <v>200230</v>
      </c>
      <c r="H235" s="26" t="s">
        <v>686</v>
      </c>
      <c r="I235" s="4" t="str">
        <f t="shared" si="38"/>
        <v>提升自身暴击率14%,爆伤率19%</v>
      </c>
      <c r="J235" t="s">
        <v>154</v>
      </c>
      <c r="K235" s="10" t="str">
        <f t="shared" si="39"/>
        <v>20230:100:1:0</v>
      </c>
      <c r="L235" s="4" t="s">
        <v>675</v>
      </c>
      <c r="M235" s="4"/>
      <c r="Q235" s="6" t="str">
        <f>IF(_xlfn.IFNA(VLOOKUP(L235,buff!$K:$L,2,FALSE),"")=0,"",_xlfn.IFNA(VLOOKUP(L235,buff!$K:$L,2,FALSE),""))</f>
        <v>20230:100:1:0</v>
      </c>
      <c r="R235" s="6" t="str">
        <f>IF(_xlfn.IFNA(VLOOKUP(M235,buff!$K:$L,2,FALSE),"")=0,"",_xlfn.IFNA(VLOOKUP(M235,buff!$K:$L,2,FALSE),""))</f>
        <v/>
      </c>
      <c r="S235" s="6" t="str">
        <f>IF(_xlfn.IFNA(VLOOKUP(N235,buff!$K:$L,2,FALSE),"")=0,"",_xlfn.IFNA(VLOOKUP(N235,buff!$K:$L,2,FALSE),""))</f>
        <v/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>
        <v>14</v>
      </c>
      <c r="W235">
        <v>19</v>
      </c>
    </row>
    <row r="236" spans="1:23" x14ac:dyDescent="0.15">
      <c r="A236" s="8" t="str">
        <f t="shared" si="32"/>
        <v>被动技能12等级11</v>
      </c>
      <c r="B236" s="8">
        <f t="shared" si="35"/>
        <v>12</v>
      </c>
      <c r="C236" s="8">
        <f t="shared" si="37"/>
        <v>11</v>
      </c>
      <c r="E236" s="8">
        <f t="shared" si="33"/>
        <v>200231</v>
      </c>
      <c r="F236" t="str">
        <f t="shared" si="34"/>
        <v>致命</v>
      </c>
      <c r="G236">
        <v>200231</v>
      </c>
      <c r="H236" s="26" t="s">
        <v>686</v>
      </c>
      <c r="I236" s="4" t="str">
        <f t="shared" si="38"/>
        <v>提升自身暴击率15%,爆伤率20%</v>
      </c>
      <c r="J236" t="s">
        <v>154</v>
      </c>
      <c r="K236" s="10" t="str">
        <f t="shared" si="39"/>
        <v>20231:100:1:0</v>
      </c>
      <c r="L236" s="4" t="s">
        <v>676</v>
      </c>
      <c r="M236" s="4"/>
      <c r="Q236" s="6" t="str">
        <f>IF(_xlfn.IFNA(VLOOKUP(L236,buff!$K:$L,2,FALSE),"")=0,"",_xlfn.IFNA(VLOOKUP(L236,buff!$K:$L,2,FALSE),""))</f>
        <v>20231:100:1:0</v>
      </c>
      <c r="R236" s="6" t="str">
        <f>IF(_xlfn.IFNA(VLOOKUP(M236,buff!$K:$L,2,FALSE),"")=0,"",_xlfn.IFNA(VLOOKUP(M236,buff!$K:$L,2,FALSE),""))</f>
        <v/>
      </c>
      <c r="S236" s="6" t="str">
        <f>IF(_xlfn.IFNA(VLOOKUP(N236,buff!$K:$L,2,FALSE),"")=0,"",_xlfn.IFNA(VLOOKUP(N236,buff!$K:$L,2,FALSE),""))</f>
        <v/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>
        <v>15</v>
      </c>
      <c r="W236">
        <v>20</v>
      </c>
    </row>
    <row r="237" spans="1:23" x14ac:dyDescent="0.15">
      <c r="A237" s="8" t="str">
        <f t="shared" si="32"/>
        <v>被动技能12等级12</v>
      </c>
      <c r="B237" s="8">
        <f t="shared" si="35"/>
        <v>12</v>
      </c>
      <c r="C237" s="8">
        <f t="shared" si="37"/>
        <v>12</v>
      </c>
      <c r="E237" s="8">
        <f t="shared" si="33"/>
        <v>200232</v>
      </c>
      <c r="F237" t="str">
        <f t="shared" si="34"/>
        <v>致命</v>
      </c>
      <c r="G237">
        <v>200232</v>
      </c>
      <c r="H237" s="26" t="s">
        <v>686</v>
      </c>
      <c r="I237" s="4" t="str">
        <f t="shared" si="38"/>
        <v>提升自身暴击率16%,爆伤率21%</v>
      </c>
      <c r="J237" t="s">
        <v>154</v>
      </c>
      <c r="K237" s="10" t="str">
        <f t="shared" si="39"/>
        <v>20232:100:1:0</v>
      </c>
      <c r="L237" s="4" t="s">
        <v>677</v>
      </c>
      <c r="M237" s="4"/>
      <c r="Q237" s="6" t="str">
        <f>IF(_xlfn.IFNA(VLOOKUP(L237,buff!$K:$L,2,FALSE),"")=0,"",_xlfn.IFNA(VLOOKUP(L237,buff!$K:$L,2,FALSE),""))</f>
        <v>20232:100:1:0</v>
      </c>
      <c r="R237" s="6" t="str">
        <f>IF(_xlfn.IFNA(VLOOKUP(M237,buff!$K:$L,2,FALSE),"")=0,"",_xlfn.IFNA(VLOOKUP(M237,buff!$K:$L,2,FALSE),""))</f>
        <v/>
      </c>
      <c r="S237" s="6" t="str">
        <f>IF(_xlfn.IFNA(VLOOKUP(N237,buff!$K:$L,2,FALSE),"")=0,"",_xlfn.IFNA(VLOOKUP(N237,buff!$K:$L,2,FALSE),""))</f>
        <v/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>
        <v>16</v>
      </c>
      <c r="W237">
        <v>21</v>
      </c>
    </row>
    <row r="238" spans="1:23" x14ac:dyDescent="0.15">
      <c r="A238" s="8" t="str">
        <f t="shared" si="32"/>
        <v>被动技能12等级13</v>
      </c>
      <c r="B238" s="8">
        <f t="shared" si="35"/>
        <v>12</v>
      </c>
      <c r="C238" s="8">
        <f t="shared" si="37"/>
        <v>13</v>
      </c>
      <c r="E238" s="8">
        <f t="shared" si="33"/>
        <v>200233</v>
      </c>
      <c r="F238" t="str">
        <f t="shared" si="34"/>
        <v>致命</v>
      </c>
      <c r="G238">
        <v>200233</v>
      </c>
      <c r="H238" s="26" t="s">
        <v>686</v>
      </c>
      <c r="I238" s="4" t="str">
        <f t="shared" si="38"/>
        <v>提升自身暴击率17%,爆伤率22%</v>
      </c>
      <c r="J238" t="s">
        <v>154</v>
      </c>
      <c r="K238" s="10" t="str">
        <f t="shared" si="39"/>
        <v>20233:100:1:0</v>
      </c>
      <c r="L238" s="4" t="s">
        <v>678</v>
      </c>
      <c r="M238" s="4"/>
      <c r="Q238" s="6" t="str">
        <f>IF(_xlfn.IFNA(VLOOKUP(L238,buff!$K:$L,2,FALSE),"")=0,"",_xlfn.IFNA(VLOOKUP(L238,buff!$K:$L,2,FALSE),""))</f>
        <v>20233:100:1:0</v>
      </c>
      <c r="R238" s="6" t="str">
        <f>IF(_xlfn.IFNA(VLOOKUP(M238,buff!$K:$L,2,FALSE),"")=0,"",_xlfn.IFNA(VLOOKUP(M238,buff!$K:$L,2,FALSE),""))</f>
        <v/>
      </c>
      <c r="S238" s="6" t="str">
        <f>IF(_xlfn.IFNA(VLOOKUP(N238,buff!$K:$L,2,FALSE),"")=0,"",_xlfn.IFNA(VLOOKUP(N238,buff!$K:$L,2,FALSE),""))</f>
        <v/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>
        <v>17</v>
      </c>
      <c r="W238">
        <v>22</v>
      </c>
    </row>
    <row r="239" spans="1:23" x14ac:dyDescent="0.15">
      <c r="A239" s="8" t="str">
        <f t="shared" si="32"/>
        <v>被动技能12等级14</v>
      </c>
      <c r="B239" s="8">
        <f t="shared" si="35"/>
        <v>12</v>
      </c>
      <c r="C239" s="8">
        <f t="shared" si="37"/>
        <v>14</v>
      </c>
      <c r="E239" s="8">
        <f t="shared" si="33"/>
        <v>200234</v>
      </c>
      <c r="F239" t="str">
        <f t="shared" si="34"/>
        <v>致命</v>
      </c>
      <c r="G239">
        <v>200234</v>
      </c>
      <c r="H239" s="26" t="s">
        <v>686</v>
      </c>
      <c r="I239" s="4" t="str">
        <f t="shared" si="38"/>
        <v>提升自身暴击率18%,爆伤率23%</v>
      </c>
      <c r="J239" t="s">
        <v>154</v>
      </c>
      <c r="K239" s="10" t="str">
        <f t="shared" si="39"/>
        <v>20234:100:1:0</v>
      </c>
      <c r="L239" s="4" t="s">
        <v>679</v>
      </c>
      <c r="M239" s="4"/>
      <c r="Q239" s="6" t="str">
        <f>IF(_xlfn.IFNA(VLOOKUP(L239,buff!$K:$L,2,FALSE),"")=0,"",_xlfn.IFNA(VLOOKUP(L239,buff!$K:$L,2,FALSE),""))</f>
        <v>20234:100:1:0</v>
      </c>
      <c r="R239" s="6" t="str">
        <f>IF(_xlfn.IFNA(VLOOKUP(M239,buff!$K:$L,2,FALSE),"")=0,"",_xlfn.IFNA(VLOOKUP(M239,buff!$K:$L,2,FALSE),""))</f>
        <v/>
      </c>
      <c r="S239" s="6" t="str">
        <f>IF(_xlfn.IFNA(VLOOKUP(N239,buff!$K:$L,2,FALSE),"")=0,"",_xlfn.IFNA(VLOOKUP(N239,buff!$K:$L,2,FALSE),""))</f>
        <v/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>
        <v>18</v>
      </c>
      <c r="W239">
        <v>23</v>
      </c>
    </row>
    <row r="240" spans="1:23" x14ac:dyDescent="0.15">
      <c r="A240" s="8" t="str">
        <f t="shared" si="32"/>
        <v>被动技能12等级15</v>
      </c>
      <c r="B240" s="8">
        <f t="shared" si="35"/>
        <v>12</v>
      </c>
      <c r="C240" s="8">
        <f t="shared" si="37"/>
        <v>15</v>
      </c>
      <c r="E240" s="8">
        <f t="shared" si="33"/>
        <v>200235</v>
      </c>
      <c r="F240" t="str">
        <f t="shared" si="34"/>
        <v>致命</v>
      </c>
      <c r="G240">
        <v>200235</v>
      </c>
      <c r="H240" s="26" t="s">
        <v>686</v>
      </c>
      <c r="I240" s="4" t="str">
        <f t="shared" si="38"/>
        <v>提升自身暴击率19%,爆伤率24%</v>
      </c>
      <c r="J240" t="s">
        <v>154</v>
      </c>
      <c r="K240" s="10" t="str">
        <f t="shared" si="39"/>
        <v>20235:100:1:0</v>
      </c>
      <c r="L240" s="4" t="s">
        <v>680</v>
      </c>
      <c r="M240" s="4"/>
      <c r="Q240" s="6" t="str">
        <f>IF(_xlfn.IFNA(VLOOKUP(L240,buff!$K:$L,2,FALSE),"")=0,"",_xlfn.IFNA(VLOOKUP(L240,buff!$K:$L,2,FALSE),""))</f>
        <v>20235:100:1:0</v>
      </c>
      <c r="R240" s="6" t="str">
        <f>IF(_xlfn.IFNA(VLOOKUP(M240,buff!$K:$L,2,FALSE),"")=0,"",_xlfn.IFNA(VLOOKUP(M240,buff!$K:$L,2,FALSE),""))</f>
        <v/>
      </c>
      <c r="S240" s="6" t="str">
        <f>IF(_xlfn.IFNA(VLOOKUP(N240,buff!$K:$L,2,FALSE),"")=0,"",_xlfn.IFNA(VLOOKUP(N240,buff!$K:$L,2,FALSE),""))</f>
        <v/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>
        <v>19</v>
      </c>
      <c r="W240">
        <v>24</v>
      </c>
    </row>
    <row r="241" spans="1:23" x14ac:dyDescent="0.15">
      <c r="A241" s="8" t="str">
        <f t="shared" si="32"/>
        <v>被动技能12等级16</v>
      </c>
      <c r="B241" s="8">
        <f t="shared" si="35"/>
        <v>12</v>
      </c>
      <c r="C241" s="8">
        <f t="shared" si="37"/>
        <v>16</v>
      </c>
      <c r="E241" s="8">
        <f t="shared" si="33"/>
        <v>200236</v>
      </c>
      <c r="F241" t="str">
        <f t="shared" si="34"/>
        <v>致命</v>
      </c>
      <c r="G241">
        <v>200236</v>
      </c>
      <c r="H241" s="26" t="s">
        <v>686</v>
      </c>
      <c r="I241" s="4" t="str">
        <f t="shared" si="38"/>
        <v>提升自身暴击率20%,爆伤率25%</v>
      </c>
      <c r="J241" t="s">
        <v>154</v>
      </c>
      <c r="K241" s="10" t="str">
        <f t="shared" si="39"/>
        <v>20236:100:1:0</v>
      </c>
      <c r="L241" s="4" t="s">
        <v>681</v>
      </c>
      <c r="M241" s="4"/>
      <c r="Q241" s="6" t="str">
        <f>IF(_xlfn.IFNA(VLOOKUP(L241,buff!$K:$L,2,FALSE),"")=0,"",_xlfn.IFNA(VLOOKUP(L241,buff!$K:$L,2,FALSE),""))</f>
        <v>20236:100:1:0</v>
      </c>
      <c r="R241" s="6" t="str">
        <f>IF(_xlfn.IFNA(VLOOKUP(M241,buff!$K:$L,2,FALSE),"")=0,"",_xlfn.IFNA(VLOOKUP(M241,buff!$K:$L,2,FALSE),""))</f>
        <v/>
      </c>
      <c r="S241" s="6" t="str">
        <f>IF(_xlfn.IFNA(VLOOKUP(N241,buff!$K:$L,2,FALSE),"")=0,"",_xlfn.IFNA(VLOOKUP(N241,buff!$K:$L,2,FALSE),""))</f>
        <v/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>
        <v>20</v>
      </c>
      <c r="W241">
        <v>25</v>
      </c>
    </row>
    <row r="242" spans="1:23" x14ac:dyDescent="0.15">
      <c r="A242" s="8" t="str">
        <f t="shared" si="32"/>
        <v>被动技能12等级17</v>
      </c>
      <c r="B242" s="8">
        <f t="shared" si="35"/>
        <v>12</v>
      </c>
      <c r="C242" s="8">
        <f t="shared" si="37"/>
        <v>17</v>
      </c>
      <c r="E242" s="8">
        <f t="shared" si="33"/>
        <v>200237</v>
      </c>
      <c r="F242" t="str">
        <f t="shared" si="34"/>
        <v>致命</v>
      </c>
      <c r="G242">
        <v>200237</v>
      </c>
      <c r="H242" s="26" t="s">
        <v>686</v>
      </c>
      <c r="I242" s="4" t="str">
        <f t="shared" si="38"/>
        <v>提升自身暴击率21%,爆伤率26%</v>
      </c>
      <c r="J242" t="s">
        <v>154</v>
      </c>
      <c r="K242" s="10" t="str">
        <f t="shared" si="39"/>
        <v>20237:100:1:0</v>
      </c>
      <c r="L242" s="4" t="s">
        <v>682</v>
      </c>
      <c r="M242" s="4"/>
      <c r="Q242" s="6" t="str">
        <f>IF(_xlfn.IFNA(VLOOKUP(L242,buff!$K:$L,2,FALSE),"")=0,"",_xlfn.IFNA(VLOOKUP(L242,buff!$K:$L,2,FALSE),""))</f>
        <v>20237:100:1:0</v>
      </c>
      <c r="R242" s="6" t="str">
        <f>IF(_xlfn.IFNA(VLOOKUP(M242,buff!$K:$L,2,FALSE),"")=0,"",_xlfn.IFNA(VLOOKUP(M242,buff!$K:$L,2,FALSE),""))</f>
        <v/>
      </c>
      <c r="S242" s="6" t="str">
        <f>IF(_xlfn.IFNA(VLOOKUP(N242,buff!$K:$L,2,FALSE),"")=0,"",_xlfn.IFNA(VLOOKUP(N242,buff!$K:$L,2,FALSE),""))</f>
        <v/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>
        <v>21</v>
      </c>
      <c r="W242">
        <v>26</v>
      </c>
    </row>
    <row r="243" spans="1:23" x14ac:dyDescent="0.15">
      <c r="A243" s="8" t="str">
        <f t="shared" si="32"/>
        <v>被动技能12等级18</v>
      </c>
      <c r="B243" s="8">
        <f t="shared" si="35"/>
        <v>12</v>
      </c>
      <c r="C243" s="8">
        <f t="shared" si="37"/>
        <v>18</v>
      </c>
      <c r="E243" s="8">
        <f t="shared" si="33"/>
        <v>200238</v>
      </c>
      <c r="F243" t="str">
        <f t="shared" si="34"/>
        <v>致命</v>
      </c>
      <c r="G243">
        <v>200238</v>
      </c>
      <c r="H243" s="26" t="s">
        <v>686</v>
      </c>
      <c r="I243" s="4" t="str">
        <f t="shared" si="38"/>
        <v>提升自身暴击率22%,爆伤率27%</v>
      </c>
      <c r="J243" t="s">
        <v>154</v>
      </c>
      <c r="K243" s="10" t="str">
        <f t="shared" si="39"/>
        <v>20238:100:1:0</v>
      </c>
      <c r="L243" s="4" t="s">
        <v>683</v>
      </c>
      <c r="M243" s="4"/>
      <c r="Q243" s="6" t="str">
        <f>IF(_xlfn.IFNA(VLOOKUP(L243,buff!$K:$L,2,FALSE),"")=0,"",_xlfn.IFNA(VLOOKUP(L243,buff!$K:$L,2,FALSE),""))</f>
        <v>20238:100:1:0</v>
      </c>
      <c r="R243" s="6" t="str">
        <f>IF(_xlfn.IFNA(VLOOKUP(M243,buff!$K:$L,2,FALSE),"")=0,"",_xlfn.IFNA(VLOOKUP(M243,buff!$K:$L,2,FALSE),""))</f>
        <v/>
      </c>
      <c r="S243" s="6" t="str">
        <f>IF(_xlfn.IFNA(VLOOKUP(N243,buff!$K:$L,2,FALSE),"")=0,"",_xlfn.IFNA(VLOOKUP(N243,buff!$K:$L,2,FALSE),""))</f>
        <v/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>
        <v>22</v>
      </c>
      <c r="W243">
        <v>27</v>
      </c>
    </row>
    <row r="244" spans="1:23" x14ac:dyDescent="0.15">
      <c r="A244" s="8" t="str">
        <f t="shared" si="32"/>
        <v>被动技能12等级19</v>
      </c>
      <c r="B244" s="8">
        <f t="shared" si="35"/>
        <v>12</v>
      </c>
      <c r="C244" s="8">
        <f t="shared" si="37"/>
        <v>19</v>
      </c>
      <c r="E244" s="8">
        <f t="shared" si="33"/>
        <v>200239</v>
      </c>
      <c r="F244" t="str">
        <f t="shared" si="34"/>
        <v>致命</v>
      </c>
      <c r="G244">
        <v>200239</v>
      </c>
      <c r="H244" s="26" t="s">
        <v>686</v>
      </c>
      <c r="I244" s="4" t="str">
        <f t="shared" si="38"/>
        <v>提升自身暴击率23%,爆伤率28%</v>
      </c>
      <c r="J244" t="s">
        <v>154</v>
      </c>
      <c r="K244" s="10" t="str">
        <f t="shared" si="39"/>
        <v>20239:100:1:0</v>
      </c>
      <c r="L244" s="4" t="s">
        <v>684</v>
      </c>
      <c r="M244" s="4"/>
      <c r="Q244" s="6" t="str">
        <f>IF(_xlfn.IFNA(VLOOKUP(L244,buff!$K:$L,2,FALSE),"")=0,"",_xlfn.IFNA(VLOOKUP(L244,buff!$K:$L,2,FALSE),""))</f>
        <v>20239:100:1:0</v>
      </c>
      <c r="R244" s="6" t="str">
        <f>IF(_xlfn.IFNA(VLOOKUP(M244,buff!$K:$L,2,FALSE),"")=0,"",_xlfn.IFNA(VLOOKUP(M244,buff!$K:$L,2,FALSE),""))</f>
        <v/>
      </c>
      <c r="S244" s="6" t="str">
        <f>IF(_xlfn.IFNA(VLOOKUP(N244,buff!$K:$L,2,FALSE),"")=0,"",_xlfn.IFNA(VLOOKUP(N244,buff!$K:$L,2,FALSE),""))</f>
        <v/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>
        <v>23</v>
      </c>
      <c r="W244">
        <v>28</v>
      </c>
    </row>
    <row r="245" spans="1:23" x14ac:dyDescent="0.15">
      <c r="A245" s="8" t="str">
        <f t="shared" si="32"/>
        <v>被动技能12等级20</v>
      </c>
      <c r="B245" s="8">
        <f t="shared" si="35"/>
        <v>12</v>
      </c>
      <c r="C245" s="8">
        <f t="shared" si="37"/>
        <v>20</v>
      </c>
      <c r="E245" s="8">
        <f t="shared" si="33"/>
        <v>200240</v>
      </c>
      <c r="F245" t="str">
        <f t="shared" si="34"/>
        <v>致命</v>
      </c>
      <c r="G245">
        <v>200240</v>
      </c>
      <c r="H245" s="26" t="s">
        <v>686</v>
      </c>
      <c r="I245" s="4" t="str">
        <f t="shared" si="38"/>
        <v>提升自身暴击率24%,爆伤率29%</v>
      </c>
      <c r="J245" t="s">
        <v>154</v>
      </c>
      <c r="K245" s="10" t="str">
        <f t="shared" si="39"/>
        <v>20240:100:1:0</v>
      </c>
      <c r="L245" s="4" t="s">
        <v>685</v>
      </c>
      <c r="M245" s="4"/>
      <c r="Q245" s="6" t="str">
        <f>IF(_xlfn.IFNA(VLOOKUP(L245,buff!$K:$L,2,FALSE),"")=0,"",_xlfn.IFNA(VLOOKUP(L245,buff!$K:$L,2,FALSE),""))</f>
        <v>20240:100:1:0</v>
      </c>
      <c r="R245" s="6" t="str">
        <f>IF(_xlfn.IFNA(VLOOKUP(M245,buff!$K:$L,2,FALSE),"")=0,"",_xlfn.IFNA(VLOOKUP(M245,buff!$K:$L,2,FALSE),""))</f>
        <v/>
      </c>
      <c r="S245" s="6" t="str">
        <f>IF(_xlfn.IFNA(VLOOKUP(N245,buff!$K:$L,2,FALSE),"")=0,"",_xlfn.IFNA(VLOOKUP(N245,buff!$K:$L,2,FALSE),""))</f>
        <v/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>
        <v>24</v>
      </c>
      <c r="W245">
        <v>29</v>
      </c>
    </row>
    <row r="246" spans="1:23" x14ac:dyDescent="0.15">
      <c r="A246" s="8" t="str">
        <f t="shared" si="32"/>
        <v>被动技能13等级1</v>
      </c>
      <c r="B246" s="8">
        <f t="shared" si="35"/>
        <v>13</v>
      </c>
      <c r="C246" s="8">
        <f t="shared" si="37"/>
        <v>1</v>
      </c>
      <c r="E246" s="8">
        <f t="shared" si="33"/>
        <v>200241</v>
      </c>
      <c r="F246" t="str">
        <f t="shared" si="34"/>
        <v>冷静</v>
      </c>
      <c r="G246">
        <v>200241</v>
      </c>
      <c r="H246" s="4" t="s">
        <v>433</v>
      </c>
      <c r="I246" s="4" t="str">
        <f>"提升自身命中率"&amp;V246&amp;"%,攻击力"&amp;W246&amp;"%"</f>
        <v>提升自身命中率5%,攻击力5%</v>
      </c>
      <c r="J246" t="s">
        <v>154</v>
      </c>
      <c r="K246" s="10" t="str">
        <f t="shared" si="39"/>
        <v>20241:100:1:0</v>
      </c>
      <c r="L246" s="4" t="s">
        <v>687</v>
      </c>
      <c r="M246" s="4"/>
      <c r="Q246" s="6" t="str">
        <f>IF(_xlfn.IFNA(VLOOKUP(L246,buff!$K:$L,2,FALSE),"")=0,"",_xlfn.IFNA(VLOOKUP(L246,buff!$K:$L,2,FALSE),""))</f>
        <v>20241:100:1:0</v>
      </c>
      <c r="R246" s="6" t="str">
        <f>IF(_xlfn.IFNA(VLOOKUP(M246,buff!$K:$L,2,FALSE),"")=0,"",_xlfn.IFNA(VLOOKUP(M246,buff!$K:$L,2,FALSE),""))</f>
        <v/>
      </c>
      <c r="S246" s="6" t="str">
        <f>IF(_xlfn.IFNA(VLOOKUP(N246,buff!$K:$L,2,FALSE),"")=0,"",_xlfn.IFNA(VLOOKUP(N246,buff!$K:$L,2,FALSE),""))</f>
        <v/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>
        <v>5</v>
      </c>
      <c r="W246">
        <v>5</v>
      </c>
    </row>
    <row r="247" spans="1:23" x14ac:dyDescent="0.15">
      <c r="A247" s="8" t="str">
        <f t="shared" si="32"/>
        <v>被动技能13等级2</v>
      </c>
      <c r="B247" s="8">
        <f t="shared" si="35"/>
        <v>13</v>
      </c>
      <c r="C247" s="8">
        <f t="shared" si="37"/>
        <v>2</v>
      </c>
      <c r="E247" s="8">
        <f t="shared" si="33"/>
        <v>200242</v>
      </c>
      <c r="F247" t="str">
        <f t="shared" si="34"/>
        <v>冷静</v>
      </c>
      <c r="G247">
        <v>200242</v>
      </c>
      <c r="H247" s="4" t="s">
        <v>433</v>
      </c>
      <c r="I247" s="4" t="str">
        <f t="shared" ref="I247:I265" si="40">"提升自身命中率"&amp;V247&amp;"%,攻击力"&amp;W247&amp;"%"</f>
        <v>提升自身命中率6%,攻击力5%</v>
      </c>
      <c r="J247" t="s">
        <v>154</v>
      </c>
      <c r="K247" s="10" t="str">
        <f t="shared" si="39"/>
        <v>20242:100:1:0</v>
      </c>
      <c r="L247" s="4" t="s">
        <v>688</v>
      </c>
      <c r="M247" s="4"/>
      <c r="Q247" s="6" t="str">
        <f>IF(_xlfn.IFNA(VLOOKUP(L247,buff!$K:$L,2,FALSE),"")=0,"",_xlfn.IFNA(VLOOKUP(L247,buff!$K:$L,2,FALSE),""))</f>
        <v>20242:100:1:0</v>
      </c>
      <c r="R247" s="6" t="str">
        <f>IF(_xlfn.IFNA(VLOOKUP(M247,buff!$K:$L,2,FALSE),"")=0,"",_xlfn.IFNA(VLOOKUP(M247,buff!$K:$L,2,FALSE),""))</f>
        <v/>
      </c>
      <c r="S247" s="6" t="str">
        <f>IF(_xlfn.IFNA(VLOOKUP(N247,buff!$K:$L,2,FALSE),"")=0,"",_xlfn.IFNA(VLOOKUP(N247,buff!$K:$L,2,FALSE),""))</f>
        <v/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>
        <v>6</v>
      </c>
      <c r="W247">
        <v>5</v>
      </c>
    </row>
    <row r="248" spans="1:23" x14ac:dyDescent="0.15">
      <c r="A248" s="8" t="str">
        <f t="shared" si="32"/>
        <v>被动技能13等级3</v>
      </c>
      <c r="B248" s="8">
        <f t="shared" si="35"/>
        <v>13</v>
      </c>
      <c r="C248" s="8">
        <f t="shared" si="37"/>
        <v>3</v>
      </c>
      <c r="E248" s="8">
        <f t="shared" si="33"/>
        <v>200243</v>
      </c>
      <c r="F248" t="str">
        <f t="shared" si="34"/>
        <v>冷静</v>
      </c>
      <c r="G248">
        <v>200243</v>
      </c>
      <c r="H248" s="4" t="s">
        <v>433</v>
      </c>
      <c r="I248" s="4" t="str">
        <f t="shared" si="40"/>
        <v>提升自身命中率7%,攻击力6%</v>
      </c>
      <c r="J248" t="s">
        <v>154</v>
      </c>
      <c r="K248" s="10" t="str">
        <f t="shared" si="39"/>
        <v>20243:100:1:0</v>
      </c>
      <c r="L248" s="4" t="s">
        <v>689</v>
      </c>
      <c r="M248" s="4"/>
      <c r="Q248" s="6" t="str">
        <f>IF(_xlfn.IFNA(VLOOKUP(L248,buff!$K:$L,2,FALSE),"")=0,"",_xlfn.IFNA(VLOOKUP(L248,buff!$K:$L,2,FALSE),""))</f>
        <v>20243:100:1:0</v>
      </c>
      <c r="R248" s="6" t="str">
        <f>IF(_xlfn.IFNA(VLOOKUP(M248,buff!$K:$L,2,FALSE),"")=0,"",_xlfn.IFNA(VLOOKUP(M248,buff!$K:$L,2,FALSE),""))</f>
        <v/>
      </c>
      <c r="S248" s="6" t="str">
        <f>IF(_xlfn.IFNA(VLOOKUP(N248,buff!$K:$L,2,FALSE),"")=0,"",_xlfn.IFNA(VLOOKUP(N248,buff!$K:$L,2,FALSE),""))</f>
        <v/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>
        <v>7</v>
      </c>
      <c r="W248">
        <v>6</v>
      </c>
    </row>
    <row r="249" spans="1:23" x14ac:dyDescent="0.15">
      <c r="A249" s="8" t="str">
        <f t="shared" si="32"/>
        <v>被动技能13等级4</v>
      </c>
      <c r="B249" s="8">
        <f t="shared" si="35"/>
        <v>13</v>
      </c>
      <c r="C249" s="8">
        <f t="shared" si="37"/>
        <v>4</v>
      </c>
      <c r="E249" s="8">
        <f t="shared" si="33"/>
        <v>200244</v>
      </c>
      <c r="F249" t="str">
        <f t="shared" si="34"/>
        <v>冷静</v>
      </c>
      <c r="G249">
        <v>200244</v>
      </c>
      <c r="H249" s="4" t="s">
        <v>433</v>
      </c>
      <c r="I249" s="4" t="str">
        <f t="shared" si="40"/>
        <v>提升自身命中率8%,攻击力6%</v>
      </c>
      <c r="J249" t="s">
        <v>154</v>
      </c>
      <c r="K249" s="10" t="str">
        <f t="shared" si="39"/>
        <v>20244:100:1:0</v>
      </c>
      <c r="L249" s="4" t="s">
        <v>690</v>
      </c>
      <c r="M249" s="4"/>
      <c r="Q249" s="6" t="str">
        <f>IF(_xlfn.IFNA(VLOOKUP(L249,buff!$K:$L,2,FALSE),"")=0,"",_xlfn.IFNA(VLOOKUP(L249,buff!$K:$L,2,FALSE),""))</f>
        <v>20244:100:1:0</v>
      </c>
      <c r="R249" s="6" t="str">
        <f>IF(_xlfn.IFNA(VLOOKUP(M249,buff!$K:$L,2,FALSE),"")=0,"",_xlfn.IFNA(VLOOKUP(M249,buff!$K:$L,2,FALSE),""))</f>
        <v/>
      </c>
      <c r="S249" s="6" t="str">
        <f>IF(_xlfn.IFNA(VLOOKUP(N249,buff!$K:$L,2,FALSE),"")=0,"",_xlfn.IFNA(VLOOKUP(N249,buff!$K:$L,2,FALSE),""))</f>
        <v/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>
        <v>8</v>
      </c>
      <c r="W249">
        <v>6</v>
      </c>
    </row>
    <row r="250" spans="1:23" x14ac:dyDescent="0.15">
      <c r="A250" s="8" t="str">
        <f t="shared" si="32"/>
        <v>被动技能13等级5</v>
      </c>
      <c r="B250" s="8">
        <f t="shared" si="35"/>
        <v>13</v>
      </c>
      <c r="C250" s="8">
        <f t="shared" si="37"/>
        <v>5</v>
      </c>
      <c r="E250" s="8">
        <f t="shared" si="33"/>
        <v>200245</v>
      </c>
      <c r="F250" t="str">
        <f t="shared" si="34"/>
        <v>冷静</v>
      </c>
      <c r="G250">
        <v>200245</v>
      </c>
      <c r="H250" s="4" t="s">
        <v>433</v>
      </c>
      <c r="I250" s="4" t="str">
        <f t="shared" si="40"/>
        <v>提升自身命中率9%,攻击力7%</v>
      </c>
      <c r="J250" t="s">
        <v>154</v>
      </c>
      <c r="K250" s="10" t="str">
        <f t="shared" si="39"/>
        <v>20245:100:1:0</v>
      </c>
      <c r="L250" s="4" t="s">
        <v>691</v>
      </c>
      <c r="M250" s="4"/>
      <c r="Q250" s="6" t="str">
        <f>IF(_xlfn.IFNA(VLOOKUP(L250,buff!$K:$L,2,FALSE),"")=0,"",_xlfn.IFNA(VLOOKUP(L250,buff!$K:$L,2,FALSE),""))</f>
        <v>20245:100:1:0</v>
      </c>
      <c r="R250" s="6" t="str">
        <f>IF(_xlfn.IFNA(VLOOKUP(M250,buff!$K:$L,2,FALSE),"")=0,"",_xlfn.IFNA(VLOOKUP(M250,buff!$K:$L,2,FALSE),""))</f>
        <v/>
      </c>
      <c r="S250" s="6" t="str">
        <f>IF(_xlfn.IFNA(VLOOKUP(N250,buff!$K:$L,2,FALSE),"")=0,"",_xlfn.IFNA(VLOOKUP(N250,buff!$K:$L,2,FALSE),""))</f>
        <v/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>
        <v>9</v>
      </c>
      <c r="W250">
        <v>7</v>
      </c>
    </row>
    <row r="251" spans="1:23" x14ac:dyDescent="0.15">
      <c r="A251" s="8" t="str">
        <f t="shared" si="32"/>
        <v>被动技能13等级6</v>
      </c>
      <c r="B251" s="8">
        <f t="shared" si="35"/>
        <v>13</v>
      </c>
      <c r="C251" s="8">
        <f t="shared" si="37"/>
        <v>6</v>
      </c>
      <c r="E251" s="8">
        <f t="shared" si="33"/>
        <v>200246</v>
      </c>
      <c r="F251" t="str">
        <f t="shared" si="34"/>
        <v>冷静</v>
      </c>
      <c r="G251">
        <v>200246</v>
      </c>
      <c r="H251" s="4" t="s">
        <v>433</v>
      </c>
      <c r="I251" s="4" t="str">
        <f t="shared" si="40"/>
        <v>提升自身命中率10%,攻击力7%</v>
      </c>
      <c r="J251" t="s">
        <v>154</v>
      </c>
      <c r="K251" s="10" t="str">
        <f t="shared" si="39"/>
        <v>20246:100:1:0</v>
      </c>
      <c r="L251" s="4" t="s">
        <v>692</v>
      </c>
      <c r="M251" s="4"/>
      <c r="Q251" s="6" t="str">
        <f>IF(_xlfn.IFNA(VLOOKUP(L251,buff!$K:$L,2,FALSE),"")=0,"",_xlfn.IFNA(VLOOKUP(L251,buff!$K:$L,2,FALSE),""))</f>
        <v>20246:100:1:0</v>
      </c>
      <c r="R251" s="6" t="str">
        <f>IF(_xlfn.IFNA(VLOOKUP(M251,buff!$K:$L,2,FALSE),"")=0,"",_xlfn.IFNA(VLOOKUP(M251,buff!$K:$L,2,FALSE),""))</f>
        <v/>
      </c>
      <c r="S251" s="6" t="str">
        <f>IF(_xlfn.IFNA(VLOOKUP(N251,buff!$K:$L,2,FALSE),"")=0,"",_xlfn.IFNA(VLOOKUP(N251,buff!$K:$L,2,FALSE),""))</f>
        <v/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>
        <v>10</v>
      </c>
      <c r="W251">
        <v>7</v>
      </c>
    </row>
    <row r="252" spans="1:23" x14ac:dyDescent="0.15">
      <c r="A252" s="8" t="str">
        <f t="shared" si="32"/>
        <v>被动技能13等级7</v>
      </c>
      <c r="B252" s="8">
        <f t="shared" si="35"/>
        <v>13</v>
      </c>
      <c r="C252" s="8">
        <f t="shared" si="37"/>
        <v>7</v>
      </c>
      <c r="E252" s="8">
        <f t="shared" si="33"/>
        <v>200247</v>
      </c>
      <c r="F252" t="str">
        <f t="shared" si="34"/>
        <v>冷静</v>
      </c>
      <c r="G252">
        <v>200247</v>
      </c>
      <c r="H252" s="4" t="s">
        <v>433</v>
      </c>
      <c r="I252" s="4" t="str">
        <f t="shared" si="40"/>
        <v>提升自身命中率11%,攻击力8%</v>
      </c>
      <c r="J252" t="s">
        <v>154</v>
      </c>
      <c r="K252" s="10" t="str">
        <f t="shared" si="39"/>
        <v>20247:100:1:0</v>
      </c>
      <c r="L252" s="4" t="s">
        <v>693</v>
      </c>
      <c r="M252" s="4"/>
      <c r="Q252" s="6" t="str">
        <f>IF(_xlfn.IFNA(VLOOKUP(L252,buff!$K:$L,2,FALSE),"")=0,"",_xlfn.IFNA(VLOOKUP(L252,buff!$K:$L,2,FALSE),""))</f>
        <v>20247:100:1:0</v>
      </c>
      <c r="R252" s="6" t="str">
        <f>IF(_xlfn.IFNA(VLOOKUP(M252,buff!$K:$L,2,FALSE),"")=0,"",_xlfn.IFNA(VLOOKUP(M252,buff!$K:$L,2,FALSE),""))</f>
        <v/>
      </c>
      <c r="S252" s="6" t="str">
        <f>IF(_xlfn.IFNA(VLOOKUP(N252,buff!$K:$L,2,FALSE),"")=0,"",_xlfn.IFNA(VLOOKUP(N252,buff!$K:$L,2,FALSE),""))</f>
        <v/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>
        <v>11</v>
      </c>
      <c r="W252">
        <v>8</v>
      </c>
    </row>
    <row r="253" spans="1:23" x14ac:dyDescent="0.15">
      <c r="A253" s="8" t="str">
        <f t="shared" si="32"/>
        <v>被动技能13等级8</v>
      </c>
      <c r="B253" s="8">
        <f t="shared" si="35"/>
        <v>13</v>
      </c>
      <c r="C253" s="8">
        <f t="shared" si="37"/>
        <v>8</v>
      </c>
      <c r="E253" s="8">
        <f t="shared" si="33"/>
        <v>200248</v>
      </c>
      <c r="F253" t="str">
        <f t="shared" si="34"/>
        <v>冷静</v>
      </c>
      <c r="G253">
        <v>200248</v>
      </c>
      <c r="H253" s="4" t="s">
        <v>433</v>
      </c>
      <c r="I253" s="4" t="str">
        <f t="shared" si="40"/>
        <v>提升自身命中率12%,攻击力8%</v>
      </c>
      <c r="J253" t="s">
        <v>154</v>
      </c>
      <c r="K253" s="10" t="str">
        <f t="shared" si="39"/>
        <v>20248:100:1:0</v>
      </c>
      <c r="L253" s="4" t="s">
        <v>694</v>
      </c>
      <c r="M253" s="4"/>
      <c r="Q253" s="6" t="str">
        <f>IF(_xlfn.IFNA(VLOOKUP(L253,buff!$K:$L,2,FALSE),"")=0,"",_xlfn.IFNA(VLOOKUP(L253,buff!$K:$L,2,FALSE),""))</f>
        <v>20248:100:1:0</v>
      </c>
      <c r="R253" s="6" t="str">
        <f>IF(_xlfn.IFNA(VLOOKUP(M253,buff!$K:$L,2,FALSE),"")=0,"",_xlfn.IFNA(VLOOKUP(M253,buff!$K:$L,2,FALSE),""))</f>
        <v/>
      </c>
      <c r="S253" s="6" t="str">
        <f>IF(_xlfn.IFNA(VLOOKUP(N253,buff!$K:$L,2,FALSE),"")=0,"",_xlfn.IFNA(VLOOKUP(N253,buff!$K:$L,2,FALSE),""))</f>
        <v/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>
        <v>12</v>
      </c>
      <c r="W253">
        <v>8</v>
      </c>
    </row>
    <row r="254" spans="1:23" x14ac:dyDescent="0.15">
      <c r="A254" s="8" t="str">
        <f t="shared" si="32"/>
        <v>被动技能13等级9</v>
      </c>
      <c r="B254" s="8">
        <f t="shared" si="35"/>
        <v>13</v>
      </c>
      <c r="C254" s="8">
        <f t="shared" si="37"/>
        <v>9</v>
      </c>
      <c r="E254" s="8">
        <f t="shared" si="33"/>
        <v>200249</v>
      </c>
      <c r="F254" t="str">
        <f t="shared" si="34"/>
        <v>冷静</v>
      </c>
      <c r="G254">
        <v>200249</v>
      </c>
      <c r="H254" s="4" t="s">
        <v>433</v>
      </c>
      <c r="I254" s="4" t="str">
        <f t="shared" si="40"/>
        <v>提升自身命中率13%,攻击力9%</v>
      </c>
      <c r="J254" t="s">
        <v>154</v>
      </c>
      <c r="K254" s="10" t="str">
        <f t="shared" si="39"/>
        <v>20249:100:1:0</v>
      </c>
      <c r="L254" s="4" t="s">
        <v>695</v>
      </c>
      <c r="M254" s="4"/>
      <c r="Q254" s="6" t="str">
        <f>IF(_xlfn.IFNA(VLOOKUP(L254,buff!$K:$L,2,FALSE),"")=0,"",_xlfn.IFNA(VLOOKUP(L254,buff!$K:$L,2,FALSE),""))</f>
        <v>20249:100:1:0</v>
      </c>
      <c r="R254" s="6" t="str">
        <f>IF(_xlfn.IFNA(VLOOKUP(M254,buff!$K:$L,2,FALSE),"")=0,"",_xlfn.IFNA(VLOOKUP(M254,buff!$K:$L,2,FALSE),""))</f>
        <v/>
      </c>
      <c r="S254" s="6" t="str">
        <f>IF(_xlfn.IFNA(VLOOKUP(N254,buff!$K:$L,2,FALSE),"")=0,"",_xlfn.IFNA(VLOOKUP(N254,buff!$K:$L,2,FALSE),""))</f>
        <v/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>
        <v>13</v>
      </c>
      <c r="W254">
        <v>9</v>
      </c>
    </row>
    <row r="255" spans="1:23" x14ac:dyDescent="0.15">
      <c r="A255" s="8" t="str">
        <f t="shared" si="32"/>
        <v>被动技能13等级10</v>
      </c>
      <c r="B255" s="8">
        <f t="shared" si="35"/>
        <v>13</v>
      </c>
      <c r="C255" s="8">
        <f t="shared" si="37"/>
        <v>10</v>
      </c>
      <c r="E255" s="8">
        <f t="shared" si="33"/>
        <v>200250</v>
      </c>
      <c r="F255" t="str">
        <f t="shared" si="34"/>
        <v>冷静</v>
      </c>
      <c r="G255">
        <v>200250</v>
      </c>
      <c r="H255" s="4" t="s">
        <v>433</v>
      </c>
      <c r="I255" s="4" t="str">
        <f t="shared" si="40"/>
        <v>提升自身命中率14%,攻击力9%</v>
      </c>
      <c r="J255" t="s">
        <v>154</v>
      </c>
      <c r="K255" s="10" t="str">
        <f t="shared" si="39"/>
        <v>20250:100:1:0</v>
      </c>
      <c r="L255" s="4" t="s">
        <v>696</v>
      </c>
      <c r="M255" s="4"/>
      <c r="Q255" s="6" t="str">
        <f>IF(_xlfn.IFNA(VLOOKUP(L255,buff!$K:$L,2,FALSE),"")=0,"",_xlfn.IFNA(VLOOKUP(L255,buff!$K:$L,2,FALSE),""))</f>
        <v>20250:100:1:0</v>
      </c>
      <c r="R255" s="6" t="str">
        <f>IF(_xlfn.IFNA(VLOOKUP(M255,buff!$K:$L,2,FALSE),"")=0,"",_xlfn.IFNA(VLOOKUP(M255,buff!$K:$L,2,FALSE),""))</f>
        <v/>
      </c>
      <c r="S255" s="6" t="str">
        <f>IF(_xlfn.IFNA(VLOOKUP(N255,buff!$K:$L,2,FALSE),"")=0,"",_xlfn.IFNA(VLOOKUP(N255,buff!$K:$L,2,FALSE),""))</f>
        <v/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>
        <v>14</v>
      </c>
      <c r="W255">
        <v>9</v>
      </c>
    </row>
    <row r="256" spans="1:23" x14ac:dyDescent="0.15">
      <c r="A256" s="8" t="str">
        <f t="shared" si="32"/>
        <v>被动技能13等级11</v>
      </c>
      <c r="B256" s="8">
        <f t="shared" si="35"/>
        <v>13</v>
      </c>
      <c r="C256" s="8">
        <f t="shared" si="37"/>
        <v>11</v>
      </c>
      <c r="E256" s="8">
        <f t="shared" si="33"/>
        <v>200251</v>
      </c>
      <c r="F256" t="str">
        <f t="shared" si="34"/>
        <v>冷静</v>
      </c>
      <c r="G256">
        <v>200251</v>
      </c>
      <c r="H256" s="4" t="s">
        <v>433</v>
      </c>
      <c r="I256" s="4" t="str">
        <f t="shared" si="40"/>
        <v>提升自身命中率15%,攻击力10%</v>
      </c>
      <c r="J256" t="s">
        <v>154</v>
      </c>
      <c r="K256" s="10" t="str">
        <f t="shared" si="39"/>
        <v>20251:100:1:0</v>
      </c>
      <c r="L256" s="4" t="s">
        <v>697</v>
      </c>
      <c r="M256" s="4"/>
      <c r="Q256" s="6" t="str">
        <f>IF(_xlfn.IFNA(VLOOKUP(L256,buff!$K:$L,2,FALSE),"")=0,"",_xlfn.IFNA(VLOOKUP(L256,buff!$K:$L,2,FALSE),""))</f>
        <v>20251:100:1:0</v>
      </c>
      <c r="R256" s="6" t="str">
        <f>IF(_xlfn.IFNA(VLOOKUP(M256,buff!$K:$L,2,FALSE),"")=0,"",_xlfn.IFNA(VLOOKUP(M256,buff!$K:$L,2,FALSE),""))</f>
        <v/>
      </c>
      <c r="S256" s="6" t="str">
        <f>IF(_xlfn.IFNA(VLOOKUP(N256,buff!$K:$L,2,FALSE),"")=0,"",_xlfn.IFNA(VLOOKUP(N256,buff!$K:$L,2,FALSE),""))</f>
        <v/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>
        <v>15</v>
      </c>
      <c r="W256">
        <v>10</v>
      </c>
    </row>
    <row r="257" spans="1:23" x14ac:dyDescent="0.15">
      <c r="A257" s="8" t="str">
        <f t="shared" si="32"/>
        <v>被动技能13等级12</v>
      </c>
      <c r="B257" s="8">
        <f t="shared" si="35"/>
        <v>13</v>
      </c>
      <c r="C257" s="8">
        <f t="shared" si="37"/>
        <v>12</v>
      </c>
      <c r="E257" s="8">
        <f t="shared" si="33"/>
        <v>200252</v>
      </c>
      <c r="F257" t="str">
        <f t="shared" si="34"/>
        <v>冷静</v>
      </c>
      <c r="G257">
        <v>200252</v>
      </c>
      <c r="H257" s="4" t="s">
        <v>433</v>
      </c>
      <c r="I257" s="4" t="str">
        <f t="shared" si="40"/>
        <v>提升自身命中率16%,攻击力10%</v>
      </c>
      <c r="J257" t="s">
        <v>154</v>
      </c>
      <c r="K257" s="10" t="str">
        <f t="shared" si="39"/>
        <v>20252:100:1:0</v>
      </c>
      <c r="L257" s="4" t="s">
        <v>698</v>
      </c>
      <c r="M257" s="4"/>
      <c r="Q257" s="6" t="str">
        <f>IF(_xlfn.IFNA(VLOOKUP(L257,buff!$K:$L,2,FALSE),"")=0,"",_xlfn.IFNA(VLOOKUP(L257,buff!$K:$L,2,FALSE),""))</f>
        <v>20252:100:1:0</v>
      </c>
      <c r="R257" s="6" t="str">
        <f>IF(_xlfn.IFNA(VLOOKUP(M257,buff!$K:$L,2,FALSE),"")=0,"",_xlfn.IFNA(VLOOKUP(M257,buff!$K:$L,2,FALSE),""))</f>
        <v/>
      </c>
      <c r="S257" s="6" t="str">
        <f>IF(_xlfn.IFNA(VLOOKUP(N257,buff!$K:$L,2,FALSE),"")=0,"",_xlfn.IFNA(VLOOKUP(N257,buff!$K:$L,2,FALSE),""))</f>
        <v/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>
        <v>16</v>
      </c>
      <c r="W257">
        <v>10</v>
      </c>
    </row>
    <row r="258" spans="1:23" x14ac:dyDescent="0.15">
      <c r="A258" s="8" t="str">
        <f t="shared" si="32"/>
        <v>被动技能13等级13</v>
      </c>
      <c r="B258" s="8">
        <f t="shared" si="35"/>
        <v>13</v>
      </c>
      <c r="C258" s="8">
        <f t="shared" si="37"/>
        <v>13</v>
      </c>
      <c r="E258" s="8">
        <f t="shared" si="33"/>
        <v>200253</v>
      </c>
      <c r="F258" t="str">
        <f t="shared" si="34"/>
        <v>冷静</v>
      </c>
      <c r="G258">
        <v>200253</v>
      </c>
      <c r="H258" s="4" t="s">
        <v>433</v>
      </c>
      <c r="I258" s="4" t="str">
        <f t="shared" si="40"/>
        <v>提升自身命中率17%,攻击力10%</v>
      </c>
      <c r="J258" t="s">
        <v>154</v>
      </c>
      <c r="K258" s="10" t="str">
        <f t="shared" si="39"/>
        <v>20253:100:1:0</v>
      </c>
      <c r="L258" s="4" t="s">
        <v>699</v>
      </c>
      <c r="M258" s="4"/>
      <c r="Q258" s="6" t="str">
        <f>IF(_xlfn.IFNA(VLOOKUP(L258,buff!$K:$L,2,FALSE),"")=0,"",_xlfn.IFNA(VLOOKUP(L258,buff!$K:$L,2,FALSE),""))</f>
        <v>20253:100:1:0</v>
      </c>
      <c r="R258" s="6" t="str">
        <f>IF(_xlfn.IFNA(VLOOKUP(M258,buff!$K:$L,2,FALSE),"")=0,"",_xlfn.IFNA(VLOOKUP(M258,buff!$K:$L,2,FALSE),""))</f>
        <v/>
      </c>
      <c r="S258" s="6" t="str">
        <f>IF(_xlfn.IFNA(VLOOKUP(N258,buff!$K:$L,2,FALSE),"")=0,"",_xlfn.IFNA(VLOOKUP(N258,buff!$K:$L,2,FALSE),""))</f>
        <v/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>
        <v>17</v>
      </c>
      <c r="W258">
        <v>10</v>
      </c>
    </row>
    <row r="259" spans="1:23" x14ac:dyDescent="0.15">
      <c r="A259" s="8" t="str">
        <f t="shared" si="32"/>
        <v>被动技能13等级14</v>
      </c>
      <c r="B259" s="8">
        <f t="shared" si="35"/>
        <v>13</v>
      </c>
      <c r="C259" s="8">
        <f t="shared" si="37"/>
        <v>14</v>
      </c>
      <c r="E259" s="8">
        <f t="shared" si="33"/>
        <v>200254</v>
      </c>
      <c r="F259" t="str">
        <f t="shared" si="34"/>
        <v>冷静</v>
      </c>
      <c r="G259">
        <v>200254</v>
      </c>
      <c r="H259" s="4" t="s">
        <v>433</v>
      </c>
      <c r="I259" s="4" t="str">
        <f t="shared" si="40"/>
        <v>提升自身命中率18%,攻击力10%</v>
      </c>
      <c r="J259" t="s">
        <v>154</v>
      </c>
      <c r="K259" s="10" t="str">
        <f t="shared" si="39"/>
        <v>20254:100:1:0</v>
      </c>
      <c r="L259" s="4" t="s">
        <v>700</v>
      </c>
      <c r="M259" s="4"/>
      <c r="Q259" s="6" t="str">
        <f>IF(_xlfn.IFNA(VLOOKUP(L259,buff!$K:$L,2,FALSE),"")=0,"",_xlfn.IFNA(VLOOKUP(L259,buff!$K:$L,2,FALSE),""))</f>
        <v>20254:100:1:0</v>
      </c>
      <c r="R259" s="6" t="str">
        <f>IF(_xlfn.IFNA(VLOOKUP(M259,buff!$K:$L,2,FALSE),"")=0,"",_xlfn.IFNA(VLOOKUP(M259,buff!$K:$L,2,FALSE),""))</f>
        <v/>
      </c>
      <c r="S259" s="6" t="str">
        <f>IF(_xlfn.IFNA(VLOOKUP(N259,buff!$K:$L,2,FALSE),"")=0,"",_xlfn.IFNA(VLOOKUP(N259,buff!$K:$L,2,FALSE),""))</f>
        <v/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>
        <v>18</v>
      </c>
      <c r="W259">
        <v>10</v>
      </c>
    </row>
    <row r="260" spans="1:23" x14ac:dyDescent="0.15">
      <c r="A260" s="8" t="str">
        <f t="shared" si="32"/>
        <v>被动技能13等级15</v>
      </c>
      <c r="B260" s="8">
        <f t="shared" si="35"/>
        <v>13</v>
      </c>
      <c r="C260" s="8">
        <f t="shared" si="37"/>
        <v>15</v>
      </c>
      <c r="E260" s="8">
        <f t="shared" si="33"/>
        <v>200255</v>
      </c>
      <c r="F260" t="str">
        <f t="shared" si="34"/>
        <v>冷静</v>
      </c>
      <c r="G260">
        <v>200255</v>
      </c>
      <c r="H260" s="4" t="s">
        <v>433</v>
      </c>
      <c r="I260" s="4" t="str">
        <f t="shared" si="40"/>
        <v>提升自身命中率19%,攻击力10%</v>
      </c>
      <c r="J260" t="s">
        <v>154</v>
      </c>
      <c r="K260" s="10" t="str">
        <f t="shared" si="39"/>
        <v>20255:100:1:0</v>
      </c>
      <c r="L260" s="4" t="s">
        <v>701</v>
      </c>
      <c r="M260" s="4"/>
      <c r="Q260" s="6" t="str">
        <f>IF(_xlfn.IFNA(VLOOKUP(L260,buff!$K:$L,2,FALSE),"")=0,"",_xlfn.IFNA(VLOOKUP(L260,buff!$K:$L,2,FALSE),""))</f>
        <v>20255:100:1:0</v>
      </c>
      <c r="R260" s="6" t="str">
        <f>IF(_xlfn.IFNA(VLOOKUP(M260,buff!$K:$L,2,FALSE),"")=0,"",_xlfn.IFNA(VLOOKUP(M260,buff!$K:$L,2,FALSE),""))</f>
        <v/>
      </c>
      <c r="S260" s="6" t="str">
        <f>IF(_xlfn.IFNA(VLOOKUP(N260,buff!$K:$L,2,FALSE),"")=0,"",_xlfn.IFNA(VLOOKUP(N260,buff!$K:$L,2,FALSE),""))</f>
        <v/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>
        <v>19</v>
      </c>
      <c r="W260">
        <v>10</v>
      </c>
    </row>
    <row r="261" spans="1:23" x14ac:dyDescent="0.15">
      <c r="A261" s="8" t="str">
        <f t="shared" si="32"/>
        <v>被动技能13等级16</v>
      </c>
      <c r="B261" s="8">
        <f t="shared" si="35"/>
        <v>13</v>
      </c>
      <c r="C261" s="8">
        <f t="shared" si="37"/>
        <v>16</v>
      </c>
      <c r="E261" s="8">
        <f t="shared" si="33"/>
        <v>200256</v>
      </c>
      <c r="F261" t="str">
        <f t="shared" si="34"/>
        <v>冷静</v>
      </c>
      <c r="G261">
        <v>200256</v>
      </c>
      <c r="H261" s="4" t="s">
        <v>433</v>
      </c>
      <c r="I261" s="4" t="str">
        <f t="shared" si="40"/>
        <v>提升自身命中率20%,攻击力10%</v>
      </c>
      <c r="J261" t="s">
        <v>154</v>
      </c>
      <c r="K261" s="10" t="str">
        <f t="shared" si="39"/>
        <v>20256:100:1:0</v>
      </c>
      <c r="L261" s="4" t="s">
        <v>702</v>
      </c>
      <c r="M261" s="4"/>
      <c r="Q261" s="6" t="str">
        <f>IF(_xlfn.IFNA(VLOOKUP(L261,buff!$K:$L,2,FALSE),"")=0,"",_xlfn.IFNA(VLOOKUP(L261,buff!$K:$L,2,FALSE),""))</f>
        <v>20256:100:1:0</v>
      </c>
      <c r="R261" s="6" t="str">
        <f>IF(_xlfn.IFNA(VLOOKUP(M261,buff!$K:$L,2,FALSE),"")=0,"",_xlfn.IFNA(VLOOKUP(M261,buff!$K:$L,2,FALSE),""))</f>
        <v/>
      </c>
      <c r="S261" s="6" t="str">
        <f>IF(_xlfn.IFNA(VLOOKUP(N261,buff!$K:$L,2,FALSE),"")=0,"",_xlfn.IFNA(VLOOKUP(N261,buff!$K:$L,2,FALSE),""))</f>
        <v/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>
        <v>20</v>
      </c>
      <c r="W261">
        <v>10</v>
      </c>
    </row>
    <row r="262" spans="1:23" x14ac:dyDescent="0.15">
      <c r="A262" s="8" t="str">
        <f t="shared" si="32"/>
        <v>被动技能13等级17</v>
      </c>
      <c r="B262" s="8">
        <f t="shared" si="35"/>
        <v>13</v>
      </c>
      <c r="C262" s="8">
        <f t="shared" si="37"/>
        <v>17</v>
      </c>
      <c r="E262" s="8">
        <f t="shared" si="33"/>
        <v>200257</v>
      </c>
      <c r="F262" t="str">
        <f t="shared" si="34"/>
        <v>冷静</v>
      </c>
      <c r="G262">
        <v>200257</v>
      </c>
      <c r="H262" s="4" t="s">
        <v>433</v>
      </c>
      <c r="I262" s="4" t="str">
        <f t="shared" si="40"/>
        <v>提升自身命中率21%,攻击力10%</v>
      </c>
      <c r="J262" t="s">
        <v>154</v>
      </c>
      <c r="K262" s="10" t="str">
        <f t="shared" si="39"/>
        <v>20257:100:1:0</v>
      </c>
      <c r="L262" s="4" t="s">
        <v>703</v>
      </c>
      <c r="M262" s="4"/>
      <c r="Q262" s="6" t="str">
        <f>IF(_xlfn.IFNA(VLOOKUP(L262,buff!$K:$L,2,FALSE),"")=0,"",_xlfn.IFNA(VLOOKUP(L262,buff!$K:$L,2,FALSE),""))</f>
        <v>20257:100:1:0</v>
      </c>
      <c r="R262" s="6" t="str">
        <f>IF(_xlfn.IFNA(VLOOKUP(M262,buff!$K:$L,2,FALSE),"")=0,"",_xlfn.IFNA(VLOOKUP(M262,buff!$K:$L,2,FALSE),""))</f>
        <v/>
      </c>
      <c r="S262" s="6" t="str">
        <f>IF(_xlfn.IFNA(VLOOKUP(N262,buff!$K:$L,2,FALSE),"")=0,"",_xlfn.IFNA(VLOOKUP(N262,buff!$K:$L,2,FALSE),""))</f>
        <v/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>
        <v>21</v>
      </c>
      <c r="W262">
        <v>10</v>
      </c>
    </row>
    <row r="263" spans="1:23" x14ac:dyDescent="0.15">
      <c r="A263" s="8" t="str">
        <f t="shared" ref="A263:A326" si="41">A$4&amp;B263&amp;A$5&amp;C263</f>
        <v>被动技能13等级18</v>
      </c>
      <c r="B263" s="8">
        <f t="shared" si="35"/>
        <v>13</v>
      </c>
      <c r="C263" s="8">
        <f t="shared" si="37"/>
        <v>18</v>
      </c>
      <c r="E263" s="8">
        <f t="shared" ref="E263:E326" si="42">G263</f>
        <v>200258</v>
      </c>
      <c r="F263" t="str">
        <f t="shared" ref="F263:F326" si="43">H263</f>
        <v>冷静</v>
      </c>
      <c r="G263">
        <v>200258</v>
      </c>
      <c r="H263" s="4" t="s">
        <v>433</v>
      </c>
      <c r="I263" s="4" t="str">
        <f t="shared" si="40"/>
        <v>提升自身命中率22%,攻击力10%</v>
      </c>
      <c r="J263" t="s">
        <v>154</v>
      </c>
      <c r="K263" s="10" t="str">
        <f t="shared" si="39"/>
        <v>20258:100:1:0</v>
      </c>
      <c r="L263" s="4" t="s">
        <v>704</v>
      </c>
      <c r="M263" s="4"/>
      <c r="Q263" s="6" t="str">
        <f>IF(_xlfn.IFNA(VLOOKUP(L263,buff!$K:$L,2,FALSE),"")=0,"",_xlfn.IFNA(VLOOKUP(L263,buff!$K:$L,2,FALSE),""))</f>
        <v>20258:100:1:0</v>
      </c>
      <c r="R263" s="6" t="str">
        <f>IF(_xlfn.IFNA(VLOOKUP(M263,buff!$K:$L,2,FALSE),"")=0,"",_xlfn.IFNA(VLOOKUP(M263,buff!$K:$L,2,FALSE),""))</f>
        <v/>
      </c>
      <c r="S263" s="6" t="str">
        <f>IF(_xlfn.IFNA(VLOOKUP(N263,buff!$K:$L,2,FALSE),"")=0,"",_xlfn.IFNA(VLOOKUP(N263,buff!$K:$L,2,FALSE),""))</f>
        <v/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>
        <v>22</v>
      </c>
      <c r="W263">
        <v>10</v>
      </c>
    </row>
    <row r="264" spans="1:23" x14ac:dyDescent="0.15">
      <c r="A264" s="8" t="str">
        <f t="shared" si="41"/>
        <v>被动技能13等级19</v>
      </c>
      <c r="B264" s="8">
        <f t="shared" ref="B264:B327" si="44">IF(C264=1,B263+1,B263)</f>
        <v>13</v>
      </c>
      <c r="C264" s="8">
        <f t="shared" si="37"/>
        <v>19</v>
      </c>
      <c r="E264" s="8">
        <f t="shared" si="42"/>
        <v>200259</v>
      </c>
      <c r="F264" t="str">
        <f t="shared" si="43"/>
        <v>冷静</v>
      </c>
      <c r="G264">
        <v>200259</v>
      </c>
      <c r="H264" s="4" t="s">
        <v>433</v>
      </c>
      <c r="I264" s="4" t="str">
        <f t="shared" si="40"/>
        <v>提升自身命中率23%,攻击力10%</v>
      </c>
      <c r="J264" t="s">
        <v>154</v>
      </c>
      <c r="K264" s="10" t="str">
        <f t="shared" si="39"/>
        <v>20259:100:1:0</v>
      </c>
      <c r="L264" s="4" t="s">
        <v>705</v>
      </c>
      <c r="M264" s="4"/>
      <c r="Q264" s="6" t="str">
        <f>IF(_xlfn.IFNA(VLOOKUP(L264,buff!$K:$L,2,FALSE),"")=0,"",_xlfn.IFNA(VLOOKUP(L264,buff!$K:$L,2,FALSE),""))</f>
        <v>20259:100:1:0</v>
      </c>
      <c r="R264" s="6" t="str">
        <f>IF(_xlfn.IFNA(VLOOKUP(M264,buff!$K:$L,2,FALSE),"")=0,"",_xlfn.IFNA(VLOOKUP(M264,buff!$K:$L,2,FALSE),""))</f>
        <v/>
      </c>
      <c r="S264" s="6" t="str">
        <f>IF(_xlfn.IFNA(VLOOKUP(N264,buff!$K:$L,2,FALSE),"")=0,"",_xlfn.IFNA(VLOOKUP(N264,buff!$K:$L,2,FALSE),""))</f>
        <v/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>
        <v>23</v>
      </c>
      <c r="W264">
        <v>10</v>
      </c>
    </row>
    <row r="265" spans="1:23" x14ac:dyDescent="0.15">
      <c r="A265" s="8" t="str">
        <f t="shared" si="41"/>
        <v>被动技能13等级20</v>
      </c>
      <c r="B265" s="8">
        <f t="shared" si="44"/>
        <v>13</v>
      </c>
      <c r="C265" s="8">
        <f t="shared" si="37"/>
        <v>20</v>
      </c>
      <c r="E265" s="8">
        <f t="shared" si="42"/>
        <v>200260</v>
      </c>
      <c r="F265" t="str">
        <f t="shared" si="43"/>
        <v>冷静</v>
      </c>
      <c r="G265">
        <v>200260</v>
      </c>
      <c r="H265" s="4" t="s">
        <v>433</v>
      </c>
      <c r="I265" s="4" t="str">
        <f t="shared" si="40"/>
        <v>提升自身命中率24%,攻击力10%</v>
      </c>
      <c r="J265" t="s">
        <v>154</v>
      </c>
      <c r="K265" s="10" t="str">
        <f t="shared" si="39"/>
        <v>20260:100:1:0</v>
      </c>
      <c r="L265" s="4" t="s">
        <v>706</v>
      </c>
      <c r="M265" s="4"/>
      <c r="Q265" s="6" t="str">
        <f>IF(_xlfn.IFNA(VLOOKUP(L265,buff!$K:$L,2,FALSE),"")=0,"",_xlfn.IFNA(VLOOKUP(L265,buff!$K:$L,2,FALSE),""))</f>
        <v>20260:100:1:0</v>
      </c>
      <c r="R265" s="6" t="str">
        <f>IF(_xlfn.IFNA(VLOOKUP(M265,buff!$K:$L,2,FALSE),"")=0,"",_xlfn.IFNA(VLOOKUP(M265,buff!$K:$L,2,FALSE),""))</f>
        <v/>
      </c>
      <c r="S265" s="6" t="str">
        <f>IF(_xlfn.IFNA(VLOOKUP(N265,buff!$K:$L,2,FALSE),"")=0,"",_xlfn.IFNA(VLOOKUP(N265,buff!$K:$L,2,FALSE),""))</f>
        <v/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>
        <v>24</v>
      </c>
      <c r="W265">
        <v>10</v>
      </c>
    </row>
    <row r="266" spans="1:23" x14ac:dyDescent="0.15">
      <c r="A266" s="8" t="str">
        <f t="shared" si="41"/>
        <v>被动技能14等级1</v>
      </c>
      <c r="B266" s="8">
        <f t="shared" si="44"/>
        <v>14</v>
      </c>
      <c r="C266" s="8">
        <f t="shared" si="37"/>
        <v>1</v>
      </c>
      <c r="E266" s="8">
        <f t="shared" si="42"/>
        <v>200261</v>
      </c>
      <c r="F266" t="str">
        <f t="shared" si="43"/>
        <v>鼓舞</v>
      </c>
      <c r="G266">
        <v>200261</v>
      </c>
      <c r="H266" s="4" t="s">
        <v>436</v>
      </c>
      <c r="I266" s="4" t="str">
        <f t="shared" ref="I266:I285" si="45">"提升自身怒气最大值"&amp;V266&amp;",并提升初始怒气"&amp;W266</f>
        <v>提升自身怒气最大值10,并提升初始怒气10</v>
      </c>
      <c r="J266" t="s">
        <v>154</v>
      </c>
      <c r="K266" s="10" t="str">
        <f t="shared" si="39"/>
        <v>20261:100:1:0</v>
      </c>
      <c r="L266" s="4" t="s">
        <v>707</v>
      </c>
      <c r="M266" s="4"/>
      <c r="Q266" s="6" t="str">
        <f>IF(_xlfn.IFNA(VLOOKUP(L266,buff!$K:$L,2,FALSE),"")=0,"",_xlfn.IFNA(VLOOKUP(L266,buff!$K:$L,2,FALSE),""))</f>
        <v>20261:100:1:0</v>
      </c>
      <c r="R266" s="6" t="str">
        <f>IF(_xlfn.IFNA(VLOOKUP(M266,buff!$K:$L,2,FALSE),"")=0,"",_xlfn.IFNA(VLOOKUP(M266,buff!$K:$L,2,FALSE),""))</f>
        <v/>
      </c>
      <c r="S266" s="6" t="str">
        <f>IF(_xlfn.IFNA(VLOOKUP(N266,buff!$K:$L,2,FALSE),"")=0,"",_xlfn.IFNA(VLOOKUP(N266,buff!$K:$L,2,FALSE),""))</f>
        <v/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>
        <v>10</v>
      </c>
      <c r="W266">
        <v>10</v>
      </c>
    </row>
    <row r="267" spans="1:23" x14ac:dyDescent="0.15">
      <c r="A267" s="8" t="str">
        <f t="shared" si="41"/>
        <v>被动技能14等级2</v>
      </c>
      <c r="B267" s="8">
        <f t="shared" si="44"/>
        <v>14</v>
      </c>
      <c r="C267" s="8">
        <f t="shared" si="37"/>
        <v>2</v>
      </c>
      <c r="E267" s="8">
        <f t="shared" si="42"/>
        <v>200262</v>
      </c>
      <c r="F267" t="str">
        <f t="shared" si="43"/>
        <v>鼓舞</v>
      </c>
      <c r="G267">
        <v>200262</v>
      </c>
      <c r="H267" s="4" t="s">
        <v>436</v>
      </c>
      <c r="I267" s="4" t="str">
        <f t="shared" si="45"/>
        <v>提升自身怒气最大值10,并提升初始怒气15</v>
      </c>
      <c r="J267" t="s">
        <v>154</v>
      </c>
      <c r="K267" s="10" t="str">
        <f t="shared" si="39"/>
        <v>20262:100:1:0</v>
      </c>
      <c r="L267" s="4" t="s">
        <v>708</v>
      </c>
      <c r="M267" s="4"/>
      <c r="Q267" s="6" t="str">
        <f>IF(_xlfn.IFNA(VLOOKUP(L267,buff!$K:$L,2,FALSE),"")=0,"",_xlfn.IFNA(VLOOKUP(L267,buff!$K:$L,2,FALSE),""))</f>
        <v>20262:100:1:0</v>
      </c>
      <c r="R267" s="6" t="str">
        <f>IF(_xlfn.IFNA(VLOOKUP(M267,buff!$K:$L,2,FALSE),"")=0,"",_xlfn.IFNA(VLOOKUP(M267,buff!$K:$L,2,FALSE),""))</f>
        <v/>
      </c>
      <c r="S267" s="6" t="str">
        <f>IF(_xlfn.IFNA(VLOOKUP(N267,buff!$K:$L,2,FALSE),"")=0,"",_xlfn.IFNA(VLOOKUP(N267,buff!$K:$L,2,FALSE),""))</f>
        <v/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>
        <v>10</v>
      </c>
      <c r="W267">
        <v>15</v>
      </c>
    </row>
    <row r="268" spans="1:23" x14ac:dyDescent="0.15">
      <c r="A268" s="8" t="str">
        <f t="shared" si="41"/>
        <v>被动技能14等级3</v>
      </c>
      <c r="B268" s="8">
        <f t="shared" si="44"/>
        <v>14</v>
      </c>
      <c r="C268" s="8">
        <f t="shared" si="37"/>
        <v>3</v>
      </c>
      <c r="E268" s="8">
        <f t="shared" si="42"/>
        <v>200263</v>
      </c>
      <c r="F268" t="str">
        <f t="shared" si="43"/>
        <v>鼓舞</v>
      </c>
      <c r="G268">
        <v>200263</v>
      </c>
      <c r="H268" s="4" t="s">
        <v>436</v>
      </c>
      <c r="I268" s="4" t="str">
        <f t="shared" si="45"/>
        <v>提升自身怒气最大值20,并提升初始怒气15</v>
      </c>
      <c r="J268" t="s">
        <v>154</v>
      </c>
      <c r="K268" s="10" t="str">
        <f t="shared" si="39"/>
        <v>20263:100:1:0</v>
      </c>
      <c r="L268" s="4" t="s">
        <v>709</v>
      </c>
      <c r="M268" s="4"/>
      <c r="Q268" s="6" t="str">
        <f>IF(_xlfn.IFNA(VLOOKUP(L268,buff!$K:$L,2,FALSE),"")=0,"",_xlfn.IFNA(VLOOKUP(L268,buff!$K:$L,2,FALSE),""))</f>
        <v>20263:100:1:0</v>
      </c>
      <c r="R268" s="6" t="str">
        <f>IF(_xlfn.IFNA(VLOOKUP(M268,buff!$K:$L,2,FALSE),"")=0,"",_xlfn.IFNA(VLOOKUP(M268,buff!$K:$L,2,FALSE),""))</f>
        <v/>
      </c>
      <c r="S268" s="6" t="str">
        <f>IF(_xlfn.IFNA(VLOOKUP(N268,buff!$K:$L,2,FALSE),"")=0,"",_xlfn.IFNA(VLOOKUP(N268,buff!$K:$L,2,FALSE),""))</f>
        <v/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>
        <v>20</v>
      </c>
      <c r="W268">
        <v>15</v>
      </c>
    </row>
    <row r="269" spans="1:23" x14ac:dyDescent="0.15">
      <c r="A269" s="8" t="str">
        <f t="shared" si="41"/>
        <v>被动技能14等级4</v>
      </c>
      <c r="B269" s="8">
        <f t="shared" si="44"/>
        <v>14</v>
      </c>
      <c r="C269" s="8">
        <f t="shared" si="37"/>
        <v>4</v>
      </c>
      <c r="E269" s="8">
        <f t="shared" si="42"/>
        <v>200264</v>
      </c>
      <c r="F269" t="str">
        <f t="shared" si="43"/>
        <v>鼓舞</v>
      </c>
      <c r="G269">
        <v>200264</v>
      </c>
      <c r="H269" s="4" t="s">
        <v>436</v>
      </c>
      <c r="I269" s="4" t="str">
        <f t="shared" si="45"/>
        <v>提升自身怒气最大值20,并提升初始怒气20</v>
      </c>
      <c r="J269" t="s">
        <v>154</v>
      </c>
      <c r="K269" s="10" t="str">
        <f t="shared" si="39"/>
        <v>20264:100:1:0</v>
      </c>
      <c r="L269" s="4" t="s">
        <v>710</v>
      </c>
      <c r="M269" s="4"/>
      <c r="Q269" s="6" t="str">
        <f>IF(_xlfn.IFNA(VLOOKUP(L269,buff!$K:$L,2,FALSE),"")=0,"",_xlfn.IFNA(VLOOKUP(L269,buff!$K:$L,2,FALSE),""))</f>
        <v>20264:100:1:0</v>
      </c>
      <c r="R269" s="6" t="str">
        <f>IF(_xlfn.IFNA(VLOOKUP(M269,buff!$K:$L,2,FALSE),"")=0,"",_xlfn.IFNA(VLOOKUP(M269,buff!$K:$L,2,FALSE),""))</f>
        <v/>
      </c>
      <c r="S269" s="6" t="str">
        <f>IF(_xlfn.IFNA(VLOOKUP(N269,buff!$K:$L,2,FALSE),"")=0,"",_xlfn.IFNA(VLOOKUP(N269,buff!$K:$L,2,FALSE),""))</f>
        <v/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>
        <v>20</v>
      </c>
      <c r="W269">
        <v>20</v>
      </c>
    </row>
    <row r="270" spans="1:23" x14ac:dyDescent="0.15">
      <c r="A270" s="8" t="str">
        <f t="shared" si="41"/>
        <v>被动技能14等级5</v>
      </c>
      <c r="B270" s="8">
        <f t="shared" si="44"/>
        <v>14</v>
      </c>
      <c r="C270" s="8">
        <f t="shared" si="37"/>
        <v>5</v>
      </c>
      <c r="E270" s="8">
        <f t="shared" si="42"/>
        <v>200265</v>
      </c>
      <c r="F270" t="str">
        <f t="shared" si="43"/>
        <v>鼓舞</v>
      </c>
      <c r="G270">
        <v>200265</v>
      </c>
      <c r="H270" s="4" t="s">
        <v>436</v>
      </c>
      <c r="I270" s="4" t="str">
        <f t="shared" si="45"/>
        <v>提升自身怒气最大值30,并提升初始怒气20</v>
      </c>
      <c r="J270" t="s">
        <v>154</v>
      </c>
      <c r="K270" s="10" t="str">
        <f t="shared" si="39"/>
        <v>20265:100:1:0</v>
      </c>
      <c r="L270" s="4" t="s">
        <v>711</v>
      </c>
      <c r="M270" s="4"/>
      <c r="Q270" s="6" t="str">
        <f>IF(_xlfn.IFNA(VLOOKUP(L270,buff!$K:$L,2,FALSE),"")=0,"",_xlfn.IFNA(VLOOKUP(L270,buff!$K:$L,2,FALSE),""))</f>
        <v>20265:100:1:0</v>
      </c>
      <c r="R270" s="6" t="str">
        <f>IF(_xlfn.IFNA(VLOOKUP(M270,buff!$K:$L,2,FALSE),"")=0,"",_xlfn.IFNA(VLOOKUP(M270,buff!$K:$L,2,FALSE),""))</f>
        <v/>
      </c>
      <c r="S270" s="6" t="str">
        <f>IF(_xlfn.IFNA(VLOOKUP(N270,buff!$K:$L,2,FALSE),"")=0,"",_xlfn.IFNA(VLOOKUP(N270,buff!$K:$L,2,FALSE),""))</f>
        <v/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>
        <v>30</v>
      </c>
      <c r="W270">
        <v>20</v>
      </c>
    </row>
    <row r="271" spans="1:23" x14ac:dyDescent="0.15">
      <c r="A271" s="8" t="str">
        <f t="shared" si="41"/>
        <v>被动技能14等级6</v>
      </c>
      <c r="B271" s="8">
        <f t="shared" si="44"/>
        <v>14</v>
      </c>
      <c r="C271" s="8">
        <f t="shared" si="37"/>
        <v>6</v>
      </c>
      <c r="E271" s="8">
        <f t="shared" si="42"/>
        <v>200266</v>
      </c>
      <c r="F271" t="str">
        <f t="shared" si="43"/>
        <v>鼓舞</v>
      </c>
      <c r="G271">
        <v>200266</v>
      </c>
      <c r="H271" s="4" t="s">
        <v>436</v>
      </c>
      <c r="I271" s="4" t="str">
        <f t="shared" si="45"/>
        <v>提升自身怒气最大值30,并提升初始怒气25</v>
      </c>
      <c r="J271" t="s">
        <v>154</v>
      </c>
      <c r="K271" s="10" t="str">
        <f t="shared" si="39"/>
        <v>20266:100:1:0</v>
      </c>
      <c r="L271" s="4" t="s">
        <v>712</v>
      </c>
      <c r="M271" s="4"/>
      <c r="Q271" s="6" t="str">
        <f>IF(_xlfn.IFNA(VLOOKUP(L271,buff!$K:$L,2,FALSE),"")=0,"",_xlfn.IFNA(VLOOKUP(L271,buff!$K:$L,2,FALSE),""))</f>
        <v>20266:100:1:0</v>
      </c>
      <c r="R271" s="6" t="str">
        <f>IF(_xlfn.IFNA(VLOOKUP(M271,buff!$K:$L,2,FALSE),"")=0,"",_xlfn.IFNA(VLOOKUP(M271,buff!$K:$L,2,FALSE),""))</f>
        <v/>
      </c>
      <c r="S271" s="6" t="str">
        <f>IF(_xlfn.IFNA(VLOOKUP(N271,buff!$K:$L,2,FALSE),"")=0,"",_xlfn.IFNA(VLOOKUP(N271,buff!$K:$L,2,FALSE),""))</f>
        <v/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>
        <v>30</v>
      </c>
      <c r="W271">
        <v>25</v>
      </c>
    </row>
    <row r="272" spans="1:23" x14ac:dyDescent="0.15">
      <c r="A272" s="8" t="str">
        <f t="shared" si="41"/>
        <v>被动技能14等级7</v>
      </c>
      <c r="B272" s="8">
        <f t="shared" si="44"/>
        <v>14</v>
      </c>
      <c r="C272" s="8">
        <f t="shared" si="37"/>
        <v>7</v>
      </c>
      <c r="E272" s="8">
        <f t="shared" si="42"/>
        <v>200267</v>
      </c>
      <c r="F272" t="str">
        <f t="shared" si="43"/>
        <v>鼓舞</v>
      </c>
      <c r="G272">
        <v>200267</v>
      </c>
      <c r="H272" s="4" t="s">
        <v>436</v>
      </c>
      <c r="I272" s="4" t="str">
        <f t="shared" si="45"/>
        <v>提升自身怒气最大值40,并提升初始怒气25</v>
      </c>
      <c r="J272" t="s">
        <v>154</v>
      </c>
      <c r="K272" s="10" t="str">
        <f t="shared" si="39"/>
        <v>20267:100:1:0</v>
      </c>
      <c r="L272" s="4" t="s">
        <v>713</v>
      </c>
      <c r="M272" s="4"/>
      <c r="Q272" s="6" t="str">
        <f>IF(_xlfn.IFNA(VLOOKUP(L272,buff!$K:$L,2,FALSE),"")=0,"",_xlfn.IFNA(VLOOKUP(L272,buff!$K:$L,2,FALSE),""))</f>
        <v>20267:100:1:0</v>
      </c>
      <c r="R272" s="6" t="str">
        <f>IF(_xlfn.IFNA(VLOOKUP(M272,buff!$K:$L,2,FALSE),"")=0,"",_xlfn.IFNA(VLOOKUP(M272,buff!$K:$L,2,FALSE),""))</f>
        <v/>
      </c>
      <c r="S272" s="6" t="str">
        <f>IF(_xlfn.IFNA(VLOOKUP(N272,buff!$K:$L,2,FALSE),"")=0,"",_xlfn.IFNA(VLOOKUP(N272,buff!$K:$L,2,FALSE),""))</f>
        <v/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>
        <v>40</v>
      </c>
      <c r="W272">
        <v>25</v>
      </c>
    </row>
    <row r="273" spans="1:23" x14ac:dyDescent="0.15">
      <c r="A273" s="8" t="str">
        <f t="shared" si="41"/>
        <v>被动技能14等级8</v>
      </c>
      <c r="B273" s="8">
        <f t="shared" si="44"/>
        <v>14</v>
      </c>
      <c r="C273" s="8">
        <f t="shared" si="37"/>
        <v>8</v>
      </c>
      <c r="E273" s="8">
        <f t="shared" si="42"/>
        <v>200268</v>
      </c>
      <c r="F273" t="str">
        <f t="shared" si="43"/>
        <v>鼓舞</v>
      </c>
      <c r="G273">
        <v>200268</v>
      </c>
      <c r="H273" s="4" t="s">
        <v>436</v>
      </c>
      <c r="I273" s="4" t="str">
        <f t="shared" si="45"/>
        <v>提升自身怒气最大值40,并提升初始怒气30</v>
      </c>
      <c r="J273" t="s">
        <v>154</v>
      </c>
      <c r="K273" s="10" t="str">
        <f t="shared" si="39"/>
        <v>20268:100:1:0</v>
      </c>
      <c r="L273" s="4" t="s">
        <v>714</v>
      </c>
      <c r="M273" s="4"/>
      <c r="Q273" s="6" t="str">
        <f>IF(_xlfn.IFNA(VLOOKUP(L273,buff!$K:$L,2,FALSE),"")=0,"",_xlfn.IFNA(VLOOKUP(L273,buff!$K:$L,2,FALSE),""))</f>
        <v>20268:100:1:0</v>
      </c>
      <c r="R273" s="6" t="str">
        <f>IF(_xlfn.IFNA(VLOOKUP(M273,buff!$K:$L,2,FALSE),"")=0,"",_xlfn.IFNA(VLOOKUP(M273,buff!$K:$L,2,FALSE),""))</f>
        <v/>
      </c>
      <c r="S273" s="6" t="str">
        <f>IF(_xlfn.IFNA(VLOOKUP(N273,buff!$K:$L,2,FALSE),"")=0,"",_xlfn.IFNA(VLOOKUP(N273,buff!$K:$L,2,FALSE),""))</f>
        <v/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>
        <v>40</v>
      </c>
      <c r="W273">
        <v>30</v>
      </c>
    </row>
    <row r="274" spans="1:23" x14ac:dyDescent="0.15">
      <c r="A274" s="8" t="str">
        <f t="shared" si="41"/>
        <v>被动技能14等级9</v>
      </c>
      <c r="B274" s="8">
        <f t="shared" si="44"/>
        <v>14</v>
      </c>
      <c r="C274" s="8">
        <f t="shared" si="37"/>
        <v>9</v>
      </c>
      <c r="E274" s="8">
        <f t="shared" si="42"/>
        <v>200269</v>
      </c>
      <c r="F274" t="str">
        <f t="shared" si="43"/>
        <v>鼓舞</v>
      </c>
      <c r="G274">
        <v>200269</v>
      </c>
      <c r="H274" s="4" t="s">
        <v>436</v>
      </c>
      <c r="I274" s="4" t="str">
        <f t="shared" si="45"/>
        <v>提升自身怒气最大值50,并提升初始怒气30</v>
      </c>
      <c r="J274" t="s">
        <v>154</v>
      </c>
      <c r="K274" s="10" t="str">
        <f t="shared" si="39"/>
        <v>20269:100:1:0</v>
      </c>
      <c r="L274" s="4" t="s">
        <v>715</v>
      </c>
      <c r="M274" s="4"/>
      <c r="Q274" s="6" t="str">
        <f>IF(_xlfn.IFNA(VLOOKUP(L274,buff!$K:$L,2,FALSE),"")=0,"",_xlfn.IFNA(VLOOKUP(L274,buff!$K:$L,2,FALSE),""))</f>
        <v>20269:100:1:0</v>
      </c>
      <c r="R274" s="6" t="str">
        <f>IF(_xlfn.IFNA(VLOOKUP(M274,buff!$K:$L,2,FALSE),"")=0,"",_xlfn.IFNA(VLOOKUP(M274,buff!$K:$L,2,FALSE),""))</f>
        <v/>
      </c>
      <c r="S274" s="6" t="str">
        <f>IF(_xlfn.IFNA(VLOOKUP(N274,buff!$K:$L,2,FALSE),"")=0,"",_xlfn.IFNA(VLOOKUP(N274,buff!$K:$L,2,FALSE),""))</f>
        <v/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>
        <v>50</v>
      </c>
      <c r="W274">
        <v>30</v>
      </c>
    </row>
    <row r="275" spans="1:23" x14ac:dyDescent="0.15">
      <c r="A275" s="8" t="str">
        <f t="shared" si="41"/>
        <v>被动技能14等级10</v>
      </c>
      <c r="B275" s="8">
        <f t="shared" si="44"/>
        <v>14</v>
      </c>
      <c r="C275" s="8">
        <f t="shared" si="37"/>
        <v>10</v>
      </c>
      <c r="E275" s="8">
        <f t="shared" si="42"/>
        <v>200270</v>
      </c>
      <c r="F275" t="str">
        <f t="shared" si="43"/>
        <v>鼓舞</v>
      </c>
      <c r="G275">
        <v>200270</v>
      </c>
      <c r="H275" s="4" t="s">
        <v>436</v>
      </c>
      <c r="I275" s="4" t="str">
        <f t="shared" si="45"/>
        <v>提升自身怒气最大值50,并提升初始怒气35</v>
      </c>
      <c r="J275" t="s">
        <v>154</v>
      </c>
      <c r="K275" s="10" t="str">
        <f t="shared" si="39"/>
        <v>20270:100:1:0</v>
      </c>
      <c r="L275" s="4" t="s">
        <v>716</v>
      </c>
      <c r="M275" s="4"/>
      <c r="Q275" s="6" t="str">
        <f>IF(_xlfn.IFNA(VLOOKUP(L275,buff!$K:$L,2,FALSE),"")=0,"",_xlfn.IFNA(VLOOKUP(L275,buff!$K:$L,2,FALSE),""))</f>
        <v>20270:100:1:0</v>
      </c>
      <c r="R275" s="6" t="str">
        <f>IF(_xlfn.IFNA(VLOOKUP(M275,buff!$K:$L,2,FALSE),"")=0,"",_xlfn.IFNA(VLOOKUP(M275,buff!$K:$L,2,FALSE),""))</f>
        <v/>
      </c>
      <c r="S275" s="6" t="str">
        <f>IF(_xlfn.IFNA(VLOOKUP(N275,buff!$K:$L,2,FALSE),"")=0,"",_xlfn.IFNA(VLOOKUP(N275,buff!$K:$L,2,FALSE),""))</f>
        <v/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>
        <v>50</v>
      </c>
      <c r="W275">
        <v>35</v>
      </c>
    </row>
    <row r="276" spans="1:23" x14ac:dyDescent="0.15">
      <c r="A276" s="8" t="str">
        <f t="shared" si="41"/>
        <v>被动技能14等级11</v>
      </c>
      <c r="B276" s="8">
        <f t="shared" si="44"/>
        <v>14</v>
      </c>
      <c r="C276" s="8">
        <f t="shared" si="37"/>
        <v>11</v>
      </c>
      <c r="E276" s="8">
        <f t="shared" si="42"/>
        <v>200271</v>
      </c>
      <c r="F276" t="str">
        <f t="shared" si="43"/>
        <v>鼓舞</v>
      </c>
      <c r="G276">
        <v>200271</v>
      </c>
      <c r="H276" s="4" t="s">
        <v>436</v>
      </c>
      <c r="I276" s="4" t="str">
        <f t="shared" si="45"/>
        <v>提升自身怒气最大值60,并提升初始怒气35</v>
      </c>
      <c r="J276" t="s">
        <v>154</v>
      </c>
      <c r="K276" s="10" t="str">
        <f t="shared" si="39"/>
        <v>20271:100:1:0</v>
      </c>
      <c r="L276" s="4" t="s">
        <v>717</v>
      </c>
      <c r="M276" s="4"/>
      <c r="Q276" s="6" t="str">
        <f>IF(_xlfn.IFNA(VLOOKUP(L276,buff!$K:$L,2,FALSE),"")=0,"",_xlfn.IFNA(VLOOKUP(L276,buff!$K:$L,2,FALSE),""))</f>
        <v>20271:100:1:0</v>
      </c>
      <c r="R276" s="6" t="str">
        <f>IF(_xlfn.IFNA(VLOOKUP(M276,buff!$K:$L,2,FALSE),"")=0,"",_xlfn.IFNA(VLOOKUP(M276,buff!$K:$L,2,FALSE),""))</f>
        <v/>
      </c>
      <c r="S276" s="6" t="str">
        <f>IF(_xlfn.IFNA(VLOOKUP(N276,buff!$K:$L,2,FALSE),"")=0,"",_xlfn.IFNA(VLOOKUP(N276,buff!$K:$L,2,FALSE),""))</f>
        <v/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>
        <v>60</v>
      </c>
      <c r="W276">
        <v>35</v>
      </c>
    </row>
    <row r="277" spans="1:23" x14ac:dyDescent="0.15">
      <c r="A277" s="8" t="str">
        <f t="shared" si="41"/>
        <v>被动技能14等级12</v>
      </c>
      <c r="B277" s="8">
        <f t="shared" si="44"/>
        <v>14</v>
      </c>
      <c r="C277" s="8">
        <f t="shared" si="37"/>
        <v>12</v>
      </c>
      <c r="E277" s="8">
        <f t="shared" si="42"/>
        <v>200272</v>
      </c>
      <c r="F277" t="str">
        <f t="shared" si="43"/>
        <v>鼓舞</v>
      </c>
      <c r="G277">
        <v>200272</v>
      </c>
      <c r="H277" s="4" t="s">
        <v>436</v>
      </c>
      <c r="I277" s="4" t="str">
        <f t="shared" si="45"/>
        <v>提升自身怒气最大值60,并提升初始怒气40</v>
      </c>
      <c r="J277" t="s">
        <v>154</v>
      </c>
      <c r="K277" s="10" t="str">
        <f t="shared" si="39"/>
        <v>20272:100:1:0</v>
      </c>
      <c r="L277" s="4" t="s">
        <v>718</v>
      </c>
      <c r="M277" s="4"/>
      <c r="Q277" s="6" t="str">
        <f>IF(_xlfn.IFNA(VLOOKUP(L277,buff!$K:$L,2,FALSE),"")=0,"",_xlfn.IFNA(VLOOKUP(L277,buff!$K:$L,2,FALSE),""))</f>
        <v>20272:100:1:0</v>
      </c>
      <c r="R277" s="6" t="str">
        <f>IF(_xlfn.IFNA(VLOOKUP(M277,buff!$K:$L,2,FALSE),"")=0,"",_xlfn.IFNA(VLOOKUP(M277,buff!$K:$L,2,FALSE),""))</f>
        <v/>
      </c>
      <c r="S277" s="6" t="str">
        <f>IF(_xlfn.IFNA(VLOOKUP(N277,buff!$K:$L,2,FALSE),"")=0,"",_xlfn.IFNA(VLOOKUP(N277,buff!$K:$L,2,FALSE),""))</f>
        <v/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>
        <v>60</v>
      </c>
      <c r="W277">
        <v>40</v>
      </c>
    </row>
    <row r="278" spans="1:23" x14ac:dyDescent="0.15">
      <c r="A278" s="8" t="str">
        <f t="shared" si="41"/>
        <v>被动技能14等级13</v>
      </c>
      <c r="B278" s="8">
        <f t="shared" si="44"/>
        <v>14</v>
      </c>
      <c r="C278" s="8">
        <f t="shared" si="37"/>
        <v>13</v>
      </c>
      <c r="E278" s="8">
        <f t="shared" si="42"/>
        <v>200273</v>
      </c>
      <c r="F278" t="str">
        <f t="shared" si="43"/>
        <v>鼓舞</v>
      </c>
      <c r="G278">
        <v>200273</v>
      </c>
      <c r="H278" s="4" t="s">
        <v>436</v>
      </c>
      <c r="I278" s="4" t="str">
        <f t="shared" si="45"/>
        <v>提升自身怒气最大值70,并提升初始怒气40</v>
      </c>
      <c r="J278" t="s">
        <v>154</v>
      </c>
      <c r="K278" s="10" t="str">
        <f t="shared" si="39"/>
        <v>20273:100:1:0</v>
      </c>
      <c r="L278" s="4" t="s">
        <v>719</v>
      </c>
      <c r="M278" s="4"/>
      <c r="Q278" s="6" t="str">
        <f>IF(_xlfn.IFNA(VLOOKUP(L278,buff!$K:$L,2,FALSE),"")=0,"",_xlfn.IFNA(VLOOKUP(L278,buff!$K:$L,2,FALSE),""))</f>
        <v>20273:100:1:0</v>
      </c>
      <c r="R278" s="6" t="str">
        <f>IF(_xlfn.IFNA(VLOOKUP(M278,buff!$K:$L,2,FALSE),"")=0,"",_xlfn.IFNA(VLOOKUP(M278,buff!$K:$L,2,FALSE),""))</f>
        <v/>
      </c>
      <c r="S278" s="6" t="str">
        <f>IF(_xlfn.IFNA(VLOOKUP(N278,buff!$K:$L,2,FALSE),"")=0,"",_xlfn.IFNA(VLOOKUP(N278,buff!$K:$L,2,FALSE),""))</f>
        <v/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>
        <v>70</v>
      </c>
      <c r="W278">
        <v>40</v>
      </c>
    </row>
    <row r="279" spans="1:23" x14ac:dyDescent="0.15">
      <c r="A279" s="8" t="str">
        <f t="shared" si="41"/>
        <v>被动技能14等级14</v>
      </c>
      <c r="B279" s="8">
        <f t="shared" si="44"/>
        <v>14</v>
      </c>
      <c r="C279" s="8">
        <f t="shared" ref="C279:C342" si="46">IF(C278=C$4,1,C278+1)</f>
        <v>14</v>
      </c>
      <c r="E279" s="8">
        <f t="shared" si="42"/>
        <v>200274</v>
      </c>
      <c r="F279" t="str">
        <f t="shared" si="43"/>
        <v>鼓舞</v>
      </c>
      <c r="G279">
        <v>200274</v>
      </c>
      <c r="H279" s="4" t="s">
        <v>436</v>
      </c>
      <c r="I279" s="4" t="str">
        <f t="shared" si="45"/>
        <v>提升自身怒气最大值70,并提升初始怒气45</v>
      </c>
      <c r="J279" t="s">
        <v>154</v>
      </c>
      <c r="K279" s="10" t="str">
        <f t="shared" si="39"/>
        <v>20274:100:1:0</v>
      </c>
      <c r="L279" s="4" t="s">
        <v>720</v>
      </c>
      <c r="M279" s="4"/>
      <c r="Q279" s="6" t="str">
        <f>IF(_xlfn.IFNA(VLOOKUP(L279,buff!$K:$L,2,FALSE),"")=0,"",_xlfn.IFNA(VLOOKUP(L279,buff!$K:$L,2,FALSE),""))</f>
        <v>20274:100:1:0</v>
      </c>
      <c r="R279" s="6" t="str">
        <f>IF(_xlfn.IFNA(VLOOKUP(M279,buff!$K:$L,2,FALSE),"")=0,"",_xlfn.IFNA(VLOOKUP(M279,buff!$K:$L,2,FALSE),""))</f>
        <v/>
      </c>
      <c r="S279" s="6" t="str">
        <f>IF(_xlfn.IFNA(VLOOKUP(N279,buff!$K:$L,2,FALSE),"")=0,"",_xlfn.IFNA(VLOOKUP(N279,buff!$K:$L,2,FALSE),""))</f>
        <v/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>
        <v>70</v>
      </c>
      <c r="W279">
        <v>45</v>
      </c>
    </row>
    <row r="280" spans="1:23" x14ac:dyDescent="0.15">
      <c r="A280" s="8" t="str">
        <f t="shared" si="41"/>
        <v>被动技能14等级15</v>
      </c>
      <c r="B280" s="8">
        <f t="shared" si="44"/>
        <v>14</v>
      </c>
      <c r="C280" s="8">
        <f t="shared" si="46"/>
        <v>15</v>
      </c>
      <c r="E280" s="8">
        <f t="shared" si="42"/>
        <v>200275</v>
      </c>
      <c r="F280" t="str">
        <f t="shared" si="43"/>
        <v>鼓舞</v>
      </c>
      <c r="G280">
        <v>200275</v>
      </c>
      <c r="H280" s="4" t="s">
        <v>436</v>
      </c>
      <c r="I280" s="4" t="str">
        <f t="shared" si="45"/>
        <v>提升自身怒气最大值80,并提升初始怒气45</v>
      </c>
      <c r="J280" t="s">
        <v>154</v>
      </c>
      <c r="K280" s="10" t="str">
        <f t="shared" si="39"/>
        <v>20275:100:1:0</v>
      </c>
      <c r="L280" s="4" t="s">
        <v>721</v>
      </c>
      <c r="M280" s="4"/>
      <c r="Q280" s="6" t="str">
        <f>IF(_xlfn.IFNA(VLOOKUP(L280,buff!$K:$L,2,FALSE),"")=0,"",_xlfn.IFNA(VLOOKUP(L280,buff!$K:$L,2,FALSE),""))</f>
        <v>20275:100:1:0</v>
      </c>
      <c r="R280" s="6" t="str">
        <f>IF(_xlfn.IFNA(VLOOKUP(M280,buff!$K:$L,2,FALSE),"")=0,"",_xlfn.IFNA(VLOOKUP(M280,buff!$K:$L,2,FALSE),""))</f>
        <v/>
      </c>
      <c r="S280" s="6" t="str">
        <f>IF(_xlfn.IFNA(VLOOKUP(N280,buff!$K:$L,2,FALSE),"")=0,"",_xlfn.IFNA(VLOOKUP(N280,buff!$K:$L,2,FALSE),""))</f>
        <v/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>
        <v>80</v>
      </c>
      <c r="W280">
        <v>45</v>
      </c>
    </row>
    <row r="281" spans="1:23" x14ac:dyDescent="0.15">
      <c r="A281" s="8" t="str">
        <f t="shared" si="41"/>
        <v>被动技能14等级16</v>
      </c>
      <c r="B281" s="8">
        <f t="shared" si="44"/>
        <v>14</v>
      </c>
      <c r="C281" s="8">
        <f t="shared" si="46"/>
        <v>16</v>
      </c>
      <c r="E281" s="8">
        <f t="shared" si="42"/>
        <v>200276</v>
      </c>
      <c r="F281" t="str">
        <f t="shared" si="43"/>
        <v>鼓舞</v>
      </c>
      <c r="G281">
        <v>200276</v>
      </c>
      <c r="H281" s="4" t="s">
        <v>436</v>
      </c>
      <c r="I281" s="4" t="str">
        <f t="shared" si="45"/>
        <v>提升自身怒气最大值80,并提升初始怒气50</v>
      </c>
      <c r="J281" t="s">
        <v>154</v>
      </c>
      <c r="K281" s="10" t="str">
        <f t="shared" si="39"/>
        <v>20276:100:1:0</v>
      </c>
      <c r="L281" s="4" t="s">
        <v>722</v>
      </c>
      <c r="M281" s="4"/>
      <c r="Q281" s="6" t="str">
        <f>IF(_xlfn.IFNA(VLOOKUP(L281,buff!$K:$L,2,FALSE),"")=0,"",_xlfn.IFNA(VLOOKUP(L281,buff!$K:$L,2,FALSE),""))</f>
        <v>20276:100:1:0</v>
      </c>
      <c r="R281" s="6" t="str">
        <f>IF(_xlfn.IFNA(VLOOKUP(M281,buff!$K:$L,2,FALSE),"")=0,"",_xlfn.IFNA(VLOOKUP(M281,buff!$K:$L,2,FALSE),""))</f>
        <v/>
      </c>
      <c r="S281" s="6" t="str">
        <f>IF(_xlfn.IFNA(VLOOKUP(N281,buff!$K:$L,2,FALSE),"")=0,"",_xlfn.IFNA(VLOOKUP(N281,buff!$K:$L,2,FALSE),""))</f>
        <v/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>
        <v>80</v>
      </c>
      <c r="W281">
        <v>50</v>
      </c>
    </row>
    <row r="282" spans="1:23" x14ac:dyDescent="0.15">
      <c r="A282" s="8" t="str">
        <f t="shared" si="41"/>
        <v>被动技能14等级17</v>
      </c>
      <c r="B282" s="8">
        <f t="shared" si="44"/>
        <v>14</v>
      </c>
      <c r="C282" s="8">
        <f t="shared" si="46"/>
        <v>17</v>
      </c>
      <c r="E282" s="8">
        <f t="shared" si="42"/>
        <v>200277</v>
      </c>
      <c r="F282" t="str">
        <f t="shared" si="43"/>
        <v>鼓舞</v>
      </c>
      <c r="G282">
        <v>200277</v>
      </c>
      <c r="H282" s="4" t="s">
        <v>436</v>
      </c>
      <c r="I282" s="4" t="str">
        <f t="shared" si="45"/>
        <v>提升自身怒气最大值90,并提升初始怒气50</v>
      </c>
      <c r="J282" t="s">
        <v>154</v>
      </c>
      <c r="K282" s="10" t="str">
        <f t="shared" si="39"/>
        <v>20277:100:1:0</v>
      </c>
      <c r="L282" s="4" t="s">
        <v>723</v>
      </c>
      <c r="M282" s="4"/>
      <c r="Q282" s="6" t="str">
        <f>IF(_xlfn.IFNA(VLOOKUP(L282,buff!$K:$L,2,FALSE),"")=0,"",_xlfn.IFNA(VLOOKUP(L282,buff!$K:$L,2,FALSE),""))</f>
        <v>20277:100:1:0</v>
      </c>
      <c r="R282" s="6" t="str">
        <f>IF(_xlfn.IFNA(VLOOKUP(M282,buff!$K:$L,2,FALSE),"")=0,"",_xlfn.IFNA(VLOOKUP(M282,buff!$K:$L,2,FALSE),""))</f>
        <v/>
      </c>
      <c r="S282" s="6" t="str">
        <f>IF(_xlfn.IFNA(VLOOKUP(N282,buff!$K:$L,2,FALSE),"")=0,"",_xlfn.IFNA(VLOOKUP(N282,buff!$K:$L,2,FALSE),""))</f>
        <v/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>
        <v>90</v>
      </c>
      <c r="W282">
        <v>50</v>
      </c>
    </row>
    <row r="283" spans="1:23" x14ac:dyDescent="0.15">
      <c r="A283" s="8" t="str">
        <f t="shared" si="41"/>
        <v>被动技能14等级18</v>
      </c>
      <c r="B283" s="8">
        <f t="shared" si="44"/>
        <v>14</v>
      </c>
      <c r="C283" s="8">
        <f t="shared" si="46"/>
        <v>18</v>
      </c>
      <c r="E283" s="8">
        <f t="shared" si="42"/>
        <v>200278</v>
      </c>
      <c r="F283" t="str">
        <f t="shared" si="43"/>
        <v>鼓舞</v>
      </c>
      <c r="G283">
        <v>200278</v>
      </c>
      <c r="H283" s="4" t="s">
        <v>436</v>
      </c>
      <c r="I283" s="4" t="str">
        <f t="shared" si="45"/>
        <v>提升自身怒气最大值90,并提升初始怒气55</v>
      </c>
      <c r="J283" t="s">
        <v>154</v>
      </c>
      <c r="K283" s="10" t="str">
        <f t="shared" si="39"/>
        <v>20278:100:1:0</v>
      </c>
      <c r="L283" s="4" t="s">
        <v>724</v>
      </c>
      <c r="M283" s="4"/>
      <c r="Q283" s="6" t="str">
        <f>IF(_xlfn.IFNA(VLOOKUP(L283,buff!$K:$L,2,FALSE),"")=0,"",_xlfn.IFNA(VLOOKUP(L283,buff!$K:$L,2,FALSE),""))</f>
        <v>20278:100:1:0</v>
      </c>
      <c r="R283" s="6" t="str">
        <f>IF(_xlfn.IFNA(VLOOKUP(M283,buff!$K:$L,2,FALSE),"")=0,"",_xlfn.IFNA(VLOOKUP(M283,buff!$K:$L,2,FALSE),""))</f>
        <v/>
      </c>
      <c r="S283" s="6" t="str">
        <f>IF(_xlfn.IFNA(VLOOKUP(N283,buff!$K:$L,2,FALSE),"")=0,"",_xlfn.IFNA(VLOOKUP(N283,buff!$K:$L,2,FALSE),""))</f>
        <v/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>
        <v>90</v>
      </c>
      <c r="W283">
        <v>55</v>
      </c>
    </row>
    <row r="284" spans="1:23" x14ac:dyDescent="0.15">
      <c r="A284" s="8" t="str">
        <f t="shared" si="41"/>
        <v>被动技能14等级19</v>
      </c>
      <c r="B284" s="8">
        <f t="shared" si="44"/>
        <v>14</v>
      </c>
      <c r="C284" s="8">
        <f t="shared" si="46"/>
        <v>19</v>
      </c>
      <c r="E284" s="8">
        <f t="shared" si="42"/>
        <v>200279</v>
      </c>
      <c r="F284" t="str">
        <f t="shared" si="43"/>
        <v>鼓舞</v>
      </c>
      <c r="G284">
        <v>200279</v>
      </c>
      <c r="H284" s="4" t="s">
        <v>436</v>
      </c>
      <c r="I284" s="4" t="str">
        <f t="shared" si="45"/>
        <v>提升自身怒气最大值100,并提升初始怒气55</v>
      </c>
      <c r="J284" t="s">
        <v>154</v>
      </c>
      <c r="K284" s="10" t="str">
        <f t="shared" si="39"/>
        <v>20279:100:1:0</v>
      </c>
      <c r="L284" s="4" t="s">
        <v>725</v>
      </c>
      <c r="M284" s="4"/>
      <c r="Q284" s="6" t="str">
        <f>IF(_xlfn.IFNA(VLOOKUP(L284,buff!$K:$L,2,FALSE),"")=0,"",_xlfn.IFNA(VLOOKUP(L284,buff!$K:$L,2,FALSE),""))</f>
        <v>20279:100:1:0</v>
      </c>
      <c r="R284" s="6" t="str">
        <f>IF(_xlfn.IFNA(VLOOKUP(M284,buff!$K:$L,2,FALSE),"")=0,"",_xlfn.IFNA(VLOOKUP(M284,buff!$K:$L,2,FALSE),""))</f>
        <v/>
      </c>
      <c r="S284" s="6" t="str">
        <f>IF(_xlfn.IFNA(VLOOKUP(N284,buff!$K:$L,2,FALSE),"")=0,"",_xlfn.IFNA(VLOOKUP(N284,buff!$K:$L,2,FALSE),""))</f>
        <v/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>
        <v>100</v>
      </c>
      <c r="W284">
        <v>55</v>
      </c>
    </row>
    <row r="285" spans="1:23" x14ac:dyDescent="0.15">
      <c r="A285" s="8" t="str">
        <f t="shared" si="41"/>
        <v>被动技能14等级20</v>
      </c>
      <c r="B285" s="8">
        <f t="shared" si="44"/>
        <v>14</v>
      </c>
      <c r="C285" s="8">
        <f t="shared" si="46"/>
        <v>20</v>
      </c>
      <c r="E285" s="8">
        <f t="shared" si="42"/>
        <v>200280</v>
      </c>
      <c r="F285" t="str">
        <f t="shared" si="43"/>
        <v>鼓舞</v>
      </c>
      <c r="G285">
        <v>200280</v>
      </c>
      <c r="H285" s="4" t="s">
        <v>436</v>
      </c>
      <c r="I285" s="4" t="str">
        <f t="shared" si="45"/>
        <v>提升自身怒气最大值100,并提升初始怒气60</v>
      </c>
      <c r="J285" t="s">
        <v>154</v>
      </c>
      <c r="K285" s="10" t="str">
        <f t="shared" si="39"/>
        <v>20280:100:1:0</v>
      </c>
      <c r="L285" s="4" t="s">
        <v>726</v>
      </c>
      <c r="M285" s="4"/>
      <c r="Q285" s="6" t="str">
        <f>IF(_xlfn.IFNA(VLOOKUP(L285,buff!$K:$L,2,FALSE),"")=0,"",_xlfn.IFNA(VLOOKUP(L285,buff!$K:$L,2,FALSE),""))</f>
        <v>20280:100:1:0</v>
      </c>
      <c r="R285" s="6" t="str">
        <f>IF(_xlfn.IFNA(VLOOKUP(M285,buff!$K:$L,2,FALSE),"")=0,"",_xlfn.IFNA(VLOOKUP(M285,buff!$K:$L,2,FALSE),""))</f>
        <v/>
      </c>
      <c r="S285" s="6" t="str">
        <f>IF(_xlfn.IFNA(VLOOKUP(N285,buff!$K:$L,2,FALSE),"")=0,"",_xlfn.IFNA(VLOOKUP(N285,buff!$K:$L,2,FALSE),""))</f>
        <v/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>
        <v>100</v>
      </c>
      <c r="W285">
        <v>60</v>
      </c>
    </row>
    <row r="286" spans="1:23" x14ac:dyDescent="0.15">
      <c r="A286" s="8" t="str">
        <f t="shared" si="41"/>
        <v>被动技能15等级1</v>
      </c>
      <c r="B286" s="8">
        <f t="shared" si="44"/>
        <v>15</v>
      </c>
      <c r="C286" s="8">
        <f t="shared" si="46"/>
        <v>1</v>
      </c>
      <c r="E286" s="8">
        <f t="shared" si="42"/>
        <v>200281</v>
      </c>
      <c r="F286" t="str">
        <f t="shared" si="43"/>
        <v>刚烈</v>
      </c>
      <c r="G286">
        <v>200281</v>
      </c>
      <c r="H286" s="26" t="s">
        <v>442</v>
      </c>
      <c r="I286" s="4" t="str">
        <f>"自身反击率提升"&amp;V286&amp;"%"</f>
        <v>自身反击率提升10%</v>
      </c>
      <c r="J286" t="s">
        <v>154</v>
      </c>
      <c r="K286" s="10" t="str">
        <f t="shared" ref="K286:K296" si="47">IF(Q286="","",Q286)&amp;IF(R286="","","|"&amp;R286)&amp;IF(S286="","","|"&amp;S286)&amp;IF(T286="","","|"&amp;T286)&amp;IF(U286="","","|"&amp;U286)</f>
        <v>20281:100:1:0</v>
      </c>
      <c r="L286" s="4" t="s">
        <v>727</v>
      </c>
      <c r="Q286" s="6" t="str">
        <f>IF(_xlfn.IFNA(VLOOKUP(L286,buff!$K:$L,2,FALSE),"")=0,"",_xlfn.IFNA(VLOOKUP(L286,buff!$K:$L,2,FALSE),""))</f>
        <v>20281:100:1:0</v>
      </c>
      <c r="R286" s="6" t="str">
        <f>IF(_xlfn.IFNA(VLOOKUP(M286,buff!$K:$L,2,FALSE),"")=0,"",_xlfn.IFNA(VLOOKUP(M286,buff!$K:$L,2,FALSE),""))</f>
        <v/>
      </c>
      <c r="S286" s="6" t="str">
        <f>IF(_xlfn.IFNA(VLOOKUP(N286,buff!$K:$L,2,FALSE),"")=0,"",_xlfn.IFNA(VLOOKUP(N286,buff!$K:$L,2,FALSE),""))</f>
        <v/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>
        <v>10</v>
      </c>
      <c r="W286" t="s">
        <v>1487</v>
      </c>
    </row>
    <row r="287" spans="1:23" x14ac:dyDescent="0.15">
      <c r="A287" s="8" t="str">
        <f t="shared" si="41"/>
        <v>被动技能15等级2</v>
      </c>
      <c r="B287" s="8">
        <f t="shared" si="44"/>
        <v>15</v>
      </c>
      <c r="C287" s="8">
        <f t="shared" si="46"/>
        <v>2</v>
      </c>
      <c r="E287" s="8">
        <f t="shared" si="42"/>
        <v>200282</v>
      </c>
      <c r="F287" t="str">
        <f t="shared" si="43"/>
        <v>刚烈</v>
      </c>
      <c r="G287">
        <v>200282</v>
      </c>
      <c r="H287" s="26" t="s">
        <v>442</v>
      </c>
      <c r="I287" s="4" t="str">
        <f t="shared" ref="I287:I305" si="48">"自身反击率提升"&amp;V287&amp;"%"</f>
        <v>自身反击率提升11%</v>
      </c>
      <c r="J287" t="s">
        <v>154</v>
      </c>
      <c r="K287" s="10" t="str">
        <f t="shared" si="47"/>
        <v>20282:100:1:0</v>
      </c>
      <c r="L287" s="4" t="s">
        <v>728</v>
      </c>
      <c r="Q287" s="6" t="str">
        <f>IF(_xlfn.IFNA(VLOOKUP(L287,buff!$K:$L,2,FALSE),"")=0,"",_xlfn.IFNA(VLOOKUP(L287,buff!$K:$L,2,FALSE),""))</f>
        <v>20282:100:1:0</v>
      </c>
      <c r="R287" s="6" t="str">
        <f>IF(_xlfn.IFNA(VLOOKUP(M287,buff!$K:$L,2,FALSE),"")=0,"",_xlfn.IFNA(VLOOKUP(M287,buff!$K:$L,2,FALSE),""))</f>
        <v/>
      </c>
      <c r="S287" s="6" t="str">
        <f>IF(_xlfn.IFNA(VLOOKUP(N287,buff!$K:$L,2,FALSE),"")=0,"",_xlfn.IFNA(VLOOKUP(N287,buff!$K:$L,2,FALSE),""))</f>
        <v/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>
        <v>11</v>
      </c>
      <c r="W287" t="s">
        <v>1487</v>
      </c>
    </row>
    <row r="288" spans="1:23" x14ac:dyDescent="0.15">
      <c r="A288" s="8" t="str">
        <f t="shared" si="41"/>
        <v>被动技能15等级3</v>
      </c>
      <c r="B288" s="8">
        <f t="shared" si="44"/>
        <v>15</v>
      </c>
      <c r="C288" s="8">
        <f t="shared" si="46"/>
        <v>3</v>
      </c>
      <c r="E288" s="8">
        <f t="shared" si="42"/>
        <v>200283</v>
      </c>
      <c r="F288" t="str">
        <f t="shared" si="43"/>
        <v>刚烈</v>
      </c>
      <c r="G288">
        <v>200283</v>
      </c>
      <c r="H288" s="26" t="s">
        <v>442</v>
      </c>
      <c r="I288" s="4" t="str">
        <f t="shared" si="48"/>
        <v>自身反击率提升12%</v>
      </c>
      <c r="J288" t="s">
        <v>154</v>
      </c>
      <c r="K288" s="10" t="str">
        <f t="shared" si="47"/>
        <v>20283:100:1:0</v>
      </c>
      <c r="L288" s="4" t="s">
        <v>729</v>
      </c>
      <c r="Q288" s="6" t="str">
        <f>IF(_xlfn.IFNA(VLOOKUP(L288,buff!$K:$L,2,FALSE),"")=0,"",_xlfn.IFNA(VLOOKUP(L288,buff!$K:$L,2,FALSE),""))</f>
        <v>20283:100:1:0</v>
      </c>
      <c r="R288" s="6" t="str">
        <f>IF(_xlfn.IFNA(VLOOKUP(M288,buff!$K:$L,2,FALSE),"")=0,"",_xlfn.IFNA(VLOOKUP(M288,buff!$K:$L,2,FALSE),""))</f>
        <v/>
      </c>
      <c r="S288" s="6" t="str">
        <f>IF(_xlfn.IFNA(VLOOKUP(N288,buff!$K:$L,2,FALSE),"")=0,"",_xlfn.IFNA(VLOOKUP(N288,buff!$K:$L,2,FALSE),""))</f>
        <v/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>
        <v>12</v>
      </c>
      <c r="W288" t="s">
        <v>1487</v>
      </c>
    </row>
    <row r="289" spans="1:23" x14ac:dyDescent="0.15">
      <c r="A289" s="8" t="str">
        <f t="shared" si="41"/>
        <v>被动技能15等级4</v>
      </c>
      <c r="B289" s="8">
        <f t="shared" si="44"/>
        <v>15</v>
      </c>
      <c r="C289" s="8">
        <f t="shared" si="46"/>
        <v>4</v>
      </c>
      <c r="E289" s="8">
        <f t="shared" si="42"/>
        <v>200284</v>
      </c>
      <c r="F289" t="str">
        <f t="shared" si="43"/>
        <v>刚烈</v>
      </c>
      <c r="G289">
        <v>200284</v>
      </c>
      <c r="H289" s="26" t="s">
        <v>442</v>
      </c>
      <c r="I289" s="4" t="str">
        <f t="shared" si="48"/>
        <v>自身反击率提升13%</v>
      </c>
      <c r="J289" t="s">
        <v>154</v>
      </c>
      <c r="K289" s="10" t="str">
        <f t="shared" si="47"/>
        <v>20284:100:1:0</v>
      </c>
      <c r="L289" s="4" t="s">
        <v>730</v>
      </c>
      <c r="Q289" s="6" t="str">
        <f>IF(_xlfn.IFNA(VLOOKUP(L289,buff!$K:$L,2,FALSE),"")=0,"",_xlfn.IFNA(VLOOKUP(L289,buff!$K:$L,2,FALSE),""))</f>
        <v>20284:100:1:0</v>
      </c>
      <c r="R289" s="6" t="str">
        <f>IF(_xlfn.IFNA(VLOOKUP(M289,buff!$K:$L,2,FALSE),"")=0,"",_xlfn.IFNA(VLOOKUP(M289,buff!$K:$L,2,FALSE),""))</f>
        <v/>
      </c>
      <c r="S289" s="6" t="str">
        <f>IF(_xlfn.IFNA(VLOOKUP(N289,buff!$K:$L,2,FALSE),"")=0,"",_xlfn.IFNA(VLOOKUP(N289,buff!$K:$L,2,FALSE),""))</f>
        <v/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>
        <v>13</v>
      </c>
      <c r="W289" t="s">
        <v>1487</v>
      </c>
    </row>
    <row r="290" spans="1:23" x14ac:dyDescent="0.15">
      <c r="A290" s="8" t="str">
        <f t="shared" si="41"/>
        <v>被动技能15等级5</v>
      </c>
      <c r="B290" s="8">
        <f t="shared" si="44"/>
        <v>15</v>
      </c>
      <c r="C290" s="8">
        <f t="shared" si="46"/>
        <v>5</v>
      </c>
      <c r="E290" s="8">
        <f t="shared" si="42"/>
        <v>200285</v>
      </c>
      <c r="F290" t="str">
        <f t="shared" si="43"/>
        <v>刚烈</v>
      </c>
      <c r="G290">
        <v>200285</v>
      </c>
      <c r="H290" s="26" t="s">
        <v>442</v>
      </c>
      <c r="I290" s="4" t="str">
        <f t="shared" si="48"/>
        <v>自身反击率提升14%</v>
      </c>
      <c r="J290" t="s">
        <v>154</v>
      </c>
      <c r="K290" s="10" t="str">
        <f t="shared" si="47"/>
        <v>20285:100:1:0</v>
      </c>
      <c r="L290" s="4" t="s">
        <v>731</v>
      </c>
      <c r="Q290" s="6" t="str">
        <f>IF(_xlfn.IFNA(VLOOKUP(L290,buff!$K:$L,2,FALSE),"")=0,"",_xlfn.IFNA(VLOOKUP(L290,buff!$K:$L,2,FALSE),""))</f>
        <v>20285:100:1:0</v>
      </c>
      <c r="R290" s="6" t="str">
        <f>IF(_xlfn.IFNA(VLOOKUP(M290,buff!$K:$L,2,FALSE),"")=0,"",_xlfn.IFNA(VLOOKUP(M290,buff!$K:$L,2,FALSE),""))</f>
        <v/>
      </c>
      <c r="S290" s="6" t="str">
        <f>IF(_xlfn.IFNA(VLOOKUP(N290,buff!$K:$L,2,FALSE),"")=0,"",_xlfn.IFNA(VLOOKUP(N290,buff!$K:$L,2,FALSE),""))</f>
        <v/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>
        <v>14</v>
      </c>
      <c r="W290" t="s">
        <v>1487</v>
      </c>
    </row>
    <row r="291" spans="1:23" x14ac:dyDescent="0.15">
      <c r="A291" s="8" t="str">
        <f t="shared" si="41"/>
        <v>被动技能15等级6</v>
      </c>
      <c r="B291" s="8">
        <f t="shared" si="44"/>
        <v>15</v>
      </c>
      <c r="C291" s="8">
        <f t="shared" si="46"/>
        <v>6</v>
      </c>
      <c r="E291" s="8">
        <f t="shared" si="42"/>
        <v>200286</v>
      </c>
      <c r="F291" t="str">
        <f t="shared" si="43"/>
        <v>刚烈</v>
      </c>
      <c r="G291">
        <v>200286</v>
      </c>
      <c r="H291" s="26" t="s">
        <v>442</v>
      </c>
      <c r="I291" s="4" t="str">
        <f t="shared" si="48"/>
        <v>自身反击率提升15%</v>
      </c>
      <c r="J291" t="s">
        <v>154</v>
      </c>
      <c r="K291" s="10" t="str">
        <f t="shared" si="47"/>
        <v>20286:100:1:0</v>
      </c>
      <c r="L291" s="4" t="s">
        <v>732</v>
      </c>
      <c r="Q291" s="6" t="str">
        <f>IF(_xlfn.IFNA(VLOOKUP(L291,buff!$K:$L,2,FALSE),"")=0,"",_xlfn.IFNA(VLOOKUP(L291,buff!$K:$L,2,FALSE),""))</f>
        <v>20286:100:1:0</v>
      </c>
      <c r="R291" s="6" t="str">
        <f>IF(_xlfn.IFNA(VLOOKUP(M291,buff!$K:$L,2,FALSE),"")=0,"",_xlfn.IFNA(VLOOKUP(M291,buff!$K:$L,2,FALSE),""))</f>
        <v/>
      </c>
      <c r="S291" s="6" t="str">
        <f>IF(_xlfn.IFNA(VLOOKUP(N291,buff!$K:$L,2,FALSE),"")=0,"",_xlfn.IFNA(VLOOKUP(N291,buff!$K:$L,2,FALSE),""))</f>
        <v/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>
        <v>15</v>
      </c>
      <c r="W291" t="s">
        <v>1487</v>
      </c>
    </row>
    <row r="292" spans="1:23" x14ac:dyDescent="0.15">
      <c r="A292" s="8" t="str">
        <f t="shared" si="41"/>
        <v>被动技能15等级7</v>
      </c>
      <c r="B292" s="8">
        <f t="shared" si="44"/>
        <v>15</v>
      </c>
      <c r="C292" s="8">
        <f t="shared" si="46"/>
        <v>7</v>
      </c>
      <c r="E292" s="8">
        <f t="shared" si="42"/>
        <v>200287</v>
      </c>
      <c r="F292" t="str">
        <f t="shared" si="43"/>
        <v>刚烈</v>
      </c>
      <c r="G292">
        <v>200287</v>
      </c>
      <c r="H292" s="26" t="s">
        <v>442</v>
      </c>
      <c r="I292" s="4" t="str">
        <f t="shared" si="48"/>
        <v>自身反击率提升16%</v>
      </c>
      <c r="J292" t="s">
        <v>154</v>
      </c>
      <c r="K292" s="10" t="str">
        <f t="shared" si="47"/>
        <v>20287:100:1:0</v>
      </c>
      <c r="L292" s="4" t="s">
        <v>733</v>
      </c>
      <c r="Q292" s="6" t="str">
        <f>IF(_xlfn.IFNA(VLOOKUP(L292,buff!$K:$L,2,FALSE),"")=0,"",_xlfn.IFNA(VLOOKUP(L292,buff!$K:$L,2,FALSE),""))</f>
        <v>20287:100:1:0</v>
      </c>
      <c r="R292" s="6" t="str">
        <f>IF(_xlfn.IFNA(VLOOKUP(M292,buff!$K:$L,2,FALSE),"")=0,"",_xlfn.IFNA(VLOOKUP(M292,buff!$K:$L,2,FALSE),""))</f>
        <v/>
      </c>
      <c r="S292" s="6" t="str">
        <f>IF(_xlfn.IFNA(VLOOKUP(N292,buff!$K:$L,2,FALSE),"")=0,"",_xlfn.IFNA(VLOOKUP(N292,buff!$K:$L,2,FALSE),""))</f>
        <v/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>
        <v>16</v>
      </c>
      <c r="W292" t="s">
        <v>1487</v>
      </c>
    </row>
    <row r="293" spans="1:23" x14ac:dyDescent="0.15">
      <c r="A293" s="8" t="str">
        <f t="shared" si="41"/>
        <v>被动技能15等级8</v>
      </c>
      <c r="B293" s="8">
        <f t="shared" si="44"/>
        <v>15</v>
      </c>
      <c r="C293" s="8">
        <f t="shared" si="46"/>
        <v>8</v>
      </c>
      <c r="E293" s="8">
        <f t="shared" si="42"/>
        <v>200288</v>
      </c>
      <c r="F293" t="str">
        <f t="shared" si="43"/>
        <v>刚烈</v>
      </c>
      <c r="G293">
        <v>200288</v>
      </c>
      <c r="H293" s="26" t="s">
        <v>442</v>
      </c>
      <c r="I293" s="4" t="str">
        <f t="shared" si="48"/>
        <v>自身反击率提升17%</v>
      </c>
      <c r="J293" t="s">
        <v>154</v>
      </c>
      <c r="K293" s="10" t="str">
        <f t="shared" si="47"/>
        <v>20288:100:1:0</v>
      </c>
      <c r="L293" s="4" t="s">
        <v>734</v>
      </c>
      <c r="Q293" s="6" t="str">
        <f>IF(_xlfn.IFNA(VLOOKUP(L293,buff!$K:$L,2,FALSE),"")=0,"",_xlfn.IFNA(VLOOKUP(L293,buff!$K:$L,2,FALSE),""))</f>
        <v>20288:100:1:0</v>
      </c>
      <c r="R293" s="6" t="str">
        <f>IF(_xlfn.IFNA(VLOOKUP(M293,buff!$K:$L,2,FALSE),"")=0,"",_xlfn.IFNA(VLOOKUP(M293,buff!$K:$L,2,FALSE),""))</f>
        <v/>
      </c>
      <c r="S293" s="6" t="str">
        <f>IF(_xlfn.IFNA(VLOOKUP(N293,buff!$K:$L,2,FALSE),"")=0,"",_xlfn.IFNA(VLOOKUP(N293,buff!$K:$L,2,FALSE),""))</f>
        <v/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>
        <v>17</v>
      </c>
      <c r="W293" t="s">
        <v>1487</v>
      </c>
    </row>
    <row r="294" spans="1:23" x14ac:dyDescent="0.15">
      <c r="A294" s="8" t="str">
        <f t="shared" si="41"/>
        <v>被动技能15等级9</v>
      </c>
      <c r="B294" s="8">
        <f t="shared" si="44"/>
        <v>15</v>
      </c>
      <c r="C294" s="8">
        <f t="shared" si="46"/>
        <v>9</v>
      </c>
      <c r="E294" s="8">
        <f t="shared" si="42"/>
        <v>200289</v>
      </c>
      <c r="F294" t="str">
        <f t="shared" si="43"/>
        <v>刚烈</v>
      </c>
      <c r="G294">
        <v>200289</v>
      </c>
      <c r="H294" s="26" t="s">
        <v>442</v>
      </c>
      <c r="I294" s="4" t="str">
        <f t="shared" si="48"/>
        <v>自身反击率提升18%</v>
      </c>
      <c r="J294" t="s">
        <v>154</v>
      </c>
      <c r="K294" s="10" t="str">
        <f t="shared" si="47"/>
        <v>20289:100:1:0</v>
      </c>
      <c r="L294" s="4" t="s">
        <v>735</v>
      </c>
      <c r="Q294" s="6" t="str">
        <f>IF(_xlfn.IFNA(VLOOKUP(L294,buff!$K:$L,2,FALSE),"")=0,"",_xlfn.IFNA(VLOOKUP(L294,buff!$K:$L,2,FALSE),""))</f>
        <v>20289:100:1:0</v>
      </c>
      <c r="R294" s="6" t="str">
        <f>IF(_xlfn.IFNA(VLOOKUP(M294,buff!$K:$L,2,FALSE),"")=0,"",_xlfn.IFNA(VLOOKUP(M294,buff!$K:$L,2,FALSE),""))</f>
        <v/>
      </c>
      <c r="S294" s="6" t="str">
        <f>IF(_xlfn.IFNA(VLOOKUP(N294,buff!$K:$L,2,FALSE),"")=0,"",_xlfn.IFNA(VLOOKUP(N294,buff!$K:$L,2,FALSE),""))</f>
        <v/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>
        <v>18</v>
      </c>
      <c r="W294" t="s">
        <v>1487</v>
      </c>
    </row>
    <row r="295" spans="1:23" x14ac:dyDescent="0.15">
      <c r="A295" s="8" t="str">
        <f t="shared" si="41"/>
        <v>被动技能15等级10</v>
      </c>
      <c r="B295" s="8">
        <f t="shared" si="44"/>
        <v>15</v>
      </c>
      <c r="C295" s="8">
        <f t="shared" si="46"/>
        <v>10</v>
      </c>
      <c r="E295" s="8">
        <f t="shared" si="42"/>
        <v>200290</v>
      </c>
      <c r="F295" t="str">
        <f t="shared" si="43"/>
        <v>刚烈</v>
      </c>
      <c r="G295">
        <v>200290</v>
      </c>
      <c r="H295" s="26" t="s">
        <v>442</v>
      </c>
      <c r="I295" s="4" t="str">
        <f t="shared" si="48"/>
        <v>自身反击率提升19%</v>
      </c>
      <c r="J295" t="s">
        <v>154</v>
      </c>
      <c r="K295" s="10" t="str">
        <f t="shared" si="47"/>
        <v>20290:100:1:0</v>
      </c>
      <c r="L295" s="4" t="s">
        <v>736</v>
      </c>
      <c r="Q295" s="6" t="str">
        <f>IF(_xlfn.IFNA(VLOOKUP(L295,buff!$K:$L,2,FALSE),"")=0,"",_xlfn.IFNA(VLOOKUP(L295,buff!$K:$L,2,FALSE),""))</f>
        <v>20290:100:1:0</v>
      </c>
      <c r="R295" s="6" t="str">
        <f>IF(_xlfn.IFNA(VLOOKUP(M295,buff!$K:$L,2,FALSE),"")=0,"",_xlfn.IFNA(VLOOKUP(M295,buff!$K:$L,2,FALSE),""))</f>
        <v/>
      </c>
      <c r="S295" s="6" t="str">
        <f>IF(_xlfn.IFNA(VLOOKUP(N295,buff!$K:$L,2,FALSE),"")=0,"",_xlfn.IFNA(VLOOKUP(N295,buff!$K:$L,2,FALSE),""))</f>
        <v/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>
        <v>19</v>
      </c>
      <c r="W295" t="s">
        <v>1487</v>
      </c>
    </row>
    <row r="296" spans="1:23" x14ac:dyDescent="0.15">
      <c r="A296" s="8" t="str">
        <f t="shared" si="41"/>
        <v>被动技能15等级11</v>
      </c>
      <c r="B296" s="8">
        <f t="shared" si="44"/>
        <v>15</v>
      </c>
      <c r="C296" s="8">
        <f t="shared" si="46"/>
        <v>11</v>
      </c>
      <c r="E296" s="8">
        <f t="shared" si="42"/>
        <v>200291</v>
      </c>
      <c r="F296" t="str">
        <f t="shared" si="43"/>
        <v>刚烈</v>
      </c>
      <c r="G296">
        <v>200291</v>
      </c>
      <c r="H296" s="26" t="s">
        <v>442</v>
      </c>
      <c r="I296" s="4" t="str">
        <f t="shared" si="48"/>
        <v>自身反击率提升20%</v>
      </c>
      <c r="J296" t="s">
        <v>154</v>
      </c>
      <c r="K296" s="10" t="str">
        <f t="shared" si="47"/>
        <v>20291:100:1:0</v>
      </c>
      <c r="L296" s="4" t="s">
        <v>737</v>
      </c>
      <c r="Q296" s="6" t="str">
        <f>IF(_xlfn.IFNA(VLOOKUP(L296,buff!$K:$L,2,FALSE),"")=0,"",_xlfn.IFNA(VLOOKUP(L296,buff!$K:$L,2,FALSE),""))</f>
        <v>20291:100:1:0</v>
      </c>
      <c r="R296" s="6" t="str">
        <f>IF(_xlfn.IFNA(VLOOKUP(M296,buff!$K:$L,2,FALSE),"")=0,"",_xlfn.IFNA(VLOOKUP(M296,buff!$K:$L,2,FALSE),""))</f>
        <v/>
      </c>
      <c r="S296" s="6" t="str">
        <f>IF(_xlfn.IFNA(VLOOKUP(N296,buff!$K:$L,2,FALSE),"")=0,"",_xlfn.IFNA(VLOOKUP(N296,buff!$K:$L,2,FALSE),""))</f>
        <v/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>
        <v>20</v>
      </c>
      <c r="W296" t="s">
        <v>1487</v>
      </c>
    </row>
    <row r="297" spans="1:23" x14ac:dyDescent="0.15">
      <c r="A297" s="8" t="str">
        <f t="shared" si="41"/>
        <v>被动技能15等级12</v>
      </c>
      <c r="B297" s="8">
        <f t="shared" si="44"/>
        <v>15</v>
      </c>
      <c r="C297" s="8">
        <f t="shared" si="46"/>
        <v>12</v>
      </c>
      <c r="E297" s="8">
        <f t="shared" si="42"/>
        <v>200292</v>
      </c>
      <c r="F297" t="str">
        <f t="shared" si="43"/>
        <v>刚烈</v>
      </c>
      <c r="G297">
        <v>200292</v>
      </c>
      <c r="H297" s="26" t="s">
        <v>442</v>
      </c>
      <c r="I297" s="4" t="str">
        <f t="shared" si="48"/>
        <v>自身反击率提升21%</v>
      </c>
      <c r="J297" t="s">
        <v>154</v>
      </c>
      <c r="K297" s="10" t="str">
        <f t="shared" ref="K297:K305" si="49">IF(Q297="","",Q297)&amp;IF(R297="","","|"&amp;R297)&amp;IF(S297="","","|"&amp;S297)&amp;IF(T297="","","|"&amp;T297)&amp;IF(U297="","","|"&amp;U297)</f>
        <v>20292:100:1:0</v>
      </c>
      <c r="L297" s="4" t="s">
        <v>738</v>
      </c>
      <c r="Q297" s="6" t="str">
        <f>IF(_xlfn.IFNA(VLOOKUP(L297,buff!$K:$L,2,FALSE),"")=0,"",_xlfn.IFNA(VLOOKUP(L297,buff!$K:$L,2,FALSE),""))</f>
        <v>20292:100:1:0</v>
      </c>
      <c r="R297" s="6" t="str">
        <f>IF(_xlfn.IFNA(VLOOKUP(M297,buff!$K:$L,2,FALSE),"")=0,"",_xlfn.IFNA(VLOOKUP(M297,buff!$K:$L,2,FALSE),""))</f>
        <v/>
      </c>
      <c r="S297" s="6" t="str">
        <f>IF(_xlfn.IFNA(VLOOKUP(N297,buff!$K:$L,2,FALSE),"")=0,"",_xlfn.IFNA(VLOOKUP(N297,buff!$K:$L,2,FALSE),""))</f>
        <v/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>
        <v>21</v>
      </c>
      <c r="W297" t="s">
        <v>1487</v>
      </c>
    </row>
    <row r="298" spans="1:23" x14ac:dyDescent="0.15">
      <c r="A298" s="8" t="str">
        <f t="shared" si="41"/>
        <v>被动技能15等级13</v>
      </c>
      <c r="B298" s="8">
        <f t="shared" si="44"/>
        <v>15</v>
      </c>
      <c r="C298" s="8">
        <f t="shared" si="46"/>
        <v>13</v>
      </c>
      <c r="E298" s="8">
        <f t="shared" si="42"/>
        <v>200293</v>
      </c>
      <c r="F298" t="str">
        <f t="shared" si="43"/>
        <v>刚烈</v>
      </c>
      <c r="G298">
        <v>200293</v>
      </c>
      <c r="H298" s="26" t="s">
        <v>442</v>
      </c>
      <c r="I298" s="4" t="str">
        <f t="shared" si="48"/>
        <v>自身反击率提升22%</v>
      </c>
      <c r="J298" t="s">
        <v>154</v>
      </c>
      <c r="K298" s="10" t="str">
        <f t="shared" si="49"/>
        <v>20293:100:1:0</v>
      </c>
      <c r="L298" s="4" t="s">
        <v>739</v>
      </c>
      <c r="Q298" s="6" t="str">
        <f>IF(_xlfn.IFNA(VLOOKUP(L298,buff!$K:$L,2,FALSE),"")=0,"",_xlfn.IFNA(VLOOKUP(L298,buff!$K:$L,2,FALSE),""))</f>
        <v>20293:100:1:0</v>
      </c>
      <c r="R298" s="6" t="str">
        <f>IF(_xlfn.IFNA(VLOOKUP(M298,buff!$K:$L,2,FALSE),"")=0,"",_xlfn.IFNA(VLOOKUP(M298,buff!$K:$L,2,FALSE),""))</f>
        <v/>
      </c>
      <c r="S298" s="6" t="str">
        <f>IF(_xlfn.IFNA(VLOOKUP(N298,buff!$K:$L,2,FALSE),"")=0,"",_xlfn.IFNA(VLOOKUP(N298,buff!$K:$L,2,FALSE),""))</f>
        <v/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>
        <v>22</v>
      </c>
      <c r="W298" t="s">
        <v>1487</v>
      </c>
    </row>
    <row r="299" spans="1:23" x14ac:dyDescent="0.15">
      <c r="A299" s="8" t="str">
        <f t="shared" si="41"/>
        <v>被动技能15等级14</v>
      </c>
      <c r="B299" s="8">
        <f t="shared" si="44"/>
        <v>15</v>
      </c>
      <c r="C299" s="8">
        <f t="shared" si="46"/>
        <v>14</v>
      </c>
      <c r="E299" s="8">
        <f t="shared" si="42"/>
        <v>200294</v>
      </c>
      <c r="F299" t="str">
        <f t="shared" si="43"/>
        <v>刚烈</v>
      </c>
      <c r="G299">
        <v>200294</v>
      </c>
      <c r="H299" s="26" t="s">
        <v>442</v>
      </c>
      <c r="I299" s="4" t="str">
        <f t="shared" si="48"/>
        <v>自身反击率提升23%</v>
      </c>
      <c r="J299" t="s">
        <v>154</v>
      </c>
      <c r="K299" s="10" t="str">
        <f t="shared" si="49"/>
        <v>20294:100:1:0</v>
      </c>
      <c r="L299" s="4" t="s">
        <v>740</v>
      </c>
      <c r="Q299" s="6" t="str">
        <f>IF(_xlfn.IFNA(VLOOKUP(L299,buff!$K:$L,2,FALSE),"")=0,"",_xlfn.IFNA(VLOOKUP(L299,buff!$K:$L,2,FALSE),""))</f>
        <v>20294:100:1:0</v>
      </c>
      <c r="R299" s="6" t="str">
        <f>IF(_xlfn.IFNA(VLOOKUP(M299,buff!$K:$L,2,FALSE),"")=0,"",_xlfn.IFNA(VLOOKUP(M299,buff!$K:$L,2,FALSE),""))</f>
        <v/>
      </c>
      <c r="S299" s="6" t="str">
        <f>IF(_xlfn.IFNA(VLOOKUP(N299,buff!$K:$L,2,FALSE),"")=0,"",_xlfn.IFNA(VLOOKUP(N299,buff!$K:$L,2,FALSE),""))</f>
        <v/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>
        <v>23</v>
      </c>
      <c r="W299" t="s">
        <v>1487</v>
      </c>
    </row>
    <row r="300" spans="1:23" x14ac:dyDescent="0.15">
      <c r="A300" s="8" t="str">
        <f t="shared" si="41"/>
        <v>被动技能15等级15</v>
      </c>
      <c r="B300" s="8">
        <f t="shared" si="44"/>
        <v>15</v>
      </c>
      <c r="C300" s="8">
        <f t="shared" si="46"/>
        <v>15</v>
      </c>
      <c r="E300" s="8">
        <f t="shared" si="42"/>
        <v>200295</v>
      </c>
      <c r="F300" t="str">
        <f t="shared" si="43"/>
        <v>刚烈</v>
      </c>
      <c r="G300">
        <v>200295</v>
      </c>
      <c r="H300" s="26" t="s">
        <v>442</v>
      </c>
      <c r="I300" s="4" t="str">
        <f t="shared" si="48"/>
        <v>自身反击率提升24%</v>
      </c>
      <c r="J300" t="s">
        <v>154</v>
      </c>
      <c r="K300" s="10" t="str">
        <f t="shared" si="49"/>
        <v>20295:100:1:0</v>
      </c>
      <c r="L300" s="4" t="s">
        <v>741</v>
      </c>
      <c r="Q300" s="6" t="str">
        <f>IF(_xlfn.IFNA(VLOOKUP(L300,buff!$K:$L,2,FALSE),"")=0,"",_xlfn.IFNA(VLOOKUP(L300,buff!$K:$L,2,FALSE),""))</f>
        <v>20295:100:1:0</v>
      </c>
      <c r="R300" s="6" t="str">
        <f>IF(_xlfn.IFNA(VLOOKUP(M300,buff!$K:$L,2,FALSE),"")=0,"",_xlfn.IFNA(VLOOKUP(M300,buff!$K:$L,2,FALSE),""))</f>
        <v/>
      </c>
      <c r="S300" s="6" t="str">
        <f>IF(_xlfn.IFNA(VLOOKUP(N300,buff!$K:$L,2,FALSE),"")=0,"",_xlfn.IFNA(VLOOKUP(N300,buff!$K:$L,2,FALSE),""))</f>
        <v/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>
        <v>24</v>
      </c>
      <c r="W300" t="s">
        <v>1487</v>
      </c>
    </row>
    <row r="301" spans="1:23" x14ac:dyDescent="0.15">
      <c r="A301" s="8" t="str">
        <f t="shared" si="41"/>
        <v>被动技能15等级16</v>
      </c>
      <c r="B301" s="8">
        <f t="shared" si="44"/>
        <v>15</v>
      </c>
      <c r="C301" s="8">
        <f t="shared" si="46"/>
        <v>16</v>
      </c>
      <c r="E301" s="8">
        <f t="shared" si="42"/>
        <v>200296</v>
      </c>
      <c r="F301" t="str">
        <f t="shared" si="43"/>
        <v>刚烈</v>
      </c>
      <c r="G301">
        <v>200296</v>
      </c>
      <c r="H301" s="26" t="s">
        <v>442</v>
      </c>
      <c r="I301" s="4" t="str">
        <f t="shared" si="48"/>
        <v>自身反击率提升25%</v>
      </c>
      <c r="J301" t="s">
        <v>154</v>
      </c>
      <c r="K301" s="10" t="str">
        <f t="shared" si="49"/>
        <v>20296:100:1:0</v>
      </c>
      <c r="L301" s="4" t="s">
        <v>742</v>
      </c>
      <c r="Q301" s="6" t="str">
        <f>IF(_xlfn.IFNA(VLOOKUP(L301,buff!$K:$L,2,FALSE),"")=0,"",_xlfn.IFNA(VLOOKUP(L301,buff!$K:$L,2,FALSE),""))</f>
        <v>20296:100:1:0</v>
      </c>
      <c r="R301" s="6" t="str">
        <f>IF(_xlfn.IFNA(VLOOKUP(M301,buff!$K:$L,2,FALSE),"")=0,"",_xlfn.IFNA(VLOOKUP(M301,buff!$K:$L,2,FALSE),""))</f>
        <v/>
      </c>
      <c r="S301" s="6" t="str">
        <f>IF(_xlfn.IFNA(VLOOKUP(N301,buff!$K:$L,2,FALSE),"")=0,"",_xlfn.IFNA(VLOOKUP(N301,buff!$K:$L,2,FALSE),""))</f>
        <v/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>
        <v>25</v>
      </c>
      <c r="W301" t="s">
        <v>1487</v>
      </c>
    </row>
    <row r="302" spans="1:23" x14ac:dyDescent="0.15">
      <c r="A302" s="8" t="str">
        <f t="shared" si="41"/>
        <v>被动技能15等级17</v>
      </c>
      <c r="B302" s="8">
        <f t="shared" si="44"/>
        <v>15</v>
      </c>
      <c r="C302" s="8">
        <f t="shared" si="46"/>
        <v>17</v>
      </c>
      <c r="E302" s="8">
        <f t="shared" si="42"/>
        <v>200297</v>
      </c>
      <c r="F302" t="str">
        <f t="shared" si="43"/>
        <v>刚烈</v>
      </c>
      <c r="G302">
        <v>200297</v>
      </c>
      <c r="H302" s="26" t="s">
        <v>442</v>
      </c>
      <c r="I302" s="4" t="str">
        <f t="shared" si="48"/>
        <v>自身反击率提升26%</v>
      </c>
      <c r="J302" t="s">
        <v>154</v>
      </c>
      <c r="K302" s="10" t="str">
        <f t="shared" si="49"/>
        <v>20297:100:1:0</v>
      </c>
      <c r="L302" s="4" t="s">
        <v>743</v>
      </c>
      <c r="Q302" s="6" t="str">
        <f>IF(_xlfn.IFNA(VLOOKUP(L302,buff!$K:$L,2,FALSE),"")=0,"",_xlfn.IFNA(VLOOKUP(L302,buff!$K:$L,2,FALSE),""))</f>
        <v>20297:100:1:0</v>
      </c>
      <c r="R302" s="6" t="str">
        <f>IF(_xlfn.IFNA(VLOOKUP(M302,buff!$K:$L,2,FALSE),"")=0,"",_xlfn.IFNA(VLOOKUP(M302,buff!$K:$L,2,FALSE),""))</f>
        <v/>
      </c>
      <c r="S302" s="6" t="str">
        <f>IF(_xlfn.IFNA(VLOOKUP(N302,buff!$K:$L,2,FALSE),"")=0,"",_xlfn.IFNA(VLOOKUP(N302,buff!$K:$L,2,FALSE),""))</f>
        <v/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>
        <v>26</v>
      </c>
      <c r="W302" t="s">
        <v>1487</v>
      </c>
    </row>
    <row r="303" spans="1:23" x14ac:dyDescent="0.15">
      <c r="A303" s="8" t="str">
        <f t="shared" si="41"/>
        <v>被动技能15等级18</v>
      </c>
      <c r="B303" s="8">
        <f t="shared" si="44"/>
        <v>15</v>
      </c>
      <c r="C303" s="8">
        <f t="shared" si="46"/>
        <v>18</v>
      </c>
      <c r="E303" s="8">
        <f t="shared" si="42"/>
        <v>200298</v>
      </c>
      <c r="F303" t="str">
        <f t="shared" si="43"/>
        <v>刚烈</v>
      </c>
      <c r="G303">
        <v>200298</v>
      </c>
      <c r="H303" s="26" t="s">
        <v>442</v>
      </c>
      <c r="I303" s="4" t="str">
        <f t="shared" si="48"/>
        <v>自身反击率提升27%</v>
      </c>
      <c r="J303" t="s">
        <v>154</v>
      </c>
      <c r="K303" s="10" t="str">
        <f t="shared" si="49"/>
        <v>20298:100:1:0</v>
      </c>
      <c r="L303" s="4" t="s">
        <v>744</v>
      </c>
      <c r="Q303" s="6" t="str">
        <f>IF(_xlfn.IFNA(VLOOKUP(L303,buff!$K:$L,2,FALSE),"")=0,"",_xlfn.IFNA(VLOOKUP(L303,buff!$K:$L,2,FALSE),""))</f>
        <v>20298:100:1:0</v>
      </c>
      <c r="R303" s="6" t="str">
        <f>IF(_xlfn.IFNA(VLOOKUP(M303,buff!$K:$L,2,FALSE),"")=0,"",_xlfn.IFNA(VLOOKUP(M303,buff!$K:$L,2,FALSE),""))</f>
        <v/>
      </c>
      <c r="S303" s="6" t="str">
        <f>IF(_xlfn.IFNA(VLOOKUP(N303,buff!$K:$L,2,FALSE),"")=0,"",_xlfn.IFNA(VLOOKUP(N303,buff!$K:$L,2,FALSE),""))</f>
        <v/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>
        <v>27</v>
      </c>
      <c r="W303" t="s">
        <v>1487</v>
      </c>
    </row>
    <row r="304" spans="1:23" x14ac:dyDescent="0.15">
      <c r="A304" s="8" t="str">
        <f t="shared" si="41"/>
        <v>被动技能15等级19</v>
      </c>
      <c r="B304" s="8">
        <f t="shared" si="44"/>
        <v>15</v>
      </c>
      <c r="C304" s="8">
        <f t="shared" si="46"/>
        <v>19</v>
      </c>
      <c r="E304" s="8">
        <f t="shared" si="42"/>
        <v>200299</v>
      </c>
      <c r="F304" t="str">
        <f t="shared" si="43"/>
        <v>刚烈</v>
      </c>
      <c r="G304">
        <v>200299</v>
      </c>
      <c r="H304" s="26" t="s">
        <v>442</v>
      </c>
      <c r="I304" s="4" t="str">
        <f t="shared" si="48"/>
        <v>自身反击率提升28%</v>
      </c>
      <c r="J304" t="s">
        <v>154</v>
      </c>
      <c r="K304" s="10" t="str">
        <f t="shared" si="49"/>
        <v>20299:100:1:0</v>
      </c>
      <c r="L304" s="4" t="s">
        <v>745</v>
      </c>
      <c r="Q304" s="6" t="str">
        <f>IF(_xlfn.IFNA(VLOOKUP(L304,buff!$K:$L,2,FALSE),"")=0,"",_xlfn.IFNA(VLOOKUP(L304,buff!$K:$L,2,FALSE),""))</f>
        <v>20299:100:1:0</v>
      </c>
      <c r="R304" s="6" t="str">
        <f>IF(_xlfn.IFNA(VLOOKUP(M304,buff!$K:$L,2,FALSE),"")=0,"",_xlfn.IFNA(VLOOKUP(M304,buff!$K:$L,2,FALSE),""))</f>
        <v/>
      </c>
      <c r="S304" s="6" t="str">
        <f>IF(_xlfn.IFNA(VLOOKUP(N304,buff!$K:$L,2,FALSE),"")=0,"",_xlfn.IFNA(VLOOKUP(N304,buff!$K:$L,2,FALSE),""))</f>
        <v/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>
        <v>28</v>
      </c>
      <c r="W304" t="s">
        <v>1487</v>
      </c>
    </row>
    <row r="305" spans="1:23" x14ac:dyDescent="0.15">
      <c r="A305" s="8" t="str">
        <f t="shared" si="41"/>
        <v>被动技能15等级20</v>
      </c>
      <c r="B305" s="8">
        <f t="shared" si="44"/>
        <v>15</v>
      </c>
      <c r="C305" s="8">
        <f t="shared" si="46"/>
        <v>20</v>
      </c>
      <c r="E305" s="8">
        <f t="shared" si="42"/>
        <v>200300</v>
      </c>
      <c r="F305" t="str">
        <f t="shared" si="43"/>
        <v>刚烈</v>
      </c>
      <c r="G305">
        <v>200300</v>
      </c>
      <c r="H305" s="26" t="s">
        <v>442</v>
      </c>
      <c r="I305" s="4" t="str">
        <f t="shared" si="48"/>
        <v>自身反击率提升29%</v>
      </c>
      <c r="J305" t="s">
        <v>154</v>
      </c>
      <c r="K305" s="10" t="str">
        <f t="shared" si="49"/>
        <v>20300:100:1:0</v>
      </c>
      <c r="L305" s="4" t="s">
        <v>746</v>
      </c>
      <c r="Q305" s="6" t="str">
        <f>IF(_xlfn.IFNA(VLOOKUP(L305,buff!$K:$L,2,FALSE),"")=0,"",_xlfn.IFNA(VLOOKUP(L305,buff!$K:$L,2,FALSE),""))</f>
        <v>20300:100:1:0</v>
      </c>
      <c r="R305" s="6" t="str">
        <f>IF(_xlfn.IFNA(VLOOKUP(M305,buff!$K:$L,2,FALSE),"")=0,"",_xlfn.IFNA(VLOOKUP(M305,buff!$K:$L,2,FALSE),""))</f>
        <v/>
      </c>
      <c r="S305" s="6" t="str">
        <f>IF(_xlfn.IFNA(VLOOKUP(N305,buff!$K:$L,2,FALSE),"")=0,"",_xlfn.IFNA(VLOOKUP(N305,buff!$K:$L,2,FALSE),""))</f>
        <v/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>
        <v>29</v>
      </c>
      <c r="W305" t="s">
        <v>1487</v>
      </c>
    </row>
    <row r="306" spans="1:23" x14ac:dyDescent="0.15">
      <c r="A306" s="8" t="str">
        <f t="shared" si="41"/>
        <v>被动技能16等级1</v>
      </c>
      <c r="B306" s="8">
        <f t="shared" si="44"/>
        <v>16</v>
      </c>
      <c r="C306" s="8">
        <f t="shared" si="46"/>
        <v>1</v>
      </c>
      <c r="E306" s="8">
        <f t="shared" si="42"/>
        <v>200301</v>
      </c>
      <c r="F306" t="str">
        <f t="shared" si="43"/>
        <v>祝福小</v>
      </c>
      <c r="G306">
        <v>200301</v>
      </c>
      <c r="H306" s="4" t="s">
        <v>889</v>
      </c>
      <c r="I306" s="4" t="str">
        <f>"己方全体增加血量最大值"&amp;V306</f>
        <v>己方全体增加血量最大值48</v>
      </c>
      <c r="J306" t="s">
        <v>154</v>
      </c>
      <c r="K306" s="10" t="str">
        <f t="shared" ref="K306:K384" si="50">IF(Q306="","",Q306)&amp;IF(R306="","","|"&amp;R306)&amp;IF(S306="","","|"&amp;S306)&amp;IF(T306="","","|"&amp;T306)&amp;IF(U306="","","|"&amp;U306)</f>
        <v>20301:100:3:9</v>
      </c>
      <c r="L306" s="4" t="s">
        <v>890</v>
      </c>
      <c r="Q306" s="6" t="str">
        <f>IF(_xlfn.IFNA(VLOOKUP(L306,buff!$K:$L,2,FALSE),"")=0,"",_xlfn.IFNA(VLOOKUP(L306,buff!$K:$L,2,FALSE),""))</f>
        <v>20301:100:3:9</v>
      </c>
      <c r="R306" s="6" t="str">
        <f>IF(_xlfn.IFNA(VLOOKUP(M306,buff!$K:$L,2,FALSE),"")=0,"",_xlfn.IFNA(VLOOKUP(M306,buff!$K:$L,2,FALSE),""))</f>
        <v/>
      </c>
      <c r="S306" s="6" t="str">
        <f>IF(_xlfn.IFNA(VLOOKUP(N306,buff!$K:$L,2,FALSE),"")=0,"",_xlfn.IFNA(VLOOKUP(N306,buff!$K:$L,2,FALSE),""))</f>
        <v/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>
        <v>48</v>
      </c>
      <c r="W306" t="s">
        <v>1487</v>
      </c>
    </row>
    <row r="307" spans="1:23" x14ac:dyDescent="0.15">
      <c r="A307" s="8" t="str">
        <f t="shared" si="41"/>
        <v>被动技能16等级2</v>
      </c>
      <c r="B307" s="8">
        <f t="shared" si="44"/>
        <v>16</v>
      </c>
      <c r="C307" s="8">
        <f t="shared" si="46"/>
        <v>2</v>
      </c>
      <c r="E307" s="8">
        <f t="shared" si="42"/>
        <v>200302</v>
      </c>
      <c r="F307" t="str">
        <f t="shared" si="43"/>
        <v>祝福小</v>
      </c>
      <c r="G307">
        <v>200302</v>
      </c>
      <c r="H307" s="4" t="s">
        <v>889</v>
      </c>
      <c r="I307" s="4" t="str">
        <f t="shared" ref="I307:I325" si="51">"己方全体增加血量最大值"&amp;V307</f>
        <v>己方全体增加血量最大值71</v>
      </c>
      <c r="J307" t="s">
        <v>154</v>
      </c>
      <c r="K307" s="10" t="str">
        <f t="shared" si="50"/>
        <v>20302:100:3:9</v>
      </c>
      <c r="L307" s="4" t="s">
        <v>891</v>
      </c>
      <c r="Q307" s="6" t="str">
        <f>IF(_xlfn.IFNA(VLOOKUP(L307,buff!$K:$L,2,FALSE),"")=0,"",_xlfn.IFNA(VLOOKUP(L307,buff!$K:$L,2,FALSE),""))</f>
        <v>20302:100:3:9</v>
      </c>
      <c r="R307" s="6" t="str">
        <f>IF(_xlfn.IFNA(VLOOKUP(M307,buff!$K:$L,2,FALSE),"")=0,"",_xlfn.IFNA(VLOOKUP(M307,buff!$K:$L,2,FALSE),""))</f>
        <v/>
      </c>
      <c r="S307" s="6" t="str">
        <f>IF(_xlfn.IFNA(VLOOKUP(N307,buff!$K:$L,2,FALSE),"")=0,"",_xlfn.IFNA(VLOOKUP(N307,buff!$K:$L,2,FALSE),""))</f>
        <v/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>
        <v>71</v>
      </c>
      <c r="W307" t="s">
        <v>1487</v>
      </c>
    </row>
    <row r="308" spans="1:23" x14ac:dyDescent="0.15">
      <c r="A308" s="8" t="str">
        <f t="shared" si="41"/>
        <v>被动技能16等级3</v>
      </c>
      <c r="B308" s="8">
        <f t="shared" si="44"/>
        <v>16</v>
      </c>
      <c r="C308" s="8">
        <f t="shared" si="46"/>
        <v>3</v>
      </c>
      <c r="E308" s="8">
        <f t="shared" si="42"/>
        <v>200303</v>
      </c>
      <c r="F308" t="str">
        <f t="shared" si="43"/>
        <v>祝福小</v>
      </c>
      <c r="G308">
        <v>200303</v>
      </c>
      <c r="H308" s="4" t="s">
        <v>889</v>
      </c>
      <c r="I308" s="4" t="str">
        <f t="shared" si="51"/>
        <v>己方全体增加血量最大值94</v>
      </c>
      <c r="J308" t="s">
        <v>154</v>
      </c>
      <c r="K308" s="10" t="str">
        <f t="shared" si="50"/>
        <v>20303:100:3:9</v>
      </c>
      <c r="L308" s="4" t="s">
        <v>892</v>
      </c>
      <c r="Q308" s="6" t="str">
        <f>IF(_xlfn.IFNA(VLOOKUP(L308,buff!$K:$L,2,FALSE),"")=0,"",_xlfn.IFNA(VLOOKUP(L308,buff!$K:$L,2,FALSE),""))</f>
        <v>20303:100:3:9</v>
      </c>
      <c r="R308" s="6" t="str">
        <f>IF(_xlfn.IFNA(VLOOKUP(M308,buff!$K:$L,2,FALSE),"")=0,"",_xlfn.IFNA(VLOOKUP(M308,buff!$K:$L,2,FALSE),""))</f>
        <v/>
      </c>
      <c r="S308" s="6" t="str">
        <f>IF(_xlfn.IFNA(VLOOKUP(N308,buff!$K:$L,2,FALSE),"")=0,"",_xlfn.IFNA(VLOOKUP(N308,buff!$K:$L,2,FALSE),""))</f>
        <v/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>
        <v>94</v>
      </c>
      <c r="W308" t="s">
        <v>1487</v>
      </c>
    </row>
    <row r="309" spans="1:23" x14ac:dyDescent="0.15">
      <c r="A309" s="8" t="str">
        <f t="shared" si="41"/>
        <v>被动技能16等级4</v>
      </c>
      <c r="B309" s="8">
        <f t="shared" si="44"/>
        <v>16</v>
      </c>
      <c r="C309" s="8">
        <f t="shared" si="46"/>
        <v>4</v>
      </c>
      <c r="E309" s="8">
        <f t="shared" si="42"/>
        <v>200304</v>
      </c>
      <c r="F309" t="str">
        <f t="shared" si="43"/>
        <v>祝福小</v>
      </c>
      <c r="G309">
        <v>200304</v>
      </c>
      <c r="H309" s="4" t="s">
        <v>889</v>
      </c>
      <c r="I309" s="4" t="str">
        <f t="shared" si="51"/>
        <v>己方全体增加血量最大值117</v>
      </c>
      <c r="J309" t="s">
        <v>154</v>
      </c>
      <c r="K309" s="10" t="str">
        <f t="shared" si="50"/>
        <v>20304:100:3:9</v>
      </c>
      <c r="L309" s="4" t="s">
        <v>893</v>
      </c>
      <c r="Q309" s="6" t="str">
        <f>IF(_xlfn.IFNA(VLOOKUP(L309,buff!$K:$L,2,FALSE),"")=0,"",_xlfn.IFNA(VLOOKUP(L309,buff!$K:$L,2,FALSE),""))</f>
        <v>20304:100:3:9</v>
      </c>
      <c r="R309" s="6" t="str">
        <f>IF(_xlfn.IFNA(VLOOKUP(M309,buff!$K:$L,2,FALSE),"")=0,"",_xlfn.IFNA(VLOOKUP(M309,buff!$K:$L,2,FALSE),""))</f>
        <v/>
      </c>
      <c r="S309" s="6" t="str">
        <f>IF(_xlfn.IFNA(VLOOKUP(N309,buff!$K:$L,2,FALSE),"")=0,"",_xlfn.IFNA(VLOOKUP(N309,buff!$K:$L,2,FALSE),""))</f>
        <v/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>
        <v>117</v>
      </c>
      <c r="W309" t="s">
        <v>1487</v>
      </c>
    </row>
    <row r="310" spans="1:23" x14ac:dyDescent="0.15">
      <c r="A310" s="8" t="str">
        <f t="shared" si="41"/>
        <v>被动技能16等级5</v>
      </c>
      <c r="B310" s="8">
        <f t="shared" si="44"/>
        <v>16</v>
      </c>
      <c r="C310" s="8">
        <f t="shared" si="46"/>
        <v>5</v>
      </c>
      <c r="E310" s="8">
        <f t="shared" si="42"/>
        <v>200305</v>
      </c>
      <c r="F310" t="str">
        <f t="shared" si="43"/>
        <v>祝福小</v>
      </c>
      <c r="G310">
        <v>200305</v>
      </c>
      <c r="H310" s="4" t="s">
        <v>889</v>
      </c>
      <c r="I310" s="4" t="str">
        <f t="shared" si="51"/>
        <v>己方全体增加血量最大值144</v>
      </c>
      <c r="J310" t="s">
        <v>154</v>
      </c>
      <c r="K310" s="10" t="str">
        <f t="shared" si="50"/>
        <v>20305:100:3:9</v>
      </c>
      <c r="L310" s="4" t="s">
        <v>894</v>
      </c>
      <c r="Q310" s="6" t="str">
        <f>IF(_xlfn.IFNA(VLOOKUP(L310,buff!$K:$L,2,FALSE),"")=0,"",_xlfn.IFNA(VLOOKUP(L310,buff!$K:$L,2,FALSE),""))</f>
        <v>20305:100:3:9</v>
      </c>
      <c r="R310" s="6" t="str">
        <f>IF(_xlfn.IFNA(VLOOKUP(M310,buff!$K:$L,2,FALSE),"")=0,"",_xlfn.IFNA(VLOOKUP(M310,buff!$K:$L,2,FALSE),""))</f>
        <v/>
      </c>
      <c r="S310" s="6" t="str">
        <f>IF(_xlfn.IFNA(VLOOKUP(N310,buff!$K:$L,2,FALSE),"")=0,"",_xlfn.IFNA(VLOOKUP(N310,buff!$K:$L,2,FALSE),""))</f>
        <v/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>
        <v>144</v>
      </c>
      <c r="W310" t="s">
        <v>1487</v>
      </c>
    </row>
    <row r="311" spans="1:23" x14ac:dyDescent="0.15">
      <c r="A311" s="8" t="str">
        <f t="shared" si="41"/>
        <v>被动技能16等级6</v>
      </c>
      <c r="B311" s="8">
        <f t="shared" si="44"/>
        <v>16</v>
      </c>
      <c r="C311" s="8">
        <f t="shared" si="46"/>
        <v>6</v>
      </c>
      <c r="E311" s="8">
        <f t="shared" si="42"/>
        <v>200306</v>
      </c>
      <c r="F311" t="str">
        <f t="shared" si="43"/>
        <v>祝福小</v>
      </c>
      <c r="G311">
        <v>200306</v>
      </c>
      <c r="H311" s="4" t="s">
        <v>889</v>
      </c>
      <c r="I311" s="4" t="str">
        <f t="shared" si="51"/>
        <v>己方全体增加血量最大值178</v>
      </c>
      <c r="J311" t="s">
        <v>154</v>
      </c>
      <c r="K311" s="10" t="str">
        <f t="shared" si="50"/>
        <v>20306:100:3:9</v>
      </c>
      <c r="L311" s="4" t="s">
        <v>895</v>
      </c>
      <c r="Q311" s="6" t="str">
        <f>IF(_xlfn.IFNA(VLOOKUP(L311,buff!$K:$L,2,FALSE),"")=0,"",_xlfn.IFNA(VLOOKUP(L311,buff!$K:$L,2,FALSE),""))</f>
        <v>20306:100:3:9</v>
      </c>
      <c r="R311" s="6" t="str">
        <f>IF(_xlfn.IFNA(VLOOKUP(M311,buff!$K:$L,2,FALSE),"")=0,"",_xlfn.IFNA(VLOOKUP(M311,buff!$K:$L,2,FALSE),""))</f>
        <v/>
      </c>
      <c r="S311" s="6" t="str">
        <f>IF(_xlfn.IFNA(VLOOKUP(N311,buff!$K:$L,2,FALSE),"")=0,"",_xlfn.IFNA(VLOOKUP(N311,buff!$K:$L,2,FALSE),""))</f>
        <v/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>
        <v>178</v>
      </c>
      <c r="W311" t="s">
        <v>1487</v>
      </c>
    </row>
    <row r="312" spans="1:23" x14ac:dyDescent="0.15">
      <c r="A312" s="8" t="str">
        <f t="shared" si="41"/>
        <v>被动技能16等级7</v>
      </c>
      <c r="B312" s="8">
        <f t="shared" si="44"/>
        <v>16</v>
      </c>
      <c r="C312" s="8">
        <f t="shared" si="46"/>
        <v>7</v>
      </c>
      <c r="E312" s="8">
        <f t="shared" si="42"/>
        <v>200307</v>
      </c>
      <c r="F312" t="str">
        <f t="shared" si="43"/>
        <v>祝福小</v>
      </c>
      <c r="G312">
        <v>200307</v>
      </c>
      <c r="H312" s="4" t="s">
        <v>889</v>
      </c>
      <c r="I312" s="4" t="str">
        <f t="shared" si="51"/>
        <v>己方全体增加血量最大值219</v>
      </c>
      <c r="J312" t="s">
        <v>154</v>
      </c>
      <c r="K312" s="10" t="str">
        <f t="shared" si="50"/>
        <v>20307:100:3:9</v>
      </c>
      <c r="L312" s="4" t="s">
        <v>896</v>
      </c>
      <c r="Q312" s="6" t="str">
        <f>IF(_xlfn.IFNA(VLOOKUP(L312,buff!$K:$L,2,FALSE),"")=0,"",_xlfn.IFNA(VLOOKUP(L312,buff!$K:$L,2,FALSE),""))</f>
        <v>20307:100:3:9</v>
      </c>
      <c r="R312" s="6" t="str">
        <f>IF(_xlfn.IFNA(VLOOKUP(M312,buff!$K:$L,2,FALSE),"")=0,"",_xlfn.IFNA(VLOOKUP(M312,buff!$K:$L,2,FALSE),""))</f>
        <v/>
      </c>
      <c r="S312" s="6" t="str">
        <f>IF(_xlfn.IFNA(VLOOKUP(N312,buff!$K:$L,2,FALSE),"")=0,"",_xlfn.IFNA(VLOOKUP(N312,buff!$K:$L,2,FALSE),""))</f>
        <v/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>
        <v>219</v>
      </c>
      <c r="W312" t="s">
        <v>1487</v>
      </c>
    </row>
    <row r="313" spans="1:23" x14ac:dyDescent="0.15">
      <c r="A313" s="8" t="str">
        <f t="shared" si="41"/>
        <v>被动技能16等级8</v>
      </c>
      <c r="B313" s="8">
        <f t="shared" si="44"/>
        <v>16</v>
      </c>
      <c r="C313" s="8">
        <f t="shared" si="46"/>
        <v>8</v>
      </c>
      <c r="E313" s="8">
        <f t="shared" si="42"/>
        <v>200308</v>
      </c>
      <c r="F313" t="str">
        <f t="shared" si="43"/>
        <v>祝福小</v>
      </c>
      <c r="G313">
        <v>200308</v>
      </c>
      <c r="H313" s="4" t="s">
        <v>889</v>
      </c>
      <c r="I313" s="4" t="str">
        <f t="shared" si="51"/>
        <v>己方全体增加血量最大值270</v>
      </c>
      <c r="J313" t="s">
        <v>154</v>
      </c>
      <c r="K313" s="10" t="str">
        <f t="shared" si="50"/>
        <v>20308:100:3:9</v>
      </c>
      <c r="L313" s="4" t="s">
        <v>897</v>
      </c>
      <c r="Q313" s="6" t="str">
        <f>IF(_xlfn.IFNA(VLOOKUP(L313,buff!$K:$L,2,FALSE),"")=0,"",_xlfn.IFNA(VLOOKUP(L313,buff!$K:$L,2,FALSE),""))</f>
        <v>20308:100:3:9</v>
      </c>
      <c r="R313" s="6" t="str">
        <f>IF(_xlfn.IFNA(VLOOKUP(M313,buff!$K:$L,2,FALSE),"")=0,"",_xlfn.IFNA(VLOOKUP(M313,buff!$K:$L,2,FALSE),""))</f>
        <v/>
      </c>
      <c r="S313" s="6" t="str">
        <f>IF(_xlfn.IFNA(VLOOKUP(N313,buff!$K:$L,2,FALSE),"")=0,"",_xlfn.IFNA(VLOOKUP(N313,buff!$K:$L,2,FALSE),""))</f>
        <v/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>
        <v>270</v>
      </c>
      <c r="W313" t="s">
        <v>1487</v>
      </c>
    </row>
    <row r="314" spans="1:23" x14ac:dyDescent="0.15">
      <c r="A314" s="8" t="str">
        <f t="shared" si="41"/>
        <v>被动技能16等级9</v>
      </c>
      <c r="B314" s="8">
        <f t="shared" si="44"/>
        <v>16</v>
      </c>
      <c r="C314" s="8">
        <f t="shared" si="46"/>
        <v>9</v>
      </c>
      <c r="E314" s="8">
        <f t="shared" si="42"/>
        <v>200309</v>
      </c>
      <c r="F314" t="str">
        <f t="shared" si="43"/>
        <v>祝福小</v>
      </c>
      <c r="G314">
        <v>200309</v>
      </c>
      <c r="H314" s="4" t="s">
        <v>889</v>
      </c>
      <c r="I314" s="4" t="str">
        <f t="shared" si="51"/>
        <v>己方全体增加血量最大值332</v>
      </c>
      <c r="J314" t="s">
        <v>154</v>
      </c>
      <c r="K314" s="10" t="str">
        <f t="shared" si="50"/>
        <v>20309:100:3:9</v>
      </c>
      <c r="L314" s="4" t="s">
        <v>898</v>
      </c>
      <c r="Q314" s="6" t="str">
        <f>IF(_xlfn.IFNA(VLOOKUP(L314,buff!$K:$L,2,FALSE),"")=0,"",_xlfn.IFNA(VLOOKUP(L314,buff!$K:$L,2,FALSE),""))</f>
        <v>20309:100:3:9</v>
      </c>
      <c r="R314" s="6" t="str">
        <f>IF(_xlfn.IFNA(VLOOKUP(M314,buff!$K:$L,2,FALSE),"")=0,"",_xlfn.IFNA(VLOOKUP(M314,buff!$K:$L,2,FALSE),""))</f>
        <v/>
      </c>
      <c r="S314" s="6" t="str">
        <f>IF(_xlfn.IFNA(VLOOKUP(N314,buff!$K:$L,2,FALSE),"")=0,"",_xlfn.IFNA(VLOOKUP(N314,buff!$K:$L,2,FALSE),""))</f>
        <v/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>
        <v>332</v>
      </c>
      <c r="W314" t="s">
        <v>1487</v>
      </c>
    </row>
    <row r="315" spans="1:23" x14ac:dyDescent="0.15">
      <c r="A315" s="8" t="str">
        <f t="shared" si="41"/>
        <v>被动技能16等级10</v>
      </c>
      <c r="B315" s="8">
        <f t="shared" si="44"/>
        <v>16</v>
      </c>
      <c r="C315" s="8">
        <f t="shared" si="46"/>
        <v>10</v>
      </c>
      <c r="E315" s="8">
        <f t="shared" si="42"/>
        <v>200310</v>
      </c>
      <c r="F315" t="str">
        <f t="shared" si="43"/>
        <v>祝福小</v>
      </c>
      <c r="G315">
        <v>200310</v>
      </c>
      <c r="H315" s="4" t="s">
        <v>889</v>
      </c>
      <c r="I315" s="4" t="str">
        <f t="shared" si="51"/>
        <v>己方全体增加血量最大值409</v>
      </c>
      <c r="J315" t="s">
        <v>154</v>
      </c>
      <c r="K315" s="10" t="str">
        <f t="shared" si="50"/>
        <v>20310:100:3:9</v>
      </c>
      <c r="L315" s="4" t="s">
        <v>899</v>
      </c>
      <c r="Q315" s="6" t="str">
        <f>IF(_xlfn.IFNA(VLOOKUP(L315,buff!$K:$L,2,FALSE),"")=0,"",_xlfn.IFNA(VLOOKUP(L315,buff!$K:$L,2,FALSE),""))</f>
        <v>20310:100:3:9</v>
      </c>
      <c r="R315" s="6" t="str">
        <f>IF(_xlfn.IFNA(VLOOKUP(M315,buff!$K:$L,2,FALSE),"")=0,"",_xlfn.IFNA(VLOOKUP(M315,buff!$K:$L,2,FALSE),""))</f>
        <v/>
      </c>
      <c r="S315" s="6" t="str">
        <f>IF(_xlfn.IFNA(VLOOKUP(N315,buff!$K:$L,2,FALSE),"")=0,"",_xlfn.IFNA(VLOOKUP(N315,buff!$K:$L,2,FALSE),""))</f>
        <v/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>
        <v>409</v>
      </c>
      <c r="W315" t="s">
        <v>1487</v>
      </c>
    </row>
    <row r="316" spans="1:23" x14ac:dyDescent="0.15">
      <c r="A316" s="8" t="str">
        <f t="shared" si="41"/>
        <v>被动技能16等级11</v>
      </c>
      <c r="B316" s="8">
        <f t="shared" si="44"/>
        <v>16</v>
      </c>
      <c r="C316" s="8">
        <f t="shared" si="46"/>
        <v>11</v>
      </c>
      <c r="E316" s="8">
        <f t="shared" si="42"/>
        <v>200311</v>
      </c>
      <c r="F316" t="str">
        <f t="shared" si="43"/>
        <v>祝福小</v>
      </c>
      <c r="G316">
        <v>200311</v>
      </c>
      <c r="H316" s="4" t="s">
        <v>889</v>
      </c>
      <c r="I316" s="4" t="str">
        <f t="shared" si="51"/>
        <v>己方全体增加血量最大值504</v>
      </c>
      <c r="J316" t="s">
        <v>154</v>
      </c>
      <c r="K316" s="10" t="str">
        <f t="shared" si="50"/>
        <v>20311:100:3:9</v>
      </c>
      <c r="L316" s="4" t="s">
        <v>900</v>
      </c>
      <c r="Q316" s="6" t="str">
        <f>IF(_xlfn.IFNA(VLOOKUP(L316,buff!$K:$L,2,FALSE),"")=0,"",_xlfn.IFNA(VLOOKUP(L316,buff!$K:$L,2,FALSE),""))</f>
        <v>20311:100:3:9</v>
      </c>
      <c r="R316" s="6" t="str">
        <f>IF(_xlfn.IFNA(VLOOKUP(M316,buff!$K:$L,2,FALSE),"")=0,"",_xlfn.IFNA(VLOOKUP(M316,buff!$K:$L,2,FALSE),""))</f>
        <v/>
      </c>
      <c r="S316" s="6" t="str">
        <f>IF(_xlfn.IFNA(VLOOKUP(N316,buff!$K:$L,2,FALSE),"")=0,"",_xlfn.IFNA(VLOOKUP(N316,buff!$K:$L,2,FALSE),""))</f>
        <v/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>
        <v>504</v>
      </c>
      <c r="W316" t="s">
        <v>1487</v>
      </c>
    </row>
    <row r="317" spans="1:23" x14ac:dyDescent="0.15">
      <c r="A317" s="8" t="str">
        <f t="shared" si="41"/>
        <v>被动技能16等级12</v>
      </c>
      <c r="B317" s="8">
        <f t="shared" si="44"/>
        <v>16</v>
      </c>
      <c r="C317" s="8">
        <f t="shared" si="46"/>
        <v>12</v>
      </c>
      <c r="E317" s="8">
        <f t="shared" si="42"/>
        <v>200312</v>
      </c>
      <c r="F317" t="str">
        <f t="shared" si="43"/>
        <v>祝福小</v>
      </c>
      <c r="G317">
        <v>200312</v>
      </c>
      <c r="H317" s="4" t="s">
        <v>889</v>
      </c>
      <c r="I317" s="4" t="str">
        <f t="shared" si="51"/>
        <v>己方全体增加血量最大值621</v>
      </c>
      <c r="J317" t="s">
        <v>154</v>
      </c>
      <c r="K317" s="10" t="str">
        <f t="shared" si="50"/>
        <v>20312:100:3:9</v>
      </c>
      <c r="L317" s="4" t="s">
        <v>901</v>
      </c>
      <c r="Q317" s="6" t="str">
        <f>IF(_xlfn.IFNA(VLOOKUP(L317,buff!$K:$L,2,FALSE),"")=0,"",_xlfn.IFNA(VLOOKUP(L317,buff!$K:$L,2,FALSE),""))</f>
        <v>20312:100:3:9</v>
      </c>
      <c r="R317" s="6" t="str">
        <f>IF(_xlfn.IFNA(VLOOKUP(M317,buff!$K:$L,2,FALSE),"")=0,"",_xlfn.IFNA(VLOOKUP(M317,buff!$K:$L,2,FALSE),""))</f>
        <v/>
      </c>
      <c r="S317" s="6" t="str">
        <f>IF(_xlfn.IFNA(VLOOKUP(N317,buff!$K:$L,2,FALSE),"")=0,"",_xlfn.IFNA(VLOOKUP(N317,buff!$K:$L,2,FALSE),""))</f>
        <v/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>
        <v>621</v>
      </c>
      <c r="W317" t="s">
        <v>1487</v>
      </c>
    </row>
    <row r="318" spans="1:23" x14ac:dyDescent="0.15">
      <c r="A318" s="8" t="str">
        <f t="shared" si="41"/>
        <v>被动技能16等级13</v>
      </c>
      <c r="B318" s="8">
        <f t="shared" si="44"/>
        <v>16</v>
      </c>
      <c r="C318" s="8">
        <f t="shared" si="46"/>
        <v>13</v>
      </c>
      <c r="E318" s="8">
        <f t="shared" si="42"/>
        <v>200313</v>
      </c>
      <c r="F318" t="str">
        <f t="shared" si="43"/>
        <v>祝福小</v>
      </c>
      <c r="G318">
        <v>200313</v>
      </c>
      <c r="H318" s="4" t="s">
        <v>889</v>
      </c>
      <c r="I318" s="4" t="str">
        <f t="shared" si="51"/>
        <v>己方全体增加血量最大值765</v>
      </c>
      <c r="J318" t="s">
        <v>154</v>
      </c>
      <c r="K318" s="10" t="str">
        <f t="shared" si="50"/>
        <v>20313:100:3:9</v>
      </c>
      <c r="L318" s="4" t="s">
        <v>902</v>
      </c>
      <c r="Q318" s="6" t="str">
        <f>IF(_xlfn.IFNA(VLOOKUP(L318,buff!$K:$L,2,FALSE),"")=0,"",_xlfn.IFNA(VLOOKUP(L318,buff!$K:$L,2,FALSE),""))</f>
        <v>20313:100:3:9</v>
      </c>
      <c r="R318" s="6" t="str">
        <f>IF(_xlfn.IFNA(VLOOKUP(M318,buff!$K:$L,2,FALSE),"")=0,"",_xlfn.IFNA(VLOOKUP(M318,buff!$K:$L,2,FALSE),""))</f>
        <v/>
      </c>
      <c r="S318" s="6" t="str">
        <f>IF(_xlfn.IFNA(VLOOKUP(N318,buff!$K:$L,2,FALSE),"")=0,"",_xlfn.IFNA(VLOOKUP(N318,buff!$K:$L,2,FALSE),""))</f>
        <v/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>
        <v>765</v>
      </c>
      <c r="W318" t="s">
        <v>1487</v>
      </c>
    </row>
    <row r="319" spans="1:23" x14ac:dyDescent="0.15">
      <c r="A319" s="8" t="str">
        <f t="shared" si="41"/>
        <v>被动技能16等级14</v>
      </c>
      <c r="B319" s="8">
        <f t="shared" si="44"/>
        <v>16</v>
      </c>
      <c r="C319" s="8">
        <f t="shared" si="46"/>
        <v>14</v>
      </c>
      <c r="E319" s="8">
        <f t="shared" si="42"/>
        <v>200314</v>
      </c>
      <c r="F319" t="str">
        <f t="shared" si="43"/>
        <v>祝福小</v>
      </c>
      <c r="G319">
        <v>200314</v>
      </c>
      <c r="H319" s="4" t="s">
        <v>889</v>
      </c>
      <c r="I319" s="4" t="str">
        <f t="shared" si="51"/>
        <v>己方全体增加血量最大值941</v>
      </c>
      <c r="J319" t="s">
        <v>154</v>
      </c>
      <c r="K319" s="10" t="str">
        <f t="shared" si="50"/>
        <v>20314:100:3:9</v>
      </c>
      <c r="L319" s="4" t="s">
        <v>903</v>
      </c>
      <c r="Q319" s="6" t="str">
        <f>IF(_xlfn.IFNA(VLOOKUP(L319,buff!$K:$L,2,FALSE),"")=0,"",_xlfn.IFNA(VLOOKUP(L319,buff!$K:$L,2,FALSE),""))</f>
        <v>20314:100:3:9</v>
      </c>
      <c r="R319" s="6" t="str">
        <f>IF(_xlfn.IFNA(VLOOKUP(M319,buff!$K:$L,2,FALSE),"")=0,"",_xlfn.IFNA(VLOOKUP(M319,buff!$K:$L,2,FALSE),""))</f>
        <v/>
      </c>
      <c r="S319" s="6" t="str">
        <f>IF(_xlfn.IFNA(VLOOKUP(N319,buff!$K:$L,2,FALSE),"")=0,"",_xlfn.IFNA(VLOOKUP(N319,buff!$K:$L,2,FALSE),""))</f>
        <v/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>
        <v>941</v>
      </c>
      <c r="W319" t="s">
        <v>1487</v>
      </c>
    </row>
    <row r="320" spans="1:23" x14ac:dyDescent="0.15">
      <c r="A320" s="8" t="str">
        <f t="shared" si="41"/>
        <v>被动技能16等级15</v>
      </c>
      <c r="B320" s="8">
        <f t="shared" si="44"/>
        <v>16</v>
      </c>
      <c r="C320" s="8">
        <f t="shared" si="46"/>
        <v>15</v>
      </c>
      <c r="E320" s="8">
        <f t="shared" si="42"/>
        <v>200315</v>
      </c>
      <c r="F320" t="str">
        <f t="shared" si="43"/>
        <v>祝福小</v>
      </c>
      <c r="G320">
        <v>200315</v>
      </c>
      <c r="H320" s="4" t="s">
        <v>889</v>
      </c>
      <c r="I320" s="4" t="str">
        <f t="shared" si="51"/>
        <v>己方全体增加血量最大值1159</v>
      </c>
      <c r="J320" t="s">
        <v>154</v>
      </c>
      <c r="K320" s="10" t="str">
        <f t="shared" si="50"/>
        <v>20315:100:3:9</v>
      </c>
      <c r="L320" s="4" t="s">
        <v>904</v>
      </c>
      <c r="Q320" s="6" t="str">
        <f>IF(_xlfn.IFNA(VLOOKUP(L320,buff!$K:$L,2,FALSE),"")=0,"",_xlfn.IFNA(VLOOKUP(L320,buff!$K:$L,2,FALSE),""))</f>
        <v>20315:100:3:9</v>
      </c>
      <c r="R320" s="6" t="str">
        <f>IF(_xlfn.IFNA(VLOOKUP(M320,buff!$K:$L,2,FALSE),"")=0,"",_xlfn.IFNA(VLOOKUP(M320,buff!$K:$L,2,FALSE),""))</f>
        <v/>
      </c>
      <c r="S320" s="6" t="str">
        <f>IF(_xlfn.IFNA(VLOOKUP(N320,buff!$K:$L,2,FALSE),"")=0,"",_xlfn.IFNA(VLOOKUP(N320,buff!$K:$L,2,FALSE),""))</f>
        <v/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>
        <v>1159</v>
      </c>
      <c r="W320" t="s">
        <v>1487</v>
      </c>
    </row>
    <row r="321" spans="1:23" x14ac:dyDescent="0.15">
      <c r="A321" s="8" t="str">
        <f t="shared" si="41"/>
        <v>被动技能16等级16</v>
      </c>
      <c r="B321" s="8">
        <f t="shared" si="44"/>
        <v>16</v>
      </c>
      <c r="C321" s="8">
        <f t="shared" si="46"/>
        <v>16</v>
      </c>
      <c r="E321" s="8">
        <f t="shared" si="42"/>
        <v>200316</v>
      </c>
      <c r="F321" t="str">
        <f t="shared" si="43"/>
        <v>祝福小</v>
      </c>
      <c r="G321">
        <v>200316</v>
      </c>
      <c r="H321" s="4" t="s">
        <v>889</v>
      </c>
      <c r="I321" s="4" t="str">
        <f t="shared" si="51"/>
        <v>己方全体增加血量最大值1427</v>
      </c>
      <c r="J321" t="s">
        <v>154</v>
      </c>
      <c r="K321" s="10" t="str">
        <f t="shared" si="50"/>
        <v>20316:100:3:9</v>
      </c>
      <c r="L321" s="4" t="s">
        <v>905</v>
      </c>
      <c r="Q321" s="6" t="str">
        <f>IF(_xlfn.IFNA(VLOOKUP(L321,buff!$K:$L,2,FALSE),"")=0,"",_xlfn.IFNA(VLOOKUP(L321,buff!$K:$L,2,FALSE),""))</f>
        <v>20316:100:3:9</v>
      </c>
      <c r="R321" s="6" t="str">
        <f>IF(_xlfn.IFNA(VLOOKUP(M321,buff!$K:$L,2,FALSE),"")=0,"",_xlfn.IFNA(VLOOKUP(M321,buff!$K:$L,2,FALSE),""))</f>
        <v/>
      </c>
      <c r="S321" s="6" t="str">
        <f>IF(_xlfn.IFNA(VLOOKUP(N321,buff!$K:$L,2,FALSE),"")=0,"",_xlfn.IFNA(VLOOKUP(N321,buff!$K:$L,2,FALSE),""))</f>
        <v/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>
        <v>1427</v>
      </c>
      <c r="W321" t="s">
        <v>1487</v>
      </c>
    </row>
    <row r="322" spans="1:23" x14ac:dyDescent="0.15">
      <c r="A322" s="8" t="str">
        <f t="shared" si="41"/>
        <v>被动技能16等级17</v>
      </c>
      <c r="B322" s="8">
        <f t="shared" si="44"/>
        <v>16</v>
      </c>
      <c r="C322" s="8">
        <f t="shared" si="46"/>
        <v>17</v>
      </c>
      <c r="E322" s="8">
        <f t="shared" si="42"/>
        <v>200317</v>
      </c>
      <c r="F322" t="str">
        <f t="shared" si="43"/>
        <v>祝福小</v>
      </c>
      <c r="G322">
        <v>200317</v>
      </c>
      <c r="H322" s="4" t="s">
        <v>889</v>
      </c>
      <c r="I322" s="4" t="str">
        <f t="shared" si="51"/>
        <v>己方全体增加血量最大值1758</v>
      </c>
      <c r="J322" t="s">
        <v>154</v>
      </c>
      <c r="K322" s="10" t="str">
        <f t="shared" si="50"/>
        <v>20317:100:3:9</v>
      </c>
      <c r="L322" s="4" t="s">
        <v>906</v>
      </c>
      <c r="Q322" s="6" t="str">
        <f>IF(_xlfn.IFNA(VLOOKUP(L322,buff!$K:$L,2,FALSE),"")=0,"",_xlfn.IFNA(VLOOKUP(L322,buff!$K:$L,2,FALSE),""))</f>
        <v>20317:100:3:9</v>
      </c>
      <c r="R322" s="6" t="str">
        <f>IF(_xlfn.IFNA(VLOOKUP(M322,buff!$K:$L,2,FALSE),"")=0,"",_xlfn.IFNA(VLOOKUP(M322,buff!$K:$L,2,FALSE),""))</f>
        <v/>
      </c>
      <c r="S322" s="6" t="str">
        <f>IF(_xlfn.IFNA(VLOOKUP(N322,buff!$K:$L,2,FALSE),"")=0,"",_xlfn.IFNA(VLOOKUP(N322,buff!$K:$L,2,FALSE),""))</f>
        <v/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>
        <v>1758</v>
      </c>
      <c r="W322" t="s">
        <v>1487</v>
      </c>
    </row>
    <row r="323" spans="1:23" x14ac:dyDescent="0.15">
      <c r="A323" s="8" t="str">
        <f t="shared" si="41"/>
        <v>被动技能16等级18</v>
      </c>
      <c r="B323" s="8">
        <f t="shared" si="44"/>
        <v>16</v>
      </c>
      <c r="C323" s="8">
        <f t="shared" si="46"/>
        <v>18</v>
      </c>
      <c r="E323" s="8">
        <f t="shared" si="42"/>
        <v>200318</v>
      </c>
      <c r="F323" t="str">
        <f t="shared" si="43"/>
        <v>祝福小</v>
      </c>
      <c r="G323">
        <v>200318</v>
      </c>
      <c r="H323" s="4" t="s">
        <v>889</v>
      </c>
      <c r="I323" s="4" t="str">
        <f t="shared" si="51"/>
        <v>己方全体增加血量最大值2164</v>
      </c>
      <c r="J323" t="s">
        <v>154</v>
      </c>
      <c r="K323" s="10" t="str">
        <f t="shared" si="50"/>
        <v>20318:100:3:9</v>
      </c>
      <c r="L323" s="4" t="s">
        <v>907</v>
      </c>
      <c r="Q323" s="6" t="str">
        <f>IF(_xlfn.IFNA(VLOOKUP(L323,buff!$K:$L,2,FALSE),"")=0,"",_xlfn.IFNA(VLOOKUP(L323,buff!$K:$L,2,FALSE),""))</f>
        <v>20318:100:3:9</v>
      </c>
      <c r="R323" s="6" t="str">
        <f>IF(_xlfn.IFNA(VLOOKUP(M323,buff!$K:$L,2,FALSE),"")=0,"",_xlfn.IFNA(VLOOKUP(M323,buff!$K:$L,2,FALSE),""))</f>
        <v/>
      </c>
      <c r="S323" s="6" t="str">
        <f>IF(_xlfn.IFNA(VLOOKUP(N323,buff!$K:$L,2,FALSE),"")=0,"",_xlfn.IFNA(VLOOKUP(N323,buff!$K:$L,2,FALSE),""))</f>
        <v/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>
        <v>2164</v>
      </c>
      <c r="W323" t="s">
        <v>1487</v>
      </c>
    </row>
    <row r="324" spans="1:23" x14ac:dyDescent="0.15">
      <c r="A324" s="8" t="str">
        <f t="shared" si="41"/>
        <v>被动技能16等级19</v>
      </c>
      <c r="B324" s="8">
        <f t="shared" si="44"/>
        <v>16</v>
      </c>
      <c r="C324" s="8">
        <f t="shared" si="46"/>
        <v>19</v>
      </c>
      <c r="E324" s="8">
        <f t="shared" si="42"/>
        <v>200319</v>
      </c>
      <c r="F324" t="str">
        <f t="shared" si="43"/>
        <v>祝福小</v>
      </c>
      <c r="G324">
        <v>200319</v>
      </c>
      <c r="H324" s="4" t="s">
        <v>889</v>
      </c>
      <c r="I324" s="4" t="str">
        <f t="shared" si="51"/>
        <v>己方全体增加血量最大值2665</v>
      </c>
      <c r="J324" t="s">
        <v>154</v>
      </c>
      <c r="K324" s="10" t="str">
        <f t="shared" si="50"/>
        <v>20319:100:3:9</v>
      </c>
      <c r="L324" s="4" t="s">
        <v>908</v>
      </c>
      <c r="Q324" s="6" t="str">
        <f>IF(_xlfn.IFNA(VLOOKUP(L324,buff!$K:$L,2,FALSE),"")=0,"",_xlfn.IFNA(VLOOKUP(L324,buff!$K:$L,2,FALSE),""))</f>
        <v>20319:100:3:9</v>
      </c>
      <c r="R324" s="6" t="str">
        <f>IF(_xlfn.IFNA(VLOOKUP(M324,buff!$K:$L,2,FALSE),"")=0,"",_xlfn.IFNA(VLOOKUP(M324,buff!$K:$L,2,FALSE),""))</f>
        <v/>
      </c>
      <c r="S324" s="6" t="str">
        <f>IF(_xlfn.IFNA(VLOOKUP(N324,buff!$K:$L,2,FALSE),"")=0,"",_xlfn.IFNA(VLOOKUP(N324,buff!$K:$L,2,FALSE),""))</f>
        <v/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>
        <v>2665</v>
      </c>
      <c r="W324" t="s">
        <v>1487</v>
      </c>
    </row>
    <row r="325" spans="1:23" x14ac:dyDescent="0.15">
      <c r="A325" s="8" t="str">
        <f t="shared" si="41"/>
        <v>被动技能16等级20</v>
      </c>
      <c r="B325" s="8">
        <f t="shared" si="44"/>
        <v>16</v>
      </c>
      <c r="C325" s="8">
        <f t="shared" si="46"/>
        <v>20</v>
      </c>
      <c r="E325" s="8">
        <f t="shared" si="42"/>
        <v>200320</v>
      </c>
      <c r="F325" t="str">
        <f t="shared" si="43"/>
        <v>祝福小</v>
      </c>
      <c r="G325">
        <v>200320</v>
      </c>
      <c r="H325" s="4" t="s">
        <v>889</v>
      </c>
      <c r="I325" s="4" t="str">
        <f t="shared" si="51"/>
        <v>己方全体增加血量最大值3281</v>
      </c>
      <c r="J325" t="s">
        <v>154</v>
      </c>
      <c r="K325" s="10" t="str">
        <f t="shared" si="50"/>
        <v>20320:100:3:9</v>
      </c>
      <c r="L325" s="4" t="s">
        <v>909</v>
      </c>
      <c r="Q325" s="6" t="str">
        <f>IF(_xlfn.IFNA(VLOOKUP(L325,buff!$K:$L,2,FALSE),"")=0,"",_xlfn.IFNA(VLOOKUP(L325,buff!$K:$L,2,FALSE),""))</f>
        <v>20320:100:3:9</v>
      </c>
      <c r="R325" s="6" t="str">
        <f>IF(_xlfn.IFNA(VLOOKUP(M325,buff!$K:$L,2,FALSE),"")=0,"",_xlfn.IFNA(VLOOKUP(M325,buff!$K:$L,2,FALSE),""))</f>
        <v/>
      </c>
      <c r="S325" s="6" t="str">
        <f>IF(_xlfn.IFNA(VLOOKUP(N325,buff!$K:$L,2,FALSE),"")=0,"",_xlfn.IFNA(VLOOKUP(N325,buff!$K:$L,2,FALSE),""))</f>
        <v/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>
        <v>3281</v>
      </c>
      <c r="W325" t="s">
        <v>1487</v>
      </c>
    </row>
    <row r="326" spans="1:23" x14ac:dyDescent="0.15">
      <c r="A326" s="8" t="str">
        <f t="shared" si="41"/>
        <v>被动技能17等级1</v>
      </c>
      <c r="B326" s="8">
        <f t="shared" si="44"/>
        <v>17</v>
      </c>
      <c r="C326" s="8">
        <f t="shared" si="46"/>
        <v>1</v>
      </c>
      <c r="E326" s="8">
        <f t="shared" si="42"/>
        <v>200321</v>
      </c>
      <c r="F326" t="str">
        <f t="shared" si="43"/>
        <v>祝福中</v>
      </c>
      <c r="G326">
        <v>200321</v>
      </c>
      <c r="H326" s="4" t="s">
        <v>456</v>
      </c>
      <c r="I326" s="4" t="str">
        <f>"己方全体增加血量最大值"&amp;V326</f>
        <v>己方全体增加血量最大值60</v>
      </c>
      <c r="J326" t="s">
        <v>154</v>
      </c>
      <c r="K326" s="10" t="str">
        <f t="shared" ref="K326:K365" si="52">IF(Q326="","",Q326)&amp;IF(R326="","","|"&amp;R326)&amp;IF(S326="","","|"&amp;S326)&amp;IF(T326="","","|"&amp;T326)&amp;IF(U326="","","|"&amp;U326)</f>
        <v>20321:100:3:9</v>
      </c>
      <c r="L326" s="4" t="s">
        <v>910</v>
      </c>
      <c r="Q326" s="6" t="str">
        <f>IF(_xlfn.IFNA(VLOOKUP(L326,buff!$K:$L,2,FALSE),"")=0,"",_xlfn.IFNA(VLOOKUP(L326,buff!$K:$L,2,FALSE),""))</f>
        <v>20321:100:3:9</v>
      </c>
      <c r="R326" s="6" t="str">
        <f>IF(_xlfn.IFNA(VLOOKUP(M326,buff!$K:$L,2,FALSE),"")=0,"",_xlfn.IFNA(VLOOKUP(M326,buff!$K:$L,2,FALSE),""))</f>
        <v/>
      </c>
      <c r="S326" s="6" t="str">
        <f>IF(_xlfn.IFNA(VLOOKUP(N326,buff!$K:$L,2,FALSE),"")=0,"",_xlfn.IFNA(VLOOKUP(N326,buff!$K:$L,2,FALSE),""))</f>
        <v/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>
        <v>60</v>
      </c>
      <c r="W326" t="s">
        <v>1487</v>
      </c>
    </row>
    <row r="327" spans="1:23" x14ac:dyDescent="0.15">
      <c r="A327" s="8" t="str">
        <f t="shared" ref="A327:A390" si="53">A$4&amp;B327&amp;A$5&amp;C327</f>
        <v>被动技能17等级2</v>
      </c>
      <c r="B327" s="8">
        <f t="shared" si="44"/>
        <v>17</v>
      </c>
      <c r="C327" s="8">
        <f t="shared" si="46"/>
        <v>2</v>
      </c>
      <c r="E327" s="8">
        <f t="shared" ref="E327:E390" si="54">G327</f>
        <v>200322</v>
      </c>
      <c r="F327" t="str">
        <f t="shared" ref="F327:F390" si="55">H327</f>
        <v>祝福中</v>
      </c>
      <c r="G327">
        <v>200322</v>
      </c>
      <c r="H327" s="4" t="s">
        <v>456</v>
      </c>
      <c r="I327" s="4" t="str">
        <f t="shared" ref="I327:I345" si="56">"己方全体增加血量最大值"&amp;V327</f>
        <v>己方全体增加血量最大值89</v>
      </c>
      <c r="J327" t="s">
        <v>154</v>
      </c>
      <c r="K327" s="10" t="str">
        <f t="shared" si="52"/>
        <v>20322:100:3:9</v>
      </c>
      <c r="L327" s="4" t="s">
        <v>911</v>
      </c>
      <c r="Q327" s="6" t="str">
        <f>IF(_xlfn.IFNA(VLOOKUP(L327,buff!$K:$L,2,FALSE),"")=0,"",_xlfn.IFNA(VLOOKUP(L327,buff!$K:$L,2,FALSE),""))</f>
        <v>20322:100:3:9</v>
      </c>
      <c r="R327" s="6" t="str">
        <f>IF(_xlfn.IFNA(VLOOKUP(M327,buff!$K:$L,2,FALSE),"")=0,"",_xlfn.IFNA(VLOOKUP(M327,buff!$K:$L,2,FALSE),""))</f>
        <v/>
      </c>
      <c r="S327" s="6" t="str">
        <f>IF(_xlfn.IFNA(VLOOKUP(N327,buff!$K:$L,2,FALSE),"")=0,"",_xlfn.IFNA(VLOOKUP(N327,buff!$K:$L,2,FALSE),""))</f>
        <v/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>
        <v>89</v>
      </c>
      <c r="W327" t="s">
        <v>1487</v>
      </c>
    </row>
    <row r="328" spans="1:23" x14ac:dyDescent="0.15">
      <c r="A328" s="8" t="str">
        <f t="shared" si="53"/>
        <v>被动技能17等级3</v>
      </c>
      <c r="B328" s="8">
        <f t="shared" ref="B328:B391" si="57">IF(C328=1,B327+1,B327)</f>
        <v>17</v>
      </c>
      <c r="C328" s="8">
        <f t="shared" si="46"/>
        <v>3</v>
      </c>
      <c r="E328" s="8">
        <f t="shared" si="54"/>
        <v>200323</v>
      </c>
      <c r="F328" t="str">
        <f t="shared" si="55"/>
        <v>祝福中</v>
      </c>
      <c r="G328">
        <v>200323</v>
      </c>
      <c r="H328" s="4" t="s">
        <v>456</v>
      </c>
      <c r="I328" s="4" t="str">
        <f t="shared" si="56"/>
        <v>己方全体增加血量最大值118</v>
      </c>
      <c r="J328" t="s">
        <v>154</v>
      </c>
      <c r="K328" s="10" t="str">
        <f t="shared" si="52"/>
        <v>20323:100:3:9</v>
      </c>
      <c r="L328" s="4" t="s">
        <v>912</v>
      </c>
      <c r="Q328" s="6" t="str">
        <f>IF(_xlfn.IFNA(VLOOKUP(L328,buff!$K:$L,2,FALSE),"")=0,"",_xlfn.IFNA(VLOOKUP(L328,buff!$K:$L,2,FALSE),""))</f>
        <v>20323:100:3:9</v>
      </c>
      <c r="R328" s="6" t="str">
        <f>IF(_xlfn.IFNA(VLOOKUP(M328,buff!$K:$L,2,FALSE),"")=0,"",_xlfn.IFNA(VLOOKUP(M328,buff!$K:$L,2,FALSE),""))</f>
        <v/>
      </c>
      <c r="S328" s="6" t="str">
        <f>IF(_xlfn.IFNA(VLOOKUP(N328,buff!$K:$L,2,FALSE),"")=0,"",_xlfn.IFNA(VLOOKUP(N328,buff!$K:$L,2,FALSE),""))</f>
        <v/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>
        <v>118</v>
      </c>
      <c r="W328" t="s">
        <v>1487</v>
      </c>
    </row>
    <row r="329" spans="1:23" x14ac:dyDescent="0.15">
      <c r="A329" s="8" t="str">
        <f t="shared" si="53"/>
        <v>被动技能17等级4</v>
      </c>
      <c r="B329" s="8">
        <f t="shared" si="57"/>
        <v>17</v>
      </c>
      <c r="C329" s="8">
        <f t="shared" si="46"/>
        <v>4</v>
      </c>
      <c r="E329" s="8">
        <f t="shared" si="54"/>
        <v>200324</v>
      </c>
      <c r="F329" t="str">
        <f t="shared" si="55"/>
        <v>祝福中</v>
      </c>
      <c r="G329">
        <v>200324</v>
      </c>
      <c r="H329" s="4" t="s">
        <v>456</v>
      </c>
      <c r="I329" s="4" t="str">
        <f t="shared" si="56"/>
        <v>己方全体增加血量最大值147</v>
      </c>
      <c r="J329" t="s">
        <v>154</v>
      </c>
      <c r="K329" s="10" t="str">
        <f t="shared" si="52"/>
        <v>20324:100:3:9</v>
      </c>
      <c r="L329" s="4" t="s">
        <v>913</v>
      </c>
      <c r="Q329" s="6" t="str">
        <f>IF(_xlfn.IFNA(VLOOKUP(L329,buff!$K:$L,2,FALSE),"")=0,"",_xlfn.IFNA(VLOOKUP(L329,buff!$K:$L,2,FALSE),""))</f>
        <v>20324:100:3:9</v>
      </c>
      <c r="R329" s="6" t="str">
        <f>IF(_xlfn.IFNA(VLOOKUP(M329,buff!$K:$L,2,FALSE),"")=0,"",_xlfn.IFNA(VLOOKUP(M329,buff!$K:$L,2,FALSE),""))</f>
        <v/>
      </c>
      <c r="S329" s="6" t="str">
        <f>IF(_xlfn.IFNA(VLOOKUP(N329,buff!$K:$L,2,FALSE),"")=0,"",_xlfn.IFNA(VLOOKUP(N329,buff!$K:$L,2,FALSE),""))</f>
        <v/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>
        <v>147</v>
      </c>
      <c r="W329" t="s">
        <v>1487</v>
      </c>
    </row>
    <row r="330" spans="1:23" x14ac:dyDescent="0.15">
      <c r="A330" s="8" t="str">
        <f t="shared" si="53"/>
        <v>被动技能17等级5</v>
      </c>
      <c r="B330" s="8">
        <f t="shared" si="57"/>
        <v>17</v>
      </c>
      <c r="C330" s="8">
        <f t="shared" si="46"/>
        <v>5</v>
      </c>
      <c r="E330" s="8">
        <f t="shared" si="54"/>
        <v>200325</v>
      </c>
      <c r="F330" t="str">
        <f t="shared" si="55"/>
        <v>祝福中</v>
      </c>
      <c r="G330">
        <v>200325</v>
      </c>
      <c r="H330" s="4" t="s">
        <v>456</v>
      </c>
      <c r="I330" s="4" t="str">
        <f t="shared" si="56"/>
        <v>己方全体增加血量最大值180</v>
      </c>
      <c r="J330" t="s">
        <v>154</v>
      </c>
      <c r="K330" s="10" t="str">
        <f t="shared" si="52"/>
        <v>20325:100:3:9</v>
      </c>
      <c r="L330" s="4" t="s">
        <v>914</v>
      </c>
      <c r="Q330" s="6" t="str">
        <f>IF(_xlfn.IFNA(VLOOKUP(L330,buff!$K:$L,2,FALSE),"")=0,"",_xlfn.IFNA(VLOOKUP(L330,buff!$K:$L,2,FALSE),""))</f>
        <v>20325:100:3:9</v>
      </c>
      <c r="R330" s="6" t="str">
        <f>IF(_xlfn.IFNA(VLOOKUP(M330,buff!$K:$L,2,FALSE),"")=0,"",_xlfn.IFNA(VLOOKUP(M330,buff!$K:$L,2,FALSE),""))</f>
        <v/>
      </c>
      <c r="S330" s="6" t="str">
        <f>IF(_xlfn.IFNA(VLOOKUP(N330,buff!$K:$L,2,FALSE),"")=0,"",_xlfn.IFNA(VLOOKUP(N330,buff!$K:$L,2,FALSE),""))</f>
        <v/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>
        <v>180</v>
      </c>
      <c r="W330" t="s">
        <v>1487</v>
      </c>
    </row>
    <row r="331" spans="1:23" x14ac:dyDescent="0.15">
      <c r="A331" s="8" t="str">
        <f t="shared" si="53"/>
        <v>被动技能17等级6</v>
      </c>
      <c r="B331" s="8">
        <f t="shared" si="57"/>
        <v>17</v>
      </c>
      <c r="C331" s="8">
        <f t="shared" si="46"/>
        <v>6</v>
      </c>
      <c r="E331" s="8">
        <f t="shared" si="54"/>
        <v>200326</v>
      </c>
      <c r="F331" t="str">
        <f t="shared" si="55"/>
        <v>祝福中</v>
      </c>
      <c r="G331">
        <v>200326</v>
      </c>
      <c r="H331" s="4" t="s">
        <v>456</v>
      </c>
      <c r="I331" s="4" t="str">
        <f t="shared" si="56"/>
        <v>己方全体增加血量最大值222</v>
      </c>
      <c r="J331" t="s">
        <v>154</v>
      </c>
      <c r="K331" s="10" t="str">
        <f t="shared" si="52"/>
        <v>20326:100:3:9</v>
      </c>
      <c r="L331" s="4" t="s">
        <v>915</v>
      </c>
      <c r="Q331" s="6" t="str">
        <f>IF(_xlfn.IFNA(VLOOKUP(L331,buff!$K:$L,2,FALSE),"")=0,"",_xlfn.IFNA(VLOOKUP(L331,buff!$K:$L,2,FALSE),""))</f>
        <v>20326:100:3:9</v>
      </c>
      <c r="R331" s="6" t="str">
        <f>IF(_xlfn.IFNA(VLOOKUP(M331,buff!$K:$L,2,FALSE),"")=0,"",_xlfn.IFNA(VLOOKUP(M331,buff!$K:$L,2,FALSE),""))</f>
        <v/>
      </c>
      <c r="S331" s="6" t="str">
        <f>IF(_xlfn.IFNA(VLOOKUP(N331,buff!$K:$L,2,FALSE),"")=0,"",_xlfn.IFNA(VLOOKUP(N331,buff!$K:$L,2,FALSE),""))</f>
        <v/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>
        <v>222</v>
      </c>
      <c r="W331" t="s">
        <v>1487</v>
      </c>
    </row>
    <row r="332" spans="1:23" x14ac:dyDescent="0.15">
      <c r="A332" s="8" t="str">
        <f t="shared" si="53"/>
        <v>被动技能17等级7</v>
      </c>
      <c r="B332" s="8">
        <f t="shared" si="57"/>
        <v>17</v>
      </c>
      <c r="C332" s="8">
        <f t="shared" si="46"/>
        <v>7</v>
      </c>
      <c r="E332" s="8">
        <f t="shared" si="54"/>
        <v>200327</v>
      </c>
      <c r="F332" t="str">
        <f t="shared" si="55"/>
        <v>祝福中</v>
      </c>
      <c r="G332">
        <v>200327</v>
      </c>
      <c r="H332" s="4" t="s">
        <v>456</v>
      </c>
      <c r="I332" s="4" t="str">
        <f t="shared" si="56"/>
        <v>己方全体增加血量最大值274</v>
      </c>
      <c r="J332" t="s">
        <v>154</v>
      </c>
      <c r="K332" s="10" t="str">
        <f t="shared" si="52"/>
        <v>20327:100:3:9</v>
      </c>
      <c r="L332" s="4" t="s">
        <v>916</v>
      </c>
      <c r="Q332" s="6" t="str">
        <f>IF(_xlfn.IFNA(VLOOKUP(L332,buff!$K:$L,2,FALSE),"")=0,"",_xlfn.IFNA(VLOOKUP(L332,buff!$K:$L,2,FALSE),""))</f>
        <v>20327:100:3:9</v>
      </c>
      <c r="R332" s="6" t="str">
        <f>IF(_xlfn.IFNA(VLOOKUP(M332,buff!$K:$L,2,FALSE),"")=0,"",_xlfn.IFNA(VLOOKUP(M332,buff!$K:$L,2,FALSE),""))</f>
        <v/>
      </c>
      <c r="S332" s="6" t="str">
        <f>IF(_xlfn.IFNA(VLOOKUP(N332,buff!$K:$L,2,FALSE),"")=0,"",_xlfn.IFNA(VLOOKUP(N332,buff!$K:$L,2,FALSE),""))</f>
        <v/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>
        <v>274</v>
      </c>
      <c r="W332" t="s">
        <v>1487</v>
      </c>
    </row>
    <row r="333" spans="1:23" x14ac:dyDescent="0.15">
      <c r="A333" s="8" t="str">
        <f t="shared" si="53"/>
        <v>被动技能17等级8</v>
      </c>
      <c r="B333" s="8">
        <f t="shared" si="57"/>
        <v>17</v>
      </c>
      <c r="C333" s="8">
        <f t="shared" si="46"/>
        <v>8</v>
      </c>
      <c r="E333" s="8">
        <f t="shared" si="54"/>
        <v>200328</v>
      </c>
      <c r="F333" t="str">
        <f t="shared" si="55"/>
        <v>祝福中</v>
      </c>
      <c r="G333">
        <v>200328</v>
      </c>
      <c r="H333" s="4" t="s">
        <v>456</v>
      </c>
      <c r="I333" s="4" t="str">
        <f t="shared" si="56"/>
        <v>己方全体增加血量最大值337</v>
      </c>
      <c r="J333" t="s">
        <v>154</v>
      </c>
      <c r="K333" s="10" t="str">
        <f t="shared" si="52"/>
        <v>20328:100:3:9</v>
      </c>
      <c r="L333" s="4" t="s">
        <v>917</v>
      </c>
      <c r="Q333" s="6" t="str">
        <f>IF(_xlfn.IFNA(VLOOKUP(L333,buff!$K:$L,2,FALSE),"")=0,"",_xlfn.IFNA(VLOOKUP(L333,buff!$K:$L,2,FALSE),""))</f>
        <v>20328:100:3:9</v>
      </c>
      <c r="R333" s="6" t="str">
        <f>IF(_xlfn.IFNA(VLOOKUP(M333,buff!$K:$L,2,FALSE),"")=0,"",_xlfn.IFNA(VLOOKUP(M333,buff!$K:$L,2,FALSE),""))</f>
        <v/>
      </c>
      <c r="S333" s="6" t="str">
        <f>IF(_xlfn.IFNA(VLOOKUP(N333,buff!$K:$L,2,FALSE),"")=0,"",_xlfn.IFNA(VLOOKUP(N333,buff!$K:$L,2,FALSE),""))</f>
        <v/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>
        <v>337</v>
      </c>
      <c r="W333" t="s">
        <v>1487</v>
      </c>
    </row>
    <row r="334" spans="1:23" x14ac:dyDescent="0.15">
      <c r="A334" s="8" t="str">
        <f t="shared" si="53"/>
        <v>被动技能17等级9</v>
      </c>
      <c r="B334" s="8">
        <f t="shared" si="57"/>
        <v>17</v>
      </c>
      <c r="C334" s="8">
        <f t="shared" si="46"/>
        <v>9</v>
      </c>
      <c r="E334" s="8">
        <f t="shared" si="54"/>
        <v>200329</v>
      </c>
      <c r="F334" t="str">
        <f t="shared" si="55"/>
        <v>祝福中</v>
      </c>
      <c r="G334">
        <v>200329</v>
      </c>
      <c r="H334" s="4" t="s">
        <v>456</v>
      </c>
      <c r="I334" s="4" t="str">
        <f t="shared" si="56"/>
        <v>己方全体增加血量最大值416</v>
      </c>
      <c r="J334" t="s">
        <v>154</v>
      </c>
      <c r="K334" s="10" t="str">
        <f t="shared" si="52"/>
        <v>20329:100:3:9</v>
      </c>
      <c r="L334" s="4" t="s">
        <v>918</v>
      </c>
      <c r="Q334" s="6" t="str">
        <f>IF(_xlfn.IFNA(VLOOKUP(L334,buff!$K:$L,2,FALSE),"")=0,"",_xlfn.IFNA(VLOOKUP(L334,buff!$K:$L,2,FALSE),""))</f>
        <v>20329:100:3:9</v>
      </c>
      <c r="R334" s="6" t="str">
        <f>IF(_xlfn.IFNA(VLOOKUP(M334,buff!$K:$L,2,FALSE),"")=0,"",_xlfn.IFNA(VLOOKUP(M334,buff!$K:$L,2,FALSE),""))</f>
        <v/>
      </c>
      <c r="S334" s="6" t="str">
        <f>IF(_xlfn.IFNA(VLOOKUP(N334,buff!$K:$L,2,FALSE),"")=0,"",_xlfn.IFNA(VLOOKUP(N334,buff!$K:$L,2,FALSE),""))</f>
        <v/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>
        <v>416</v>
      </c>
      <c r="W334" t="s">
        <v>1487</v>
      </c>
    </row>
    <row r="335" spans="1:23" x14ac:dyDescent="0.15">
      <c r="A335" s="8" t="str">
        <f t="shared" si="53"/>
        <v>被动技能17等级10</v>
      </c>
      <c r="B335" s="8">
        <f t="shared" si="57"/>
        <v>17</v>
      </c>
      <c r="C335" s="8">
        <f t="shared" si="46"/>
        <v>10</v>
      </c>
      <c r="E335" s="8">
        <f t="shared" si="54"/>
        <v>200330</v>
      </c>
      <c r="F335" t="str">
        <f t="shared" si="55"/>
        <v>祝福中</v>
      </c>
      <c r="G335">
        <v>200330</v>
      </c>
      <c r="H335" s="4" t="s">
        <v>456</v>
      </c>
      <c r="I335" s="4" t="str">
        <f t="shared" si="56"/>
        <v>己方全体增加血量最大值512</v>
      </c>
      <c r="J335" t="s">
        <v>154</v>
      </c>
      <c r="K335" s="10" t="str">
        <f t="shared" si="52"/>
        <v>20330:100:3:9</v>
      </c>
      <c r="L335" s="4" t="s">
        <v>919</v>
      </c>
      <c r="Q335" s="6" t="str">
        <f>IF(_xlfn.IFNA(VLOOKUP(L335,buff!$K:$L,2,FALSE),"")=0,"",_xlfn.IFNA(VLOOKUP(L335,buff!$K:$L,2,FALSE),""))</f>
        <v>20330:100:3:9</v>
      </c>
      <c r="R335" s="6" t="str">
        <f>IF(_xlfn.IFNA(VLOOKUP(M335,buff!$K:$L,2,FALSE),"")=0,"",_xlfn.IFNA(VLOOKUP(M335,buff!$K:$L,2,FALSE),""))</f>
        <v/>
      </c>
      <c r="S335" s="6" t="str">
        <f>IF(_xlfn.IFNA(VLOOKUP(N335,buff!$K:$L,2,FALSE),"")=0,"",_xlfn.IFNA(VLOOKUP(N335,buff!$K:$L,2,FALSE),""))</f>
        <v/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>
        <v>512</v>
      </c>
      <c r="W335" t="s">
        <v>1487</v>
      </c>
    </row>
    <row r="336" spans="1:23" x14ac:dyDescent="0.15">
      <c r="A336" s="8" t="str">
        <f t="shared" si="53"/>
        <v>被动技能17等级11</v>
      </c>
      <c r="B336" s="8">
        <f t="shared" si="57"/>
        <v>17</v>
      </c>
      <c r="C336" s="8">
        <f t="shared" si="46"/>
        <v>11</v>
      </c>
      <c r="E336" s="8">
        <f t="shared" si="54"/>
        <v>200331</v>
      </c>
      <c r="F336" t="str">
        <f t="shared" si="55"/>
        <v>祝福中</v>
      </c>
      <c r="G336">
        <v>200331</v>
      </c>
      <c r="H336" s="4" t="s">
        <v>456</v>
      </c>
      <c r="I336" s="4" t="str">
        <f t="shared" si="56"/>
        <v>己方全体增加血量最大值630</v>
      </c>
      <c r="J336" t="s">
        <v>154</v>
      </c>
      <c r="K336" s="10" t="str">
        <f t="shared" si="52"/>
        <v>20331:100:3:9</v>
      </c>
      <c r="L336" s="4" t="s">
        <v>920</v>
      </c>
      <c r="Q336" s="6" t="str">
        <f>IF(_xlfn.IFNA(VLOOKUP(L336,buff!$K:$L,2,FALSE),"")=0,"",_xlfn.IFNA(VLOOKUP(L336,buff!$K:$L,2,FALSE),""))</f>
        <v>20331:100:3:9</v>
      </c>
      <c r="R336" s="6" t="str">
        <f>IF(_xlfn.IFNA(VLOOKUP(M336,buff!$K:$L,2,FALSE),"")=0,"",_xlfn.IFNA(VLOOKUP(M336,buff!$K:$L,2,FALSE),""))</f>
        <v/>
      </c>
      <c r="S336" s="6" t="str">
        <f>IF(_xlfn.IFNA(VLOOKUP(N336,buff!$K:$L,2,FALSE),"")=0,"",_xlfn.IFNA(VLOOKUP(N336,buff!$K:$L,2,FALSE),""))</f>
        <v/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>
        <v>630</v>
      </c>
      <c r="W336" t="s">
        <v>1487</v>
      </c>
    </row>
    <row r="337" spans="1:23" x14ac:dyDescent="0.15">
      <c r="A337" s="8" t="str">
        <f t="shared" si="53"/>
        <v>被动技能17等级12</v>
      </c>
      <c r="B337" s="8">
        <f t="shared" si="57"/>
        <v>17</v>
      </c>
      <c r="C337" s="8">
        <f t="shared" si="46"/>
        <v>12</v>
      </c>
      <c r="E337" s="8">
        <f t="shared" si="54"/>
        <v>200332</v>
      </c>
      <c r="F337" t="str">
        <f t="shared" si="55"/>
        <v>祝福中</v>
      </c>
      <c r="G337">
        <v>200332</v>
      </c>
      <c r="H337" s="4" t="s">
        <v>456</v>
      </c>
      <c r="I337" s="4" t="str">
        <f t="shared" si="56"/>
        <v>己方全体增加血量最大值776</v>
      </c>
      <c r="J337" t="s">
        <v>154</v>
      </c>
      <c r="K337" s="10" t="str">
        <f t="shared" si="52"/>
        <v>20332:100:3:9</v>
      </c>
      <c r="L337" s="4" t="s">
        <v>921</v>
      </c>
      <c r="Q337" s="6" t="str">
        <f>IF(_xlfn.IFNA(VLOOKUP(L337,buff!$K:$L,2,FALSE),"")=0,"",_xlfn.IFNA(VLOOKUP(L337,buff!$K:$L,2,FALSE),""))</f>
        <v>20332:100:3:9</v>
      </c>
      <c r="R337" s="6" t="str">
        <f>IF(_xlfn.IFNA(VLOOKUP(M337,buff!$K:$L,2,FALSE),"")=0,"",_xlfn.IFNA(VLOOKUP(M337,buff!$K:$L,2,FALSE),""))</f>
        <v/>
      </c>
      <c r="S337" s="6" t="str">
        <f>IF(_xlfn.IFNA(VLOOKUP(N337,buff!$K:$L,2,FALSE),"")=0,"",_xlfn.IFNA(VLOOKUP(N337,buff!$K:$L,2,FALSE),""))</f>
        <v/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>
        <v>776</v>
      </c>
      <c r="W337" t="s">
        <v>1487</v>
      </c>
    </row>
    <row r="338" spans="1:23" x14ac:dyDescent="0.15">
      <c r="A338" s="8" t="str">
        <f t="shared" si="53"/>
        <v>被动技能17等级13</v>
      </c>
      <c r="B338" s="8">
        <f t="shared" si="57"/>
        <v>17</v>
      </c>
      <c r="C338" s="8">
        <f t="shared" si="46"/>
        <v>13</v>
      </c>
      <c r="E338" s="8">
        <f t="shared" si="54"/>
        <v>200333</v>
      </c>
      <c r="F338" t="str">
        <f t="shared" si="55"/>
        <v>祝福中</v>
      </c>
      <c r="G338">
        <v>200333</v>
      </c>
      <c r="H338" s="4" t="s">
        <v>456</v>
      </c>
      <c r="I338" s="4" t="str">
        <f t="shared" si="56"/>
        <v>己方全体增加血量最大值956</v>
      </c>
      <c r="J338" t="s">
        <v>154</v>
      </c>
      <c r="K338" s="10" t="str">
        <f t="shared" si="52"/>
        <v>20333:100:3:9</v>
      </c>
      <c r="L338" s="4" t="s">
        <v>922</v>
      </c>
      <c r="Q338" s="6" t="str">
        <f>IF(_xlfn.IFNA(VLOOKUP(L338,buff!$K:$L,2,FALSE),"")=0,"",_xlfn.IFNA(VLOOKUP(L338,buff!$K:$L,2,FALSE),""))</f>
        <v>20333:100:3:9</v>
      </c>
      <c r="R338" s="6" t="str">
        <f>IF(_xlfn.IFNA(VLOOKUP(M338,buff!$K:$L,2,FALSE),"")=0,"",_xlfn.IFNA(VLOOKUP(M338,buff!$K:$L,2,FALSE),""))</f>
        <v/>
      </c>
      <c r="S338" s="6" t="str">
        <f>IF(_xlfn.IFNA(VLOOKUP(N338,buff!$K:$L,2,FALSE),"")=0,"",_xlfn.IFNA(VLOOKUP(N338,buff!$K:$L,2,FALSE),""))</f>
        <v/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>
        <v>956</v>
      </c>
      <c r="W338" t="s">
        <v>1487</v>
      </c>
    </row>
    <row r="339" spans="1:23" x14ac:dyDescent="0.15">
      <c r="A339" s="8" t="str">
        <f t="shared" si="53"/>
        <v>被动技能17等级14</v>
      </c>
      <c r="B339" s="8">
        <f t="shared" si="57"/>
        <v>17</v>
      </c>
      <c r="C339" s="8">
        <f t="shared" si="46"/>
        <v>14</v>
      </c>
      <c r="E339" s="8">
        <f t="shared" si="54"/>
        <v>200334</v>
      </c>
      <c r="F339" t="str">
        <f t="shared" si="55"/>
        <v>祝福中</v>
      </c>
      <c r="G339">
        <v>200334</v>
      </c>
      <c r="H339" s="4" t="s">
        <v>456</v>
      </c>
      <c r="I339" s="4" t="str">
        <f t="shared" si="56"/>
        <v>己方全体增加血量最大值1177</v>
      </c>
      <c r="J339" t="s">
        <v>154</v>
      </c>
      <c r="K339" s="10" t="str">
        <f t="shared" si="52"/>
        <v>20334:100:3:9</v>
      </c>
      <c r="L339" s="4" t="s">
        <v>923</v>
      </c>
      <c r="Q339" s="6" t="str">
        <f>IF(_xlfn.IFNA(VLOOKUP(L339,buff!$K:$L,2,FALSE),"")=0,"",_xlfn.IFNA(VLOOKUP(L339,buff!$K:$L,2,FALSE),""))</f>
        <v>20334:100:3:9</v>
      </c>
      <c r="R339" s="6" t="str">
        <f>IF(_xlfn.IFNA(VLOOKUP(M339,buff!$K:$L,2,FALSE),"")=0,"",_xlfn.IFNA(VLOOKUP(M339,buff!$K:$L,2,FALSE),""))</f>
        <v/>
      </c>
      <c r="S339" s="6" t="str">
        <f>IF(_xlfn.IFNA(VLOOKUP(N339,buff!$K:$L,2,FALSE),"")=0,"",_xlfn.IFNA(VLOOKUP(N339,buff!$K:$L,2,FALSE),""))</f>
        <v/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>
        <v>1177</v>
      </c>
      <c r="W339" t="s">
        <v>1487</v>
      </c>
    </row>
    <row r="340" spans="1:23" x14ac:dyDescent="0.15">
      <c r="A340" s="8" t="str">
        <f t="shared" si="53"/>
        <v>被动技能17等级15</v>
      </c>
      <c r="B340" s="8">
        <f t="shared" si="57"/>
        <v>17</v>
      </c>
      <c r="C340" s="8">
        <f t="shared" si="46"/>
        <v>15</v>
      </c>
      <c r="E340" s="8">
        <f t="shared" si="54"/>
        <v>200335</v>
      </c>
      <c r="F340" t="str">
        <f t="shared" si="55"/>
        <v>祝福中</v>
      </c>
      <c r="G340">
        <v>200335</v>
      </c>
      <c r="H340" s="4" t="s">
        <v>456</v>
      </c>
      <c r="I340" s="4" t="str">
        <f t="shared" si="56"/>
        <v>己方全体增加血量最大值1449</v>
      </c>
      <c r="J340" t="s">
        <v>154</v>
      </c>
      <c r="K340" s="10" t="str">
        <f t="shared" si="52"/>
        <v>20335:100:3:9</v>
      </c>
      <c r="L340" s="4" t="s">
        <v>924</v>
      </c>
      <c r="Q340" s="6" t="str">
        <f>IF(_xlfn.IFNA(VLOOKUP(L340,buff!$K:$L,2,FALSE),"")=0,"",_xlfn.IFNA(VLOOKUP(L340,buff!$K:$L,2,FALSE),""))</f>
        <v>20335:100:3:9</v>
      </c>
      <c r="R340" s="6" t="str">
        <f>IF(_xlfn.IFNA(VLOOKUP(M340,buff!$K:$L,2,FALSE),"")=0,"",_xlfn.IFNA(VLOOKUP(M340,buff!$K:$L,2,FALSE),""))</f>
        <v/>
      </c>
      <c r="S340" s="6" t="str">
        <f>IF(_xlfn.IFNA(VLOOKUP(N340,buff!$K:$L,2,FALSE),"")=0,"",_xlfn.IFNA(VLOOKUP(N340,buff!$K:$L,2,FALSE),""))</f>
        <v/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>
        <v>1449</v>
      </c>
      <c r="W340" t="s">
        <v>1487</v>
      </c>
    </row>
    <row r="341" spans="1:23" x14ac:dyDescent="0.15">
      <c r="A341" s="8" t="str">
        <f t="shared" si="53"/>
        <v>被动技能17等级16</v>
      </c>
      <c r="B341" s="8">
        <f t="shared" si="57"/>
        <v>17</v>
      </c>
      <c r="C341" s="8">
        <f t="shared" si="46"/>
        <v>16</v>
      </c>
      <c r="E341" s="8">
        <f t="shared" si="54"/>
        <v>200336</v>
      </c>
      <c r="F341" t="str">
        <f t="shared" si="55"/>
        <v>祝福中</v>
      </c>
      <c r="G341">
        <v>200336</v>
      </c>
      <c r="H341" s="4" t="s">
        <v>456</v>
      </c>
      <c r="I341" s="4" t="str">
        <f t="shared" si="56"/>
        <v>己方全体增加血量最大值1784</v>
      </c>
      <c r="J341" t="s">
        <v>154</v>
      </c>
      <c r="K341" s="10" t="str">
        <f t="shared" si="52"/>
        <v>20336:100:3:9</v>
      </c>
      <c r="L341" s="4" t="s">
        <v>925</v>
      </c>
      <c r="Q341" s="6" t="str">
        <f>IF(_xlfn.IFNA(VLOOKUP(L341,buff!$K:$L,2,FALSE),"")=0,"",_xlfn.IFNA(VLOOKUP(L341,buff!$K:$L,2,FALSE),""))</f>
        <v>20336:100:3:9</v>
      </c>
      <c r="R341" s="6" t="str">
        <f>IF(_xlfn.IFNA(VLOOKUP(M341,buff!$K:$L,2,FALSE),"")=0,"",_xlfn.IFNA(VLOOKUP(M341,buff!$K:$L,2,FALSE),""))</f>
        <v/>
      </c>
      <c r="S341" s="6" t="str">
        <f>IF(_xlfn.IFNA(VLOOKUP(N341,buff!$K:$L,2,FALSE),"")=0,"",_xlfn.IFNA(VLOOKUP(N341,buff!$K:$L,2,FALSE),""))</f>
        <v/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>
        <v>1784</v>
      </c>
      <c r="W341" t="s">
        <v>1487</v>
      </c>
    </row>
    <row r="342" spans="1:23" x14ac:dyDescent="0.15">
      <c r="A342" s="8" t="str">
        <f t="shared" si="53"/>
        <v>被动技能17等级17</v>
      </c>
      <c r="B342" s="8">
        <f t="shared" si="57"/>
        <v>17</v>
      </c>
      <c r="C342" s="8">
        <f t="shared" si="46"/>
        <v>17</v>
      </c>
      <c r="E342" s="8">
        <f t="shared" si="54"/>
        <v>200337</v>
      </c>
      <c r="F342" t="str">
        <f t="shared" si="55"/>
        <v>祝福中</v>
      </c>
      <c r="G342">
        <v>200337</v>
      </c>
      <c r="H342" s="4" t="s">
        <v>456</v>
      </c>
      <c r="I342" s="4" t="str">
        <f t="shared" si="56"/>
        <v>己方全体增加血量最大值2197</v>
      </c>
      <c r="J342" t="s">
        <v>154</v>
      </c>
      <c r="K342" s="10" t="str">
        <f t="shared" si="52"/>
        <v>20337:100:3:9</v>
      </c>
      <c r="L342" s="4" t="s">
        <v>926</v>
      </c>
      <c r="Q342" s="6" t="str">
        <f>IF(_xlfn.IFNA(VLOOKUP(L342,buff!$K:$L,2,FALSE),"")=0,"",_xlfn.IFNA(VLOOKUP(L342,buff!$K:$L,2,FALSE),""))</f>
        <v>20337:100:3:9</v>
      </c>
      <c r="R342" s="6" t="str">
        <f>IF(_xlfn.IFNA(VLOOKUP(M342,buff!$K:$L,2,FALSE),"")=0,"",_xlfn.IFNA(VLOOKUP(M342,buff!$K:$L,2,FALSE),""))</f>
        <v/>
      </c>
      <c r="S342" s="6" t="str">
        <f>IF(_xlfn.IFNA(VLOOKUP(N342,buff!$K:$L,2,FALSE),"")=0,"",_xlfn.IFNA(VLOOKUP(N342,buff!$K:$L,2,FALSE),""))</f>
        <v/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>
        <v>2197</v>
      </c>
      <c r="W342" t="s">
        <v>1487</v>
      </c>
    </row>
    <row r="343" spans="1:23" x14ac:dyDescent="0.15">
      <c r="A343" s="8" t="str">
        <f t="shared" si="53"/>
        <v>被动技能17等级18</v>
      </c>
      <c r="B343" s="8">
        <f t="shared" si="57"/>
        <v>17</v>
      </c>
      <c r="C343" s="8">
        <f t="shared" ref="C343:C406" si="58">IF(C342=C$4,1,C342+1)</f>
        <v>18</v>
      </c>
      <c r="E343" s="8">
        <f t="shared" si="54"/>
        <v>200338</v>
      </c>
      <c r="F343" t="str">
        <f t="shared" si="55"/>
        <v>祝福中</v>
      </c>
      <c r="G343">
        <v>200338</v>
      </c>
      <c r="H343" s="4" t="s">
        <v>456</v>
      </c>
      <c r="I343" s="4" t="str">
        <f t="shared" si="56"/>
        <v>己方全体增加血量最大值2705</v>
      </c>
      <c r="J343" t="s">
        <v>154</v>
      </c>
      <c r="K343" s="10" t="str">
        <f t="shared" si="52"/>
        <v>20338:100:3:9</v>
      </c>
      <c r="L343" s="4" t="s">
        <v>927</v>
      </c>
      <c r="Q343" s="6" t="str">
        <f>IF(_xlfn.IFNA(VLOOKUP(L343,buff!$K:$L,2,FALSE),"")=0,"",_xlfn.IFNA(VLOOKUP(L343,buff!$K:$L,2,FALSE),""))</f>
        <v>20338:100:3:9</v>
      </c>
      <c r="R343" s="6" t="str">
        <f>IF(_xlfn.IFNA(VLOOKUP(M343,buff!$K:$L,2,FALSE),"")=0,"",_xlfn.IFNA(VLOOKUP(M343,buff!$K:$L,2,FALSE),""))</f>
        <v/>
      </c>
      <c r="S343" s="6" t="str">
        <f>IF(_xlfn.IFNA(VLOOKUP(N343,buff!$K:$L,2,FALSE),"")=0,"",_xlfn.IFNA(VLOOKUP(N343,buff!$K:$L,2,FALSE),""))</f>
        <v/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>
        <v>2705</v>
      </c>
      <c r="W343" t="s">
        <v>1487</v>
      </c>
    </row>
    <row r="344" spans="1:23" x14ac:dyDescent="0.15">
      <c r="A344" s="8" t="str">
        <f t="shared" si="53"/>
        <v>被动技能17等级19</v>
      </c>
      <c r="B344" s="8">
        <f t="shared" si="57"/>
        <v>17</v>
      </c>
      <c r="C344" s="8">
        <f t="shared" si="58"/>
        <v>19</v>
      </c>
      <c r="E344" s="8">
        <f t="shared" si="54"/>
        <v>200339</v>
      </c>
      <c r="F344" t="str">
        <f t="shared" si="55"/>
        <v>祝福中</v>
      </c>
      <c r="G344">
        <v>200339</v>
      </c>
      <c r="H344" s="4" t="s">
        <v>456</v>
      </c>
      <c r="I344" s="4" t="str">
        <f t="shared" si="56"/>
        <v>己方全体增加血量最大值3331</v>
      </c>
      <c r="J344" t="s">
        <v>154</v>
      </c>
      <c r="K344" s="10" t="str">
        <f t="shared" si="52"/>
        <v>20339:100:3:9</v>
      </c>
      <c r="L344" s="4" t="s">
        <v>928</v>
      </c>
      <c r="Q344" s="6" t="str">
        <f>IF(_xlfn.IFNA(VLOOKUP(L344,buff!$K:$L,2,FALSE),"")=0,"",_xlfn.IFNA(VLOOKUP(L344,buff!$K:$L,2,FALSE),""))</f>
        <v>20339:100:3:9</v>
      </c>
      <c r="R344" s="6" t="str">
        <f>IF(_xlfn.IFNA(VLOOKUP(M344,buff!$K:$L,2,FALSE),"")=0,"",_xlfn.IFNA(VLOOKUP(M344,buff!$K:$L,2,FALSE),""))</f>
        <v/>
      </c>
      <c r="S344" s="6" t="str">
        <f>IF(_xlfn.IFNA(VLOOKUP(N344,buff!$K:$L,2,FALSE),"")=0,"",_xlfn.IFNA(VLOOKUP(N344,buff!$K:$L,2,FALSE),""))</f>
        <v/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>
        <v>3331</v>
      </c>
      <c r="W344" t="s">
        <v>1487</v>
      </c>
    </row>
    <row r="345" spans="1:23" x14ac:dyDescent="0.15">
      <c r="A345" s="8" t="str">
        <f t="shared" si="53"/>
        <v>被动技能17等级20</v>
      </c>
      <c r="B345" s="8">
        <f t="shared" si="57"/>
        <v>17</v>
      </c>
      <c r="C345" s="8">
        <f t="shared" si="58"/>
        <v>20</v>
      </c>
      <c r="E345" s="8">
        <f t="shared" si="54"/>
        <v>200340</v>
      </c>
      <c r="F345" t="str">
        <f t="shared" si="55"/>
        <v>祝福中</v>
      </c>
      <c r="G345">
        <v>200340</v>
      </c>
      <c r="H345" s="4" t="s">
        <v>456</v>
      </c>
      <c r="I345" s="4" t="str">
        <f t="shared" si="56"/>
        <v>己方全体增加血量最大值4102</v>
      </c>
      <c r="J345" t="s">
        <v>154</v>
      </c>
      <c r="K345" s="10" t="str">
        <f t="shared" si="52"/>
        <v>20340:100:3:9</v>
      </c>
      <c r="L345" s="4" t="s">
        <v>929</v>
      </c>
      <c r="Q345" s="6" t="str">
        <f>IF(_xlfn.IFNA(VLOOKUP(L345,buff!$K:$L,2,FALSE),"")=0,"",_xlfn.IFNA(VLOOKUP(L345,buff!$K:$L,2,FALSE),""))</f>
        <v>20340:100:3:9</v>
      </c>
      <c r="R345" s="6" t="str">
        <f>IF(_xlfn.IFNA(VLOOKUP(M345,buff!$K:$L,2,FALSE),"")=0,"",_xlfn.IFNA(VLOOKUP(M345,buff!$K:$L,2,FALSE),""))</f>
        <v/>
      </c>
      <c r="S345" s="6" t="str">
        <f>IF(_xlfn.IFNA(VLOOKUP(N345,buff!$K:$L,2,FALSE),"")=0,"",_xlfn.IFNA(VLOOKUP(N345,buff!$K:$L,2,FALSE),""))</f>
        <v/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>
        <v>4102</v>
      </c>
      <c r="W345" t="s">
        <v>1487</v>
      </c>
    </row>
    <row r="346" spans="1:23" x14ac:dyDescent="0.15">
      <c r="A346" s="8" t="str">
        <f t="shared" si="53"/>
        <v>被动技能18等级1</v>
      </c>
      <c r="B346" s="8">
        <f t="shared" si="57"/>
        <v>18</v>
      </c>
      <c r="C346" s="8">
        <f t="shared" si="58"/>
        <v>1</v>
      </c>
      <c r="E346" s="8">
        <f t="shared" si="54"/>
        <v>200341</v>
      </c>
      <c r="F346" t="str">
        <f t="shared" si="55"/>
        <v>祝福大</v>
      </c>
      <c r="G346">
        <v>200341</v>
      </c>
      <c r="H346" s="4" t="s">
        <v>459</v>
      </c>
      <c r="I346" s="4" t="str">
        <f>"己方全体增加血量最大值"&amp;V346</f>
        <v>己方全体增加血量最大值76</v>
      </c>
      <c r="J346" t="s">
        <v>154</v>
      </c>
      <c r="K346" s="10" t="str">
        <f t="shared" si="52"/>
        <v>20341:100:3:9</v>
      </c>
      <c r="L346" s="4" t="s">
        <v>930</v>
      </c>
      <c r="Q346" s="6" t="str">
        <f>IF(_xlfn.IFNA(VLOOKUP(L346,buff!$K:$L,2,FALSE),"")=0,"",_xlfn.IFNA(VLOOKUP(L346,buff!$K:$L,2,FALSE),""))</f>
        <v>20341:100:3:9</v>
      </c>
      <c r="R346" s="6" t="str">
        <f>IF(_xlfn.IFNA(VLOOKUP(M346,buff!$K:$L,2,FALSE),"")=0,"",_xlfn.IFNA(VLOOKUP(M346,buff!$K:$L,2,FALSE),""))</f>
        <v/>
      </c>
      <c r="S346" s="6" t="str">
        <f>IF(_xlfn.IFNA(VLOOKUP(N346,buff!$K:$L,2,FALSE),"")=0,"",_xlfn.IFNA(VLOOKUP(N346,buff!$K:$L,2,FALSE),""))</f>
        <v/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>
        <v>76</v>
      </c>
      <c r="W346" t="s">
        <v>1487</v>
      </c>
    </row>
    <row r="347" spans="1:23" x14ac:dyDescent="0.15">
      <c r="A347" s="8" t="str">
        <f t="shared" si="53"/>
        <v>被动技能18等级2</v>
      </c>
      <c r="B347" s="8">
        <f t="shared" si="57"/>
        <v>18</v>
      </c>
      <c r="C347" s="8">
        <f t="shared" si="58"/>
        <v>2</v>
      </c>
      <c r="E347" s="8">
        <f t="shared" si="54"/>
        <v>200342</v>
      </c>
      <c r="F347" t="str">
        <f t="shared" si="55"/>
        <v>祝福大</v>
      </c>
      <c r="G347">
        <v>200342</v>
      </c>
      <c r="H347" s="4" t="s">
        <v>459</v>
      </c>
      <c r="I347" s="4" t="str">
        <f t="shared" ref="I347:I365" si="59">"己方全体增加血量最大值"&amp;V347</f>
        <v>己方全体增加血量最大值112</v>
      </c>
      <c r="J347" t="s">
        <v>154</v>
      </c>
      <c r="K347" s="10" t="str">
        <f t="shared" si="52"/>
        <v>20342:100:3:9</v>
      </c>
      <c r="L347" s="4" t="s">
        <v>931</v>
      </c>
      <c r="Q347" s="6" t="str">
        <f>IF(_xlfn.IFNA(VLOOKUP(L347,buff!$K:$L,2,FALSE),"")=0,"",_xlfn.IFNA(VLOOKUP(L347,buff!$K:$L,2,FALSE),""))</f>
        <v>20342:100:3:9</v>
      </c>
      <c r="R347" s="6" t="str">
        <f>IF(_xlfn.IFNA(VLOOKUP(M347,buff!$K:$L,2,FALSE),"")=0,"",_xlfn.IFNA(VLOOKUP(M347,buff!$K:$L,2,FALSE),""))</f>
        <v/>
      </c>
      <c r="S347" s="6" t="str">
        <f>IF(_xlfn.IFNA(VLOOKUP(N347,buff!$K:$L,2,FALSE),"")=0,"",_xlfn.IFNA(VLOOKUP(N347,buff!$K:$L,2,FALSE),""))</f>
        <v/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>
        <v>112</v>
      </c>
      <c r="W347" t="s">
        <v>1487</v>
      </c>
    </row>
    <row r="348" spans="1:23" x14ac:dyDescent="0.15">
      <c r="A348" s="8" t="str">
        <f t="shared" si="53"/>
        <v>被动技能18等级3</v>
      </c>
      <c r="B348" s="8">
        <f t="shared" si="57"/>
        <v>18</v>
      </c>
      <c r="C348" s="8">
        <f t="shared" si="58"/>
        <v>3</v>
      </c>
      <c r="E348" s="8">
        <f t="shared" si="54"/>
        <v>200343</v>
      </c>
      <c r="F348" t="str">
        <f t="shared" si="55"/>
        <v>祝福大</v>
      </c>
      <c r="G348">
        <v>200343</v>
      </c>
      <c r="H348" s="4" t="s">
        <v>459</v>
      </c>
      <c r="I348" s="4" t="str">
        <f t="shared" si="59"/>
        <v>己方全体增加血量最大值148</v>
      </c>
      <c r="J348" t="s">
        <v>154</v>
      </c>
      <c r="K348" s="10" t="str">
        <f t="shared" si="52"/>
        <v>20343:100:3:9</v>
      </c>
      <c r="L348" s="4" t="s">
        <v>932</v>
      </c>
      <c r="Q348" s="6" t="str">
        <f>IF(_xlfn.IFNA(VLOOKUP(L348,buff!$K:$L,2,FALSE),"")=0,"",_xlfn.IFNA(VLOOKUP(L348,buff!$K:$L,2,FALSE),""))</f>
        <v>20343:100:3:9</v>
      </c>
      <c r="R348" s="6" t="str">
        <f>IF(_xlfn.IFNA(VLOOKUP(M348,buff!$K:$L,2,FALSE),"")=0,"",_xlfn.IFNA(VLOOKUP(M348,buff!$K:$L,2,FALSE),""))</f>
        <v/>
      </c>
      <c r="S348" s="6" t="str">
        <f>IF(_xlfn.IFNA(VLOOKUP(N348,buff!$K:$L,2,FALSE),"")=0,"",_xlfn.IFNA(VLOOKUP(N348,buff!$K:$L,2,FALSE),""))</f>
        <v/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>
        <v>148</v>
      </c>
      <c r="W348" t="s">
        <v>1487</v>
      </c>
    </row>
    <row r="349" spans="1:23" x14ac:dyDescent="0.15">
      <c r="A349" s="8" t="str">
        <f t="shared" si="53"/>
        <v>被动技能18等级4</v>
      </c>
      <c r="B349" s="8">
        <f t="shared" si="57"/>
        <v>18</v>
      </c>
      <c r="C349" s="8">
        <f t="shared" si="58"/>
        <v>4</v>
      </c>
      <c r="E349" s="8">
        <f t="shared" si="54"/>
        <v>200344</v>
      </c>
      <c r="F349" t="str">
        <f t="shared" si="55"/>
        <v>祝福大</v>
      </c>
      <c r="G349">
        <v>200344</v>
      </c>
      <c r="H349" s="4" t="s">
        <v>459</v>
      </c>
      <c r="I349" s="4" t="str">
        <f t="shared" si="59"/>
        <v>己方全体增加血量最大值183</v>
      </c>
      <c r="J349" t="s">
        <v>154</v>
      </c>
      <c r="K349" s="10" t="str">
        <f t="shared" si="52"/>
        <v>20344:100:3:9</v>
      </c>
      <c r="L349" s="4" t="s">
        <v>933</v>
      </c>
      <c r="Q349" s="6" t="str">
        <f>IF(_xlfn.IFNA(VLOOKUP(L349,buff!$K:$L,2,FALSE),"")=0,"",_xlfn.IFNA(VLOOKUP(L349,buff!$K:$L,2,FALSE),""))</f>
        <v>20344:100:3:9</v>
      </c>
      <c r="R349" s="6" t="str">
        <f>IF(_xlfn.IFNA(VLOOKUP(M349,buff!$K:$L,2,FALSE),"")=0,"",_xlfn.IFNA(VLOOKUP(M349,buff!$K:$L,2,FALSE),""))</f>
        <v/>
      </c>
      <c r="S349" s="6" t="str">
        <f>IF(_xlfn.IFNA(VLOOKUP(N349,buff!$K:$L,2,FALSE),"")=0,"",_xlfn.IFNA(VLOOKUP(N349,buff!$K:$L,2,FALSE),""))</f>
        <v/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>
        <v>183</v>
      </c>
      <c r="W349" t="s">
        <v>1487</v>
      </c>
    </row>
    <row r="350" spans="1:23" x14ac:dyDescent="0.15">
      <c r="A350" s="8" t="str">
        <f t="shared" si="53"/>
        <v>被动技能18等级5</v>
      </c>
      <c r="B350" s="8">
        <f t="shared" si="57"/>
        <v>18</v>
      </c>
      <c r="C350" s="8">
        <f t="shared" si="58"/>
        <v>5</v>
      </c>
      <c r="E350" s="8">
        <f t="shared" si="54"/>
        <v>200345</v>
      </c>
      <c r="F350" t="str">
        <f t="shared" si="55"/>
        <v>祝福大</v>
      </c>
      <c r="G350">
        <v>200345</v>
      </c>
      <c r="H350" s="4" t="s">
        <v>459</v>
      </c>
      <c r="I350" s="4" t="str">
        <f t="shared" si="59"/>
        <v>己方全体增加血量最大值226</v>
      </c>
      <c r="J350" t="s">
        <v>154</v>
      </c>
      <c r="K350" s="10" t="str">
        <f t="shared" si="52"/>
        <v>20345:100:3:9</v>
      </c>
      <c r="L350" s="4" t="s">
        <v>934</v>
      </c>
      <c r="Q350" s="6" t="str">
        <f>IF(_xlfn.IFNA(VLOOKUP(L350,buff!$K:$L,2,FALSE),"")=0,"",_xlfn.IFNA(VLOOKUP(L350,buff!$K:$L,2,FALSE),""))</f>
        <v>20345:100:3:9</v>
      </c>
      <c r="R350" s="6" t="str">
        <f>IF(_xlfn.IFNA(VLOOKUP(M350,buff!$K:$L,2,FALSE),"")=0,"",_xlfn.IFNA(VLOOKUP(M350,buff!$K:$L,2,FALSE),""))</f>
        <v/>
      </c>
      <c r="S350" s="6" t="str">
        <f>IF(_xlfn.IFNA(VLOOKUP(N350,buff!$K:$L,2,FALSE),"")=0,"",_xlfn.IFNA(VLOOKUP(N350,buff!$K:$L,2,FALSE),""))</f>
        <v/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>
        <v>226</v>
      </c>
      <c r="W350" t="s">
        <v>1487</v>
      </c>
    </row>
    <row r="351" spans="1:23" x14ac:dyDescent="0.15">
      <c r="A351" s="8" t="str">
        <f t="shared" si="53"/>
        <v>被动技能18等级6</v>
      </c>
      <c r="B351" s="8">
        <f t="shared" si="57"/>
        <v>18</v>
      </c>
      <c r="C351" s="8">
        <f t="shared" si="58"/>
        <v>6</v>
      </c>
      <c r="E351" s="8">
        <f t="shared" si="54"/>
        <v>200346</v>
      </c>
      <c r="F351" t="str">
        <f t="shared" si="55"/>
        <v>祝福大</v>
      </c>
      <c r="G351">
        <v>200346</v>
      </c>
      <c r="H351" s="4" t="s">
        <v>459</v>
      </c>
      <c r="I351" s="4" t="str">
        <f t="shared" si="59"/>
        <v>己方全体增加血量最大值278</v>
      </c>
      <c r="J351" t="s">
        <v>154</v>
      </c>
      <c r="K351" s="10" t="str">
        <f t="shared" si="52"/>
        <v>20346:100:3:9</v>
      </c>
      <c r="L351" s="4" t="s">
        <v>935</v>
      </c>
      <c r="Q351" s="6" t="str">
        <f>IF(_xlfn.IFNA(VLOOKUP(L351,buff!$K:$L,2,FALSE),"")=0,"",_xlfn.IFNA(VLOOKUP(L351,buff!$K:$L,2,FALSE),""))</f>
        <v>20346:100:3:9</v>
      </c>
      <c r="R351" s="6" t="str">
        <f>IF(_xlfn.IFNA(VLOOKUP(M351,buff!$K:$L,2,FALSE),"")=0,"",_xlfn.IFNA(VLOOKUP(M351,buff!$K:$L,2,FALSE),""))</f>
        <v/>
      </c>
      <c r="S351" s="6" t="str">
        <f>IF(_xlfn.IFNA(VLOOKUP(N351,buff!$K:$L,2,FALSE),"")=0,"",_xlfn.IFNA(VLOOKUP(N351,buff!$K:$L,2,FALSE),""))</f>
        <v/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>
        <v>278</v>
      </c>
      <c r="W351" t="s">
        <v>1487</v>
      </c>
    </row>
    <row r="352" spans="1:23" x14ac:dyDescent="0.15">
      <c r="A352" s="8" t="str">
        <f t="shared" si="53"/>
        <v>被动技能18等级7</v>
      </c>
      <c r="B352" s="8">
        <f t="shared" si="57"/>
        <v>18</v>
      </c>
      <c r="C352" s="8">
        <f t="shared" si="58"/>
        <v>7</v>
      </c>
      <c r="E352" s="8">
        <f t="shared" si="54"/>
        <v>200347</v>
      </c>
      <c r="F352" t="str">
        <f t="shared" si="55"/>
        <v>祝福大</v>
      </c>
      <c r="G352">
        <v>200347</v>
      </c>
      <c r="H352" s="4" t="s">
        <v>459</v>
      </c>
      <c r="I352" s="4" t="str">
        <f t="shared" si="59"/>
        <v>己方全体增加血量最大值343</v>
      </c>
      <c r="J352" t="s">
        <v>154</v>
      </c>
      <c r="K352" s="10" t="str">
        <f t="shared" si="52"/>
        <v>20347:100:3:9</v>
      </c>
      <c r="L352" s="4" t="s">
        <v>936</v>
      </c>
      <c r="Q352" s="6" t="str">
        <f>IF(_xlfn.IFNA(VLOOKUP(L352,buff!$K:$L,2,FALSE),"")=0,"",_xlfn.IFNA(VLOOKUP(L352,buff!$K:$L,2,FALSE),""))</f>
        <v>20347:100:3:9</v>
      </c>
      <c r="R352" s="6" t="str">
        <f>IF(_xlfn.IFNA(VLOOKUP(M352,buff!$K:$L,2,FALSE),"")=0,"",_xlfn.IFNA(VLOOKUP(M352,buff!$K:$L,2,FALSE),""))</f>
        <v/>
      </c>
      <c r="S352" s="6" t="str">
        <f>IF(_xlfn.IFNA(VLOOKUP(N352,buff!$K:$L,2,FALSE),"")=0,"",_xlfn.IFNA(VLOOKUP(N352,buff!$K:$L,2,FALSE),""))</f>
        <v/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>
        <v>343</v>
      </c>
      <c r="W352" t="s">
        <v>1487</v>
      </c>
    </row>
    <row r="353" spans="1:23" x14ac:dyDescent="0.15">
      <c r="A353" s="8" t="str">
        <f t="shared" si="53"/>
        <v>被动技能18等级8</v>
      </c>
      <c r="B353" s="8">
        <f t="shared" si="57"/>
        <v>18</v>
      </c>
      <c r="C353" s="8">
        <f t="shared" si="58"/>
        <v>8</v>
      </c>
      <c r="E353" s="8">
        <f t="shared" si="54"/>
        <v>200348</v>
      </c>
      <c r="F353" t="str">
        <f t="shared" si="55"/>
        <v>祝福大</v>
      </c>
      <c r="G353">
        <v>200348</v>
      </c>
      <c r="H353" s="4" t="s">
        <v>459</v>
      </c>
      <c r="I353" s="4" t="str">
        <f t="shared" si="59"/>
        <v>己方全体增加血量最大值422</v>
      </c>
      <c r="J353" t="s">
        <v>154</v>
      </c>
      <c r="K353" s="10" t="str">
        <f t="shared" si="52"/>
        <v>20348:100:3:9</v>
      </c>
      <c r="L353" s="4" t="s">
        <v>937</v>
      </c>
      <c r="Q353" s="6" t="str">
        <f>IF(_xlfn.IFNA(VLOOKUP(L353,buff!$K:$L,2,FALSE),"")=0,"",_xlfn.IFNA(VLOOKUP(L353,buff!$K:$L,2,FALSE),""))</f>
        <v>20348:100:3:9</v>
      </c>
      <c r="R353" s="6" t="str">
        <f>IF(_xlfn.IFNA(VLOOKUP(M353,buff!$K:$L,2,FALSE),"")=0,"",_xlfn.IFNA(VLOOKUP(M353,buff!$K:$L,2,FALSE),""))</f>
        <v/>
      </c>
      <c r="S353" s="6" t="str">
        <f>IF(_xlfn.IFNA(VLOOKUP(N353,buff!$K:$L,2,FALSE),"")=0,"",_xlfn.IFNA(VLOOKUP(N353,buff!$K:$L,2,FALSE),""))</f>
        <v/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>
        <v>422</v>
      </c>
      <c r="W353" t="s">
        <v>1487</v>
      </c>
    </row>
    <row r="354" spans="1:23" x14ac:dyDescent="0.15">
      <c r="A354" s="8" t="str">
        <f t="shared" si="53"/>
        <v>被动技能18等级9</v>
      </c>
      <c r="B354" s="8">
        <f t="shared" si="57"/>
        <v>18</v>
      </c>
      <c r="C354" s="8">
        <f t="shared" si="58"/>
        <v>9</v>
      </c>
      <c r="E354" s="8">
        <f t="shared" si="54"/>
        <v>200349</v>
      </c>
      <c r="F354" t="str">
        <f t="shared" si="55"/>
        <v>祝福大</v>
      </c>
      <c r="G354">
        <v>200349</v>
      </c>
      <c r="H354" s="4" t="s">
        <v>459</v>
      </c>
      <c r="I354" s="4" t="str">
        <f t="shared" si="59"/>
        <v>己方全体增加血量最大值520</v>
      </c>
      <c r="J354" t="s">
        <v>154</v>
      </c>
      <c r="K354" s="10" t="str">
        <f t="shared" si="52"/>
        <v>20349:100:3:9</v>
      </c>
      <c r="L354" s="4" t="s">
        <v>938</v>
      </c>
      <c r="Q354" s="6" t="str">
        <f>IF(_xlfn.IFNA(VLOOKUP(L354,buff!$K:$L,2,FALSE),"")=0,"",_xlfn.IFNA(VLOOKUP(L354,buff!$K:$L,2,FALSE),""))</f>
        <v>20349:100:3:9</v>
      </c>
      <c r="R354" s="6" t="str">
        <f>IF(_xlfn.IFNA(VLOOKUP(M354,buff!$K:$L,2,FALSE),"")=0,"",_xlfn.IFNA(VLOOKUP(M354,buff!$K:$L,2,FALSE),""))</f>
        <v/>
      </c>
      <c r="S354" s="6" t="str">
        <f>IF(_xlfn.IFNA(VLOOKUP(N354,buff!$K:$L,2,FALSE),"")=0,"",_xlfn.IFNA(VLOOKUP(N354,buff!$K:$L,2,FALSE),""))</f>
        <v/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>
        <v>520</v>
      </c>
      <c r="W354" t="s">
        <v>1487</v>
      </c>
    </row>
    <row r="355" spans="1:23" x14ac:dyDescent="0.15">
      <c r="A355" s="8" t="str">
        <f t="shared" si="53"/>
        <v>被动技能18等级10</v>
      </c>
      <c r="B355" s="8">
        <f t="shared" si="57"/>
        <v>18</v>
      </c>
      <c r="C355" s="8">
        <f t="shared" si="58"/>
        <v>10</v>
      </c>
      <c r="E355" s="8">
        <f t="shared" si="54"/>
        <v>200350</v>
      </c>
      <c r="F355" t="str">
        <f t="shared" si="55"/>
        <v>祝福大</v>
      </c>
      <c r="G355">
        <v>200350</v>
      </c>
      <c r="H355" s="4" t="s">
        <v>459</v>
      </c>
      <c r="I355" s="4" t="str">
        <f t="shared" si="59"/>
        <v>己方全体增加血量最大值640</v>
      </c>
      <c r="J355" t="s">
        <v>154</v>
      </c>
      <c r="K355" s="10" t="str">
        <f t="shared" si="52"/>
        <v>20350:100:3:9</v>
      </c>
      <c r="L355" s="4" t="s">
        <v>939</v>
      </c>
      <c r="Q355" s="6" t="str">
        <f>IF(_xlfn.IFNA(VLOOKUP(L355,buff!$K:$L,2,FALSE),"")=0,"",_xlfn.IFNA(VLOOKUP(L355,buff!$K:$L,2,FALSE),""))</f>
        <v>20350:100:3:9</v>
      </c>
      <c r="R355" s="6" t="str">
        <f>IF(_xlfn.IFNA(VLOOKUP(M355,buff!$K:$L,2,FALSE),"")=0,"",_xlfn.IFNA(VLOOKUP(M355,buff!$K:$L,2,FALSE),""))</f>
        <v/>
      </c>
      <c r="S355" s="6" t="str">
        <f>IF(_xlfn.IFNA(VLOOKUP(N355,buff!$K:$L,2,FALSE),"")=0,"",_xlfn.IFNA(VLOOKUP(N355,buff!$K:$L,2,FALSE),""))</f>
        <v/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>
        <v>640</v>
      </c>
      <c r="W355" t="s">
        <v>1487</v>
      </c>
    </row>
    <row r="356" spans="1:23" x14ac:dyDescent="0.15">
      <c r="A356" s="8" t="str">
        <f t="shared" si="53"/>
        <v>被动技能18等级11</v>
      </c>
      <c r="B356" s="8">
        <f t="shared" si="57"/>
        <v>18</v>
      </c>
      <c r="C356" s="8">
        <f t="shared" si="58"/>
        <v>11</v>
      </c>
      <c r="E356" s="8">
        <f t="shared" si="54"/>
        <v>200351</v>
      </c>
      <c r="F356" t="str">
        <f t="shared" si="55"/>
        <v>祝福大</v>
      </c>
      <c r="G356">
        <v>200351</v>
      </c>
      <c r="H356" s="4" t="s">
        <v>459</v>
      </c>
      <c r="I356" s="4" t="str">
        <f t="shared" si="59"/>
        <v>己方全体增加血量最大值788</v>
      </c>
      <c r="J356" t="s">
        <v>154</v>
      </c>
      <c r="K356" s="10" t="str">
        <f t="shared" si="52"/>
        <v>20351:100:3:9</v>
      </c>
      <c r="L356" s="4" t="s">
        <v>940</v>
      </c>
      <c r="Q356" s="6" t="str">
        <f>IF(_xlfn.IFNA(VLOOKUP(L356,buff!$K:$L,2,FALSE),"")=0,"",_xlfn.IFNA(VLOOKUP(L356,buff!$K:$L,2,FALSE),""))</f>
        <v>20351:100:3:9</v>
      </c>
      <c r="R356" s="6" t="str">
        <f>IF(_xlfn.IFNA(VLOOKUP(M356,buff!$K:$L,2,FALSE),"")=0,"",_xlfn.IFNA(VLOOKUP(M356,buff!$K:$L,2,FALSE),""))</f>
        <v/>
      </c>
      <c r="S356" s="6" t="str">
        <f>IF(_xlfn.IFNA(VLOOKUP(N356,buff!$K:$L,2,FALSE),"")=0,"",_xlfn.IFNA(VLOOKUP(N356,buff!$K:$L,2,FALSE),""))</f>
        <v/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>
        <v>788</v>
      </c>
      <c r="W356" t="s">
        <v>1487</v>
      </c>
    </row>
    <row r="357" spans="1:23" x14ac:dyDescent="0.15">
      <c r="A357" s="8" t="str">
        <f t="shared" si="53"/>
        <v>被动技能18等级12</v>
      </c>
      <c r="B357" s="8">
        <f t="shared" si="57"/>
        <v>18</v>
      </c>
      <c r="C357" s="8">
        <f t="shared" si="58"/>
        <v>12</v>
      </c>
      <c r="E357" s="8">
        <f t="shared" si="54"/>
        <v>200352</v>
      </c>
      <c r="F357" t="str">
        <f t="shared" si="55"/>
        <v>祝福大</v>
      </c>
      <c r="G357">
        <v>200352</v>
      </c>
      <c r="H357" s="4" t="s">
        <v>459</v>
      </c>
      <c r="I357" s="4" t="str">
        <f t="shared" si="59"/>
        <v>己方全体增加血量最大值970</v>
      </c>
      <c r="J357" t="s">
        <v>154</v>
      </c>
      <c r="K357" s="10" t="str">
        <f t="shared" si="52"/>
        <v>20352:100:3:9</v>
      </c>
      <c r="L357" s="4" t="s">
        <v>941</v>
      </c>
      <c r="Q357" s="6" t="str">
        <f>IF(_xlfn.IFNA(VLOOKUP(L357,buff!$K:$L,2,FALSE),"")=0,"",_xlfn.IFNA(VLOOKUP(L357,buff!$K:$L,2,FALSE),""))</f>
        <v>20352:100:3:9</v>
      </c>
      <c r="R357" s="6" t="str">
        <f>IF(_xlfn.IFNA(VLOOKUP(M357,buff!$K:$L,2,FALSE),"")=0,"",_xlfn.IFNA(VLOOKUP(M357,buff!$K:$L,2,FALSE),""))</f>
        <v/>
      </c>
      <c r="S357" s="6" t="str">
        <f>IF(_xlfn.IFNA(VLOOKUP(N357,buff!$K:$L,2,FALSE),"")=0,"",_xlfn.IFNA(VLOOKUP(N357,buff!$K:$L,2,FALSE),""))</f>
        <v/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>
        <v>970</v>
      </c>
      <c r="W357" t="s">
        <v>1487</v>
      </c>
    </row>
    <row r="358" spans="1:23" x14ac:dyDescent="0.15">
      <c r="A358" s="8" t="str">
        <f t="shared" si="53"/>
        <v>被动技能18等级13</v>
      </c>
      <c r="B358" s="8">
        <f t="shared" si="57"/>
        <v>18</v>
      </c>
      <c r="C358" s="8">
        <f t="shared" si="58"/>
        <v>13</v>
      </c>
      <c r="E358" s="8">
        <f t="shared" si="54"/>
        <v>200353</v>
      </c>
      <c r="F358" t="str">
        <f t="shared" si="55"/>
        <v>祝福大</v>
      </c>
      <c r="G358">
        <v>200353</v>
      </c>
      <c r="H358" s="4" t="s">
        <v>459</v>
      </c>
      <c r="I358" s="4" t="str">
        <f t="shared" si="59"/>
        <v>己方全体增加血量最大值1195</v>
      </c>
      <c r="J358" t="s">
        <v>154</v>
      </c>
      <c r="K358" s="10" t="str">
        <f t="shared" si="52"/>
        <v>20353:100:3:9</v>
      </c>
      <c r="L358" s="4" t="s">
        <v>942</v>
      </c>
      <c r="Q358" s="6" t="str">
        <f>IF(_xlfn.IFNA(VLOOKUP(L358,buff!$K:$L,2,FALSE),"")=0,"",_xlfn.IFNA(VLOOKUP(L358,buff!$K:$L,2,FALSE),""))</f>
        <v>20353:100:3:9</v>
      </c>
      <c r="R358" s="6" t="str">
        <f>IF(_xlfn.IFNA(VLOOKUP(M358,buff!$K:$L,2,FALSE),"")=0,"",_xlfn.IFNA(VLOOKUP(M358,buff!$K:$L,2,FALSE),""))</f>
        <v/>
      </c>
      <c r="S358" s="6" t="str">
        <f>IF(_xlfn.IFNA(VLOOKUP(N358,buff!$K:$L,2,FALSE),"")=0,"",_xlfn.IFNA(VLOOKUP(N358,buff!$K:$L,2,FALSE),""))</f>
        <v/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>
        <v>1195</v>
      </c>
      <c r="W358" t="s">
        <v>1487</v>
      </c>
    </row>
    <row r="359" spans="1:23" x14ac:dyDescent="0.15">
      <c r="A359" s="8" t="str">
        <f t="shared" si="53"/>
        <v>被动技能18等级14</v>
      </c>
      <c r="B359" s="8">
        <f t="shared" si="57"/>
        <v>18</v>
      </c>
      <c r="C359" s="8">
        <f t="shared" si="58"/>
        <v>14</v>
      </c>
      <c r="E359" s="8">
        <f t="shared" si="54"/>
        <v>200354</v>
      </c>
      <c r="F359" t="str">
        <f t="shared" si="55"/>
        <v>祝福大</v>
      </c>
      <c r="G359">
        <v>200354</v>
      </c>
      <c r="H359" s="4" t="s">
        <v>459</v>
      </c>
      <c r="I359" s="4" t="str">
        <f t="shared" si="59"/>
        <v>己方全体增加血量最大值1471</v>
      </c>
      <c r="J359" t="s">
        <v>154</v>
      </c>
      <c r="K359" s="10" t="str">
        <f t="shared" si="52"/>
        <v>20354:100:3:9</v>
      </c>
      <c r="L359" s="4" t="s">
        <v>943</v>
      </c>
      <c r="Q359" s="6" t="str">
        <f>IF(_xlfn.IFNA(VLOOKUP(L359,buff!$K:$L,2,FALSE),"")=0,"",_xlfn.IFNA(VLOOKUP(L359,buff!$K:$L,2,FALSE),""))</f>
        <v>20354:100:3:9</v>
      </c>
      <c r="R359" s="6" t="str">
        <f>IF(_xlfn.IFNA(VLOOKUP(M359,buff!$K:$L,2,FALSE),"")=0,"",_xlfn.IFNA(VLOOKUP(M359,buff!$K:$L,2,FALSE),""))</f>
        <v/>
      </c>
      <c r="S359" s="6" t="str">
        <f>IF(_xlfn.IFNA(VLOOKUP(N359,buff!$K:$L,2,FALSE),"")=0,"",_xlfn.IFNA(VLOOKUP(N359,buff!$K:$L,2,FALSE),""))</f>
        <v/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>
        <v>1471</v>
      </c>
      <c r="W359" t="s">
        <v>1487</v>
      </c>
    </row>
    <row r="360" spans="1:23" x14ac:dyDescent="0.15">
      <c r="A360" s="8" t="str">
        <f t="shared" si="53"/>
        <v>被动技能18等级15</v>
      </c>
      <c r="B360" s="8">
        <f t="shared" si="57"/>
        <v>18</v>
      </c>
      <c r="C360" s="8">
        <f t="shared" si="58"/>
        <v>15</v>
      </c>
      <c r="E360" s="8">
        <f t="shared" si="54"/>
        <v>200355</v>
      </c>
      <c r="F360" t="str">
        <f t="shared" si="55"/>
        <v>祝福大</v>
      </c>
      <c r="G360">
        <v>200355</v>
      </c>
      <c r="H360" s="4" t="s">
        <v>459</v>
      </c>
      <c r="I360" s="4" t="str">
        <f t="shared" si="59"/>
        <v>己方全体增加血量最大值1812</v>
      </c>
      <c r="J360" t="s">
        <v>154</v>
      </c>
      <c r="K360" s="10" t="str">
        <f t="shared" si="52"/>
        <v>20355:100:3:9</v>
      </c>
      <c r="L360" s="4" t="s">
        <v>944</v>
      </c>
      <c r="Q360" s="6" t="str">
        <f>IF(_xlfn.IFNA(VLOOKUP(L360,buff!$K:$L,2,FALSE),"")=0,"",_xlfn.IFNA(VLOOKUP(L360,buff!$K:$L,2,FALSE),""))</f>
        <v>20355:100:3:9</v>
      </c>
      <c r="R360" s="6" t="str">
        <f>IF(_xlfn.IFNA(VLOOKUP(M360,buff!$K:$L,2,FALSE),"")=0,"",_xlfn.IFNA(VLOOKUP(M360,buff!$K:$L,2,FALSE),""))</f>
        <v/>
      </c>
      <c r="S360" s="6" t="str">
        <f>IF(_xlfn.IFNA(VLOOKUP(N360,buff!$K:$L,2,FALSE),"")=0,"",_xlfn.IFNA(VLOOKUP(N360,buff!$K:$L,2,FALSE),""))</f>
        <v/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>
        <v>1812</v>
      </c>
      <c r="W360" t="s">
        <v>1487</v>
      </c>
    </row>
    <row r="361" spans="1:23" x14ac:dyDescent="0.15">
      <c r="A361" s="8" t="str">
        <f t="shared" si="53"/>
        <v>被动技能18等级16</v>
      </c>
      <c r="B361" s="8">
        <f t="shared" si="57"/>
        <v>18</v>
      </c>
      <c r="C361" s="8">
        <f t="shared" si="58"/>
        <v>16</v>
      </c>
      <c r="E361" s="8">
        <f t="shared" si="54"/>
        <v>200356</v>
      </c>
      <c r="F361" t="str">
        <f t="shared" si="55"/>
        <v>祝福大</v>
      </c>
      <c r="G361">
        <v>200356</v>
      </c>
      <c r="H361" s="4" t="s">
        <v>459</v>
      </c>
      <c r="I361" s="4" t="str">
        <f t="shared" si="59"/>
        <v>己方全体增加血量最大值2231</v>
      </c>
      <c r="J361" t="s">
        <v>154</v>
      </c>
      <c r="K361" s="10" t="str">
        <f t="shared" si="52"/>
        <v>20356:100:3:9</v>
      </c>
      <c r="L361" s="4" t="s">
        <v>945</v>
      </c>
      <c r="Q361" s="6" t="str">
        <f>IF(_xlfn.IFNA(VLOOKUP(L361,buff!$K:$L,2,FALSE),"")=0,"",_xlfn.IFNA(VLOOKUP(L361,buff!$K:$L,2,FALSE),""))</f>
        <v>20356:100:3:9</v>
      </c>
      <c r="R361" s="6" t="str">
        <f>IF(_xlfn.IFNA(VLOOKUP(M361,buff!$K:$L,2,FALSE),"")=0,"",_xlfn.IFNA(VLOOKUP(M361,buff!$K:$L,2,FALSE),""))</f>
        <v/>
      </c>
      <c r="S361" s="6" t="str">
        <f>IF(_xlfn.IFNA(VLOOKUP(N361,buff!$K:$L,2,FALSE),"")=0,"",_xlfn.IFNA(VLOOKUP(N361,buff!$K:$L,2,FALSE),""))</f>
        <v/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>
        <v>2231</v>
      </c>
      <c r="W361" t="s">
        <v>1487</v>
      </c>
    </row>
    <row r="362" spans="1:23" x14ac:dyDescent="0.15">
      <c r="A362" s="8" t="str">
        <f t="shared" si="53"/>
        <v>被动技能18等级17</v>
      </c>
      <c r="B362" s="8">
        <f t="shared" si="57"/>
        <v>18</v>
      </c>
      <c r="C362" s="8">
        <f t="shared" si="58"/>
        <v>17</v>
      </c>
      <c r="E362" s="8">
        <f t="shared" si="54"/>
        <v>200357</v>
      </c>
      <c r="F362" t="str">
        <f t="shared" si="55"/>
        <v>祝福大</v>
      </c>
      <c r="G362">
        <v>200357</v>
      </c>
      <c r="H362" s="4" t="s">
        <v>459</v>
      </c>
      <c r="I362" s="4" t="str">
        <f t="shared" si="59"/>
        <v>己方全体增加血量最大值2747</v>
      </c>
      <c r="J362" t="s">
        <v>154</v>
      </c>
      <c r="K362" s="10" t="str">
        <f t="shared" si="52"/>
        <v>20357:100:3:9</v>
      </c>
      <c r="L362" s="4" t="s">
        <v>946</v>
      </c>
      <c r="Q362" s="6" t="str">
        <f>IF(_xlfn.IFNA(VLOOKUP(L362,buff!$K:$L,2,FALSE),"")=0,"",_xlfn.IFNA(VLOOKUP(L362,buff!$K:$L,2,FALSE),""))</f>
        <v>20357:100:3:9</v>
      </c>
      <c r="R362" s="6" t="str">
        <f>IF(_xlfn.IFNA(VLOOKUP(M362,buff!$K:$L,2,FALSE),"")=0,"",_xlfn.IFNA(VLOOKUP(M362,buff!$K:$L,2,FALSE),""))</f>
        <v/>
      </c>
      <c r="S362" s="6" t="str">
        <f>IF(_xlfn.IFNA(VLOOKUP(N362,buff!$K:$L,2,FALSE),"")=0,"",_xlfn.IFNA(VLOOKUP(N362,buff!$K:$L,2,FALSE),""))</f>
        <v/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>
        <v>2747</v>
      </c>
      <c r="W362" t="s">
        <v>1487</v>
      </c>
    </row>
    <row r="363" spans="1:23" x14ac:dyDescent="0.15">
      <c r="A363" s="8" t="str">
        <f t="shared" si="53"/>
        <v>被动技能18等级18</v>
      </c>
      <c r="B363" s="8">
        <f t="shared" si="57"/>
        <v>18</v>
      </c>
      <c r="C363" s="8">
        <f t="shared" si="58"/>
        <v>18</v>
      </c>
      <c r="E363" s="8">
        <f t="shared" si="54"/>
        <v>200358</v>
      </c>
      <c r="F363" t="str">
        <f t="shared" si="55"/>
        <v>祝福大</v>
      </c>
      <c r="G363">
        <v>200358</v>
      </c>
      <c r="H363" s="4" t="s">
        <v>459</v>
      </c>
      <c r="I363" s="4" t="str">
        <f t="shared" si="59"/>
        <v>己方全体增加血量最大值3382</v>
      </c>
      <c r="J363" t="s">
        <v>154</v>
      </c>
      <c r="K363" s="10" t="str">
        <f t="shared" si="52"/>
        <v>20358:100:3:9</v>
      </c>
      <c r="L363" s="4" t="s">
        <v>947</v>
      </c>
      <c r="Q363" s="6" t="str">
        <f>IF(_xlfn.IFNA(VLOOKUP(L363,buff!$K:$L,2,FALSE),"")=0,"",_xlfn.IFNA(VLOOKUP(L363,buff!$K:$L,2,FALSE),""))</f>
        <v>20358:100:3:9</v>
      </c>
      <c r="R363" s="6" t="str">
        <f>IF(_xlfn.IFNA(VLOOKUP(M363,buff!$K:$L,2,FALSE),"")=0,"",_xlfn.IFNA(VLOOKUP(M363,buff!$K:$L,2,FALSE),""))</f>
        <v/>
      </c>
      <c r="S363" s="6" t="str">
        <f>IF(_xlfn.IFNA(VLOOKUP(N363,buff!$K:$L,2,FALSE),"")=0,"",_xlfn.IFNA(VLOOKUP(N363,buff!$K:$L,2,FALSE),""))</f>
        <v/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>
        <v>3382</v>
      </c>
      <c r="W363" t="s">
        <v>1487</v>
      </c>
    </row>
    <row r="364" spans="1:23" x14ac:dyDescent="0.15">
      <c r="A364" s="8" t="str">
        <f t="shared" si="53"/>
        <v>被动技能18等级19</v>
      </c>
      <c r="B364" s="8">
        <f t="shared" si="57"/>
        <v>18</v>
      </c>
      <c r="C364" s="8">
        <f t="shared" si="58"/>
        <v>19</v>
      </c>
      <c r="E364" s="8">
        <f t="shared" si="54"/>
        <v>200359</v>
      </c>
      <c r="F364" t="str">
        <f t="shared" si="55"/>
        <v>祝福大</v>
      </c>
      <c r="G364">
        <v>200359</v>
      </c>
      <c r="H364" s="4" t="s">
        <v>459</v>
      </c>
      <c r="I364" s="4" t="str">
        <f t="shared" si="59"/>
        <v>己方全体增加血量最大值4164</v>
      </c>
      <c r="J364" t="s">
        <v>154</v>
      </c>
      <c r="K364" s="10" t="str">
        <f t="shared" si="52"/>
        <v>20359:100:3:9</v>
      </c>
      <c r="L364" s="4" t="s">
        <v>948</v>
      </c>
      <c r="Q364" s="6" t="str">
        <f>IF(_xlfn.IFNA(VLOOKUP(L364,buff!$K:$L,2,FALSE),"")=0,"",_xlfn.IFNA(VLOOKUP(L364,buff!$K:$L,2,FALSE),""))</f>
        <v>20359:100:3:9</v>
      </c>
      <c r="R364" s="6" t="str">
        <f>IF(_xlfn.IFNA(VLOOKUP(M364,buff!$K:$L,2,FALSE),"")=0,"",_xlfn.IFNA(VLOOKUP(M364,buff!$K:$L,2,FALSE),""))</f>
        <v/>
      </c>
      <c r="S364" s="6" t="str">
        <f>IF(_xlfn.IFNA(VLOOKUP(N364,buff!$K:$L,2,FALSE),"")=0,"",_xlfn.IFNA(VLOOKUP(N364,buff!$K:$L,2,FALSE),""))</f>
        <v/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>
        <v>4164</v>
      </c>
      <c r="W364" t="s">
        <v>1487</v>
      </c>
    </row>
    <row r="365" spans="1:23" x14ac:dyDescent="0.15">
      <c r="A365" s="8" t="str">
        <f t="shared" si="53"/>
        <v>被动技能18等级20</v>
      </c>
      <c r="B365" s="8">
        <f t="shared" si="57"/>
        <v>18</v>
      </c>
      <c r="C365" s="8">
        <f t="shared" si="58"/>
        <v>20</v>
      </c>
      <c r="E365" s="8">
        <f t="shared" si="54"/>
        <v>200360</v>
      </c>
      <c r="F365" t="str">
        <f t="shared" si="55"/>
        <v>祝福大</v>
      </c>
      <c r="G365">
        <v>200360</v>
      </c>
      <c r="H365" s="4" t="s">
        <v>459</v>
      </c>
      <c r="I365" s="4" t="str">
        <f t="shared" si="59"/>
        <v>己方全体增加血量最大值5127</v>
      </c>
      <c r="J365" t="s">
        <v>154</v>
      </c>
      <c r="K365" s="10" t="str">
        <f t="shared" si="52"/>
        <v>20360:100:3:9</v>
      </c>
      <c r="L365" s="4" t="s">
        <v>949</v>
      </c>
      <c r="Q365" s="6" t="str">
        <f>IF(_xlfn.IFNA(VLOOKUP(L365,buff!$K:$L,2,FALSE),"")=0,"",_xlfn.IFNA(VLOOKUP(L365,buff!$K:$L,2,FALSE),""))</f>
        <v>20360:100:3:9</v>
      </c>
      <c r="R365" s="6" t="str">
        <f>IF(_xlfn.IFNA(VLOOKUP(M365,buff!$K:$L,2,FALSE),"")=0,"",_xlfn.IFNA(VLOOKUP(M365,buff!$K:$L,2,FALSE),""))</f>
        <v/>
      </c>
      <c r="S365" s="6" t="str">
        <f>IF(_xlfn.IFNA(VLOOKUP(N365,buff!$K:$L,2,FALSE),"")=0,"",_xlfn.IFNA(VLOOKUP(N365,buff!$K:$L,2,FALSE),""))</f>
        <v/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>
        <v>5127</v>
      </c>
      <c r="W365" t="s">
        <v>1487</v>
      </c>
    </row>
    <row r="366" spans="1:23" x14ac:dyDescent="0.15">
      <c r="A366" s="8" t="str">
        <f t="shared" si="53"/>
        <v>被动技能19等级1</v>
      </c>
      <c r="B366" s="8">
        <f t="shared" si="57"/>
        <v>19</v>
      </c>
      <c r="C366" s="8">
        <f t="shared" si="58"/>
        <v>1</v>
      </c>
      <c r="E366" s="8">
        <f t="shared" si="54"/>
        <v>200361</v>
      </c>
      <c r="F366" t="str">
        <f t="shared" si="55"/>
        <v>直觉</v>
      </c>
      <c r="G366">
        <v>200361</v>
      </c>
      <c r="H366" s="4" t="s">
        <v>747</v>
      </c>
      <c r="I366" s="4" t="str">
        <f>"提升自身回避率"&amp;V366</f>
        <v>提升自身回避率5</v>
      </c>
      <c r="J366" t="s">
        <v>154</v>
      </c>
      <c r="K366" s="10" t="str">
        <f t="shared" si="50"/>
        <v>20361:100:1:0</v>
      </c>
      <c r="L366" s="4" t="s">
        <v>748</v>
      </c>
      <c r="Q366" s="6" t="str">
        <f>IF(_xlfn.IFNA(VLOOKUP(L366,buff!$K:$L,2,FALSE),"")=0,"",_xlfn.IFNA(VLOOKUP(L366,buff!$K:$L,2,FALSE),""))</f>
        <v>20361:100:1:0</v>
      </c>
      <c r="R366" s="6" t="str">
        <f>IF(_xlfn.IFNA(VLOOKUP(M366,buff!$K:$L,2,FALSE),"")=0,"",_xlfn.IFNA(VLOOKUP(M366,buff!$K:$L,2,FALSE),""))</f>
        <v/>
      </c>
      <c r="S366" s="6" t="str">
        <f>IF(_xlfn.IFNA(VLOOKUP(N366,buff!$K:$L,2,FALSE),"")=0,"",_xlfn.IFNA(VLOOKUP(N366,buff!$K:$L,2,FALSE),""))</f>
        <v/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>
        <v>5</v>
      </c>
      <c r="W366" t="s">
        <v>1487</v>
      </c>
    </row>
    <row r="367" spans="1:23" x14ac:dyDescent="0.15">
      <c r="A367" s="8" t="str">
        <f t="shared" si="53"/>
        <v>被动技能19等级2</v>
      </c>
      <c r="B367" s="8">
        <f t="shared" si="57"/>
        <v>19</v>
      </c>
      <c r="C367" s="8">
        <f t="shared" si="58"/>
        <v>2</v>
      </c>
      <c r="E367" s="8">
        <f t="shared" si="54"/>
        <v>200362</v>
      </c>
      <c r="F367" t="str">
        <f t="shared" si="55"/>
        <v>直觉</v>
      </c>
      <c r="G367">
        <v>200362</v>
      </c>
      <c r="H367" s="4" t="s">
        <v>747</v>
      </c>
      <c r="I367" s="4" t="str">
        <f t="shared" ref="I367:I385" si="60">"提升自身回避率"&amp;V367</f>
        <v>提升自身回避率6</v>
      </c>
      <c r="J367" t="s">
        <v>154</v>
      </c>
      <c r="K367" s="10" t="str">
        <f t="shared" si="50"/>
        <v>20362:100:1:0</v>
      </c>
      <c r="L367" s="4" t="s">
        <v>749</v>
      </c>
      <c r="Q367" s="6" t="str">
        <f>IF(_xlfn.IFNA(VLOOKUP(L367,buff!$K:$L,2,FALSE),"")=0,"",_xlfn.IFNA(VLOOKUP(L367,buff!$K:$L,2,FALSE),""))</f>
        <v>20362:100:1:0</v>
      </c>
      <c r="R367" s="6" t="str">
        <f>IF(_xlfn.IFNA(VLOOKUP(M367,buff!$K:$L,2,FALSE),"")=0,"",_xlfn.IFNA(VLOOKUP(M367,buff!$K:$L,2,FALSE),""))</f>
        <v/>
      </c>
      <c r="S367" s="6" t="str">
        <f>IF(_xlfn.IFNA(VLOOKUP(N367,buff!$K:$L,2,FALSE),"")=0,"",_xlfn.IFNA(VLOOKUP(N367,buff!$K:$L,2,FALSE),""))</f>
        <v/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>
        <v>6</v>
      </c>
      <c r="W367" t="s">
        <v>1487</v>
      </c>
    </row>
    <row r="368" spans="1:23" x14ac:dyDescent="0.15">
      <c r="A368" s="8" t="str">
        <f t="shared" si="53"/>
        <v>被动技能19等级3</v>
      </c>
      <c r="B368" s="8">
        <f t="shared" si="57"/>
        <v>19</v>
      </c>
      <c r="C368" s="8">
        <f t="shared" si="58"/>
        <v>3</v>
      </c>
      <c r="E368" s="8">
        <f t="shared" si="54"/>
        <v>200363</v>
      </c>
      <c r="F368" t="str">
        <f t="shared" si="55"/>
        <v>直觉</v>
      </c>
      <c r="G368">
        <v>200363</v>
      </c>
      <c r="H368" s="4" t="s">
        <v>747</v>
      </c>
      <c r="I368" s="4" t="str">
        <f t="shared" si="60"/>
        <v>提升自身回避率7</v>
      </c>
      <c r="J368" t="s">
        <v>154</v>
      </c>
      <c r="K368" s="10" t="str">
        <f t="shared" si="50"/>
        <v>20363:100:1:0</v>
      </c>
      <c r="L368" s="4" t="s">
        <v>750</v>
      </c>
      <c r="Q368" s="6" t="str">
        <f>IF(_xlfn.IFNA(VLOOKUP(L368,buff!$K:$L,2,FALSE),"")=0,"",_xlfn.IFNA(VLOOKUP(L368,buff!$K:$L,2,FALSE),""))</f>
        <v>20363:100:1:0</v>
      </c>
      <c r="R368" s="6" t="str">
        <f>IF(_xlfn.IFNA(VLOOKUP(M368,buff!$K:$L,2,FALSE),"")=0,"",_xlfn.IFNA(VLOOKUP(M368,buff!$K:$L,2,FALSE),""))</f>
        <v/>
      </c>
      <c r="S368" s="6" t="str">
        <f>IF(_xlfn.IFNA(VLOOKUP(N368,buff!$K:$L,2,FALSE),"")=0,"",_xlfn.IFNA(VLOOKUP(N368,buff!$K:$L,2,FALSE),""))</f>
        <v/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>
        <v>7</v>
      </c>
      <c r="W368" t="s">
        <v>1487</v>
      </c>
    </row>
    <row r="369" spans="1:23" x14ac:dyDescent="0.15">
      <c r="A369" s="8" t="str">
        <f t="shared" si="53"/>
        <v>被动技能19等级4</v>
      </c>
      <c r="B369" s="8">
        <f t="shared" si="57"/>
        <v>19</v>
      </c>
      <c r="C369" s="8">
        <f t="shared" si="58"/>
        <v>4</v>
      </c>
      <c r="E369" s="8">
        <f t="shared" si="54"/>
        <v>200364</v>
      </c>
      <c r="F369" t="str">
        <f t="shared" si="55"/>
        <v>直觉</v>
      </c>
      <c r="G369">
        <v>200364</v>
      </c>
      <c r="H369" s="4" t="s">
        <v>747</v>
      </c>
      <c r="I369" s="4" t="str">
        <f t="shared" si="60"/>
        <v>提升自身回避率8</v>
      </c>
      <c r="J369" t="s">
        <v>154</v>
      </c>
      <c r="K369" s="10" t="str">
        <f t="shared" si="50"/>
        <v>20364:100:1:0</v>
      </c>
      <c r="L369" s="4" t="s">
        <v>751</v>
      </c>
      <c r="Q369" s="6" t="str">
        <f>IF(_xlfn.IFNA(VLOOKUP(L369,buff!$K:$L,2,FALSE),"")=0,"",_xlfn.IFNA(VLOOKUP(L369,buff!$K:$L,2,FALSE),""))</f>
        <v>20364:100:1:0</v>
      </c>
      <c r="R369" s="6" t="str">
        <f>IF(_xlfn.IFNA(VLOOKUP(M369,buff!$K:$L,2,FALSE),"")=0,"",_xlfn.IFNA(VLOOKUP(M369,buff!$K:$L,2,FALSE),""))</f>
        <v/>
      </c>
      <c r="S369" s="6" t="str">
        <f>IF(_xlfn.IFNA(VLOOKUP(N369,buff!$K:$L,2,FALSE),"")=0,"",_xlfn.IFNA(VLOOKUP(N369,buff!$K:$L,2,FALSE),""))</f>
        <v/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>
        <v>8</v>
      </c>
      <c r="W369" t="s">
        <v>1487</v>
      </c>
    </row>
    <row r="370" spans="1:23" x14ac:dyDescent="0.15">
      <c r="A370" s="8" t="str">
        <f t="shared" si="53"/>
        <v>被动技能19等级5</v>
      </c>
      <c r="B370" s="8">
        <f t="shared" si="57"/>
        <v>19</v>
      </c>
      <c r="C370" s="8">
        <f t="shared" si="58"/>
        <v>5</v>
      </c>
      <c r="E370" s="8">
        <f t="shared" si="54"/>
        <v>200365</v>
      </c>
      <c r="F370" t="str">
        <f t="shared" si="55"/>
        <v>直觉</v>
      </c>
      <c r="G370">
        <v>200365</v>
      </c>
      <c r="H370" s="4" t="s">
        <v>747</v>
      </c>
      <c r="I370" s="4" t="str">
        <f t="shared" si="60"/>
        <v>提升自身回避率9</v>
      </c>
      <c r="J370" t="s">
        <v>154</v>
      </c>
      <c r="K370" s="10" t="str">
        <f t="shared" si="50"/>
        <v>20365:100:1:0</v>
      </c>
      <c r="L370" s="4" t="s">
        <v>752</v>
      </c>
      <c r="Q370" s="6" t="str">
        <f>IF(_xlfn.IFNA(VLOOKUP(L370,buff!$K:$L,2,FALSE),"")=0,"",_xlfn.IFNA(VLOOKUP(L370,buff!$K:$L,2,FALSE),""))</f>
        <v>20365:100:1:0</v>
      </c>
      <c r="R370" s="6" t="str">
        <f>IF(_xlfn.IFNA(VLOOKUP(M370,buff!$K:$L,2,FALSE),"")=0,"",_xlfn.IFNA(VLOOKUP(M370,buff!$K:$L,2,FALSE),""))</f>
        <v/>
      </c>
      <c r="S370" s="6" t="str">
        <f>IF(_xlfn.IFNA(VLOOKUP(N370,buff!$K:$L,2,FALSE),"")=0,"",_xlfn.IFNA(VLOOKUP(N370,buff!$K:$L,2,FALSE),""))</f>
        <v/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>
        <v>9</v>
      </c>
      <c r="W370" t="s">
        <v>1487</v>
      </c>
    </row>
    <row r="371" spans="1:23" x14ac:dyDescent="0.15">
      <c r="A371" s="8" t="str">
        <f t="shared" si="53"/>
        <v>被动技能19等级6</v>
      </c>
      <c r="B371" s="8">
        <f t="shared" si="57"/>
        <v>19</v>
      </c>
      <c r="C371" s="8">
        <f t="shared" si="58"/>
        <v>6</v>
      </c>
      <c r="E371" s="8">
        <f t="shared" si="54"/>
        <v>200366</v>
      </c>
      <c r="F371" t="str">
        <f t="shared" si="55"/>
        <v>直觉</v>
      </c>
      <c r="G371">
        <v>200366</v>
      </c>
      <c r="H371" s="4" t="s">
        <v>747</v>
      </c>
      <c r="I371" s="4" t="str">
        <f t="shared" si="60"/>
        <v>提升自身回避率10</v>
      </c>
      <c r="J371" t="s">
        <v>154</v>
      </c>
      <c r="K371" s="10" t="str">
        <f t="shared" si="50"/>
        <v>20366:100:1:0</v>
      </c>
      <c r="L371" s="4" t="s">
        <v>753</v>
      </c>
      <c r="Q371" s="6" t="str">
        <f>IF(_xlfn.IFNA(VLOOKUP(L371,buff!$K:$L,2,FALSE),"")=0,"",_xlfn.IFNA(VLOOKUP(L371,buff!$K:$L,2,FALSE),""))</f>
        <v>20366:100:1:0</v>
      </c>
      <c r="R371" s="6" t="str">
        <f>IF(_xlfn.IFNA(VLOOKUP(M371,buff!$K:$L,2,FALSE),"")=0,"",_xlfn.IFNA(VLOOKUP(M371,buff!$K:$L,2,FALSE),""))</f>
        <v/>
      </c>
      <c r="S371" s="6" t="str">
        <f>IF(_xlfn.IFNA(VLOOKUP(N371,buff!$K:$L,2,FALSE),"")=0,"",_xlfn.IFNA(VLOOKUP(N371,buff!$K:$L,2,FALSE),""))</f>
        <v/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>
        <v>10</v>
      </c>
      <c r="W371" t="s">
        <v>1487</v>
      </c>
    </row>
    <row r="372" spans="1:23" x14ac:dyDescent="0.15">
      <c r="A372" s="8" t="str">
        <f t="shared" si="53"/>
        <v>被动技能19等级7</v>
      </c>
      <c r="B372" s="8">
        <f t="shared" si="57"/>
        <v>19</v>
      </c>
      <c r="C372" s="8">
        <f t="shared" si="58"/>
        <v>7</v>
      </c>
      <c r="E372" s="8">
        <f t="shared" si="54"/>
        <v>200367</v>
      </c>
      <c r="F372" t="str">
        <f t="shared" si="55"/>
        <v>直觉</v>
      </c>
      <c r="G372">
        <v>200367</v>
      </c>
      <c r="H372" s="4" t="s">
        <v>747</v>
      </c>
      <c r="I372" s="4" t="str">
        <f t="shared" si="60"/>
        <v>提升自身回避率11</v>
      </c>
      <c r="J372" t="s">
        <v>154</v>
      </c>
      <c r="K372" s="10" t="str">
        <f t="shared" si="50"/>
        <v>20367:100:1:0</v>
      </c>
      <c r="L372" s="4" t="s">
        <v>754</v>
      </c>
      <c r="Q372" s="6" t="str">
        <f>IF(_xlfn.IFNA(VLOOKUP(L372,buff!$K:$L,2,FALSE),"")=0,"",_xlfn.IFNA(VLOOKUP(L372,buff!$K:$L,2,FALSE),""))</f>
        <v>20367:100:1:0</v>
      </c>
      <c r="R372" s="6" t="str">
        <f>IF(_xlfn.IFNA(VLOOKUP(M372,buff!$K:$L,2,FALSE),"")=0,"",_xlfn.IFNA(VLOOKUP(M372,buff!$K:$L,2,FALSE),""))</f>
        <v/>
      </c>
      <c r="S372" s="6" t="str">
        <f>IF(_xlfn.IFNA(VLOOKUP(N372,buff!$K:$L,2,FALSE),"")=0,"",_xlfn.IFNA(VLOOKUP(N372,buff!$K:$L,2,FALSE),""))</f>
        <v/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>
        <v>11</v>
      </c>
      <c r="W372" t="s">
        <v>1487</v>
      </c>
    </row>
    <row r="373" spans="1:23" x14ac:dyDescent="0.15">
      <c r="A373" s="8" t="str">
        <f t="shared" si="53"/>
        <v>被动技能19等级8</v>
      </c>
      <c r="B373" s="8">
        <f t="shared" si="57"/>
        <v>19</v>
      </c>
      <c r="C373" s="8">
        <f t="shared" si="58"/>
        <v>8</v>
      </c>
      <c r="E373" s="8">
        <f t="shared" si="54"/>
        <v>200368</v>
      </c>
      <c r="F373" t="str">
        <f t="shared" si="55"/>
        <v>直觉</v>
      </c>
      <c r="G373">
        <v>200368</v>
      </c>
      <c r="H373" s="4" t="s">
        <v>747</v>
      </c>
      <c r="I373" s="4" t="str">
        <f t="shared" si="60"/>
        <v>提升自身回避率12</v>
      </c>
      <c r="J373" t="s">
        <v>154</v>
      </c>
      <c r="K373" s="10" t="str">
        <f t="shared" si="50"/>
        <v>20368:100:1:0</v>
      </c>
      <c r="L373" s="4" t="s">
        <v>755</v>
      </c>
      <c r="Q373" s="6" t="str">
        <f>IF(_xlfn.IFNA(VLOOKUP(L373,buff!$K:$L,2,FALSE),"")=0,"",_xlfn.IFNA(VLOOKUP(L373,buff!$K:$L,2,FALSE),""))</f>
        <v>20368:100:1:0</v>
      </c>
      <c r="R373" s="6" t="str">
        <f>IF(_xlfn.IFNA(VLOOKUP(M373,buff!$K:$L,2,FALSE),"")=0,"",_xlfn.IFNA(VLOOKUP(M373,buff!$K:$L,2,FALSE),""))</f>
        <v/>
      </c>
      <c r="S373" s="6" t="str">
        <f>IF(_xlfn.IFNA(VLOOKUP(N373,buff!$K:$L,2,FALSE),"")=0,"",_xlfn.IFNA(VLOOKUP(N373,buff!$K:$L,2,FALSE),""))</f>
        <v/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>
        <v>12</v>
      </c>
      <c r="W373" t="s">
        <v>1487</v>
      </c>
    </row>
    <row r="374" spans="1:23" x14ac:dyDescent="0.15">
      <c r="A374" s="8" t="str">
        <f t="shared" si="53"/>
        <v>被动技能19等级9</v>
      </c>
      <c r="B374" s="8">
        <f t="shared" si="57"/>
        <v>19</v>
      </c>
      <c r="C374" s="8">
        <f t="shared" si="58"/>
        <v>9</v>
      </c>
      <c r="E374" s="8">
        <f t="shared" si="54"/>
        <v>200369</v>
      </c>
      <c r="F374" t="str">
        <f t="shared" si="55"/>
        <v>直觉</v>
      </c>
      <c r="G374">
        <v>200369</v>
      </c>
      <c r="H374" s="4" t="s">
        <v>747</v>
      </c>
      <c r="I374" s="4" t="str">
        <f t="shared" si="60"/>
        <v>提升自身回避率13</v>
      </c>
      <c r="J374" t="s">
        <v>154</v>
      </c>
      <c r="K374" s="10" t="str">
        <f t="shared" si="50"/>
        <v>20369:100:1:0</v>
      </c>
      <c r="L374" s="4" t="s">
        <v>756</v>
      </c>
      <c r="Q374" s="6" t="str">
        <f>IF(_xlfn.IFNA(VLOOKUP(L374,buff!$K:$L,2,FALSE),"")=0,"",_xlfn.IFNA(VLOOKUP(L374,buff!$K:$L,2,FALSE),""))</f>
        <v>20369:100:1:0</v>
      </c>
      <c r="R374" s="6" t="str">
        <f>IF(_xlfn.IFNA(VLOOKUP(M374,buff!$K:$L,2,FALSE),"")=0,"",_xlfn.IFNA(VLOOKUP(M374,buff!$K:$L,2,FALSE),""))</f>
        <v/>
      </c>
      <c r="S374" s="6" t="str">
        <f>IF(_xlfn.IFNA(VLOOKUP(N374,buff!$K:$L,2,FALSE),"")=0,"",_xlfn.IFNA(VLOOKUP(N374,buff!$K:$L,2,FALSE),""))</f>
        <v/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>
        <v>13</v>
      </c>
      <c r="W374" t="s">
        <v>1487</v>
      </c>
    </row>
    <row r="375" spans="1:23" x14ac:dyDescent="0.15">
      <c r="A375" s="8" t="str">
        <f t="shared" si="53"/>
        <v>被动技能19等级10</v>
      </c>
      <c r="B375" s="8">
        <f t="shared" si="57"/>
        <v>19</v>
      </c>
      <c r="C375" s="8">
        <f t="shared" si="58"/>
        <v>10</v>
      </c>
      <c r="E375" s="8">
        <f t="shared" si="54"/>
        <v>200370</v>
      </c>
      <c r="F375" t="str">
        <f t="shared" si="55"/>
        <v>直觉</v>
      </c>
      <c r="G375">
        <v>200370</v>
      </c>
      <c r="H375" s="4" t="s">
        <v>747</v>
      </c>
      <c r="I375" s="4" t="str">
        <f t="shared" si="60"/>
        <v>提升自身回避率14</v>
      </c>
      <c r="J375" t="s">
        <v>154</v>
      </c>
      <c r="K375" s="10" t="str">
        <f t="shared" si="50"/>
        <v>20370:100:1:0</v>
      </c>
      <c r="L375" s="4" t="s">
        <v>757</v>
      </c>
      <c r="Q375" s="6" t="str">
        <f>IF(_xlfn.IFNA(VLOOKUP(L375,buff!$K:$L,2,FALSE),"")=0,"",_xlfn.IFNA(VLOOKUP(L375,buff!$K:$L,2,FALSE),""))</f>
        <v>20370:100:1:0</v>
      </c>
      <c r="R375" s="6" t="str">
        <f>IF(_xlfn.IFNA(VLOOKUP(M375,buff!$K:$L,2,FALSE),"")=0,"",_xlfn.IFNA(VLOOKUP(M375,buff!$K:$L,2,FALSE),""))</f>
        <v/>
      </c>
      <c r="S375" s="6" t="str">
        <f>IF(_xlfn.IFNA(VLOOKUP(N375,buff!$K:$L,2,FALSE),"")=0,"",_xlfn.IFNA(VLOOKUP(N375,buff!$K:$L,2,FALSE),""))</f>
        <v/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>
        <v>14</v>
      </c>
      <c r="W375" t="s">
        <v>1487</v>
      </c>
    </row>
    <row r="376" spans="1:23" x14ac:dyDescent="0.15">
      <c r="A376" s="8" t="str">
        <f t="shared" si="53"/>
        <v>被动技能19等级11</v>
      </c>
      <c r="B376" s="8">
        <f t="shared" si="57"/>
        <v>19</v>
      </c>
      <c r="C376" s="8">
        <f t="shared" si="58"/>
        <v>11</v>
      </c>
      <c r="E376" s="8">
        <f t="shared" si="54"/>
        <v>200371</v>
      </c>
      <c r="F376" t="str">
        <f t="shared" si="55"/>
        <v>直觉</v>
      </c>
      <c r="G376">
        <v>200371</v>
      </c>
      <c r="H376" s="4" t="s">
        <v>747</v>
      </c>
      <c r="I376" s="4" t="str">
        <f t="shared" si="60"/>
        <v>提升自身回避率15</v>
      </c>
      <c r="J376" t="s">
        <v>154</v>
      </c>
      <c r="K376" s="10" t="str">
        <f t="shared" si="50"/>
        <v>20371:100:1:0</v>
      </c>
      <c r="L376" s="4" t="s">
        <v>758</v>
      </c>
      <c r="Q376" s="6" t="str">
        <f>IF(_xlfn.IFNA(VLOOKUP(L376,buff!$K:$L,2,FALSE),"")=0,"",_xlfn.IFNA(VLOOKUP(L376,buff!$K:$L,2,FALSE),""))</f>
        <v>20371:100:1:0</v>
      </c>
      <c r="R376" s="6" t="str">
        <f>IF(_xlfn.IFNA(VLOOKUP(M376,buff!$K:$L,2,FALSE),"")=0,"",_xlfn.IFNA(VLOOKUP(M376,buff!$K:$L,2,FALSE),""))</f>
        <v/>
      </c>
      <c r="S376" s="6" t="str">
        <f>IF(_xlfn.IFNA(VLOOKUP(N376,buff!$K:$L,2,FALSE),"")=0,"",_xlfn.IFNA(VLOOKUP(N376,buff!$K:$L,2,FALSE),""))</f>
        <v/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>
        <v>15</v>
      </c>
      <c r="W376" t="s">
        <v>1487</v>
      </c>
    </row>
    <row r="377" spans="1:23" x14ac:dyDescent="0.15">
      <c r="A377" s="8" t="str">
        <f t="shared" si="53"/>
        <v>被动技能19等级12</v>
      </c>
      <c r="B377" s="8">
        <f t="shared" si="57"/>
        <v>19</v>
      </c>
      <c r="C377" s="8">
        <f t="shared" si="58"/>
        <v>12</v>
      </c>
      <c r="E377" s="8">
        <f t="shared" si="54"/>
        <v>200372</v>
      </c>
      <c r="F377" t="str">
        <f t="shared" si="55"/>
        <v>直觉</v>
      </c>
      <c r="G377">
        <v>200372</v>
      </c>
      <c r="H377" s="4" t="s">
        <v>747</v>
      </c>
      <c r="I377" s="4" t="str">
        <f t="shared" si="60"/>
        <v>提升自身回避率16</v>
      </c>
      <c r="J377" t="s">
        <v>154</v>
      </c>
      <c r="K377" s="10" t="str">
        <f t="shared" si="50"/>
        <v>20372:100:1:0</v>
      </c>
      <c r="L377" s="4" t="s">
        <v>759</v>
      </c>
      <c r="Q377" s="6" t="str">
        <f>IF(_xlfn.IFNA(VLOOKUP(L377,buff!$K:$L,2,FALSE),"")=0,"",_xlfn.IFNA(VLOOKUP(L377,buff!$K:$L,2,FALSE),""))</f>
        <v>20372:100:1:0</v>
      </c>
      <c r="R377" s="6" t="str">
        <f>IF(_xlfn.IFNA(VLOOKUP(M377,buff!$K:$L,2,FALSE),"")=0,"",_xlfn.IFNA(VLOOKUP(M377,buff!$K:$L,2,FALSE),""))</f>
        <v/>
      </c>
      <c r="S377" s="6" t="str">
        <f>IF(_xlfn.IFNA(VLOOKUP(N377,buff!$K:$L,2,FALSE),"")=0,"",_xlfn.IFNA(VLOOKUP(N377,buff!$K:$L,2,FALSE),""))</f>
        <v/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>
        <v>16</v>
      </c>
      <c r="W377" t="s">
        <v>1487</v>
      </c>
    </row>
    <row r="378" spans="1:23" x14ac:dyDescent="0.15">
      <c r="A378" s="8" t="str">
        <f t="shared" si="53"/>
        <v>被动技能19等级13</v>
      </c>
      <c r="B378" s="8">
        <f t="shared" si="57"/>
        <v>19</v>
      </c>
      <c r="C378" s="8">
        <f t="shared" si="58"/>
        <v>13</v>
      </c>
      <c r="E378" s="8">
        <f t="shared" si="54"/>
        <v>200373</v>
      </c>
      <c r="F378" t="str">
        <f t="shared" si="55"/>
        <v>直觉</v>
      </c>
      <c r="G378">
        <v>200373</v>
      </c>
      <c r="H378" s="4" t="s">
        <v>747</v>
      </c>
      <c r="I378" s="4" t="str">
        <f t="shared" si="60"/>
        <v>提升自身回避率17</v>
      </c>
      <c r="J378" t="s">
        <v>154</v>
      </c>
      <c r="K378" s="10" t="str">
        <f t="shared" si="50"/>
        <v>20373:100:1:0</v>
      </c>
      <c r="L378" s="4" t="s">
        <v>760</v>
      </c>
      <c r="Q378" s="6" t="str">
        <f>IF(_xlfn.IFNA(VLOOKUP(L378,buff!$K:$L,2,FALSE),"")=0,"",_xlfn.IFNA(VLOOKUP(L378,buff!$K:$L,2,FALSE),""))</f>
        <v>20373:100:1:0</v>
      </c>
      <c r="R378" s="6" t="str">
        <f>IF(_xlfn.IFNA(VLOOKUP(M378,buff!$K:$L,2,FALSE),"")=0,"",_xlfn.IFNA(VLOOKUP(M378,buff!$K:$L,2,FALSE),""))</f>
        <v/>
      </c>
      <c r="S378" s="6" t="str">
        <f>IF(_xlfn.IFNA(VLOOKUP(N378,buff!$K:$L,2,FALSE),"")=0,"",_xlfn.IFNA(VLOOKUP(N378,buff!$K:$L,2,FALSE),""))</f>
        <v/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>
        <v>17</v>
      </c>
      <c r="W378" t="s">
        <v>1487</v>
      </c>
    </row>
    <row r="379" spans="1:23" x14ac:dyDescent="0.15">
      <c r="A379" s="8" t="str">
        <f t="shared" si="53"/>
        <v>被动技能19等级14</v>
      </c>
      <c r="B379" s="8">
        <f t="shared" si="57"/>
        <v>19</v>
      </c>
      <c r="C379" s="8">
        <f t="shared" si="58"/>
        <v>14</v>
      </c>
      <c r="E379" s="8">
        <f t="shared" si="54"/>
        <v>200374</v>
      </c>
      <c r="F379" t="str">
        <f t="shared" si="55"/>
        <v>直觉</v>
      </c>
      <c r="G379">
        <v>200374</v>
      </c>
      <c r="H379" s="4" t="s">
        <v>747</v>
      </c>
      <c r="I379" s="4" t="str">
        <f t="shared" si="60"/>
        <v>提升自身回避率18</v>
      </c>
      <c r="J379" t="s">
        <v>154</v>
      </c>
      <c r="K379" s="10" t="str">
        <f t="shared" si="50"/>
        <v>20374:100:1:0</v>
      </c>
      <c r="L379" s="4" t="s">
        <v>761</v>
      </c>
      <c r="Q379" s="6" t="str">
        <f>IF(_xlfn.IFNA(VLOOKUP(L379,buff!$K:$L,2,FALSE),"")=0,"",_xlfn.IFNA(VLOOKUP(L379,buff!$K:$L,2,FALSE),""))</f>
        <v>20374:100:1:0</v>
      </c>
      <c r="R379" s="6" t="str">
        <f>IF(_xlfn.IFNA(VLOOKUP(M379,buff!$K:$L,2,FALSE),"")=0,"",_xlfn.IFNA(VLOOKUP(M379,buff!$K:$L,2,FALSE),""))</f>
        <v/>
      </c>
      <c r="S379" s="6" t="str">
        <f>IF(_xlfn.IFNA(VLOOKUP(N379,buff!$K:$L,2,FALSE),"")=0,"",_xlfn.IFNA(VLOOKUP(N379,buff!$K:$L,2,FALSE),""))</f>
        <v/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>
        <v>18</v>
      </c>
      <c r="W379" t="s">
        <v>1487</v>
      </c>
    </row>
    <row r="380" spans="1:23" x14ac:dyDescent="0.15">
      <c r="A380" s="8" t="str">
        <f t="shared" si="53"/>
        <v>被动技能19等级15</v>
      </c>
      <c r="B380" s="8">
        <f t="shared" si="57"/>
        <v>19</v>
      </c>
      <c r="C380" s="8">
        <f t="shared" si="58"/>
        <v>15</v>
      </c>
      <c r="E380" s="8">
        <f t="shared" si="54"/>
        <v>200375</v>
      </c>
      <c r="F380" t="str">
        <f t="shared" si="55"/>
        <v>直觉</v>
      </c>
      <c r="G380">
        <v>200375</v>
      </c>
      <c r="H380" s="4" t="s">
        <v>747</v>
      </c>
      <c r="I380" s="4" t="str">
        <f t="shared" si="60"/>
        <v>提升自身回避率19</v>
      </c>
      <c r="J380" t="s">
        <v>154</v>
      </c>
      <c r="K380" s="10" t="str">
        <f t="shared" si="50"/>
        <v>20375:100:1:0</v>
      </c>
      <c r="L380" s="4" t="s">
        <v>762</v>
      </c>
      <c r="Q380" s="6" t="str">
        <f>IF(_xlfn.IFNA(VLOOKUP(L380,buff!$K:$L,2,FALSE),"")=0,"",_xlfn.IFNA(VLOOKUP(L380,buff!$K:$L,2,FALSE),""))</f>
        <v>20375:100:1:0</v>
      </c>
      <c r="R380" s="6" t="str">
        <f>IF(_xlfn.IFNA(VLOOKUP(M380,buff!$K:$L,2,FALSE),"")=0,"",_xlfn.IFNA(VLOOKUP(M380,buff!$K:$L,2,FALSE),""))</f>
        <v/>
      </c>
      <c r="S380" s="6" t="str">
        <f>IF(_xlfn.IFNA(VLOOKUP(N380,buff!$K:$L,2,FALSE),"")=0,"",_xlfn.IFNA(VLOOKUP(N380,buff!$K:$L,2,FALSE),""))</f>
        <v/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>
        <v>19</v>
      </c>
      <c r="W380" t="s">
        <v>1487</v>
      </c>
    </row>
    <row r="381" spans="1:23" x14ac:dyDescent="0.15">
      <c r="A381" s="8" t="str">
        <f t="shared" si="53"/>
        <v>被动技能19等级16</v>
      </c>
      <c r="B381" s="8">
        <f t="shared" si="57"/>
        <v>19</v>
      </c>
      <c r="C381" s="8">
        <f t="shared" si="58"/>
        <v>16</v>
      </c>
      <c r="E381" s="8">
        <f t="shared" si="54"/>
        <v>200376</v>
      </c>
      <c r="F381" t="str">
        <f t="shared" si="55"/>
        <v>直觉</v>
      </c>
      <c r="G381">
        <v>200376</v>
      </c>
      <c r="H381" s="4" t="s">
        <v>747</v>
      </c>
      <c r="I381" s="4" t="str">
        <f t="shared" si="60"/>
        <v>提升自身回避率20</v>
      </c>
      <c r="J381" t="s">
        <v>154</v>
      </c>
      <c r="K381" s="10" t="str">
        <f t="shared" si="50"/>
        <v>20376:100:1:0</v>
      </c>
      <c r="L381" s="4" t="s">
        <v>763</v>
      </c>
      <c r="Q381" s="6" t="str">
        <f>IF(_xlfn.IFNA(VLOOKUP(L381,buff!$K:$L,2,FALSE),"")=0,"",_xlfn.IFNA(VLOOKUP(L381,buff!$K:$L,2,FALSE),""))</f>
        <v>20376:100:1:0</v>
      </c>
      <c r="R381" s="6" t="str">
        <f>IF(_xlfn.IFNA(VLOOKUP(M381,buff!$K:$L,2,FALSE),"")=0,"",_xlfn.IFNA(VLOOKUP(M381,buff!$K:$L,2,FALSE),""))</f>
        <v/>
      </c>
      <c r="S381" s="6" t="str">
        <f>IF(_xlfn.IFNA(VLOOKUP(N381,buff!$K:$L,2,FALSE),"")=0,"",_xlfn.IFNA(VLOOKUP(N381,buff!$K:$L,2,FALSE),""))</f>
        <v/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>
        <v>20</v>
      </c>
      <c r="W381" t="s">
        <v>1487</v>
      </c>
    </row>
    <row r="382" spans="1:23" x14ac:dyDescent="0.15">
      <c r="A382" s="8" t="str">
        <f t="shared" si="53"/>
        <v>被动技能19等级17</v>
      </c>
      <c r="B382" s="8">
        <f t="shared" si="57"/>
        <v>19</v>
      </c>
      <c r="C382" s="8">
        <f t="shared" si="58"/>
        <v>17</v>
      </c>
      <c r="E382" s="8">
        <f t="shared" si="54"/>
        <v>200377</v>
      </c>
      <c r="F382" t="str">
        <f t="shared" si="55"/>
        <v>直觉</v>
      </c>
      <c r="G382">
        <v>200377</v>
      </c>
      <c r="H382" s="4" t="s">
        <v>747</v>
      </c>
      <c r="I382" s="4" t="str">
        <f t="shared" si="60"/>
        <v>提升自身回避率21</v>
      </c>
      <c r="J382" t="s">
        <v>154</v>
      </c>
      <c r="K382" s="10" t="str">
        <f t="shared" si="50"/>
        <v>20377:100:1:0</v>
      </c>
      <c r="L382" s="4" t="s">
        <v>764</v>
      </c>
      <c r="Q382" s="6" t="str">
        <f>IF(_xlfn.IFNA(VLOOKUP(L382,buff!$K:$L,2,FALSE),"")=0,"",_xlfn.IFNA(VLOOKUP(L382,buff!$K:$L,2,FALSE),""))</f>
        <v>20377:100:1:0</v>
      </c>
      <c r="R382" s="6" t="str">
        <f>IF(_xlfn.IFNA(VLOOKUP(M382,buff!$K:$L,2,FALSE),"")=0,"",_xlfn.IFNA(VLOOKUP(M382,buff!$K:$L,2,FALSE),""))</f>
        <v/>
      </c>
      <c r="S382" s="6" t="str">
        <f>IF(_xlfn.IFNA(VLOOKUP(N382,buff!$K:$L,2,FALSE),"")=0,"",_xlfn.IFNA(VLOOKUP(N382,buff!$K:$L,2,FALSE),""))</f>
        <v/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>
        <v>21</v>
      </c>
      <c r="W382" t="s">
        <v>1487</v>
      </c>
    </row>
    <row r="383" spans="1:23" x14ac:dyDescent="0.15">
      <c r="A383" s="8" t="str">
        <f t="shared" si="53"/>
        <v>被动技能19等级18</v>
      </c>
      <c r="B383" s="8">
        <f t="shared" si="57"/>
        <v>19</v>
      </c>
      <c r="C383" s="8">
        <f t="shared" si="58"/>
        <v>18</v>
      </c>
      <c r="E383" s="8">
        <f t="shared" si="54"/>
        <v>200378</v>
      </c>
      <c r="F383" t="str">
        <f t="shared" si="55"/>
        <v>直觉</v>
      </c>
      <c r="G383">
        <v>200378</v>
      </c>
      <c r="H383" s="4" t="s">
        <v>747</v>
      </c>
      <c r="I383" s="4" t="str">
        <f t="shared" si="60"/>
        <v>提升自身回避率22</v>
      </c>
      <c r="J383" t="s">
        <v>154</v>
      </c>
      <c r="K383" s="10" t="str">
        <f t="shared" si="50"/>
        <v>20378:100:1:0</v>
      </c>
      <c r="L383" s="4" t="s">
        <v>765</v>
      </c>
      <c r="Q383" s="6" t="str">
        <f>IF(_xlfn.IFNA(VLOOKUP(L383,buff!$K:$L,2,FALSE),"")=0,"",_xlfn.IFNA(VLOOKUP(L383,buff!$K:$L,2,FALSE),""))</f>
        <v>20378:100:1:0</v>
      </c>
      <c r="R383" s="6" t="str">
        <f>IF(_xlfn.IFNA(VLOOKUP(M383,buff!$K:$L,2,FALSE),"")=0,"",_xlfn.IFNA(VLOOKUP(M383,buff!$K:$L,2,FALSE),""))</f>
        <v/>
      </c>
      <c r="S383" s="6" t="str">
        <f>IF(_xlfn.IFNA(VLOOKUP(N383,buff!$K:$L,2,FALSE),"")=0,"",_xlfn.IFNA(VLOOKUP(N383,buff!$K:$L,2,FALSE),""))</f>
        <v/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>
        <v>22</v>
      </c>
      <c r="W383" t="s">
        <v>1487</v>
      </c>
    </row>
    <row r="384" spans="1:23" x14ac:dyDescent="0.15">
      <c r="A384" s="8" t="str">
        <f t="shared" si="53"/>
        <v>被动技能19等级19</v>
      </c>
      <c r="B384" s="8">
        <f t="shared" si="57"/>
        <v>19</v>
      </c>
      <c r="C384" s="8">
        <f t="shared" si="58"/>
        <v>19</v>
      </c>
      <c r="E384" s="8">
        <f t="shared" si="54"/>
        <v>200379</v>
      </c>
      <c r="F384" t="str">
        <f t="shared" si="55"/>
        <v>直觉</v>
      </c>
      <c r="G384">
        <v>200379</v>
      </c>
      <c r="H384" s="4" t="s">
        <v>747</v>
      </c>
      <c r="I384" s="4" t="str">
        <f t="shared" si="60"/>
        <v>提升自身回避率23</v>
      </c>
      <c r="J384" t="s">
        <v>154</v>
      </c>
      <c r="K384" s="10" t="str">
        <f t="shared" si="50"/>
        <v>20379:100:1:0</v>
      </c>
      <c r="L384" s="4" t="s">
        <v>766</v>
      </c>
      <c r="Q384" s="6" t="str">
        <f>IF(_xlfn.IFNA(VLOOKUP(L384,buff!$K:$L,2,FALSE),"")=0,"",_xlfn.IFNA(VLOOKUP(L384,buff!$K:$L,2,FALSE),""))</f>
        <v>20379:100:1:0</v>
      </c>
      <c r="R384" s="6" t="str">
        <f>IF(_xlfn.IFNA(VLOOKUP(M384,buff!$K:$L,2,FALSE),"")=0,"",_xlfn.IFNA(VLOOKUP(M384,buff!$K:$L,2,FALSE),""))</f>
        <v/>
      </c>
      <c r="S384" s="6" t="str">
        <f>IF(_xlfn.IFNA(VLOOKUP(N384,buff!$K:$L,2,FALSE),"")=0,"",_xlfn.IFNA(VLOOKUP(N384,buff!$K:$L,2,FALSE),""))</f>
        <v/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>
        <v>23</v>
      </c>
      <c r="W384" t="s">
        <v>1487</v>
      </c>
    </row>
    <row r="385" spans="1:23" x14ac:dyDescent="0.15">
      <c r="A385" s="8" t="str">
        <f t="shared" si="53"/>
        <v>被动技能19等级20</v>
      </c>
      <c r="B385" s="8">
        <f t="shared" si="57"/>
        <v>19</v>
      </c>
      <c r="C385" s="8">
        <f t="shared" si="58"/>
        <v>20</v>
      </c>
      <c r="E385" s="8">
        <f t="shared" si="54"/>
        <v>200380</v>
      </c>
      <c r="F385" t="str">
        <f t="shared" si="55"/>
        <v>直觉</v>
      </c>
      <c r="G385">
        <v>200380</v>
      </c>
      <c r="H385" s="4" t="s">
        <v>747</v>
      </c>
      <c r="I385" s="4" t="str">
        <f t="shared" si="60"/>
        <v>提升自身回避率24</v>
      </c>
      <c r="J385" t="s">
        <v>154</v>
      </c>
      <c r="K385" s="10" t="str">
        <f t="shared" ref="K385:K405" si="61">IF(Q385="","",Q385)&amp;IF(R385="","","|"&amp;R385)&amp;IF(S385="","","|"&amp;S385)&amp;IF(T385="","","|"&amp;T385)&amp;IF(U385="","","|"&amp;U385)</f>
        <v>20380:100:1:0</v>
      </c>
      <c r="L385" s="4" t="s">
        <v>767</v>
      </c>
      <c r="Q385" s="6" t="str">
        <f>IF(_xlfn.IFNA(VLOOKUP(L385,buff!$K:$L,2,FALSE),"")=0,"",_xlfn.IFNA(VLOOKUP(L385,buff!$K:$L,2,FALSE),""))</f>
        <v>20380:100:1:0</v>
      </c>
      <c r="R385" s="6" t="str">
        <f>IF(_xlfn.IFNA(VLOOKUP(M385,buff!$K:$L,2,FALSE),"")=0,"",_xlfn.IFNA(VLOOKUP(M385,buff!$K:$L,2,FALSE),""))</f>
        <v/>
      </c>
      <c r="S385" s="6" t="str">
        <f>IF(_xlfn.IFNA(VLOOKUP(N385,buff!$K:$L,2,FALSE),"")=0,"",_xlfn.IFNA(VLOOKUP(N385,buff!$K:$L,2,FALSE),""))</f>
        <v/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>
        <v>24</v>
      </c>
      <c r="W385" t="s">
        <v>1487</v>
      </c>
    </row>
    <row r="386" spans="1:23" x14ac:dyDescent="0.15">
      <c r="A386" s="8" t="str">
        <f t="shared" si="53"/>
        <v>被动技能20等级1</v>
      </c>
      <c r="B386" s="8">
        <f t="shared" si="57"/>
        <v>20</v>
      </c>
      <c r="C386" s="8">
        <f t="shared" si="58"/>
        <v>1</v>
      </c>
      <c r="E386" s="8">
        <f t="shared" si="54"/>
        <v>200381</v>
      </c>
      <c r="F386" t="str">
        <f t="shared" si="55"/>
        <v>守护</v>
      </c>
      <c r="G386">
        <v>200381</v>
      </c>
      <c r="H386" s="4" t="s">
        <v>446</v>
      </c>
      <c r="I386" s="4" t="str">
        <f>"提升自身防御力"&amp;V386&amp;",并提升免伤率"&amp;W386&amp;"%"</f>
        <v>提升自身防御力47,并提升免伤率5%</v>
      </c>
      <c r="J386" t="s">
        <v>154</v>
      </c>
      <c r="K386" s="10" t="str">
        <f t="shared" si="61"/>
        <v>20381:100:1:0</v>
      </c>
      <c r="L386" s="4" t="s">
        <v>768</v>
      </c>
      <c r="M386" s="4"/>
      <c r="Q386" s="6" t="str">
        <f>IF(_xlfn.IFNA(VLOOKUP(L386,buff!$K:$L,2,FALSE),"")=0,"",_xlfn.IFNA(VLOOKUP(L386,buff!$K:$L,2,FALSE),""))</f>
        <v>20381:100:1:0</v>
      </c>
      <c r="R386" s="6" t="str">
        <f>IF(_xlfn.IFNA(VLOOKUP(M386,buff!$K:$L,2,FALSE),"")=0,"",_xlfn.IFNA(VLOOKUP(M386,buff!$K:$L,2,FALSE),""))</f>
        <v/>
      </c>
      <c r="S386" s="6" t="str">
        <f>IF(_xlfn.IFNA(VLOOKUP(N386,buff!$K:$L,2,FALSE),"")=0,"",_xlfn.IFNA(VLOOKUP(N386,buff!$K:$L,2,FALSE),""))</f>
        <v/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>
        <v>47</v>
      </c>
      <c r="W386">
        <v>5</v>
      </c>
    </row>
    <row r="387" spans="1:23" x14ac:dyDescent="0.15">
      <c r="A387" s="8" t="str">
        <f t="shared" si="53"/>
        <v>被动技能20等级2</v>
      </c>
      <c r="B387" s="8">
        <f t="shared" si="57"/>
        <v>20</v>
      </c>
      <c r="C387" s="8">
        <f t="shared" si="58"/>
        <v>2</v>
      </c>
      <c r="E387" s="8">
        <f t="shared" si="54"/>
        <v>200382</v>
      </c>
      <c r="F387" t="str">
        <f t="shared" si="55"/>
        <v>守护</v>
      </c>
      <c r="G387">
        <v>200382</v>
      </c>
      <c r="H387" s="4" t="s">
        <v>446</v>
      </c>
      <c r="I387" s="4" t="str">
        <f t="shared" ref="I387:I405" si="62">"提升自身防御力"&amp;V387&amp;",并提升免伤率"&amp;W387&amp;"%"</f>
        <v>提升自身防御力67,并提升免伤率5%</v>
      </c>
      <c r="J387" t="s">
        <v>154</v>
      </c>
      <c r="K387" s="10" t="str">
        <f t="shared" si="61"/>
        <v>20382:100:1:0</v>
      </c>
      <c r="L387" s="4" t="s">
        <v>769</v>
      </c>
      <c r="M387" s="4"/>
      <c r="Q387" s="6" t="str">
        <f>IF(_xlfn.IFNA(VLOOKUP(L387,buff!$K:$L,2,FALSE),"")=0,"",_xlfn.IFNA(VLOOKUP(L387,buff!$K:$L,2,FALSE),""))</f>
        <v>20382:100:1:0</v>
      </c>
      <c r="R387" s="6" t="str">
        <f>IF(_xlfn.IFNA(VLOOKUP(M387,buff!$K:$L,2,FALSE),"")=0,"",_xlfn.IFNA(VLOOKUP(M387,buff!$K:$L,2,FALSE),""))</f>
        <v/>
      </c>
      <c r="S387" s="6" t="str">
        <f>IF(_xlfn.IFNA(VLOOKUP(N387,buff!$K:$L,2,FALSE),"")=0,"",_xlfn.IFNA(VLOOKUP(N387,buff!$K:$L,2,FALSE),""))</f>
        <v/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>
        <v>67</v>
      </c>
      <c r="W387">
        <v>5</v>
      </c>
    </row>
    <row r="388" spans="1:23" x14ac:dyDescent="0.15">
      <c r="A388" s="8" t="str">
        <f t="shared" si="53"/>
        <v>被动技能20等级3</v>
      </c>
      <c r="B388" s="8">
        <f t="shared" si="57"/>
        <v>20</v>
      </c>
      <c r="C388" s="8">
        <f t="shared" si="58"/>
        <v>3</v>
      </c>
      <c r="E388" s="8">
        <f t="shared" si="54"/>
        <v>200383</v>
      </c>
      <c r="F388" t="str">
        <f t="shared" si="55"/>
        <v>守护</v>
      </c>
      <c r="G388">
        <v>200383</v>
      </c>
      <c r="H388" s="4" t="s">
        <v>446</v>
      </c>
      <c r="I388" s="4" t="str">
        <f t="shared" si="62"/>
        <v>提升自身防御力85,并提升免伤率6%</v>
      </c>
      <c r="J388" t="s">
        <v>154</v>
      </c>
      <c r="K388" s="10" t="str">
        <f t="shared" si="61"/>
        <v>20383:100:1:0</v>
      </c>
      <c r="L388" s="4" t="s">
        <v>770</v>
      </c>
      <c r="M388" s="4"/>
      <c r="Q388" s="6" t="str">
        <f>IF(_xlfn.IFNA(VLOOKUP(L388,buff!$K:$L,2,FALSE),"")=0,"",_xlfn.IFNA(VLOOKUP(L388,buff!$K:$L,2,FALSE),""))</f>
        <v>20383:100:1:0</v>
      </c>
      <c r="R388" s="6" t="str">
        <f>IF(_xlfn.IFNA(VLOOKUP(M388,buff!$K:$L,2,FALSE),"")=0,"",_xlfn.IFNA(VLOOKUP(M388,buff!$K:$L,2,FALSE),""))</f>
        <v/>
      </c>
      <c r="S388" s="6" t="str">
        <f>IF(_xlfn.IFNA(VLOOKUP(N388,buff!$K:$L,2,FALSE),"")=0,"",_xlfn.IFNA(VLOOKUP(N388,buff!$K:$L,2,FALSE),""))</f>
        <v/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>
        <v>85</v>
      </c>
      <c r="W388">
        <v>6</v>
      </c>
    </row>
    <row r="389" spans="1:23" x14ac:dyDescent="0.15">
      <c r="A389" s="8" t="str">
        <f t="shared" si="53"/>
        <v>被动技能20等级4</v>
      </c>
      <c r="B389" s="8">
        <f t="shared" si="57"/>
        <v>20</v>
      </c>
      <c r="C389" s="8">
        <f t="shared" si="58"/>
        <v>4</v>
      </c>
      <c r="E389" s="8">
        <f t="shared" si="54"/>
        <v>200384</v>
      </c>
      <c r="F389" t="str">
        <f t="shared" si="55"/>
        <v>守护</v>
      </c>
      <c r="G389">
        <v>200384</v>
      </c>
      <c r="H389" s="4" t="s">
        <v>446</v>
      </c>
      <c r="I389" s="4" t="str">
        <f t="shared" si="62"/>
        <v>提升自身防御力101,并提升免伤率6%</v>
      </c>
      <c r="J389" t="s">
        <v>154</v>
      </c>
      <c r="K389" s="10" t="str">
        <f t="shared" si="61"/>
        <v>20384:100:1:0</v>
      </c>
      <c r="L389" s="4" t="s">
        <v>771</v>
      </c>
      <c r="M389" s="4"/>
      <c r="Q389" s="6" t="str">
        <f>IF(_xlfn.IFNA(VLOOKUP(L389,buff!$K:$L,2,FALSE),"")=0,"",_xlfn.IFNA(VLOOKUP(L389,buff!$K:$L,2,FALSE),""))</f>
        <v>20384:100:1:0</v>
      </c>
      <c r="R389" s="6" t="str">
        <f>IF(_xlfn.IFNA(VLOOKUP(M389,buff!$K:$L,2,FALSE),"")=0,"",_xlfn.IFNA(VLOOKUP(M389,buff!$K:$L,2,FALSE),""))</f>
        <v/>
      </c>
      <c r="S389" s="6" t="str">
        <f>IF(_xlfn.IFNA(VLOOKUP(N389,buff!$K:$L,2,FALSE),"")=0,"",_xlfn.IFNA(VLOOKUP(N389,buff!$K:$L,2,FALSE),""))</f>
        <v/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>
        <v>101</v>
      </c>
      <c r="W389">
        <v>6</v>
      </c>
    </row>
    <row r="390" spans="1:23" x14ac:dyDescent="0.15">
      <c r="A390" s="8" t="str">
        <f t="shared" si="53"/>
        <v>被动技能20等级5</v>
      </c>
      <c r="B390" s="8">
        <f t="shared" si="57"/>
        <v>20</v>
      </c>
      <c r="C390" s="8">
        <f t="shared" si="58"/>
        <v>5</v>
      </c>
      <c r="E390" s="8">
        <f t="shared" si="54"/>
        <v>200385</v>
      </c>
      <c r="F390" t="str">
        <f t="shared" si="55"/>
        <v>守护</v>
      </c>
      <c r="G390">
        <v>200385</v>
      </c>
      <c r="H390" s="4" t="s">
        <v>446</v>
      </c>
      <c r="I390" s="4" t="str">
        <f t="shared" si="62"/>
        <v>提升自身防御力118,并提升免伤率7%</v>
      </c>
      <c r="J390" t="s">
        <v>154</v>
      </c>
      <c r="K390" s="10" t="str">
        <f t="shared" si="61"/>
        <v>20385:100:1:0</v>
      </c>
      <c r="L390" s="4" t="s">
        <v>772</v>
      </c>
      <c r="M390" s="4"/>
      <c r="Q390" s="6" t="str">
        <f>IF(_xlfn.IFNA(VLOOKUP(L390,buff!$K:$L,2,FALSE),"")=0,"",_xlfn.IFNA(VLOOKUP(L390,buff!$K:$L,2,FALSE),""))</f>
        <v>20385:100:1:0</v>
      </c>
      <c r="R390" s="6" t="str">
        <f>IF(_xlfn.IFNA(VLOOKUP(M390,buff!$K:$L,2,FALSE),"")=0,"",_xlfn.IFNA(VLOOKUP(M390,buff!$K:$L,2,FALSE),""))</f>
        <v/>
      </c>
      <c r="S390" s="6" t="str">
        <f>IF(_xlfn.IFNA(VLOOKUP(N390,buff!$K:$L,2,FALSE),"")=0,"",_xlfn.IFNA(VLOOKUP(N390,buff!$K:$L,2,FALSE),""))</f>
        <v/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>
        <v>118</v>
      </c>
      <c r="W390">
        <v>7</v>
      </c>
    </row>
    <row r="391" spans="1:23" x14ac:dyDescent="0.15">
      <c r="A391" s="8" t="str">
        <f t="shared" ref="A391:A454" si="63">A$4&amp;B391&amp;A$5&amp;C391</f>
        <v>被动技能20等级6</v>
      </c>
      <c r="B391" s="8">
        <f t="shared" si="57"/>
        <v>20</v>
      </c>
      <c r="C391" s="8">
        <f t="shared" si="58"/>
        <v>6</v>
      </c>
      <c r="E391" s="8">
        <f t="shared" ref="E391:E454" si="64">G391</f>
        <v>200386</v>
      </c>
      <c r="F391" t="str">
        <f t="shared" ref="F391:F454" si="65">H391</f>
        <v>守护</v>
      </c>
      <c r="G391">
        <v>200386</v>
      </c>
      <c r="H391" s="4" t="s">
        <v>446</v>
      </c>
      <c r="I391" s="4" t="str">
        <f t="shared" si="62"/>
        <v>提升自身防御力139,并提升免伤率7%</v>
      </c>
      <c r="J391" t="s">
        <v>154</v>
      </c>
      <c r="K391" s="10" t="str">
        <f t="shared" si="61"/>
        <v>20386:100:1:0</v>
      </c>
      <c r="L391" s="4" t="s">
        <v>773</v>
      </c>
      <c r="M391" s="4"/>
      <c r="Q391" s="6" t="str">
        <f>IF(_xlfn.IFNA(VLOOKUP(L391,buff!$K:$L,2,FALSE),"")=0,"",_xlfn.IFNA(VLOOKUP(L391,buff!$K:$L,2,FALSE),""))</f>
        <v>20386:100:1:0</v>
      </c>
      <c r="R391" s="6" t="str">
        <f>IF(_xlfn.IFNA(VLOOKUP(M391,buff!$K:$L,2,FALSE),"")=0,"",_xlfn.IFNA(VLOOKUP(M391,buff!$K:$L,2,FALSE),""))</f>
        <v/>
      </c>
      <c r="S391" s="6" t="str">
        <f>IF(_xlfn.IFNA(VLOOKUP(N391,buff!$K:$L,2,FALSE),"")=0,"",_xlfn.IFNA(VLOOKUP(N391,buff!$K:$L,2,FALSE),""))</f>
        <v/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>
        <v>139</v>
      </c>
      <c r="W391">
        <v>7</v>
      </c>
    </row>
    <row r="392" spans="1:23" x14ac:dyDescent="0.15">
      <c r="A392" s="8" t="str">
        <f t="shared" si="63"/>
        <v>被动技能20等级7</v>
      </c>
      <c r="B392" s="8">
        <f t="shared" ref="B392:B455" si="66">IF(C392=1,B391+1,B391)</f>
        <v>20</v>
      </c>
      <c r="C392" s="8">
        <f t="shared" si="58"/>
        <v>7</v>
      </c>
      <c r="E392" s="8">
        <f t="shared" si="64"/>
        <v>200387</v>
      </c>
      <c r="F392" t="str">
        <f t="shared" si="65"/>
        <v>守护</v>
      </c>
      <c r="G392">
        <v>200387</v>
      </c>
      <c r="H392" s="4" t="s">
        <v>446</v>
      </c>
      <c r="I392" s="4" t="str">
        <f t="shared" si="62"/>
        <v>提升自身防御力171,并提升免伤率8%</v>
      </c>
      <c r="J392" t="s">
        <v>154</v>
      </c>
      <c r="K392" s="10" t="str">
        <f t="shared" si="61"/>
        <v>20387:100:1:0</v>
      </c>
      <c r="L392" s="4" t="s">
        <v>774</v>
      </c>
      <c r="M392" s="4"/>
      <c r="Q392" s="6" t="str">
        <f>IF(_xlfn.IFNA(VLOOKUP(L392,buff!$K:$L,2,FALSE),"")=0,"",_xlfn.IFNA(VLOOKUP(L392,buff!$K:$L,2,FALSE),""))</f>
        <v>20387:100:1:0</v>
      </c>
      <c r="R392" s="6" t="str">
        <f>IF(_xlfn.IFNA(VLOOKUP(M392,buff!$K:$L,2,FALSE),"")=0,"",_xlfn.IFNA(VLOOKUP(M392,buff!$K:$L,2,FALSE),""))</f>
        <v/>
      </c>
      <c r="S392" s="6" t="str">
        <f>IF(_xlfn.IFNA(VLOOKUP(N392,buff!$K:$L,2,FALSE),"")=0,"",_xlfn.IFNA(VLOOKUP(N392,buff!$K:$L,2,FALSE),""))</f>
        <v/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>
        <v>171</v>
      </c>
      <c r="W392">
        <v>8</v>
      </c>
    </row>
    <row r="393" spans="1:23" x14ac:dyDescent="0.15">
      <c r="A393" s="8" t="str">
        <f t="shared" si="63"/>
        <v>被动技能20等级8</v>
      </c>
      <c r="B393" s="8">
        <f t="shared" si="66"/>
        <v>20</v>
      </c>
      <c r="C393" s="8">
        <f t="shared" si="58"/>
        <v>8</v>
      </c>
      <c r="E393" s="8">
        <f t="shared" si="64"/>
        <v>200388</v>
      </c>
      <c r="F393" t="str">
        <f t="shared" si="65"/>
        <v>守护</v>
      </c>
      <c r="G393">
        <v>200388</v>
      </c>
      <c r="H393" s="4" t="s">
        <v>446</v>
      </c>
      <c r="I393" s="4" t="str">
        <f t="shared" si="62"/>
        <v>提升自身防御力211,并提升免伤率8%</v>
      </c>
      <c r="J393" t="s">
        <v>154</v>
      </c>
      <c r="K393" s="10" t="str">
        <f t="shared" si="61"/>
        <v>20388:100:1:0</v>
      </c>
      <c r="L393" s="4" t="s">
        <v>775</v>
      </c>
      <c r="M393" s="4"/>
      <c r="Q393" s="6" t="str">
        <f>IF(_xlfn.IFNA(VLOOKUP(L393,buff!$K:$L,2,FALSE),"")=0,"",_xlfn.IFNA(VLOOKUP(L393,buff!$K:$L,2,FALSE),""))</f>
        <v>20388:100:1:0</v>
      </c>
      <c r="R393" s="6" t="str">
        <f>IF(_xlfn.IFNA(VLOOKUP(M393,buff!$K:$L,2,FALSE),"")=0,"",_xlfn.IFNA(VLOOKUP(M393,buff!$K:$L,2,FALSE),""))</f>
        <v/>
      </c>
      <c r="S393" s="6" t="str">
        <f>IF(_xlfn.IFNA(VLOOKUP(N393,buff!$K:$L,2,FALSE),"")=0,"",_xlfn.IFNA(VLOOKUP(N393,buff!$K:$L,2,FALSE),""))</f>
        <v/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>
        <v>211</v>
      </c>
      <c r="W393">
        <v>8</v>
      </c>
    </row>
    <row r="394" spans="1:23" x14ac:dyDescent="0.15">
      <c r="A394" s="8" t="str">
        <f t="shared" si="63"/>
        <v>被动技能20等级9</v>
      </c>
      <c r="B394" s="8">
        <f t="shared" si="66"/>
        <v>20</v>
      </c>
      <c r="C394" s="8">
        <f t="shared" si="58"/>
        <v>9</v>
      </c>
      <c r="E394" s="8">
        <f t="shared" si="64"/>
        <v>200389</v>
      </c>
      <c r="F394" t="str">
        <f t="shared" si="65"/>
        <v>守护</v>
      </c>
      <c r="G394">
        <v>200389</v>
      </c>
      <c r="H394" s="4" t="s">
        <v>446</v>
      </c>
      <c r="I394" s="4" t="str">
        <f t="shared" si="62"/>
        <v>提升自身防御力260,并提升免伤率9%</v>
      </c>
      <c r="J394" t="s">
        <v>154</v>
      </c>
      <c r="K394" s="10" t="str">
        <f t="shared" si="61"/>
        <v>20389:100:1:0</v>
      </c>
      <c r="L394" s="4" t="s">
        <v>776</v>
      </c>
      <c r="M394" s="4"/>
      <c r="Q394" s="6" t="str">
        <f>IF(_xlfn.IFNA(VLOOKUP(L394,buff!$K:$L,2,FALSE),"")=0,"",_xlfn.IFNA(VLOOKUP(L394,buff!$K:$L,2,FALSE),""))</f>
        <v>20389:100:1:0</v>
      </c>
      <c r="R394" s="6" t="str">
        <f>IF(_xlfn.IFNA(VLOOKUP(M394,buff!$K:$L,2,FALSE),"")=0,"",_xlfn.IFNA(VLOOKUP(M394,buff!$K:$L,2,FALSE),""))</f>
        <v/>
      </c>
      <c r="S394" s="6" t="str">
        <f>IF(_xlfn.IFNA(VLOOKUP(N394,buff!$K:$L,2,FALSE),"")=0,"",_xlfn.IFNA(VLOOKUP(N394,buff!$K:$L,2,FALSE),""))</f>
        <v/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>
        <v>260</v>
      </c>
      <c r="W394">
        <v>9</v>
      </c>
    </row>
    <row r="395" spans="1:23" x14ac:dyDescent="0.15">
      <c r="A395" s="8" t="str">
        <f t="shared" si="63"/>
        <v>被动技能20等级10</v>
      </c>
      <c r="B395" s="8">
        <f t="shared" si="66"/>
        <v>20</v>
      </c>
      <c r="C395" s="8">
        <f t="shared" si="58"/>
        <v>10</v>
      </c>
      <c r="E395" s="8">
        <f t="shared" si="64"/>
        <v>200390</v>
      </c>
      <c r="F395" t="str">
        <f t="shared" si="65"/>
        <v>守护</v>
      </c>
      <c r="G395">
        <v>200390</v>
      </c>
      <c r="H395" s="4" t="s">
        <v>446</v>
      </c>
      <c r="I395" s="4" t="str">
        <f t="shared" si="62"/>
        <v>提升自身防御力320,并提升免伤率9%</v>
      </c>
      <c r="J395" t="s">
        <v>154</v>
      </c>
      <c r="K395" s="10" t="str">
        <f t="shared" si="61"/>
        <v>20390:100:1:0</v>
      </c>
      <c r="L395" s="4" t="s">
        <v>777</v>
      </c>
      <c r="M395" s="4"/>
      <c r="Q395" s="6" t="str">
        <f>IF(_xlfn.IFNA(VLOOKUP(L395,buff!$K:$L,2,FALSE),"")=0,"",_xlfn.IFNA(VLOOKUP(L395,buff!$K:$L,2,FALSE),""))</f>
        <v>20390:100:1:0</v>
      </c>
      <c r="R395" s="6" t="str">
        <f>IF(_xlfn.IFNA(VLOOKUP(M395,buff!$K:$L,2,FALSE),"")=0,"",_xlfn.IFNA(VLOOKUP(M395,buff!$K:$L,2,FALSE),""))</f>
        <v/>
      </c>
      <c r="S395" s="6" t="str">
        <f>IF(_xlfn.IFNA(VLOOKUP(N395,buff!$K:$L,2,FALSE),"")=0,"",_xlfn.IFNA(VLOOKUP(N395,buff!$K:$L,2,FALSE),""))</f>
        <v/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>
        <v>320</v>
      </c>
      <c r="W395">
        <v>9</v>
      </c>
    </row>
    <row r="396" spans="1:23" x14ac:dyDescent="0.15">
      <c r="A396" s="8" t="str">
        <f t="shared" si="63"/>
        <v>被动技能20等级11</v>
      </c>
      <c r="B396" s="8">
        <f t="shared" si="66"/>
        <v>20</v>
      </c>
      <c r="C396" s="8">
        <f t="shared" si="58"/>
        <v>11</v>
      </c>
      <c r="E396" s="8">
        <f t="shared" si="64"/>
        <v>200391</v>
      </c>
      <c r="F396" t="str">
        <f t="shared" si="65"/>
        <v>守护</v>
      </c>
      <c r="G396">
        <v>200391</v>
      </c>
      <c r="H396" s="4" t="s">
        <v>446</v>
      </c>
      <c r="I396" s="4" t="str">
        <f t="shared" si="62"/>
        <v>提升自身防御力394,并提升免伤率10%</v>
      </c>
      <c r="J396" t="s">
        <v>154</v>
      </c>
      <c r="K396" s="10" t="str">
        <f t="shared" si="61"/>
        <v>20391:100:1:0</v>
      </c>
      <c r="L396" s="4" t="s">
        <v>778</v>
      </c>
      <c r="M396" s="4"/>
      <c r="Q396" s="6" t="str">
        <f>IF(_xlfn.IFNA(VLOOKUP(L396,buff!$K:$L,2,FALSE),"")=0,"",_xlfn.IFNA(VLOOKUP(L396,buff!$K:$L,2,FALSE),""))</f>
        <v>20391:100:1:0</v>
      </c>
      <c r="R396" s="6" t="str">
        <f>IF(_xlfn.IFNA(VLOOKUP(M396,buff!$K:$L,2,FALSE),"")=0,"",_xlfn.IFNA(VLOOKUP(M396,buff!$K:$L,2,FALSE),""))</f>
        <v/>
      </c>
      <c r="S396" s="6" t="str">
        <f>IF(_xlfn.IFNA(VLOOKUP(N396,buff!$K:$L,2,FALSE),"")=0,"",_xlfn.IFNA(VLOOKUP(N396,buff!$K:$L,2,FALSE),""))</f>
        <v/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>
        <v>394</v>
      </c>
      <c r="W396">
        <v>10</v>
      </c>
    </row>
    <row r="397" spans="1:23" x14ac:dyDescent="0.15">
      <c r="A397" s="8" t="str">
        <f t="shared" si="63"/>
        <v>被动技能20等级12</v>
      </c>
      <c r="B397" s="8">
        <f t="shared" si="66"/>
        <v>20</v>
      </c>
      <c r="C397" s="8">
        <f t="shared" si="58"/>
        <v>12</v>
      </c>
      <c r="E397" s="8">
        <f t="shared" si="64"/>
        <v>200392</v>
      </c>
      <c r="F397" t="str">
        <f t="shared" si="65"/>
        <v>守护</v>
      </c>
      <c r="G397">
        <v>200392</v>
      </c>
      <c r="H397" s="4" t="s">
        <v>446</v>
      </c>
      <c r="I397" s="4" t="str">
        <f t="shared" si="62"/>
        <v>提升自身防御力485,并提升免伤率10%</v>
      </c>
      <c r="J397" t="s">
        <v>154</v>
      </c>
      <c r="K397" s="10" t="str">
        <f t="shared" si="61"/>
        <v>20392:100:1:0</v>
      </c>
      <c r="L397" s="4" t="s">
        <v>779</v>
      </c>
      <c r="M397" s="4"/>
      <c r="Q397" s="6" t="str">
        <f>IF(_xlfn.IFNA(VLOOKUP(L397,buff!$K:$L,2,FALSE),"")=0,"",_xlfn.IFNA(VLOOKUP(L397,buff!$K:$L,2,FALSE),""))</f>
        <v>20392:100:1:0</v>
      </c>
      <c r="R397" s="6" t="str">
        <f>IF(_xlfn.IFNA(VLOOKUP(M397,buff!$K:$L,2,FALSE),"")=0,"",_xlfn.IFNA(VLOOKUP(M397,buff!$K:$L,2,FALSE),""))</f>
        <v/>
      </c>
      <c r="S397" s="6" t="str">
        <f>IF(_xlfn.IFNA(VLOOKUP(N397,buff!$K:$L,2,FALSE),"")=0,"",_xlfn.IFNA(VLOOKUP(N397,buff!$K:$L,2,FALSE),""))</f>
        <v/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>
        <v>485</v>
      </c>
      <c r="W397">
        <v>10</v>
      </c>
    </row>
    <row r="398" spans="1:23" x14ac:dyDescent="0.15">
      <c r="A398" s="8" t="str">
        <f t="shared" si="63"/>
        <v>被动技能20等级13</v>
      </c>
      <c r="B398" s="8">
        <f t="shared" si="66"/>
        <v>20</v>
      </c>
      <c r="C398" s="8">
        <f t="shared" si="58"/>
        <v>13</v>
      </c>
      <c r="E398" s="8">
        <f t="shared" si="64"/>
        <v>200393</v>
      </c>
      <c r="F398" t="str">
        <f t="shared" si="65"/>
        <v>守护</v>
      </c>
      <c r="G398">
        <v>200393</v>
      </c>
      <c r="H398" s="4" t="s">
        <v>446</v>
      </c>
      <c r="I398" s="4" t="str">
        <f t="shared" si="62"/>
        <v>提升自身防御力597,并提升免伤率11%</v>
      </c>
      <c r="J398" t="s">
        <v>154</v>
      </c>
      <c r="K398" s="10" t="str">
        <f t="shared" si="61"/>
        <v>20393:100:1:0</v>
      </c>
      <c r="L398" s="4" t="s">
        <v>780</v>
      </c>
      <c r="M398" s="4"/>
      <c r="Q398" s="6" t="str">
        <f>IF(_xlfn.IFNA(VLOOKUP(L398,buff!$K:$L,2,FALSE),"")=0,"",_xlfn.IFNA(VLOOKUP(L398,buff!$K:$L,2,FALSE),""))</f>
        <v>20393:100:1:0</v>
      </c>
      <c r="R398" s="6" t="str">
        <f>IF(_xlfn.IFNA(VLOOKUP(M398,buff!$K:$L,2,FALSE),"")=0,"",_xlfn.IFNA(VLOOKUP(M398,buff!$K:$L,2,FALSE),""))</f>
        <v/>
      </c>
      <c r="S398" s="6" t="str">
        <f>IF(_xlfn.IFNA(VLOOKUP(N398,buff!$K:$L,2,FALSE),"")=0,"",_xlfn.IFNA(VLOOKUP(N398,buff!$K:$L,2,FALSE),""))</f>
        <v/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>
        <v>597</v>
      </c>
      <c r="W398">
        <v>11</v>
      </c>
    </row>
    <row r="399" spans="1:23" x14ac:dyDescent="0.15">
      <c r="A399" s="8" t="str">
        <f t="shared" si="63"/>
        <v>被动技能20等级14</v>
      </c>
      <c r="B399" s="8">
        <f t="shared" si="66"/>
        <v>20</v>
      </c>
      <c r="C399" s="8">
        <f t="shared" si="58"/>
        <v>14</v>
      </c>
      <c r="E399" s="8">
        <f t="shared" si="64"/>
        <v>200394</v>
      </c>
      <c r="F399" t="str">
        <f t="shared" si="65"/>
        <v>守护</v>
      </c>
      <c r="G399">
        <v>200394</v>
      </c>
      <c r="H399" s="4" t="s">
        <v>446</v>
      </c>
      <c r="I399" s="4" t="str">
        <f t="shared" si="62"/>
        <v>提升自身防御力735,并提升免伤率11%</v>
      </c>
      <c r="J399" t="s">
        <v>154</v>
      </c>
      <c r="K399" s="10" t="str">
        <f t="shared" si="61"/>
        <v>20394:100:1:0</v>
      </c>
      <c r="L399" s="4" t="s">
        <v>781</v>
      </c>
      <c r="M399" s="4"/>
      <c r="Q399" s="6" t="str">
        <f>IF(_xlfn.IFNA(VLOOKUP(L399,buff!$K:$L,2,FALSE),"")=0,"",_xlfn.IFNA(VLOOKUP(L399,buff!$K:$L,2,FALSE),""))</f>
        <v>20394:100:1:0</v>
      </c>
      <c r="R399" s="6" t="str">
        <f>IF(_xlfn.IFNA(VLOOKUP(M399,buff!$K:$L,2,FALSE),"")=0,"",_xlfn.IFNA(VLOOKUP(M399,buff!$K:$L,2,FALSE),""))</f>
        <v/>
      </c>
      <c r="S399" s="6" t="str">
        <f>IF(_xlfn.IFNA(VLOOKUP(N399,buff!$K:$L,2,FALSE),"")=0,"",_xlfn.IFNA(VLOOKUP(N399,buff!$K:$L,2,FALSE),""))</f>
        <v/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>
        <v>735</v>
      </c>
      <c r="W399">
        <v>11</v>
      </c>
    </row>
    <row r="400" spans="1:23" x14ac:dyDescent="0.15">
      <c r="A400" s="8" t="str">
        <f t="shared" si="63"/>
        <v>被动技能20等级15</v>
      </c>
      <c r="B400" s="8">
        <f t="shared" si="66"/>
        <v>20</v>
      </c>
      <c r="C400" s="8">
        <f t="shared" si="58"/>
        <v>15</v>
      </c>
      <c r="E400" s="8">
        <f t="shared" si="64"/>
        <v>200395</v>
      </c>
      <c r="F400" t="str">
        <f t="shared" si="65"/>
        <v>守护</v>
      </c>
      <c r="G400">
        <v>200395</v>
      </c>
      <c r="H400" s="4" t="s">
        <v>446</v>
      </c>
      <c r="I400" s="4" t="str">
        <f t="shared" si="62"/>
        <v>提升自身防御力906,并提升免伤率12%</v>
      </c>
      <c r="J400" t="s">
        <v>154</v>
      </c>
      <c r="K400" s="10" t="str">
        <f t="shared" si="61"/>
        <v>20395:100:1:0</v>
      </c>
      <c r="L400" s="4" t="s">
        <v>782</v>
      </c>
      <c r="M400" s="4"/>
      <c r="Q400" s="6" t="str">
        <f>IF(_xlfn.IFNA(VLOOKUP(L400,buff!$K:$L,2,FALSE),"")=0,"",_xlfn.IFNA(VLOOKUP(L400,buff!$K:$L,2,FALSE),""))</f>
        <v>20395:100:1:0</v>
      </c>
      <c r="R400" s="6" t="str">
        <f>IF(_xlfn.IFNA(VLOOKUP(M400,buff!$K:$L,2,FALSE),"")=0,"",_xlfn.IFNA(VLOOKUP(M400,buff!$K:$L,2,FALSE),""))</f>
        <v/>
      </c>
      <c r="S400" s="6" t="str">
        <f>IF(_xlfn.IFNA(VLOOKUP(N400,buff!$K:$L,2,FALSE),"")=0,"",_xlfn.IFNA(VLOOKUP(N400,buff!$K:$L,2,FALSE),""))</f>
        <v/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>
        <v>906</v>
      </c>
      <c r="W400">
        <v>12</v>
      </c>
    </row>
    <row r="401" spans="1:23" x14ac:dyDescent="0.15">
      <c r="A401" s="8" t="str">
        <f t="shared" si="63"/>
        <v>被动技能20等级16</v>
      </c>
      <c r="B401" s="8">
        <f t="shared" si="66"/>
        <v>20</v>
      </c>
      <c r="C401" s="8">
        <f t="shared" si="58"/>
        <v>16</v>
      </c>
      <c r="E401" s="8">
        <f t="shared" si="64"/>
        <v>200396</v>
      </c>
      <c r="F401" t="str">
        <f t="shared" si="65"/>
        <v>守护</v>
      </c>
      <c r="G401">
        <v>200396</v>
      </c>
      <c r="H401" s="4" t="s">
        <v>446</v>
      </c>
      <c r="I401" s="4" t="str">
        <f t="shared" si="62"/>
        <v>提升自身防御力1115,并提升免伤率12%</v>
      </c>
      <c r="J401" t="s">
        <v>154</v>
      </c>
      <c r="K401" s="10" t="str">
        <f t="shared" si="61"/>
        <v>20396:100:1:0</v>
      </c>
      <c r="L401" s="4" t="s">
        <v>783</v>
      </c>
      <c r="M401" s="4"/>
      <c r="Q401" s="6" t="str">
        <f>IF(_xlfn.IFNA(VLOOKUP(L401,buff!$K:$L,2,FALSE),"")=0,"",_xlfn.IFNA(VLOOKUP(L401,buff!$K:$L,2,FALSE),""))</f>
        <v>20396:100:1:0</v>
      </c>
      <c r="R401" s="6" t="str">
        <f>IF(_xlfn.IFNA(VLOOKUP(M401,buff!$K:$L,2,FALSE),"")=0,"",_xlfn.IFNA(VLOOKUP(M401,buff!$K:$L,2,FALSE),""))</f>
        <v/>
      </c>
      <c r="S401" s="6" t="str">
        <f>IF(_xlfn.IFNA(VLOOKUP(N401,buff!$K:$L,2,FALSE),"")=0,"",_xlfn.IFNA(VLOOKUP(N401,buff!$K:$L,2,FALSE),""))</f>
        <v/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>
        <v>1115</v>
      </c>
      <c r="W401">
        <v>12</v>
      </c>
    </row>
    <row r="402" spans="1:23" x14ac:dyDescent="0.15">
      <c r="A402" s="8" t="str">
        <f t="shared" si="63"/>
        <v>被动技能20等级17</v>
      </c>
      <c r="B402" s="8">
        <f t="shared" si="66"/>
        <v>20</v>
      </c>
      <c r="C402" s="8">
        <f t="shared" si="58"/>
        <v>17</v>
      </c>
      <c r="E402" s="8">
        <f t="shared" si="64"/>
        <v>200397</v>
      </c>
      <c r="F402" t="str">
        <f t="shared" si="65"/>
        <v>守护</v>
      </c>
      <c r="G402">
        <v>200397</v>
      </c>
      <c r="H402" s="4" t="s">
        <v>446</v>
      </c>
      <c r="I402" s="4" t="str">
        <f t="shared" si="62"/>
        <v>提升自身防御力1373,并提升免伤率13%</v>
      </c>
      <c r="J402" t="s">
        <v>154</v>
      </c>
      <c r="K402" s="10" t="str">
        <f t="shared" si="61"/>
        <v>20397:100:1:0</v>
      </c>
      <c r="L402" s="4" t="s">
        <v>784</v>
      </c>
      <c r="M402" s="4"/>
      <c r="Q402" s="6" t="str">
        <f>IF(_xlfn.IFNA(VLOOKUP(L402,buff!$K:$L,2,FALSE),"")=0,"",_xlfn.IFNA(VLOOKUP(L402,buff!$K:$L,2,FALSE),""))</f>
        <v>20397:100:1:0</v>
      </c>
      <c r="R402" s="6" t="str">
        <f>IF(_xlfn.IFNA(VLOOKUP(M402,buff!$K:$L,2,FALSE),"")=0,"",_xlfn.IFNA(VLOOKUP(M402,buff!$K:$L,2,FALSE),""))</f>
        <v/>
      </c>
      <c r="S402" s="6" t="str">
        <f>IF(_xlfn.IFNA(VLOOKUP(N402,buff!$K:$L,2,FALSE),"")=0,"",_xlfn.IFNA(VLOOKUP(N402,buff!$K:$L,2,FALSE),""))</f>
        <v/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>
        <v>1373</v>
      </c>
      <c r="W402">
        <v>13</v>
      </c>
    </row>
    <row r="403" spans="1:23" x14ac:dyDescent="0.15">
      <c r="A403" s="8" t="str">
        <f t="shared" si="63"/>
        <v>被动技能20等级18</v>
      </c>
      <c r="B403" s="8">
        <f t="shared" si="66"/>
        <v>20</v>
      </c>
      <c r="C403" s="8">
        <f t="shared" si="58"/>
        <v>18</v>
      </c>
      <c r="E403" s="8">
        <f t="shared" si="64"/>
        <v>200398</v>
      </c>
      <c r="F403" t="str">
        <f t="shared" si="65"/>
        <v>守护</v>
      </c>
      <c r="G403">
        <v>200398</v>
      </c>
      <c r="H403" s="4" t="s">
        <v>446</v>
      </c>
      <c r="I403" s="4" t="str">
        <f t="shared" si="62"/>
        <v>提升自身防御力1691,并提升免伤率13%</v>
      </c>
      <c r="J403" t="s">
        <v>154</v>
      </c>
      <c r="K403" s="10" t="str">
        <f t="shared" si="61"/>
        <v>20398:100:1:0</v>
      </c>
      <c r="L403" s="4" t="s">
        <v>785</v>
      </c>
      <c r="M403" s="4"/>
      <c r="Q403" s="6" t="str">
        <f>IF(_xlfn.IFNA(VLOOKUP(L403,buff!$K:$L,2,FALSE),"")=0,"",_xlfn.IFNA(VLOOKUP(L403,buff!$K:$L,2,FALSE),""))</f>
        <v>20398:100:1:0</v>
      </c>
      <c r="R403" s="6" t="str">
        <f>IF(_xlfn.IFNA(VLOOKUP(M403,buff!$K:$L,2,FALSE),"")=0,"",_xlfn.IFNA(VLOOKUP(M403,buff!$K:$L,2,FALSE),""))</f>
        <v/>
      </c>
      <c r="S403" s="6" t="str">
        <f>IF(_xlfn.IFNA(VLOOKUP(N403,buff!$K:$L,2,FALSE),"")=0,"",_xlfn.IFNA(VLOOKUP(N403,buff!$K:$L,2,FALSE),""))</f>
        <v/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>
        <v>1691</v>
      </c>
      <c r="W403">
        <v>13</v>
      </c>
    </row>
    <row r="404" spans="1:23" x14ac:dyDescent="0.15">
      <c r="A404" s="8" t="str">
        <f t="shared" si="63"/>
        <v>被动技能20等级19</v>
      </c>
      <c r="B404" s="8">
        <f t="shared" si="66"/>
        <v>20</v>
      </c>
      <c r="C404" s="8">
        <f t="shared" si="58"/>
        <v>19</v>
      </c>
      <c r="E404" s="8">
        <f t="shared" si="64"/>
        <v>200399</v>
      </c>
      <c r="F404" t="str">
        <f t="shared" si="65"/>
        <v>守护</v>
      </c>
      <c r="G404">
        <v>200399</v>
      </c>
      <c r="H404" s="4" t="s">
        <v>446</v>
      </c>
      <c r="I404" s="4" t="str">
        <f t="shared" si="62"/>
        <v>提升自身防御力2082,并提升免伤率14%</v>
      </c>
      <c r="J404" t="s">
        <v>154</v>
      </c>
      <c r="K404" s="10" t="str">
        <f t="shared" si="61"/>
        <v>20399:100:1:0</v>
      </c>
      <c r="L404" s="4" t="s">
        <v>786</v>
      </c>
      <c r="M404" s="4"/>
      <c r="Q404" s="6" t="str">
        <f>IF(_xlfn.IFNA(VLOOKUP(L404,buff!$K:$L,2,FALSE),"")=0,"",_xlfn.IFNA(VLOOKUP(L404,buff!$K:$L,2,FALSE),""))</f>
        <v>20399:100:1:0</v>
      </c>
      <c r="R404" s="6" t="str">
        <f>IF(_xlfn.IFNA(VLOOKUP(M404,buff!$K:$L,2,FALSE),"")=0,"",_xlfn.IFNA(VLOOKUP(M404,buff!$K:$L,2,FALSE),""))</f>
        <v/>
      </c>
      <c r="S404" s="6" t="str">
        <f>IF(_xlfn.IFNA(VLOOKUP(N404,buff!$K:$L,2,FALSE),"")=0,"",_xlfn.IFNA(VLOOKUP(N404,buff!$K:$L,2,FALSE),""))</f>
        <v/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>
        <v>2082</v>
      </c>
      <c r="W404">
        <v>14</v>
      </c>
    </row>
    <row r="405" spans="1:23" x14ac:dyDescent="0.15">
      <c r="A405" s="8" t="str">
        <f t="shared" si="63"/>
        <v>被动技能20等级20</v>
      </c>
      <c r="B405" s="8">
        <f t="shared" si="66"/>
        <v>20</v>
      </c>
      <c r="C405" s="8">
        <f t="shared" si="58"/>
        <v>20</v>
      </c>
      <c r="E405" s="8">
        <f t="shared" si="64"/>
        <v>200400</v>
      </c>
      <c r="F405" t="str">
        <f t="shared" si="65"/>
        <v>守护</v>
      </c>
      <c r="G405">
        <v>200400</v>
      </c>
      <c r="H405" s="4" t="s">
        <v>446</v>
      </c>
      <c r="I405" s="4" t="str">
        <f t="shared" si="62"/>
        <v>提升自身防御力2563,并提升免伤率14%</v>
      </c>
      <c r="J405" t="s">
        <v>154</v>
      </c>
      <c r="K405" s="10" t="str">
        <f t="shared" si="61"/>
        <v>20400:100:1:0</v>
      </c>
      <c r="L405" s="4" t="s">
        <v>787</v>
      </c>
      <c r="M405" s="4"/>
      <c r="Q405" s="6" t="str">
        <f>IF(_xlfn.IFNA(VLOOKUP(L405,buff!$K:$L,2,FALSE),"")=0,"",_xlfn.IFNA(VLOOKUP(L405,buff!$K:$L,2,FALSE),""))</f>
        <v>20400:100:1:0</v>
      </c>
      <c r="R405" s="6" t="str">
        <f>IF(_xlfn.IFNA(VLOOKUP(M405,buff!$K:$L,2,FALSE),"")=0,"",_xlfn.IFNA(VLOOKUP(M405,buff!$K:$L,2,FALSE),""))</f>
        <v/>
      </c>
      <c r="S405" s="6" t="str">
        <f>IF(_xlfn.IFNA(VLOOKUP(N405,buff!$K:$L,2,FALSE),"")=0,"",_xlfn.IFNA(VLOOKUP(N405,buff!$K:$L,2,FALSE),""))</f>
        <v/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>
        <v>2563</v>
      </c>
      <c r="W405">
        <v>14</v>
      </c>
    </row>
    <row r="406" spans="1:23" x14ac:dyDescent="0.15">
      <c r="A406" s="8" t="str">
        <f t="shared" si="63"/>
        <v>被动技能21等级1</v>
      </c>
      <c r="B406" s="8">
        <f t="shared" si="66"/>
        <v>21</v>
      </c>
      <c r="C406" s="8">
        <f t="shared" si="58"/>
        <v>1</v>
      </c>
      <c r="E406" s="8">
        <f t="shared" si="64"/>
        <v>200401</v>
      </c>
      <c r="F406" t="str">
        <f t="shared" si="65"/>
        <v>冷血</v>
      </c>
      <c r="G406">
        <v>200401</v>
      </c>
      <c r="H406" s="4" t="s">
        <v>447</v>
      </c>
      <c r="I406" s="4" t="str">
        <f>"提升自身爆伤率"&amp;V406&amp;",并提升速度"&amp;W406&amp;"%"</f>
        <v>提升自身爆伤率15,并提升速度5%</v>
      </c>
      <c r="J406" t="s">
        <v>154</v>
      </c>
      <c r="K406" s="10" t="str">
        <f t="shared" ref="K406:K412" si="67">IF(Q406="","",Q406)&amp;IF(R406="","","|"&amp;R406)&amp;IF(S406="","","|"&amp;S406)&amp;IF(T406="","","|"&amp;T406)&amp;IF(U406="","","|"&amp;U406)</f>
        <v>20401:100:1:0</v>
      </c>
      <c r="L406" s="4" t="s">
        <v>788</v>
      </c>
      <c r="M406" s="4"/>
      <c r="Q406" s="6" t="str">
        <f>IF(_xlfn.IFNA(VLOOKUP(L406,buff!$K:$L,2,FALSE),"")=0,"",_xlfn.IFNA(VLOOKUP(L406,buff!$K:$L,2,FALSE),""))</f>
        <v>20401:100:1:0</v>
      </c>
      <c r="R406" s="6" t="str">
        <f>IF(_xlfn.IFNA(VLOOKUP(M406,buff!$K:$L,2,FALSE),"")=0,"",_xlfn.IFNA(VLOOKUP(M406,buff!$K:$L,2,FALSE),""))</f>
        <v/>
      </c>
      <c r="S406" s="6" t="str">
        <f>IF(_xlfn.IFNA(VLOOKUP(N406,buff!$K:$L,2,FALSE),"")=0,"",_xlfn.IFNA(VLOOKUP(N406,buff!$K:$L,2,FALSE),""))</f>
        <v/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>
        <v>15</v>
      </c>
      <c r="W406">
        <v>5</v>
      </c>
    </row>
    <row r="407" spans="1:23" x14ac:dyDescent="0.15">
      <c r="A407" s="8" t="str">
        <f t="shared" si="63"/>
        <v>被动技能21等级2</v>
      </c>
      <c r="B407" s="8">
        <f t="shared" si="66"/>
        <v>21</v>
      </c>
      <c r="C407" s="8">
        <f t="shared" ref="C407:C470" si="68">IF(C406=C$4,1,C406+1)</f>
        <v>2</v>
      </c>
      <c r="E407" s="8">
        <f t="shared" si="64"/>
        <v>200402</v>
      </c>
      <c r="F407" t="str">
        <f t="shared" si="65"/>
        <v>冷血</v>
      </c>
      <c r="G407">
        <v>200402</v>
      </c>
      <c r="H407" s="4" t="s">
        <v>447</v>
      </c>
      <c r="I407" s="4" t="str">
        <f t="shared" ref="I407:I424" si="69">"提升自身爆伤率"&amp;V407&amp;",并提升速度"&amp;W407&amp;"%"</f>
        <v>提升自身爆伤率16,并提升速度5%</v>
      </c>
      <c r="J407" t="s">
        <v>154</v>
      </c>
      <c r="K407" s="10" t="str">
        <f t="shared" si="67"/>
        <v>20402:100:1:0</v>
      </c>
      <c r="L407" s="4" t="s">
        <v>789</v>
      </c>
      <c r="M407" s="4"/>
      <c r="Q407" s="6" t="str">
        <f>IF(_xlfn.IFNA(VLOOKUP(L407,buff!$K:$L,2,FALSE),"")=0,"",_xlfn.IFNA(VLOOKUP(L407,buff!$K:$L,2,FALSE),""))</f>
        <v>20402:100:1:0</v>
      </c>
      <c r="R407" s="6" t="str">
        <f>IF(_xlfn.IFNA(VLOOKUP(M407,buff!$K:$L,2,FALSE),"")=0,"",_xlfn.IFNA(VLOOKUP(M407,buff!$K:$L,2,FALSE),""))</f>
        <v/>
      </c>
      <c r="S407" s="6" t="str">
        <f>IF(_xlfn.IFNA(VLOOKUP(N407,buff!$K:$L,2,FALSE),"")=0,"",_xlfn.IFNA(VLOOKUP(N407,buff!$K:$L,2,FALSE),""))</f>
        <v/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>
        <v>16</v>
      </c>
      <c r="W407">
        <v>5</v>
      </c>
    </row>
    <row r="408" spans="1:23" x14ac:dyDescent="0.15">
      <c r="A408" s="8" t="str">
        <f t="shared" si="63"/>
        <v>被动技能21等级3</v>
      </c>
      <c r="B408" s="8">
        <f t="shared" si="66"/>
        <v>21</v>
      </c>
      <c r="C408" s="8">
        <f t="shared" si="68"/>
        <v>3</v>
      </c>
      <c r="E408" s="8">
        <f t="shared" si="64"/>
        <v>200403</v>
      </c>
      <c r="F408" t="str">
        <f t="shared" si="65"/>
        <v>冷血</v>
      </c>
      <c r="G408">
        <v>200403</v>
      </c>
      <c r="H408" s="4" t="s">
        <v>447</v>
      </c>
      <c r="I408" s="4" t="str">
        <f t="shared" si="69"/>
        <v>提升自身爆伤率17,并提升速度6%</v>
      </c>
      <c r="J408" t="s">
        <v>154</v>
      </c>
      <c r="K408" s="10" t="str">
        <f t="shared" si="67"/>
        <v>20403:100:1:0</v>
      </c>
      <c r="L408" s="4" t="s">
        <v>790</v>
      </c>
      <c r="M408" s="4"/>
      <c r="Q408" s="6" t="str">
        <f>IF(_xlfn.IFNA(VLOOKUP(L408,buff!$K:$L,2,FALSE),"")=0,"",_xlfn.IFNA(VLOOKUP(L408,buff!$K:$L,2,FALSE),""))</f>
        <v>20403:100:1:0</v>
      </c>
      <c r="R408" s="6" t="str">
        <f>IF(_xlfn.IFNA(VLOOKUP(M408,buff!$K:$L,2,FALSE),"")=0,"",_xlfn.IFNA(VLOOKUP(M408,buff!$K:$L,2,FALSE),""))</f>
        <v/>
      </c>
      <c r="S408" s="6" t="str">
        <f>IF(_xlfn.IFNA(VLOOKUP(N408,buff!$K:$L,2,FALSE),"")=0,"",_xlfn.IFNA(VLOOKUP(N408,buff!$K:$L,2,FALSE),""))</f>
        <v/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>
        <v>17</v>
      </c>
      <c r="W408">
        <v>6</v>
      </c>
    </row>
    <row r="409" spans="1:23" x14ac:dyDescent="0.15">
      <c r="A409" s="8" t="str">
        <f t="shared" si="63"/>
        <v>被动技能21等级4</v>
      </c>
      <c r="B409" s="8">
        <f t="shared" si="66"/>
        <v>21</v>
      </c>
      <c r="C409" s="8">
        <f t="shared" si="68"/>
        <v>4</v>
      </c>
      <c r="E409" s="8">
        <f t="shared" si="64"/>
        <v>200404</v>
      </c>
      <c r="F409" t="str">
        <f t="shared" si="65"/>
        <v>冷血</v>
      </c>
      <c r="G409">
        <v>200404</v>
      </c>
      <c r="H409" s="4" t="s">
        <v>447</v>
      </c>
      <c r="I409" s="4" t="str">
        <f t="shared" si="69"/>
        <v>提升自身爆伤率18,并提升速度6%</v>
      </c>
      <c r="J409" t="s">
        <v>154</v>
      </c>
      <c r="K409" s="10" t="str">
        <f t="shared" si="67"/>
        <v>20404:100:1:0</v>
      </c>
      <c r="L409" s="4" t="s">
        <v>791</v>
      </c>
      <c r="M409" s="4"/>
      <c r="Q409" s="6" t="str">
        <f>IF(_xlfn.IFNA(VLOOKUP(L409,buff!$K:$L,2,FALSE),"")=0,"",_xlfn.IFNA(VLOOKUP(L409,buff!$K:$L,2,FALSE),""))</f>
        <v>20404:100:1:0</v>
      </c>
      <c r="R409" s="6" t="str">
        <f>IF(_xlfn.IFNA(VLOOKUP(M409,buff!$K:$L,2,FALSE),"")=0,"",_xlfn.IFNA(VLOOKUP(M409,buff!$K:$L,2,FALSE),""))</f>
        <v/>
      </c>
      <c r="S409" s="6" t="str">
        <f>IF(_xlfn.IFNA(VLOOKUP(N409,buff!$K:$L,2,FALSE),"")=0,"",_xlfn.IFNA(VLOOKUP(N409,buff!$K:$L,2,FALSE),""))</f>
        <v/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>
        <v>18</v>
      </c>
      <c r="W409">
        <v>6</v>
      </c>
    </row>
    <row r="410" spans="1:23" x14ac:dyDescent="0.15">
      <c r="A410" s="8" t="str">
        <f t="shared" si="63"/>
        <v>被动技能21等级5</v>
      </c>
      <c r="B410" s="8">
        <f t="shared" si="66"/>
        <v>21</v>
      </c>
      <c r="C410" s="8">
        <f t="shared" si="68"/>
        <v>5</v>
      </c>
      <c r="E410" s="8">
        <f t="shared" si="64"/>
        <v>200405</v>
      </c>
      <c r="F410" t="str">
        <f t="shared" si="65"/>
        <v>冷血</v>
      </c>
      <c r="G410">
        <v>200405</v>
      </c>
      <c r="H410" s="4" t="s">
        <v>447</v>
      </c>
      <c r="I410" s="4" t="str">
        <f t="shared" si="69"/>
        <v>提升自身爆伤率19,并提升速度7%</v>
      </c>
      <c r="J410" t="s">
        <v>154</v>
      </c>
      <c r="K410" s="10" t="str">
        <f t="shared" si="67"/>
        <v>20405:100:1:0</v>
      </c>
      <c r="L410" s="4" t="s">
        <v>792</v>
      </c>
      <c r="M410" s="4"/>
      <c r="Q410" s="6" t="str">
        <f>IF(_xlfn.IFNA(VLOOKUP(L410,buff!$K:$L,2,FALSE),"")=0,"",_xlfn.IFNA(VLOOKUP(L410,buff!$K:$L,2,FALSE),""))</f>
        <v>20405:100:1:0</v>
      </c>
      <c r="R410" s="6" t="str">
        <f>IF(_xlfn.IFNA(VLOOKUP(M410,buff!$K:$L,2,FALSE),"")=0,"",_xlfn.IFNA(VLOOKUP(M410,buff!$K:$L,2,FALSE),""))</f>
        <v/>
      </c>
      <c r="S410" s="6" t="str">
        <f>IF(_xlfn.IFNA(VLOOKUP(N410,buff!$K:$L,2,FALSE),"")=0,"",_xlfn.IFNA(VLOOKUP(N410,buff!$K:$L,2,FALSE),""))</f>
        <v/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>
        <v>19</v>
      </c>
      <c r="W410">
        <v>7</v>
      </c>
    </row>
    <row r="411" spans="1:23" x14ac:dyDescent="0.15">
      <c r="A411" s="8" t="str">
        <f t="shared" si="63"/>
        <v>被动技能21等级6</v>
      </c>
      <c r="B411" s="8">
        <f t="shared" si="66"/>
        <v>21</v>
      </c>
      <c r="C411" s="8">
        <f t="shared" si="68"/>
        <v>6</v>
      </c>
      <c r="E411" s="8">
        <f t="shared" si="64"/>
        <v>200406</v>
      </c>
      <c r="F411" t="str">
        <f t="shared" si="65"/>
        <v>冷血</v>
      </c>
      <c r="G411">
        <v>200406</v>
      </c>
      <c r="H411" s="4" t="s">
        <v>447</v>
      </c>
      <c r="I411" s="4" t="str">
        <f t="shared" si="69"/>
        <v>提升自身爆伤率20,并提升速度7%</v>
      </c>
      <c r="J411" t="s">
        <v>154</v>
      </c>
      <c r="K411" s="10" t="str">
        <f t="shared" si="67"/>
        <v>20406:100:1:0</v>
      </c>
      <c r="L411" s="4" t="s">
        <v>793</v>
      </c>
      <c r="M411" s="4"/>
      <c r="Q411" s="6" t="str">
        <f>IF(_xlfn.IFNA(VLOOKUP(L411,buff!$K:$L,2,FALSE),"")=0,"",_xlfn.IFNA(VLOOKUP(L411,buff!$K:$L,2,FALSE),""))</f>
        <v>20406:100:1:0</v>
      </c>
      <c r="R411" s="6" t="str">
        <f>IF(_xlfn.IFNA(VLOOKUP(M411,buff!$K:$L,2,FALSE),"")=0,"",_xlfn.IFNA(VLOOKUP(M411,buff!$K:$L,2,FALSE),""))</f>
        <v/>
      </c>
      <c r="S411" s="6" t="str">
        <f>IF(_xlfn.IFNA(VLOOKUP(N411,buff!$K:$L,2,FALSE),"")=0,"",_xlfn.IFNA(VLOOKUP(N411,buff!$K:$L,2,FALSE),""))</f>
        <v/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>
        <v>20</v>
      </c>
      <c r="W411">
        <v>7</v>
      </c>
    </row>
    <row r="412" spans="1:23" x14ac:dyDescent="0.15">
      <c r="A412" s="8" t="str">
        <f t="shared" si="63"/>
        <v>被动技能21等级7</v>
      </c>
      <c r="B412" s="8">
        <f t="shared" si="66"/>
        <v>21</v>
      </c>
      <c r="C412" s="8">
        <f t="shared" si="68"/>
        <v>7</v>
      </c>
      <c r="E412" s="8">
        <f t="shared" si="64"/>
        <v>200407</v>
      </c>
      <c r="F412" t="str">
        <f t="shared" si="65"/>
        <v>冷血</v>
      </c>
      <c r="G412">
        <v>200407</v>
      </c>
      <c r="H412" s="4" t="s">
        <v>447</v>
      </c>
      <c r="I412" s="4" t="str">
        <f t="shared" si="69"/>
        <v>提升自身爆伤率21,并提升速度8%</v>
      </c>
      <c r="J412" t="s">
        <v>154</v>
      </c>
      <c r="K412" s="10" t="str">
        <f t="shared" si="67"/>
        <v>20407:100:1:0</v>
      </c>
      <c r="L412" s="4" t="s">
        <v>794</v>
      </c>
      <c r="M412" s="4"/>
      <c r="Q412" s="6" t="str">
        <f>IF(_xlfn.IFNA(VLOOKUP(L412,buff!$K:$L,2,FALSE),"")=0,"",_xlfn.IFNA(VLOOKUP(L412,buff!$K:$L,2,FALSE),""))</f>
        <v>20407:100:1:0</v>
      </c>
      <c r="R412" s="6" t="str">
        <f>IF(_xlfn.IFNA(VLOOKUP(M412,buff!$K:$L,2,FALSE),"")=0,"",_xlfn.IFNA(VLOOKUP(M412,buff!$K:$L,2,FALSE),""))</f>
        <v/>
      </c>
      <c r="S412" s="6" t="str">
        <f>IF(_xlfn.IFNA(VLOOKUP(N412,buff!$K:$L,2,FALSE),"")=0,"",_xlfn.IFNA(VLOOKUP(N412,buff!$K:$L,2,FALSE),""))</f>
        <v/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>
        <v>21</v>
      </c>
      <c r="W412">
        <v>8</v>
      </c>
    </row>
    <row r="413" spans="1:23" x14ac:dyDescent="0.15">
      <c r="A413" s="8" t="str">
        <f t="shared" si="63"/>
        <v>被动技能21等级8</v>
      </c>
      <c r="B413" s="8">
        <f t="shared" si="66"/>
        <v>21</v>
      </c>
      <c r="C413" s="8">
        <f t="shared" si="68"/>
        <v>8</v>
      </c>
      <c r="E413" s="8">
        <f t="shared" si="64"/>
        <v>200408</v>
      </c>
      <c r="F413" t="str">
        <f t="shared" si="65"/>
        <v>冷血</v>
      </c>
      <c r="G413">
        <v>200408</v>
      </c>
      <c r="H413" s="4" t="s">
        <v>447</v>
      </c>
      <c r="I413" s="4" t="str">
        <f t="shared" si="69"/>
        <v>提升自身爆伤率22,并提升速度8%</v>
      </c>
      <c r="J413" t="s">
        <v>154</v>
      </c>
      <c r="K413" s="10" t="str">
        <f t="shared" ref="K413:K425" si="70">IF(Q413="","",Q413)&amp;IF(R413="","","|"&amp;R413)&amp;IF(S413="","","|"&amp;S413)&amp;IF(T413="","","|"&amp;T413)&amp;IF(U413="","","|"&amp;U413)</f>
        <v>20408:100:1:0</v>
      </c>
      <c r="L413" s="4" t="s">
        <v>795</v>
      </c>
      <c r="M413" s="4"/>
      <c r="Q413" s="6" t="str">
        <f>IF(_xlfn.IFNA(VLOOKUP(L413,buff!$K:$L,2,FALSE),"")=0,"",_xlfn.IFNA(VLOOKUP(L413,buff!$K:$L,2,FALSE),""))</f>
        <v>20408:100:1:0</v>
      </c>
      <c r="R413" s="6" t="str">
        <f>IF(_xlfn.IFNA(VLOOKUP(M413,buff!$K:$L,2,FALSE),"")=0,"",_xlfn.IFNA(VLOOKUP(M413,buff!$K:$L,2,FALSE),""))</f>
        <v/>
      </c>
      <c r="S413" s="6" t="str">
        <f>IF(_xlfn.IFNA(VLOOKUP(N413,buff!$K:$L,2,FALSE),"")=0,"",_xlfn.IFNA(VLOOKUP(N413,buff!$K:$L,2,FALSE),""))</f>
        <v/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>
        <v>22</v>
      </c>
      <c r="W413">
        <v>8</v>
      </c>
    </row>
    <row r="414" spans="1:23" x14ac:dyDescent="0.15">
      <c r="A414" s="8" t="str">
        <f t="shared" si="63"/>
        <v>被动技能21等级9</v>
      </c>
      <c r="B414" s="8">
        <f t="shared" si="66"/>
        <v>21</v>
      </c>
      <c r="C414" s="8">
        <f t="shared" si="68"/>
        <v>9</v>
      </c>
      <c r="E414" s="8">
        <f t="shared" si="64"/>
        <v>200409</v>
      </c>
      <c r="F414" t="str">
        <f t="shared" si="65"/>
        <v>冷血</v>
      </c>
      <c r="G414">
        <v>200409</v>
      </c>
      <c r="H414" s="4" t="s">
        <v>447</v>
      </c>
      <c r="I414" s="4" t="str">
        <f t="shared" si="69"/>
        <v>提升自身爆伤率23,并提升速度9%</v>
      </c>
      <c r="J414" t="s">
        <v>154</v>
      </c>
      <c r="K414" s="10" t="str">
        <f t="shared" si="70"/>
        <v>20409:100:1:0</v>
      </c>
      <c r="L414" s="4" t="s">
        <v>796</v>
      </c>
      <c r="M414" s="4"/>
      <c r="Q414" s="6" t="str">
        <f>IF(_xlfn.IFNA(VLOOKUP(L414,buff!$K:$L,2,FALSE),"")=0,"",_xlfn.IFNA(VLOOKUP(L414,buff!$K:$L,2,FALSE),""))</f>
        <v>20409:100:1:0</v>
      </c>
      <c r="R414" s="6" t="str">
        <f>IF(_xlfn.IFNA(VLOOKUP(M414,buff!$K:$L,2,FALSE),"")=0,"",_xlfn.IFNA(VLOOKUP(M414,buff!$K:$L,2,FALSE),""))</f>
        <v/>
      </c>
      <c r="S414" s="6" t="str">
        <f>IF(_xlfn.IFNA(VLOOKUP(N414,buff!$K:$L,2,FALSE),"")=0,"",_xlfn.IFNA(VLOOKUP(N414,buff!$K:$L,2,FALSE),""))</f>
        <v/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>
        <v>23</v>
      </c>
      <c r="W414">
        <v>9</v>
      </c>
    </row>
    <row r="415" spans="1:23" x14ac:dyDescent="0.15">
      <c r="A415" s="8" t="str">
        <f t="shared" si="63"/>
        <v>被动技能21等级10</v>
      </c>
      <c r="B415" s="8">
        <f t="shared" si="66"/>
        <v>21</v>
      </c>
      <c r="C415" s="8">
        <f t="shared" si="68"/>
        <v>10</v>
      </c>
      <c r="E415" s="8">
        <f t="shared" si="64"/>
        <v>200410</v>
      </c>
      <c r="F415" t="str">
        <f t="shared" si="65"/>
        <v>冷血</v>
      </c>
      <c r="G415">
        <v>200410</v>
      </c>
      <c r="H415" s="4" t="s">
        <v>447</v>
      </c>
      <c r="I415" s="4" t="str">
        <f t="shared" si="69"/>
        <v>提升自身爆伤率24,并提升速度9%</v>
      </c>
      <c r="J415" t="s">
        <v>154</v>
      </c>
      <c r="K415" s="10" t="str">
        <f t="shared" si="70"/>
        <v>20410:100:1:0</v>
      </c>
      <c r="L415" s="4" t="s">
        <v>797</v>
      </c>
      <c r="M415" s="4"/>
      <c r="Q415" s="6" t="str">
        <f>IF(_xlfn.IFNA(VLOOKUP(L415,buff!$K:$L,2,FALSE),"")=0,"",_xlfn.IFNA(VLOOKUP(L415,buff!$K:$L,2,FALSE),""))</f>
        <v>20410:100:1:0</v>
      </c>
      <c r="R415" s="6" t="str">
        <f>IF(_xlfn.IFNA(VLOOKUP(M415,buff!$K:$L,2,FALSE),"")=0,"",_xlfn.IFNA(VLOOKUP(M415,buff!$K:$L,2,FALSE),""))</f>
        <v/>
      </c>
      <c r="S415" s="6" t="str">
        <f>IF(_xlfn.IFNA(VLOOKUP(N415,buff!$K:$L,2,FALSE),"")=0,"",_xlfn.IFNA(VLOOKUP(N415,buff!$K:$L,2,FALSE),""))</f>
        <v/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>
        <v>24</v>
      </c>
      <c r="W415">
        <v>9</v>
      </c>
    </row>
    <row r="416" spans="1:23" x14ac:dyDescent="0.15">
      <c r="A416" s="8" t="str">
        <f t="shared" si="63"/>
        <v>被动技能21等级11</v>
      </c>
      <c r="B416" s="8">
        <f t="shared" si="66"/>
        <v>21</v>
      </c>
      <c r="C416" s="8">
        <f t="shared" si="68"/>
        <v>11</v>
      </c>
      <c r="E416" s="8">
        <f t="shared" si="64"/>
        <v>200411</v>
      </c>
      <c r="F416" t="str">
        <f t="shared" si="65"/>
        <v>冷血</v>
      </c>
      <c r="G416">
        <v>200411</v>
      </c>
      <c r="H416" s="4" t="s">
        <v>447</v>
      </c>
      <c r="I416" s="4" t="str">
        <f t="shared" si="69"/>
        <v>提升自身爆伤率25,并提升速度10%</v>
      </c>
      <c r="J416" t="s">
        <v>154</v>
      </c>
      <c r="K416" s="10" t="str">
        <f t="shared" si="70"/>
        <v>20411:100:1:0</v>
      </c>
      <c r="L416" s="4" t="s">
        <v>798</v>
      </c>
      <c r="M416" s="4"/>
      <c r="Q416" s="6" t="str">
        <f>IF(_xlfn.IFNA(VLOOKUP(L416,buff!$K:$L,2,FALSE),"")=0,"",_xlfn.IFNA(VLOOKUP(L416,buff!$K:$L,2,FALSE),""))</f>
        <v>20411:100:1:0</v>
      </c>
      <c r="R416" s="6" t="str">
        <f>IF(_xlfn.IFNA(VLOOKUP(M416,buff!$K:$L,2,FALSE),"")=0,"",_xlfn.IFNA(VLOOKUP(M416,buff!$K:$L,2,FALSE),""))</f>
        <v/>
      </c>
      <c r="S416" s="6" t="str">
        <f>IF(_xlfn.IFNA(VLOOKUP(N416,buff!$K:$L,2,FALSE),"")=0,"",_xlfn.IFNA(VLOOKUP(N416,buff!$K:$L,2,FALSE),""))</f>
        <v/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>
        <v>25</v>
      </c>
      <c r="W416">
        <v>10</v>
      </c>
    </row>
    <row r="417" spans="1:23" x14ac:dyDescent="0.15">
      <c r="A417" s="8" t="str">
        <f t="shared" si="63"/>
        <v>被动技能21等级12</v>
      </c>
      <c r="B417" s="8">
        <f t="shared" si="66"/>
        <v>21</v>
      </c>
      <c r="C417" s="8">
        <f t="shared" si="68"/>
        <v>12</v>
      </c>
      <c r="E417" s="8">
        <f t="shared" si="64"/>
        <v>200412</v>
      </c>
      <c r="F417" t="str">
        <f t="shared" si="65"/>
        <v>冷血</v>
      </c>
      <c r="G417">
        <v>200412</v>
      </c>
      <c r="H417" s="4" t="s">
        <v>447</v>
      </c>
      <c r="I417" s="4" t="str">
        <f t="shared" si="69"/>
        <v>提升自身爆伤率26,并提升速度10%</v>
      </c>
      <c r="J417" t="s">
        <v>154</v>
      </c>
      <c r="K417" s="10" t="str">
        <f t="shared" si="70"/>
        <v>20412:100:1:0</v>
      </c>
      <c r="L417" s="4" t="s">
        <v>799</v>
      </c>
      <c r="M417" s="4"/>
      <c r="Q417" s="6" t="str">
        <f>IF(_xlfn.IFNA(VLOOKUP(L417,buff!$K:$L,2,FALSE),"")=0,"",_xlfn.IFNA(VLOOKUP(L417,buff!$K:$L,2,FALSE),""))</f>
        <v>20412:100:1:0</v>
      </c>
      <c r="R417" s="6" t="str">
        <f>IF(_xlfn.IFNA(VLOOKUP(M417,buff!$K:$L,2,FALSE),"")=0,"",_xlfn.IFNA(VLOOKUP(M417,buff!$K:$L,2,FALSE),""))</f>
        <v/>
      </c>
      <c r="S417" s="6" t="str">
        <f>IF(_xlfn.IFNA(VLOOKUP(N417,buff!$K:$L,2,FALSE),"")=0,"",_xlfn.IFNA(VLOOKUP(N417,buff!$K:$L,2,FALSE),""))</f>
        <v/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>
        <v>26</v>
      </c>
      <c r="W417">
        <v>10</v>
      </c>
    </row>
    <row r="418" spans="1:23" x14ac:dyDescent="0.15">
      <c r="A418" s="8" t="str">
        <f t="shared" si="63"/>
        <v>被动技能21等级13</v>
      </c>
      <c r="B418" s="8">
        <f t="shared" si="66"/>
        <v>21</v>
      </c>
      <c r="C418" s="8">
        <f t="shared" si="68"/>
        <v>13</v>
      </c>
      <c r="E418" s="8">
        <f t="shared" si="64"/>
        <v>200413</v>
      </c>
      <c r="F418" t="str">
        <f t="shared" si="65"/>
        <v>冷血</v>
      </c>
      <c r="G418">
        <v>200413</v>
      </c>
      <c r="H418" s="4" t="s">
        <v>447</v>
      </c>
      <c r="I418" s="4" t="str">
        <f t="shared" si="69"/>
        <v>提升自身爆伤率27,并提升速度10%</v>
      </c>
      <c r="J418" t="s">
        <v>154</v>
      </c>
      <c r="K418" s="10" t="str">
        <f t="shared" si="70"/>
        <v>20413:100:1:0</v>
      </c>
      <c r="L418" s="4" t="s">
        <v>800</v>
      </c>
      <c r="M418" s="4"/>
      <c r="Q418" s="6" t="str">
        <f>IF(_xlfn.IFNA(VLOOKUP(L418,buff!$K:$L,2,FALSE),"")=0,"",_xlfn.IFNA(VLOOKUP(L418,buff!$K:$L,2,FALSE),""))</f>
        <v>20413:100:1:0</v>
      </c>
      <c r="R418" s="6" t="str">
        <f>IF(_xlfn.IFNA(VLOOKUP(M418,buff!$K:$L,2,FALSE),"")=0,"",_xlfn.IFNA(VLOOKUP(M418,buff!$K:$L,2,FALSE),""))</f>
        <v/>
      </c>
      <c r="S418" s="6" t="str">
        <f>IF(_xlfn.IFNA(VLOOKUP(N418,buff!$K:$L,2,FALSE),"")=0,"",_xlfn.IFNA(VLOOKUP(N418,buff!$K:$L,2,FALSE),""))</f>
        <v/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>
        <v>27</v>
      </c>
      <c r="W418">
        <v>10</v>
      </c>
    </row>
    <row r="419" spans="1:23" x14ac:dyDescent="0.15">
      <c r="A419" s="8" t="str">
        <f t="shared" si="63"/>
        <v>被动技能21等级14</v>
      </c>
      <c r="B419" s="8">
        <f t="shared" si="66"/>
        <v>21</v>
      </c>
      <c r="C419" s="8">
        <f t="shared" si="68"/>
        <v>14</v>
      </c>
      <c r="E419" s="8">
        <f t="shared" si="64"/>
        <v>200414</v>
      </c>
      <c r="F419" t="str">
        <f t="shared" si="65"/>
        <v>冷血</v>
      </c>
      <c r="G419">
        <v>200414</v>
      </c>
      <c r="H419" s="4" t="s">
        <v>447</v>
      </c>
      <c r="I419" s="4" t="str">
        <f t="shared" si="69"/>
        <v>提升自身爆伤率28,并提升速度10%</v>
      </c>
      <c r="J419" t="s">
        <v>154</v>
      </c>
      <c r="K419" s="10" t="str">
        <f t="shared" si="70"/>
        <v>20414:100:1:0</v>
      </c>
      <c r="L419" s="4" t="s">
        <v>801</v>
      </c>
      <c r="M419" s="4"/>
      <c r="Q419" s="6" t="str">
        <f>IF(_xlfn.IFNA(VLOOKUP(L419,buff!$K:$L,2,FALSE),"")=0,"",_xlfn.IFNA(VLOOKUP(L419,buff!$K:$L,2,FALSE),""))</f>
        <v>20414:100:1:0</v>
      </c>
      <c r="R419" s="6" t="str">
        <f>IF(_xlfn.IFNA(VLOOKUP(M419,buff!$K:$L,2,FALSE),"")=0,"",_xlfn.IFNA(VLOOKUP(M419,buff!$K:$L,2,FALSE),""))</f>
        <v/>
      </c>
      <c r="S419" s="6" t="str">
        <f>IF(_xlfn.IFNA(VLOOKUP(N419,buff!$K:$L,2,FALSE),"")=0,"",_xlfn.IFNA(VLOOKUP(N419,buff!$K:$L,2,FALSE),""))</f>
        <v/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>
        <v>28</v>
      </c>
      <c r="W419">
        <v>10</v>
      </c>
    </row>
    <row r="420" spans="1:23" x14ac:dyDescent="0.15">
      <c r="A420" s="8" t="str">
        <f t="shared" si="63"/>
        <v>被动技能21等级15</v>
      </c>
      <c r="B420" s="8">
        <f t="shared" si="66"/>
        <v>21</v>
      </c>
      <c r="C420" s="8">
        <f t="shared" si="68"/>
        <v>15</v>
      </c>
      <c r="E420" s="8">
        <f t="shared" si="64"/>
        <v>200415</v>
      </c>
      <c r="F420" t="str">
        <f t="shared" si="65"/>
        <v>冷血</v>
      </c>
      <c r="G420">
        <v>200415</v>
      </c>
      <c r="H420" s="4" t="s">
        <v>447</v>
      </c>
      <c r="I420" s="4" t="str">
        <f t="shared" si="69"/>
        <v>提升自身爆伤率29,并提升速度10%</v>
      </c>
      <c r="J420" t="s">
        <v>154</v>
      </c>
      <c r="K420" s="10" t="str">
        <f t="shared" si="70"/>
        <v>20415:100:1:0</v>
      </c>
      <c r="L420" s="4" t="s">
        <v>802</v>
      </c>
      <c r="M420" s="4"/>
      <c r="Q420" s="6" t="str">
        <f>IF(_xlfn.IFNA(VLOOKUP(L420,buff!$K:$L,2,FALSE),"")=0,"",_xlfn.IFNA(VLOOKUP(L420,buff!$K:$L,2,FALSE),""))</f>
        <v>20415:100:1:0</v>
      </c>
      <c r="R420" s="6" t="str">
        <f>IF(_xlfn.IFNA(VLOOKUP(M420,buff!$K:$L,2,FALSE),"")=0,"",_xlfn.IFNA(VLOOKUP(M420,buff!$K:$L,2,FALSE),""))</f>
        <v/>
      </c>
      <c r="S420" s="6" t="str">
        <f>IF(_xlfn.IFNA(VLOOKUP(N420,buff!$K:$L,2,FALSE),"")=0,"",_xlfn.IFNA(VLOOKUP(N420,buff!$K:$L,2,FALSE),""))</f>
        <v/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>
        <v>29</v>
      </c>
      <c r="W420">
        <v>10</v>
      </c>
    </row>
    <row r="421" spans="1:23" x14ac:dyDescent="0.15">
      <c r="A421" s="8" t="str">
        <f t="shared" si="63"/>
        <v>被动技能21等级16</v>
      </c>
      <c r="B421" s="8">
        <f t="shared" si="66"/>
        <v>21</v>
      </c>
      <c r="C421" s="8">
        <f t="shared" si="68"/>
        <v>16</v>
      </c>
      <c r="E421" s="8">
        <f t="shared" si="64"/>
        <v>200416</v>
      </c>
      <c r="F421" t="str">
        <f t="shared" si="65"/>
        <v>冷血</v>
      </c>
      <c r="G421">
        <v>200416</v>
      </c>
      <c r="H421" s="4" t="s">
        <v>447</v>
      </c>
      <c r="I421" s="4" t="str">
        <f t="shared" si="69"/>
        <v>提升自身爆伤率30,并提升速度10%</v>
      </c>
      <c r="J421" t="s">
        <v>154</v>
      </c>
      <c r="K421" s="10" t="str">
        <f t="shared" si="70"/>
        <v>20416:100:1:0</v>
      </c>
      <c r="L421" s="4" t="s">
        <v>803</v>
      </c>
      <c r="M421" s="4"/>
      <c r="Q421" s="6" t="str">
        <f>IF(_xlfn.IFNA(VLOOKUP(L421,buff!$K:$L,2,FALSE),"")=0,"",_xlfn.IFNA(VLOOKUP(L421,buff!$K:$L,2,FALSE),""))</f>
        <v>20416:100:1:0</v>
      </c>
      <c r="R421" s="6" t="str">
        <f>IF(_xlfn.IFNA(VLOOKUP(M421,buff!$K:$L,2,FALSE),"")=0,"",_xlfn.IFNA(VLOOKUP(M421,buff!$K:$L,2,FALSE),""))</f>
        <v/>
      </c>
      <c r="S421" s="6" t="str">
        <f>IF(_xlfn.IFNA(VLOOKUP(N421,buff!$K:$L,2,FALSE),"")=0,"",_xlfn.IFNA(VLOOKUP(N421,buff!$K:$L,2,FALSE),""))</f>
        <v/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>
        <v>30</v>
      </c>
      <c r="W421">
        <v>10</v>
      </c>
    </row>
    <row r="422" spans="1:23" x14ac:dyDescent="0.15">
      <c r="A422" s="8" t="str">
        <f t="shared" si="63"/>
        <v>被动技能21等级17</v>
      </c>
      <c r="B422" s="8">
        <f t="shared" si="66"/>
        <v>21</v>
      </c>
      <c r="C422" s="8">
        <f t="shared" si="68"/>
        <v>17</v>
      </c>
      <c r="E422" s="8">
        <f t="shared" si="64"/>
        <v>200417</v>
      </c>
      <c r="F422" t="str">
        <f t="shared" si="65"/>
        <v>冷血</v>
      </c>
      <c r="G422">
        <v>200417</v>
      </c>
      <c r="H422" s="4" t="s">
        <v>447</v>
      </c>
      <c r="I422" s="4" t="str">
        <f t="shared" si="69"/>
        <v>提升自身爆伤率31,并提升速度10%</v>
      </c>
      <c r="J422" t="s">
        <v>154</v>
      </c>
      <c r="K422" s="10" t="str">
        <f t="shared" si="70"/>
        <v>20417:100:1:0</v>
      </c>
      <c r="L422" s="4" t="s">
        <v>804</v>
      </c>
      <c r="M422" s="4"/>
      <c r="Q422" s="6" t="str">
        <f>IF(_xlfn.IFNA(VLOOKUP(L422,buff!$K:$L,2,FALSE),"")=0,"",_xlfn.IFNA(VLOOKUP(L422,buff!$K:$L,2,FALSE),""))</f>
        <v>20417:100:1:0</v>
      </c>
      <c r="R422" s="6" t="str">
        <f>IF(_xlfn.IFNA(VLOOKUP(M422,buff!$K:$L,2,FALSE),"")=0,"",_xlfn.IFNA(VLOOKUP(M422,buff!$K:$L,2,FALSE),""))</f>
        <v/>
      </c>
      <c r="S422" s="6" t="str">
        <f>IF(_xlfn.IFNA(VLOOKUP(N422,buff!$K:$L,2,FALSE),"")=0,"",_xlfn.IFNA(VLOOKUP(N422,buff!$K:$L,2,FALSE),""))</f>
        <v/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>
        <v>31</v>
      </c>
      <c r="W422">
        <v>10</v>
      </c>
    </row>
    <row r="423" spans="1:23" x14ac:dyDescent="0.15">
      <c r="A423" s="8" t="str">
        <f t="shared" si="63"/>
        <v>被动技能21等级18</v>
      </c>
      <c r="B423" s="8">
        <f t="shared" si="66"/>
        <v>21</v>
      </c>
      <c r="C423" s="8">
        <f t="shared" si="68"/>
        <v>18</v>
      </c>
      <c r="E423" s="8">
        <f t="shared" si="64"/>
        <v>200418</v>
      </c>
      <c r="F423" t="str">
        <f t="shared" si="65"/>
        <v>冷血</v>
      </c>
      <c r="G423">
        <v>200418</v>
      </c>
      <c r="H423" s="4" t="s">
        <v>447</v>
      </c>
      <c r="I423" s="4" t="str">
        <f t="shared" si="69"/>
        <v>提升自身爆伤率32,并提升速度10%</v>
      </c>
      <c r="J423" t="s">
        <v>154</v>
      </c>
      <c r="K423" s="10" t="str">
        <f t="shared" si="70"/>
        <v>20418:100:1:0</v>
      </c>
      <c r="L423" s="4" t="s">
        <v>805</v>
      </c>
      <c r="M423" s="4"/>
      <c r="Q423" s="6" t="str">
        <f>IF(_xlfn.IFNA(VLOOKUP(L423,buff!$K:$L,2,FALSE),"")=0,"",_xlfn.IFNA(VLOOKUP(L423,buff!$K:$L,2,FALSE),""))</f>
        <v>20418:100:1:0</v>
      </c>
      <c r="R423" s="6" t="str">
        <f>IF(_xlfn.IFNA(VLOOKUP(M423,buff!$K:$L,2,FALSE),"")=0,"",_xlfn.IFNA(VLOOKUP(M423,buff!$K:$L,2,FALSE),""))</f>
        <v/>
      </c>
      <c r="S423" s="6" t="str">
        <f>IF(_xlfn.IFNA(VLOOKUP(N423,buff!$K:$L,2,FALSE),"")=0,"",_xlfn.IFNA(VLOOKUP(N423,buff!$K:$L,2,FALSE),""))</f>
        <v/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>
        <v>32</v>
      </c>
      <c r="W423">
        <v>10</v>
      </c>
    </row>
    <row r="424" spans="1:23" x14ac:dyDescent="0.15">
      <c r="A424" s="8" t="str">
        <f t="shared" si="63"/>
        <v>被动技能21等级19</v>
      </c>
      <c r="B424" s="8">
        <f t="shared" si="66"/>
        <v>21</v>
      </c>
      <c r="C424" s="8">
        <f t="shared" si="68"/>
        <v>19</v>
      </c>
      <c r="E424" s="8">
        <f t="shared" si="64"/>
        <v>200419</v>
      </c>
      <c r="F424" t="str">
        <f t="shared" si="65"/>
        <v>冷血</v>
      </c>
      <c r="G424">
        <v>200419</v>
      </c>
      <c r="H424" s="4" t="s">
        <v>447</v>
      </c>
      <c r="I424" s="4" t="str">
        <f t="shared" si="69"/>
        <v>提升自身爆伤率33,并提升速度10%</v>
      </c>
      <c r="J424" t="s">
        <v>154</v>
      </c>
      <c r="K424" s="10" t="str">
        <f t="shared" si="70"/>
        <v>20419:100:1:0</v>
      </c>
      <c r="L424" s="4" t="s">
        <v>806</v>
      </c>
      <c r="M424" s="4"/>
      <c r="Q424" s="6" t="str">
        <f>IF(_xlfn.IFNA(VLOOKUP(L424,buff!$K:$L,2,FALSE),"")=0,"",_xlfn.IFNA(VLOOKUP(L424,buff!$K:$L,2,FALSE),""))</f>
        <v>20419:100:1:0</v>
      </c>
      <c r="R424" s="6" t="str">
        <f>IF(_xlfn.IFNA(VLOOKUP(M424,buff!$K:$L,2,FALSE),"")=0,"",_xlfn.IFNA(VLOOKUP(M424,buff!$K:$L,2,FALSE),""))</f>
        <v/>
      </c>
      <c r="S424" s="6" t="str">
        <f>IF(_xlfn.IFNA(VLOOKUP(N424,buff!$K:$L,2,FALSE),"")=0,"",_xlfn.IFNA(VLOOKUP(N424,buff!$K:$L,2,FALSE),""))</f>
        <v/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>
        <v>33</v>
      </c>
      <c r="W424">
        <v>10</v>
      </c>
    </row>
    <row r="425" spans="1:23" x14ac:dyDescent="0.15">
      <c r="A425" s="8" t="str">
        <f t="shared" si="63"/>
        <v>被动技能21等级20</v>
      </c>
      <c r="B425" s="8">
        <f t="shared" si="66"/>
        <v>21</v>
      </c>
      <c r="C425" s="8">
        <f t="shared" si="68"/>
        <v>20</v>
      </c>
      <c r="E425" s="8">
        <f t="shared" si="64"/>
        <v>200420</v>
      </c>
      <c r="F425" t="str">
        <f t="shared" si="65"/>
        <v>冷血</v>
      </c>
      <c r="G425">
        <v>200420</v>
      </c>
      <c r="H425" s="4" t="s">
        <v>447</v>
      </c>
      <c r="I425" s="4" t="str">
        <f>"提升自身爆伤率"&amp;V425&amp;",并提升速度"&amp;W425&amp;"%"</f>
        <v>提升自身爆伤率34,并提升速度10%</v>
      </c>
      <c r="J425" t="s">
        <v>154</v>
      </c>
      <c r="K425" s="10" t="str">
        <f t="shared" si="70"/>
        <v>20420:100:1:0</v>
      </c>
      <c r="L425" s="4" t="s">
        <v>807</v>
      </c>
      <c r="M425" s="4"/>
      <c r="Q425" s="6" t="str">
        <f>IF(_xlfn.IFNA(VLOOKUP(L425,buff!$K:$L,2,FALSE),"")=0,"",_xlfn.IFNA(VLOOKUP(L425,buff!$K:$L,2,FALSE),""))</f>
        <v>20420:100:1:0</v>
      </c>
      <c r="R425" s="6" t="str">
        <f>IF(_xlfn.IFNA(VLOOKUP(M425,buff!$K:$L,2,FALSE),"")=0,"",_xlfn.IFNA(VLOOKUP(M425,buff!$K:$L,2,FALSE),""))</f>
        <v/>
      </c>
      <c r="S425" s="6" t="str">
        <f>IF(_xlfn.IFNA(VLOOKUP(N425,buff!$K:$L,2,FALSE),"")=0,"",_xlfn.IFNA(VLOOKUP(N425,buff!$K:$L,2,FALSE),""))</f>
        <v/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>
        <v>34</v>
      </c>
      <c r="W425">
        <v>10</v>
      </c>
    </row>
    <row r="426" spans="1:23" x14ac:dyDescent="0.15">
      <c r="A426" s="8" t="str">
        <f t="shared" si="63"/>
        <v>被动技能22等级1</v>
      </c>
      <c r="B426" s="8">
        <f t="shared" si="66"/>
        <v>22</v>
      </c>
      <c r="C426" s="8">
        <f t="shared" si="68"/>
        <v>1</v>
      </c>
      <c r="E426" s="8">
        <f t="shared" si="64"/>
        <v>200421</v>
      </c>
      <c r="F426" t="str">
        <f t="shared" si="65"/>
        <v>格挡</v>
      </c>
      <c r="G426">
        <v>200421</v>
      </c>
      <c r="H426" s="26" t="s">
        <v>449</v>
      </c>
      <c r="I426" s="4" t="str">
        <f t="shared" ref="I426:I445" si="71">"提升自身格挡率"&amp;V426</f>
        <v>提升自身格挡率10</v>
      </c>
      <c r="J426" t="s">
        <v>154</v>
      </c>
      <c r="K426" s="10" t="str">
        <f t="shared" ref="K426:K445" si="72">IF(Q426="","",Q426)&amp;IF(R426="","","|"&amp;R426)&amp;IF(S426="","","|"&amp;S426)&amp;IF(T426="","","|"&amp;T426)&amp;IF(U426="","","|"&amp;U426)</f>
        <v>20421:100:1:0</v>
      </c>
      <c r="L426" s="4" t="s">
        <v>808</v>
      </c>
      <c r="Q426" s="6" t="str">
        <f>IF(_xlfn.IFNA(VLOOKUP(L426,buff!$K:$L,2,FALSE),"")=0,"",_xlfn.IFNA(VLOOKUP(L426,buff!$K:$L,2,FALSE),""))</f>
        <v>20421:100:1:0</v>
      </c>
      <c r="R426" s="6" t="str">
        <f>IF(_xlfn.IFNA(VLOOKUP(M426,buff!$K:$L,2,FALSE),"")=0,"",_xlfn.IFNA(VLOOKUP(M426,buff!$K:$L,2,FALSE),""))</f>
        <v/>
      </c>
      <c r="S426" s="6" t="str">
        <f>IF(_xlfn.IFNA(VLOOKUP(N426,buff!$K:$L,2,FALSE),"")=0,"",_xlfn.IFNA(VLOOKUP(N426,buff!$K:$L,2,FALSE),""))</f>
        <v/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>
        <v>10</v>
      </c>
      <c r="W426" t="s">
        <v>1487</v>
      </c>
    </row>
    <row r="427" spans="1:23" x14ac:dyDescent="0.15">
      <c r="A427" s="8" t="str">
        <f t="shared" si="63"/>
        <v>被动技能22等级2</v>
      </c>
      <c r="B427" s="8">
        <f t="shared" si="66"/>
        <v>22</v>
      </c>
      <c r="C427" s="8">
        <f t="shared" si="68"/>
        <v>2</v>
      </c>
      <c r="E427" s="8">
        <f t="shared" si="64"/>
        <v>200422</v>
      </c>
      <c r="F427" t="str">
        <f t="shared" si="65"/>
        <v>格挡</v>
      </c>
      <c r="G427">
        <v>200422</v>
      </c>
      <c r="H427" s="26" t="s">
        <v>449</v>
      </c>
      <c r="I427" s="4" t="str">
        <f t="shared" si="71"/>
        <v>提升自身格挡率11</v>
      </c>
      <c r="J427" t="s">
        <v>154</v>
      </c>
      <c r="K427" s="10" t="str">
        <f t="shared" si="72"/>
        <v>20422:100:1:0</v>
      </c>
      <c r="L427" s="4" t="s">
        <v>809</v>
      </c>
      <c r="Q427" s="6" t="str">
        <f>IF(_xlfn.IFNA(VLOOKUP(L427,buff!$K:$L,2,FALSE),"")=0,"",_xlfn.IFNA(VLOOKUP(L427,buff!$K:$L,2,FALSE),""))</f>
        <v>20422:100:1:0</v>
      </c>
      <c r="R427" s="6" t="str">
        <f>IF(_xlfn.IFNA(VLOOKUP(M427,buff!$K:$L,2,FALSE),"")=0,"",_xlfn.IFNA(VLOOKUP(M427,buff!$K:$L,2,FALSE),""))</f>
        <v/>
      </c>
      <c r="S427" s="6" t="str">
        <f>IF(_xlfn.IFNA(VLOOKUP(N427,buff!$K:$L,2,FALSE),"")=0,"",_xlfn.IFNA(VLOOKUP(N427,buff!$K:$L,2,FALSE),""))</f>
        <v/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>
        <v>11</v>
      </c>
      <c r="W427" t="s">
        <v>1487</v>
      </c>
    </row>
    <row r="428" spans="1:23" x14ac:dyDescent="0.15">
      <c r="A428" s="8" t="str">
        <f t="shared" si="63"/>
        <v>被动技能22等级3</v>
      </c>
      <c r="B428" s="8">
        <f t="shared" si="66"/>
        <v>22</v>
      </c>
      <c r="C428" s="8">
        <f t="shared" si="68"/>
        <v>3</v>
      </c>
      <c r="E428" s="8">
        <f t="shared" si="64"/>
        <v>200423</v>
      </c>
      <c r="F428" t="str">
        <f t="shared" si="65"/>
        <v>格挡</v>
      </c>
      <c r="G428">
        <v>200423</v>
      </c>
      <c r="H428" s="26" t="s">
        <v>449</v>
      </c>
      <c r="I428" s="4" t="str">
        <f t="shared" si="71"/>
        <v>提升自身格挡率12</v>
      </c>
      <c r="J428" t="s">
        <v>154</v>
      </c>
      <c r="K428" s="10" t="str">
        <f t="shared" si="72"/>
        <v>20423:100:1:0</v>
      </c>
      <c r="L428" s="4" t="s">
        <v>810</v>
      </c>
      <c r="Q428" s="6" t="str">
        <f>IF(_xlfn.IFNA(VLOOKUP(L428,buff!$K:$L,2,FALSE),"")=0,"",_xlfn.IFNA(VLOOKUP(L428,buff!$K:$L,2,FALSE),""))</f>
        <v>20423:100:1:0</v>
      </c>
      <c r="R428" s="6" t="str">
        <f>IF(_xlfn.IFNA(VLOOKUP(M428,buff!$K:$L,2,FALSE),"")=0,"",_xlfn.IFNA(VLOOKUP(M428,buff!$K:$L,2,FALSE),""))</f>
        <v/>
      </c>
      <c r="S428" s="6" t="str">
        <f>IF(_xlfn.IFNA(VLOOKUP(N428,buff!$K:$L,2,FALSE),"")=0,"",_xlfn.IFNA(VLOOKUP(N428,buff!$K:$L,2,FALSE),""))</f>
        <v/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>
        <v>12</v>
      </c>
      <c r="W428" t="s">
        <v>1487</v>
      </c>
    </row>
    <row r="429" spans="1:23" x14ac:dyDescent="0.15">
      <c r="A429" s="8" t="str">
        <f t="shared" si="63"/>
        <v>被动技能22等级4</v>
      </c>
      <c r="B429" s="8">
        <f t="shared" si="66"/>
        <v>22</v>
      </c>
      <c r="C429" s="8">
        <f t="shared" si="68"/>
        <v>4</v>
      </c>
      <c r="E429" s="8">
        <f t="shared" si="64"/>
        <v>200424</v>
      </c>
      <c r="F429" t="str">
        <f t="shared" si="65"/>
        <v>格挡</v>
      </c>
      <c r="G429">
        <v>200424</v>
      </c>
      <c r="H429" s="26" t="s">
        <v>449</v>
      </c>
      <c r="I429" s="4" t="str">
        <f t="shared" si="71"/>
        <v>提升自身格挡率13</v>
      </c>
      <c r="J429" t="s">
        <v>154</v>
      </c>
      <c r="K429" s="10" t="str">
        <f t="shared" si="72"/>
        <v>20424:100:1:0</v>
      </c>
      <c r="L429" s="4" t="s">
        <v>811</v>
      </c>
      <c r="Q429" s="6" t="str">
        <f>IF(_xlfn.IFNA(VLOOKUP(L429,buff!$K:$L,2,FALSE),"")=0,"",_xlfn.IFNA(VLOOKUP(L429,buff!$K:$L,2,FALSE),""))</f>
        <v>20424:100:1:0</v>
      </c>
      <c r="R429" s="6" t="str">
        <f>IF(_xlfn.IFNA(VLOOKUP(M429,buff!$K:$L,2,FALSE),"")=0,"",_xlfn.IFNA(VLOOKUP(M429,buff!$K:$L,2,FALSE),""))</f>
        <v/>
      </c>
      <c r="S429" s="6" t="str">
        <f>IF(_xlfn.IFNA(VLOOKUP(N429,buff!$K:$L,2,FALSE),"")=0,"",_xlfn.IFNA(VLOOKUP(N429,buff!$K:$L,2,FALSE),""))</f>
        <v/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>
        <v>13</v>
      </c>
      <c r="W429" t="s">
        <v>1487</v>
      </c>
    </row>
    <row r="430" spans="1:23" x14ac:dyDescent="0.15">
      <c r="A430" s="8" t="str">
        <f t="shared" si="63"/>
        <v>被动技能22等级5</v>
      </c>
      <c r="B430" s="8">
        <f t="shared" si="66"/>
        <v>22</v>
      </c>
      <c r="C430" s="8">
        <f t="shared" si="68"/>
        <v>5</v>
      </c>
      <c r="E430" s="8">
        <f t="shared" si="64"/>
        <v>200425</v>
      </c>
      <c r="F430" t="str">
        <f t="shared" si="65"/>
        <v>格挡</v>
      </c>
      <c r="G430">
        <v>200425</v>
      </c>
      <c r="H430" s="26" t="s">
        <v>449</v>
      </c>
      <c r="I430" s="4" t="str">
        <f t="shared" si="71"/>
        <v>提升自身格挡率14</v>
      </c>
      <c r="J430" t="s">
        <v>154</v>
      </c>
      <c r="K430" s="10" t="str">
        <f t="shared" si="72"/>
        <v>20425:100:1:0</v>
      </c>
      <c r="L430" s="4" t="s">
        <v>812</v>
      </c>
      <c r="Q430" s="6" t="str">
        <f>IF(_xlfn.IFNA(VLOOKUP(L430,buff!$K:$L,2,FALSE),"")=0,"",_xlfn.IFNA(VLOOKUP(L430,buff!$K:$L,2,FALSE),""))</f>
        <v>20425:100:1:0</v>
      </c>
      <c r="R430" s="6" t="str">
        <f>IF(_xlfn.IFNA(VLOOKUP(M430,buff!$K:$L,2,FALSE),"")=0,"",_xlfn.IFNA(VLOOKUP(M430,buff!$K:$L,2,FALSE),""))</f>
        <v/>
      </c>
      <c r="S430" s="6" t="str">
        <f>IF(_xlfn.IFNA(VLOOKUP(N430,buff!$K:$L,2,FALSE),"")=0,"",_xlfn.IFNA(VLOOKUP(N430,buff!$K:$L,2,FALSE),""))</f>
        <v/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>
        <v>14</v>
      </c>
      <c r="W430" t="s">
        <v>1487</v>
      </c>
    </row>
    <row r="431" spans="1:23" x14ac:dyDescent="0.15">
      <c r="A431" s="8" t="str">
        <f t="shared" si="63"/>
        <v>被动技能22等级6</v>
      </c>
      <c r="B431" s="8">
        <f t="shared" si="66"/>
        <v>22</v>
      </c>
      <c r="C431" s="8">
        <f t="shared" si="68"/>
        <v>6</v>
      </c>
      <c r="E431" s="8">
        <f t="shared" si="64"/>
        <v>200426</v>
      </c>
      <c r="F431" t="str">
        <f t="shared" si="65"/>
        <v>格挡</v>
      </c>
      <c r="G431">
        <v>200426</v>
      </c>
      <c r="H431" s="26" t="s">
        <v>449</v>
      </c>
      <c r="I431" s="4" t="str">
        <f t="shared" si="71"/>
        <v>提升自身格挡率15</v>
      </c>
      <c r="J431" t="s">
        <v>154</v>
      </c>
      <c r="K431" s="10" t="str">
        <f t="shared" si="72"/>
        <v>20426:100:1:0</v>
      </c>
      <c r="L431" s="4" t="s">
        <v>813</v>
      </c>
      <c r="Q431" s="6" t="str">
        <f>IF(_xlfn.IFNA(VLOOKUP(L431,buff!$K:$L,2,FALSE),"")=0,"",_xlfn.IFNA(VLOOKUP(L431,buff!$K:$L,2,FALSE),""))</f>
        <v>20426:100:1:0</v>
      </c>
      <c r="R431" s="6" t="str">
        <f>IF(_xlfn.IFNA(VLOOKUP(M431,buff!$K:$L,2,FALSE),"")=0,"",_xlfn.IFNA(VLOOKUP(M431,buff!$K:$L,2,FALSE),""))</f>
        <v/>
      </c>
      <c r="S431" s="6" t="str">
        <f>IF(_xlfn.IFNA(VLOOKUP(N431,buff!$K:$L,2,FALSE),"")=0,"",_xlfn.IFNA(VLOOKUP(N431,buff!$K:$L,2,FALSE),""))</f>
        <v/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>
        <v>15</v>
      </c>
      <c r="W431" t="s">
        <v>1487</v>
      </c>
    </row>
    <row r="432" spans="1:23" x14ac:dyDescent="0.15">
      <c r="A432" s="8" t="str">
        <f t="shared" si="63"/>
        <v>被动技能22等级7</v>
      </c>
      <c r="B432" s="8">
        <f t="shared" si="66"/>
        <v>22</v>
      </c>
      <c r="C432" s="8">
        <f t="shared" si="68"/>
        <v>7</v>
      </c>
      <c r="E432" s="8">
        <f t="shared" si="64"/>
        <v>200427</v>
      </c>
      <c r="F432" t="str">
        <f t="shared" si="65"/>
        <v>格挡</v>
      </c>
      <c r="G432">
        <v>200427</v>
      </c>
      <c r="H432" s="26" t="s">
        <v>449</v>
      </c>
      <c r="I432" s="4" t="str">
        <f t="shared" si="71"/>
        <v>提升自身格挡率16</v>
      </c>
      <c r="J432" t="s">
        <v>154</v>
      </c>
      <c r="K432" s="10" t="str">
        <f t="shared" si="72"/>
        <v>20427:100:1:0</v>
      </c>
      <c r="L432" s="4" t="s">
        <v>814</v>
      </c>
      <c r="Q432" s="6" t="str">
        <f>IF(_xlfn.IFNA(VLOOKUP(L432,buff!$K:$L,2,FALSE),"")=0,"",_xlfn.IFNA(VLOOKUP(L432,buff!$K:$L,2,FALSE),""))</f>
        <v>20427:100:1:0</v>
      </c>
      <c r="R432" s="6" t="str">
        <f>IF(_xlfn.IFNA(VLOOKUP(M432,buff!$K:$L,2,FALSE),"")=0,"",_xlfn.IFNA(VLOOKUP(M432,buff!$K:$L,2,FALSE),""))</f>
        <v/>
      </c>
      <c r="S432" s="6" t="str">
        <f>IF(_xlfn.IFNA(VLOOKUP(N432,buff!$K:$L,2,FALSE),"")=0,"",_xlfn.IFNA(VLOOKUP(N432,buff!$K:$L,2,FALSE),""))</f>
        <v/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>
        <v>16</v>
      </c>
      <c r="W432" t="s">
        <v>1487</v>
      </c>
    </row>
    <row r="433" spans="1:23" x14ac:dyDescent="0.15">
      <c r="A433" s="8" t="str">
        <f t="shared" si="63"/>
        <v>被动技能22等级8</v>
      </c>
      <c r="B433" s="8">
        <f t="shared" si="66"/>
        <v>22</v>
      </c>
      <c r="C433" s="8">
        <f t="shared" si="68"/>
        <v>8</v>
      </c>
      <c r="E433" s="8">
        <f t="shared" si="64"/>
        <v>200428</v>
      </c>
      <c r="F433" t="str">
        <f t="shared" si="65"/>
        <v>格挡</v>
      </c>
      <c r="G433">
        <v>200428</v>
      </c>
      <c r="H433" s="26" t="s">
        <v>449</v>
      </c>
      <c r="I433" s="4" t="str">
        <f t="shared" si="71"/>
        <v>提升自身格挡率17</v>
      </c>
      <c r="J433" t="s">
        <v>154</v>
      </c>
      <c r="K433" s="10" t="str">
        <f t="shared" si="72"/>
        <v>20428:100:1:0</v>
      </c>
      <c r="L433" s="4" t="s">
        <v>815</v>
      </c>
      <c r="Q433" s="6" t="str">
        <f>IF(_xlfn.IFNA(VLOOKUP(L433,buff!$K:$L,2,FALSE),"")=0,"",_xlfn.IFNA(VLOOKUP(L433,buff!$K:$L,2,FALSE),""))</f>
        <v>20428:100:1:0</v>
      </c>
      <c r="R433" s="6" t="str">
        <f>IF(_xlfn.IFNA(VLOOKUP(M433,buff!$K:$L,2,FALSE),"")=0,"",_xlfn.IFNA(VLOOKUP(M433,buff!$K:$L,2,FALSE),""))</f>
        <v/>
      </c>
      <c r="S433" s="6" t="str">
        <f>IF(_xlfn.IFNA(VLOOKUP(N433,buff!$K:$L,2,FALSE),"")=0,"",_xlfn.IFNA(VLOOKUP(N433,buff!$K:$L,2,FALSE),""))</f>
        <v/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>
        <v>17</v>
      </c>
      <c r="W433" t="s">
        <v>1487</v>
      </c>
    </row>
    <row r="434" spans="1:23" x14ac:dyDescent="0.15">
      <c r="A434" s="8" t="str">
        <f t="shared" si="63"/>
        <v>被动技能22等级9</v>
      </c>
      <c r="B434" s="8">
        <f t="shared" si="66"/>
        <v>22</v>
      </c>
      <c r="C434" s="8">
        <f t="shared" si="68"/>
        <v>9</v>
      </c>
      <c r="E434" s="8">
        <f t="shared" si="64"/>
        <v>200429</v>
      </c>
      <c r="F434" t="str">
        <f t="shared" si="65"/>
        <v>格挡</v>
      </c>
      <c r="G434">
        <v>200429</v>
      </c>
      <c r="H434" s="26" t="s">
        <v>449</v>
      </c>
      <c r="I434" s="4" t="str">
        <f t="shared" si="71"/>
        <v>提升自身格挡率18</v>
      </c>
      <c r="J434" t="s">
        <v>154</v>
      </c>
      <c r="K434" s="10" t="str">
        <f t="shared" si="72"/>
        <v>20429:100:1:0</v>
      </c>
      <c r="L434" s="4" t="s">
        <v>816</v>
      </c>
      <c r="Q434" s="6" t="str">
        <f>IF(_xlfn.IFNA(VLOOKUP(L434,buff!$K:$L,2,FALSE),"")=0,"",_xlfn.IFNA(VLOOKUP(L434,buff!$K:$L,2,FALSE),""))</f>
        <v>20429:100:1:0</v>
      </c>
      <c r="R434" s="6" t="str">
        <f>IF(_xlfn.IFNA(VLOOKUP(M434,buff!$K:$L,2,FALSE),"")=0,"",_xlfn.IFNA(VLOOKUP(M434,buff!$K:$L,2,FALSE),""))</f>
        <v/>
      </c>
      <c r="S434" s="6" t="str">
        <f>IF(_xlfn.IFNA(VLOOKUP(N434,buff!$K:$L,2,FALSE),"")=0,"",_xlfn.IFNA(VLOOKUP(N434,buff!$K:$L,2,FALSE),""))</f>
        <v/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>
        <v>18</v>
      </c>
      <c r="W434" t="s">
        <v>1487</v>
      </c>
    </row>
    <row r="435" spans="1:23" x14ac:dyDescent="0.15">
      <c r="A435" s="8" t="str">
        <f t="shared" si="63"/>
        <v>被动技能22等级10</v>
      </c>
      <c r="B435" s="8">
        <f t="shared" si="66"/>
        <v>22</v>
      </c>
      <c r="C435" s="8">
        <f t="shared" si="68"/>
        <v>10</v>
      </c>
      <c r="E435" s="8">
        <f t="shared" si="64"/>
        <v>200430</v>
      </c>
      <c r="F435" t="str">
        <f t="shared" si="65"/>
        <v>格挡</v>
      </c>
      <c r="G435">
        <v>200430</v>
      </c>
      <c r="H435" s="26" t="s">
        <v>449</v>
      </c>
      <c r="I435" s="4" t="str">
        <f t="shared" si="71"/>
        <v>提升自身格挡率19</v>
      </c>
      <c r="J435" t="s">
        <v>154</v>
      </c>
      <c r="K435" s="10" t="str">
        <f t="shared" si="72"/>
        <v>20430:100:1:0</v>
      </c>
      <c r="L435" s="4" t="s">
        <v>817</v>
      </c>
      <c r="Q435" s="6" t="str">
        <f>IF(_xlfn.IFNA(VLOOKUP(L435,buff!$K:$L,2,FALSE),"")=0,"",_xlfn.IFNA(VLOOKUP(L435,buff!$K:$L,2,FALSE),""))</f>
        <v>20430:100:1:0</v>
      </c>
      <c r="R435" s="6" t="str">
        <f>IF(_xlfn.IFNA(VLOOKUP(M435,buff!$K:$L,2,FALSE),"")=0,"",_xlfn.IFNA(VLOOKUP(M435,buff!$K:$L,2,FALSE),""))</f>
        <v/>
      </c>
      <c r="S435" s="6" t="str">
        <f>IF(_xlfn.IFNA(VLOOKUP(N435,buff!$K:$L,2,FALSE),"")=0,"",_xlfn.IFNA(VLOOKUP(N435,buff!$K:$L,2,FALSE),""))</f>
        <v/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>
        <v>19</v>
      </c>
      <c r="W435" t="s">
        <v>1487</v>
      </c>
    </row>
    <row r="436" spans="1:23" x14ac:dyDescent="0.15">
      <c r="A436" s="8" t="str">
        <f t="shared" si="63"/>
        <v>被动技能22等级11</v>
      </c>
      <c r="B436" s="8">
        <f t="shared" si="66"/>
        <v>22</v>
      </c>
      <c r="C436" s="8">
        <f t="shared" si="68"/>
        <v>11</v>
      </c>
      <c r="E436" s="8">
        <f t="shared" si="64"/>
        <v>200431</v>
      </c>
      <c r="F436" t="str">
        <f t="shared" si="65"/>
        <v>格挡</v>
      </c>
      <c r="G436">
        <v>200431</v>
      </c>
      <c r="H436" s="26" t="s">
        <v>449</v>
      </c>
      <c r="I436" s="4" t="str">
        <f t="shared" si="71"/>
        <v>提升自身格挡率20</v>
      </c>
      <c r="J436" t="s">
        <v>154</v>
      </c>
      <c r="K436" s="10" t="str">
        <f t="shared" si="72"/>
        <v>20431:100:1:0</v>
      </c>
      <c r="L436" s="4" t="s">
        <v>818</v>
      </c>
      <c r="Q436" s="6" t="str">
        <f>IF(_xlfn.IFNA(VLOOKUP(L436,buff!$K:$L,2,FALSE),"")=0,"",_xlfn.IFNA(VLOOKUP(L436,buff!$K:$L,2,FALSE),""))</f>
        <v>20431:100:1:0</v>
      </c>
      <c r="R436" s="6" t="str">
        <f>IF(_xlfn.IFNA(VLOOKUP(M436,buff!$K:$L,2,FALSE),"")=0,"",_xlfn.IFNA(VLOOKUP(M436,buff!$K:$L,2,FALSE),""))</f>
        <v/>
      </c>
      <c r="S436" s="6" t="str">
        <f>IF(_xlfn.IFNA(VLOOKUP(N436,buff!$K:$L,2,FALSE),"")=0,"",_xlfn.IFNA(VLOOKUP(N436,buff!$K:$L,2,FALSE),""))</f>
        <v/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>
        <v>20</v>
      </c>
      <c r="W436" t="s">
        <v>1487</v>
      </c>
    </row>
    <row r="437" spans="1:23" x14ac:dyDescent="0.15">
      <c r="A437" s="8" t="str">
        <f t="shared" si="63"/>
        <v>被动技能22等级12</v>
      </c>
      <c r="B437" s="8">
        <f t="shared" si="66"/>
        <v>22</v>
      </c>
      <c r="C437" s="8">
        <f t="shared" si="68"/>
        <v>12</v>
      </c>
      <c r="E437" s="8">
        <f t="shared" si="64"/>
        <v>200432</v>
      </c>
      <c r="F437" t="str">
        <f t="shared" si="65"/>
        <v>格挡</v>
      </c>
      <c r="G437">
        <v>200432</v>
      </c>
      <c r="H437" s="26" t="s">
        <v>449</v>
      </c>
      <c r="I437" s="4" t="str">
        <f t="shared" si="71"/>
        <v>提升自身格挡率21</v>
      </c>
      <c r="J437" t="s">
        <v>154</v>
      </c>
      <c r="K437" s="10" t="str">
        <f t="shared" si="72"/>
        <v>20432:100:1:0</v>
      </c>
      <c r="L437" s="4" t="s">
        <v>819</v>
      </c>
      <c r="Q437" s="6" t="str">
        <f>IF(_xlfn.IFNA(VLOOKUP(L437,buff!$K:$L,2,FALSE),"")=0,"",_xlfn.IFNA(VLOOKUP(L437,buff!$K:$L,2,FALSE),""))</f>
        <v>20432:100:1:0</v>
      </c>
      <c r="R437" s="6" t="str">
        <f>IF(_xlfn.IFNA(VLOOKUP(M437,buff!$K:$L,2,FALSE),"")=0,"",_xlfn.IFNA(VLOOKUP(M437,buff!$K:$L,2,FALSE),""))</f>
        <v/>
      </c>
      <c r="S437" s="6" t="str">
        <f>IF(_xlfn.IFNA(VLOOKUP(N437,buff!$K:$L,2,FALSE),"")=0,"",_xlfn.IFNA(VLOOKUP(N437,buff!$K:$L,2,FALSE),""))</f>
        <v/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>
        <v>21</v>
      </c>
      <c r="W437" t="s">
        <v>1487</v>
      </c>
    </row>
    <row r="438" spans="1:23" x14ac:dyDescent="0.15">
      <c r="A438" s="8" t="str">
        <f t="shared" si="63"/>
        <v>被动技能22等级13</v>
      </c>
      <c r="B438" s="8">
        <f t="shared" si="66"/>
        <v>22</v>
      </c>
      <c r="C438" s="8">
        <f t="shared" si="68"/>
        <v>13</v>
      </c>
      <c r="E438" s="8">
        <f t="shared" si="64"/>
        <v>200433</v>
      </c>
      <c r="F438" t="str">
        <f t="shared" si="65"/>
        <v>格挡</v>
      </c>
      <c r="G438">
        <v>200433</v>
      </c>
      <c r="H438" s="26" t="s">
        <v>449</v>
      </c>
      <c r="I438" s="4" t="str">
        <f t="shared" si="71"/>
        <v>提升自身格挡率22</v>
      </c>
      <c r="J438" t="s">
        <v>154</v>
      </c>
      <c r="K438" s="10" t="str">
        <f t="shared" si="72"/>
        <v>20433:100:1:0</v>
      </c>
      <c r="L438" s="4" t="s">
        <v>820</v>
      </c>
      <c r="Q438" s="6" t="str">
        <f>IF(_xlfn.IFNA(VLOOKUP(L438,buff!$K:$L,2,FALSE),"")=0,"",_xlfn.IFNA(VLOOKUP(L438,buff!$K:$L,2,FALSE),""))</f>
        <v>20433:100:1:0</v>
      </c>
      <c r="R438" s="6" t="str">
        <f>IF(_xlfn.IFNA(VLOOKUP(M438,buff!$K:$L,2,FALSE),"")=0,"",_xlfn.IFNA(VLOOKUP(M438,buff!$K:$L,2,FALSE),""))</f>
        <v/>
      </c>
      <c r="S438" s="6" t="str">
        <f>IF(_xlfn.IFNA(VLOOKUP(N438,buff!$K:$L,2,FALSE),"")=0,"",_xlfn.IFNA(VLOOKUP(N438,buff!$K:$L,2,FALSE),""))</f>
        <v/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>
        <v>22</v>
      </c>
      <c r="W438" t="s">
        <v>1487</v>
      </c>
    </row>
    <row r="439" spans="1:23" x14ac:dyDescent="0.15">
      <c r="A439" s="8" t="str">
        <f t="shared" si="63"/>
        <v>被动技能22等级14</v>
      </c>
      <c r="B439" s="8">
        <f t="shared" si="66"/>
        <v>22</v>
      </c>
      <c r="C439" s="8">
        <f t="shared" si="68"/>
        <v>14</v>
      </c>
      <c r="E439" s="8">
        <f t="shared" si="64"/>
        <v>200434</v>
      </c>
      <c r="F439" t="str">
        <f t="shared" si="65"/>
        <v>格挡</v>
      </c>
      <c r="G439">
        <v>200434</v>
      </c>
      <c r="H439" s="26" t="s">
        <v>449</v>
      </c>
      <c r="I439" s="4" t="str">
        <f t="shared" si="71"/>
        <v>提升自身格挡率23</v>
      </c>
      <c r="J439" t="s">
        <v>154</v>
      </c>
      <c r="K439" s="10" t="str">
        <f t="shared" si="72"/>
        <v>20434:100:1:0</v>
      </c>
      <c r="L439" s="4" t="s">
        <v>821</v>
      </c>
      <c r="Q439" s="6" t="str">
        <f>IF(_xlfn.IFNA(VLOOKUP(L439,buff!$K:$L,2,FALSE),"")=0,"",_xlfn.IFNA(VLOOKUP(L439,buff!$K:$L,2,FALSE),""))</f>
        <v>20434:100:1:0</v>
      </c>
      <c r="R439" s="6" t="str">
        <f>IF(_xlfn.IFNA(VLOOKUP(M439,buff!$K:$L,2,FALSE),"")=0,"",_xlfn.IFNA(VLOOKUP(M439,buff!$K:$L,2,FALSE),""))</f>
        <v/>
      </c>
      <c r="S439" s="6" t="str">
        <f>IF(_xlfn.IFNA(VLOOKUP(N439,buff!$K:$L,2,FALSE),"")=0,"",_xlfn.IFNA(VLOOKUP(N439,buff!$K:$L,2,FALSE),""))</f>
        <v/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>
        <v>23</v>
      </c>
      <c r="W439" t="s">
        <v>1487</v>
      </c>
    </row>
    <row r="440" spans="1:23" x14ac:dyDescent="0.15">
      <c r="A440" s="8" t="str">
        <f t="shared" si="63"/>
        <v>被动技能22等级15</v>
      </c>
      <c r="B440" s="8">
        <f t="shared" si="66"/>
        <v>22</v>
      </c>
      <c r="C440" s="8">
        <f t="shared" si="68"/>
        <v>15</v>
      </c>
      <c r="E440" s="8">
        <f t="shared" si="64"/>
        <v>200435</v>
      </c>
      <c r="F440" t="str">
        <f t="shared" si="65"/>
        <v>格挡</v>
      </c>
      <c r="G440">
        <v>200435</v>
      </c>
      <c r="H440" s="26" t="s">
        <v>449</v>
      </c>
      <c r="I440" s="4" t="str">
        <f t="shared" si="71"/>
        <v>提升自身格挡率24</v>
      </c>
      <c r="J440" t="s">
        <v>154</v>
      </c>
      <c r="K440" s="10" t="str">
        <f t="shared" si="72"/>
        <v>20435:100:1:0</v>
      </c>
      <c r="L440" s="4" t="s">
        <v>822</v>
      </c>
      <c r="Q440" s="6" t="str">
        <f>IF(_xlfn.IFNA(VLOOKUP(L440,buff!$K:$L,2,FALSE),"")=0,"",_xlfn.IFNA(VLOOKUP(L440,buff!$K:$L,2,FALSE),""))</f>
        <v>20435:100:1:0</v>
      </c>
      <c r="R440" s="6" t="str">
        <f>IF(_xlfn.IFNA(VLOOKUP(M440,buff!$K:$L,2,FALSE),"")=0,"",_xlfn.IFNA(VLOOKUP(M440,buff!$K:$L,2,FALSE),""))</f>
        <v/>
      </c>
      <c r="S440" s="6" t="str">
        <f>IF(_xlfn.IFNA(VLOOKUP(N440,buff!$K:$L,2,FALSE),"")=0,"",_xlfn.IFNA(VLOOKUP(N440,buff!$K:$L,2,FALSE),""))</f>
        <v/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>
        <v>24</v>
      </c>
      <c r="W440" t="s">
        <v>1487</v>
      </c>
    </row>
    <row r="441" spans="1:23" x14ac:dyDescent="0.15">
      <c r="A441" s="8" t="str">
        <f t="shared" si="63"/>
        <v>被动技能22等级16</v>
      </c>
      <c r="B441" s="8">
        <f t="shared" si="66"/>
        <v>22</v>
      </c>
      <c r="C441" s="8">
        <f t="shared" si="68"/>
        <v>16</v>
      </c>
      <c r="E441" s="8">
        <f t="shared" si="64"/>
        <v>200436</v>
      </c>
      <c r="F441" t="str">
        <f t="shared" si="65"/>
        <v>格挡</v>
      </c>
      <c r="G441">
        <v>200436</v>
      </c>
      <c r="H441" s="26" t="s">
        <v>449</v>
      </c>
      <c r="I441" s="4" t="str">
        <f t="shared" si="71"/>
        <v>提升自身格挡率25</v>
      </c>
      <c r="J441" t="s">
        <v>154</v>
      </c>
      <c r="K441" s="10" t="str">
        <f t="shared" si="72"/>
        <v>20436:100:1:0</v>
      </c>
      <c r="L441" s="4" t="s">
        <v>823</v>
      </c>
      <c r="Q441" s="6" t="str">
        <f>IF(_xlfn.IFNA(VLOOKUP(L441,buff!$K:$L,2,FALSE),"")=0,"",_xlfn.IFNA(VLOOKUP(L441,buff!$K:$L,2,FALSE),""))</f>
        <v>20436:100:1:0</v>
      </c>
      <c r="R441" s="6" t="str">
        <f>IF(_xlfn.IFNA(VLOOKUP(M441,buff!$K:$L,2,FALSE),"")=0,"",_xlfn.IFNA(VLOOKUP(M441,buff!$K:$L,2,FALSE),""))</f>
        <v/>
      </c>
      <c r="S441" s="6" t="str">
        <f>IF(_xlfn.IFNA(VLOOKUP(N441,buff!$K:$L,2,FALSE),"")=0,"",_xlfn.IFNA(VLOOKUP(N441,buff!$K:$L,2,FALSE),""))</f>
        <v/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>
        <v>25</v>
      </c>
      <c r="W441" t="s">
        <v>1487</v>
      </c>
    </row>
    <row r="442" spans="1:23" x14ac:dyDescent="0.15">
      <c r="A442" s="8" t="str">
        <f t="shared" si="63"/>
        <v>被动技能22等级17</v>
      </c>
      <c r="B442" s="8">
        <f t="shared" si="66"/>
        <v>22</v>
      </c>
      <c r="C442" s="8">
        <f t="shared" si="68"/>
        <v>17</v>
      </c>
      <c r="E442" s="8">
        <f t="shared" si="64"/>
        <v>200437</v>
      </c>
      <c r="F442" t="str">
        <f t="shared" si="65"/>
        <v>格挡</v>
      </c>
      <c r="G442">
        <v>200437</v>
      </c>
      <c r="H442" s="26" t="s">
        <v>449</v>
      </c>
      <c r="I442" s="4" t="str">
        <f t="shared" si="71"/>
        <v>提升自身格挡率26</v>
      </c>
      <c r="J442" t="s">
        <v>154</v>
      </c>
      <c r="K442" s="10" t="str">
        <f t="shared" si="72"/>
        <v>20437:100:1:0</v>
      </c>
      <c r="L442" s="4" t="s">
        <v>824</v>
      </c>
      <c r="Q442" s="6" t="str">
        <f>IF(_xlfn.IFNA(VLOOKUP(L442,buff!$K:$L,2,FALSE),"")=0,"",_xlfn.IFNA(VLOOKUP(L442,buff!$K:$L,2,FALSE),""))</f>
        <v>20437:100:1:0</v>
      </c>
      <c r="R442" s="6" t="str">
        <f>IF(_xlfn.IFNA(VLOOKUP(M442,buff!$K:$L,2,FALSE),"")=0,"",_xlfn.IFNA(VLOOKUP(M442,buff!$K:$L,2,FALSE),""))</f>
        <v/>
      </c>
      <c r="S442" s="6" t="str">
        <f>IF(_xlfn.IFNA(VLOOKUP(N442,buff!$K:$L,2,FALSE),"")=0,"",_xlfn.IFNA(VLOOKUP(N442,buff!$K:$L,2,FALSE),""))</f>
        <v/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>
        <v>26</v>
      </c>
      <c r="W442" t="s">
        <v>1487</v>
      </c>
    </row>
    <row r="443" spans="1:23" x14ac:dyDescent="0.15">
      <c r="A443" s="8" t="str">
        <f t="shared" si="63"/>
        <v>被动技能22等级18</v>
      </c>
      <c r="B443" s="8">
        <f t="shared" si="66"/>
        <v>22</v>
      </c>
      <c r="C443" s="8">
        <f t="shared" si="68"/>
        <v>18</v>
      </c>
      <c r="E443" s="8">
        <f t="shared" si="64"/>
        <v>200438</v>
      </c>
      <c r="F443" t="str">
        <f t="shared" si="65"/>
        <v>格挡</v>
      </c>
      <c r="G443">
        <v>200438</v>
      </c>
      <c r="H443" s="26" t="s">
        <v>449</v>
      </c>
      <c r="I443" s="4" t="str">
        <f t="shared" si="71"/>
        <v>提升自身格挡率27</v>
      </c>
      <c r="J443" t="s">
        <v>154</v>
      </c>
      <c r="K443" s="10" t="str">
        <f t="shared" si="72"/>
        <v>20438:100:1:0</v>
      </c>
      <c r="L443" s="4" t="s">
        <v>825</v>
      </c>
      <c r="Q443" s="6" t="str">
        <f>IF(_xlfn.IFNA(VLOOKUP(L443,buff!$K:$L,2,FALSE),"")=0,"",_xlfn.IFNA(VLOOKUP(L443,buff!$K:$L,2,FALSE),""))</f>
        <v>20438:100:1:0</v>
      </c>
      <c r="R443" s="6" t="str">
        <f>IF(_xlfn.IFNA(VLOOKUP(M443,buff!$K:$L,2,FALSE),"")=0,"",_xlfn.IFNA(VLOOKUP(M443,buff!$K:$L,2,FALSE),""))</f>
        <v/>
      </c>
      <c r="S443" s="6" t="str">
        <f>IF(_xlfn.IFNA(VLOOKUP(N443,buff!$K:$L,2,FALSE),"")=0,"",_xlfn.IFNA(VLOOKUP(N443,buff!$K:$L,2,FALSE),""))</f>
        <v/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>
        <v>27</v>
      </c>
      <c r="W443" t="s">
        <v>1487</v>
      </c>
    </row>
    <row r="444" spans="1:23" x14ac:dyDescent="0.15">
      <c r="A444" s="8" t="str">
        <f t="shared" si="63"/>
        <v>被动技能22等级19</v>
      </c>
      <c r="B444" s="8">
        <f t="shared" si="66"/>
        <v>22</v>
      </c>
      <c r="C444" s="8">
        <f t="shared" si="68"/>
        <v>19</v>
      </c>
      <c r="E444" s="8">
        <f t="shared" si="64"/>
        <v>200439</v>
      </c>
      <c r="F444" t="str">
        <f t="shared" si="65"/>
        <v>格挡</v>
      </c>
      <c r="G444">
        <v>200439</v>
      </c>
      <c r="H444" s="26" t="s">
        <v>449</v>
      </c>
      <c r="I444" s="4" t="str">
        <f t="shared" si="71"/>
        <v>提升自身格挡率28</v>
      </c>
      <c r="J444" t="s">
        <v>154</v>
      </c>
      <c r="K444" s="10" t="str">
        <f t="shared" si="72"/>
        <v>20439:100:1:0</v>
      </c>
      <c r="L444" s="4" t="s">
        <v>826</v>
      </c>
      <c r="Q444" s="6" t="str">
        <f>IF(_xlfn.IFNA(VLOOKUP(L444,buff!$K:$L,2,FALSE),"")=0,"",_xlfn.IFNA(VLOOKUP(L444,buff!$K:$L,2,FALSE),""))</f>
        <v>20439:100:1:0</v>
      </c>
      <c r="R444" s="6" t="str">
        <f>IF(_xlfn.IFNA(VLOOKUP(M444,buff!$K:$L,2,FALSE),"")=0,"",_xlfn.IFNA(VLOOKUP(M444,buff!$K:$L,2,FALSE),""))</f>
        <v/>
      </c>
      <c r="S444" s="6" t="str">
        <f>IF(_xlfn.IFNA(VLOOKUP(N444,buff!$K:$L,2,FALSE),"")=0,"",_xlfn.IFNA(VLOOKUP(N444,buff!$K:$L,2,FALSE),""))</f>
        <v/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>
        <v>28</v>
      </c>
      <c r="W444" t="s">
        <v>1487</v>
      </c>
    </row>
    <row r="445" spans="1:23" x14ac:dyDescent="0.15">
      <c r="A445" s="8" t="str">
        <f t="shared" si="63"/>
        <v>被动技能22等级20</v>
      </c>
      <c r="B445" s="8">
        <f t="shared" si="66"/>
        <v>22</v>
      </c>
      <c r="C445" s="8">
        <f t="shared" si="68"/>
        <v>20</v>
      </c>
      <c r="E445" s="8">
        <f t="shared" si="64"/>
        <v>200440</v>
      </c>
      <c r="F445" t="str">
        <f t="shared" si="65"/>
        <v>格挡</v>
      </c>
      <c r="G445">
        <v>200440</v>
      </c>
      <c r="H445" s="26" t="s">
        <v>449</v>
      </c>
      <c r="I445" s="4" t="str">
        <f t="shared" si="71"/>
        <v>提升自身格挡率29</v>
      </c>
      <c r="J445" t="s">
        <v>154</v>
      </c>
      <c r="K445" s="10" t="str">
        <f t="shared" si="72"/>
        <v>20440:100:1:0</v>
      </c>
      <c r="L445" s="4" t="s">
        <v>827</v>
      </c>
      <c r="Q445" s="6" t="str">
        <f>IF(_xlfn.IFNA(VLOOKUP(L445,buff!$K:$L,2,FALSE),"")=0,"",_xlfn.IFNA(VLOOKUP(L445,buff!$K:$L,2,FALSE),""))</f>
        <v>20440:100:1:0</v>
      </c>
      <c r="R445" s="6" t="str">
        <f>IF(_xlfn.IFNA(VLOOKUP(M445,buff!$K:$L,2,FALSE),"")=0,"",_xlfn.IFNA(VLOOKUP(M445,buff!$K:$L,2,FALSE),""))</f>
        <v/>
      </c>
      <c r="S445" s="6" t="str">
        <f>IF(_xlfn.IFNA(VLOOKUP(N445,buff!$K:$L,2,FALSE),"")=0,"",_xlfn.IFNA(VLOOKUP(N445,buff!$K:$L,2,FALSE),""))</f>
        <v/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>
        <v>29</v>
      </c>
      <c r="W445" t="s">
        <v>1487</v>
      </c>
    </row>
    <row r="446" spans="1:23" x14ac:dyDescent="0.15">
      <c r="A446" s="8" t="str">
        <f t="shared" si="63"/>
        <v>被动技能23等级1</v>
      </c>
      <c r="B446" s="8">
        <f t="shared" si="66"/>
        <v>23</v>
      </c>
      <c r="C446" s="8">
        <f t="shared" si="68"/>
        <v>1</v>
      </c>
      <c r="E446" s="8">
        <f t="shared" si="64"/>
        <v>200441</v>
      </c>
      <c r="F446" t="str">
        <f t="shared" si="65"/>
        <v>腐蚀</v>
      </c>
      <c r="G446">
        <v>200441</v>
      </c>
      <c r="H446" s="26" t="s">
        <v>828</v>
      </c>
      <c r="I446" s="4" t="str">
        <f>"降低敌方全体防御"&amp;V446</f>
        <v>降低敌方全体防御-114</v>
      </c>
      <c r="J446" t="s">
        <v>154</v>
      </c>
      <c r="K446" s="10" t="str">
        <f t="shared" ref="K446:K485" si="73">IF(Q446="","",Q446)&amp;IF(R446="","","|"&amp;R446)&amp;IF(S446="","","|"&amp;S446)&amp;IF(T446="","","|"&amp;T446)&amp;IF(U446="","","|"&amp;U446)</f>
        <v>20441:100:4:9</v>
      </c>
      <c r="L446" s="4" t="s">
        <v>829</v>
      </c>
      <c r="Q446" s="6" t="str">
        <f>IF(_xlfn.IFNA(VLOOKUP(L446,buff!$K:$L,2,FALSE),"")=0,"",_xlfn.IFNA(VLOOKUP(L446,buff!$K:$L,2,FALSE),""))</f>
        <v>20441:100:4:9</v>
      </c>
      <c r="R446" s="6" t="str">
        <f>IF(_xlfn.IFNA(VLOOKUP(M446,buff!$K:$L,2,FALSE),"")=0,"",_xlfn.IFNA(VLOOKUP(M446,buff!$K:$L,2,FALSE),""))</f>
        <v/>
      </c>
      <c r="S446" s="6" t="str">
        <f>IF(_xlfn.IFNA(VLOOKUP(N446,buff!$K:$L,2,FALSE),"")=0,"",_xlfn.IFNA(VLOOKUP(N446,buff!$K:$L,2,FALSE),""))</f>
        <v/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>
        <v>-114</v>
      </c>
      <c r="W446" t="s">
        <v>1487</v>
      </c>
    </row>
    <row r="447" spans="1:23" x14ac:dyDescent="0.15">
      <c r="A447" s="8" t="str">
        <f t="shared" si="63"/>
        <v>被动技能23等级2</v>
      </c>
      <c r="B447" s="8">
        <f t="shared" si="66"/>
        <v>23</v>
      </c>
      <c r="C447" s="8">
        <f t="shared" si="68"/>
        <v>2</v>
      </c>
      <c r="E447" s="8">
        <f t="shared" si="64"/>
        <v>200442</v>
      </c>
      <c r="F447" t="str">
        <f t="shared" si="65"/>
        <v>腐蚀</v>
      </c>
      <c r="G447">
        <v>200442</v>
      </c>
      <c r="H447" s="26" t="s">
        <v>828</v>
      </c>
      <c r="I447" s="4" t="str">
        <f t="shared" ref="I447:I465" si="74">"降低敌方全体防御"&amp;V447</f>
        <v>降低敌方全体防御-168</v>
      </c>
      <c r="J447" t="s">
        <v>154</v>
      </c>
      <c r="K447" s="10" t="str">
        <f t="shared" si="73"/>
        <v>20442:100:4:9</v>
      </c>
      <c r="L447" s="4" t="s">
        <v>830</v>
      </c>
      <c r="Q447" s="6" t="str">
        <f>IF(_xlfn.IFNA(VLOOKUP(L447,buff!$K:$L,2,FALSE),"")=0,"",_xlfn.IFNA(VLOOKUP(L447,buff!$K:$L,2,FALSE),""))</f>
        <v>20442:100:4:9</v>
      </c>
      <c r="R447" s="6" t="str">
        <f>IF(_xlfn.IFNA(VLOOKUP(M447,buff!$K:$L,2,FALSE),"")=0,"",_xlfn.IFNA(VLOOKUP(M447,buff!$K:$L,2,FALSE),""))</f>
        <v/>
      </c>
      <c r="S447" s="6" t="str">
        <f>IF(_xlfn.IFNA(VLOOKUP(N447,buff!$K:$L,2,FALSE),"")=0,"",_xlfn.IFNA(VLOOKUP(N447,buff!$K:$L,2,FALSE),""))</f>
        <v/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>
        <v>-168</v>
      </c>
      <c r="W447" t="s">
        <v>1487</v>
      </c>
    </row>
    <row r="448" spans="1:23" x14ac:dyDescent="0.15">
      <c r="A448" s="8" t="str">
        <f t="shared" si="63"/>
        <v>被动技能23等级3</v>
      </c>
      <c r="B448" s="8">
        <f t="shared" si="66"/>
        <v>23</v>
      </c>
      <c r="C448" s="8">
        <f t="shared" si="68"/>
        <v>3</v>
      </c>
      <c r="E448" s="8">
        <f t="shared" si="64"/>
        <v>200443</v>
      </c>
      <c r="F448" t="str">
        <f t="shared" si="65"/>
        <v>腐蚀</v>
      </c>
      <c r="G448">
        <v>200443</v>
      </c>
      <c r="H448" s="26" t="s">
        <v>828</v>
      </c>
      <c r="I448" s="4" t="str">
        <f t="shared" si="74"/>
        <v>降低敌方全体防御-222</v>
      </c>
      <c r="J448" t="s">
        <v>154</v>
      </c>
      <c r="K448" s="10" t="str">
        <f t="shared" si="73"/>
        <v>20443:100:4:9</v>
      </c>
      <c r="L448" s="4" t="s">
        <v>831</v>
      </c>
      <c r="Q448" s="6" t="str">
        <f>IF(_xlfn.IFNA(VLOOKUP(L448,buff!$K:$L,2,FALSE),"")=0,"",_xlfn.IFNA(VLOOKUP(L448,buff!$K:$L,2,FALSE),""))</f>
        <v>20443:100:4:9</v>
      </c>
      <c r="R448" s="6" t="str">
        <f>IF(_xlfn.IFNA(VLOOKUP(M448,buff!$K:$L,2,FALSE),"")=0,"",_xlfn.IFNA(VLOOKUP(M448,buff!$K:$L,2,FALSE),""))</f>
        <v/>
      </c>
      <c r="S448" s="6" t="str">
        <f>IF(_xlfn.IFNA(VLOOKUP(N448,buff!$K:$L,2,FALSE),"")=0,"",_xlfn.IFNA(VLOOKUP(N448,buff!$K:$L,2,FALSE),""))</f>
        <v/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>
        <v>-222</v>
      </c>
      <c r="W448" t="s">
        <v>1487</v>
      </c>
    </row>
    <row r="449" spans="1:23" x14ac:dyDescent="0.15">
      <c r="A449" s="8" t="str">
        <f t="shared" si="63"/>
        <v>被动技能23等级4</v>
      </c>
      <c r="B449" s="8">
        <f t="shared" si="66"/>
        <v>23</v>
      </c>
      <c r="C449" s="8">
        <f t="shared" si="68"/>
        <v>4</v>
      </c>
      <c r="E449" s="8">
        <f t="shared" si="64"/>
        <v>200444</v>
      </c>
      <c r="F449" t="str">
        <f t="shared" si="65"/>
        <v>腐蚀</v>
      </c>
      <c r="G449">
        <v>200444</v>
      </c>
      <c r="H449" s="26" t="s">
        <v>828</v>
      </c>
      <c r="I449" s="4" t="str">
        <f t="shared" si="74"/>
        <v>降低敌方全体防御-276</v>
      </c>
      <c r="J449" t="s">
        <v>154</v>
      </c>
      <c r="K449" s="10" t="str">
        <f t="shared" si="73"/>
        <v>20444:100:4:9</v>
      </c>
      <c r="L449" s="4" t="s">
        <v>832</v>
      </c>
      <c r="Q449" s="6" t="str">
        <f>IF(_xlfn.IFNA(VLOOKUP(L449,buff!$K:$L,2,FALSE),"")=0,"",_xlfn.IFNA(VLOOKUP(L449,buff!$K:$L,2,FALSE),""))</f>
        <v>20444:100:4:9</v>
      </c>
      <c r="R449" s="6" t="str">
        <f>IF(_xlfn.IFNA(VLOOKUP(M449,buff!$K:$L,2,FALSE),"")=0,"",_xlfn.IFNA(VLOOKUP(M449,buff!$K:$L,2,FALSE),""))</f>
        <v/>
      </c>
      <c r="S449" s="6" t="str">
        <f>IF(_xlfn.IFNA(VLOOKUP(N449,buff!$K:$L,2,FALSE),"")=0,"",_xlfn.IFNA(VLOOKUP(N449,buff!$K:$L,2,FALSE),""))</f>
        <v/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>
        <v>-276</v>
      </c>
      <c r="W449" t="s">
        <v>1487</v>
      </c>
    </row>
    <row r="450" spans="1:23" x14ac:dyDescent="0.15">
      <c r="A450" s="8" t="str">
        <f t="shared" si="63"/>
        <v>被动技能23等级5</v>
      </c>
      <c r="B450" s="8">
        <f t="shared" si="66"/>
        <v>23</v>
      </c>
      <c r="C450" s="8">
        <f t="shared" si="68"/>
        <v>5</v>
      </c>
      <c r="E450" s="8">
        <f t="shared" si="64"/>
        <v>200445</v>
      </c>
      <c r="F450" t="str">
        <f t="shared" si="65"/>
        <v>腐蚀</v>
      </c>
      <c r="G450">
        <v>200445</v>
      </c>
      <c r="H450" s="26" t="s">
        <v>828</v>
      </c>
      <c r="I450" s="4" t="str">
        <f t="shared" si="74"/>
        <v>降低敌方全体防御-340</v>
      </c>
      <c r="J450" t="s">
        <v>154</v>
      </c>
      <c r="K450" s="10" t="str">
        <f t="shared" si="73"/>
        <v>20445:100:4:9</v>
      </c>
      <c r="L450" s="4" t="s">
        <v>833</v>
      </c>
      <c r="Q450" s="6" t="str">
        <f>IF(_xlfn.IFNA(VLOOKUP(L450,buff!$K:$L,2,FALSE),"")=0,"",_xlfn.IFNA(VLOOKUP(L450,buff!$K:$L,2,FALSE),""))</f>
        <v>20445:100:4:9</v>
      </c>
      <c r="R450" s="6" t="str">
        <f>IF(_xlfn.IFNA(VLOOKUP(M450,buff!$K:$L,2,FALSE),"")=0,"",_xlfn.IFNA(VLOOKUP(M450,buff!$K:$L,2,FALSE),""))</f>
        <v/>
      </c>
      <c r="S450" s="6" t="str">
        <f>IF(_xlfn.IFNA(VLOOKUP(N450,buff!$K:$L,2,FALSE),"")=0,"",_xlfn.IFNA(VLOOKUP(N450,buff!$K:$L,2,FALSE),""))</f>
        <v/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>
        <v>-340</v>
      </c>
      <c r="W450" t="s">
        <v>1487</v>
      </c>
    </row>
    <row r="451" spans="1:23" x14ac:dyDescent="0.15">
      <c r="A451" s="8" t="str">
        <f t="shared" si="63"/>
        <v>被动技能23等级6</v>
      </c>
      <c r="B451" s="8">
        <f t="shared" si="66"/>
        <v>23</v>
      </c>
      <c r="C451" s="8">
        <f t="shared" si="68"/>
        <v>6</v>
      </c>
      <c r="E451" s="8">
        <f t="shared" si="64"/>
        <v>200446</v>
      </c>
      <c r="F451" t="str">
        <f t="shared" si="65"/>
        <v>腐蚀</v>
      </c>
      <c r="G451">
        <v>200446</v>
      </c>
      <c r="H451" s="26" t="s">
        <v>828</v>
      </c>
      <c r="I451" s="4" t="str">
        <f t="shared" si="74"/>
        <v>降低敌方全体防御-418</v>
      </c>
      <c r="J451" t="s">
        <v>154</v>
      </c>
      <c r="K451" s="10" t="str">
        <f t="shared" si="73"/>
        <v>20446:100:4:9</v>
      </c>
      <c r="L451" s="4" t="s">
        <v>834</v>
      </c>
      <c r="Q451" s="6" t="str">
        <f>IF(_xlfn.IFNA(VLOOKUP(L451,buff!$K:$L,2,FALSE),"")=0,"",_xlfn.IFNA(VLOOKUP(L451,buff!$K:$L,2,FALSE),""))</f>
        <v>20446:100:4:9</v>
      </c>
      <c r="R451" s="6" t="str">
        <f>IF(_xlfn.IFNA(VLOOKUP(M451,buff!$K:$L,2,FALSE),"")=0,"",_xlfn.IFNA(VLOOKUP(M451,buff!$K:$L,2,FALSE),""))</f>
        <v/>
      </c>
      <c r="S451" s="6" t="str">
        <f>IF(_xlfn.IFNA(VLOOKUP(N451,buff!$K:$L,2,FALSE),"")=0,"",_xlfn.IFNA(VLOOKUP(N451,buff!$K:$L,2,FALSE),""))</f>
        <v/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>
        <v>-418</v>
      </c>
      <c r="W451" t="s">
        <v>1487</v>
      </c>
    </row>
    <row r="452" spans="1:23" x14ac:dyDescent="0.15">
      <c r="A452" s="8" t="str">
        <f t="shared" si="63"/>
        <v>被动技能23等级7</v>
      </c>
      <c r="B452" s="8">
        <f t="shared" si="66"/>
        <v>23</v>
      </c>
      <c r="C452" s="8">
        <f t="shared" si="68"/>
        <v>7</v>
      </c>
      <c r="E452" s="8">
        <f t="shared" si="64"/>
        <v>200447</v>
      </c>
      <c r="F452" t="str">
        <f t="shared" si="65"/>
        <v>腐蚀</v>
      </c>
      <c r="G452">
        <v>200447</v>
      </c>
      <c r="H452" s="26" t="s">
        <v>828</v>
      </c>
      <c r="I452" s="4" t="str">
        <f t="shared" si="74"/>
        <v>降低敌方全体防御-515</v>
      </c>
      <c r="J452" t="s">
        <v>154</v>
      </c>
      <c r="K452" s="10" t="str">
        <f t="shared" si="73"/>
        <v>20447:100:4:9</v>
      </c>
      <c r="L452" s="4" t="s">
        <v>835</v>
      </c>
      <c r="Q452" s="6" t="str">
        <f>IF(_xlfn.IFNA(VLOOKUP(L452,buff!$K:$L,2,FALSE),"")=0,"",_xlfn.IFNA(VLOOKUP(L452,buff!$K:$L,2,FALSE),""))</f>
        <v>20447:100:4:9</v>
      </c>
      <c r="R452" s="6" t="str">
        <f>IF(_xlfn.IFNA(VLOOKUP(M452,buff!$K:$L,2,FALSE),"")=0,"",_xlfn.IFNA(VLOOKUP(M452,buff!$K:$L,2,FALSE),""))</f>
        <v/>
      </c>
      <c r="S452" s="6" t="str">
        <f>IF(_xlfn.IFNA(VLOOKUP(N452,buff!$K:$L,2,FALSE),"")=0,"",_xlfn.IFNA(VLOOKUP(N452,buff!$K:$L,2,FALSE),""))</f>
        <v/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>
        <v>-515</v>
      </c>
      <c r="W452" t="s">
        <v>1487</v>
      </c>
    </row>
    <row r="453" spans="1:23" x14ac:dyDescent="0.15">
      <c r="A453" s="8" t="str">
        <f t="shared" si="63"/>
        <v>被动技能23等级8</v>
      </c>
      <c r="B453" s="8">
        <f t="shared" si="66"/>
        <v>23</v>
      </c>
      <c r="C453" s="8">
        <f t="shared" si="68"/>
        <v>8</v>
      </c>
      <c r="E453" s="8">
        <f t="shared" si="64"/>
        <v>200448</v>
      </c>
      <c r="F453" t="str">
        <f t="shared" si="65"/>
        <v>腐蚀</v>
      </c>
      <c r="G453">
        <v>200448</v>
      </c>
      <c r="H453" s="26" t="s">
        <v>828</v>
      </c>
      <c r="I453" s="4" t="str">
        <f t="shared" si="74"/>
        <v>降低敌方全体防御-634</v>
      </c>
      <c r="J453" t="s">
        <v>154</v>
      </c>
      <c r="K453" s="10" t="str">
        <f t="shared" si="73"/>
        <v>20448:100:4:9</v>
      </c>
      <c r="L453" s="4" t="s">
        <v>836</v>
      </c>
      <c r="Q453" s="6" t="str">
        <f>IF(_xlfn.IFNA(VLOOKUP(L453,buff!$K:$L,2,FALSE),"")=0,"",_xlfn.IFNA(VLOOKUP(L453,buff!$K:$L,2,FALSE),""))</f>
        <v>20448:100:4:9</v>
      </c>
      <c r="R453" s="6" t="str">
        <f>IF(_xlfn.IFNA(VLOOKUP(M453,buff!$K:$L,2,FALSE),"")=0,"",_xlfn.IFNA(VLOOKUP(M453,buff!$K:$L,2,FALSE),""))</f>
        <v/>
      </c>
      <c r="S453" s="6" t="str">
        <f>IF(_xlfn.IFNA(VLOOKUP(N453,buff!$K:$L,2,FALSE),"")=0,"",_xlfn.IFNA(VLOOKUP(N453,buff!$K:$L,2,FALSE),""))</f>
        <v/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>
        <v>-634</v>
      </c>
      <c r="W453" t="s">
        <v>1487</v>
      </c>
    </row>
    <row r="454" spans="1:23" x14ac:dyDescent="0.15">
      <c r="A454" s="8" t="str">
        <f t="shared" si="63"/>
        <v>被动技能23等级9</v>
      </c>
      <c r="B454" s="8">
        <f t="shared" si="66"/>
        <v>23</v>
      </c>
      <c r="C454" s="8">
        <f t="shared" si="68"/>
        <v>9</v>
      </c>
      <c r="E454" s="8">
        <f t="shared" si="64"/>
        <v>200449</v>
      </c>
      <c r="F454" t="str">
        <f t="shared" si="65"/>
        <v>腐蚀</v>
      </c>
      <c r="G454">
        <v>200449</v>
      </c>
      <c r="H454" s="26" t="s">
        <v>828</v>
      </c>
      <c r="I454" s="4" t="str">
        <f t="shared" si="74"/>
        <v>降低敌方全体防御-780</v>
      </c>
      <c r="J454" t="s">
        <v>154</v>
      </c>
      <c r="K454" s="10" t="str">
        <f t="shared" si="73"/>
        <v>20449:100:4:9</v>
      </c>
      <c r="L454" s="4" t="s">
        <v>837</v>
      </c>
      <c r="Q454" s="6" t="str">
        <f>IF(_xlfn.IFNA(VLOOKUP(L454,buff!$K:$L,2,FALSE),"")=0,"",_xlfn.IFNA(VLOOKUP(L454,buff!$K:$L,2,FALSE),""))</f>
        <v>20449:100:4:9</v>
      </c>
      <c r="R454" s="6" t="str">
        <f>IF(_xlfn.IFNA(VLOOKUP(M454,buff!$K:$L,2,FALSE),"")=0,"",_xlfn.IFNA(VLOOKUP(M454,buff!$K:$L,2,FALSE),""))</f>
        <v/>
      </c>
      <c r="S454" s="6" t="str">
        <f>IF(_xlfn.IFNA(VLOOKUP(N454,buff!$K:$L,2,FALSE),"")=0,"",_xlfn.IFNA(VLOOKUP(N454,buff!$K:$L,2,FALSE),""))</f>
        <v/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>
        <v>-780</v>
      </c>
      <c r="W454" t="s">
        <v>1487</v>
      </c>
    </row>
    <row r="455" spans="1:23" x14ac:dyDescent="0.15">
      <c r="A455" s="8" t="str">
        <f t="shared" ref="A455:A518" si="75">A$4&amp;B455&amp;A$5&amp;C455</f>
        <v>被动技能23等级10</v>
      </c>
      <c r="B455" s="8">
        <f t="shared" si="66"/>
        <v>23</v>
      </c>
      <c r="C455" s="8">
        <f t="shared" si="68"/>
        <v>10</v>
      </c>
      <c r="E455" s="8">
        <f t="shared" ref="E455:E518" si="76">G455</f>
        <v>200450</v>
      </c>
      <c r="F455" t="str">
        <f t="shared" ref="F455:F518" si="77">H455</f>
        <v>腐蚀</v>
      </c>
      <c r="G455">
        <v>200450</v>
      </c>
      <c r="H455" s="26" t="s">
        <v>828</v>
      </c>
      <c r="I455" s="4" t="str">
        <f t="shared" si="74"/>
        <v>降低敌方全体防御-961</v>
      </c>
      <c r="J455" t="s">
        <v>154</v>
      </c>
      <c r="K455" s="10" t="str">
        <f t="shared" si="73"/>
        <v>20450:100:4:9</v>
      </c>
      <c r="L455" s="4" t="s">
        <v>838</v>
      </c>
      <c r="Q455" s="6" t="str">
        <f>IF(_xlfn.IFNA(VLOOKUP(L455,buff!$K:$L,2,FALSE),"")=0,"",_xlfn.IFNA(VLOOKUP(L455,buff!$K:$L,2,FALSE),""))</f>
        <v>20450:100:4:9</v>
      </c>
      <c r="R455" s="6" t="str">
        <f>IF(_xlfn.IFNA(VLOOKUP(M455,buff!$K:$L,2,FALSE),"")=0,"",_xlfn.IFNA(VLOOKUP(M455,buff!$K:$L,2,FALSE),""))</f>
        <v/>
      </c>
      <c r="S455" s="6" t="str">
        <f>IF(_xlfn.IFNA(VLOOKUP(N455,buff!$K:$L,2,FALSE),"")=0,"",_xlfn.IFNA(VLOOKUP(N455,buff!$K:$L,2,FALSE),""))</f>
        <v/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>
        <v>-961</v>
      </c>
      <c r="W455" t="s">
        <v>1487</v>
      </c>
    </row>
    <row r="456" spans="1:23" x14ac:dyDescent="0.15">
      <c r="A456" s="8" t="str">
        <f t="shared" si="75"/>
        <v>被动技能23等级11</v>
      </c>
      <c r="B456" s="8">
        <f t="shared" ref="B456:B519" si="78">IF(C456=1,B455+1,B455)</f>
        <v>23</v>
      </c>
      <c r="C456" s="8">
        <f t="shared" si="68"/>
        <v>11</v>
      </c>
      <c r="E456" s="8">
        <f t="shared" si="76"/>
        <v>200451</v>
      </c>
      <c r="F456" t="str">
        <f t="shared" si="77"/>
        <v>腐蚀</v>
      </c>
      <c r="G456">
        <v>200451</v>
      </c>
      <c r="H456" s="26" t="s">
        <v>828</v>
      </c>
      <c r="I456" s="4" t="str">
        <f t="shared" si="74"/>
        <v>降低敌方全体防御-1183</v>
      </c>
      <c r="J456" t="s">
        <v>154</v>
      </c>
      <c r="K456" s="10" t="str">
        <f t="shared" si="73"/>
        <v>20451:100:4:9</v>
      </c>
      <c r="L456" s="4" t="s">
        <v>839</v>
      </c>
      <c r="Q456" s="6" t="str">
        <f>IF(_xlfn.IFNA(VLOOKUP(L456,buff!$K:$L,2,FALSE),"")=0,"",_xlfn.IFNA(VLOOKUP(L456,buff!$K:$L,2,FALSE),""))</f>
        <v>20451:100:4:9</v>
      </c>
      <c r="R456" s="6" t="str">
        <f>IF(_xlfn.IFNA(VLOOKUP(M456,buff!$K:$L,2,FALSE),"")=0,"",_xlfn.IFNA(VLOOKUP(M456,buff!$K:$L,2,FALSE),""))</f>
        <v/>
      </c>
      <c r="S456" s="6" t="str">
        <f>IF(_xlfn.IFNA(VLOOKUP(N456,buff!$K:$L,2,FALSE),"")=0,"",_xlfn.IFNA(VLOOKUP(N456,buff!$K:$L,2,FALSE),""))</f>
        <v/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>
        <v>-1183</v>
      </c>
      <c r="W456" t="s">
        <v>1487</v>
      </c>
    </row>
    <row r="457" spans="1:23" x14ac:dyDescent="0.15">
      <c r="A457" s="8" t="str">
        <f t="shared" si="75"/>
        <v>被动技能23等级12</v>
      </c>
      <c r="B457" s="8">
        <f t="shared" si="78"/>
        <v>23</v>
      </c>
      <c r="C457" s="8">
        <f t="shared" si="68"/>
        <v>12</v>
      </c>
      <c r="E457" s="8">
        <f t="shared" si="76"/>
        <v>200452</v>
      </c>
      <c r="F457" t="str">
        <f t="shared" si="77"/>
        <v>腐蚀</v>
      </c>
      <c r="G457">
        <v>200452</v>
      </c>
      <c r="H457" s="26" t="s">
        <v>828</v>
      </c>
      <c r="I457" s="4" t="str">
        <f t="shared" si="74"/>
        <v>降低敌方全体防御-1457</v>
      </c>
      <c r="J457" t="s">
        <v>154</v>
      </c>
      <c r="K457" s="10" t="str">
        <f t="shared" si="73"/>
        <v>20452:100:4:9</v>
      </c>
      <c r="L457" s="4" t="s">
        <v>840</v>
      </c>
      <c r="Q457" s="6" t="str">
        <f>IF(_xlfn.IFNA(VLOOKUP(L457,buff!$K:$L,2,FALSE),"")=0,"",_xlfn.IFNA(VLOOKUP(L457,buff!$K:$L,2,FALSE),""))</f>
        <v>20452:100:4:9</v>
      </c>
      <c r="R457" s="6" t="str">
        <f>IF(_xlfn.IFNA(VLOOKUP(M457,buff!$K:$L,2,FALSE),"")=0,"",_xlfn.IFNA(VLOOKUP(M457,buff!$K:$L,2,FALSE),""))</f>
        <v/>
      </c>
      <c r="S457" s="6" t="str">
        <f>IF(_xlfn.IFNA(VLOOKUP(N457,buff!$K:$L,2,FALSE),"")=0,"",_xlfn.IFNA(VLOOKUP(N457,buff!$K:$L,2,FALSE),""))</f>
        <v/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>
        <v>-1457</v>
      </c>
      <c r="W457" t="s">
        <v>1487</v>
      </c>
    </row>
    <row r="458" spans="1:23" x14ac:dyDescent="0.15">
      <c r="A458" s="8" t="str">
        <f t="shared" si="75"/>
        <v>被动技能23等级13</v>
      </c>
      <c r="B458" s="8">
        <f t="shared" si="78"/>
        <v>23</v>
      </c>
      <c r="C458" s="8">
        <f t="shared" si="68"/>
        <v>13</v>
      </c>
      <c r="E458" s="8">
        <f t="shared" si="76"/>
        <v>200453</v>
      </c>
      <c r="F458" t="str">
        <f t="shared" si="77"/>
        <v>腐蚀</v>
      </c>
      <c r="G458">
        <v>200453</v>
      </c>
      <c r="H458" s="26" t="s">
        <v>828</v>
      </c>
      <c r="I458" s="4" t="str">
        <f t="shared" si="74"/>
        <v>降低敌方全体防御-1794</v>
      </c>
      <c r="J458" t="s">
        <v>154</v>
      </c>
      <c r="K458" s="10" t="str">
        <f t="shared" si="73"/>
        <v>20453:100:4:9</v>
      </c>
      <c r="L458" s="4" t="s">
        <v>841</v>
      </c>
      <c r="Q458" s="6" t="str">
        <f>IF(_xlfn.IFNA(VLOOKUP(L458,buff!$K:$L,2,FALSE),"")=0,"",_xlfn.IFNA(VLOOKUP(L458,buff!$K:$L,2,FALSE),""))</f>
        <v>20453:100:4:9</v>
      </c>
      <c r="R458" s="6" t="str">
        <f>IF(_xlfn.IFNA(VLOOKUP(M458,buff!$K:$L,2,FALSE),"")=0,"",_xlfn.IFNA(VLOOKUP(M458,buff!$K:$L,2,FALSE),""))</f>
        <v/>
      </c>
      <c r="S458" s="6" t="str">
        <f>IF(_xlfn.IFNA(VLOOKUP(N458,buff!$K:$L,2,FALSE),"")=0,"",_xlfn.IFNA(VLOOKUP(N458,buff!$K:$L,2,FALSE),""))</f>
        <v/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>
        <v>-1794</v>
      </c>
      <c r="W458" t="s">
        <v>1487</v>
      </c>
    </row>
    <row r="459" spans="1:23" x14ac:dyDescent="0.15">
      <c r="A459" s="8" t="str">
        <f t="shared" si="75"/>
        <v>被动技能23等级14</v>
      </c>
      <c r="B459" s="8">
        <f t="shared" si="78"/>
        <v>23</v>
      </c>
      <c r="C459" s="8">
        <f t="shared" si="68"/>
        <v>14</v>
      </c>
      <c r="E459" s="8">
        <f t="shared" si="76"/>
        <v>200454</v>
      </c>
      <c r="F459" t="str">
        <f t="shared" si="77"/>
        <v>腐蚀</v>
      </c>
      <c r="G459">
        <v>200454</v>
      </c>
      <c r="H459" s="26" t="s">
        <v>828</v>
      </c>
      <c r="I459" s="4" t="str">
        <f t="shared" si="74"/>
        <v>降低敌方全体防御-2208</v>
      </c>
      <c r="J459" t="s">
        <v>154</v>
      </c>
      <c r="K459" s="10" t="str">
        <f t="shared" si="73"/>
        <v>20454:100:4:9</v>
      </c>
      <c r="L459" s="4" t="s">
        <v>842</v>
      </c>
      <c r="Q459" s="6" t="str">
        <f>IF(_xlfn.IFNA(VLOOKUP(L459,buff!$K:$L,2,FALSE),"")=0,"",_xlfn.IFNA(VLOOKUP(L459,buff!$K:$L,2,FALSE),""))</f>
        <v>20454:100:4:9</v>
      </c>
      <c r="R459" s="6" t="str">
        <f>IF(_xlfn.IFNA(VLOOKUP(M459,buff!$K:$L,2,FALSE),"")=0,"",_xlfn.IFNA(VLOOKUP(M459,buff!$K:$L,2,FALSE),""))</f>
        <v/>
      </c>
      <c r="S459" s="6" t="str">
        <f>IF(_xlfn.IFNA(VLOOKUP(N459,buff!$K:$L,2,FALSE),"")=0,"",_xlfn.IFNA(VLOOKUP(N459,buff!$K:$L,2,FALSE),""))</f>
        <v/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>
        <v>-2208</v>
      </c>
      <c r="W459" t="s">
        <v>1487</v>
      </c>
    </row>
    <row r="460" spans="1:23" x14ac:dyDescent="0.15">
      <c r="A460" s="8" t="str">
        <f t="shared" si="75"/>
        <v>被动技能23等级15</v>
      </c>
      <c r="B460" s="8">
        <f t="shared" si="78"/>
        <v>23</v>
      </c>
      <c r="C460" s="8">
        <f t="shared" si="68"/>
        <v>15</v>
      </c>
      <c r="E460" s="8">
        <f t="shared" si="76"/>
        <v>200455</v>
      </c>
      <c r="F460" t="str">
        <f t="shared" si="77"/>
        <v>腐蚀</v>
      </c>
      <c r="G460">
        <v>200455</v>
      </c>
      <c r="H460" s="26" t="s">
        <v>828</v>
      </c>
      <c r="I460" s="4" t="str">
        <f t="shared" si="74"/>
        <v>降低敌方全体防御-2719</v>
      </c>
      <c r="J460" t="s">
        <v>154</v>
      </c>
      <c r="K460" s="10" t="str">
        <f t="shared" si="73"/>
        <v>20455:100:4:9</v>
      </c>
      <c r="L460" s="4" t="s">
        <v>843</v>
      </c>
      <c r="Q460" s="6" t="str">
        <f>IF(_xlfn.IFNA(VLOOKUP(L460,buff!$K:$L,2,FALSE),"")=0,"",_xlfn.IFNA(VLOOKUP(L460,buff!$K:$L,2,FALSE),""))</f>
        <v>20455:100:4:9</v>
      </c>
      <c r="R460" s="6" t="str">
        <f>IF(_xlfn.IFNA(VLOOKUP(M460,buff!$K:$L,2,FALSE),"")=0,"",_xlfn.IFNA(VLOOKUP(M460,buff!$K:$L,2,FALSE),""))</f>
        <v/>
      </c>
      <c r="S460" s="6" t="str">
        <f>IF(_xlfn.IFNA(VLOOKUP(N460,buff!$K:$L,2,FALSE),"")=0,"",_xlfn.IFNA(VLOOKUP(N460,buff!$K:$L,2,FALSE),""))</f>
        <v/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>
        <v>-2719</v>
      </c>
      <c r="W460" t="s">
        <v>1487</v>
      </c>
    </row>
    <row r="461" spans="1:23" x14ac:dyDescent="0.15">
      <c r="A461" s="8" t="str">
        <f t="shared" si="75"/>
        <v>被动技能23等级16</v>
      </c>
      <c r="B461" s="8">
        <f t="shared" si="78"/>
        <v>23</v>
      </c>
      <c r="C461" s="8">
        <f t="shared" si="68"/>
        <v>16</v>
      </c>
      <c r="E461" s="8">
        <f t="shared" si="76"/>
        <v>200456</v>
      </c>
      <c r="F461" t="str">
        <f t="shared" si="77"/>
        <v>腐蚀</v>
      </c>
      <c r="G461">
        <v>200456</v>
      </c>
      <c r="H461" s="26" t="s">
        <v>828</v>
      </c>
      <c r="I461" s="4" t="str">
        <f t="shared" si="74"/>
        <v>降低敌方全体防御-3347</v>
      </c>
      <c r="J461" t="s">
        <v>154</v>
      </c>
      <c r="K461" s="10" t="str">
        <f t="shared" si="73"/>
        <v>20456:100:4:9</v>
      </c>
      <c r="L461" s="4" t="s">
        <v>844</v>
      </c>
      <c r="Q461" s="6" t="str">
        <f>IF(_xlfn.IFNA(VLOOKUP(L461,buff!$K:$L,2,FALSE),"")=0,"",_xlfn.IFNA(VLOOKUP(L461,buff!$K:$L,2,FALSE),""))</f>
        <v>20456:100:4:9</v>
      </c>
      <c r="R461" s="6" t="str">
        <f>IF(_xlfn.IFNA(VLOOKUP(M461,buff!$K:$L,2,FALSE),"")=0,"",_xlfn.IFNA(VLOOKUP(M461,buff!$K:$L,2,FALSE),""))</f>
        <v/>
      </c>
      <c r="S461" s="6" t="str">
        <f>IF(_xlfn.IFNA(VLOOKUP(N461,buff!$K:$L,2,FALSE),"")=0,"",_xlfn.IFNA(VLOOKUP(N461,buff!$K:$L,2,FALSE),""))</f>
        <v/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>
        <v>-3347</v>
      </c>
      <c r="W461" t="s">
        <v>1487</v>
      </c>
    </row>
    <row r="462" spans="1:23" x14ac:dyDescent="0.15">
      <c r="A462" s="8" t="str">
        <f t="shared" si="75"/>
        <v>被动技能23等级17</v>
      </c>
      <c r="B462" s="8">
        <f t="shared" si="78"/>
        <v>23</v>
      </c>
      <c r="C462" s="8">
        <f t="shared" si="68"/>
        <v>17</v>
      </c>
      <c r="E462" s="8">
        <f t="shared" si="76"/>
        <v>200457</v>
      </c>
      <c r="F462" t="str">
        <f t="shared" si="77"/>
        <v>腐蚀</v>
      </c>
      <c r="G462">
        <v>200457</v>
      </c>
      <c r="H462" s="26" t="s">
        <v>828</v>
      </c>
      <c r="I462" s="4" t="str">
        <f t="shared" si="74"/>
        <v>降低敌方全体防御-4121</v>
      </c>
      <c r="J462" t="s">
        <v>154</v>
      </c>
      <c r="K462" s="10" t="str">
        <f t="shared" si="73"/>
        <v>20457:100:4:9</v>
      </c>
      <c r="L462" s="4" t="s">
        <v>845</v>
      </c>
      <c r="Q462" s="6" t="str">
        <f>IF(_xlfn.IFNA(VLOOKUP(L462,buff!$K:$L,2,FALSE),"")=0,"",_xlfn.IFNA(VLOOKUP(L462,buff!$K:$L,2,FALSE),""))</f>
        <v>20457:100:4:9</v>
      </c>
      <c r="R462" s="6" t="str">
        <f>IF(_xlfn.IFNA(VLOOKUP(M462,buff!$K:$L,2,FALSE),"")=0,"",_xlfn.IFNA(VLOOKUP(M462,buff!$K:$L,2,FALSE),""))</f>
        <v/>
      </c>
      <c r="S462" s="6" t="str">
        <f>IF(_xlfn.IFNA(VLOOKUP(N462,buff!$K:$L,2,FALSE),"")=0,"",_xlfn.IFNA(VLOOKUP(N462,buff!$K:$L,2,FALSE),""))</f>
        <v/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>
        <v>-4121</v>
      </c>
      <c r="W462" t="s">
        <v>1487</v>
      </c>
    </row>
    <row r="463" spans="1:23" x14ac:dyDescent="0.15">
      <c r="A463" s="8" t="str">
        <f t="shared" si="75"/>
        <v>被动技能23等级18</v>
      </c>
      <c r="B463" s="8">
        <f t="shared" si="78"/>
        <v>23</v>
      </c>
      <c r="C463" s="8">
        <f t="shared" si="68"/>
        <v>18</v>
      </c>
      <c r="E463" s="8">
        <f t="shared" si="76"/>
        <v>200458</v>
      </c>
      <c r="F463" t="str">
        <f t="shared" si="77"/>
        <v>腐蚀</v>
      </c>
      <c r="G463">
        <v>200458</v>
      </c>
      <c r="H463" s="26" t="s">
        <v>828</v>
      </c>
      <c r="I463" s="4" t="str">
        <f t="shared" si="74"/>
        <v>降低敌方全体防御-5074</v>
      </c>
      <c r="J463" t="s">
        <v>154</v>
      </c>
      <c r="K463" s="10" t="str">
        <f t="shared" si="73"/>
        <v>20458:100:4:9</v>
      </c>
      <c r="L463" s="4" t="s">
        <v>846</v>
      </c>
      <c r="Q463" s="6" t="str">
        <f>IF(_xlfn.IFNA(VLOOKUP(L463,buff!$K:$L,2,FALSE),"")=0,"",_xlfn.IFNA(VLOOKUP(L463,buff!$K:$L,2,FALSE),""))</f>
        <v>20458:100:4:9</v>
      </c>
      <c r="R463" s="6" t="str">
        <f>IF(_xlfn.IFNA(VLOOKUP(M463,buff!$K:$L,2,FALSE),"")=0,"",_xlfn.IFNA(VLOOKUP(M463,buff!$K:$L,2,FALSE),""))</f>
        <v/>
      </c>
      <c r="S463" s="6" t="str">
        <f>IF(_xlfn.IFNA(VLOOKUP(N463,buff!$K:$L,2,FALSE),"")=0,"",_xlfn.IFNA(VLOOKUP(N463,buff!$K:$L,2,FALSE),""))</f>
        <v/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>
        <v>-5074</v>
      </c>
      <c r="W463" t="s">
        <v>1487</v>
      </c>
    </row>
    <row r="464" spans="1:23" x14ac:dyDescent="0.15">
      <c r="A464" s="8" t="str">
        <f t="shared" si="75"/>
        <v>被动技能23等级19</v>
      </c>
      <c r="B464" s="8">
        <f t="shared" si="78"/>
        <v>23</v>
      </c>
      <c r="C464" s="8">
        <f t="shared" si="68"/>
        <v>19</v>
      </c>
      <c r="E464" s="8">
        <f t="shared" si="76"/>
        <v>200459</v>
      </c>
      <c r="F464" t="str">
        <f t="shared" si="77"/>
        <v>腐蚀</v>
      </c>
      <c r="G464">
        <v>200459</v>
      </c>
      <c r="H464" s="26" t="s">
        <v>828</v>
      </c>
      <c r="I464" s="4" t="str">
        <f t="shared" si="74"/>
        <v>降低敌方全体防御-6247</v>
      </c>
      <c r="J464" t="s">
        <v>154</v>
      </c>
      <c r="K464" s="10" t="str">
        <f t="shared" si="73"/>
        <v>20459:100:4:9</v>
      </c>
      <c r="L464" s="4" t="s">
        <v>847</v>
      </c>
      <c r="Q464" s="6" t="str">
        <f>IF(_xlfn.IFNA(VLOOKUP(L464,buff!$K:$L,2,FALSE),"")=0,"",_xlfn.IFNA(VLOOKUP(L464,buff!$K:$L,2,FALSE),""))</f>
        <v>20459:100:4:9</v>
      </c>
      <c r="R464" s="6" t="str">
        <f>IF(_xlfn.IFNA(VLOOKUP(M464,buff!$K:$L,2,FALSE),"")=0,"",_xlfn.IFNA(VLOOKUP(M464,buff!$K:$L,2,FALSE),""))</f>
        <v/>
      </c>
      <c r="S464" s="6" t="str">
        <f>IF(_xlfn.IFNA(VLOOKUP(N464,buff!$K:$L,2,FALSE),"")=0,"",_xlfn.IFNA(VLOOKUP(N464,buff!$K:$L,2,FALSE),""))</f>
        <v/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>
        <v>-6247</v>
      </c>
      <c r="W464" t="s">
        <v>1487</v>
      </c>
    </row>
    <row r="465" spans="1:23" x14ac:dyDescent="0.15">
      <c r="A465" s="8" t="str">
        <f t="shared" si="75"/>
        <v>被动技能23等级20</v>
      </c>
      <c r="B465" s="8">
        <f t="shared" si="78"/>
        <v>23</v>
      </c>
      <c r="C465" s="8">
        <f t="shared" si="68"/>
        <v>20</v>
      </c>
      <c r="E465" s="8">
        <f t="shared" si="76"/>
        <v>200460</v>
      </c>
      <c r="F465" t="str">
        <f t="shared" si="77"/>
        <v>腐蚀</v>
      </c>
      <c r="G465">
        <v>200460</v>
      </c>
      <c r="H465" s="26" t="s">
        <v>828</v>
      </c>
      <c r="I465" s="4" t="str">
        <f t="shared" si="74"/>
        <v>降低敌方全体防御-7692</v>
      </c>
      <c r="J465" t="s">
        <v>154</v>
      </c>
      <c r="K465" s="10" t="str">
        <f t="shared" si="73"/>
        <v>20460:100:4:9</v>
      </c>
      <c r="L465" s="4" t="s">
        <v>848</v>
      </c>
      <c r="Q465" s="6" t="str">
        <f>IF(_xlfn.IFNA(VLOOKUP(L465,buff!$K:$L,2,FALSE),"")=0,"",_xlfn.IFNA(VLOOKUP(L465,buff!$K:$L,2,FALSE),""))</f>
        <v>20460:100:4:9</v>
      </c>
      <c r="R465" s="6" t="str">
        <f>IF(_xlfn.IFNA(VLOOKUP(M465,buff!$K:$L,2,FALSE),"")=0,"",_xlfn.IFNA(VLOOKUP(M465,buff!$K:$L,2,FALSE),""))</f>
        <v/>
      </c>
      <c r="S465" s="6" t="str">
        <f>IF(_xlfn.IFNA(VLOOKUP(N465,buff!$K:$L,2,FALSE),"")=0,"",_xlfn.IFNA(VLOOKUP(N465,buff!$K:$L,2,FALSE),""))</f>
        <v/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>
        <v>-7692</v>
      </c>
      <c r="W465" t="s">
        <v>1487</v>
      </c>
    </row>
    <row r="466" spans="1:23" x14ac:dyDescent="0.15">
      <c r="A466" s="8" t="str">
        <f t="shared" si="75"/>
        <v>被动技能24等级1</v>
      </c>
      <c r="B466" s="8">
        <f t="shared" si="78"/>
        <v>24</v>
      </c>
      <c r="C466" s="8">
        <f t="shared" si="68"/>
        <v>1</v>
      </c>
      <c r="E466" s="8">
        <f t="shared" si="76"/>
        <v>200461</v>
      </c>
      <c r="F466" t="str">
        <f t="shared" si="77"/>
        <v>精准</v>
      </c>
      <c r="G466">
        <v>200461</v>
      </c>
      <c r="H466" s="26" t="s">
        <v>451</v>
      </c>
      <c r="I466" s="4" t="str">
        <f>"提升自身命中率"&amp;V466&amp;"并提升暴击率"&amp;W466</f>
        <v>提升自身命中率5并提升暴击率5</v>
      </c>
      <c r="J466" t="s">
        <v>154</v>
      </c>
      <c r="K466" s="10" t="str">
        <f t="shared" si="73"/>
        <v>20461:100:1:0</v>
      </c>
      <c r="L466" s="4" t="s">
        <v>849</v>
      </c>
      <c r="M466" s="4"/>
      <c r="Q466" s="6" t="str">
        <f>IF(_xlfn.IFNA(VLOOKUP(L466,buff!$K:$L,2,FALSE),"")=0,"",_xlfn.IFNA(VLOOKUP(L466,buff!$K:$L,2,FALSE),""))</f>
        <v>20461:100:1:0</v>
      </c>
      <c r="R466" s="6" t="str">
        <f>IF(_xlfn.IFNA(VLOOKUP(M466,buff!$K:$L,2,FALSE),"")=0,"",_xlfn.IFNA(VLOOKUP(M466,buff!$K:$L,2,FALSE),""))</f>
        <v/>
      </c>
      <c r="S466" s="6" t="str">
        <f>IF(_xlfn.IFNA(VLOOKUP(N466,buff!$K:$L,2,FALSE),"")=0,"",_xlfn.IFNA(VLOOKUP(N466,buff!$K:$L,2,FALSE),""))</f>
        <v/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>
        <v>5</v>
      </c>
      <c r="W466">
        <v>5</v>
      </c>
    </row>
    <row r="467" spans="1:23" x14ac:dyDescent="0.15">
      <c r="A467" s="8" t="str">
        <f t="shared" si="75"/>
        <v>被动技能24等级2</v>
      </c>
      <c r="B467" s="8">
        <f t="shared" si="78"/>
        <v>24</v>
      </c>
      <c r="C467" s="8">
        <f t="shared" si="68"/>
        <v>2</v>
      </c>
      <c r="E467" s="8">
        <f t="shared" si="76"/>
        <v>200462</v>
      </c>
      <c r="F467" t="str">
        <f t="shared" si="77"/>
        <v>精准</v>
      </c>
      <c r="G467">
        <v>200462</v>
      </c>
      <c r="H467" s="26" t="s">
        <v>451</v>
      </c>
      <c r="I467" s="4" t="str">
        <f t="shared" ref="I467:I485" si="79">"提升自身命中率"&amp;V467&amp;"并提升暴击率"&amp;W467</f>
        <v>提升自身命中率6并提升暴击率6</v>
      </c>
      <c r="J467" t="s">
        <v>154</v>
      </c>
      <c r="K467" s="10" t="str">
        <f t="shared" si="73"/>
        <v>20462:100:1:0</v>
      </c>
      <c r="L467" s="4" t="s">
        <v>850</v>
      </c>
      <c r="M467" s="4"/>
      <c r="Q467" s="6" t="str">
        <f>IF(_xlfn.IFNA(VLOOKUP(L467,buff!$K:$L,2,FALSE),"")=0,"",_xlfn.IFNA(VLOOKUP(L467,buff!$K:$L,2,FALSE),""))</f>
        <v>20462:100:1:0</v>
      </c>
      <c r="R467" s="6" t="str">
        <f>IF(_xlfn.IFNA(VLOOKUP(M467,buff!$K:$L,2,FALSE),"")=0,"",_xlfn.IFNA(VLOOKUP(M467,buff!$K:$L,2,FALSE),""))</f>
        <v/>
      </c>
      <c r="S467" s="6" t="str">
        <f>IF(_xlfn.IFNA(VLOOKUP(N467,buff!$K:$L,2,FALSE),"")=0,"",_xlfn.IFNA(VLOOKUP(N467,buff!$K:$L,2,FALSE),""))</f>
        <v/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>
        <v>6</v>
      </c>
      <c r="W467">
        <v>6</v>
      </c>
    </row>
    <row r="468" spans="1:23" x14ac:dyDescent="0.15">
      <c r="A468" s="8" t="str">
        <f t="shared" si="75"/>
        <v>被动技能24等级3</v>
      </c>
      <c r="B468" s="8">
        <f t="shared" si="78"/>
        <v>24</v>
      </c>
      <c r="C468" s="8">
        <f t="shared" si="68"/>
        <v>3</v>
      </c>
      <c r="E468" s="8">
        <f t="shared" si="76"/>
        <v>200463</v>
      </c>
      <c r="F468" t="str">
        <f t="shared" si="77"/>
        <v>精准</v>
      </c>
      <c r="G468">
        <v>200463</v>
      </c>
      <c r="H468" s="26" t="s">
        <v>451</v>
      </c>
      <c r="I468" s="4" t="str">
        <f t="shared" si="79"/>
        <v>提升自身命中率7并提升暴击率7</v>
      </c>
      <c r="J468" t="s">
        <v>154</v>
      </c>
      <c r="K468" s="10" t="str">
        <f t="shared" si="73"/>
        <v>20463:100:1:0</v>
      </c>
      <c r="L468" s="4" t="s">
        <v>851</v>
      </c>
      <c r="M468" s="4"/>
      <c r="Q468" s="6" t="str">
        <f>IF(_xlfn.IFNA(VLOOKUP(L468,buff!$K:$L,2,FALSE),"")=0,"",_xlfn.IFNA(VLOOKUP(L468,buff!$K:$L,2,FALSE),""))</f>
        <v>20463:100:1:0</v>
      </c>
      <c r="R468" s="6" t="str">
        <f>IF(_xlfn.IFNA(VLOOKUP(M468,buff!$K:$L,2,FALSE),"")=0,"",_xlfn.IFNA(VLOOKUP(M468,buff!$K:$L,2,FALSE),""))</f>
        <v/>
      </c>
      <c r="S468" s="6" t="str">
        <f>IF(_xlfn.IFNA(VLOOKUP(N468,buff!$K:$L,2,FALSE),"")=0,"",_xlfn.IFNA(VLOOKUP(N468,buff!$K:$L,2,FALSE),""))</f>
        <v/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>
        <v>7</v>
      </c>
      <c r="W468">
        <v>7</v>
      </c>
    </row>
    <row r="469" spans="1:23" x14ac:dyDescent="0.15">
      <c r="A469" s="8" t="str">
        <f t="shared" si="75"/>
        <v>被动技能24等级4</v>
      </c>
      <c r="B469" s="8">
        <f t="shared" si="78"/>
        <v>24</v>
      </c>
      <c r="C469" s="8">
        <f t="shared" si="68"/>
        <v>4</v>
      </c>
      <c r="E469" s="8">
        <f t="shared" si="76"/>
        <v>200464</v>
      </c>
      <c r="F469" t="str">
        <f t="shared" si="77"/>
        <v>精准</v>
      </c>
      <c r="G469">
        <v>200464</v>
      </c>
      <c r="H469" s="26" t="s">
        <v>451</v>
      </c>
      <c r="I469" s="4" t="str">
        <f t="shared" si="79"/>
        <v>提升自身命中率8并提升暴击率8</v>
      </c>
      <c r="J469" t="s">
        <v>154</v>
      </c>
      <c r="K469" s="10" t="str">
        <f t="shared" si="73"/>
        <v>20464:100:1:0</v>
      </c>
      <c r="L469" s="4" t="s">
        <v>852</v>
      </c>
      <c r="M469" s="4"/>
      <c r="Q469" s="6" t="str">
        <f>IF(_xlfn.IFNA(VLOOKUP(L469,buff!$K:$L,2,FALSE),"")=0,"",_xlfn.IFNA(VLOOKUP(L469,buff!$K:$L,2,FALSE),""))</f>
        <v>20464:100:1:0</v>
      </c>
      <c r="R469" s="6" t="str">
        <f>IF(_xlfn.IFNA(VLOOKUP(M469,buff!$K:$L,2,FALSE),"")=0,"",_xlfn.IFNA(VLOOKUP(M469,buff!$K:$L,2,FALSE),""))</f>
        <v/>
      </c>
      <c r="S469" s="6" t="str">
        <f>IF(_xlfn.IFNA(VLOOKUP(N469,buff!$K:$L,2,FALSE),"")=0,"",_xlfn.IFNA(VLOOKUP(N469,buff!$K:$L,2,FALSE),""))</f>
        <v/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>
        <v>8</v>
      </c>
      <c r="W469">
        <v>8</v>
      </c>
    </row>
    <row r="470" spans="1:23" x14ac:dyDescent="0.15">
      <c r="A470" s="8" t="str">
        <f t="shared" si="75"/>
        <v>被动技能24等级5</v>
      </c>
      <c r="B470" s="8">
        <f t="shared" si="78"/>
        <v>24</v>
      </c>
      <c r="C470" s="8">
        <f t="shared" si="68"/>
        <v>5</v>
      </c>
      <c r="E470" s="8">
        <f t="shared" si="76"/>
        <v>200465</v>
      </c>
      <c r="F470" t="str">
        <f t="shared" si="77"/>
        <v>精准</v>
      </c>
      <c r="G470">
        <v>200465</v>
      </c>
      <c r="H470" s="26" t="s">
        <v>451</v>
      </c>
      <c r="I470" s="4" t="str">
        <f t="shared" si="79"/>
        <v>提升自身命中率9并提升暴击率9</v>
      </c>
      <c r="J470" t="s">
        <v>154</v>
      </c>
      <c r="K470" s="10" t="str">
        <f t="shared" si="73"/>
        <v>20465:100:1:0</v>
      </c>
      <c r="L470" s="4" t="s">
        <v>853</v>
      </c>
      <c r="M470" s="4"/>
      <c r="Q470" s="6" t="str">
        <f>IF(_xlfn.IFNA(VLOOKUP(L470,buff!$K:$L,2,FALSE),"")=0,"",_xlfn.IFNA(VLOOKUP(L470,buff!$K:$L,2,FALSE),""))</f>
        <v>20465:100:1:0</v>
      </c>
      <c r="R470" s="6" t="str">
        <f>IF(_xlfn.IFNA(VLOOKUP(M470,buff!$K:$L,2,FALSE),"")=0,"",_xlfn.IFNA(VLOOKUP(M470,buff!$K:$L,2,FALSE),""))</f>
        <v/>
      </c>
      <c r="S470" s="6" t="str">
        <f>IF(_xlfn.IFNA(VLOOKUP(N470,buff!$K:$L,2,FALSE),"")=0,"",_xlfn.IFNA(VLOOKUP(N470,buff!$K:$L,2,FALSE),""))</f>
        <v/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>
        <v>9</v>
      </c>
      <c r="W470">
        <v>9</v>
      </c>
    </row>
    <row r="471" spans="1:23" x14ac:dyDescent="0.15">
      <c r="A471" s="8" t="str">
        <f t="shared" si="75"/>
        <v>被动技能24等级6</v>
      </c>
      <c r="B471" s="8">
        <f t="shared" si="78"/>
        <v>24</v>
      </c>
      <c r="C471" s="8">
        <f t="shared" ref="C471:C534" si="80">IF(C470=C$4,1,C470+1)</f>
        <v>6</v>
      </c>
      <c r="E471" s="8">
        <f t="shared" si="76"/>
        <v>200466</v>
      </c>
      <c r="F471" t="str">
        <f t="shared" si="77"/>
        <v>精准</v>
      </c>
      <c r="G471">
        <v>200466</v>
      </c>
      <c r="H471" s="26" t="s">
        <v>451</v>
      </c>
      <c r="I471" s="4" t="str">
        <f t="shared" si="79"/>
        <v>提升自身命中率10并提升暴击率10</v>
      </c>
      <c r="J471" t="s">
        <v>154</v>
      </c>
      <c r="K471" s="10" t="str">
        <f t="shared" si="73"/>
        <v>20466:100:1:0</v>
      </c>
      <c r="L471" s="4" t="s">
        <v>854</v>
      </c>
      <c r="M471" s="4"/>
      <c r="Q471" s="6" t="str">
        <f>IF(_xlfn.IFNA(VLOOKUP(L471,buff!$K:$L,2,FALSE),"")=0,"",_xlfn.IFNA(VLOOKUP(L471,buff!$K:$L,2,FALSE),""))</f>
        <v>20466:100:1:0</v>
      </c>
      <c r="R471" s="6" t="str">
        <f>IF(_xlfn.IFNA(VLOOKUP(M471,buff!$K:$L,2,FALSE),"")=0,"",_xlfn.IFNA(VLOOKUP(M471,buff!$K:$L,2,FALSE),""))</f>
        <v/>
      </c>
      <c r="S471" s="6" t="str">
        <f>IF(_xlfn.IFNA(VLOOKUP(N471,buff!$K:$L,2,FALSE),"")=0,"",_xlfn.IFNA(VLOOKUP(N471,buff!$K:$L,2,FALSE),""))</f>
        <v/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>
        <v>10</v>
      </c>
      <c r="W471">
        <v>10</v>
      </c>
    </row>
    <row r="472" spans="1:23" x14ac:dyDescent="0.15">
      <c r="A472" s="8" t="str">
        <f t="shared" si="75"/>
        <v>被动技能24等级7</v>
      </c>
      <c r="B472" s="8">
        <f t="shared" si="78"/>
        <v>24</v>
      </c>
      <c r="C472" s="8">
        <f t="shared" si="80"/>
        <v>7</v>
      </c>
      <c r="E472" s="8">
        <f t="shared" si="76"/>
        <v>200467</v>
      </c>
      <c r="F472" t="str">
        <f t="shared" si="77"/>
        <v>精准</v>
      </c>
      <c r="G472">
        <v>200467</v>
      </c>
      <c r="H472" s="26" t="s">
        <v>451</v>
      </c>
      <c r="I472" s="4" t="str">
        <f t="shared" si="79"/>
        <v>提升自身命中率11并提升暴击率11</v>
      </c>
      <c r="J472" t="s">
        <v>154</v>
      </c>
      <c r="K472" s="10" t="str">
        <f t="shared" si="73"/>
        <v>20467:100:1:0</v>
      </c>
      <c r="L472" s="4" t="s">
        <v>855</v>
      </c>
      <c r="M472" s="4"/>
      <c r="Q472" s="6" t="str">
        <f>IF(_xlfn.IFNA(VLOOKUP(L472,buff!$K:$L,2,FALSE),"")=0,"",_xlfn.IFNA(VLOOKUP(L472,buff!$K:$L,2,FALSE),""))</f>
        <v>20467:100:1:0</v>
      </c>
      <c r="R472" s="6" t="str">
        <f>IF(_xlfn.IFNA(VLOOKUP(M472,buff!$K:$L,2,FALSE),"")=0,"",_xlfn.IFNA(VLOOKUP(M472,buff!$K:$L,2,FALSE),""))</f>
        <v/>
      </c>
      <c r="S472" s="6" t="str">
        <f>IF(_xlfn.IFNA(VLOOKUP(N472,buff!$K:$L,2,FALSE),"")=0,"",_xlfn.IFNA(VLOOKUP(N472,buff!$K:$L,2,FALSE),""))</f>
        <v/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>
        <v>11</v>
      </c>
      <c r="W472">
        <v>11</v>
      </c>
    </row>
    <row r="473" spans="1:23" x14ac:dyDescent="0.15">
      <c r="A473" s="8" t="str">
        <f t="shared" si="75"/>
        <v>被动技能24等级8</v>
      </c>
      <c r="B473" s="8">
        <f t="shared" si="78"/>
        <v>24</v>
      </c>
      <c r="C473" s="8">
        <f t="shared" si="80"/>
        <v>8</v>
      </c>
      <c r="E473" s="8">
        <f t="shared" si="76"/>
        <v>200468</v>
      </c>
      <c r="F473" t="str">
        <f t="shared" si="77"/>
        <v>精准</v>
      </c>
      <c r="G473">
        <v>200468</v>
      </c>
      <c r="H473" s="26" t="s">
        <v>451</v>
      </c>
      <c r="I473" s="4" t="str">
        <f t="shared" si="79"/>
        <v>提升自身命中率12并提升暴击率12</v>
      </c>
      <c r="J473" t="s">
        <v>154</v>
      </c>
      <c r="K473" s="10" t="str">
        <f t="shared" si="73"/>
        <v>20468:100:1:0</v>
      </c>
      <c r="L473" s="4" t="s">
        <v>856</v>
      </c>
      <c r="M473" s="4"/>
      <c r="Q473" s="6" t="str">
        <f>IF(_xlfn.IFNA(VLOOKUP(L473,buff!$K:$L,2,FALSE),"")=0,"",_xlfn.IFNA(VLOOKUP(L473,buff!$K:$L,2,FALSE),""))</f>
        <v>20468:100:1:0</v>
      </c>
      <c r="R473" s="6" t="str">
        <f>IF(_xlfn.IFNA(VLOOKUP(M473,buff!$K:$L,2,FALSE),"")=0,"",_xlfn.IFNA(VLOOKUP(M473,buff!$K:$L,2,FALSE),""))</f>
        <v/>
      </c>
      <c r="S473" s="6" t="str">
        <f>IF(_xlfn.IFNA(VLOOKUP(N473,buff!$K:$L,2,FALSE),"")=0,"",_xlfn.IFNA(VLOOKUP(N473,buff!$K:$L,2,FALSE),""))</f>
        <v/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>
        <v>12</v>
      </c>
      <c r="W473">
        <v>12</v>
      </c>
    </row>
    <row r="474" spans="1:23" x14ac:dyDescent="0.15">
      <c r="A474" s="8" t="str">
        <f t="shared" si="75"/>
        <v>被动技能24等级9</v>
      </c>
      <c r="B474" s="8">
        <f t="shared" si="78"/>
        <v>24</v>
      </c>
      <c r="C474" s="8">
        <f t="shared" si="80"/>
        <v>9</v>
      </c>
      <c r="E474" s="8">
        <f t="shared" si="76"/>
        <v>200469</v>
      </c>
      <c r="F474" t="str">
        <f t="shared" si="77"/>
        <v>精准</v>
      </c>
      <c r="G474">
        <v>200469</v>
      </c>
      <c r="H474" s="26" t="s">
        <v>451</v>
      </c>
      <c r="I474" s="4" t="str">
        <f t="shared" si="79"/>
        <v>提升自身命中率13并提升暴击率13</v>
      </c>
      <c r="J474" t="s">
        <v>154</v>
      </c>
      <c r="K474" s="10" t="str">
        <f t="shared" si="73"/>
        <v>20469:100:1:0</v>
      </c>
      <c r="L474" s="4" t="s">
        <v>857</v>
      </c>
      <c r="M474" s="4"/>
      <c r="Q474" s="6" t="str">
        <f>IF(_xlfn.IFNA(VLOOKUP(L474,buff!$K:$L,2,FALSE),"")=0,"",_xlfn.IFNA(VLOOKUP(L474,buff!$K:$L,2,FALSE),""))</f>
        <v>20469:100:1:0</v>
      </c>
      <c r="R474" s="6" t="str">
        <f>IF(_xlfn.IFNA(VLOOKUP(M474,buff!$K:$L,2,FALSE),"")=0,"",_xlfn.IFNA(VLOOKUP(M474,buff!$K:$L,2,FALSE),""))</f>
        <v/>
      </c>
      <c r="S474" s="6" t="str">
        <f>IF(_xlfn.IFNA(VLOOKUP(N474,buff!$K:$L,2,FALSE),"")=0,"",_xlfn.IFNA(VLOOKUP(N474,buff!$K:$L,2,FALSE),""))</f>
        <v/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>
        <v>13</v>
      </c>
      <c r="W474">
        <v>13</v>
      </c>
    </row>
    <row r="475" spans="1:23" x14ac:dyDescent="0.15">
      <c r="A475" s="8" t="str">
        <f t="shared" si="75"/>
        <v>被动技能24等级10</v>
      </c>
      <c r="B475" s="8">
        <f t="shared" si="78"/>
        <v>24</v>
      </c>
      <c r="C475" s="8">
        <f t="shared" si="80"/>
        <v>10</v>
      </c>
      <c r="E475" s="8">
        <f t="shared" si="76"/>
        <v>200470</v>
      </c>
      <c r="F475" t="str">
        <f t="shared" si="77"/>
        <v>精准</v>
      </c>
      <c r="G475">
        <v>200470</v>
      </c>
      <c r="H475" s="26" t="s">
        <v>451</v>
      </c>
      <c r="I475" s="4" t="str">
        <f t="shared" si="79"/>
        <v>提升自身命中率14并提升暴击率14</v>
      </c>
      <c r="J475" t="s">
        <v>154</v>
      </c>
      <c r="K475" s="10" t="str">
        <f t="shared" si="73"/>
        <v>20470:100:1:0</v>
      </c>
      <c r="L475" s="4" t="s">
        <v>858</v>
      </c>
      <c r="M475" s="4"/>
      <c r="Q475" s="6" t="str">
        <f>IF(_xlfn.IFNA(VLOOKUP(L475,buff!$K:$L,2,FALSE),"")=0,"",_xlfn.IFNA(VLOOKUP(L475,buff!$K:$L,2,FALSE),""))</f>
        <v>20470:100:1:0</v>
      </c>
      <c r="R475" s="6" t="str">
        <f>IF(_xlfn.IFNA(VLOOKUP(M475,buff!$K:$L,2,FALSE),"")=0,"",_xlfn.IFNA(VLOOKUP(M475,buff!$K:$L,2,FALSE),""))</f>
        <v/>
      </c>
      <c r="S475" s="6" t="str">
        <f>IF(_xlfn.IFNA(VLOOKUP(N475,buff!$K:$L,2,FALSE),"")=0,"",_xlfn.IFNA(VLOOKUP(N475,buff!$K:$L,2,FALSE),""))</f>
        <v/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>
        <v>14</v>
      </c>
      <c r="W475">
        <v>14</v>
      </c>
    </row>
    <row r="476" spans="1:23" x14ac:dyDescent="0.15">
      <c r="A476" s="8" t="str">
        <f t="shared" si="75"/>
        <v>被动技能24等级11</v>
      </c>
      <c r="B476" s="8">
        <f t="shared" si="78"/>
        <v>24</v>
      </c>
      <c r="C476" s="8">
        <f t="shared" si="80"/>
        <v>11</v>
      </c>
      <c r="E476" s="8">
        <f t="shared" si="76"/>
        <v>200471</v>
      </c>
      <c r="F476" t="str">
        <f t="shared" si="77"/>
        <v>精准</v>
      </c>
      <c r="G476">
        <v>200471</v>
      </c>
      <c r="H476" s="26" t="s">
        <v>451</v>
      </c>
      <c r="I476" s="4" t="str">
        <f t="shared" si="79"/>
        <v>提升自身命中率15并提升暴击率15</v>
      </c>
      <c r="J476" t="s">
        <v>154</v>
      </c>
      <c r="K476" s="10" t="str">
        <f t="shared" si="73"/>
        <v>20471:100:1:0</v>
      </c>
      <c r="L476" s="4" t="s">
        <v>859</v>
      </c>
      <c r="M476" s="4"/>
      <c r="Q476" s="6" t="str">
        <f>IF(_xlfn.IFNA(VLOOKUP(L476,buff!$K:$L,2,FALSE),"")=0,"",_xlfn.IFNA(VLOOKUP(L476,buff!$K:$L,2,FALSE),""))</f>
        <v>20471:100:1:0</v>
      </c>
      <c r="R476" s="6" t="str">
        <f>IF(_xlfn.IFNA(VLOOKUP(M476,buff!$K:$L,2,FALSE),"")=0,"",_xlfn.IFNA(VLOOKUP(M476,buff!$K:$L,2,FALSE),""))</f>
        <v/>
      </c>
      <c r="S476" s="6" t="str">
        <f>IF(_xlfn.IFNA(VLOOKUP(N476,buff!$K:$L,2,FALSE),"")=0,"",_xlfn.IFNA(VLOOKUP(N476,buff!$K:$L,2,FALSE),""))</f>
        <v/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>
        <v>15</v>
      </c>
      <c r="W476">
        <v>15</v>
      </c>
    </row>
    <row r="477" spans="1:23" x14ac:dyDescent="0.15">
      <c r="A477" s="8" t="str">
        <f t="shared" si="75"/>
        <v>被动技能24等级12</v>
      </c>
      <c r="B477" s="8">
        <f t="shared" si="78"/>
        <v>24</v>
      </c>
      <c r="C477" s="8">
        <f t="shared" si="80"/>
        <v>12</v>
      </c>
      <c r="E477" s="8">
        <f t="shared" si="76"/>
        <v>200472</v>
      </c>
      <c r="F477" t="str">
        <f t="shared" si="77"/>
        <v>精准</v>
      </c>
      <c r="G477">
        <v>200472</v>
      </c>
      <c r="H477" s="26" t="s">
        <v>451</v>
      </c>
      <c r="I477" s="4" t="str">
        <f t="shared" si="79"/>
        <v>提升自身命中率16并提升暴击率16</v>
      </c>
      <c r="J477" t="s">
        <v>154</v>
      </c>
      <c r="K477" s="10" t="str">
        <f t="shared" si="73"/>
        <v>20472:100:1:0</v>
      </c>
      <c r="L477" s="4" t="s">
        <v>860</v>
      </c>
      <c r="M477" s="4"/>
      <c r="Q477" s="6" t="str">
        <f>IF(_xlfn.IFNA(VLOOKUP(L477,buff!$K:$L,2,FALSE),"")=0,"",_xlfn.IFNA(VLOOKUP(L477,buff!$K:$L,2,FALSE),""))</f>
        <v>20472:100:1:0</v>
      </c>
      <c r="R477" s="6" t="str">
        <f>IF(_xlfn.IFNA(VLOOKUP(M477,buff!$K:$L,2,FALSE),"")=0,"",_xlfn.IFNA(VLOOKUP(M477,buff!$K:$L,2,FALSE),""))</f>
        <v/>
      </c>
      <c r="S477" s="6" t="str">
        <f>IF(_xlfn.IFNA(VLOOKUP(N477,buff!$K:$L,2,FALSE),"")=0,"",_xlfn.IFNA(VLOOKUP(N477,buff!$K:$L,2,FALSE),""))</f>
        <v/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>
        <v>16</v>
      </c>
      <c r="W477">
        <v>16</v>
      </c>
    </row>
    <row r="478" spans="1:23" x14ac:dyDescent="0.15">
      <c r="A478" s="8" t="str">
        <f t="shared" si="75"/>
        <v>被动技能24等级13</v>
      </c>
      <c r="B478" s="8">
        <f t="shared" si="78"/>
        <v>24</v>
      </c>
      <c r="C478" s="8">
        <f t="shared" si="80"/>
        <v>13</v>
      </c>
      <c r="E478" s="8">
        <f t="shared" si="76"/>
        <v>200473</v>
      </c>
      <c r="F478" t="str">
        <f t="shared" si="77"/>
        <v>精准</v>
      </c>
      <c r="G478">
        <v>200473</v>
      </c>
      <c r="H478" s="26" t="s">
        <v>451</v>
      </c>
      <c r="I478" s="4" t="str">
        <f t="shared" si="79"/>
        <v>提升自身命中率17并提升暴击率17</v>
      </c>
      <c r="J478" t="s">
        <v>154</v>
      </c>
      <c r="K478" s="10" t="str">
        <f t="shared" si="73"/>
        <v>20473:100:1:0</v>
      </c>
      <c r="L478" s="4" t="s">
        <v>861</v>
      </c>
      <c r="M478" s="4"/>
      <c r="Q478" s="6" t="str">
        <f>IF(_xlfn.IFNA(VLOOKUP(L478,buff!$K:$L,2,FALSE),"")=0,"",_xlfn.IFNA(VLOOKUP(L478,buff!$K:$L,2,FALSE),""))</f>
        <v>20473:100:1:0</v>
      </c>
      <c r="R478" s="6" t="str">
        <f>IF(_xlfn.IFNA(VLOOKUP(M478,buff!$K:$L,2,FALSE),"")=0,"",_xlfn.IFNA(VLOOKUP(M478,buff!$K:$L,2,FALSE),""))</f>
        <v/>
      </c>
      <c r="S478" s="6" t="str">
        <f>IF(_xlfn.IFNA(VLOOKUP(N478,buff!$K:$L,2,FALSE),"")=0,"",_xlfn.IFNA(VLOOKUP(N478,buff!$K:$L,2,FALSE),""))</f>
        <v/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>
        <v>17</v>
      </c>
      <c r="W478">
        <v>17</v>
      </c>
    </row>
    <row r="479" spans="1:23" x14ac:dyDescent="0.15">
      <c r="A479" s="8" t="str">
        <f t="shared" si="75"/>
        <v>被动技能24等级14</v>
      </c>
      <c r="B479" s="8">
        <f t="shared" si="78"/>
        <v>24</v>
      </c>
      <c r="C479" s="8">
        <f t="shared" si="80"/>
        <v>14</v>
      </c>
      <c r="E479" s="8">
        <f t="shared" si="76"/>
        <v>200474</v>
      </c>
      <c r="F479" t="str">
        <f t="shared" si="77"/>
        <v>精准</v>
      </c>
      <c r="G479">
        <v>200474</v>
      </c>
      <c r="H479" s="26" t="s">
        <v>451</v>
      </c>
      <c r="I479" s="4" t="str">
        <f t="shared" si="79"/>
        <v>提升自身命中率18并提升暴击率18</v>
      </c>
      <c r="J479" t="s">
        <v>154</v>
      </c>
      <c r="K479" s="10" t="str">
        <f t="shared" si="73"/>
        <v>20474:100:1:0</v>
      </c>
      <c r="L479" s="4" t="s">
        <v>862</v>
      </c>
      <c r="M479" s="4"/>
      <c r="Q479" s="6" t="str">
        <f>IF(_xlfn.IFNA(VLOOKUP(L479,buff!$K:$L,2,FALSE),"")=0,"",_xlfn.IFNA(VLOOKUP(L479,buff!$K:$L,2,FALSE),""))</f>
        <v>20474:100:1:0</v>
      </c>
      <c r="R479" s="6" t="str">
        <f>IF(_xlfn.IFNA(VLOOKUP(M479,buff!$K:$L,2,FALSE),"")=0,"",_xlfn.IFNA(VLOOKUP(M479,buff!$K:$L,2,FALSE),""))</f>
        <v/>
      </c>
      <c r="S479" s="6" t="str">
        <f>IF(_xlfn.IFNA(VLOOKUP(N479,buff!$K:$L,2,FALSE),"")=0,"",_xlfn.IFNA(VLOOKUP(N479,buff!$K:$L,2,FALSE),""))</f>
        <v/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>
        <v>18</v>
      </c>
      <c r="W479">
        <v>18</v>
      </c>
    </row>
    <row r="480" spans="1:23" x14ac:dyDescent="0.15">
      <c r="A480" s="8" t="str">
        <f t="shared" si="75"/>
        <v>被动技能24等级15</v>
      </c>
      <c r="B480" s="8">
        <f t="shared" si="78"/>
        <v>24</v>
      </c>
      <c r="C480" s="8">
        <f t="shared" si="80"/>
        <v>15</v>
      </c>
      <c r="E480" s="8">
        <f t="shared" si="76"/>
        <v>200475</v>
      </c>
      <c r="F480" t="str">
        <f t="shared" si="77"/>
        <v>精准</v>
      </c>
      <c r="G480">
        <v>200475</v>
      </c>
      <c r="H480" s="26" t="s">
        <v>451</v>
      </c>
      <c r="I480" s="4" t="str">
        <f t="shared" si="79"/>
        <v>提升自身命中率19并提升暴击率19</v>
      </c>
      <c r="J480" t="s">
        <v>154</v>
      </c>
      <c r="K480" s="10" t="str">
        <f t="shared" si="73"/>
        <v>20475:100:1:0</v>
      </c>
      <c r="L480" s="4" t="s">
        <v>863</v>
      </c>
      <c r="M480" s="4"/>
      <c r="Q480" s="6" t="str">
        <f>IF(_xlfn.IFNA(VLOOKUP(L480,buff!$K:$L,2,FALSE),"")=0,"",_xlfn.IFNA(VLOOKUP(L480,buff!$K:$L,2,FALSE),""))</f>
        <v>20475:100:1:0</v>
      </c>
      <c r="R480" s="6" t="str">
        <f>IF(_xlfn.IFNA(VLOOKUP(M480,buff!$K:$L,2,FALSE),"")=0,"",_xlfn.IFNA(VLOOKUP(M480,buff!$K:$L,2,FALSE),""))</f>
        <v/>
      </c>
      <c r="S480" s="6" t="str">
        <f>IF(_xlfn.IFNA(VLOOKUP(N480,buff!$K:$L,2,FALSE),"")=0,"",_xlfn.IFNA(VLOOKUP(N480,buff!$K:$L,2,FALSE),""))</f>
        <v/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>
        <v>19</v>
      </c>
      <c r="W480">
        <v>19</v>
      </c>
    </row>
    <row r="481" spans="1:23" x14ac:dyDescent="0.15">
      <c r="A481" s="8" t="str">
        <f t="shared" si="75"/>
        <v>被动技能24等级16</v>
      </c>
      <c r="B481" s="8">
        <f t="shared" si="78"/>
        <v>24</v>
      </c>
      <c r="C481" s="8">
        <f t="shared" si="80"/>
        <v>16</v>
      </c>
      <c r="E481" s="8">
        <f t="shared" si="76"/>
        <v>200476</v>
      </c>
      <c r="F481" t="str">
        <f t="shared" si="77"/>
        <v>精准</v>
      </c>
      <c r="G481">
        <v>200476</v>
      </c>
      <c r="H481" s="26" t="s">
        <v>451</v>
      </c>
      <c r="I481" s="4" t="str">
        <f t="shared" si="79"/>
        <v>提升自身命中率20并提升暴击率20</v>
      </c>
      <c r="J481" t="s">
        <v>154</v>
      </c>
      <c r="K481" s="10" t="str">
        <f t="shared" si="73"/>
        <v>20476:100:1:0</v>
      </c>
      <c r="L481" s="4" t="s">
        <v>864</v>
      </c>
      <c r="M481" s="4"/>
      <c r="Q481" s="6" t="str">
        <f>IF(_xlfn.IFNA(VLOOKUP(L481,buff!$K:$L,2,FALSE),"")=0,"",_xlfn.IFNA(VLOOKUP(L481,buff!$K:$L,2,FALSE),""))</f>
        <v>20476:100:1:0</v>
      </c>
      <c r="R481" s="6" t="str">
        <f>IF(_xlfn.IFNA(VLOOKUP(M481,buff!$K:$L,2,FALSE),"")=0,"",_xlfn.IFNA(VLOOKUP(M481,buff!$K:$L,2,FALSE),""))</f>
        <v/>
      </c>
      <c r="S481" s="6" t="str">
        <f>IF(_xlfn.IFNA(VLOOKUP(N481,buff!$K:$L,2,FALSE),"")=0,"",_xlfn.IFNA(VLOOKUP(N481,buff!$K:$L,2,FALSE),""))</f>
        <v/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>
        <v>20</v>
      </c>
      <c r="W481">
        <v>20</v>
      </c>
    </row>
    <row r="482" spans="1:23" x14ac:dyDescent="0.15">
      <c r="A482" s="8" t="str">
        <f t="shared" si="75"/>
        <v>被动技能24等级17</v>
      </c>
      <c r="B482" s="8">
        <f t="shared" si="78"/>
        <v>24</v>
      </c>
      <c r="C482" s="8">
        <f t="shared" si="80"/>
        <v>17</v>
      </c>
      <c r="E482" s="8">
        <f t="shared" si="76"/>
        <v>200477</v>
      </c>
      <c r="F482" t="str">
        <f t="shared" si="77"/>
        <v>精准</v>
      </c>
      <c r="G482">
        <v>200477</v>
      </c>
      <c r="H482" s="26" t="s">
        <v>451</v>
      </c>
      <c r="I482" s="4" t="str">
        <f t="shared" si="79"/>
        <v>提升自身命中率21并提升暴击率21</v>
      </c>
      <c r="J482" t="s">
        <v>154</v>
      </c>
      <c r="K482" s="10" t="str">
        <f t="shared" si="73"/>
        <v>20477:100:1:0</v>
      </c>
      <c r="L482" s="4" t="s">
        <v>865</v>
      </c>
      <c r="M482" s="4"/>
      <c r="Q482" s="6" t="str">
        <f>IF(_xlfn.IFNA(VLOOKUP(L482,buff!$K:$L,2,FALSE),"")=0,"",_xlfn.IFNA(VLOOKUP(L482,buff!$K:$L,2,FALSE),""))</f>
        <v>20477:100:1:0</v>
      </c>
      <c r="R482" s="6" t="str">
        <f>IF(_xlfn.IFNA(VLOOKUP(M482,buff!$K:$L,2,FALSE),"")=0,"",_xlfn.IFNA(VLOOKUP(M482,buff!$K:$L,2,FALSE),""))</f>
        <v/>
      </c>
      <c r="S482" s="6" t="str">
        <f>IF(_xlfn.IFNA(VLOOKUP(N482,buff!$K:$L,2,FALSE),"")=0,"",_xlfn.IFNA(VLOOKUP(N482,buff!$K:$L,2,FALSE),""))</f>
        <v/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>
        <v>21</v>
      </c>
      <c r="W482">
        <v>21</v>
      </c>
    </row>
    <row r="483" spans="1:23" x14ac:dyDescent="0.15">
      <c r="A483" s="8" t="str">
        <f t="shared" si="75"/>
        <v>被动技能24等级18</v>
      </c>
      <c r="B483" s="8">
        <f t="shared" si="78"/>
        <v>24</v>
      </c>
      <c r="C483" s="8">
        <f t="shared" si="80"/>
        <v>18</v>
      </c>
      <c r="E483" s="8">
        <f t="shared" si="76"/>
        <v>200478</v>
      </c>
      <c r="F483" t="str">
        <f t="shared" si="77"/>
        <v>精准</v>
      </c>
      <c r="G483">
        <v>200478</v>
      </c>
      <c r="H483" s="26" t="s">
        <v>451</v>
      </c>
      <c r="I483" s="4" t="str">
        <f t="shared" si="79"/>
        <v>提升自身命中率22并提升暴击率22</v>
      </c>
      <c r="J483" t="s">
        <v>154</v>
      </c>
      <c r="K483" s="10" t="str">
        <f t="shared" si="73"/>
        <v>20478:100:1:0</v>
      </c>
      <c r="L483" s="4" t="s">
        <v>866</v>
      </c>
      <c r="M483" s="4"/>
      <c r="Q483" s="6" t="str">
        <f>IF(_xlfn.IFNA(VLOOKUP(L483,buff!$K:$L,2,FALSE),"")=0,"",_xlfn.IFNA(VLOOKUP(L483,buff!$K:$L,2,FALSE),""))</f>
        <v>20478:100:1:0</v>
      </c>
      <c r="R483" s="6" t="str">
        <f>IF(_xlfn.IFNA(VLOOKUP(M483,buff!$K:$L,2,FALSE),"")=0,"",_xlfn.IFNA(VLOOKUP(M483,buff!$K:$L,2,FALSE),""))</f>
        <v/>
      </c>
      <c r="S483" s="6" t="str">
        <f>IF(_xlfn.IFNA(VLOOKUP(N483,buff!$K:$L,2,FALSE),"")=0,"",_xlfn.IFNA(VLOOKUP(N483,buff!$K:$L,2,FALSE),""))</f>
        <v/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>
        <v>22</v>
      </c>
      <c r="W483">
        <v>22</v>
      </c>
    </row>
    <row r="484" spans="1:23" x14ac:dyDescent="0.15">
      <c r="A484" s="8" t="str">
        <f t="shared" si="75"/>
        <v>被动技能24等级19</v>
      </c>
      <c r="B484" s="8">
        <f t="shared" si="78"/>
        <v>24</v>
      </c>
      <c r="C484" s="8">
        <f t="shared" si="80"/>
        <v>19</v>
      </c>
      <c r="E484" s="8">
        <f t="shared" si="76"/>
        <v>200479</v>
      </c>
      <c r="F484" t="str">
        <f t="shared" si="77"/>
        <v>精准</v>
      </c>
      <c r="G484">
        <v>200479</v>
      </c>
      <c r="H484" s="26" t="s">
        <v>451</v>
      </c>
      <c r="I484" s="4" t="str">
        <f t="shared" si="79"/>
        <v>提升自身命中率23并提升暴击率23</v>
      </c>
      <c r="J484" t="s">
        <v>154</v>
      </c>
      <c r="K484" s="10" t="str">
        <f t="shared" si="73"/>
        <v>20479:100:1:0</v>
      </c>
      <c r="L484" s="4" t="s">
        <v>867</v>
      </c>
      <c r="M484" s="4"/>
      <c r="Q484" s="6" t="str">
        <f>IF(_xlfn.IFNA(VLOOKUP(L484,buff!$K:$L,2,FALSE),"")=0,"",_xlfn.IFNA(VLOOKUP(L484,buff!$K:$L,2,FALSE),""))</f>
        <v>20479:100:1:0</v>
      </c>
      <c r="R484" s="6" t="str">
        <f>IF(_xlfn.IFNA(VLOOKUP(M484,buff!$K:$L,2,FALSE),"")=0,"",_xlfn.IFNA(VLOOKUP(M484,buff!$K:$L,2,FALSE),""))</f>
        <v/>
      </c>
      <c r="S484" s="6" t="str">
        <f>IF(_xlfn.IFNA(VLOOKUP(N484,buff!$K:$L,2,FALSE),"")=0,"",_xlfn.IFNA(VLOOKUP(N484,buff!$K:$L,2,FALSE),""))</f>
        <v/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>
        <v>23</v>
      </c>
      <c r="W484">
        <v>23</v>
      </c>
    </row>
    <row r="485" spans="1:23" x14ac:dyDescent="0.15">
      <c r="A485" s="8" t="str">
        <f t="shared" si="75"/>
        <v>被动技能24等级20</v>
      </c>
      <c r="B485" s="8">
        <f t="shared" si="78"/>
        <v>24</v>
      </c>
      <c r="C485" s="8">
        <f t="shared" si="80"/>
        <v>20</v>
      </c>
      <c r="E485" s="8">
        <f t="shared" si="76"/>
        <v>200480</v>
      </c>
      <c r="F485" t="str">
        <f t="shared" si="77"/>
        <v>精准</v>
      </c>
      <c r="G485">
        <v>200480</v>
      </c>
      <c r="H485" s="26" t="s">
        <v>451</v>
      </c>
      <c r="I485" s="4" t="str">
        <f t="shared" si="79"/>
        <v>提升自身命中率24并提升暴击率24</v>
      </c>
      <c r="J485" t="s">
        <v>154</v>
      </c>
      <c r="K485" s="10" t="str">
        <f t="shared" si="73"/>
        <v>20480:100:1:0</v>
      </c>
      <c r="L485" s="4" t="s">
        <v>868</v>
      </c>
      <c r="M485" s="4"/>
      <c r="Q485" s="6" t="str">
        <f>IF(_xlfn.IFNA(VLOOKUP(L485,buff!$K:$L,2,FALSE),"")=0,"",_xlfn.IFNA(VLOOKUP(L485,buff!$K:$L,2,FALSE),""))</f>
        <v>20480:100:1:0</v>
      </c>
      <c r="R485" s="6" t="str">
        <f>IF(_xlfn.IFNA(VLOOKUP(M485,buff!$K:$L,2,FALSE),"")=0,"",_xlfn.IFNA(VLOOKUP(M485,buff!$K:$L,2,FALSE),""))</f>
        <v/>
      </c>
      <c r="S485" s="6" t="str">
        <f>IF(_xlfn.IFNA(VLOOKUP(N485,buff!$K:$L,2,FALSE),"")=0,"",_xlfn.IFNA(VLOOKUP(N485,buff!$K:$L,2,FALSE),""))</f>
        <v/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>
        <v>24</v>
      </c>
      <c r="W485">
        <v>24</v>
      </c>
    </row>
    <row r="486" spans="1:23" x14ac:dyDescent="0.15">
      <c r="A486" s="8" t="str">
        <f t="shared" si="75"/>
        <v>被动技能25等级1</v>
      </c>
      <c r="B486" s="8">
        <f t="shared" si="78"/>
        <v>25</v>
      </c>
      <c r="C486" s="8">
        <f t="shared" si="80"/>
        <v>1</v>
      </c>
      <c r="E486" s="8">
        <f t="shared" si="76"/>
        <v>200481</v>
      </c>
      <c r="F486" t="str">
        <f t="shared" si="77"/>
        <v>吸血</v>
      </c>
      <c r="G486">
        <v>200481</v>
      </c>
      <c r="H486" s="4" t="s">
        <v>455</v>
      </c>
      <c r="I486" s="4" t="str">
        <f>"攻击时吸血"&amp;V486&amp;"%"</f>
        <v>攻击时吸血10%</v>
      </c>
      <c r="J486" t="s">
        <v>154</v>
      </c>
      <c r="K486" s="10" t="str">
        <f t="shared" ref="K486:K500" si="81">IF(Q486="","",Q486)&amp;IF(R486="","","|"&amp;R486)&amp;IF(S486="","","|"&amp;S486)&amp;IF(T486="","","|"&amp;T486)&amp;IF(U486="","","|"&amp;U486)</f>
        <v>20481:100:1:0</v>
      </c>
      <c r="L486" s="4" t="s">
        <v>869</v>
      </c>
      <c r="Q486" s="6" t="str">
        <f>IF(_xlfn.IFNA(VLOOKUP(L486,buff!$K:$L,2,FALSE),"")=0,"",_xlfn.IFNA(VLOOKUP(L486,buff!$K:$L,2,FALSE),""))</f>
        <v>20481:100:1:0</v>
      </c>
      <c r="R486" s="6" t="str">
        <f>IF(_xlfn.IFNA(VLOOKUP(M486,buff!$K:$L,2,FALSE),"")=0,"",_xlfn.IFNA(VLOOKUP(M486,buff!$K:$L,2,FALSE),""))</f>
        <v/>
      </c>
      <c r="S486" s="6" t="str">
        <f>IF(_xlfn.IFNA(VLOOKUP(N486,buff!$K:$L,2,FALSE),"")=0,"",_xlfn.IFNA(VLOOKUP(N486,buff!$K:$L,2,FALSE),""))</f>
        <v/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>
        <v>10</v>
      </c>
      <c r="W486" t="s">
        <v>1487</v>
      </c>
    </row>
    <row r="487" spans="1:23" x14ac:dyDescent="0.15">
      <c r="A487" s="8" t="str">
        <f t="shared" si="75"/>
        <v>被动技能25等级2</v>
      </c>
      <c r="B487" s="8">
        <f t="shared" si="78"/>
        <v>25</v>
      </c>
      <c r="C487" s="8">
        <f t="shared" si="80"/>
        <v>2</v>
      </c>
      <c r="E487" s="8">
        <f t="shared" si="76"/>
        <v>200482</v>
      </c>
      <c r="F487" t="str">
        <f t="shared" si="77"/>
        <v>吸血</v>
      </c>
      <c r="G487">
        <v>200482</v>
      </c>
      <c r="H487" s="4" t="s">
        <v>455</v>
      </c>
      <c r="I487" s="4" t="str">
        <f t="shared" ref="I487:I505" si="82">"攻击时吸血"&amp;V487&amp;"%"</f>
        <v>攻击时吸血11%</v>
      </c>
      <c r="J487" t="s">
        <v>154</v>
      </c>
      <c r="K487" s="10" t="str">
        <f t="shared" si="81"/>
        <v>20482:100:1:0</v>
      </c>
      <c r="L487" s="4" t="s">
        <v>870</v>
      </c>
      <c r="Q487" s="6" t="str">
        <f>IF(_xlfn.IFNA(VLOOKUP(L487,buff!$K:$L,2,FALSE),"")=0,"",_xlfn.IFNA(VLOOKUP(L487,buff!$K:$L,2,FALSE),""))</f>
        <v>20482:100:1:0</v>
      </c>
      <c r="R487" s="6" t="str">
        <f>IF(_xlfn.IFNA(VLOOKUP(M487,buff!$K:$L,2,FALSE),"")=0,"",_xlfn.IFNA(VLOOKUP(M487,buff!$K:$L,2,FALSE),""))</f>
        <v/>
      </c>
      <c r="S487" s="6" t="str">
        <f>IF(_xlfn.IFNA(VLOOKUP(N487,buff!$K:$L,2,FALSE),"")=0,"",_xlfn.IFNA(VLOOKUP(N487,buff!$K:$L,2,FALSE),""))</f>
        <v/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>
        <v>11</v>
      </c>
      <c r="W487" t="s">
        <v>1487</v>
      </c>
    </row>
    <row r="488" spans="1:23" x14ac:dyDescent="0.15">
      <c r="A488" s="8" t="str">
        <f t="shared" si="75"/>
        <v>被动技能25等级3</v>
      </c>
      <c r="B488" s="8">
        <f t="shared" si="78"/>
        <v>25</v>
      </c>
      <c r="C488" s="8">
        <f t="shared" si="80"/>
        <v>3</v>
      </c>
      <c r="E488" s="8">
        <f t="shared" si="76"/>
        <v>200483</v>
      </c>
      <c r="F488" t="str">
        <f t="shared" si="77"/>
        <v>吸血</v>
      </c>
      <c r="G488">
        <v>200483</v>
      </c>
      <c r="H488" s="4" t="s">
        <v>455</v>
      </c>
      <c r="I488" s="4" t="str">
        <f t="shared" si="82"/>
        <v>攻击时吸血12%</v>
      </c>
      <c r="J488" t="s">
        <v>154</v>
      </c>
      <c r="K488" s="10" t="str">
        <f t="shared" si="81"/>
        <v>20483:100:1:0</v>
      </c>
      <c r="L488" s="4" t="s">
        <v>871</v>
      </c>
      <c r="Q488" s="6" t="str">
        <f>IF(_xlfn.IFNA(VLOOKUP(L488,buff!$K:$L,2,FALSE),"")=0,"",_xlfn.IFNA(VLOOKUP(L488,buff!$K:$L,2,FALSE),""))</f>
        <v>20483:100:1:0</v>
      </c>
      <c r="R488" s="6" t="str">
        <f>IF(_xlfn.IFNA(VLOOKUP(M488,buff!$K:$L,2,FALSE),"")=0,"",_xlfn.IFNA(VLOOKUP(M488,buff!$K:$L,2,FALSE),""))</f>
        <v/>
      </c>
      <c r="S488" s="6" t="str">
        <f>IF(_xlfn.IFNA(VLOOKUP(N488,buff!$K:$L,2,FALSE),"")=0,"",_xlfn.IFNA(VLOOKUP(N488,buff!$K:$L,2,FALSE),""))</f>
        <v/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>
        <v>12</v>
      </c>
      <c r="W488" t="s">
        <v>1487</v>
      </c>
    </row>
    <row r="489" spans="1:23" x14ac:dyDescent="0.15">
      <c r="A489" s="8" t="str">
        <f t="shared" si="75"/>
        <v>被动技能25等级4</v>
      </c>
      <c r="B489" s="8">
        <f t="shared" si="78"/>
        <v>25</v>
      </c>
      <c r="C489" s="8">
        <f t="shared" si="80"/>
        <v>4</v>
      </c>
      <c r="E489" s="8">
        <f t="shared" si="76"/>
        <v>200484</v>
      </c>
      <c r="F489" t="str">
        <f t="shared" si="77"/>
        <v>吸血</v>
      </c>
      <c r="G489">
        <v>200484</v>
      </c>
      <c r="H489" s="4" t="s">
        <v>455</v>
      </c>
      <c r="I489" s="4" t="str">
        <f t="shared" si="82"/>
        <v>攻击时吸血13%</v>
      </c>
      <c r="J489" t="s">
        <v>154</v>
      </c>
      <c r="K489" s="10" t="str">
        <f t="shared" si="81"/>
        <v>20484:100:1:0</v>
      </c>
      <c r="L489" s="4" t="s">
        <v>872</v>
      </c>
      <c r="Q489" s="6" t="str">
        <f>IF(_xlfn.IFNA(VLOOKUP(L489,buff!$K:$L,2,FALSE),"")=0,"",_xlfn.IFNA(VLOOKUP(L489,buff!$K:$L,2,FALSE),""))</f>
        <v>20484:100:1:0</v>
      </c>
      <c r="R489" s="6" t="str">
        <f>IF(_xlfn.IFNA(VLOOKUP(M489,buff!$K:$L,2,FALSE),"")=0,"",_xlfn.IFNA(VLOOKUP(M489,buff!$K:$L,2,FALSE),""))</f>
        <v/>
      </c>
      <c r="S489" s="6" t="str">
        <f>IF(_xlfn.IFNA(VLOOKUP(N489,buff!$K:$L,2,FALSE),"")=0,"",_xlfn.IFNA(VLOOKUP(N489,buff!$K:$L,2,FALSE),""))</f>
        <v/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>
        <v>13</v>
      </c>
      <c r="W489" t="s">
        <v>1487</v>
      </c>
    </row>
    <row r="490" spans="1:23" x14ac:dyDescent="0.15">
      <c r="A490" s="8" t="str">
        <f t="shared" si="75"/>
        <v>被动技能25等级5</v>
      </c>
      <c r="B490" s="8">
        <f t="shared" si="78"/>
        <v>25</v>
      </c>
      <c r="C490" s="8">
        <f t="shared" si="80"/>
        <v>5</v>
      </c>
      <c r="E490" s="8">
        <f t="shared" si="76"/>
        <v>200485</v>
      </c>
      <c r="F490" t="str">
        <f t="shared" si="77"/>
        <v>吸血</v>
      </c>
      <c r="G490">
        <v>200485</v>
      </c>
      <c r="H490" s="4" t="s">
        <v>455</v>
      </c>
      <c r="I490" s="4" t="str">
        <f t="shared" si="82"/>
        <v>攻击时吸血14%</v>
      </c>
      <c r="J490" t="s">
        <v>154</v>
      </c>
      <c r="K490" s="10" t="str">
        <f t="shared" si="81"/>
        <v>20485:100:1:0</v>
      </c>
      <c r="L490" s="4" t="s">
        <v>873</v>
      </c>
      <c r="Q490" s="6" t="str">
        <f>IF(_xlfn.IFNA(VLOOKUP(L490,buff!$K:$L,2,FALSE),"")=0,"",_xlfn.IFNA(VLOOKUP(L490,buff!$K:$L,2,FALSE),""))</f>
        <v>20485:100:1:0</v>
      </c>
      <c r="R490" s="6" t="str">
        <f>IF(_xlfn.IFNA(VLOOKUP(M490,buff!$K:$L,2,FALSE),"")=0,"",_xlfn.IFNA(VLOOKUP(M490,buff!$K:$L,2,FALSE),""))</f>
        <v/>
      </c>
      <c r="S490" s="6" t="str">
        <f>IF(_xlfn.IFNA(VLOOKUP(N490,buff!$K:$L,2,FALSE),"")=0,"",_xlfn.IFNA(VLOOKUP(N490,buff!$K:$L,2,FALSE),""))</f>
        <v/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>
        <v>14</v>
      </c>
      <c r="W490" t="s">
        <v>1487</v>
      </c>
    </row>
    <row r="491" spans="1:23" x14ac:dyDescent="0.15">
      <c r="A491" s="8" t="str">
        <f t="shared" si="75"/>
        <v>被动技能25等级6</v>
      </c>
      <c r="B491" s="8">
        <f t="shared" si="78"/>
        <v>25</v>
      </c>
      <c r="C491" s="8">
        <f t="shared" si="80"/>
        <v>6</v>
      </c>
      <c r="E491" s="8">
        <f t="shared" si="76"/>
        <v>200486</v>
      </c>
      <c r="F491" t="str">
        <f t="shared" si="77"/>
        <v>吸血</v>
      </c>
      <c r="G491">
        <v>200486</v>
      </c>
      <c r="H491" s="4" t="s">
        <v>455</v>
      </c>
      <c r="I491" s="4" t="str">
        <f t="shared" si="82"/>
        <v>攻击时吸血15%</v>
      </c>
      <c r="J491" t="s">
        <v>154</v>
      </c>
      <c r="K491" s="10" t="str">
        <f t="shared" si="81"/>
        <v>20486:100:1:0</v>
      </c>
      <c r="L491" s="4" t="s">
        <v>874</v>
      </c>
      <c r="Q491" s="6" t="str">
        <f>IF(_xlfn.IFNA(VLOOKUP(L491,buff!$K:$L,2,FALSE),"")=0,"",_xlfn.IFNA(VLOOKUP(L491,buff!$K:$L,2,FALSE),""))</f>
        <v>20486:100:1:0</v>
      </c>
      <c r="R491" s="6" t="str">
        <f>IF(_xlfn.IFNA(VLOOKUP(M491,buff!$K:$L,2,FALSE),"")=0,"",_xlfn.IFNA(VLOOKUP(M491,buff!$K:$L,2,FALSE),""))</f>
        <v/>
      </c>
      <c r="S491" s="6" t="str">
        <f>IF(_xlfn.IFNA(VLOOKUP(N491,buff!$K:$L,2,FALSE),"")=0,"",_xlfn.IFNA(VLOOKUP(N491,buff!$K:$L,2,FALSE),""))</f>
        <v/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>
        <v>15</v>
      </c>
      <c r="W491" t="s">
        <v>1487</v>
      </c>
    </row>
    <row r="492" spans="1:23" x14ac:dyDescent="0.15">
      <c r="A492" s="8" t="str">
        <f t="shared" si="75"/>
        <v>被动技能25等级7</v>
      </c>
      <c r="B492" s="8">
        <f t="shared" si="78"/>
        <v>25</v>
      </c>
      <c r="C492" s="8">
        <f t="shared" si="80"/>
        <v>7</v>
      </c>
      <c r="E492" s="8">
        <f t="shared" si="76"/>
        <v>200487</v>
      </c>
      <c r="F492" t="str">
        <f t="shared" si="77"/>
        <v>吸血</v>
      </c>
      <c r="G492">
        <v>200487</v>
      </c>
      <c r="H492" s="4" t="s">
        <v>455</v>
      </c>
      <c r="I492" s="4" t="str">
        <f t="shared" si="82"/>
        <v>攻击时吸血16%</v>
      </c>
      <c r="J492" t="s">
        <v>154</v>
      </c>
      <c r="K492" s="10" t="str">
        <f t="shared" si="81"/>
        <v>20487:100:1:0</v>
      </c>
      <c r="L492" s="4" t="s">
        <v>875</v>
      </c>
      <c r="Q492" s="6" t="str">
        <f>IF(_xlfn.IFNA(VLOOKUP(L492,buff!$K:$L,2,FALSE),"")=0,"",_xlfn.IFNA(VLOOKUP(L492,buff!$K:$L,2,FALSE),""))</f>
        <v>20487:100:1:0</v>
      </c>
      <c r="R492" s="6" t="str">
        <f>IF(_xlfn.IFNA(VLOOKUP(M492,buff!$K:$L,2,FALSE),"")=0,"",_xlfn.IFNA(VLOOKUP(M492,buff!$K:$L,2,FALSE),""))</f>
        <v/>
      </c>
      <c r="S492" s="6" t="str">
        <f>IF(_xlfn.IFNA(VLOOKUP(N492,buff!$K:$L,2,FALSE),"")=0,"",_xlfn.IFNA(VLOOKUP(N492,buff!$K:$L,2,FALSE),""))</f>
        <v/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>
        <v>16</v>
      </c>
      <c r="W492" t="s">
        <v>1487</v>
      </c>
    </row>
    <row r="493" spans="1:23" x14ac:dyDescent="0.15">
      <c r="A493" s="8" t="str">
        <f t="shared" si="75"/>
        <v>被动技能25等级8</v>
      </c>
      <c r="B493" s="8">
        <f t="shared" si="78"/>
        <v>25</v>
      </c>
      <c r="C493" s="8">
        <f t="shared" si="80"/>
        <v>8</v>
      </c>
      <c r="E493" s="8">
        <f t="shared" si="76"/>
        <v>200488</v>
      </c>
      <c r="F493" t="str">
        <f t="shared" si="77"/>
        <v>吸血</v>
      </c>
      <c r="G493">
        <v>200488</v>
      </c>
      <c r="H493" s="4" t="s">
        <v>455</v>
      </c>
      <c r="I493" s="4" t="str">
        <f t="shared" si="82"/>
        <v>攻击时吸血17%</v>
      </c>
      <c r="J493" t="s">
        <v>154</v>
      </c>
      <c r="K493" s="10" t="str">
        <f t="shared" si="81"/>
        <v>20488:100:1:0</v>
      </c>
      <c r="L493" s="4" t="s">
        <v>876</v>
      </c>
      <c r="Q493" s="6" t="str">
        <f>IF(_xlfn.IFNA(VLOOKUP(L493,buff!$K:$L,2,FALSE),"")=0,"",_xlfn.IFNA(VLOOKUP(L493,buff!$K:$L,2,FALSE),""))</f>
        <v>20488:100:1:0</v>
      </c>
      <c r="R493" s="6" t="str">
        <f>IF(_xlfn.IFNA(VLOOKUP(M493,buff!$K:$L,2,FALSE),"")=0,"",_xlfn.IFNA(VLOOKUP(M493,buff!$K:$L,2,FALSE),""))</f>
        <v/>
      </c>
      <c r="S493" s="6" t="str">
        <f>IF(_xlfn.IFNA(VLOOKUP(N493,buff!$K:$L,2,FALSE),"")=0,"",_xlfn.IFNA(VLOOKUP(N493,buff!$K:$L,2,FALSE),""))</f>
        <v/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>
        <v>17</v>
      </c>
      <c r="W493" t="s">
        <v>1487</v>
      </c>
    </row>
    <row r="494" spans="1:23" x14ac:dyDescent="0.15">
      <c r="A494" s="8" t="str">
        <f t="shared" si="75"/>
        <v>被动技能25等级9</v>
      </c>
      <c r="B494" s="8">
        <f t="shared" si="78"/>
        <v>25</v>
      </c>
      <c r="C494" s="8">
        <f t="shared" si="80"/>
        <v>9</v>
      </c>
      <c r="E494" s="8">
        <f t="shared" si="76"/>
        <v>200489</v>
      </c>
      <c r="F494" t="str">
        <f t="shared" si="77"/>
        <v>吸血</v>
      </c>
      <c r="G494">
        <v>200489</v>
      </c>
      <c r="H494" s="4" t="s">
        <v>455</v>
      </c>
      <c r="I494" s="4" t="str">
        <f t="shared" si="82"/>
        <v>攻击时吸血18%</v>
      </c>
      <c r="J494" t="s">
        <v>154</v>
      </c>
      <c r="K494" s="10" t="str">
        <f t="shared" si="81"/>
        <v>20489:100:1:0</v>
      </c>
      <c r="L494" s="4" t="s">
        <v>877</v>
      </c>
      <c r="Q494" s="6" t="str">
        <f>IF(_xlfn.IFNA(VLOOKUP(L494,buff!$K:$L,2,FALSE),"")=0,"",_xlfn.IFNA(VLOOKUP(L494,buff!$K:$L,2,FALSE),""))</f>
        <v>20489:100:1:0</v>
      </c>
      <c r="R494" s="6" t="str">
        <f>IF(_xlfn.IFNA(VLOOKUP(M494,buff!$K:$L,2,FALSE),"")=0,"",_xlfn.IFNA(VLOOKUP(M494,buff!$K:$L,2,FALSE),""))</f>
        <v/>
      </c>
      <c r="S494" s="6" t="str">
        <f>IF(_xlfn.IFNA(VLOOKUP(N494,buff!$K:$L,2,FALSE),"")=0,"",_xlfn.IFNA(VLOOKUP(N494,buff!$K:$L,2,FALSE),""))</f>
        <v/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>
        <v>18</v>
      </c>
      <c r="W494" t="s">
        <v>1487</v>
      </c>
    </row>
    <row r="495" spans="1:23" x14ac:dyDescent="0.15">
      <c r="A495" s="8" t="str">
        <f t="shared" si="75"/>
        <v>被动技能25等级10</v>
      </c>
      <c r="B495" s="8">
        <f t="shared" si="78"/>
        <v>25</v>
      </c>
      <c r="C495" s="8">
        <f t="shared" si="80"/>
        <v>10</v>
      </c>
      <c r="E495" s="8">
        <f t="shared" si="76"/>
        <v>200490</v>
      </c>
      <c r="F495" t="str">
        <f t="shared" si="77"/>
        <v>吸血</v>
      </c>
      <c r="G495">
        <v>200490</v>
      </c>
      <c r="H495" s="4" t="s">
        <v>455</v>
      </c>
      <c r="I495" s="4" t="str">
        <f t="shared" si="82"/>
        <v>攻击时吸血19%</v>
      </c>
      <c r="J495" t="s">
        <v>154</v>
      </c>
      <c r="K495" s="10" t="str">
        <f t="shared" si="81"/>
        <v>20490:100:1:0</v>
      </c>
      <c r="L495" s="4" t="s">
        <v>878</v>
      </c>
      <c r="Q495" s="6" t="str">
        <f>IF(_xlfn.IFNA(VLOOKUP(L495,buff!$K:$L,2,FALSE),"")=0,"",_xlfn.IFNA(VLOOKUP(L495,buff!$K:$L,2,FALSE),""))</f>
        <v>20490:100:1:0</v>
      </c>
      <c r="R495" s="6" t="str">
        <f>IF(_xlfn.IFNA(VLOOKUP(M495,buff!$K:$L,2,FALSE),"")=0,"",_xlfn.IFNA(VLOOKUP(M495,buff!$K:$L,2,FALSE),""))</f>
        <v/>
      </c>
      <c r="S495" s="6" t="str">
        <f>IF(_xlfn.IFNA(VLOOKUP(N495,buff!$K:$L,2,FALSE),"")=0,"",_xlfn.IFNA(VLOOKUP(N495,buff!$K:$L,2,FALSE),""))</f>
        <v/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>
        <v>19</v>
      </c>
      <c r="W495" t="s">
        <v>1487</v>
      </c>
    </row>
    <row r="496" spans="1:23" x14ac:dyDescent="0.15">
      <c r="A496" s="8" t="str">
        <f t="shared" si="75"/>
        <v>被动技能25等级11</v>
      </c>
      <c r="B496" s="8">
        <f t="shared" si="78"/>
        <v>25</v>
      </c>
      <c r="C496" s="8">
        <f t="shared" si="80"/>
        <v>11</v>
      </c>
      <c r="E496" s="8">
        <f t="shared" si="76"/>
        <v>200491</v>
      </c>
      <c r="F496" t="str">
        <f t="shared" si="77"/>
        <v>吸血</v>
      </c>
      <c r="G496">
        <v>200491</v>
      </c>
      <c r="H496" s="4" t="s">
        <v>455</v>
      </c>
      <c r="I496" s="4" t="str">
        <f t="shared" si="82"/>
        <v>攻击时吸血20%</v>
      </c>
      <c r="J496" t="s">
        <v>154</v>
      </c>
      <c r="K496" s="10" t="str">
        <f t="shared" si="81"/>
        <v>20491:100:1:0</v>
      </c>
      <c r="L496" s="4" t="s">
        <v>879</v>
      </c>
      <c r="Q496" s="6" t="str">
        <f>IF(_xlfn.IFNA(VLOOKUP(L496,buff!$K:$L,2,FALSE),"")=0,"",_xlfn.IFNA(VLOOKUP(L496,buff!$K:$L,2,FALSE),""))</f>
        <v>20491:100:1:0</v>
      </c>
      <c r="R496" s="6" t="str">
        <f>IF(_xlfn.IFNA(VLOOKUP(M496,buff!$K:$L,2,FALSE),"")=0,"",_xlfn.IFNA(VLOOKUP(M496,buff!$K:$L,2,FALSE),""))</f>
        <v/>
      </c>
      <c r="S496" s="6" t="str">
        <f>IF(_xlfn.IFNA(VLOOKUP(N496,buff!$K:$L,2,FALSE),"")=0,"",_xlfn.IFNA(VLOOKUP(N496,buff!$K:$L,2,FALSE),""))</f>
        <v/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>
        <v>20</v>
      </c>
      <c r="W496" t="s">
        <v>1487</v>
      </c>
    </row>
    <row r="497" spans="1:23" x14ac:dyDescent="0.15">
      <c r="A497" s="8" t="str">
        <f t="shared" si="75"/>
        <v>被动技能25等级12</v>
      </c>
      <c r="B497" s="8">
        <f t="shared" si="78"/>
        <v>25</v>
      </c>
      <c r="C497" s="8">
        <f t="shared" si="80"/>
        <v>12</v>
      </c>
      <c r="E497" s="8">
        <f t="shared" si="76"/>
        <v>200492</v>
      </c>
      <c r="F497" t="str">
        <f t="shared" si="77"/>
        <v>吸血</v>
      </c>
      <c r="G497">
        <v>200492</v>
      </c>
      <c r="H497" s="4" t="s">
        <v>455</v>
      </c>
      <c r="I497" s="4" t="str">
        <f t="shared" si="82"/>
        <v>攻击时吸血21%</v>
      </c>
      <c r="J497" t="s">
        <v>154</v>
      </c>
      <c r="K497" s="10" t="str">
        <f t="shared" si="81"/>
        <v>20492:100:1:0</v>
      </c>
      <c r="L497" s="4" t="s">
        <v>880</v>
      </c>
      <c r="Q497" s="6" t="str">
        <f>IF(_xlfn.IFNA(VLOOKUP(L497,buff!$K:$L,2,FALSE),"")=0,"",_xlfn.IFNA(VLOOKUP(L497,buff!$K:$L,2,FALSE),""))</f>
        <v>20492:100:1:0</v>
      </c>
      <c r="R497" s="6" t="str">
        <f>IF(_xlfn.IFNA(VLOOKUP(M497,buff!$K:$L,2,FALSE),"")=0,"",_xlfn.IFNA(VLOOKUP(M497,buff!$K:$L,2,FALSE),""))</f>
        <v/>
      </c>
      <c r="S497" s="6" t="str">
        <f>IF(_xlfn.IFNA(VLOOKUP(N497,buff!$K:$L,2,FALSE),"")=0,"",_xlfn.IFNA(VLOOKUP(N497,buff!$K:$L,2,FALSE),""))</f>
        <v/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>
        <v>21</v>
      </c>
      <c r="W497" t="s">
        <v>1487</v>
      </c>
    </row>
    <row r="498" spans="1:23" x14ac:dyDescent="0.15">
      <c r="A498" s="8" t="str">
        <f t="shared" si="75"/>
        <v>被动技能25等级13</v>
      </c>
      <c r="B498" s="8">
        <f t="shared" si="78"/>
        <v>25</v>
      </c>
      <c r="C498" s="8">
        <f t="shared" si="80"/>
        <v>13</v>
      </c>
      <c r="E498" s="8">
        <f t="shared" si="76"/>
        <v>200493</v>
      </c>
      <c r="F498" t="str">
        <f t="shared" si="77"/>
        <v>吸血</v>
      </c>
      <c r="G498">
        <v>200493</v>
      </c>
      <c r="H498" s="4" t="s">
        <v>455</v>
      </c>
      <c r="I498" s="4" t="str">
        <f t="shared" si="82"/>
        <v>攻击时吸血22%</v>
      </c>
      <c r="J498" t="s">
        <v>154</v>
      </c>
      <c r="K498" s="10" t="str">
        <f t="shared" si="81"/>
        <v>20493:100:1:0</v>
      </c>
      <c r="L498" s="4" t="s">
        <v>881</v>
      </c>
      <c r="Q498" s="6" t="str">
        <f>IF(_xlfn.IFNA(VLOOKUP(L498,buff!$K:$L,2,FALSE),"")=0,"",_xlfn.IFNA(VLOOKUP(L498,buff!$K:$L,2,FALSE),""))</f>
        <v>20493:100:1:0</v>
      </c>
      <c r="R498" s="6" t="str">
        <f>IF(_xlfn.IFNA(VLOOKUP(M498,buff!$K:$L,2,FALSE),"")=0,"",_xlfn.IFNA(VLOOKUP(M498,buff!$K:$L,2,FALSE),""))</f>
        <v/>
      </c>
      <c r="S498" s="6" t="str">
        <f>IF(_xlfn.IFNA(VLOOKUP(N498,buff!$K:$L,2,FALSE),"")=0,"",_xlfn.IFNA(VLOOKUP(N498,buff!$K:$L,2,FALSE),""))</f>
        <v/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>
        <v>22</v>
      </c>
      <c r="W498" t="s">
        <v>1487</v>
      </c>
    </row>
    <row r="499" spans="1:23" x14ac:dyDescent="0.15">
      <c r="A499" s="8" t="str">
        <f t="shared" si="75"/>
        <v>被动技能25等级14</v>
      </c>
      <c r="B499" s="8">
        <f t="shared" si="78"/>
        <v>25</v>
      </c>
      <c r="C499" s="8">
        <f t="shared" si="80"/>
        <v>14</v>
      </c>
      <c r="E499" s="8">
        <f t="shared" si="76"/>
        <v>200494</v>
      </c>
      <c r="F499" t="str">
        <f t="shared" si="77"/>
        <v>吸血</v>
      </c>
      <c r="G499">
        <v>200494</v>
      </c>
      <c r="H499" s="4" t="s">
        <v>455</v>
      </c>
      <c r="I499" s="4" t="str">
        <f t="shared" si="82"/>
        <v>攻击时吸血23%</v>
      </c>
      <c r="J499" t="s">
        <v>154</v>
      </c>
      <c r="K499" s="10" t="str">
        <f t="shared" si="81"/>
        <v>20494:100:1:0</v>
      </c>
      <c r="L499" s="4" t="s">
        <v>882</v>
      </c>
      <c r="Q499" s="6" t="str">
        <f>IF(_xlfn.IFNA(VLOOKUP(L499,buff!$K:$L,2,FALSE),"")=0,"",_xlfn.IFNA(VLOOKUP(L499,buff!$K:$L,2,FALSE),""))</f>
        <v>20494:100:1:0</v>
      </c>
      <c r="R499" s="6" t="str">
        <f>IF(_xlfn.IFNA(VLOOKUP(M499,buff!$K:$L,2,FALSE),"")=0,"",_xlfn.IFNA(VLOOKUP(M499,buff!$K:$L,2,FALSE),""))</f>
        <v/>
      </c>
      <c r="S499" s="6" t="str">
        <f>IF(_xlfn.IFNA(VLOOKUP(N499,buff!$K:$L,2,FALSE),"")=0,"",_xlfn.IFNA(VLOOKUP(N499,buff!$K:$L,2,FALSE),""))</f>
        <v/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>
        <v>23</v>
      </c>
      <c r="W499" t="s">
        <v>1487</v>
      </c>
    </row>
    <row r="500" spans="1:23" x14ac:dyDescent="0.15">
      <c r="A500" s="8" t="str">
        <f t="shared" si="75"/>
        <v>被动技能25等级15</v>
      </c>
      <c r="B500" s="8">
        <f t="shared" si="78"/>
        <v>25</v>
      </c>
      <c r="C500" s="8">
        <f t="shared" si="80"/>
        <v>15</v>
      </c>
      <c r="E500" s="8">
        <f t="shared" si="76"/>
        <v>200495</v>
      </c>
      <c r="F500" t="str">
        <f t="shared" si="77"/>
        <v>吸血</v>
      </c>
      <c r="G500">
        <v>200495</v>
      </c>
      <c r="H500" s="4" t="s">
        <v>455</v>
      </c>
      <c r="I500" s="4" t="str">
        <f t="shared" si="82"/>
        <v>攻击时吸血24%</v>
      </c>
      <c r="J500" t="s">
        <v>154</v>
      </c>
      <c r="K500" s="10" t="str">
        <f t="shared" si="81"/>
        <v>20495:100:1:0</v>
      </c>
      <c r="L500" s="4" t="s">
        <v>883</v>
      </c>
      <c r="Q500" s="6" t="str">
        <f>IF(_xlfn.IFNA(VLOOKUP(L500,buff!$K:$L,2,FALSE),"")=0,"",_xlfn.IFNA(VLOOKUP(L500,buff!$K:$L,2,FALSE),""))</f>
        <v>20495:100:1:0</v>
      </c>
      <c r="R500" s="6" t="str">
        <f>IF(_xlfn.IFNA(VLOOKUP(M500,buff!$K:$L,2,FALSE),"")=0,"",_xlfn.IFNA(VLOOKUP(M500,buff!$K:$L,2,FALSE),""))</f>
        <v/>
      </c>
      <c r="S500" s="6" t="str">
        <f>IF(_xlfn.IFNA(VLOOKUP(N500,buff!$K:$L,2,FALSE),"")=0,"",_xlfn.IFNA(VLOOKUP(N500,buff!$K:$L,2,FALSE),""))</f>
        <v/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>
        <v>24</v>
      </c>
      <c r="W500" t="s">
        <v>1487</v>
      </c>
    </row>
    <row r="501" spans="1:23" x14ac:dyDescent="0.15">
      <c r="A501" s="8" t="str">
        <f t="shared" si="75"/>
        <v>被动技能25等级16</v>
      </c>
      <c r="B501" s="8">
        <f t="shared" si="78"/>
        <v>25</v>
      </c>
      <c r="C501" s="8">
        <f t="shared" si="80"/>
        <v>16</v>
      </c>
      <c r="E501" s="8">
        <f t="shared" si="76"/>
        <v>200496</v>
      </c>
      <c r="F501" t="str">
        <f t="shared" si="77"/>
        <v>吸血</v>
      </c>
      <c r="G501">
        <v>200496</v>
      </c>
      <c r="H501" s="4" t="s">
        <v>455</v>
      </c>
      <c r="I501" s="4" t="str">
        <f t="shared" si="82"/>
        <v>攻击时吸血25%</v>
      </c>
      <c r="J501" t="s">
        <v>154</v>
      </c>
      <c r="K501" s="10" t="str">
        <f t="shared" ref="K501:K505" si="83">IF(Q501="","",Q501)&amp;IF(R501="","","|"&amp;R501)&amp;IF(S501="","","|"&amp;S501)&amp;IF(T501="","","|"&amp;T501)&amp;IF(U501="","","|"&amp;U501)</f>
        <v>20496:100:1:0</v>
      </c>
      <c r="L501" s="4" t="s">
        <v>884</v>
      </c>
      <c r="Q501" s="6" t="str">
        <f>IF(_xlfn.IFNA(VLOOKUP(L501,buff!$K:$L,2,FALSE),"")=0,"",_xlfn.IFNA(VLOOKUP(L501,buff!$K:$L,2,FALSE),""))</f>
        <v>20496:100:1:0</v>
      </c>
      <c r="R501" s="6" t="str">
        <f>IF(_xlfn.IFNA(VLOOKUP(M501,buff!$K:$L,2,FALSE),"")=0,"",_xlfn.IFNA(VLOOKUP(M501,buff!$K:$L,2,FALSE),""))</f>
        <v/>
      </c>
      <c r="S501" s="6" t="str">
        <f>IF(_xlfn.IFNA(VLOOKUP(N501,buff!$K:$L,2,FALSE),"")=0,"",_xlfn.IFNA(VLOOKUP(N501,buff!$K:$L,2,FALSE),""))</f>
        <v/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>
        <v>25</v>
      </c>
      <c r="W501" t="s">
        <v>1487</v>
      </c>
    </row>
    <row r="502" spans="1:23" x14ac:dyDescent="0.15">
      <c r="A502" s="8" t="str">
        <f t="shared" si="75"/>
        <v>被动技能25等级17</v>
      </c>
      <c r="B502" s="8">
        <f t="shared" si="78"/>
        <v>25</v>
      </c>
      <c r="C502" s="8">
        <f t="shared" si="80"/>
        <v>17</v>
      </c>
      <c r="E502" s="8">
        <f t="shared" si="76"/>
        <v>200497</v>
      </c>
      <c r="F502" t="str">
        <f t="shared" si="77"/>
        <v>吸血</v>
      </c>
      <c r="G502">
        <v>200497</v>
      </c>
      <c r="H502" s="4" t="s">
        <v>455</v>
      </c>
      <c r="I502" s="4" t="str">
        <f t="shared" si="82"/>
        <v>攻击时吸血26%</v>
      </c>
      <c r="J502" t="s">
        <v>154</v>
      </c>
      <c r="K502" s="10" t="str">
        <f t="shared" si="83"/>
        <v>20497:100:1:0</v>
      </c>
      <c r="L502" s="4" t="s">
        <v>885</v>
      </c>
      <c r="Q502" s="6" t="str">
        <f>IF(_xlfn.IFNA(VLOOKUP(L502,buff!$K:$L,2,FALSE),"")=0,"",_xlfn.IFNA(VLOOKUP(L502,buff!$K:$L,2,FALSE),""))</f>
        <v>20497:100:1:0</v>
      </c>
      <c r="R502" s="6" t="str">
        <f>IF(_xlfn.IFNA(VLOOKUP(M502,buff!$K:$L,2,FALSE),"")=0,"",_xlfn.IFNA(VLOOKUP(M502,buff!$K:$L,2,FALSE),""))</f>
        <v/>
      </c>
      <c r="S502" s="6" t="str">
        <f>IF(_xlfn.IFNA(VLOOKUP(N502,buff!$K:$L,2,FALSE),"")=0,"",_xlfn.IFNA(VLOOKUP(N502,buff!$K:$L,2,FALSE),""))</f>
        <v/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>
        <v>26</v>
      </c>
      <c r="W502" t="s">
        <v>1487</v>
      </c>
    </row>
    <row r="503" spans="1:23" x14ac:dyDescent="0.15">
      <c r="A503" s="8" t="str">
        <f t="shared" si="75"/>
        <v>被动技能25等级18</v>
      </c>
      <c r="B503" s="8">
        <f t="shared" si="78"/>
        <v>25</v>
      </c>
      <c r="C503" s="8">
        <f t="shared" si="80"/>
        <v>18</v>
      </c>
      <c r="E503" s="8">
        <f t="shared" si="76"/>
        <v>200498</v>
      </c>
      <c r="F503" t="str">
        <f t="shared" si="77"/>
        <v>吸血</v>
      </c>
      <c r="G503">
        <v>200498</v>
      </c>
      <c r="H503" s="4" t="s">
        <v>455</v>
      </c>
      <c r="I503" s="4" t="str">
        <f t="shared" si="82"/>
        <v>攻击时吸血27%</v>
      </c>
      <c r="J503" t="s">
        <v>154</v>
      </c>
      <c r="K503" s="10" t="str">
        <f t="shared" si="83"/>
        <v>20498:100:1:0</v>
      </c>
      <c r="L503" s="4" t="s">
        <v>886</v>
      </c>
      <c r="Q503" s="6" t="str">
        <f>IF(_xlfn.IFNA(VLOOKUP(L503,buff!$K:$L,2,FALSE),"")=0,"",_xlfn.IFNA(VLOOKUP(L503,buff!$K:$L,2,FALSE),""))</f>
        <v>20498:100:1:0</v>
      </c>
      <c r="R503" s="6" t="str">
        <f>IF(_xlfn.IFNA(VLOOKUP(M503,buff!$K:$L,2,FALSE),"")=0,"",_xlfn.IFNA(VLOOKUP(M503,buff!$K:$L,2,FALSE),""))</f>
        <v/>
      </c>
      <c r="S503" s="6" t="str">
        <f>IF(_xlfn.IFNA(VLOOKUP(N503,buff!$K:$L,2,FALSE),"")=0,"",_xlfn.IFNA(VLOOKUP(N503,buff!$K:$L,2,FALSE),""))</f>
        <v/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>
        <v>27</v>
      </c>
      <c r="W503" t="s">
        <v>1487</v>
      </c>
    </row>
    <row r="504" spans="1:23" x14ac:dyDescent="0.15">
      <c r="A504" s="8" t="str">
        <f t="shared" si="75"/>
        <v>被动技能25等级19</v>
      </c>
      <c r="B504" s="8">
        <f t="shared" si="78"/>
        <v>25</v>
      </c>
      <c r="C504" s="8">
        <f t="shared" si="80"/>
        <v>19</v>
      </c>
      <c r="E504" s="8">
        <f t="shared" si="76"/>
        <v>200499</v>
      </c>
      <c r="F504" t="str">
        <f t="shared" si="77"/>
        <v>吸血</v>
      </c>
      <c r="G504">
        <v>200499</v>
      </c>
      <c r="H504" s="4" t="s">
        <v>455</v>
      </c>
      <c r="I504" s="4" t="str">
        <f t="shared" si="82"/>
        <v>攻击时吸血28%</v>
      </c>
      <c r="J504" t="s">
        <v>154</v>
      </c>
      <c r="K504" s="10" t="str">
        <f t="shared" si="83"/>
        <v>20499:100:1:0</v>
      </c>
      <c r="L504" s="4" t="s">
        <v>887</v>
      </c>
      <c r="Q504" s="6" t="str">
        <f>IF(_xlfn.IFNA(VLOOKUP(L504,buff!$K:$L,2,FALSE),"")=0,"",_xlfn.IFNA(VLOOKUP(L504,buff!$K:$L,2,FALSE),""))</f>
        <v>20499:100:1:0</v>
      </c>
      <c r="R504" s="6" t="str">
        <f>IF(_xlfn.IFNA(VLOOKUP(M504,buff!$K:$L,2,FALSE),"")=0,"",_xlfn.IFNA(VLOOKUP(M504,buff!$K:$L,2,FALSE),""))</f>
        <v/>
      </c>
      <c r="S504" s="6" t="str">
        <f>IF(_xlfn.IFNA(VLOOKUP(N504,buff!$K:$L,2,FALSE),"")=0,"",_xlfn.IFNA(VLOOKUP(N504,buff!$K:$L,2,FALSE),""))</f>
        <v/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>
        <v>28</v>
      </c>
      <c r="W504" t="s">
        <v>1487</v>
      </c>
    </row>
    <row r="505" spans="1:23" x14ac:dyDescent="0.15">
      <c r="A505" s="8" t="str">
        <f t="shared" si="75"/>
        <v>被动技能25等级20</v>
      </c>
      <c r="B505" s="8">
        <f t="shared" si="78"/>
        <v>25</v>
      </c>
      <c r="C505" s="8">
        <f t="shared" si="80"/>
        <v>20</v>
      </c>
      <c r="E505" s="8">
        <f t="shared" si="76"/>
        <v>200500</v>
      </c>
      <c r="F505" t="str">
        <f t="shared" si="77"/>
        <v>吸血</v>
      </c>
      <c r="G505">
        <v>200500</v>
      </c>
      <c r="H505" s="4" t="s">
        <v>455</v>
      </c>
      <c r="I505" s="4" t="str">
        <f t="shared" si="82"/>
        <v>攻击时吸血29%</v>
      </c>
      <c r="J505" t="s">
        <v>154</v>
      </c>
      <c r="K505" s="10" t="str">
        <f t="shared" si="83"/>
        <v>20500:100:1:0</v>
      </c>
      <c r="L505" s="4" t="s">
        <v>888</v>
      </c>
      <c r="Q505" s="6" t="str">
        <f>IF(_xlfn.IFNA(VLOOKUP(L505,buff!$K:$L,2,FALSE),"")=0,"",_xlfn.IFNA(VLOOKUP(L505,buff!$K:$L,2,FALSE),""))</f>
        <v>20500:100:1:0</v>
      </c>
      <c r="R505" s="6" t="str">
        <f>IF(_xlfn.IFNA(VLOOKUP(M505,buff!$K:$L,2,FALSE),"")=0,"",_xlfn.IFNA(VLOOKUP(M505,buff!$K:$L,2,FALSE),""))</f>
        <v/>
      </c>
      <c r="S505" s="6" t="str">
        <f>IF(_xlfn.IFNA(VLOOKUP(N505,buff!$K:$L,2,FALSE),"")=0,"",_xlfn.IFNA(VLOOKUP(N505,buff!$K:$L,2,FALSE),""))</f>
        <v/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>
        <v>29</v>
      </c>
      <c r="W505" t="s">
        <v>1487</v>
      </c>
    </row>
    <row r="506" spans="1:23" x14ac:dyDescent="0.15">
      <c r="A506" s="8" t="str">
        <f t="shared" si="75"/>
        <v>被动技能26等级1</v>
      </c>
      <c r="B506" s="8">
        <f t="shared" si="78"/>
        <v>26</v>
      </c>
      <c r="C506" s="8">
        <f t="shared" si="80"/>
        <v>1</v>
      </c>
      <c r="E506" s="8">
        <f t="shared" si="76"/>
        <v>200501</v>
      </c>
      <c r="F506" t="str">
        <f t="shared" si="77"/>
        <v>风之子</v>
      </c>
      <c r="G506">
        <v>200501</v>
      </c>
      <c r="H506" s="4" t="s">
        <v>457</v>
      </c>
      <c r="I506" s="4" t="str">
        <f>"提升己方全体速度"&amp;V506</f>
        <v>提升己方全体速度38</v>
      </c>
      <c r="J506" t="s">
        <v>154</v>
      </c>
      <c r="K506" s="10" t="str">
        <f t="shared" ref="K506:K525" si="84">IF(Q506="","",Q506)&amp;IF(R506="","","|"&amp;R506)&amp;IF(S506="","","|"&amp;S506)&amp;IF(T506="","","|"&amp;T506)&amp;IF(U506="","","|"&amp;U506)</f>
        <v>20501:100:3:9</v>
      </c>
      <c r="L506" s="4" t="s">
        <v>950</v>
      </c>
      <c r="Q506" s="6" t="str">
        <f>IF(_xlfn.IFNA(VLOOKUP(L506,buff!$K:$L,2,FALSE),"")=0,"",_xlfn.IFNA(VLOOKUP(L506,buff!$K:$L,2,FALSE),""))</f>
        <v>20501:100:3:9</v>
      </c>
      <c r="R506" s="6" t="str">
        <f>IF(_xlfn.IFNA(VLOOKUP(M506,buff!$K:$L,2,FALSE),"")=0,"",_xlfn.IFNA(VLOOKUP(M506,buff!$K:$L,2,FALSE),""))</f>
        <v/>
      </c>
      <c r="S506" s="6" t="str">
        <f>IF(_xlfn.IFNA(VLOOKUP(N506,buff!$K:$L,2,FALSE),"")=0,"",_xlfn.IFNA(VLOOKUP(N506,buff!$K:$L,2,FALSE),""))</f>
        <v/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>
        <v>38</v>
      </c>
      <c r="W506" t="s">
        <v>1487</v>
      </c>
    </row>
    <row r="507" spans="1:23" x14ac:dyDescent="0.15">
      <c r="A507" s="8" t="str">
        <f t="shared" si="75"/>
        <v>被动技能26等级2</v>
      </c>
      <c r="B507" s="8">
        <f t="shared" si="78"/>
        <v>26</v>
      </c>
      <c r="C507" s="8">
        <f t="shared" si="80"/>
        <v>2</v>
      </c>
      <c r="E507" s="8">
        <f t="shared" si="76"/>
        <v>200502</v>
      </c>
      <c r="F507" t="str">
        <f t="shared" si="77"/>
        <v>风之子</v>
      </c>
      <c r="G507">
        <v>200502</v>
      </c>
      <c r="H507" s="4" t="s">
        <v>457</v>
      </c>
      <c r="I507" s="4" t="str">
        <f t="shared" ref="I507:I525" si="85">"提升己方全体速度"&amp;V507</f>
        <v>提升己方全体速度56</v>
      </c>
      <c r="J507" t="s">
        <v>154</v>
      </c>
      <c r="K507" s="10" t="str">
        <f t="shared" si="84"/>
        <v>20502:100:3:9</v>
      </c>
      <c r="L507" s="4" t="s">
        <v>951</v>
      </c>
      <c r="Q507" s="6" t="str">
        <f>IF(_xlfn.IFNA(VLOOKUP(L507,buff!$K:$L,2,FALSE),"")=0,"",_xlfn.IFNA(VLOOKUP(L507,buff!$K:$L,2,FALSE),""))</f>
        <v>20502:100:3:9</v>
      </c>
      <c r="R507" s="6" t="str">
        <f>IF(_xlfn.IFNA(VLOOKUP(M507,buff!$K:$L,2,FALSE),"")=0,"",_xlfn.IFNA(VLOOKUP(M507,buff!$K:$L,2,FALSE),""))</f>
        <v/>
      </c>
      <c r="S507" s="6" t="str">
        <f>IF(_xlfn.IFNA(VLOOKUP(N507,buff!$K:$L,2,FALSE),"")=0,"",_xlfn.IFNA(VLOOKUP(N507,buff!$K:$L,2,FALSE),""))</f>
        <v/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>
        <v>56</v>
      </c>
      <c r="W507" t="s">
        <v>1487</v>
      </c>
    </row>
    <row r="508" spans="1:23" x14ac:dyDescent="0.15">
      <c r="A508" s="8" t="str">
        <f t="shared" si="75"/>
        <v>被动技能26等级3</v>
      </c>
      <c r="B508" s="8">
        <f t="shared" si="78"/>
        <v>26</v>
      </c>
      <c r="C508" s="8">
        <f t="shared" si="80"/>
        <v>3</v>
      </c>
      <c r="E508" s="8">
        <f t="shared" si="76"/>
        <v>200503</v>
      </c>
      <c r="F508" t="str">
        <f t="shared" si="77"/>
        <v>风之子</v>
      </c>
      <c r="G508">
        <v>200503</v>
      </c>
      <c r="H508" s="4" t="s">
        <v>457</v>
      </c>
      <c r="I508" s="4" t="str">
        <f t="shared" si="85"/>
        <v>提升己方全体速度74</v>
      </c>
      <c r="J508" t="s">
        <v>154</v>
      </c>
      <c r="K508" s="10" t="str">
        <f t="shared" si="84"/>
        <v>20503:100:3:9</v>
      </c>
      <c r="L508" s="4" t="s">
        <v>952</v>
      </c>
      <c r="Q508" s="6" t="str">
        <f>IF(_xlfn.IFNA(VLOOKUP(L508,buff!$K:$L,2,FALSE),"")=0,"",_xlfn.IFNA(VLOOKUP(L508,buff!$K:$L,2,FALSE),""))</f>
        <v>20503:100:3:9</v>
      </c>
      <c r="R508" s="6" t="str">
        <f>IF(_xlfn.IFNA(VLOOKUP(M508,buff!$K:$L,2,FALSE),"")=0,"",_xlfn.IFNA(VLOOKUP(M508,buff!$K:$L,2,FALSE),""))</f>
        <v/>
      </c>
      <c r="S508" s="6" t="str">
        <f>IF(_xlfn.IFNA(VLOOKUP(N508,buff!$K:$L,2,FALSE),"")=0,"",_xlfn.IFNA(VLOOKUP(N508,buff!$K:$L,2,FALSE),""))</f>
        <v/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>
        <v>74</v>
      </c>
      <c r="W508" t="s">
        <v>1487</v>
      </c>
    </row>
    <row r="509" spans="1:23" x14ac:dyDescent="0.15">
      <c r="A509" s="8" t="str">
        <f t="shared" si="75"/>
        <v>被动技能26等级4</v>
      </c>
      <c r="B509" s="8">
        <f t="shared" si="78"/>
        <v>26</v>
      </c>
      <c r="C509" s="8">
        <f t="shared" si="80"/>
        <v>4</v>
      </c>
      <c r="E509" s="8">
        <f t="shared" si="76"/>
        <v>200504</v>
      </c>
      <c r="F509" t="str">
        <f t="shared" si="77"/>
        <v>风之子</v>
      </c>
      <c r="G509">
        <v>200504</v>
      </c>
      <c r="H509" s="4" t="s">
        <v>457</v>
      </c>
      <c r="I509" s="4" t="str">
        <f t="shared" si="85"/>
        <v>提升己方全体速度91</v>
      </c>
      <c r="J509" t="s">
        <v>154</v>
      </c>
      <c r="K509" s="10" t="str">
        <f t="shared" si="84"/>
        <v>20504:100:3:9</v>
      </c>
      <c r="L509" s="4" t="s">
        <v>953</v>
      </c>
      <c r="Q509" s="6" t="str">
        <f>IF(_xlfn.IFNA(VLOOKUP(L509,buff!$K:$L,2,FALSE),"")=0,"",_xlfn.IFNA(VLOOKUP(L509,buff!$K:$L,2,FALSE),""))</f>
        <v>20504:100:3:9</v>
      </c>
      <c r="R509" s="6" t="str">
        <f>IF(_xlfn.IFNA(VLOOKUP(M509,buff!$K:$L,2,FALSE),"")=0,"",_xlfn.IFNA(VLOOKUP(M509,buff!$K:$L,2,FALSE),""))</f>
        <v/>
      </c>
      <c r="S509" s="6" t="str">
        <f>IF(_xlfn.IFNA(VLOOKUP(N509,buff!$K:$L,2,FALSE),"")=0,"",_xlfn.IFNA(VLOOKUP(N509,buff!$K:$L,2,FALSE),""))</f>
        <v/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>
        <v>91</v>
      </c>
      <c r="W509" t="s">
        <v>1487</v>
      </c>
    </row>
    <row r="510" spans="1:23" x14ac:dyDescent="0.15">
      <c r="A510" s="8" t="str">
        <f t="shared" si="75"/>
        <v>被动技能26等级5</v>
      </c>
      <c r="B510" s="8">
        <f t="shared" si="78"/>
        <v>26</v>
      </c>
      <c r="C510" s="8">
        <f t="shared" si="80"/>
        <v>5</v>
      </c>
      <c r="E510" s="8">
        <f t="shared" si="76"/>
        <v>200505</v>
      </c>
      <c r="F510" t="str">
        <f t="shared" si="77"/>
        <v>风之子</v>
      </c>
      <c r="G510">
        <v>200505</v>
      </c>
      <c r="H510" s="4" t="s">
        <v>457</v>
      </c>
      <c r="I510" s="4" t="str">
        <f t="shared" si="85"/>
        <v>提升己方全体速度113</v>
      </c>
      <c r="J510" t="s">
        <v>154</v>
      </c>
      <c r="K510" s="10" t="str">
        <f t="shared" si="84"/>
        <v>20505:100:3:9</v>
      </c>
      <c r="L510" s="4" t="s">
        <v>954</v>
      </c>
      <c r="Q510" s="6" t="str">
        <f>IF(_xlfn.IFNA(VLOOKUP(L510,buff!$K:$L,2,FALSE),"")=0,"",_xlfn.IFNA(VLOOKUP(L510,buff!$K:$L,2,FALSE),""))</f>
        <v>20505:100:3:9</v>
      </c>
      <c r="R510" s="6" t="str">
        <f>IF(_xlfn.IFNA(VLOOKUP(M510,buff!$K:$L,2,FALSE),"")=0,"",_xlfn.IFNA(VLOOKUP(M510,buff!$K:$L,2,FALSE),""))</f>
        <v/>
      </c>
      <c r="S510" s="6" t="str">
        <f>IF(_xlfn.IFNA(VLOOKUP(N510,buff!$K:$L,2,FALSE),"")=0,"",_xlfn.IFNA(VLOOKUP(N510,buff!$K:$L,2,FALSE),""))</f>
        <v/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>
        <v>113</v>
      </c>
      <c r="W510" t="s">
        <v>1487</v>
      </c>
    </row>
    <row r="511" spans="1:23" x14ac:dyDescent="0.15">
      <c r="A511" s="8" t="str">
        <f t="shared" si="75"/>
        <v>被动技能26等级6</v>
      </c>
      <c r="B511" s="8">
        <f t="shared" si="78"/>
        <v>26</v>
      </c>
      <c r="C511" s="8">
        <f t="shared" si="80"/>
        <v>6</v>
      </c>
      <c r="E511" s="8">
        <f t="shared" si="76"/>
        <v>200506</v>
      </c>
      <c r="F511" t="str">
        <f t="shared" si="77"/>
        <v>风之子</v>
      </c>
      <c r="G511">
        <v>200506</v>
      </c>
      <c r="H511" s="4" t="s">
        <v>457</v>
      </c>
      <c r="I511" s="4" t="str">
        <f t="shared" si="85"/>
        <v>提升己方全体速度139</v>
      </c>
      <c r="J511" t="s">
        <v>154</v>
      </c>
      <c r="K511" s="10" t="str">
        <f t="shared" si="84"/>
        <v>20506:100:3:9</v>
      </c>
      <c r="L511" s="4" t="s">
        <v>955</v>
      </c>
      <c r="Q511" s="6" t="str">
        <f>IF(_xlfn.IFNA(VLOOKUP(L511,buff!$K:$L,2,FALSE),"")=0,"",_xlfn.IFNA(VLOOKUP(L511,buff!$K:$L,2,FALSE),""))</f>
        <v>20506:100:3:9</v>
      </c>
      <c r="R511" s="6" t="str">
        <f>IF(_xlfn.IFNA(VLOOKUP(M511,buff!$K:$L,2,FALSE),"")=0,"",_xlfn.IFNA(VLOOKUP(M511,buff!$K:$L,2,FALSE),""))</f>
        <v/>
      </c>
      <c r="S511" s="6" t="str">
        <f>IF(_xlfn.IFNA(VLOOKUP(N511,buff!$K:$L,2,FALSE),"")=0,"",_xlfn.IFNA(VLOOKUP(N511,buff!$K:$L,2,FALSE),""))</f>
        <v/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>
        <v>139</v>
      </c>
      <c r="W511" t="s">
        <v>1487</v>
      </c>
    </row>
    <row r="512" spans="1:23" x14ac:dyDescent="0.15">
      <c r="A512" s="8" t="str">
        <f t="shared" si="75"/>
        <v>被动技能26等级7</v>
      </c>
      <c r="B512" s="8">
        <f t="shared" si="78"/>
        <v>26</v>
      </c>
      <c r="C512" s="8">
        <f t="shared" si="80"/>
        <v>7</v>
      </c>
      <c r="E512" s="8">
        <f t="shared" si="76"/>
        <v>200507</v>
      </c>
      <c r="F512" t="str">
        <f t="shared" si="77"/>
        <v>风之子</v>
      </c>
      <c r="G512">
        <v>200507</v>
      </c>
      <c r="H512" s="4" t="s">
        <v>457</v>
      </c>
      <c r="I512" s="4" t="str">
        <f t="shared" si="85"/>
        <v>提升己方全体速度171</v>
      </c>
      <c r="J512" t="s">
        <v>154</v>
      </c>
      <c r="K512" s="10" t="str">
        <f t="shared" si="84"/>
        <v>20507:100:3:9</v>
      </c>
      <c r="L512" s="4" t="s">
        <v>956</v>
      </c>
      <c r="Q512" s="6" t="str">
        <f>IF(_xlfn.IFNA(VLOOKUP(L512,buff!$K:$L,2,FALSE),"")=0,"",_xlfn.IFNA(VLOOKUP(L512,buff!$K:$L,2,FALSE),""))</f>
        <v>20507:100:3:9</v>
      </c>
      <c r="R512" s="6" t="str">
        <f>IF(_xlfn.IFNA(VLOOKUP(M512,buff!$K:$L,2,FALSE),"")=0,"",_xlfn.IFNA(VLOOKUP(M512,buff!$K:$L,2,FALSE),""))</f>
        <v/>
      </c>
      <c r="S512" s="6" t="str">
        <f>IF(_xlfn.IFNA(VLOOKUP(N512,buff!$K:$L,2,FALSE),"")=0,"",_xlfn.IFNA(VLOOKUP(N512,buff!$K:$L,2,FALSE),""))</f>
        <v/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>
        <v>171</v>
      </c>
      <c r="W512" t="s">
        <v>1487</v>
      </c>
    </row>
    <row r="513" spans="1:23" x14ac:dyDescent="0.15">
      <c r="A513" s="8" t="str">
        <f t="shared" si="75"/>
        <v>被动技能26等级8</v>
      </c>
      <c r="B513" s="8">
        <f t="shared" si="78"/>
        <v>26</v>
      </c>
      <c r="C513" s="8">
        <f t="shared" si="80"/>
        <v>8</v>
      </c>
      <c r="E513" s="8">
        <f t="shared" si="76"/>
        <v>200508</v>
      </c>
      <c r="F513" t="str">
        <f t="shared" si="77"/>
        <v>风之子</v>
      </c>
      <c r="G513">
        <v>200508</v>
      </c>
      <c r="H513" s="4" t="s">
        <v>457</v>
      </c>
      <c r="I513" s="4" t="str">
        <f t="shared" si="85"/>
        <v>提升己方全体速度211</v>
      </c>
      <c r="J513" t="s">
        <v>154</v>
      </c>
      <c r="K513" s="10" t="str">
        <f t="shared" si="84"/>
        <v>20508:100:3:9</v>
      </c>
      <c r="L513" s="4" t="s">
        <v>957</v>
      </c>
      <c r="Q513" s="6" t="str">
        <f>IF(_xlfn.IFNA(VLOOKUP(L513,buff!$K:$L,2,FALSE),"")=0,"",_xlfn.IFNA(VLOOKUP(L513,buff!$K:$L,2,FALSE),""))</f>
        <v>20508:100:3:9</v>
      </c>
      <c r="R513" s="6" t="str">
        <f>IF(_xlfn.IFNA(VLOOKUP(M513,buff!$K:$L,2,FALSE),"")=0,"",_xlfn.IFNA(VLOOKUP(M513,buff!$K:$L,2,FALSE),""))</f>
        <v/>
      </c>
      <c r="S513" s="6" t="str">
        <f>IF(_xlfn.IFNA(VLOOKUP(N513,buff!$K:$L,2,FALSE),"")=0,"",_xlfn.IFNA(VLOOKUP(N513,buff!$K:$L,2,FALSE),""))</f>
        <v/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>
        <v>211</v>
      </c>
      <c r="W513" t="s">
        <v>1487</v>
      </c>
    </row>
    <row r="514" spans="1:23" x14ac:dyDescent="0.15">
      <c r="A514" s="8" t="str">
        <f t="shared" si="75"/>
        <v>被动技能26等级9</v>
      </c>
      <c r="B514" s="8">
        <f t="shared" si="78"/>
        <v>26</v>
      </c>
      <c r="C514" s="8">
        <f t="shared" si="80"/>
        <v>9</v>
      </c>
      <c r="E514" s="8">
        <f t="shared" si="76"/>
        <v>200509</v>
      </c>
      <c r="F514" t="str">
        <f t="shared" si="77"/>
        <v>风之子</v>
      </c>
      <c r="G514">
        <v>200509</v>
      </c>
      <c r="H514" s="4" t="s">
        <v>457</v>
      </c>
      <c r="I514" s="4" t="str">
        <f t="shared" si="85"/>
        <v>提升己方全体速度260</v>
      </c>
      <c r="J514" t="s">
        <v>154</v>
      </c>
      <c r="K514" s="10" t="str">
        <f t="shared" si="84"/>
        <v>20509:100:3:9</v>
      </c>
      <c r="L514" s="4" t="s">
        <v>958</v>
      </c>
      <c r="Q514" s="6" t="str">
        <f>IF(_xlfn.IFNA(VLOOKUP(L514,buff!$K:$L,2,FALSE),"")=0,"",_xlfn.IFNA(VLOOKUP(L514,buff!$K:$L,2,FALSE),""))</f>
        <v>20509:100:3:9</v>
      </c>
      <c r="R514" s="6" t="str">
        <f>IF(_xlfn.IFNA(VLOOKUP(M514,buff!$K:$L,2,FALSE),"")=0,"",_xlfn.IFNA(VLOOKUP(M514,buff!$K:$L,2,FALSE),""))</f>
        <v/>
      </c>
      <c r="S514" s="6" t="str">
        <f>IF(_xlfn.IFNA(VLOOKUP(N514,buff!$K:$L,2,FALSE),"")=0,"",_xlfn.IFNA(VLOOKUP(N514,buff!$K:$L,2,FALSE),""))</f>
        <v/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>
        <v>260</v>
      </c>
      <c r="W514" t="s">
        <v>1487</v>
      </c>
    </row>
    <row r="515" spans="1:23" x14ac:dyDescent="0.15">
      <c r="A515" s="8" t="str">
        <f t="shared" si="75"/>
        <v>被动技能26等级10</v>
      </c>
      <c r="B515" s="8">
        <f t="shared" si="78"/>
        <v>26</v>
      </c>
      <c r="C515" s="8">
        <f t="shared" si="80"/>
        <v>10</v>
      </c>
      <c r="E515" s="8">
        <f t="shared" si="76"/>
        <v>200510</v>
      </c>
      <c r="F515" t="str">
        <f t="shared" si="77"/>
        <v>风之子</v>
      </c>
      <c r="G515">
        <v>200510</v>
      </c>
      <c r="H515" s="4" t="s">
        <v>457</v>
      </c>
      <c r="I515" s="4" t="str">
        <f t="shared" si="85"/>
        <v>提升己方全体速度320</v>
      </c>
      <c r="J515" t="s">
        <v>154</v>
      </c>
      <c r="K515" s="10" t="str">
        <f t="shared" si="84"/>
        <v>20510:100:3:9</v>
      </c>
      <c r="L515" s="4" t="s">
        <v>959</v>
      </c>
      <c r="Q515" s="6" t="str">
        <f>IF(_xlfn.IFNA(VLOOKUP(L515,buff!$K:$L,2,FALSE),"")=0,"",_xlfn.IFNA(VLOOKUP(L515,buff!$K:$L,2,FALSE),""))</f>
        <v>20510:100:3:9</v>
      </c>
      <c r="R515" s="6" t="str">
        <f>IF(_xlfn.IFNA(VLOOKUP(M515,buff!$K:$L,2,FALSE),"")=0,"",_xlfn.IFNA(VLOOKUP(M515,buff!$K:$L,2,FALSE),""))</f>
        <v/>
      </c>
      <c r="S515" s="6" t="str">
        <f>IF(_xlfn.IFNA(VLOOKUP(N515,buff!$K:$L,2,FALSE),"")=0,"",_xlfn.IFNA(VLOOKUP(N515,buff!$K:$L,2,FALSE),""))</f>
        <v/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>
        <v>320</v>
      </c>
      <c r="W515" t="s">
        <v>1487</v>
      </c>
    </row>
    <row r="516" spans="1:23" x14ac:dyDescent="0.15">
      <c r="A516" s="8" t="str">
        <f t="shared" si="75"/>
        <v>被动技能26等级11</v>
      </c>
      <c r="B516" s="8">
        <f t="shared" si="78"/>
        <v>26</v>
      </c>
      <c r="C516" s="8">
        <f t="shared" si="80"/>
        <v>11</v>
      </c>
      <c r="E516" s="8">
        <f t="shared" si="76"/>
        <v>200511</v>
      </c>
      <c r="F516" t="str">
        <f t="shared" si="77"/>
        <v>风之子</v>
      </c>
      <c r="G516">
        <v>200511</v>
      </c>
      <c r="H516" s="4" t="s">
        <v>457</v>
      </c>
      <c r="I516" s="4" t="str">
        <f t="shared" si="85"/>
        <v>提升己方全体速度394</v>
      </c>
      <c r="J516" t="s">
        <v>154</v>
      </c>
      <c r="K516" s="10" t="str">
        <f t="shared" si="84"/>
        <v>20511:100:3:9</v>
      </c>
      <c r="L516" s="4" t="s">
        <v>960</v>
      </c>
      <c r="Q516" s="6" t="str">
        <f>IF(_xlfn.IFNA(VLOOKUP(L516,buff!$K:$L,2,FALSE),"")=0,"",_xlfn.IFNA(VLOOKUP(L516,buff!$K:$L,2,FALSE),""))</f>
        <v>20511:100:3:9</v>
      </c>
      <c r="R516" s="6" t="str">
        <f>IF(_xlfn.IFNA(VLOOKUP(M516,buff!$K:$L,2,FALSE),"")=0,"",_xlfn.IFNA(VLOOKUP(M516,buff!$K:$L,2,FALSE),""))</f>
        <v/>
      </c>
      <c r="S516" s="6" t="str">
        <f>IF(_xlfn.IFNA(VLOOKUP(N516,buff!$K:$L,2,FALSE),"")=0,"",_xlfn.IFNA(VLOOKUP(N516,buff!$K:$L,2,FALSE),""))</f>
        <v/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>
        <v>394</v>
      </c>
      <c r="W516" t="s">
        <v>1487</v>
      </c>
    </row>
    <row r="517" spans="1:23" x14ac:dyDescent="0.15">
      <c r="A517" s="8" t="str">
        <f t="shared" si="75"/>
        <v>被动技能26等级12</v>
      </c>
      <c r="B517" s="8">
        <f t="shared" si="78"/>
        <v>26</v>
      </c>
      <c r="C517" s="8">
        <f t="shared" si="80"/>
        <v>12</v>
      </c>
      <c r="E517" s="8">
        <f t="shared" si="76"/>
        <v>200512</v>
      </c>
      <c r="F517" t="str">
        <f t="shared" si="77"/>
        <v>风之子</v>
      </c>
      <c r="G517">
        <v>200512</v>
      </c>
      <c r="H517" s="4" t="s">
        <v>457</v>
      </c>
      <c r="I517" s="4" t="str">
        <f t="shared" si="85"/>
        <v>提升己方全体速度485</v>
      </c>
      <c r="J517" t="s">
        <v>154</v>
      </c>
      <c r="K517" s="10" t="str">
        <f t="shared" si="84"/>
        <v>20512:100:3:9</v>
      </c>
      <c r="L517" s="4" t="s">
        <v>961</v>
      </c>
      <c r="Q517" s="6" t="str">
        <f>IF(_xlfn.IFNA(VLOOKUP(L517,buff!$K:$L,2,FALSE),"")=0,"",_xlfn.IFNA(VLOOKUP(L517,buff!$K:$L,2,FALSE),""))</f>
        <v>20512:100:3:9</v>
      </c>
      <c r="R517" s="6" t="str">
        <f>IF(_xlfn.IFNA(VLOOKUP(M517,buff!$K:$L,2,FALSE),"")=0,"",_xlfn.IFNA(VLOOKUP(M517,buff!$K:$L,2,FALSE),""))</f>
        <v/>
      </c>
      <c r="S517" s="6" t="str">
        <f>IF(_xlfn.IFNA(VLOOKUP(N517,buff!$K:$L,2,FALSE),"")=0,"",_xlfn.IFNA(VLOOKUP(N517,buff!$K:$L,2,FALSE),""))</f>
        <v/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>
        <v>485</v>
      </c>
      <c r="W517" t="s">
        <v>1487</v>
      </c>
    </row>
    <row r="518" spans="1:23" x14ac:dyDescent="0.15">
      <c r="A518" s="8" t="str">
        <f t="shared" si="75"/>
        <v>被动技能26等级13</v>
      </c>
      <c r="B518" s="8">
        <f t="shared" si="78"/>
        <v>26</v>
      </c>
      <c r="C518" s="8">
        <f t="shared" si="80"/>
        <v>13</v>
      </c>
      <c r="E518" s="8">
        <f t="shared" si="76"/>
        <v>200513</v>
      </c>
      <c r="F518" t="str">
        <f t="shared" si="77"/>
        <v>风之子</v>
      </c>
      <c r="G518">
        <v>200513</v>
      </c>
      <c r="H518" s="4" t="s">
        <v>457</v>
      </c>
      <c r="I518" s="4" t="str">
        <f t="shared" si="85"/>
        <v>提升己方全体速度597</v>
      </c>
      <c r="J518" t="s">
        <v>154</v>
      </c>
      <c r="K518" s="10" t="str">
        <f t="shared" si="84"/>
        <v>20513:100:3:9</v>
      </c>
      <c r="L518" s="4" t="s">
        <v>962</v>
      </c>
      <c r="Q518" s="6" t="str">
        <f>IF(_xlfn.IFNA(VLOOKUP(L518,buff!$K:$L,2,FALSE),"")=0,"",_xlfn.IFNA(VLOOKUP(L518,buff!$K:$L,2,FALSE),""))</f>
        <v>20513:100:3:9</v>
      </c>
      <c r="R518" s="6" t="str">
        <f>IF(_xlfn.IFNA(VLOOKUP(M518,buff!$K:$L,2,FALSE),"")=0,"",_xlfn.IFNA(VLOOKUP(M518,buff!$K:$L,2,FALSE),""))</f>
        <v/>
      </c>
      <c r="S518" s="6" t="str">
        <f>IF(_xlfn.IFNA(VLOOKUP(N518,buff!$K:$L,2,FALSE),"")=0,"",_xlfn.IFNA(VLOOKUP(N518,buff!$K:$L,2,FALSE),""))</f>
        <v/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>
        <v>597</v>
      </c>
      <c r="W518" t="s">
        <v>1487</v>
      </c>
    </row>
    <row r="519" spans="1:23" x14ac:dyDescent="0.15">
      <c r="A519" s="8" t="str">
        <f t="shared" ref="A519:A582" si="86">A$4&amp;B519&amp;A$5&amp;C519</f>
        <v>被动技能26等级14</v>
      </c>
      <c r="B519" s="8">
        <f t="shared" si="78"/>
        <v>26</v>
      </c>
      <c r="C519" s="8">
        <f t="shared" si="80"/>
        <v>14</v>
      </c>
      <c r="E519" s="8">
        <f t="shared" ref="E519:E582" si="87">G519</f>
        <v>200514</v>
      </c>
      <c r="F519" t="str">
        <f t="shared" ref="F519:F582" si="88">H519</f>
        <v>风之子</v>
      </c>
      <c r="G519">
        <v>200514</v>
      </c>
      <c r="H519" s="4" t="s">
        <v>457</v>
      </c>
      <c r="I519" s="4" t="str">
        <f t="shared" si="85"/>
        <v>提升己方全体速度735</v>
      </c>
      <c r="J519" t="s">
        <v>154</v>
      </c>
      <c r="K519" s="10" t="str">
        <f t="shared" si="84"/>
        <v>20514:100:3:9</v>
      </c>
      <c r="L519" s="4" t="s">
        <v>963</v>
      </c>
      <c r="Q519" s="6" t="str">
        <f>IF(_xlfn.IFNA(VLOOKUP(L519,buff!$K:$L,2,FALSE),"")=0,"",_xlfn.IFNA(VLOOKUP(L519,buff!$K:$L,2,FALSE),""))</f>
        <v>20514:100:3:9</v>
      </c>
      <c r="R519" s="6" t="str">
        <f>IF(_xlfn.IFNA(VLOOKUP(M519,buff!$K:$L,2,FALSE),"")=0,"",_xlfn.IFNA(VLOOKUP(M519,buff!$K:$L,2,FALSE),""))</f>
        <v/>
      </c>
      <c r="S519" s="6" t="str">
        <f>IF(_xlfn.IFNA(VLOOKUP(N519,buff!$K:$L,2,FALSE),"")=0,"",_xlfn.IFNA(VLOOKUP(N519,buff!$K:$L,2,FALSE),""))</f>
        <v/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>
        <v>735</v>
      </c>
      <c r="W519" t="s">
        <v>1487</v>
      </c>
    </row>
    <row r="520" spans="1:23" x14ac:dyDescent="0.15">
      <c r="A520" s="8" t="str">
        <f t="shared" si="86"/>
        <v>被动技能26等级15</v>
      </c>
      <c r="B520" s="8">
        <f t="shared" ref="B520:B583" si="89">IF(C520=1,B519+1,B519)</f>
        <v>26</v>
      </c>
      <c r="C520" s="8">
        <f t="shared" si="80"/>
        <v>15</v>
      </c>
      <c r="E520" s="8">
        <f t="shared" si="87"/>
        <v>200515</v>
      </c>
      <c r="F520" t="str">
        <f t="shared" si="88"/>
        <v>风之子</v>
      </c>
      <c r="G520">
        <v>200515</v>
      </c>
      <c r="H520" s="4" t="s">
        <v>457</v>
      </c>
      <c r="I520" s="4" t="str">
        <f t="shared" si="85"/>
        <v>提升己方全体速度906</v>
      </c>
      <c r="J520" t="s">
        <v>154</v>
      </c>
      <c r="K520" s="10" t="str">
        <f t="shared" si="84"/>
        <v>20515:100:3:9</v>
      </c>
      <c r="L520" s="4" t="s">
        <v>964</v>
      </c>
      <c r="Q520" s="6" t="str">
        <f>IF(_xlfn.IFNA(VLOOKUP(L520,buff!$K:$L,2,FALSE),"")=0,"",_xlfn.IFNA(VLOOKUP(L520,buff!$K:$L,2,FALSE),""))</f>
        <v>20515:100:3:9</v>
      </c>
      <c r="R520" s="6" t="str">
        <f>IF(_xlfn.IFNA(VLOOKUP(M520,buff!$K:$L,2,FALSE),"")=0,"",_xlfn.IFNA(VLOOKUP(M520,buff!$K:$L,2,FALSE),""))</f>
        <v/>
      </c>
      <c r="S520" s="6" t="str">
        <f>IF(_xlfn.IFNA(VLOOKUP(N520,buff!$K:$L,2,FALSE),"")=0,"",_xlfn.IFNA(VLOOKUP(N520,buff!$K:$L,2,FALSE),""))</f>
        <v/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>
        <v>906</v>
      </c>
      <c r="W520" t="s">
        <v>1487</v>
      </c>
    </row>
    <row r="521" spans="1:23" x14ac:dyDescent="0.15">
      <c r="A521" s="8" t="str">
        <f t="shared" si="86"/>
        <v>被动技能26等级16</v>
      </c>
      <c r="B521" s="8">
        <f t="shared" si="89"/>
        <v>26</v>
      </c>
      <c r="C521" s="8">
        <f t="shared" si="80"/>
        <v>16</v>
      </c>
      <c r="E521" s="8">
        <f t="shared" si="87"/>
        <v>200516</v>
      </c>
      <c r="F521" t="str">
        <f t="shared" si="88"/>
        <v>风之子</v>
      </c>
      <c r="G521">
        <v>200516</v>
      </c>
      <c r="H521" s="4" t="s">
        <v>457</v>
      </c>
      <c r="I521" s="4" t="str">
        <f t="shared" si="85"/>
        <v>提升己方全体速度1115</v>
      </c>
      <c r="J521" t="s">
        <v>154</v>
      </c>
      <c r="K521" s="10" t="str">
        <f t="shared" si="84"/>
        <v>20516:100:3:9</v>
      </c>
      <c r="L521" s="4" t="s">
        <v>965</v>
      </c>
      <c r="Q521" s="6" t="str">
        <f>IF(_xlfn.IFNA(VLOOKUP(L521,buff!$K:$L,2,FALSE),"")=0,"",_xlfn.IFNA(VLOOKUP(L521,buff!$K:$L,2,FALSE),""))</f>
        <v>20516:100:3:9</v>
      </c>
      <c r="R521" s="6" t="str">
        <f>IF(_xlfn.IFNA(VLOOKUP(M521,buff!$K:$L,2,FALSE),"")=0,"",_xlfn.IFNA(VLOOKUP(M521,buff!$K:$L,2,FALSE),""))</f>
        <v/>
      </c>
      <c r="S521" s="6" t="str">
        <f>IF(_xlfn.IFNA(VLOOKUP(N521,buff!$K:$L,2,FALSE),"")=0,"",_xlfn.IFNA(VLOOKUP(N521,buff!$K:$L,2,FALSE),""))</f>
        <v/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>
        <v>1115</v>
      </c>
      <c r="W521" t="s">
        <v>1487</v>
      </c>
    </row>
    <row r="522" spans="1:23" x14ac:dyDescent="0.15">
      <c r="A522" s="8" t="str">
        <f t="shared" si="86"/>
        <v>被动技能26等级17</v>
      </c>
      <c r="B522" s="8">
        <f t="shared" si="89"/>
        <v>26</v>
      </c>
      <c r="C522" s="8">
        <f t="shared" si="80"/>
        <v>17</v>
      </c>
      <c r="E522" s="8">
        <f t="shared" si="87"/>
        <v>200517</v>
      </c>
      <c r="F522" t="str">
        <f t="shared" si="88"/>
        <v>风之子</v>
      </c>
      <c r="G522">
        <v>200517</v>
      </c>
      <c r="H522" s="4" t="s">
        <v>457</v>
      </c>
      <c r="I522" s="4" t="str">
        <f t="shared" si="85"/>
        <v>提升己方全体速度1373</v>
      </c>
      <c r="J522" t="s">
        <v>154</v>
      </c>
      <c r="K522" s="10" t="str">
        <f t="shared" si="84"/>
        <v>20517:100:3:9</v>
      </c>
      <c r="L522" s="4" t="s">
        <v>966</v>
      </c>
      <c r="Q522" s="6" t="str">
        <f>IF(_xlfn.IFNA(VLOOKUP(L522,buff!$K:$L,2,FALSE),"")=0,"",_xlfn.IFNA(VLOOKUP(L522,buff!$K:$L,2,FALSE),""))</f>
        <v>20517:100:3:9</v>
      </c>
      <c r="R522" s="6" t="str">
        <f>IF(_xlfn.IFNA(VLOOKUP(M522,buff!$K:$L,2,FALSE),"")=0,"",_xlfn.IFNA(VLOOKUP(M522,buff!$K:$L,2,FALSE),""))</f>
        <v/>
      </c>
      <c r="S522" s="6" t="str">
        <f>IF(_xlfn.IFNA(VLOOKUP(N522,buff!$K:$L,2,FALSE),"")=0,"",_xlfn.IFNA(VLOOKUP(N522,buff!$K:$L,2,FALSE),""))</f>
        <v/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>
        <v>1373</v>
      </c>
      <c r="W522" t="s">
        <v>1487</v>
      </c>
    </row>
    <row r="523" spans="1:23" x14ac:dyDescent="0.15">
      <c r="A523" s="8" t="str">
        <f t="shared" si="86"/>
        <v>被动技能26等级18</v>
      </c>
      <c r="B523" s="8">
        <f t="shared" si="89"/>
        <v>26</v>
      </c>
      <c r="C523" s="8">
        <f t="shared" si="80"/>
        <v>18</v>
      </c>
      <c r="E523" s="8">
        <f t="shared" si="87"/>
        <v>200518</v>
      </c>
      <c r="F523" t="str">
        <f t="shared" si="88"/>
        <v>风之子</v>
      </c>
      <c r="G523">
        <v>200518</v>
      </c>
      <c r="H523" s="4" t="s">
        <v>457</v>
      </c>
      <c r="I523" s="4" t="str">
        <f t="shared" si="85"/>
        <v>提升己方全体速度1691</v>
      </c>
      <c r="J523" t="s">
        <v>154</v>
      </c>
      <c r="K523" s="10" t="str">
        <f t="shared" si="84"/>
        <v>20518:100:3:9</v>
      </c>
      <c r="L523" s="4" t="s">
        <v>967</v>
      </c>
      <c r="Q523" s="6" t="str">
        <f>IF(_xlfn.IFNA(VLOOKUP(L523,buff!$K:$L,2,FALSE),"")=0,"",_xlfn.IFNA(VLOOKUP(L523,buff!$K:$L,2,FALSE),""))</f>
        <v>20518:100:3:9</v>
      </c>
      <c r="R523" s="6" t="str">
        <f>IF(_xlfn.IFNA(VLOOKUP(M523,buff!$K:$L,2,FALSE),"")=0,"",_xlfn.IFNA(VLOOKUP(M523,buff!$K:$L,2,FALSE),""))</f>
        <v/>
      </c>
      <c r="S523" s="6" t="str">
        <f>IF(_xlfn.IFNA(VLOOKUP(N523,buff!$K:$L,2,FALSE),"")=0,"",_xlfn.IFNA(VLOOKUP(N523,buff!$K:$L,2,FALSE),""))</f>
        <v/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>
        <v>1691</v>
      </c>
      <c r="W523" t="s">
        <v>1487</v>
      </c>
    </row>
    <row r="524" spans="1:23" x14ac:dyDescent="0.15">
      <c r="A524" s="8" t="str">
        <f t="shared" si="86"/>
        <v>被动技能26等级19</v>
      </c>
      <c r="B524" s="8">
        <f t="shared" si="89"/>
        <v>26</v>
      </c>
      <c r="C524" s="8">
        <f t="shared" si="80"/>
        <v>19</v>
      </c>
      <c r="E524" s="8">
        <f t="shared" si="87"/>
        <v>200519</v>
      </c>
      <c r="F524" t="str">
        <f t="shared" si="88"/>
        <v>风之子</v>
      </c>
      <c r="G524">
        <v>200519</v>
      </c>
      <c r="H524" s="4" t="s">
        <v>457</v>
      </c>
      <c r="I524" s="4" t="str">
        <f t="shared" si="85"/>
        <v>提升己方全体速度2082</v>
      </c>
      <c r="J524" t="s">
        <v>154</v>
      </c>
      <c r="K524" s="10" t="str">
        <f t="shared" si="84"/>
        <v>20519:100:3:9</v>
      </c>
      <c r="L524" s="4" t="s">
        <v>968</v>
      </c>
      <c r="Q524" s="6" t="str">
        <f>IF(_xlfn.IFNA(VLOOKUP(L524,buff!$K:$L,2,FALSE),"")=0,"",_xlfn.IFNA(VLOOKUP(L524,buff!$K:$L,2,FALSE),""))</f>
        <v>20519:100:3:9</v>
      </c>
      <c r="R524" s="6" t="str">
        <f>IF(_xlfn.IFNA(VLOOKUP(M524,buff!$K:$L,2,FALSE),"")=0,"",_xlfn.IFNA(VLOOKUP(M524,buff!$K:$L,2,FALSE),""))</f>
        <v/>
      </c>
      <c r="S524" s="6" t="str">
        <f>IF(_xlfn.IFNA(VLOOKUP(N524,buff!$K:$L,2,FALSE),"")=0,"",_xlfn.IFNA(VLOOKUP(N524,buff!$K:$L,2,FALSE),""))</f>
        <v/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>
        <v>2082</v>
      </c>
      <c r="W524" t="s">
        <v>1487</v>
      </c>
    </row>
    <row r="525" spans="1:23" x14ac:dyDescent="0.15">
      <c r="A525" s="8" t="str">
        <f t="shared" si="86"/>
        <v>被动技能26等级20</v>
      </c>
      <c r="B525" s="8">
        <f t="shared" si="89"/>
        <v>26</v>
      </c>
      <c r="C525" s="8">
        <f t="shared" si="80"/>
        <v>20</v>
      </c>
      <c r="E525" s="8">
        <f t="shared" si="87"/>
        <v>200520</v>
      </c>
      <c r="F525" t="str">
        <f t="shared" si="88"/>
        <v>风之子</v>
      </c>
      <c r="G525">
        <v>200520</v>
      </c>
      <c r="H525" s="4" t="s">
        <v>457</v>
      </c>
      <c r="I525" s="4" t="str">
        <f t="shared" si="85"/>
        <v>提升己方全体速度2563</v>
      </c>
      <c r="J525" t="s">
        <v>154</v>
      </c>
      <c r="K525" s="10" t="str">
        <f t="shared" si="84"/>
        <v>20520:100:3:9</v>
      </c>
      <c r="L525" s="4" t="s">
        <v>969</v>
      </c>
      <c r="Q525" s="6" t="str">
        <f>IF(_xlfn.IFNA(VLOOKUP(L525,buff!$K:$L,2,FALSE),"")=0,"",_xlfn.IFNA(VLOOKUP(L525,buff!$K:$L,2,FALSE),""))</f>
        <v>20520:100:3:9</v>
      </c>
      <c r="R525" s="6" t="str">
        <f>IF(_xlfn.IFNA(VLOOKUP(M525,buff!$K:$L,2,FALSE),"")=0,"",_xlfn.IFNA(VLOOKUP(M525,buff!$K:$L,2,FALSE),""))</f>
        <v/>
      </c>
      <c r="S525" s="6" t="str">
        <f>IF(_xlfn.IFNA(VLOOKUP(N525,buff!$K:$L,2,FALSE),"")=0,"",_xlfn.IFNA(VLOOKUP(N525,buff!$K:$L,2,FALSE),""))</f>
        <v/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>
        <v>2563</v>
      </c>
      <c r="W525" t="s">
        <v>1487</v>
      </c>
    </row>
    <row r="526" spans="1:23" x14ac:dyDescent="0.15">
      <c r="A526" s="8" t="str">
        <f t="shared" si="86"/>
        <v>被动技能27等级1</v>
      </c>
      <c r="B526" s="8">
        <f t="shared" si="89"/>
        <v>27</v>
      </c>
      <c r="C526" s="8">
        <f t="shared" si="80"/>
        <v>1</v>
      </c>
      <c r="E526" s="8">
        <f t="shared" si="87"/>
        <v>200521</v>
      </c>
      <c r="F526" t="str">
        <f t="shared" si="88"/>
        <v>祈祷</v>
      </c>
      <c r="G526">
        <v>200521</v>
      </c>
      <c r="H526" s="26" t="s">
        <v>970</v>
      </c>
      <c r="I526" s="4" t="str">
        <f>"己方全体每回合回复血量"&amp;V526</f>
        <v>己方全体每回合回复血量30</v>
      </c>
      <c r="J526" t="s">
        <v>154</v>
      </c>
      <c r="K526" s="10" t="str">
        <f t="shared" ref="K526:K536" si="90">IF(Q526="","",Q526)&amp;IF(R526="","","|"&amp;R526)&amp;IF(S526="","","|"&amp;S526)&amp;IF(T526="","","|"&amp;T526)&amp;IF(U526="","","|"&amp;U526)</f>
        <v>20521:100:3:9</v>
      </c>
      <c r="L526" s="4" t="s">
        <v>971</v>
      </c>
      <c r="Q526" s="6" t="str">
        <f>IF(_xlfn.IFNA(VLOOKUP(L526,buff!$K:$L,2,FALSE),"")=0,"",_xlfn.IFNA(VLOOKUP(L526,buff!$K:$L,2,FALSE),""))</f>
        <v>20521:100:3:9</v>
      </c>
      <c r="R526" s="6" t="str">
        <f>IF(_xlfn.IFNA(VLOOKUP(M526,buff!$K:$L,2,FALSE),"")=0,"",_xlfn.IFNA(VLOOKUP(M526,buff!$K:$L,2,FALSE),""))</f>
        <v/>
      </c>
      <c r="S526" s="6" t="str">
        <f>IF(_xlfn.IFNA(VLOOKUP(N526,buff!$K:$L,2,FALSE),"")=0,"",_xlfn.IFNA(VLOOKUP(N526,buff!$K:$L,2,FALSE),""))</f>
        <v/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>
        <v>30</v>
      </c>
      <c r="W526" t="s">
        <v>1487</v>
      </c>
    </row>
    <row r="527" spans="1:23" x14ac:dyDescent="0.15">
      <c r="A527" s="8" t="str">
        <f t="shared" si="86"/>
        <v>被动技能27等级2</v>
      </c>
      <c r="B527" s="8">
        <f t="shared" si="89"/>
        <v>27</v>
      </c>
      <c r="C527" s="8">
        <f t="shared" si="80"/>
        <v>2</v>
      </c>
      <c r="E527" s="8">
        <f t="shared" si="87"/>
        <v>200522</v>
      </c>
      <c r="F527" t="str">
        <f t="shared" si="88"/>
        <v>祈祷</v>
      </c>
      <c r="G527">
        <v>200522</v>
      </c>
      <c r="H527" s="26" t="s">
        <v>970</v>
      </c>
      <c r="I527" s="4" t="str">
        <f t="shared" ref="I527:I545" si="91">"己方全体每回合回复血量"&amp;V527</f>
        <v>己方全体每回合回复血量44</v>
      </c>
      <c r="J527" t="s">
        <v>154</v>
      </c>
      <c r="K527" s="10" t="str">
        <f t="shared" si="90"/>
        <v>20522:100:3:9</v>
      </c>
      <c r="L527" s="4" t="s">
        <v>972</v>
      </c>
      <c r="Q527" s="6" t="str">
        <f>IF(_xlfn.IFNA(VLOOKUP(L527,buff!$K:$L,2,FALSE),"")=0,"",_xlfn.IFNA(VLOOKUP(L527,buff!$K:$L,2,FALSE),""))</f>
        <v>20522:100:3:9</v>
      </c>
      <c r="R527" s="6" t="str">
        <f>IF(_xlfn.IFNA(VLOOKUP(M527,buff!$K:$L,2,FALSE),"")=0,"",_xlfn.IFNA(VLOOKUP(M527,buff!$K:$L,2,FALSE),""))</f>
        <v/>
      </c>
      <c r="S527" s="6" t="str">
        <f>IF(_xlfn.IFNA(VLOOKUP(N527,buff!$K:$L,2,FALSE),"")=0,"",_xlfn.IFNA(VLOOKUP(N527,buff!$K:$L,2,FALSE),""))</f>
        <v/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>
        <v>44</v>
      </c>
      <c r="W527" t="s">
        <v>1487</v>
      </c>
    </row>
    <row r="528" spans="1:23" x14ac:dyDescent="0.15">
      <c r="A528" s="8" t="str">
        <f t="shared" si="86"/>
        <v>被动技能27等级3</v>
      </c>
      <c r="B528" s="8">
        <f t="shared" si="89"/>
        <v>27</v>
      </c>
      <c r="C528" s="8">
        <f t="shared" si="80"/>
        <v>3</v>
      </c>
      <c r="E528" s="8">
        <f t="shared" si="87"/>
        <v>200523</v>
      </c>
      <c r="F528" t="str">
        <f t="shared" si="88"/>
        <v>祈祷</v>
      </c>
      <c r="G528">
        <v>200523</v>
      </c>
      <c r="H528" s="26" t="s">
        <v>970</v>
      </c>
      <c r="I528" s="4" t="str">
        <f t="shared" si="91"/>
        <v>己方全体每回合回复血量59</v>
      </c>
      <c r="J528" t="s">
        <v>154</v>
      </c>
      <c r="K528" s="10" t="str">
        <f t="shared" si="90"/>
        <v>20523:100:3:9</v>
      </c>
      <c r="L528" s="4" t="s">
        <v>973</v>
      </c>
      <c r="Q528" s="6" t="str">
        <f>IF(_xlfn.IFNA(VLOOKUP(L528,buff!$K:$L,2,FALSE),"")=0,"",_xlfn.IFNA(VLOOKUP(L528,buff!$K:$L,2,FALSE),""))</f>
        <v>20523:100:3:9</v>
      </c>
      <c r="R528" s="6" t="str">
        <f>IF(_xlfn.IFNA(VLOOKUP(M528,buff!$K:$L,2,FALSE),"")=0,"",_xlfn.IFNA(VLOOKUP(M528,buff!$K:$L,2,FALSE),""))</f>
        <v/>
      </c>
      <c r="S528" s="6" t="str">
        <f>IF(_xlfn.IFNA(VLOOKUP(N528,buff!$K:$L,2,FALSE),"")=0,"",_xlfn.IFNA(VLOOKUP(N528,buff!$K:$L,2,FALSE),""))</f>
        <v/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>
        <v>59</v>
      </c>
      <c r="W528" t="s">
        <v>1487</v>
      </c>
    </row>
    <row r="529" spans="1:23" x14ac:dyDescent="0.15">
      <c r="A529" s="8" t="str">
        <f t="shared" si="86"/>
        <v>被动技能27等级4</v>
      </c>
      <c r="B529" s="8">
        <f t="shared" si="89"/>
        <v>27</v>
      </c>
      <c r="C529" s="8">
        <f t="shared" si="80"/>
        <v>4</v>
      </c>
      <c r="E529" s="8">
        <f t="shared" si="87"/>
        <v>200524</v>
      </c>
      <c r="F529" t="str">
        <f t="shared" si="88"/>
        <v>祈祷</v>
      </c>
      <c r="G529">
        <v>200524</v>
      </c>
      <c r="H529" s="26" t="s">
        <v>970</v>
      </c>
      <c r="I529" s="4" t="str">
        <f t="shared" si="91"/>
        <v>己方全体每回合回复血量73</v>
      </c>
      <c r="J529" t="s">
        <v>154</v>
      </c>
      <c r="K529" s="10" t="str">
        <f t="shared" si="90"/>
        <v>20524:100:3:9</v>
      </c>
      <c r="L529" s="4" t="s">
        <v>974</v>
      </c>
      <c r="Q529" s="6" t="str">
        <f>IF(_xlfn.IFNA(VLOOKUP(L529,buff!$K:$L,2,FALSE),"")=0,"",_xlfn.IFNA(VLOOKUP(L529,buff!$K:$L,2,FALSE),""))</f>
        <v>20524:100:3:9</v>
      </c>
      <c r="R529" s="6" t="str">
        <f>IF(_xlfn.IFNA(VLOOKUP(M529,buff!$K:$L,2,FALSE),"")=0,"",_xlfn.IFNA(VLOOKUP(M529,buff!$K:$L,2,FALSE),""))</f>
        <v/>
      </c>
      <c r="S529" s="6" t="str">
        <f>IF(_xlfn.IFNA(VLOOKUP(N529,buff!$K:$L,2,FALSE),"")=0,"",_xlfn.IFNA(VLOOKUP(N529,buff!$K:$L,2,FALSE),""))</f>
        <v/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>
        <v>73</v>
      </c>
      <c r="W529" t="s">
        <v>1487</v>
      </c>
    </row>
    <row r="530" spans="1:23" x14ac:dyDescent="0.15">
      <c r="A530" s="8" t="str">
        <f t="shared" si="86"/>
        <v>被动技能27等级5</v>
      </c>
      <c r="B530" s="8">
        <f t="shared" si="89"/>
        <v>27</v>
      </c>
      <c r="C530" s="8">
        <f t="shared" si="80"/>
        <v>5</v>
      </c>
      <c r="E530" s="8">
        <f t="shared" si="87"/>
        <v>200525</v>
      </c>
      <c r="F530" t="str">
        <f t="shared" si="88"/>
        <v>祈祷</v>
      </c>
      <c r="G530">
        <v>200525</v>
      </c>
      <c r="H530" s="26" t="s">
        <v>970</v>
      </c>
      <c r="I530" s="4" t="str">
        <f t="shared" si="91"/>
        <v>己方全体每回合回复血量90</v>
      </c>
      <c r="J530" t="s">
        <v>154</v>
      </c>
      <c r="K530" s="10" t="str">
        <f t="shared" si="90"/>
        <v>20525:100:3:9</v>
      </c>
      <c r="L530" s="4" t="s">
        <v>975</v>
      </c>
      <c r="Q530" s="6" t="str">
        <f>IF(_xlfn.IFNA(VLOOKUP(L530,buff!$K:$L,2,FALSE),"")=0,"",_xlfn.IFNA(VLOOKUP(L530,buff!$K:$L,2,FALSE),""))</f>
        <v>20525:100:3:9</v>
      </c>
      <c r="R530" s="6" t="str">
        <f>IF(_xlfn.IFNA(VLOOKUP(M530,buff!$K:$L,2,FALSE),"")=0,"",_xlfn.IFNA(VLOOKUP(M530,buff!$K:$L,2,FALSE),""))</f>
        <v/>
      </c>
      <c r="S530" s="6" t="str">
        <f>IF(_xlfn.IFNA(VLOOKUP(N530,buff!$K:$L,2,FALSE),"")=0,"",_xlfn.IFNA(VLOOKUP(N530,buff!$K:$L,2,FALSE),""))</f>
        <v/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>
        <v>90</v>
      </c>
      <c r="W530" t="s">
        <v>1487</v>
      </c>
    </row>
    <row r="531" spans="1:23" x14ac:dyDescent="0.15">
      <c r="A531" s="8" t="str">
        <f t="shared" si="86"/>
        <v>被动技能27等级6</v>
      </c>
      <c r="B531" s="8">
        <f t="shared" si="89"/>
        <v>27</v>
      </c>
      <c r="C531" s="8">
        <f t="shared" si="80"/>
        <v>6</v>
      </c>
      <c r="E531" s="8">
        <f t="shared" si="87"/>
        <v>200526</v>
      </c>
      <c r="F531" t="str">
        <f t="shared" si="88"/>
        <v>祈祷</v>
      </c>
      <c r="G531">
        <v>200526</v>
      </c>
      <c r="H531" s="26" t="s">
        <v>970</v>
      </c>
      <c r="I531" s="4" t="str">
        <f t="shared" si="91"/>
        <v>己方全体每回合回复血量111</v>
      </c>
      <c r="J531" t="s">
        <v>154</v>
      </c>
      <c r="K531" s="10" t="str">
        <f t="shared" si="90"/>
        <v>20526:100:3:9</v>
      </c>
      <c r="L531" s="4" t="s">
        <v>976</v>
      </c>
      <c r="Q531" s="6" t="str">
        <f>IF(_xlfn.IFNA(VLOOKUP(L531,buff!$K:$L,2,FALSE),"")=0,"",_xlfn.IFNA(VLOOKUP(L531,buff!$K:$L,2,FALSE),""))</f>
        <v>20526:100:3:9</v>
      </c>
      <c r="R531" s="6" t="str">
        <f>IF(_xlfn.IFNA(VLOOKUP(M531,buff!$K:$L,2,FALSE),"")=0,"",_xlfn.IFNA(VLOOKUP(M531,buff!$K:$L,2,FALSE),""))</f>
        <v/>
      </c>
      <c r="S531" s="6" t="str">
        <f>IF(_xlfn.IFNA(VLOOKUP(N531,buff!$K:$L,2,FALSE),"")=0,"",_xlfn.IFNA(VLOOKUP(N531,buff!$K:$L,2,FALSE),""))</f>
        <v/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>
        <v>111</v>
      </c>
      <c r="W531" t="s">
        <v>1487</v>
      </c>
    </row>
    <row r="532" spans="1:23" x14ac:dyDescent="0.15">
      <c r="A532" s="8" t="str">
        <f t="shared" si="86"/>
        <v>被动技能27等级7</v>
      </c>
      <c r="B532" s="8">
        <f t="shared" si="89"/>
        <v>27</v>
      </c>
      <c r="C532" s="8">
        <f t="shared" si="80"/>
        <v>7</v>
      </c>
      <c r="E532" s="8">
        <f t="shared" si="87"/>
        <v>200527</v>
      </c>
      <c r="F532" t="str">
        <f t="shared" si="88"/>
        <v>祈祷</v>
      </c>
      <c r="G532">
        <v>200527</v>
      </c>
      <c r="H532" s="26" t="s">
        <v>970</v>
      </c>
      <c r="I532" s="4" t="str">
        <f t="shared" si="91"/>
        <v>己方全体每回合回复血量137</v>
      </c>
      <c r="J532" t="s">
        <v>154</v>
      </c>
      <c r="K532" s="10" t="str">
        <f t="shared" si="90"/>
        <v>20527:100:3:9</v>
      </c>
      <c r="L532" s="4" t="s">
        <v>977</v>
      </c>
      <c r="Q532" s="6" t="str">
        <f>IF(_xlfn.IFNA(VLOOKUP(L532,buff!$K:$L,2,FALSE),"")=0,"",_xlfn.IFNA(VLOOKUP(L532,buff!$K:$L,2,FALSE),""))</f>
        <v>20527:100:3:9</v>
      </c>
      <c r="R532" s="6" t="str">
        <f>IF(_xlfn.IFNA(VLOOKUP(M532,buff!$K:$L,2,FALSE),"")=0,"",_xlfn.IFNA(VLOOKUP(M532,buff!$K:$L,2,FALSE),""))</f>
        <v/>
      </c>
      <c r="S532" s="6" t="str">
        <f>IF(_xlfn.IFNA(VLOOKUP(N532,buff!$K:$L,2,FALSE),"")=0,"",_xlfn.IFNA(VLOOKUP(N532,buff!$K:$L,2,FALSE),""))</f>
        <v/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>
        <v>137</v>
      </c>
      <c r="W532" t="s">
        <v>1487</v>
      </c>
    </row>
    <row r="533" spans="1:23" x14ac:dyDescent="0.15">
      <c r="A533" s="8" t="str">
        <f t="shared" si="86"/>
        <v>被动技能27等级8</v>
      </c>
      <c r="B533" s="8">
        <f t="shared" si="89"/>
        <v>27</v>
      </c>
      <c r="C533" s="8">
        <f t="shared" si="80"/>
        <v>8</v>
      </c>
      <c r="E533" s="8">
        <f t="shared" si="87"/>
        <v>200528</v>
      </c>
      <c r="F533" t="str">
        <f t="shared" si="88"/>
        <v>祈祷</v>
      </c>
      <c r="G533">
        <v>200528</v>
      </c>
      <c r="H533" s="26" t="s">
        <v>970</v>
      </c>
      <c r="I533" s="4" t="str">
        <f t="shared" si="91"/>
        <v>己方全体每回合回复血量168</v>
      </c>
      <c r="J533" t="s">
        <v>154</v>
      </c>
      <c r="K533" s="10" t="str">
        <f t="shared" si="90"/>
        <v>20528:100:3:9</v>
      </c>
      <c r="L533" s="4" t="s">
        <v>978</v>
      </c>
      <c r="Q533" s="6" t="str">
        <f>IF(_xlfn.IFNA(VLOOKUP(L533,buff!$K:$L,2,FALSE),"")=0,"",_xlfn.IFNA(VLOOKUP(L533,buff!$K:$L,2,FALSE),""))</f>
        <v>20528:100:3:9</v>
      </c>
      <c r="R533" s="6" t="str">
        <f>IF(_xlfn.IFNA(VLOOKUP(M533,buff!$K:$L,2,FALSE),"")=0,"",_xlfn.IFNA(VLOOKUP(M533,buff!$K:$L,2,FALSE),""))</f>
        <v/>
      </c>
      <c r="S533" s="6" t="str">
        <f>IF(_xlfn.IFNA(VLOOKUP(N533,buff!$K:$L,2,FALSE),"")=0,"",_xlfn.IFNA(VLOOKUP(N533,buff!$K:$L,2,FALSE),""))</f>
        <v/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>
        <v>168</v>
      </c>
      <c r="W533" t="s">
        <v>1487</v>
      </c>
    </row>
    <row r="534" spans="1:23" x14ac:dyDescent="0.15">
      <c r="A534" s="8" t="str">
        <f t="shared" si="86"/>
        <v>被动技能27等级9</v>
      </c>
      <c r="B534" s="8">
        <f t="shared" si="89"/>
        <v>27</v>
      </c>
      <c r="C534" s="8">
        <f t="shared" si="80"/>
        <v>9</v>
      </c>
      <c r="E534" s="8">
        <f t="shared" si="87"/>
        <v>200529</v>
      </c>
      <c r="F534" t="str">
        <f t="shared" si="88"/>
        <v>祈祷</v>
      </c>
      <c r="G534">
        <v>200529</v>
      </c>
      <c r="H534" s="26" t="s">
        <v>970</v>
      </c>
      <c r="I534" s="4" t="str">
        <f t="shared" si="91"/>
        <v>己方全体每回合回复血量208</v>
      </c>
      <c r="J534" t="s">
        <v>154</v>
      </c>
      <c r="K534" s="10" t="str">
        <f t="shared" si="90"/>
        <v>20529:100:3:9</v>
      </c>
      <c r="L534" s="4" t="s">
        <v>979</v>
      </c>
      <c r="Q534" s="6" t="str">
        <f>IF(_xlfn.IFNA(VLOOKUP(L534,buff!$K:$L,2,FALSE),"")=0,"",_xlfn.IFNA(VLOOKUP(L534,buff!$K:$L,2,FALSE),""))</f>
        <v>20529:100:3:9</v>
      </c>
      <c r="R534" s="6" t="str">
        <f>IF(_xlfn.IFNA(VLOOKUP(M534,buff!$K:$L,2,FALSE),"")=0,"",_xlfn.IFNA(VLOOKUP(M534,buff!$K:$L,2,FALSE),""))</f>
        <v/>
      </c>
      <c r="S534" s="6" t="str">
        <f>IF(_xlfn.IFNA(VLOOKUP(N534,buff!$K:$L,2,FALSE),"")=0,"",_xlfn.IFNA(VLOOKUP(N534,buff!$K:$L,2,FALSE),""))</f>
        <v/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>
        <v>208</v>
      </c>
      <c r="W534" t="s">
        <v>1487</v>
      </c>
    </row>
    <row r="535" spans="1:23" x14ac:dyDescent="0.15">
      <c r="A535" s="8" t="str">
        <f t="shared" si="86"/>
        <v>被动技能27等级10</v>
      </c>
      <c r="B535" s="8">
        <f t="shared" si="89"/>
        <v>27</v>
      </c>
      <c r="C535" s="8">
        <f t="shared" ref="C535:C598" si="92">IF(C534=C$4,1,C534+1)</f>
        <v>10</v>
      </c>
      <c r="E535" s="8">
        <f t="shared" si="87"/>
        <v>200530</v>
      </c>
      <c r="F535" t="str">
        <f t="shared" si="88"/>
        <v>祈祷</v>
      </c>
      <c r="G535">
        <v>200530</v>
      </c>
      <c r="H535" s="26" t="s">
        <v>970</v>
      </c>
      <c r="I535" s="4" t="str">
        <f t="shared" si="91"/>
        <v>己方全体每回合回复血量256</v>
      </c>
      <c r="J535" t="s">
        <v>154</v>
      </c>
      <c r="K535" s="10" t="str">
        <f t="shared" si="90"/>
        <v>20530:100:3:9</v>
      </c>
      <c r="L535" s="4" t="s">
        <v>980</v>
      </c>
      <c r="Q535" s="6" t="str">
        <f>IF(_xlfn.IFNA(VLOOKUP(L535,buff!$K:$L,2,FALSE),"")=0,"",_xlfn.IFNA(VLOOKUP(L535,buff!$K:$L,2,FALSE),""))</f>
        <v>20530:100:3:9</v>
      </c>
      <c r="R535" s="6" t="str">
        <f>IF(_xlfn.IFNA(VLOOKUP(M535,buff!$K:$L,2,FALSE),"")=0,"",_xlfn.IFNA(VLOOKUP(M535,buff!$K:$L,2,FALSE),""))</f>
        <v/>
      </c>
      <c r="S535" s="6" t="str">
        <f>IF(_xlfn.IFNA(VLOOKUP(N535,buff!$K:$L,2,FALSE),"")=0,"",_xlfn.IFNA(VLOOKUP(N535,buff!$K:$L,2,FALSE),""))</f>
        <v/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>
        <v>256</v>
      </c>
      <c r="W535" t="s">
        <v>1487</v>
      </c>
    </row>
    <row r="536" spans="1:23" x14ac:dyDescent="0.15">
      <c r="A536" s="8" t="str">
        <f t="shared" si="86"/>
        <v>被动技能27等级11</v>
      </c>
      <c r="B536" s="8">
        <f t="shared" si="89"/>
        <v>27</v>
      </c>
      <c r="C536" s="8">
        <f t="shared" si="92"/>
        <v>11</v>
      </c>
      <c r="E536" s="8">
        <f t="shared" si="87"/>
        <v>200531</v>
      </c>
      <c r="F536" t="str">
        <f t="shared" si="88"/>
        <v>祈祷</v>
      </c>
      <c r="G536">
        <v>200531</v>
      </c>
      <c r="H536" s="26" t="s">
        <v>970</v>
      </c>
      <c r="I536" s="4" t="str">
        <f t="shared" si="91"/>
        <v>己方全体每回合回复血量315</v>
      </c>
      <c r="J536" t="s">
        <v>154</v>
      </c>
      <c r="K536" s="10" t="str">
        <f t="shared" si="90"/>
        <v>20531:100:3:9</v>
      </c>
      <c r="L536" s="4" t="s">
        <v>981</v>
      </c>
      <c r="Q536" s="6" t="str">
        <f>IF(_xlfn.IFNA(VLOOKUP(L536,buff!$K:$L,2,FALSE),"")=0,"",_xlfn.IFNA(VLOOKUP(L536,buff!$K:$L,2,FALSE),""))</f>
        <v>20531:100:3:9</v>
      </c>
      <c r="R536" s="6" t="str">
        <f>IF(_xlfn.IFNA(VLOOKUP(M536,buff!$K:$L,2,FALSE),"")=0,"",_xlfn.IFNA(VLOOKUP(M536,buff!$K:$L,2,FALSE),""))</f>
        <v/>
      </c>
      <c r="S536" s="6" t="str">
        <f>IF(_xlfn.IFNA(VLOOKUP(N536,buff!$K:$L,2,FALSE),"")=0,"",_xlfn.IFNA(VLOOKUP(N536,buff!$K:$L,2,FALSE),""))</f>
        <v/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>
        <v>315</v>
      </c>
      <c r="W536" t="s">
        <v>1487</v>
      </c>
    </row>
    <row r="537" spans="1:23" x14ac:dyDescent="0.15">
      <c r="A537" s="8" t="str">
        <f t="shared" si="86"/>
        <v>被动技能27等级12</v>
      </c>
      <c r="B537" s="8">
        <f t="shared" si="89"/>
        <v>27</v>
      </c>
      <c r="C537" s="8">
        <f t="shared" si="92"/>
        <v>12</v>
      </c>
      <c r="E537" s="8">
        <f t="shared" si="87"/>
        <v>200532</v>
      </c>
      <c r="F537" t="str">
        <f t="shared" si="88"/>
        <v>祈祷</v>
      </c>
      <c r="G537">
        <v>200532</v>
      </c>
      <c r="H537" s="26" t="s">
        <v>970</v>
      </c>
      <c r="I537" s="4" t="str">
        <f t="shared" si="91"/>
        <v>己方全体每回合回复血量388</v>
      </c>
      <c r="J537" t="s">
        <v>154</v>
      </c>
      <c r="K537" s="10" t="str">
        <f t="shared" ref="K537:K560" si="93">IF(Q537="","",Q537)&amp;IF(R537="","","|"&amp;R537)&amp;IF(S537="","","|"&amp;S537)&amp;IF(T537="","","|"&amp;T537)&amp;IF(U537="","","|"&amp;U537)</f>
        <v>20532:100:3:9</v>
      </c>
      <c r="L537" s="4" t="s">
        <v>982</v>
      </c>
      <c r="Q537" s="6" t="str">
        <f>IF(_xlfn.IFNA(VLOOKUP(L537,buff!$K:$L,2,FALSE),"")=0,"",_xlfn.IFNA(VLOOKUP(L537,buff!$K:$L,2,FALSE),""))</f>
        <v>20532:100:3:9</v>
      </c>
      <c r="R537" s="6" t="str">
        <f>IF(_xlfn.IFNA(VLOOKUP(M537,buff!$K:$L,2,FALSE),"")=0,"",_xlfn.IFNA(VLOOKUP(M537,buff!$K:$L,2,FALSE),""))</f>
        <v/>
      </c>
      <c r="S537" s="6" t="str">
        <f>IF(_xlfn.IFNA(VLOOKUP(N537,buff!$K:$L,2,FALSE),"")=0,"",_xlfn.IFNA(VLOOKUP(N537,buff!$K:$L,2,FALSE),""))</f>
        <v/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>
        <v>388</v>
      </c>
      <c r="W537" t="s">
        <v>1487</v>
      </c>
    </row>
    <row r="538" spans="1:23" x14ac:dyDescent="0.15">
      <c r="A538" s="8" t="str">
        <f t="shared" si="86"/>
        <v>被动技能27等级13</v>
      </c>
      <c r="B538" s="8">
        <f t="shared" si="89"/>
        <v>27</v>
      </c>
      <c r="C538" s="8">
        <f t="shared" si="92"/>
        <v>13</v>
      </c>
      <c r="E538" s="8">
        <f t="shared" si="87"/>
        <v>200533</v>
      </c>
      <c r="F538" t="str">
        <f t="shared" si="88"/>
        <v>祈祷</v>
      </c>
      <c r="G538">
        <v>200533</v>
      </c>
      <c r="H538" s="26" t="s">
        <v>970</v>
      </c>
      <c r="I538" s="4" t="str">
        <f t="shared" si="91"/>
        <v>己方全体每回合回复血量478</v>
      </c>
      <c r="J538" t="s">
        <v>154</v>
      </c>
      <c r="K538" s="10" t="str">
        <f t="shared" si="93"/>
        <v>20533:100:3:9</v>
      </c>
      <c r="L538" s="4" t="s">
        <v>983</v>
      </c>
      <c r="Q538" s="6" t="str">
        <f>IF(_xlfn.IFNA(VLOOKUP(L538,buff!$K:$L,2,FALSE),"")=0,"",_xlfn.IFNA(VLOOKUP(L538,buff!$K:$L,2,FALSE),""))</f>
        <v>20533:100:3:9</v>
      </c>
      <c r="R538" s="6" t="str">
        <f>IF(_xlfn.IFNA(VLOOKUP(M538,buff!$K:$L,2,FALSE),"")=0,"",_xlfn.IFNA(VLOOKUP(M538,buff!$K:$L,2,FALSE),""))</f>
        <v/>
      </c>
      <c r="S538" s="6" t="str">
        <f>IF(_xlfn.IFNA(VLOOKUP(N538,buff!$K:$L,2,FALSE),"")=0,"",_xlfn.IFNA(VLOOKUP(N538,buff!$K:$L,2,FALSE),""))</f>
        <v/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>
        <v>478</v>
      </c>
      <c r="W538" t="s">
        <v>1487</v>
      </c>
    </row>
    <row r="539" spans="1:23" x14ac:dyDescent="0.15">
      <c r="A539" s="8" t="str">
        <f t="shared" si="86"/>
        <v>被动技能27等级14</v>
      </c>
      <c r="B539" s="8">
        <f t="shared" si="89"/>
        <v>27</v>
      </c>
      <c r="C539" s="8">
        <f t="shared" si="92"/>
        <v>14</v>
      </c>
      <c r="E539" s="8">
        <f t="shared" si="87"/>
        <v>200534</v>
      </c>
      <c r="F539" t="str">
        <f t="shared" si="88"/>
        <v>祈祷</v>
      </c>
      <c r="G539">
        <v>200534</v>
      </c>
      <c r="H539" s="26" t="s">
        <v>970</v>
      </c>
      <c r="I539" s="4" t="str">
        <f t="shared" si="91"/>
        <v>己方全体每回合回复血量588</v>
      </c>
      <c r="J539" t="s">
        <v>154</v>
      </c>
      <c r="K539" s="10" t="str">
        <f t="shared" si="93"/>
        <v>20534:100:3:9</v>
      </c>
      <c r="L539" s="4" t="s">
        <v>984</v>
      </c>
      <c r="Q539" s="6" t="str">
        <f>IF(_xlfn.IFNA(VLOOKUP(L539,buff!$K:$L,2,FALSE),"")=0,"",_xlfn.IFNA(VLOOKUP(L539,buff!$K:$L,2,FALSE),""))</f>
        <v>20534:100:3:9</v>
      </c>
      <c r="R539" s="6" t="str">
        <f>IF(_xlfn.IFNA(VLOOKUP(M539,buff!$K:$L,2,FALSE),"")=0,"",_xlfn.IFNA(VLOOKUP(M539,buff!$K:$L,2,FALSE),""))</f>
        <v/>
      </c>
      <c r="S539" s="6" t="str">
        <f>IF(_xlfn.IFNA(VLOOKUP(N539,buff!$K:$L,2,FALSE),"")=0,"",_xlfn.IFNA(VLOOKUP(N539,buff!$K:$L,2,FALSE),""))</f>
        <v/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>
        <v>588</v>
      </c>
      <c r="W539" t="s">
        <v>1487</v>
      </c>
    </row>
    <row r="540" spans="1:23" x14ac:dyDescent="0.15">
      <c r="A540" s="8" t="str">
        <f t="shared" si="86"/>
        <v>被动技能27等级15</v>
      </c>
      <c r="B540" s="8">
        <f t="shared" si="89"/>
        <v>27</v>
      </c>
      <c r="C540" s="8">
        <f t="shared" si="92"/>
        <v>15</v>
      </c>
      <c r="E540" s="8">
        <f t="shared" si="87"/>
        <v>200535</v>
      </c>
      <c r="F540" t="str">
        <f t="shared" si="88"/>
        <v>祈祷</v>
      </c>
      <c r="G540">
        <v>200535</v>
      </c>
      <c r="H540" s="26" t="s">
        <v>970</v>
      </c>
      <c r="I540" s="4" t="str">
        <f t="shared" si="91"/>
        <v>己方全体每回合回复血量724</v>
      </c>
      <c r="J540" t="s">
        <v>154</v>
      </c>
      <c r="K540" s="10" t="str">
        <f t="shared" si="93"/>
        <v>20535:100:3:9</v>
      </c>
      <c r="L540" s="4" t="s">
        <v>985</v>
      </c>
      <c r="Q540" s="6" t="str">
        <f>IF(_xlfn.IFNA(VLOOKUP(L540,buff!$K:$L,2,FALSE),"")=0,"",_xlfn.IFNA(VLOOKUP(L540,buff!$K:$L,2,FALSE),""))</f>
        <v>20535:100:3:9</v>
      </c>
      <c r="R540" s="6" t="str">
        <f>IF(_xlfn.IFNA(VLOOKUP(M540,buff!$K:$L,2,FALSE),"")=0,"",_xlfn.IFNA(VLOOKUP(M540,buff!$K:$L,2,FALSE),""))</f>
        <v/>
      </c>
      <c r="S540" s="6" t="str">
        <f>IF(_xlfn.IFNA(VLOOKUP(N540,buff!$K:$L,2,FALSE),"")=0,"",_xlfn.IFNA(VLOOKUP(N540,buff!$K:$L,2,FALSE),""))</f>
        <v/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>
        <v>724</v>
      </c>
      <c r="W540" t="s">
        <v>1487</v>
      </c>
    </row>
    <row r="541" spans="1:23" x14ac:dyDescent="0.15">
      <c r="A541" s="8" t="str">
        <f t="shared" si="86"/>
        <v>被动技能27等级16</v>
      </c>
      <c r="B541" s="8">
        <f t="shared" si="89"/>
        <v>27</v>
      </c>
      <c r="C541" s="8">
        <f t="shared" si="92"/>
        <v>16</v>
      </c>
      <c r="E541" s="8">
        <f t="shared" si="87"/>
        <v>200536</v>
      </c>
      <c r="F541" t="str">
        <f t="shared" si="88"/>
        <v>祈祷</v>
      </c>
      <c r="G541">
        <v>200536</v>
      </c>
      <c r="H541" s="26" t="s">
        <v>970</v>
      </c>
      <c r="I541" s="4" t="str">
        <f t="shared" si="91"/>
        <v>己方全体每回合回复血量892</v>
      </c>
      <c r="J541" t="s">
        <v>154</v>
      </c>
      <c r="K541" s="10" t="str">
        <f t="shared" si="93"/>
        <v>20536:100:3:9</v>
      </c>
      <c r="L541" s="4" t="s">
        <v>986</v>
      </c>
      <c r="Q541" s="6" t="str">
        <f>IF(_xlfn.IFNA(VLOOKUP(L541,buff!$K:$L,2,FALSE),"")=0,"",_xlfn.IFNA(VLOOKUP(L541,buff!$K:$L,2,FALSE),""))</f>
        <v>20536:100:3:9</v>
      </c>
      <c r="R541" s="6" t="str">
        <f>IF(_xlfn.IFNA(VLOOKUP(M541,buff!$K:$L,2,FALSE),"")=0,"",_xlfn.IFNA(VLOOKUP(M541,buff!$K:$L,2,FALSE),""))</f>
        <v/>
      </c>
      <c r="S541" s="6" t="str">
        <f>IF(_xlfn.IFNA(VLOOKUP(N541,buff!$K:$L,2,FALSE),"")=0,"",_xlfn.IFNA(VLOOKUP(N541,buff!$K:$L,2,FALSE),""))</f>
        <v/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>
        <v>892</v>
      </c>
      <c r="W541" t="s">
        <v>1487</v>
      </c>
    </row>
    <row r="542" spans="1:23" x14ac:dyDescent="0.15">
      <c r="A542" s="8" t="str">
        <f t="shared" si="86"/>
        <v>被动技能27等级17</v>
      </c>
      <c r="B542" s="8">
        <f t="shared" si="89"/>
        <v>27</v>
      </c>
      <c r="C542" s="8">
        <f t="shared" si="92"/>
        <v>17</v>
      </c>
      <c r="E542" s="8">
        <f t="shared" si="87"/>
        <v>200537</v>
      </c>
      <c r="F542" t="str">
        <f t="shared" si="88"/>
        <v>祈祷</v>
      </c>
      <c r="G542">
        <v>200537</v>
      </c>
      <c r="H542" s="26" t="s">
        <v>970</v>
      </c>
      <c r="I542" s="4" t="str">
        <f t="shared" si="91"/>
        <v>己方全体每回合回复血量1098</v>
      </c>
      <c r="J542" t="s">
        <v>154</v>
      </c>
      <c r="K542" s="10" t="str">
        <f t="shared" si="93"/>
        <v>20537:100:3:9</v>
      </c>
      <c r="L542" s="4" t="s">
        <v>987</v>
      </c>
      <c r="Q542" s="6" t="str">
        <f>IF(_xlfn.IFNA(VLOOKUP(L542,buff!$K:$L,2,FALSE),"")=0,"",_xlfn.IFNA(VLOOKUP(L542,buff!$K:$L,2,FALSE),""))</f>
        <v>20537:100:3:9</v>
      </c>
      <c r="R542" s="6" t="str">
        <f>IF(_xlfn.IFNA(VLOOKUP(M542,buff!$K:$L,2,FALSE),"")=0,"",_xlfn.IFNA(VLOOKUP(M542,buff!$K:$L,2,FALSE),""))</f>
        <v/>
      </c>
      <c r="S542" s="6" t="str">
        <f>IF(_xlfn.IFNA(VLOOKUP(N542,buff!$K:$L,2,FALSE),"")=0,"",_xlfn.IFNA(VLOOKUP(N542,buff!$K:$L,2,FALSE),""))</f>
        <v/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>
        <v>1098</v>
      </c>
      <c r="W542" t="s">
        <v>1487</v>
      </c>
    </row>
    <row r="543" spans="1:23" x14ac:dyDescent="0.15">
      <c r="A543" s="8" t="str">
        <f t="shared" si="86"/>
        <v>被动技能27等级18</v>
      </c>
      <c r="B543" s="8">
        <f t="shared" si="89"/>
        <v>27</v>
      </c>
      <c r="C543" s="8">
        <f t="shared" si="92"/>
        <v>18</v>
      </c>
      <c r="E543" s="8">
        <f t="shared" si="87"/>
        <v>200538</v>
      </c>
      <c r="F543" t="str">
        <f t="shared" si="88"/>
        <v>祈祷</v>
      </c>
      <c r="G543">
        <v>200538</v>
      </c>
      <c r="H543" s="26" t="s">
        <v>970</v>
      </c>
      <c r="I543" s="4" t="str">
        <f t="shared" si="91"/>
        <v>己方全体每回合回复血量1352</v>
      </c>
      <c r="J543" t="s">
        <v>154</v>
      </c>
      <c r="K543" s="10" t="str">
        <f t="shared" si="93"/>
        <v>20538:100:3:9</v>
      </c>
      <c r="L543" s="4" t="s">
        <v>988</v>
      </c>
      <c r="Q543" s="6" t="str">
        <f>IF(_xlfn.IFNA(VLOOKUP(L543,buff!$K:$L,2,FALSE),"")=0,"",_xlfn.IFNA(VLOOKUP(L543,buff!$K:$L,2,FALSE),""))</f>
        <v>20538:100:3:9</v>
      </c>
      <c r="R543" s="6" t="str">
        <f>IF(_xlfn.IFNA(VLOOKUP(M543,buff!$K:$L,2,FALSE),"")=0,"",_xlfn.IFNA(VLOOKUP(M543,buff!$K:$L,2,FALSE),""))</f>
        <v/>
      </c>
      <c r="S543" s="6" t="str">
        <f>IF(_xlfn.IFNA(VLOOKUP(N543,buff!$K:$L,2,FALSE),"")=0,"",_xlfn.IFNA(VLOOKUP(N543,buff!$K:$L,2,FALSE),""))</f>
        <v/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>
        <v>1352</v>
      </c>
      <c r="W543" t="s">
        <v>1487</v>
      </c>
    </row>
    <row r="544" spans="1:23" x14ac:dyDescent="0.15">
      <c r="A544" s="8" t="str">
        <f t="shared" si="86"/>
        <v>被动技能27等级19</v>
      </c>
      <c r="B544" s="8">
        <f t="shared" si="89"/>
        <v>27</v>
      </c>
      <c r="C544" s="8">
        <f t="shared" si="92"/>
        <v>19</v>
      </c>
      <c r="E544" s="8">
        <f t="shared" si="87"/>
        <v>200539</v>
      </c>
      <c r="F544" t="str">
        <f t="shared" si="88"/>
        <v>祈祷</v>
      </c>
      <c r="G544">
        <v>200539</v>
      </c>
      <c r="H544" s="26" t="s">
        <v>970</v>
      </c>
      <c r="I544" s="4" t="str">
        <f t="shared" si="91"/>
        <v>己方全体每回合回复血量1665</v>
      </c>
      <c r="J544" t="s">
        <v>154</v>
      </c>
      <c r="K544" s="10" t="str">
        <f t="shared" si="93"/>
        <v>20539:100:3:9</v>
      </c>
      <c r="L544" s="4" t="s">
        <v>989</v>
      </c>
      <c r="Q544" s="6" t="str">
        <f>IF(_xlfn.IFNA(VLOOKUP(L544,buff!$K:$L,2,FALSE),"")=0,"",_xlfn.IFNA(VLOOKUP(L544,buff!$K:$L,2,FALSE),""))</f>
        <v>20539:100:3:9</v>
      </c>
      <c r="R544" s="6" t="str">
        <f>IF(_xlfn.IFNA(VLOOKUP(M544,buff!$K:$L,2,FALSE),"")=0,"",_xlfn.IFNA(VLOOKUP(M544,buff!$K:$L,2,FALSE),""))</f>
        <v/>
      </c>
      <c r="S544" s="6" t="str">
        <f>IF(_xlfn.IFNA(VLOOKUP(N544,buff!$K:$L,2,FALSE),"")=0,"",_xlfn.IFNA(VLOOKUP(N544,buff!$K:$L,2,FALSE),""))</f>
        <v/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>
        <v>1665</v>
      </c>
      <c r="W544" t="s">
        <v>1487</v>
      </c>
    </row>
    <row r="545" spans="1:23" x14ac:dyDescent="0.15">
      <c r="A545" s="8" t="str">
        <f t="shared" si="86"/>
        <v>被动技能27等级20</v>
      </c>
      <c r="B545" s="8">
        <f t="shared" si="89"/>
        <v>27</v>
      </c>
      <c r="C545" s="8">
        <f t="shared" si="92"/>
        <v>20</v>
      </c>
      <c r="E545" s="8">
        <f t="shared" si="87"/>
        <v>200540</v>
      </c>
      <c r="F545" t="str">
        <f t="shared" si="88"/>
        <v>祈祷</v>
      </c>
      <c r="G545">
        <v>200540</v>
      </c>
      <c r="H545" s="26" t="s">
        <v>970</v>
      </c>
      <c r="I545" s="4" t="str">
        <f t="shared" si="91"/>
        <v>己方全体每回合回复血量2051</v>
      </c>
      <c r="J545" t="s">
        <v>154</v>
      </c>
      <c r="K545" s="10" t="str">
        <f t="shared" si="93"/>
        <v>20540:100:3:9</v>
      </c>
      <c r="L545" s="4" t="s">
        <v>990</v>
      </c>
      <c r="Q545" s="6" t="str">
        <f>IF(_xlfn.IFNA(VLOOKUP(L545,buff!$K:$L,2,FALSE),"")=0,"",_xlfn.IFNA(VLOOKUP(L545,buff!$K:$L,2,FALSE),""))</f>
        <v>20540:100:3:9</v>
      </c>
      <c r="R545" s="6" t="str">
        <f>IF(_xlfn.IFNA(VLOOKUP(M545,buff!$K:$L,2,FALSE),"")=0,"",_xlfn.IFNA(VLOOKUP(M545,buff!$K:$L,2,FALSE),""))</f>
        <v/>
      </c>
      <c r="S545" s="6" t="str">
        <f>IF(_xlfn.IFNA(VLOOKUP(N545,buff!$K:$L,2,FALSE),"")=0,"",_xlfn.IFNA(VLOOKUP(N545,buff!$K:$L,2,FALSE),""))</f>
        <v/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>
        <v>2051</v>
      </c>
      <c r="W545" t="s">
        <v>1487</v>
      </c>
    </row>
    <row r="546" spans="1:23" x14ac:dyDescent="0.15">
      <c r="A546" s="8" t="str">
        <f t="shared" si="86"/>
        <v>被动技能28等级1</v>
      </c>
      <c r="B546" s="8">
        <f t="shared" si="89"/>
        <v>28</v>
      </c>
      <c r="C546" s="8">
        <f t="shared" si="92"/>
        <v>1</v>
      </c>
      <c r="E546" s="8">
        <f t="shared" si="87"/>
        <v>200541</v>
      </c>
      <c r="F546" t="str">
        <f t="shared" si="88"/>
        <v>免伤</v>
      </c>
      <c r="G546">
        <v>200541</v>
      </c>
      <c r="H546" s="26" t="s">
        <v>461</v>
      </c>
      <c r="I546" s="4" t="str">
        <f>"提升自身免伤率"&amp;V546</f>
        <v>提升自身免伤率5</v>
      </c>
      <c r="J546" t="s">
        <v>154</v>
      </c>
      <c r="K546" s="10" t="str">
        <f t="shared" si="93"/>
        <v>20541:100:1:0</v>
      </c>
      <c r="L546" s="4" t="s">
        <v>991</v>
      </c>
      <c r="Q546" s="6" t="str">
        <f>IF(_xlfn.IFNA(VLOOKUP(L546,buff!$K:$L,2,FALSE),"")=0,"",_xlfn.IFNA(VLOOKUP(L546,buff!$K:$L,2,FALSE),""))</f>
        <v>20541:100:1:0</v>
      </c>
      <c r="R546" s="6" t="str">
        <f>IF(_xlfn.IFNA(VLOOKUP(M546,buff!$K:$L,2,FALSE),"")=0,"",_xlfn.IFNA(VLOOKUP(M546,buff!$K:$L,2,FALSE),""))</f>
        <v/>
      </c>
      <c r="S546" s="6" t="str">
        <f>IF(_xlfn.IFNA(VLOOKUP(N546,buff!$K:$L,2,FALSE),"")=0,"",_xlfn.IFNA(VLOOKUP(N546,buff!$K:$L,2,FALSE),""))</f>
        <v/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>
        <v>5</v>
      </c>
      <c r="W546" t="s">
        <v>1487</v>
      </c>
    </row>
    <row r="547" spans="1:23" x14ac:dyDescent="0.15">
      <c r="A547" s="8" t="str">
        <f t="shared" si="86"/>
        <v>被动技能28等级2</v>
      </c>
      <c r="B547" s="8">
        <f t="shared" si="89"/>
        <v>28</v>
      </c>
      <c r="C547" s="8">
        <f t="shared" si="92"/>
        <v>2</v>
      </c>
      <c r="E547" s="8">
        <f t="shared" si="87"/>
        <v>200542</v>
      </c>
      <c r="F547" t="str">
        <f t="shared" si="88"/>
        <v>免伤</v>
      </c>
      <c r="G547">
        <v>200542</v>
      </c>
      <c r="H547" s="26" t="s">
        <v>461</v>
      </c>
      <c r="I547" s="4" t="str">
        <f t="shared" ref="I547:I565" si="94">"提升自身免伤率"&amp;V547</f>
        <v>提升自身免伤率6</v>
      </c>
      <c r="J547" t="s">
        <v>154</v>
      </c>
      <c r="K547" s="10" t="str">
        <f t="shared" si="93"/>
        <v>20542:100:1:0</v>
      </c>
      <c r="L547" s="4" t="s">
        <v>992</v>
      </c>
      <c r="Q547" s="6" t="str">
        <f>IF(_xlfn.IFNA(VLOOKUP(L547,buff!$K:$L,2,FALSE),"")=0,"",_xlfn.IFNA(VLOOKUP(L547,buff!$K:$L,2,FALSE),""))</f>
        <v>20542:100:1:0</v>
      </c>
      <c r="R547" s="6" t="str">
        <f>IF(_xlfn.IFNA(VLOOKUP(M547,buff!$K:$L,2,FALSE),"")=0,"",_xlfn.IFNA(VLOOKUP(M547,buff!$K:$L,2,FALSE),""))</f>
        <v/>
      </c>
      <c r="S547" s="6" t="str">
        <f>IF(_xlfn.IFNA(VLOOKUP(N547,buff!$K:$L,2,FALSE),"")=0,"",_xlfn.IFNA(VLOOKUP(N547,buff!$K:$L,2,FALSE),""))</f>
        <v/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>
        <v>6</v>
      </c>
      <c r="W547" t="s">
        <v>1487</v>
      </c>
    </row>
    <row r="548" spans="1:23" x14ac:dyDescent="0.15">
      <c r="A548" s="8" t="str">
        <f t="shared" si="86"/>
        <v>被动技能28等级3</v>
      </c>
      <c r="B548" s="8">
        <f t="shared" si="89"/>
        <v>28</v>
      </c>
      <c r="C548" s="8">
        <f t="shared" si="92"/>
        <v>3</v>
      </c>
      <c r="E548" s="8">
        <f t="shared" si="87"/>
        <v>200543</v>
      </c>
      <c r="F548" t="str">
        <f t="shared" si="88"/>
        <v>免伤</v>
      </c>
      <c r="G548">
        <v>200543</v>
      </c>
      <c r="H548" s="26" t="s">
        <v>461</v>
      </c>
      <c r="I548" s="4" t="str">
        <f t="shared" si="94"/>
        <v>提升自身免伤率7</v>
      </c>
      <c r="J548" t="s">
        <v>154</v>
      </c>
      <c r="K548" s="10" t="str">
        <f t="shared" si="93"/>
        <v>20543:100:1:0</v>
      </c>
      <c r="L548" s="4" t="s">
        <v>993</v>
      </c>
      <c r="Q548" s="6" t="str">
        <f>IF(_xlfn.IFNA(VLOOKUP(L548,buff!$K:$L,2,FALSE),"")=0,"",_xlfn.IFNA(VLOOKUP(L548,buff!$K:$L,2,FALSE),""))</f>
        <v>20543:100:1:0</v>
      </c>
      <c r="R548" s="6" t="str">
        <f>IF(_xlfn.IFNA(VLOOKUP(M548,buff!$K:$L,2,FALSE),"")=0,"",_xlfn.IFNA(VLOOKUP(M548,buff!$K:$L,2,FALSE),""))</f>
        <v/>
      </c>
      <c r="S548" s="6" t="str">
        <f>IF(_xlfn.IFNA(VLOOKUP(N548,buff!$K:$L,2,FALSE),"")=0,"",_xlfn.IFNA(VLOOKUP(N548,buff!$K:$L,2,FALSE),""))</f>
        <v/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>
        <v>7</v>
      </c>
      <c r="W548" t="s">
        <v>1487</v>
      </c>
    </row>
    <row r="549" spans="1:23" x14ac:dyDescent="0.15">
      <c r="A549" s="8" t="str">
        <f t="shared" si="86"/>
        <v>被动技能28等级4</v>
      </c>
      <c r="B549" s="8">
        <f t="shared" si="89"/>
        <v>28</v>
      </c>
      <c r="C549" s="8">
        <f t="shared" si="92"/>
        <v>4</v>
      </c>
      <c r="E549" s="8">
        <f t="shared" si="87"/>
        <v>200544</v>
      </c>
      <c r="F549" t="str">
        <f t="shared" si="88"/>
        <v>免伤</v>
      </c>
      <c r="G549">
        <v>200544</v>
      </c>
      <c r="H549" s="26" t="s">
        <v>461</v>
      </c>
      <c r="I549" s="4" t="str">
        <f t="shared" si="94"/>
        <v>提升自身免伤率8</v>
      </c>
      <c r="J549" t="s">
        <v>154</v>
      </c>
      <c r="K549" s="10" t="str">
        <f t="shared" si="93"/>
        <v>20544:100:1:0</v>
      </c>
      <c r="L549" s="4" t="s">
        <v>994</v>
      </c>
      <c r="Q549" s="6" t="str">
        <f>IF(_xlfn.IFNA(VLOOKUP(L549,buff!$K:$L,2,FALSE),"")=0,"",_xlfn.IFNA(VLOOKUP(L549,buff!$K:$L,2,FALSE),""))</f>
        <v>20544:100:1:0</v>
      </c>
      <c r="R549" s="6" t="str">
        <f>IF(_xlfn.IFNA(VLOOKUP(M549,buff!$K:$L,2,FALSE),"")=0,"",_xlfn.IFNA(VLOOKUP(M549,buff!$K:$L,2,FALSE),""))</f>
        <v/>
      </c>
      <c r="S549" s="6" t="str">
        <f>IF(_xlfn.IFNA(VLOOKUP(N549,buff!$K:$L,2,FALSE),"")=0,"",_xlfn.IFNA(VLOOKUP(N549,buff!$K:$L,2,FALSE),""))</f>
        <v/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>
        <v>8</v>
      </c>
      <c r="W549" t="s">
        <v>1487</v>
      </c>
    </row>
    <row r="550" spans="1:23" x14ac:dyDescent="0.15">
      <c r="A550" s="8" t="str">
        <f t="shared" si="86"/>
        <v>被动技能28等级5</v>
      </c>
      <c r="B550" s="8">
        <f t="shared" si="89"/>
        <v>28</v>
      </c>
      <c r="C550" s="8">
        <f t="shared" si="92"/>
        <v>5</v>
      </c>
      <c r="E550" s="8">
        <f t="shared" si="87"/>
        <v>200545</v>
      </c>
      <c r="F550" t="str">
        <f t="shared" si="88"/>
        <v>免伤</v>
      </c>
      <c r="G550">
        <v>200545</v>
      </c>
      <c r="H550" s="26" t="s">
        <v>461</v>
      </c>
      <c r="I550" s="4" t="str">
        <f t="shared" si="94"/>
        <v>提升自身免伤率9</v>
      </c>
      <c r="J550" t="s">
        <v>154</v>
      </c>
      <c r="K550" s="10" t="str">
        <f t="shared" si="93"/>
        <v>20545:100:1:0</v>
      </c>
      <c r="L550" s="4" t="s">
        <v>995</v>
      </c>
      <c r="Q550" s="6" t="str">
        <f>IF(_xlfn.IFNA(VLOOKUP(L550,buff!$K:$L,2,FALSE),"")=0,"",_xlfn.IFNA(VLOOKUP(L550,buff!$K:$L,2,FALSE),""))</f>
        <v>20545:100:1:0</v>
      </c>
      <c r="R550" s="6" t="str">
        <f>IF(_xlfn.IFNA(VLOOKUP(M550,buff!$K:$L,2,FALSE),"")=0,"",_xlfn.IFNA(VLOOKUP(M550,buff!$K:$L,2,FALSE),""))</f>
        <v/>
      </c>
      <c r="S550" s="6" t="str">
        <f>IF(_xlfn.IFNA(VLOOKUP(N550,buff!$K:$L,2,FALSE),"")=0,"",_xlfn.IFNA(VLOOKUP(N550,buff!$K:$L,2,FALSE),""))</f>
        <v/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>
        <v>9</v>
      </c>
      <c r="W550" t="s">
        <v>1487</v>
      </c>
    </row>
    <row r="551" spans="1:23" x14ac:dyDescent="0.15">
      <c r="A551" s="8" t="str">
        <f t="shared" si="86"/>
        <v>被动技能28等级6</v>
      </c>
      <c r="B551" s="8">
        <f t="shared" si="89"/>
        <v>28</v>
      </c>
      <c r="C551" s="8">
        <f t="shared" si="92"/>
        <v>6</v>
      </c>
      <c r="E551" s="8">
        <f t="shared" si="87"/>
        <v>200546</v>
      </c>
      <c r="F551" t="str">
        <f t="shared" si="88"/>
        <v>免伤</v>
      </c>
      <c r="G551">
        <v>200546</v>
      </c>
      <c r="H551" s="26" t="s">
        <v>461</v>
      </c>
      <c r="I551" s="4" t="str">
        <f t="shared" si="94"/>
        <v>提升自身免伤率10</v>
      </c>
      <c r="J551" t="s">
        <v>154</v>
      </c>
      <c r="K551" s="10" t="str">
        <f t="shared" si="93"/>
        <v>20546:100:1:0</v>
      </c>
      <c r="L551" s="4" t="s">
        <v>996</v>
      </c>
      <c r="Q551" s="6" t="str">
        <f>IF(_xlfn.IFNA(VLOOKUP(L551,buff!$K:$L,2,FALSE),"")=0,"",_xlfn.IFNA(VLOOKUP(L551,buff!$K:$L,2,FALSE),""))</f>
        <v>20546:100:1:0</v>
      </c>
      <c r="R551" s="6" t="str">
        <f>IF(_xlfn.IFNA(VLOOKUP(M551,buff!$K:$L,2,FALSE),"")=0,"",_xlfn.IFNA(VLOOKUP(M551,buff!$K:$L,2,FALSE),""))</f>
        <v/>
      </c>
      <c r="S551" s="6" t="str">
        <f>IF(_xlfn.IFNA(VLOOKUP(N551,buff!$K:$L,2,FALSE),"")=0,"",_xlfn.IFNA(VLOOKUP(N551,buff!$K:$L,2,FALSE),""))</f>
        <v/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>
        <v>10</v>
      </c>
      <c r="W551" t="s">
        <v>1487</v>
      </c>
    </row>
    <row r="552" spans="1:23" x14ac:dyDescent="0.15">
      <c r="A552" s="8" t="str">
        <f t="shared" si="86"/>
        <v>被动技能28等级7</v>
      </c>
      <c r="B552" s="8">
        <f t="shared" si="89"/>
        <v>28</v>
      </c>
      <c r="C552" s="8">
        <f t="shared" si="92"/>
        <v>7</v>
      </c>
      <c r="E552" s="8">
        <f t="shared" si="87"/>
        <v>200547</v>
      </c>
      <c r="F552" t="str">
        <f t="shared" si="88"/>
        <v>免伤</v>
      </c>
      <c r="G552">
        <v>200547</v>
      </c>
      <c r="H552" s="26" t="s">
        <v>461</v>
      </c>
      <c r="I552" s="4" t="str">
        <f t="shared" si="94"/>
        <v>提升自身免伤率11</v>
      </c>
      <c r="J552" t="s">
        <v>154</v>
      </c>
      <c r="K552" s="10" t="str">
        <f t="shared" si="93"/>
        <v>20547:100:1:0</v>
      </c>
      <c r="L552" s="4" t="s">
        <v>997</v>
      </c>
      <c r="Q552" s="6" t="str">
        <f>IF(_xlfn.IFNA(VLOOKUP(L552,buff!$K:$L,2,FALSE),"")=0,"",_xlfn.IFNA(VLOOKUP(L552,buff!$K:$L,2,FALSE),""))</f>
        <v>20547:100:1:0</v>
      </c>
      <c r="R552" s="6" t="str">
        <f>IF(_xlfn.IFNA(VLOOKUP(M552,buff!$K:$L,2,FALSE),"")=0,"",_xlfn.IFNA(VLOOKUP(M552,buff!$K:$L,2,FALSE),""))</f>
        <v/>
      </c>
      <c r="S552" s="6" t="str">
        <f>IF(_xlfn.IFNA(VLOOKUP(N552,buff!$K:$L,2,FALSE),"")=0,"",_xlfn.IFNA(VLOOKUP(N552,buff!$K:$L,2,FALSE),""))</f>
        <v/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>
        <v>11</v>
      </c>
      <c r="W552" t="s">
        <v>1487</v>
      </c>
    </row>
    <row r="553" spans="1:23" x14ac:dyDescent="0.15">
      <c r="A553" s="8" t="str">
        <f t="shared" si="86"/>
        <v>被动技能28等级8</v>
      </c>
      <c r="B553" s="8">
        <f t="shared" si="89"/>
        <v>28</v>
      </c>
      <c r="C553" s="8">
        <f t="shared" si="92"/>
        <v>8</v>
      </c>
      <c r="E553" s="8">
        <f t="shared" si="87"/>
        <v>200548</v>
      </c>
      <c r="F553" t="str">
        <f t="shared" si="88"/>
        <v>免伤</v>
      </c>
      <c r="G553">
        <v>200548</v>
      </c>
      <c r="H553" s="26" t="s">
        <v>461</v>
      </c>
      <c r="I553" s="4" t="str">
        <f t="shared" si="94"/>
        <v>提升自身免伤率12</v>
      </c>
      <c r="J553" t="s">
        <v>154</v>
      </c>
      <c r="K553" s="10" t="str">
        <f t="shared" si="93"/>
        <v>20548:100:1:0</v>
      </c>
      <c r="L553" s="4" t="s">
        <v>998</v>
      </c>
      <c r="Q553" s="6" t="str">
        <f>IF(_xlfn.IFNA(VLOOKUP(L553,buff!$K:$L,2,FALSE),"")=0,"",_xlfn.IFNA(VLOOKUP(L553,buff!$K:$L,2,FALSE),""))</f>
        <v>20548:100:1:0</v>
      </c>
      <c r="R553" s="6" t="str">
        <f>IF(_xlfn.IFNA(VLOOKUP(M553,buff!$K:$L,2,FALSE),"")=0,"",_xlfn.IFNA(VLOOKUP(M553,buff!$K:$L,2,FALSE),""))</f>
        <v/>
      </c>
      <c r="S553" s="6" t="str">
        <f>IF(_xlfn.IFNA(VLOOKUP(N553,buff!$K:$L,2,FALSE),"")=0,"",_xlfn.IFNA(VLOOKUP(N553,buff!$K:$L,2,FALSE),""))</f>
        <v/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>
        <v>12</v>
      </c>
      <c r="W553" t="s">
        <v>1487</v>
      </c>
    </row>
    <row r="554" spans="1:23" x14ac:dyDescent="0.15">
      <c r="A554" s="8" t="str">
        <f t="shared" si="86"/>
        <v>被动技能28等级9</v>
      </c>
      <c r="B554" s="8">
        <f t="shared" si="89"/>
        <v>28</v>
      </c>
      <c r="C554" s="8">
        <f t="shared" si="92"/>
        <v>9</v>
      </c>
      <c r="E554" s="8">
        <f t="shared" si="87"/>
        <v>200549</v>
      </c>
      <c r="F554" t="str">
        <f t="shared" si="88"/>
        <v>免伤</v>
      </c>
      <c r="G554">
        <v>200549</v>
      </c>
      <c r="H554" s="26" t="s">
        <v>461</v>
      </c>
      <c r="I554" s="4" t="str">
        <f t="shared" si="94"/>
        <v>提升自身免伤率13</v>
      </c>
      <c r="J554" t="s">
        <v>154</v>
      </c>
      <c r="K554" s="10" t="str">
        <f t="shared" si="93"/>
        <v>20549:100:1:0</v>
      </c>
      <c r="L554" s="4" t="s">
        <v>999</v>
      </c>
      <c r="Q554" s="6" t="str">
        <f>IF(_xlfn.IFNA(VLOOKUP(L554,buff!$K:$L,2,FALSE),"")=0,"",_xlfn.IFNA(VLOOKUP(L554,buff!$K:$L,2,FALSE),""))</f>
        <v>20549:100:1:0</v>
      </c>
      <c r="R554" s="6" t="str">
        <f>IF(_xlfn.IFNA(VLOOKUP(M554,buff!$K:$L,2,FALSE),"")=0,"",_xlfn.IFNA(VLOOKUP(M554,buff!$K:$L,2,FALSE),""))</f>
        <v/>
      </c>
      <c r="S554" s="6" t="str">
        <f>IF(_xlfn.IFNA(VLOOKUP(N554,buff!$K:$L,2,FALSE),"")=0,"",_xlfn.IFNA(VLOOKUP(N554,buff!$K:$L,2,FALSE),""))</f>
        <v/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>
        <v>13</v>
      </c>
      <c r="W554" t="s">
        <v>1487</v>
      </c>
    </row>
    <row r="555" spans="1:23" x14ac:dyDescent="0.15">
      <c r="A555" s="8" t="str">
        <f t="shared" si="86"/>
        <v>被动技能28等级10</v>
      </c>
      <c r="B555" s="8">
        <f t="shared" si="89"/>
        <v>28</v>
      </c>
      <c r="C555" s="8">
        <f t="shared" si="92"/>
        <v>10</v>
      </c>
      <c r="E555" s="8">
        <f t="shared" si="87"/>
        <v>200550</v>
      </c>
      <c r="F555" t="str">
        <f t="shared" si="88"/>
        <v>免伤</v>
      </c>
      <c r="G555">
        <v>200550</v>
      </c>
      <c r="H555" s="26" t="s">
        <v>461</v>
      </c>
      <c r="I555" s="4" t="str">
        <f t="shared" si="94"/>
        <v>提升自身免伤率14</v>
      </c>
      <c r="J555" t="s">
        <v>154</v>
      </c>
      <c r="K555" s="10" t="str">
        <f t="shared" si="93"/>
        <v>20550:100:1:0</v>
      </c>
      <c r="L555" s="4" t="s">
        <v>1000</v>
      </c>
      <c r="Q555" s="6" t="str">
        <f>IF(_xlfn.IFNA(VLOOKUP(L555,buff!$K:$L,2,FALSE),"")=0,"",_xlfn.IFNA(VLOOKUP(L555,buff!$K:$L,2,FALSE),""))</f>
        <v>20550:100:1:0</v>
      </c>
      <c r="R555" s="6" t="str">
        <f>IF(_xlfn.IFNA(VLOOKUP(M555,buff!$K:$L,2,FALSE),"")=0,"",_xlfn.IFNA(VLOOKUP(M555,buff!$K:$L,2,FALSE),""))</f>
        <v/>
      </c>
      <c r="S555" s="6" t="str">
        <f>IF(_xlfn.IFNA(VLOOKUP(N555,buff!$K:$L,2,FALSE),"")=0,"",_xlfn.IFNA(VLOOKUP(N555,buff!$K:$L,2,FALSE),""))</f>
        <v/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>
        <v>14</v>
      </c>
      <c r="W555" t="s">
        <v>1487</v>
      </c>
    </row>
    <row r="556" spans="1:23" x14ac:dyDescent="0.15">
      <c r="A556" s="8" t="str">
        <f t="shared" si="86"/>
        <v>被动技能28等级11</v>
      </c>
      <c r="B556" s="8">
        <f t="shared" si="89"/>
        <v>28</v>
      </c>
      <c r="C556" s="8">
        <f t="shared" si="92"/>
        <v>11</v>
      </c>
      <c r="E556" s="8">
        <f t="shared" si="87"/>
        <v>200551</v>
      </c>
      <c r="F556" t="str">
        <f t="shared" si="88"/>
        <v>免伤</v>
      </c>
      <c r="G556">
        <v>200551</v>
      </c>
      <c r="H556" s="26" t="s">
        <v>461</v>
      </c>
      <c r="I556" s="4" t="str">
        <f t="shared" si="94"/>
        <v>提升自身免伤率15</v>
      </c>
      <c r="J556" t="s">
        <v>154</v>
      </c>
      <c r="K556" s="10" t="str">
        <f t="shared" si="93"/>
        <v>20551:100:1:0</v>
      </c>
      <c r="L556" s="4" t="s">
        <v>1001</v>
      </c>
      <c r="Q556" s="6" t="str">
        <f>IF(_xlfn.IFNA(VLOOKUP(L556,buff!$K:$L,2,FALSE),"")=0,"",_xlfn.IFNA(VLOOKUP(L556,buff!$K:$L,2,FALSE),""))</f>
        <v>20551:100:1:0</v>
      </c>
      <c r="R556" s="6" t="str">
        <f>IF(_xlfn.IFNA(VLOOKUP(M556,buff!$K:$L,2,FALSE),"")=0,"",_xlfn.IFNA(VLOOKUP(M556,buff!$K:$L,2,FALSE),""))</f>
        <v/>
      </c>
      <c r="S556" s="6" t="str">
        <f>IF(_xlfn.IFNA(VLOOKUP(N556,buff!$K:$L,2,FALSE),"")=0,"",_xlfn.IFNA(VLOOKUP(N556,buff!$K:$L,2,FALSE),""))</f>
        <v/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>
        <v>15</v>
      </c>
      <c r="W556" t="s">
        <v>1487</v>
      </c>
    </row>
    <row r="557" spans="1:23" x14ac:dyDescent="0.15">
      <c r="A557" s="8" t="str">
        <f t="shared" si="86"/>
        <v>被动技能28等级12</v>
      </c>
      <c r="B557" s="8">
        <f t="shared" si="89"/>
        <v>28</v>
      </c>
      <c r="C557" s="8">
        <f t="shared" si="92"/>
        <v>12</v>
      </c>
      <c r="E557" s="8">
        <f t="shared" si="87"/>
        <v>200552</v>
      </c>
      <c r="F557" t="str">
        <f t="shared" si="88"/>
        <v>免伤</v>
      </c>
      <c r="G557">
        <v>200552</v>
      </c>
      <c r="H557" s="26" t="s">
        <v>461</v>
      </c>
      <c r="I557" s="4" t="str">
        <f t="shared" si="94"/>
        <v>提升自身免伤率16</v>
      </c>
      <c r="J557" t="s">
        <v>154</v>
      </c>
      <c r="K557" s="10" t="str">
        <f t="shared" si="93"/>
        <v>20552:100:1:0</v>
      </c>
      <c r="L557" s="4" t="s">
        <v>1002</v>
      </c>
      <c r="Q557" s="6" t="str">
        <f>IF(_xlfn.IFNA(VLOOKUP(L557,buff!$K:$L,2,FALSE),"")=0,"",_xlfn.IFNA(VLOOKUP(L557,buff!$K:$L,2,FALSE),""))</f>
        <v>20552:100:1:0</v>
      </c>
      <c r="R557" s="6" t="str">
        <f>IF(_xlfn.IFNA(VLOOKUP(M557,buff!$K:$L,2,FALSE),"")=0,"",_xlfn.IFNA(VLOOKUP(M557,buff!$K:$L,2,FALSE),""))</f>
        <v/>
      </c>
      <c r="S557" s="6" t="str">
        <f>IF(_xlfn.IFNA(VLOOKUP(N557,buff!$K:$L,2,FALSE),"")=0,"",_xlfn.IFNA(VLOOKUP(N557,buff!$K:$L,2,FALSE),""))</f>
        <v/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>
        <v>16</v>
      </c>
      <c r="W557" t="s">
        <v>1487</v>
      </c>
    </row>
    <row r="558" spans="1:23" x14ac:dyDescent="0.15">
      <c r="A558" s="8" t="str">
        <f t="shared" si="86"/>
        <v>被动技能28等级13</v>
      </c>
      <c r="B558" s="8">
        <f t="shared" si="89"/>
        <v>28</v>
      </c>
      <c r="C558" s="8">
        <f t="shared" si="92"/>
        <v>13</v>
      </c>
      <c r="E558" s="8">
        <f t="shared" si="87"/>
        <v>200553</v>
      </c>
      <c r="F558" t="str">
        <f t="shared" si="88"/>
        <v>免伤</v>
      </c>
      <c r="G558">
        <v>200553</v>
      </c>
      <c r="H558" s="26" t="s">
        <v>461</v>
      </c>
      <c r="I558" s="4" t="str">
        <f t="shared" si="94"/>
        <v>提升自身免伤率17</v>
      </c>
      <c r="J558" t="s">
        <v>154</v>
      </c>
      <c r="K558" s="10" t="str">
        <f t="shared" si="93"/>
        <v>20553:100:1:0</v>
      </c>
      <c r="L558" s="4" t="s">
        <v>1003</v>
      </c>
      <c r="Q558" s="6" t="str">
        <f>IF(_xlfn.IFNA(VLOOKUP(L558,buff!$K:$L,2,FALSE),"")=0,"",_xlfn.IFNA(VLOOKUP(L558,buff!$K:$L,2,FALSE),""))</f>
        <v>20553:100:1:0</v>
      </c>
      <c r="R558" s="6" t="str">
        <f>IF(_xlfn.IFNA(VLOOKUP(M558,buff!$K:$L,2,FALSE),"")=0,"",_xlfn.IFNA(VLOOKUP(M558,buff!$K:$L,2,FALSE),""))</f>
        <v/>
      </c>
      <c r="S558" s="6" t="str">
        <f>IF(_xlfn.IFNA(VLOOKUP(N558,buff!$K:$L,2,FALSE),"")=0,"",_xlfn.IFNA(VLOOKUP(N558,buff!$K:$L,2,FALSE),""))</f>
        <v/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>
        <v>17</v>
      </c>
      <c r="W558" t="s">
        <v>1487</v>
      </c>
    </row>
    <row r="559" spans="1:23" x14ac:dyDescent="0.15">
      <c r="A559" s="8" t="str">
        <f t="shared" si="86"/>
        <v>被动技能28等级14</v>
      </c>
      <c r="B559" s="8">
        <f t="shared" si="89"/>
        <v>28</v>
      </c>
      <c r="C559" s="8">
        <f t="shared" si="92"/>
        <v>14</v>
      </c>
      <c r="E559" s="8">
        <f t="shared" si="87"/>
        <v>200554</v>
      </c>
      <c r="F559" t="str">
        <f t="shared" si="88"/>
        <v>免伤</v>
      </c>
      <c r="G559">
        <v>200554</v>
      </c>
      <c r="H559" s="26" t="s">
        <v>461</v>
      </c>
      <c r="I559" s="4" t="str">
        <f t="shared" si="94"/>
        <v>提升自身免伤率18</v>
      </c>
      <c r="J559" t="s">
        <v>154</v>
      </c>
      <c r="K559" s="10" t="str">
        <f t="shared" si="93"/>
        <v>20554:100:1:0</v>
      </c>
      <c r="L559" s="4" t="s">
        <v>1004</v>
      </c>
      <c r="Q559" s="6" t="str">
        <f>IF(_xlfn.IFNA(VLOOKUP(L559,buff!$K:$L,2,FALSE),"")=0,"",_xlfn.IFNA(VLOOKUP(L559,buff!$K:$L,2,FALSE),""))</f>
        <v>20554:100:1:0</v>
      </c>
      <c r="R559" s="6" t="str">
        <f>IF(_xlfn.IFNA(VLOOKUP(M559,buff!$K:$L,2,FALSE),"")=0,"",_xlfn.IFNA(VLOOKUP(M559,buff!$K:$L,2,FALSE),""))</f>
        <v/>
      </c>
      <c r="S559" s="6" t="str">
        <f>IF(_xlfn.IFNA(VLOOKUP(N559,buff!$K:$L,2,FALSE),"")=0,"",_xlfn.IFNA(VLOOKUP(N559,buff!$K:$L,2,FALSE),""))</f>
        <v/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>
        <v>18</v>
      </c>
      <c r="W559" t="s">
        <v>1487</v>
      </c>
    </row>
    <row r="560" spans="1:23" x14ac:dyDescent="0.15">
      <c r="A560" s="8" t="str">
        <f t="shared" si="86"/>
        <v>被动技能28等级15</v>
      </c>
      <c r="B560" s="8">
        <f t="shared" si="89"/>
        <v>28</v>
      </c>
      <c r="C560" s="8">
        <f t="shared" si="92"/>
        <v>15</v>
      </c>
      <c r="E560" s="8">
        <f t="shared" si="87"/>
        <v>200555</v>
      </c>
      <c r="F560" t="str">
        <f t="shared" si="88"/>
        <v>免伤</v>
      </c>
      <c r="G560">
        <v>200555</v>
      </c>
      <c r="H560" s="26" t="s">
        <v>461</v>
      </c>
      <c r="I560" s="4" t="str">
        <f t="shared" si="94"/>
        <v>提升自身免伤率19</v>
      </c>
      <c r="J560" t="s">
        <v>154</v>
      </c>
      <c r="K560" s="10" t="str">
        <f t="shared" si="93"/>
        <v>20555:100:1:0</v>
      </c>
      <c r="L560" s="4" t="s">
        <v>1005</v>
      </c>
      <c r="Q560" s="6" t="str">
        <f>IF(_xlfn.IFNA(VLOOKUP(L560,buff!$K:$L,2,FALSE),"")=0,"",_xlfn.IFNA(VLOOKUP(L560,buff!$K:$L,2,FALSE),""))</f>
        <v>20555:100:1:0</v>
      </c>
      <c r="R560" s="6" t="str">
        <f>IF(_xlfn.IFNA(VLOOKUP(M560,buff!$K:$L,2,FALSE),"")=0,"",_xlfn.IFNA(VLOOKUP(M560,buff!$K:$L,2,FALSE),""))</f>
        <v/>
      </c>
      <c r="S560" s="6" t="str">
        <f>IF(_xlfn.IFNA(VLOOKUP(N560,buff!$K:$L,2,FALSE),"")=0,"",_xlfn.IFNA(VLOOKUP(N560,buff!$K:$L,2,FALSE),""))</f>
        <v/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>
        <v>19</v>
      </c>
      <c r="W560" t="s">
        <v>1487</v>
      </c>
    </row>
    <row r="561" spans="1:23" x14ac:dyDescent="0.15">
      <c r="A561" s="8" t="str">
        <f t="shared" si="86"/>
        <v>被动技能28等级16</v>
      </c>
      <c r="B561" s="8">
        <f t="shared" si="89"/>
        <v>28</v>
      </c>
      <c r="C561" s="8">
        <f t="shared" si="92"/>
        <v>16</v>
      </c>
      <c r="E561" s="8">
        <f t="shared" si="87"/>
        <v>200556</v>
      </c>
      <c r="F561" t="str">
        <f t="shared" si="88"/>
        <v>免伤</v>
      </c>
      <c r="G561">
        <v>200556</v>
      </c>
      <c r="H561" s="26" t="s">
        <v>461</v>
      </c>
      <c r="I561" s="4" t="str">
        <f t="shared" si="94"/>
        <v>提升自身免伤率20</v>
      </c>
      <c r="J561" t="s">
        <v>154</v>
      </c>
      <c r="K561" s="10" t="str">
        <f t="shared" ref="K561:K565" si="95">IF(Q561="","",Q561)&amp;IF(R561="","","|"&amp;R561)&amp;IF(S561="","","|"&amp;S561)&amp;IF(T561="","","|"&amp;T561)&amp;IF(U561="","","|"&amp;U561)</f>
        <v>20556:100:1:0</v>
      </c>
      <c r="L561" s="4" t="s">
        <v>1006</v>
      </c>
      <c r="Q561" s="6" t="str">
        <f>IF(_xlfn.IFNA(VLOOKUP(L561,buff!$K:$L,2,FALSE),"")=0,"",_xlfn.IFNA(VLOOKUP(L561,buff!$K:$L,2,FALSE),""))</f>
        <v>20556:100:1:0</v>
      </c>
      <c r="R561" s="6" t="str">
        <f>IF(_xlfn.IFNA(VLOOKUP(M561,buff!$K:$L,2,FALSE),"")=0,"",_xlfn.IFNA(VLOOKUP(M561,buff!$K:$L,2,FALSE),""))</f>
        <v/>
      </c>
      <c r="S561" s="6" t="str">
        <f>IF(_xlfn.IFNA(VLOOKUP(N561,buff!$K:$L,2,FALSE),"")=0,"",_xlfn.IFNA(VLOOKUP(N561,buff!$K:$L,2,FALSE),""))</f>
        <v/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>
        <v>20</v>
      </c>
      <c r="W561" t="s">
        <v>1487</v>
      </c>
    </row>
    <row r="562" spans="1:23" x14ac:dyDescent="0.15">
      <c r="A562" s="8" t="str">
        <f t="shared" si="86"/>
        <v>被动技能28等级17</v>
      </c>
      <c r="B562" s="8">
        <f t="shared" si="89"/>
        <v>28</v>
      </c>
      <c r="C562" s="8">
        <f t="shared" si="92"/>
        <v>17</v>
      </c>
      <c r="E562" s="8">
        <f t="shared" si="87"/>
        <v>200557</v>
      </c>
      <c r="F562" t="str">
        <f t="shared" si="88"/>
        <v>免伤</v>
      </c>
      <c r="G562">
        <v>200557</v>
      </c>
      <c r="H562" s="26" t="s">
        <v>461</v>
      </c>
      <c r="I562" s="4" t="str">
        <f t="shared" si="94"/>
        <v>提升自身免伤率21</v>
      </c>
      <c r="J562" t="s">
        <v>154</v>
      </c>
      <c r="K562" s="10" t="str">
        <f t="shared" si="95"/>
        <v>20557:100:1:0</v>
      </c>
      <c r="L562" s="4" t="s">
        <v>1007</v>
      </c>
      <c r="Q562" s="6" t="str">
        <f>IF(_xlfn.IFNA(VLOOKUP(L562,buff!$K:$L,2,FALSE),"")=0,"",_xlfn.IFNA(VLOOKUP(L562,buff!$K:$L,2,FALSE),""))</f>
        <v>20557:100:1:0</v>
      </c>
      <c r="R562" s="6" t="str">
        <f>IF(_xlfn.IFNA(VLOOKUP(M562,buff!$K:$L,2,FALSE),"")=0,"",_xlfn.IFNA(VLOOKUP(M562,buff!$K:$L,2,FALSE),""))</f>
        <v/>
      </c>
      <c r="S562" s="6" t="str">
        <f>IF(_xlfn.IFNA(VLOOKUP(N562,buff!$K:$L,2,FALSE),"")=0,"",_xlfn.IFNA(VLOOKUP(N562,buff!$K:$L,2,FALSE),""))</f>
        <v/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>
        <v>21</v>
      </c>
      <c r="W562" t="s">
        <v>1487</v>
      </c>
    </row>
    <row r="563" spans="1:23" x14ac:dyDescent="0.15">
      <c r="A563" s="8" t="str">
        <f t="shared" si="86"/>
        <v>被动技能28等级18</v>
      </c>
      <c r="B563" s="8">
        <f t="shared" si="89"/>
        <v>28</v>
      </c>
      <c r="C563" s="8">
        <f t="shared" si="92"/>
        <v>18</v>
      </c>
      <c r="E563" s="8">
        <f t="shared" si="87"/>
        <v>200558</v>
      </c>
      <c r="F563" t="str">
        <f t="shared" si="88"/>
        <v>免伤</v>
      </c>
      <c r="G563">
        <v>200558</v>
      </c>
      <c r="H563" s="26" t="s">
        <v>461</v>
      </c>
      <c r="I563" s="4" t="str">
        <f t="shared" si="94"/>
        <v>提升自身免伤率22</v>
      </c>
      <c r="J563" t="s">
        <v>154</v>
      </c>
      <c r="K563" s="10" t="str">
        <f t="shared" si="95"/>
        <v>20558:100:1:0</v>
      </c>
      <c r="L563" s="4" t="s">
        <v>1008</v>
      </c>
      <c r="Q563" s="6" t="str">
        <f>IF(_xlfn.IFNA(VLOOKUP(L563,buff!$K:$L,2,FALSE),"")=0,"",_xlfn.IFNA(VLOOKUP(L563,buff!$K:$L,2,FALSE),""))</f>
        <v>20558:100:1:0</v>
      </c>
      <c r="R563" s="6" t="str">
        <f>IF(_xlfn.IFNA(VLOOKUP(M563,buff!$K:$L,2,FALSE),"")=0,"",_xlfn.IFNA(VLOOKUP(M563,buff!$K:$L,2,FALSE),""))</f>
        <v/>
      </c>
      <c r="S563" s="6" t="str">
        <f>IF(_xlfn.IFNA(VLOOKUP(N563,buff!$K:$L,2,FALSE),"")=0,"",_xlfn.IFNA(VLOOKUP(N563,buff!$K:$L,2,FALSE),""))</f>
        <v/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>
        <v>22</v>
      </c>
      <c r="W563" t="s">
        <v>1487</v>
      </c>
    </row>
    <row r="564" spans="1:23" x14ac:dyDescent="0.15">
      <c r="A564" s="8" t="str">
        <f t="shared" si="86"/>
        <v>被动技能28等级19</v>
      </c>
      <c r="B564" s="8">
        <f t="shared" si="89"/>
        <v>28</v>
      </c>
      <c r="C564" s="8">
        <f t="shared" si="92"/>
        <v>19</v>
      </c>
      <c r="E564" s="8">
        <f t="shared" si="87"/>
        <v>200559</v>
      </c>
      <c r="F564" t="str">
        <f t="shared" si="88"/>
        <v>免伤</v>
      </c>
      <c r="G564">
        <v>200559</v>
      </c>
      <c r="H564" s="26" t="s">
        <v>461</v>
      </c>
      <c r="I564" s="4" t="str">
        <f t="shared" si="94"/>
        <v>提升自身免伤率23</v>
      </c>
      <c r="J564" t="s">
        <v>154</v>
      </c>
      <c r="K564" s="10" t="str">
        <f t="shared" si="95"/>
        <v>20559:100:1:0</v>
      </c>
      <c r="L564" s="4" t="s">
        <v>1009</v>
      </c>
      <c r="Q564" s="6" t="str">
        <f>IF(_xlfn.IFNA(VLOOKUP(L564,buff!$K:$L,2,FALSE),"")=0,"",_xlfn.IFNA(VLOOKUP(L564,buff!$K:$L,2,FALSE),""))</f>
        <v>20559:100:1:0</v>
      </c>
      <c r="R564" s="6" t="str">
        <f>IF(_xlfn.IFNA(VLOOKUP(M564,buff!$K:$L,2,FALSE),"")=0,"",_xlfn.IFNA(VLOOKUP(M564,buff!$K:$L,2,FALSE),""))</f>
        <v/>
      </c>
      <c r="S564" s="6" t="str">
        <f>IF(_xlfn.IFNA(VLOOKUP(N564,buff!$K:$L,2,FALSE),"")=0,"",_xlfn.IFNA(VLOOKUP(N564,buff!$K:$L,2,FALSE),""))</f>
        <v/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>
        <v>23</v>
      </c>
      <c r="W564" t="s">
        <v>1487</v>
      </c>
    </row>
    <row r="565" spans="1:23" x14ac:dyDescent="0.15">
      <c r="A565" s="8" t="str">
        <f t="shared" si="86"/>
        <v>被动技能28等级20</v>
      </c>
      <c r="B565" s="8">
        <f t="shared" si="89"/>
        <v>28</v>
      </c>
      <c r="C565" s="8">
        <f t="shared" si="92"/>
        <v>20</v>
      </c>
      <c r="E565" s="8">
        <f t="shared" si="87"/>
        <v>200560</v>
      </c>
      <c r="F565" t="str">
        <f t="shared" si="88"/>
        <v>免伤</v>
      </c>
      <c r="G565">
        <v>200560</v>
      </c>
      <c r="H565" s="26" t="s">
        <v>461</v>
      </c>
      <c r="I565" s="4" t="str">
        <f t="shared" si="94"/>
        <v>提升自身免伤率24</v>
      </c>
      <c r="J565" t="s">
        <v>154</v>
      </c>
      <c r="K565" s="10" t="str">
        <f t="shared" si="95"/>
        <v>20560:100:1:0</v>
      </c>
      <c r="L565" s="4" t="s">
        <v>1010</v>
      </c>
      <c r="Q565" s="6" t="str">
        <f>IF(_xlfn.IFNA(VLOOKUP(L565,buff!$K:$L,2,FALSE),"")=0,"",_xlfn.IFNA(VLOOKUP(L565,buff!$K:$L,2,FALSE),""))</f>
        <v>20560:100:1:0</v>
      </c>
      <c r="R565" s="6" t="str">
        <f>IF(_xlfn.IFNA(VLOOKUP(M565,buff!$K:$L,2,FALSE),"")=0,"",_xlfn.IFNA(VLOOKUP(M565,buff!$K:$L,2,FALSE),""))</f>
        <v/>
      </c>
      <c r="S565" s="6" t="str">
        <f>IF(_xlfn.IFNA(VLOOKUP(N565,buff!$K:$L,2,FALSE),"")=0,"",_xlfn.IFNA(VLOOKUP(N565,buff!$K:$L,2,FALSE),""))</f>
        <v/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>
        <v>24</v>
      </c>
      <c r="W565" t="s">
        <v>1487</v>
      </c>
    </row>
    <row r="566" spans="1:23" x14ac:dyDescent="0.15">
      <c r="A566" s="8" t="str">
        <f t="shared" si="86"/>
        <v>被动技能29等级1</v>
      </c>
      <c r="B566" s="8">
        <f t="shared" si="89"/>
        <v>29</v>
      </c>
      <c r="C566" s="8">
        <f t="shared" si="92"/>
        <v>1</v>
      </c>
      <c r="E566" s="8">
        <f t="shared" si="87"/>
        <v>200561</v>
      </c>
      <c r="F566" t="str">
        <f t="shared" si="88"/>
        <v>必胜</v>
      </c>
      <c r="G566">
        <v>200561</v>
      </c>
      <c r="H566" s="26" t="s">
        <v>1011</v>
      </c>
      <c r="I566" s="4" t="str">
        <f>"提升己方全体攻击力"&amp;V566</f>
        <v>提升己方全体攻击力38</v>
      </c>
      <c r="J566" t="s">
        <v>154</v>
      </c>
      <c r="K566" s="10" t="str">
        <f t="shared" ref="K566:K608" si="96">IF(Q566="","",Q566)&amp;IF(R566="","","|"&amp;R566)&amp;IF(S566="","","|"&amp;S566)&amp;IF(T566="","","|"&amp;T566)&amp;IF(U566="","","|"&amp;U566)</f>
        <v>20561:100:3:9</v>
      </c>
      <c r="L566" s="4" t="s">
        <v>1012</v>
      </c>
      <c r="Q566" s="6" t="str">
        <f>IF(_xlfn.IFNA(VLOOKUP(L566,buff!$K:$L,2,FALSE),"")=0,"",_xlfn.IFNA(VLOOKUP(L566,buff!$K:$L,2,FALSE),""))</f>
        <v>20561:100:3:9</v>
      </c>
      <c r="R566" s="6" t="str">
        <f>IF(_xlfn.IFNA(VLOOKUP(M566,buff!$K:$L,2,FALSE),"")=0,"",_xlfn.IFNA(VLOOKUP(M566,buff!$K:$L,2,FALSE),""))</f>
        <v/>
      </c>
      <c r="S566" s="6" t="str">
        <f>IF(_xlfn.IFNA(VLOOKUP(N566,buff!$K:$L,2,FALSE),"")=0,"",_xlfn.IFNA(VLOOKUP(N566,buff!$K:$L,2,FALSE),""))</f>
        <v/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>
        <v>38</v>
      </c>
      <c r="W566" t="s">
        <v>1487</v>
      </c>
    </row>
    <row r="567" spans="1:23" x14ac:dyDescent="0.15">
      <c r="A567" s="8" t="str">
        <f t="shared" si="86"/>
        <v>被动技能29等级2</v>
      </c>
      <c r="B567" s="8">
        <f t="shared" si="89"/>
        <v>29</v>
      </c>
      <c r="C567" s="8">
        <f t="shared" si="92"/>
        <v>2</v>
      </c>
      <c r="E567" s="8">
        <f t="shared" si="87"/>
        <v>200562</v>
      </c>
      <c r="F567" t="str">
        <f t="shared" si="88"/>
        <v>必胜</v>
      </c>
      <c r="G567">
        <v>200562</v>
      </c>
      <c r="H567" s="26" t="s">
        <v>1011</v>
      </c>
      <c r="I567" s="4" t="str">
        <f t="shared" ref="I567:I585" si="97">"提升己方全体攻击力"&amp;V567</f>
        <v>提升己方全体攻击力56</v>
      </c>
      <c r="J567" t="s">
        <v>154</v>
      </c>
      <c r="K567" s="10" t="str">
        <f t="shared" si="96"/>
        <v>20562:100:3:9</v>
      </c>
      <c r="L567" s="4" t="s">
        <v>1013</v>
      </c>
      <c r="Q567" s="6" t="str">
        <f>IF(_xlfn.IFNA(VLOOKUP(L567,buff!$K:$L,2,FALSE),"")=0,"",_xlfn.IFNA(VLOOKUP(L567,buff!$K:$L,2,FALSE),""))</f>
        <v>20562:100:3:9</v>
      </c>
      <c r="R567" s="6" t="str">
        <f>IF(_xlfn.IFNA(VLOOKUP(M567,buff!$K:$L,2,FALSE),"")=0,"",_xlfn.IFNA(VLOOKUP(M567,buff!$K:$L,2,FALSE),""))</f>
        <v/>
      </c>
      <c r="S567" s="6" t="str">
        <f>IF(_xlfn.IFNA(VLOOKUP(N567,buff!$K:$L,2,FALSE),"")=0,"",_xlfn.IFNA(VLOOKUP(N567,buff!$K:$L,2,FALSE),""))</f>
        <v/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>
        <v>56</v>
      </c>
      <c r="W567" t="s">
        <v>1487</v>
      </c>
    </row>
    <row r="568" spans="1:23" x14ac:dyDescent="0.15">
      <c r="A568" s="8" t="str">
        <f t="shared" si="86"/>
        <v>被动技能29等级3</v>
      </c>
      <c r="B568" s="8">
        <f t="shared" si="89"/>
        <v>29</v>
      </c>
      <c r="C568" s="8">
        <f t="shared" si="92"/>
        <v>3</v>
      </c>
      <c r="E568" s="8">
        <f t="shared" si="87"/>
        <v>200563</v>
      </c>
      <c r="F568" t="str">
        <f t="shared" si="88"/>
        <v>必胜</v>
      </c>
      <c r="G568">
        <v>200563</v>
      </c>
      <c r="H568" s="26" t="s">
        <v>1011</v>
      </c>
      <c r="I568" s="4" t="str">
        <f t="shared" si="97"/>
        <v>提升己方全体攻击力74</v>
      </c>
      <c r="J568" t="s">
        <v>154</v>
      </c>
      <c r="K568" s="10" t="str">
        <f t="shared" si="96"/>
        <v>20563:100:3:9</v>
      </c>
      <c r="L568" s="4" t="s">
        <v>1014</v>
      </c>
      <c r="Q568" s="6" t="str">
        <f>IF(_xlfn.IFNA(VLOOKUP(L568,buff!$K:$L,2,FALSE),"")=0,"",_xlfn.IFNA(VLOOKUP(L568,buff!$K:$L,2,FALSE),""))</f>
        <v>20563:100:3:9</v>
      </c>
      <c r="R568" s="6" t="str">
        <f>IF(_xlfn.IFNA(VLOOKUP(M568,buff!$K:$L,2,FALSE),"")=0,"",_xlfn.IFNA(VLOOKUP(M568,buff!$K:$L,2,FALSE),""))</f>
        <v/>
      </c>
      <c r="S568" s="6" t="str">
        <f>IF(_xlfn.IFNA(VLOOKUP(N568,buff!$K:$L,2,FALSE),"")=0,"",_xlfn.IFNA(VLOOKUP(N568,buff!$K:$L,2,FALSE),""))</f>
        <v/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>
        <v>74</v>
      </c>
      <c r="W568" t="s">
        <v>1487</v>
      </c>
    </row>
    <row r="569" spans="1:23" x14ac:dyDescent="0.15">
      <c r="A569" s="8" t="str">
        <f t="shared" si="86"/>
        <v>被动技能29等级4</v>
      </c>
      <c r="B569" s="8">
        <f t="shared" si="89"/>
        <v>29</v>
      </c>
      <c r="C569" s="8">
        <f t="shared" si="92"/>
        <v>4</v>
      </c>
      <c r="E569" s="8">
        <f t="shared" si="87"/>
        <v>200564</v>
      </c>
      <c r="F569" t="str">
        <f t="shared" si="88"/>
        <v>必胜</v>
      </c>
      <c r="G569">
        <v>200564</v>
      </c>
      <c r="H569" s="26" t="s">
        <v>1011</v>
      </c>
      <c r="I569" s="4" t="str">
        <f t="shared" si="97"/>
        <v>提升己方全体攻击力91</v>
      </c>
      <c r="J569" t="s">
        <v>154</v>
      </c>
      <c r="K569" s="10" t="str">
        <f t="shared" si="96"/>
        <v>20564:100:3:9</v>
      </c>
      <c r="L569" s="4" t="s">
        <v>1015</v>
      </c>
      <c r="Q569" s="6" t="str">
        <f>IF(_xlfn.IFNA(VLOOKUP(L569,buff!$K:$L,2,FALSE),"")=0,"",_xlfn.IFNA(VLOOKUP(L569,buff!$K:$L,2,FALSE),""))</f>
        <v>20564:100:3:9</v>
      </c>
      <c r="R569" s="6" t="str">
        <f>IF(_xlfn.IFNA(VLOOKUP(M569,buff!$K:$L,2,FALSE),"")=0,"",_xlfn.IFNA(VLOOKUP(M569,buff!$K:$L,2,FALSE),""))</f>
        <v/>
      </c>
      <c r="S569" s="6" t="str">
        <f>IF(_xlfn.IFNA(VLOOKUP(N569,buff!$K:$L,2,FALSE),"")=0,"",_xlfn.IFNA(VLOOKUP(N569,buff!$K:$L,2,FALSE),""))</f>
        <v/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>
        <v>91</v>
      </c>
      <c r="W569" t="s">
        <v>1487</v>
      </c>
    </row>
    <row r="570" spans="1:23" x14ac:dyDescent="0.15">
      <c r="A570" s="8" t="str">
        <f t="shared" si="86"/>
        <v>被动技能29等级5</v>
      </c>
      <c r="B570" s="8">
        <f t="shared" si="89"/>
        <v>29</v>
      </c>
      <c r="C570" s="8">
        <f t="shared" si="92"/>
        <v>5</v>
      </c>
      <c r="E570" s="8">
        <f t="shared" si="87"/>
        <v>200565</v>
      </c>
      <c r="F570" t="str">
        <f t="shared" si="88"/>
        <v>必胜</v>
      </c>
      <c r="G570">
        <v>200565</v>
      </c>
      <c r="H570" s="26" t="s">
        <v>1011</v>
      </c>
      <c r="I570" s="4" t="str">
        <f t="shared" si="97"/>
        <v>提升己方全体攻击力113</v>
      </c>
      <c r="J570" t="s">
        <v>154</v>
      </c>
      <c r="K570" s="10" t="str">
        <f t="shared" si="96"/>
        <v>20565:100:3:9</v>
      </c>
      <c r="L570" s="4" t="s">
        <v>1016</v>
      </c>
      <c r="Q570" s="6" t="str">
        <f>IF(_xlfn.IFNA(VLOOKUP(L570,buff!$K:$L,2,FALSE),"")=0,"",_xlfn.IFNA(VLOOKUP(L570,buff!$K:$L,2,FALSE),""))</f>
        <v>20565:100:3:9</v>
      </c>
      <c r="R570" s="6" t="str">
        <f>IF(_xlfn.IFNA(VLOOKUP(M570,buff!$K:$L,2,FALSE),"")=0,"",_xlfn.IFNA(VLOOKUP(M570,buff!$K:$L,2,FALSE),""))</f>
        <v/>
      </c>
      <c r="S570" s="6" t="str">
        <f>IF(_xlfn.IFNA(VLOOKUP(N570,buff!$K:$L,2,FALSE),"")=0,"",_xlfn.IFNA(VLOOKUP(N570,buff!$K:$L,2,FALSE),""))</f>
        <v/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>
        <v>113</v>
      </c>
      <c r="W570" t="s">
        <v>1487</v>
      </c>
    </row>
    <row r="571" spans="1:23" x14ac:dyDescent="0.15">
      <c r="A571" s="8" t="str">
        <f t="shared" si="86"/>
        <v>被动技能29等级6</v>
      </c>
      <c r="B571" s="8">
        <f t="shared" si="89"/>
        <v>29</v>
      </c>
      <c r="C571" s="8">
        <f t="shared" si="92"/>
        <v>6</v>
      </c>
      <c r="E571" s="8">
        <f t="shared" si="87"/>
        <v>200566</v>
      </c>
      <c r="F571" t="str">
        <f t="shared" si="88"/>
        <v>必胜</v>
      </c>
      <c r="G571">
        <v>200566</v>
      </c>
      <c r="H571" s="26" t="s">
        <v>1011</v>
      </c>
      <c r="I571" s="4" t="str">
        <f t="shared" si="97"/>
        <v>提升己方全体攻击力139</v>
      </c>
      <c r="J571" t="s">
        <v>154</v>
      </c>
      <c r="K571" s="10" t="str">
        <f t="shared" si="96"/>
        <v>20566:100:3:9</v>
      </c>
      <c r="L571" s="4" t="s">
        <v>1017</v>
      </c>
      <c r="Q571" s="6" t="str">
        <f>IF(_xlfn.IFNA(VLOOKUP(L571,buff!$K:$L,2,FALSE),"")=0,"",_xlfn.IFNA(VLOOKUP(L571,buff!$K:$L,2,FALSE),""))</f>
        <v>20566:100:3:9</v>
      </c>
      <c r="R571" s="6" t="str">
        <f>IF(_xlfn.IFNA(VLOOKUP(M571,buff!$K:$L,2,FALSE),"")=0,"",_xlfn.IFNA(VLOOKUP(M571,buff!$K:$L,2,FALSE),""))</f>
        <v/>
      </c>
      <c r="S571" s="6" t="str">
        <f>IF(_xlfn.IFNA(VLOOKUP(N571,buff!$K:$L,2,FALSE),"")=0,"",_xlfn.IFNA(VLOOKUP(N571,buff!$K:$L,2,FALSE),""))</f>
        <v/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>
        <v>139</v>
      </c>
      <c r="W571" t="s">
        <v>1487</v>
      </c>
    </row>
    <row r="572" spans="1:23" x14ac:dyDescent="0.15">
      <c r="A572" s="8" t="str">
        <f t="shared" si="86"/>
        <v>被动技能29等级7</v>
      </c>
      <c r="B572" s="8">
        <f t="shared" si="89"/>
        <v>29</v>
      </c>
      <c r="C572" s="8">
        <f t="shared" si="92"/>
        <v>7</v>
      </c>
      <c r="E572" s="8">
        <f t="shared" si="87"/>
        <v>200567</v>
      </c>
      <c r="F572" t="str">
        <f t="shared" si="88"/>
        <v>必胜</v>
      </c>
      <c r="G572">
        <v>200567</v>
      </c>
      <c r="H572" s="26" t="s">
        <v>1011</v>
      </c>
      <c r="I572" s="4" t="str">
        <f t="shared" si="97"/>
        <v>提升己方全体攻击力171</v>
      </c>
      <c r="J572" t="s">
        <v>154</v>
      </c>
      <c r="K572" s="10" t="str">
        <f t="shared" si="96"/>
        <v>20567:100:3:9</v>
      </c>
      <c r="L572" s="4" t="s">
        <v>1018</v>
      </c>
      <c r="Q572" s="6" t="str">
        <f>IF(_xlfn.IFNA(VLOOKUP(L572,buff!$K:$L,2,FALSE),"")=0,"",_xlfn.IFNA(VLOOKUP(L572,buff!$K:$L,2,FALSE),""))</f>
        <v>20567:100:3:9</v>
      </c>
      <c r="R572" s="6" t="str">
        <f>IF(_xlfn.IFNA(VLOOKUP(M572,buff!$K:$L,2,FALSE),"")=0,"",_xlfn.IFNA(VLOOKUP(M572,buff!$K:$L,2,FALSE),""))</f>
        <v/>
      </c>
      <c r="S572" s="6" t="str">
        <f>IF(_xlfn.IFNA(VLOOKUP(N572,buff!$K:$L,2,FALSE),"")=0,"",_xlfn.IFNA(VLOOKUP(N572,buff!$K:$L,2,FALSE),""))</f>
        <v/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>
        <v>171</v>
      </c>
      <c r="W572" t="s">
        <v>1487</v>
      </c>
    </row>
    <row r="573" spans="1:23" x14ac:dyDescent="0.15">
      <c r="A573" s="8" t="str">
        <f t="shared" si="86"/>
        <v>被动技能29等级8</v>
      </c>
      <c r="B573" s="8">
        <f t="shared" si="89"/>
        <v>29</v>
      </c>
      <c r="C573" s="8">
        <f t="shared" si="92"/>
        <v>8</v>
      </c>
      <c r="E573" s="8">
        <f t="shared" si="87"/>
        <v>200568</v>
      </c>
      <c r="F573" t="str">
        <f t="shared" si="88"/>
        <v>必胜</v>
      </c>
      <c r="G573">
        <v>200568</v>
      </c>
      <c r="H573" s="26" t="s">
        <v>1011</v>
      </c>
      <c r="I573" s="4" t="str">
        <f t="shared" si="97"/>
        <v>提升己方全体攻击力211</v>
      </c>
      <c r="J573" t="s">
        <v>154</v>
      </c>
      <c r="K573" s="10" t="str">
        <f t="shared" si="96"/>
        <v>20568:100:3:9</v>
      </c>
      <c r="L573" s="4" t="s">
        <v>1019</v>
      </c>
      <c r="Q573" s="6" t="str">
        <f>IF(_xlfn.IFNA(VLOOKUP(L573,buff!$K:$L,2,FALSE),"")=0,"",_xlfn.IFNA(VLOOKUP(L573,buff!$K:$L,2,FALSE),""))</f>
        <v>20568:100:3:9</v>
      </c>
      <c r="R573" s="6" t="str">
        <f>IF(_xlfn.IFNA(VLOOKUP(M573,buff!$K:$L,2,FALSE),"")=0,"",_xlfn.IFNA(VLOOKUP(M573,buff!$K:$L,2,FALSE),""))</f>
        <v/>
      </c>
      <c r="S573" s="6" t="str">
        <f>IF(_xlfn.IFNA(VLOOKUP(N573,buff!$K:$L,2,FALSE),"")=0,"",_xlfn.IFNA(VLOOKUP(N573,buff!$K:$L,2,FALSE),""))</f>
        <v/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>
        <v>211</v>
      </c>
      <c r="W573" t="s">
        <v>1487</v>
      </c>
    </row>
    <row r="574" spans="1:23" x14ac:dyDescent="0.15">
      <c r="A574" s="8" t="str">
        <f t="shared" si="86"/>
        <v>被动技能29等级9</v>
      </c>
      <c r="B574" s="8">
        <f t="shared" si="89"/>
        <v>29</v>
      </c>
      <c r="C574" s="8">
        <f t="shared" si="92"/>
        <v>9</v>
      </c>
      <c r="E574" s="8">
        <f t="shared" si="87"/>
        <v>200569</v>
      </c>
      <c r="F574" t="str">
        <f t="shared" si="88"/>
        <v>必胜</v>
      </c>
      <c r="G574">
        <v>200569</v>
      </c>
      <c r="H574" s="26" t="s">
        <v>1011</v>
      </c>
      <c r="I574" s="4" t="str">
        <f t="shared" si="97"/>
        <v>提升己方全体攻击力260</v>
      </c>
      <c r="J574" t="s">
        <v>154</v>
      </c>
      <c r="K574" s="10" t="str">
        <f t="shared" si="96"/>
        <v>20569:100:3:9</v>
      </c>
      <c r="L574" s="4" t="s">
        <v>1020</v>
      </c>
      <c r="Q574" s="6" t="str">
        <f>IF(_xlfn.IFNA(VLOOKUP(L574,buff!$K:$L,2,FALSE),"")=0,"",_xlfn.IFNA(VLOOKUP(L574,buff!$K:$L,2,FALSE),""))</f>
        <v>20569:100:3:9</v>
      </c>
      <c r="R574" s="6" t="str">
        <f>IF(_xlfn.IFNA(VLOOKUP(M574,buff!$K:$L,2,FALSE),"")=0,"",_xlfn.IFNA(VLOOKUP(M574,buff!$K:$L,2,FALSE),""))</f>
        <v/>
      </c>
      <c r="S574" s="6" t="str">
        <f>IF(_xlfn.IFNA(VLOOKUP(N574,buff!$K:$L,2,FALSE),"")=0,"",_xlfn.IFNA(VLOOKUP(N574,buff!$K:$L,2,FALSE),""))</f>
        <v/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>
        <v>260</v>
      </c>
      <c r="W574" t="s">
        <v>1487</v>
      </c>
    </row>
    <row r="575" spans="1:23" x14ac:dyDescent="0.15">
      <c r="A575" s="8" t="str">
        <f t="shared" si="86"/>
        <v>被动技能29等级10</v>
      </c>
      <c r="B575" s="8">
        <f t="shared" si="89"/>
        <v>29</v>
      </c>
      <c r="C575" s="8">
        <f t="shared" si="92"/>
        <v>10</v>
      </c>
      <c r="E575" s="8">
        <f t="shared" si="87"/>
        <v>200570</v>
      </c>
      <c r="F575" t="str">
        <f t="shared" si="88"/>
        <v>必胜</v>
      </c>
      <c r="G575">
        <v>200570</v>
      </c>
      <c r="H575" s="26" t="s">
        <v>1011</v>
      </c>
      <c r="I575" s="4" t="str">
        <f t="shared" si="97"/>
        <v>提升己方全体攻击力320</v>
      </c>
      <c r="J575" t="s">
        <v>154</v>
      </c>
      <c r="K575" s="10" t="str">
        <f t="shared" si="96"/>
        <v>20570:100:3:9</v>
      </c>
      <c r="L575" s="4" t="s">
        <v>1021</v>
      </c>
      <c r="Q575" s="6" t="str">
        <f>IF(_xlfn.IFNA(VLOOKUP(L575,buff!$K:$L,2,FALSE),"")=0,"",_xlfn.IFNA(VLOOKUP(L575,buff!$K:$L,2,FALSE),""))</f>
        <v>20570:100:3:9</v>
      </c>
      <c r="R575" s="6" t="str">
        <f>IF(_xlfn.IFNA(VLOOKUP(M575,buff!$K:$L,2,FALSE),"")=0,"",_xlfn.IFNA(VLOOKUP(M575,buff!$K:$L,2,FALSE),""))</f>
        <v/>
      </c>
      <c r="S575" s="6" t="str">
        <f>IF(_xlfn.IFNA(VLOOKUP(N575,buff!$K:$L,2,FALSE),"")=0,"",_xlfn.IFNA(VLOOKUP(N575,buff!$K:$L,2,FALSE),""))</f>
        <v/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>
        <v>320</v>
      </c>
      <c r="W575" t="s">
        <v>1487</v>
      </c>
    </row>
    <row r="576" spans="1:23" x14ac:dyDescent="0.15">
      <c r="A576" s="8" t="str">
        <f t="shared" si="86"/>
        <v>被动技能29等级11</v>
      </c>
      <c r="B576" s="8">
        <f t="shared" si="89"/>
        <v>29</v>
      </c>
      <c r="C576" s="8">
        <f t="shared" si="92"/>
        <v>11</v>
      </c>
      <c r="E576" s="8">
        <f t="shared" si="87"/>
        <v>200571</v>
      </c>
      <c r="F576" t="str">
        <f t="shared" si="88"/>
        <v>必胜</v>
      </c>
      <c r="G576">
        <v>200571</v>
      </c>
      <c r="H576" s="26" t="s">
        <v>1011</v>
      </c>
      <c r="I576" s="4" t="str">
        <f t="shared" si="97"/>
        <v>提升己方全体攻击力394</v>
      </c>
      <c r="J576" t="s">
        <v>154</v>
      </c>
      <c r="K576" s="10" t="str">
        <f t="shared" si="96"/>
        <v>20571:100:3:9</v>
      </c>
      <c r="L576" s="4" t="s">
        <v>1022</v>
      </c>
      <c r="Q576" s="6" t="str">
        <f>IF(_xlfn.IFNA(VLOOKUP(L576,buff!$K:$L,2,FALSE),"")=0,"",_xlfn.IFNA(VLOOKUP(L576,buff!$K:$L,2,FALSE),""))</f>
        <v>20571:100:3:9</v>
      </c>
      <c r="R576" s="6" t="str">
        <f>IF(_xlfn.IFNA(VLOOKUP(M576,buff!$K:$L,2,FALSE),"")=0,"",_xlfn.IFNA(VLOOKUP(M576,buff!$K:$L,2,FALSE),""))</f>
        <v/>
      </c>
      <c r="S576" s="6" t="str">
        <f>IF(_xlfn.IFNA(VLOOKUP(N576,buff!$K:$L,2,FALSE),"")=0,"",_xlfn.IFNA(VLOOKUP(N576,buff!$K:$L,2,FALSE),""))</f>
        <v/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>
        <v>394</v>
      </c>
      <c r="W576" t="s">
        <v>1487</v>
      </c>
    </row>
    <row r="577" spans="1:23" x14ac:dyDescent="0.15">
      <c r="A577" s="8" t="str">
        <f t="shared" si="86"/>
        <v>被动技能29等级12</v>
      </c>
      <c r="B577" s="8">
        <f t="shared" si="89"/>
        <v>29</v>
      </c>
      <c r="C577" s="8">
        <f t="shared" si="92"/>
        <v>12</v>
      </c>
      <c r="E577" s="8">
        <f t="shared" si="87"/>
        <v>200572</v>
      </c>
      <c r="F577" t="str">
        <f t="shared" si="88"/>
        <v>必胜</v>
      </c>
      <c r="G577">
        <v>200572</v>
      </c>
      <c r="H577" s="26" t="s">
        <v>1011</v>
      </c>
      <c r="I577" s="4" t="str">
        <f t="shared" si="97"/>
        <v>提升己方全体攻击力485</v>
      </c>
      <c r="J577" t="s">
        <v>154</v>
      </c>
      <c r="K577" s="10" t="str">
        <f t="shared" si="96"/>
        <v>20572:100:3:9</v>
      </c>
      <c r="L577" s="4" t="s">
        <v>1023</v>
      </c>
      <c r="Q577" s="6" t="str">
        <f>IF(_xlfn.IFNA(VLOOKUP(L577,buff!$K:$L,2,FALSE),"")=0,"",_xlfn.IFNA(VLOOKUP(L577,buff!$K:$L,2,FALSE),""))</f>
        <v>20572:100:3:9</v>
      </c>
      <c r="R577" s="6" t="str">
        <f>IF(_xlfn.IFNA(VLOOKUP(M577,buff!$K:$L,2,FALSE),"")=0,"",_xlfn.IFNA(VLOOKUP(M577,buff!$K:$L,2,FALSE),""))</f>
        <v/>
      </c>
      <c r="S577" s="6" t="str">
        <f>IF(_xlfn.IFNA(VLOOKUP(N577,buff!$K:$L,2,FALSE),"")=0,"",_xlfn.IFNA(VLOOKUP(N577,buff!$K:$L,2,FALSE),""))</f>
        <v/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>
        <v>485</v>
      </c>
      <c r="W577" t="s">
        <v>1487</v>
      </c>
    </row>
    <row r="578" spans="1:23" x14ac:dyDescent="0.15">
      <c r="A578" s="8" t="str">
        <f t="shared" si="86"/>
        <v>被动技能29等级13</v>
      </c>
      <c r="B578" s="8">
        <f t="shared" si="89"/>
        <v>29</v>
      </c>
      <c r="C578" s="8">
        <f t="shared" si="92"/>
        <v>13</v>
      </c>
      <c r="E578" s="8">
        <f t="shared" si="87"/>
        <v>200573</v>
      </c>
      <c r="F578" t="str">
        <f t="shared" si="88"/>
        <v>必胜</v>
      </c>
      <c r="G578">
        <v>200573</v>
      </c>
      <c r="H578" s="26" t="s">
        <v>1011</v>
      </c>
      <c r="I578" s="4" t="str">
        <f t="shared" si="97"/>
        <v>提升己方全体攻击力597</v>
      </c>
      <c r="J578" t="s">
        <v>154</v>
      </c>
      <c r="K578" s="10" t="str">
        <f t="shared" si="96"/>
        <v>20573:100:3:9</v>
      </c>
      <c r="L578" s="4" t="s">
        <v>1024</v>
      </c>
      <c r="Q578" s="6" t="str">
        <f>IF(_xlfn.IFNA(VLOOKUP(L578,buff!$K:$L,2,FALSE),"")=0,"",_xlfn.IFNA(VLOOKUP(L578,buff!$K:$L,2,FALSE),""))</f>
        <v>20573:100:3:9</v>
      </c>
      <c r="R578" s="6" t="str">
        <f>IF(_xlfn.IFNA(VLOOKUP(M578,buff!$K:$L,2,FALSE),"")=0,"",_xlfn.IFNA(VLOOKUP(M578,buff!$K:$L,2,FALSE),""))</f>
        <v/>
      </c>
      <c r="S578" s="6" t="str">
        <f>IF(_xlfn.IFNA(VLOOKUP(N578,buff!$K:$L,2,FALSE),"")=0,"",_xlfn.IFNA(VLOOKUP(N578,buff!$K:$L,2,FALSE),""))</f>
        <v/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>
        <v>597</v>
      </c>
      <c r="W578" t="s">
        <v>1487</v>
      </c>
    </row>
    <row r="579" spans="1:23" x14ac:dyDescent="0.15">
      <c r="A579" s="8" t="str">
        <f t="shared" si="86"/>
        <v>被动技能29等级14</v>
      </c>
      <c r="B579" s="8">
        <f t="shared" si="89"/>
        <v>29</v>
      </c>
      <c r="C579" s="8">
        <f t="shared" si="92"/>
        <v>14</v>
      </c>
      <c r="E579" s="8">
        <f t="shared" si="87"/>
        <v>200574</v>
      </c>
      <c r="F579" t="str">
        <f t="shared" si="88"/>
        <v>必胜</v>
      </c>
      <c r="G579">
        <v>200574</v>
      </c>
      <c r="H579" s="26" t="s">
        <v>1011</v>
      </c>
      <c r="I579" s="4" t="str">
        <f t="shared" si="97"/>
        <v>提升己方全体攻击力735</v>
      </c>
      <c r="J579" t="s">
        <v>154</v>
      </c>
      <c r="K579" s="10" t="str">
        <f t="shared" si="96"/>
        <v>20574:100:3:9</v>
      </c>
      <c r="L579" s="4" t="s">
        <v>1025</v>
      </c>
      <c r="Q579" s="6" t="str">
        <f>IF(_xlfn.IFNA(VLOOKUP(L579,buff!$K:$L,2,FALSE),"")=0,"",_xlfn.IFNA(VLOOKUP(L579,buff!$K:$L,2,FALSE),""))</f>
        <v>20574:100:3:9</v>
      </c>
      <c r="R579" s="6" t="str">
        <f>IF(_xlfn.IFNA(VLOOKUP(M579,buff!$K:$L,2,FALSE),"")=0,"",_xlfn.IFNA(VLOOKUP(M579,buff!$K:$L,2,FALSE),""))</f>
        <v/>
      </c>
      <c r="S579" s="6" t="str">
        <f>IF(_xlfn.IFNA(VLOOKUP(N579,buff!$K:$L,2,FALSE),"")=0,"",_xlfn.IFNA(VLOOKUP(N579,buff!$K:$L,2,FALSE),""))</f>
        <v/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>
        <v>735</v>
      </c>
      <c r="W579" t="s">
        <v>1487</v>
      </c>
    </row>
    <row r="580" spans="1:23" x14ac:dyDescent="0.15">
      <c r="A580" s="8" t="str">
        <f t="shared" si="86"/>
        <v>被动技能29等级15</v>
      </c>
      <c r="B580" s="8">
        <f t="shared" si="89"/>
        <v>29</v>
      </c>
      <c r="C580" s="8">
        <f t="shared" si="92"/>
        <v>15</v>
      </c>
      <c r="E580" s="8">
        <f t="shared" si="87"/>
        <v>200575</v>
      </c>
      <c r="F580" t="str">
        <f t="shared" si="88"/>
        <v>必胜</v>
      </c>
      <c r="G580">
        <v>200575</v>
      </c>
      <c r="H580" s="26" t="s">
        <v>1011</v>
      </c>
      <c r="I580" s="4" t="str">
        <f t="shared" si="97"/>
        <v>提升己方全体攻击力906</v>
      </c>
      <c r="J580" t="s">
        <v>154</v>
      </c>
      <c r="K580" s="10" t="str">
        <f t="shared" si="96"/>
        <v>20575:100:3:9</v>
      </c>
      <c r="L580" s="4" t="s">
        <v>1026</v>
      </c>
      <c r="Q580" s="6" t="str">
        <f>IF(_xlfn.IFNA(VLOOKUP(L580,buff!$K:$L,2,FALSE),"")=0,"",_xlfn.IFNA(VLOOKUP(L580,buff!$K:$L,2,FALSE),""))</f>
        <v>20575:100:3:9</v>
      </c>
      <c r="R580" s="6" t="str">
        <f>IF(_xlfn.IFNA(VLOOKUP(M580,buff!$K:$L,2,FALSE),"")=0,"",_xlfn.IFNA(VLOOKUP(M580,buff!$K:$L,2,FALSE),""))</f>
        <v/>
      </c>
      <c r="S580" s="6" t="str">
        <f>IF(_xlfn.IFNA(VLOOKUP(N580,buff!$K:$L,2,FALSE),"")=0,"",_xlfn.IFNA(VLOOKUP(N580,buff!$K:$L,2,FALSE),""))</f>
        <v/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>
        <v>906</v>
      </c>
      <c r="W580" t="s">
        <v>1487</v>
      </c>
    </row>
    <row r="581" spans="1:23" x14ac:dyDescent="0.15">
      <c r="A581" s="8" t="str">
        <f t="shared" si="86"/>
        <v>被动技能29等级16</v>
      </c>
      <c r="B581" s="8">
        <f t="shared" si="89"/>
        <v>29</v>
      </c>
      <c r="C581" s="8">
        <f t="shared" si="92"/>
        <v>16</v>
      </c>
      <c r="E581" s="8">
        <f t="shared" si="87"/>
        <v>200576</v>
      </c>
      <c r="F581" t="str">
        <f t="shared" si="88"/>
        <v>必胜</v>
      </c>
      <c r="G581">
        <v>200576</v>
      </c>
      <c r="H581" s="26" t="s">
        <v>1011</v>
      </c>
      <c r="I581" s="4" t="str">
        <f t="shared" si="97"/>
        <v>提升己方全体攻击力1115</v>
      </c>
      <c r="J581" t="s">
        <v>154</v>
      </c>
      <c r="K581" s="10" t="str">
        <f t="shared" si="96"/>
        <v>20576:100:3:9</v>
      </c>
      <c r="L581" s="4" t="s">
        <v>1027</v>
      </c>
      <c r="Q581" s="6" t="str">
        <f>IF(_xlfn.IFNA(VLOOKUP(L581,buff!$K:$L,2,FALSE),"")=0,"",_xlfn.IFNA(VLOOKUP(L581,buff!$K:$L,2,FALSE),""))</f>
        <v>20576:100:3:9</v>
      </c>
      <c r="R581" s="6" t="str">
        <f>IF(_xlfn.IFNA(VLOOKUP(M581,buff!$K:$L,2,FALSE),"")=0,"",_xlfn.IFNA(VLOOKUP(M581,buff!$K:$L,2,FALSE),""))</f>
        <v/>
      </c>
      <c r="S581" s="6" t="str">
        <f>IF(_xlfn.IFNA(VLOOKUP(N581,buff!$K:$L,2,FALSE),"")=0,"",_xlfn.IFNA(VLOOKUP(N581,buff!$K:$L,2,FALSE),""))</f>
        <v/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>
        <v>1115</v>
      </c>
      <c r="W581" t="s">
        <v>1487</v>
      </c>
    </row>
    <row r="582" spans="1:23" x14ac:dyDescent="0.15">
      <c r="A582" s="8" t="str">
        <f t="shared" si="86"/>
        <v>被动技能29等级17</v>
      </c>
      <c r="B582" s="8">
        <f t="shared" si="89"/>
        <v>29</v>
      </c>
      <c r="C582" s="8">
        <f t="shared" si="92"/>
        <v>17</v>
      </c>
      <c r="E582" s="8">
        <f t="shared" si="87"/>
        <v>200577</v>
      </c>
      <c r="F582" t="str">
        <f t="shared" si="88"/>
        <v>必胜</v>
      </c>
      <c r="G582">
        <v>200577</v>
      </c>
      <c r="H582" s="26" t="s">
        <v>1011</v>
      </c>
      <c r="I582" s="4" t="str">
        <f t="shared" si="97"/>
        <v>提升己方全体攻击力1373</v>
      </c>
      <c r="J582" t="s">
        <v>154</v>
      </c>
      <c r="K582" s="10" t="str">
        <f t="shared" si="96"/>
        <v>20577:100:3:9</v>
      </c>
      <c r="L582" s="4" t="s">
        <v>1028</v>
      </c>
      <c r="Q582" s="6" t="str">
        <f>IF(_xlfn.IFNA(VLOOKUP(L582,buff!$K:$L,2,FALSE),"")=0,"",_xlfn.IFNA(VLOOKUP(L582,buff!$K:$L,2,FALSE),""))</f>
        <v>20577:100:3:9</v>
      </c>
      <c r="R582" s="6" t="str">
        <f>IF(_xlfn.IFNA(VLOOKUP(M582,buff!$K:$L,2,FALSE),"")=0,"",_xlfn.IFNA(VLOOKUP(M582,buff!$K:$L,2,FALSE),""))</f>
        <v/>
      </c>
      <c r="S582" s="6" t="str">
        <f>IF(_xlfn.IFNA(VLOOKUP(N582,buff!$K:$L,2,FALSE),"")=0,"",_xlfn.IFNA(VLOOKUP(N582,buff!$K:$L,2,FALSE),""))</f>
        <v/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>
        <v>1373</v>
      </c>
      <c r="W582" t="s">
        <v>1487</v>
      </c>
    </row>
    <row r="583" spans="1:23" x14ac:dyDescent="0.15">
      <c r="A583" s="8" t="str">
        <f t="shared" ref="A583:A625" si="98">A$4&amp;B583&amp;A$5&amp;C583</f>
        <v>被动技能29等级18</v>
      </c>
      <c r="B583" s="8">
        <f t="shared" si="89"/>
        <v>29</v>
      </c>
      <c r="C583" s="8">
        <f t="shared" si="92"/>
        <v>18</v>
      </c>
      <c r="E583" s="8">
        <f t="shared" ref="E583:E625" si="99">G583</f>
        <v>200578</v>
      </c>
      <c r="F583" t="str">
        <f t="shared" ref="F583:F625" si="100">H583</f>
        <v>必胜</v>
      </c>
      <c r="G583">
        <v>200578</v>
      </c>
      <c r="H583" s="26" t="s">
        <v>1011</v>
      </c>
      <c r="I583" s="4" t="str">
        <f t="shared" si="97"/>
        <v>提升己方全体攻击力1691</v>
      </c>
      <c r="J583" t="s">
        <v>154</v>
      </c>
      <c r="K583" s="10" t="str">
        <f t="shared" si="96"/>
        <v>20578:100:3:9</v>
      </c>
      <c r="L583" s="4" t="s">
        <v>1029</v>
      </c>
      <c r="Q583" s="6" t="str">
        <f>IF(_xlfn.IFNA(VLOOKUP(L583,buff!$K:$L,2,FALSE),"")=0,"",_xlfn.IFNA(VLOOKUP(L583,buff!$K:$L,2,FALSE),""))</f>
        <v>20578:100:3:9</v>
      </c>
      <c r="R583" s="6" t="str">
        <f>IF(_xlfn.IFNA(VLOOKUP(M583,buff!$K:$L,2,FALSE),"")=0,"",_xlfn.IFNA(VLOOKUP(M583,buff!$K:$L,2,FALSE),""))</f>
        <v/>
      </c>
      <c r="S583" s="6" t="str">
        <f>IF(_xlfn.IFNA(VLOOKUP(N583,buff!$K:$L,2,FALSE),"")=0,"",_xlfn.IFNA(VLOOKUP(N583,buff!$K:$L,2,FALSE),""))</f>
        <v/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>
        <v>1691</v>
      </c>
      <c r="W583" t="s">
        <v>1487</v>
      </c>
    </row>
    <row r="584" spans="1:23" x14ac:dyDescent="0.15">
      <c r="A584" s="8" t="str">
        <f t="shared" si="98"/>
        <v>被动技能29等级19</v>
      </c>
      <c r="B584" s="8">
        <f t="shared" ref="B584:B625" si="101">IF(C584=1,B583+1,B583)</f>
        <v>29</v>
      </c>
      <c r="C584" s="8">
        <f t="shared" si="92"/>
        <v>19</v>
      </c>
      <c r="E584" s="8">
        <f t="shared" si="99"/>
        <v>200579</v>
      </c>
      <c r="F584" t="str">
        <f t="shared" si="100"/>
        <v>必胜</v>
      </c>
      <c r="G584">
        <v>200579</v>
      </c>
      <c r="H584" s="26" t="s">
        <v>1011</v>
      </c>
      <c r="I584" s="4" t="str">
        <f t="shared" si="97"/>
        <v>提升己方全体攻击力2082</v>
      </c>
      <c r="J584" t="s">
        <v>154</v>
      </c>
      <c r="K584" s="10" t="str">
        <f t="shared" si="96"/>
        <v>20579:100:3:9</v>
      </c>
      <c r="L584" s="4" t="s">
        <v>1030</v>
      </c>
      <c r="Q584" s="6" t="str">
        <f>IF(_xlfn.IFNA(VLOOKUP(L584,buff!$K:$L,2,FALSE),"")=0,"",_xlfn.IFNA(VLOOKUP(L584,buff!$K:$L,2,FALSE),""))</f>
        <v>20579:100:3:9</v>
      </c>
      <c r="R584" s="6" t="str">
        <f>IF(_xlfn.IFNA(VLOOKUP(M584,buff!$K:$L,2,FALSE),"")=0,"",_xlfn.IFNA(VLOOKUP(M584,buff!$K:$L,2,FALSE),""))</f>
        <v/>
      </c>
      <c r="S584" s="6" t="str">
        <f>IF(_xlfn.IFNA(VLOOKUP(N584,buff!$K:$L,2,FALSE),"")=0,"",_xlfn.IFNA(VLOOKUP(N584,buff!$K:$L,2,FALSE),""))</f>
        <v/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>
        <v>2082</v>
      </c>
      <c r="W584" t="s">
        <v>1487</v>
      </c>
    </row>
    <row r="585" spans="1:23" x14ac:dyDescent="0.15">
      <c r="A585" s="8" t="str">
        <f t="shared" si="98"/>
        <v>被动技能29等级20</v>
      </c>
      <c r="B585" s="8">
        <f t="shared" si="101"/>
        <v>29</v>
      </c>
      <c r="C585" s="8">
        <f t="shared" si="92"/>
        <v>20</v>
      </c>
      <c r="E585" s="8">
        <f t="shared" si="99"/>
        <v>200580</v>
      </c>
      <c r="F585" t="str">
        <f t="shared" si="100"/>
        <v>必胜</v>
      </c>
      <c r="G585">
        <v>200580</v>
      </c>
      <c r="H585" s="26" t="s">
        <v>1011</v>
      </c>
      <c r="I585" s="4" t="str">
        <f t="shared" si="97"/>
        <v>提升己方全体攻击力2563</v>
      </c>
      <c r="J585" t="s">
        <v>154</v>
      </c>
      <c r="K585" s="10" t="str">
        <f t="shared" si="96"/>
        <v>20580:100:3:9</v>
      </c>
      <c r="L585" s="4" t="s">
        <v>1031</v>
      </c>
      <c r="Q585" s="6" t="str">
        <f>IF(_xlfn.IFNA(VLOOKUP(L585,buff!$K:$L,2,FALSE),"")=0,"",_xlfn.IFNA(VLOOKUP(L585,buff!$K:$L,2,FALSE),""))</f>
        <v>20580:100:3:9</v>
      </c>
      <c r="R585" s="6" t="str">
        <f>IF(_xlfn.IFNA(VLOOKUP(M585,buff!$K:$L,2,FALSE),"")=0,"",_xlfn.IFNA(VLOOKUP(M585,buff!$K:$L,2,FALSE),""))</f>
        <v/>
      </c>
      <c r="S585" s="6" t="str">
        <f>IF(_xlfn.IFNA(VLOOKUP(N585,buff!$K:$L,2,FALSE),"")=0,"",_xlfn.IFNA(VLOOKUP(N585,buff!$K:$L,2,FALSE),""))</f>
        <v/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>
        <v>2563</v>
      </c>
      <c r="W585" t="s">
        <v>1487</v>
      </c>
    </row>
    <row r="586" spans="1:23" x14ac:dyDescent="0.15">
      <c r="A586" s="8" t="str">
        <f t="shared" si="98"/>
        <v>被动技能30等级1</v>
      </c>
      <c r="B586" s="8">
        <f t="shared" si="101"/>
        <v>30</v>
      </c>
      <c r="C586" s="8">
        <f t="shared" si="92"/>
        <v>1</v>
      </c>
      <c r="E586" s="8">
        <f t="shared" si="99"/>
        <v>200581</v>
      </c>
      <c r="F586" t="str">
        <f t="shared" si="100"/>
        <v>痛苦</v>
      </c>
      <c r="G586">
        <v>200581</v>
      </c>
      <c r="H586" s="26" t="s">
        <v>462</v>
      </c>
      <c r="I586" s="4" t="str">
        <f>"每回合敌方全体血量"&amp;V586</f>
        <v>每回合敌方全体血量-31</v>
      </c>
      <c r="J586" t="s">
        <v>154</v>
      </c>
      <c r="K586" s="10" t="str">
        <f t="shared" si="96"/>
        <v>20581:100:4:9</v>
      </c>
      <c r="L586" s="4" t="s">
        <v>1032</v>
      </c>
      <c r="Q586" s="6" t="str">
        <f>IF(_xlfn.IFNA(VLOOKUP(L586,buff!$K:$L,2,FALSE),"")=0,"",_xlfn.IFNA(VLOOKUP(L586,buff!$K:$L,2,FALSE),""))</f>
        <v>20581:100:4:9</v>
      </c>
      <c r="R586" s="6" t="str">
        <f>IF(_xlfn.IFNA(VLOOKUP(M586,buff!$K:$L,2,FALSE),"")=0,"",_xlfn.IFNA(VLOOKUP(M586,buff!$K:$L,2,FALSE),""))</f>
        <v/>
      </c>
      <c r="S586" s="6" t="str">
        <f>IF(_xlfn.IFNA(VLOOKUP(N586,buff!$K:$L,2,FALSE),"")=0,"",_xlfn.IFNA(VLOOKUP(N586,buff!$K:$L,2,FALSE),""))</f>
        <v/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>
        <v>-31</v>
      </c>
      <c r="W586" t="s">
        <v>1487</v>
      </c>
    </row>
    <row r="587" spans="1:23" x14ac:dyDescent="0.15">
      <c r="A587" s="8" t="str">
        <f t="shared" si="98"/>
        <v>被动技能30等级2</v>
      </c>
      <c r="B587" s="8">
        <f t="shared" si="101"/>
        <v>30</v>
      </c>
      <c r="C587" s="8">
        <f t="shared" si="92"/>
        <v>2</v>
      </c>
      <c r="E587" s="8">
        <f t="shared" si="99"/>
        <v>200582</v>
      </c>
      <c r="F587" t="str">
        <f t="shared" si="100"/>
        <v>痛苦</v>
      </c>
      <c r="G587">
        <v>200582</v>
      </c>
      <c r="H587" s="26" t="s">
        <v>462</v>
      </c>
      <c r="I587" s="4" t="str">
        <f t="shared" ref="I587:I605" si="102">"每回合敌方全体血量"&amp;V587</f>
        <v>每回合敌方全体血量-45</v>
      </c>
      <c r="J587" t="s">
        <v>154</v>
      </c>
      <c r="K587" s="10" t="str">
        <f t="shared" si="96"/>
        <v>20582:100:4:9</v>
      </c>
      <c r="L587" s="4" t="s">
        <v>1033</v>
      </c>
      <c r="Q587" s="6" t="str">
        <f>IF(_xlfn.IFNA(VLOOKUP(L587,buff!$K:$L,2,FALSE),"")=0,"",_xlfn.IFNA(VLOOKUP(L587,buff!$K:$L,2,FALSE),""))</f>
        <v>20582:100:4:9</v>
      </c>
      <c r="R587" s="6" t="str">
        <f>IF(_xlfn.IFNA(VLOOKUP(M587,buff!$K:$L,2,FALSE),"")=0,"",_xlfn.IFNA(VLOOKUP(M587,buff!$K:$L,2,FALSE),""))</f>
        <v/>
      </c>
      <c r="S587" s="6" t="str">
        <f>IF(_xlfn.IFNA(VLOOKUP(N587,buff!$K:$L,2,FALSE),"")=0,"",_xlfn.IFNA(VLOOKUP(N587,buff!$K:$L,2,FALSE),""))</f>
        <v/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>
        <v>-45</v>
      </c>
      <c r="W587" t="s">
        <v>1487</v>
      </c>
    </row>
    <row r="588" spans="1:23" x14ac:dyDescent="0.15">
      <c r="A588" s="8" t="str">
        <f t="shared" si="98"/>
        <v>被动技能30等级3</v>
      </c>
      <c r="B588" s="8">
        <f t="shared" si="101"/>
        <v>30</v>
      </c>
      <c r="C588" s="8">
        <f t="shared" si="92"/>
        <v>3</v>
      </c>
      <c r="E588" s="8">
        <f t="shared" si="99"/>
        <v>200583</v>
      </c>
      <c r="F588" t="str">
        <f t="shared" si="100"/>
        <v>痛苦</v>
      </c>
      <c r="G588">
        <v>200583</v>
      </c>
      <c r="H588" s="26" t="s">
        <v>462</v>
      </c>
      <c r="I588" s="4" t="str">
        <f t="shared" si="102"/>
        <v>每回合敌方全体血量-60</v>
      </c>
      <c r="J588" t="s">
        <v>154</v>
      </c>
      <c r="K588" s="10" t="str">
        <f t="shared" si="96"/>
        <v>20583:100:4:9</v>
      </c>
      <c r="L588" s="4" t="s">
        <v>1034</v>
      </c>
      <c r="Q588" s="6" t="str">
        <f>IF(_xlfn.IFNA(VLOOKUP(L588,buff!$K:$L,2,FALSE),"")=0,"",_xlfn.IFNA(VLOOKUP(L588,buff!$K:$L,2,FALSE),""))</f>
        <v>20583:100:4:9</v>
      </c>
      <c r="R588" s="6" t="str">
        <f>IF(_xlfn.IFNA(VLOOKUP(M588,buff!$K:$L,2,FALSE),"")=0,"",_xlfn.IFNA(VLOOKUP(M588,buff!$K:$L,2,FALSE),""))</f>
        <v/>
      </c>
      <c r="S588" s="6" t="str">
        <f>IF(_xlfn.IFNA(VLOOKUP(N588,buff!$K:$L,2,FALSE),"")=0,"",_xlfn.IFNA(VLOOKUP(N588,buff!$K:$L,2,FALSE),""))</f>
        <v/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>
        <v>-60</v>
      </c>
      <c r="W588" t="s">
        <v>1487</v>
      </c>
    </row>
    <row r="589" spans="1:23" x14ac:dyDescent="0.15">
      <c r="A589" s="8" t="str">
        <f t="shared" si="98"/>
        <v>被动技能30等级4</v>
      </c>
      <c r="B589" s="8">
        <f t="shared" si="101"/>
        <v>30</v>
      </c>
      <c r="C589" s="8">
        <f t="shared" si="92"/>
        <v>4</v>
      </c>
      <c r="E589" s="8">
        <f t="shared" si="99"/>
        <v>200584</v>
      </c>
      <c r="F589" t="str">
        <f t="shared" si="100"/>
        <v>痛苦</v>
      </c>
      <c r="G589">
        <v>200584</v>
      </c>
      <c r="H589" s="26" t="s">
        <v>462</v>
      </c>
      <c r="I589" s="4" t="str">
        <f t="shared" si="102"/>
        <v>每回合敌方全体血量-74</v>
      </c>
      <c r="J589" t="s">
        <v>154</v>
      </c>
      <c r="K589" s="10" t="str">
        <f t="shared" si="96"/>
        <v>20584:100:4:9</v>
      </c>
      <c r="L589" s="4" t="s">
        <v>1035</v>
      </c>
      <c r="Q589" s="6" t="str">
        <f>IF(_xlfn.IFNA(VLOOKUP(L589,buff!$K:$L,2,FALSE),"")=0,"",_xlfn.IFNA(VLOOKUP(L589,buff!$K:$L,2,FALSE),""))</f>
        <v>20584:100:4:9</v>
      </c>
      <c r="R589" s="6" t="str">
        <f>IF(_xlfn.IFNA(VLOOKUP(M589,buff!$K:$L,2,FALSE),"")=0,"",_xlfn.IFNA(VLOOKUP(M589,buff!$K:$L,2,FALSE),""))</f>
        <v/>
      </c>
      <c r="S589" s="6" t="str">
        <f>IF(_xlfn.IFNA(VLOOKUP(N589,buff!$K:$L,2,FALSE),"")=0,"",_xlfn.IFNA(VLOOKUP(N589,buff!$K:$L,2,FALSE),""))</f>
        <v/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>
        <v>-74</v>
      </c>
      <c r="W589" t="s">
        <v>1487</v>
      </c>
    </row>
    <row r="590" spans="1:23" x14ac:dyDescent="0.15">
      <c r="A590" s="8" t="str">
        <f t="shared" si="98"/>
        <v>被动技能30等级5</v>
      </c>
      <c r="B590" s="8">
        <f t="shared" si="101"/>
        <v>30</v>
      </c>
      <c r="C590" s="8">
        <f t="shared" si="92"/>
        <v>5</v>
      </c>
      <c r="E590" s="8">
        <f t="shared" si="99"/>
        <v>200585</v>
      </c>
      <c r="F590" t="str">
        <f t="shared" si="100"/>
        <v>痛苦</v>
      </c>
      <c r="G590">
        <v>200585</v>
      </c>
      <c r="H590" s="26" t="s">
        <v>462</v>
      </c>
      <c r="I590" s="4" t="str">
        <f t="shared" si="102"/>
        <v>每回合敌方全体血量-91</v>
      </c>
      <c r="J590" t="s">
        <v>154</v>
      </c>
      <c r="K590" s="10" t="str">
        <f t="shared" si="96"/>
        <v>20585:100:4:9</v>
      </c>
      <c r="L590" s="4" t="s">
        <v>1036</v>
      </c>
      <c r="Q590" s="6" t="str">
        <f>IF(_xlfn.IFNA(VLOOKUP(L590,buff!$K:$L,2,FALSE),"")=0,"",_xlfn.IFNA(VLOOKUP(L590,buff!$K:$L,2,FALSE),""))</f>
        <v>20585:100:4:9</v>
      </c>
      <c r="R590" s="6" t="str">
        <f>IF(_xlfn.IFNA(VLOOKUP(M590,buff!$K:$L,2,FALSE),"")=0,"",_xlfn.IFNA(VLOOKUP(M590,buff!$K:$L,2,FALSE),""))</f>
        <v/>
      </c>
      <c r="S590" s="6" t="str">
        <f>IF(_xlfn.IFNA(VLOOKUP(N590,buff!$K:$L,2,FALSE),"")=0,"",_xlfn.IFNA(VLOOKUP(N590,buff!$K:$L,2,FALSE),""))</f>
        <v/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>
        <v>-91</v>
      </c>
      <c r="W590" t="s">
        <v>1487</v>
      </c>
    </row>
    <row r="591" spans="1:23" x14ac:dyDescent="0.15">
      <c r="A591" s="8" t="str">
        <f t="shared" si="98"/>
        <v>被动技能30等级6</v>
      </c>
      <c r="B591" s="8">
        <f t="shared" si="101"/>
        <v>30</v>
      </c>
      <c r="C591" s="8">
        <f t="shared" si="92"/>
        <v>6</v>
      </c>
      <c r="E591" s="8">
        <f t="shared" si="99"/>
        <v>200586</v>
      </c>
      <c r="F591" t="str">
        <f t="shared" si="100"/>
        <v>痛苦</v>
      </c>
      <c r="G591">
        <v>200586</v>
      </c>
      <c r="H591" s="26" t="s">
        <v>462</v>
      </c>
      <c r="I591" s="4" t="str">
        <f t="shared" si="102"/>
        <v>每回合敌方全体血量-112</v>
      </c>
      <c r="J591" t="s">
        <v>154</v>
      </c>
      <c r="K591" s="10" t="str">
        <f t="shared" si="96"/>
        <v>20586:100:4:9</v>
      </c>
      <c r="L591" s="4" t="s">
        <v>1037</v>
      </c>
      <c r="Q591" s="6" t="str">
        <f>IF(_xlfn.IFNA(VLOOKUP(L591,buff!$K:$L,2,FALSE),"")=0,"",_xlfn.IFNA(VLOOKUP(L591,buff!$K:$L,2,FALSE),""))</f>
        <v>20586:100:4:9</v>
      </c>
      <c r="R591" s="6" t="str">
        <f>IF(_xlfn.IFNA(VLOOKUP(M591,buff!$K:$L,2,FALSE),"")=0,"",_xlfn.IFNA(VLOOKUP(M591,buff!$K:$L,2,FALSE),""))</f>
        <v/>
      </c>
      <c r="S591" s="6" t="str">
        <f>IF(_xlfn.IFNA(VLOOKUP(N591,buff!$K:$L,2,FALSE),"")=0,"",_xlfn.IFNA(VLOOKUP(N591,buff!$K:$L,2,FALSE),""))</f>
        <v/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>
        <v>-112</v>
      </c>
      <c r="W591" t="s">
        <v>1487</v>
      </c>
    </row>
    <row r="592" spans="1:23" x14ac:dyDescent="0.15">
      <c r="A592" s="8" t="str">
        <f t="shared" si="98"/>
        <v>被动技能30等级7</v>
      </c>
      <c r="B592" s="8">
        <f t="shared" si="101"/>
        <v>30</v>
      </c>
      <c r="C592" s="8">
        <f t="shared" si="92"/>
        <v>7</v>
      </c>
      <c r="E592" s="8">
        <f t="shared" si="99"/>
        <v>200587</v>
      </c>
      <c r="F592" t="str">
        <f t="shared" si="100"/>
        <v>痛苦</v>
      </c>
      <c r="G592">
        <v>200587</v>
      </c>
      <c r="H592" s="26" t="s">
        <v>462</v>
      </c>
      <c r="I592" s="4" t="str">
        <f t="shared" si="102"/>
        <v>每回合敌方全体血量-138</v>
      </c>
      <c r="J592" t="s">
        <v>154</v>
      </c>
      <c r="K592" s="10" t="str">
        <f t="shared" si="96"/>
        <v>20587:100:4:9</v>
      </c>
      <c r="L592" s="4" t="s">
        <v>1038</v>
      </c>
      <c r="Q592" s="6" t="str">
        <f>IF(_xlfn.IFNA(VLOOKUP(L592,buff!$K:$L,2,FALSE),"")=0,"",_xlfn.IFNA(VLOOKUP(L592,buff!$K:$L,2,FALSE),""))</f>
        <v>20587:100:4:9</v>
      </c>
      <c r="R592" s="6" t="str">
        <f>IF(_xlfn.IFNA(VLOOKUP(M592,buff!$K:$L,2,FALSE),"")=0,"",_xlfn.IFNA(VLOOKUP(M592,buff!$K:$L,2,FALSE),""))</f>
        <v/>
      </c>
      <c r="S592" s="6" t="str">
        <f>IF(_xlfn.IFNA(VLOOKUP(N592,buff!$K:$L,2,FALSE),"")=0,"",_xlfn.IFNA(VLOOKUP(N592,buff!$K:$L,2,FALSE),""))</f>
        <v/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>
        <v>-138</v>
      </c>
      <c r="W592" t="s">
        <v>1487</v>
      </c>
    </row>
    <row r="593" spans="1:23" x14ac:dyDescent="0.15">
      <c r="A593" s="8" t="str">
        <f t="shared" si="98"/>
        <v>被动技能30等级8</v>
      </c>
      <c r="B593" s="8">
        <f t="shared" si="101"/>
        <v>30</v>
      </c>
      <c r="C593" s="8">
        <f t="shared" si="92"/>
        <v>8</v>
      </c>
      <c r="E593" s="8">
        <f t="shared" si="99"/>
        <v>200588</v>
      </c>
      <c r="F593" t="str">
        <f t="shared" si="100"/>
        <v>痛苦</v>
      </c>
      <c r="G593">
        <v>200588</v>
      </c>
      <c r="H593" s="26" t="s">
        <v>462</v>
      </c>
      <c r="I593" s="4" t="str">
        <f t="shared" si="102"/>
        <v>每回合敌方全体血量-169</v>
      </c>
      <c r="J593" t="s">
        <v>154</v>
      </c>
      <c r="K593" s="10" t="str">
        <f t="shared" si="96"/>
        <v>20588:100:4:9</v>
      </c>
      <c r="L593" s="4" t="s">
        <v>1039</v>
      </c>
      <c r="Q593" s="6" t="str">
        <f>IF(_xlfn.IFNA(VLOOKUP(L593,buff!$K:$L,2,FALSE),"")=0,"",_xlfn.IFNA(VLOOKUP(L593,buff!$K:$L,2,FALSE),""))</f>
        <v>20588:100:4:9</v>
      </c>
      <c r="R593" s="6" t="str">
        <f>IF(_xlfn.IFNA(VLOOKUP(M593,buff!$K:$L,2,FALSE),"")=0,"",_xlfn.IFNA(VLOOKUP(M593,buff!$K:$L,2,FALSE),""))</f>
        <v/>
      </c>
      <c r="S593" s="6" t="str">
        <f>IF(_xlfn.IFNA(VLOOKUP(N593,buff!$K:$L,2,FALSE),"")=0,"",_xlfn.IFNA(VLOOKUP(N593,buff!$K:$L,2,FALSE),""))</f>
        <v/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>
        <v>-169</v>
      </c>
      <c r="W593" t="s">
        <v>1487</v>
      </c>
    </row>
    <row r="594" spans="1:23" x14ac:dyDescent="0.15">
      <c r="A594" s="8" t="str">
        <f t="shared" si="98"/>
        <v>被动技能30等级9</v>
      </c>
      <c r="B594" s="8">
        <f t="shared" si="101"/>
        <v>30</v>
      </c>
      <c r="C594" s="8">
        <f t="shared" si="92"/>
        <v>9</v>
      </c>
      <c r="E594" s="8">
        <f t="shared" si="99"/>
        <v>200589</v>
      </c>
      <c r="F594" t="str">
        <f t="shared" si="100"/>
        <v>痛苦</v>
      </c>
      <c r="G594">
        <v>200589</v>
      </c>
      <c r="H594" s="26" t="s">
        <v>462</v>
      </c>
      <c r="I594" s="4" t="str">
        <f t="shared" si="102"/>
        <v>每回合敌方全体血量-208</v>
      </c>
      <c r="J594" t="s">
        <v>154</v>
      </c>
      <c r="K594" s="10" t="str">
        <f t="shared" si="96"/>
        <v>20589:100:4:9</v>
      </c>
      <c r="L594" s="4" t="s">
        <v>1040</v>
      </c>
      <c r="Q594" s="6" t="str">
        <f>IF(_xlfn.IFNA(VLOOKUP(L594,buff!$K:$L,2,FALSE),"")=0,"",_xlfn.IFNA(VLOOKUP(L594,buff!$K:$L,2,FALSE),""))</f>
        <v>20589:100:4:9</v>
      </c>
      <c r="R594" s="6" t="str">
        <f>IF(_xlfn.IFNA(VLOOKUP(M594,buff!$K:$L,2,FALSE),"")=0,"",_xlfn.IFNA(VLOOKUP(M594,buff!$K:$L,2,FALSE),""))</f>
        <v/>
      </c>
      <c r="S594" s="6" t="str">
        <f>IF(_xlfn.IFNA(VLOOKUP(N594,buff!$K:$L,2,FALSE),"")=0,"",_xlfn.IFNA(VLOOKUP(N594,buff!$K:$L,2,FALSE),""))</f>
        <v/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>
        <v>-208</v>
      </c>
      <c r="W594" t="s">
        <v>1487</v>
      </c>
    </row>
    <row r="595" spans="1:23" x14ac:dyDescent="0.15">
      <c r="A595" s="8" t="str">
        <f t="shared" si="98"/>
        <v>被动技能30等级10</v>
      </c>
      <c r="B595" s="8">
        <f t="shared" si="101"/>
        <v>30</v>
      </c>
      <c r="C595" s="8">
        <f t="shared" si="92"/>
        <v>10</v>
      </c>
      <c r="E595" s="8">
        <f t="shared" si="99"/>
        <v>200590</v>
      </c>
      <c r="F595" t="str">
        <f t="shared" si="100"/>
        <v>痛苦</v>
      </c>
      <c r="G595">
        <v>200590</v>
      </c>
      <c r="H595" s="26" t="s">
        <v>462</v>
      </c>
      <c r="I595" s="4" t="str">
        <f t="shared" si="102"/>
        <v>每回合敌方全体血量-257</v>
      </c>
      <c r="J595" t="s">
        <v>154</v>
      </c>
      <c r="K595" s="10" t="str">
        <f t="shared" si="96"/>
        <v>20590:100:4:9</v>
      </c>
      <c r="L595" s="4" t="s">
        <v>1041</v>
      </c>
      <c r="Q595" s="6" t="str">
        <f>IF(_xlfn.IFNA(VLOOKUP(L595,buff!$K:$L,2,FALSE),"")=0,"",_xlfn.IFNA(VLOOKUP(L595,buff!$K:$L,2,FALSE),""))</f>
        <v>20590:100:4:9</v>
      </c>
      <c r="R595" s="6" t="str">
        <f>IF(_xlfn.IFNA(VLOOKUP(M595,buff!$K:$L,2,FALSE),"")=0,"",_xlfn.IFNA(VLOOKUP(M595,buff!$K:$L,2,FALSE),""))</f>
        <v/>
      </c>
      <c r="S595" s="6" t="str">
        <f>IF(_xlfn.IFNA(VLOOKUP(N595,buff!$K:$L,2,FALSE),"")=0,"",_xlfn.IFNA(VLOOKUP(N595,buff!$K:$L,2,FALSE),""))</f>
        <v/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>
        <v>-257</v>
      </c>
      <c r="W595" t="s">
        <v>1487</v>
      </c>
    </row>
    <row r="596" spans="1:23" x14ac:dyDescent="0.15">
      <c r="A596" s="8" t="str">
        <f t="shared" si="98"/>
        <v>被动技能30等级11</v>
      </c>
      <c r="B596" s="8">
        <f t="shared" si="101"/>
        <v>30</v>
      </c>
      <c r="C596" s="8">
        <f t="shared" si="92"/>
        <v>11</v>
      </c>
      <c r="E596" s="8">
        <f t="shared" si="99"/>
        <v>200591</v>
      </c>
      <c r="F596" t="str">
        <f t="shared" si="100"/>
        <v>痛苦</v>
      </c>
      <c r="G596">
        <v>200591</v>
      </c>
      <c r="H596" s="26" t="s">
        <v>462</v>
      </c>
      <c r="I596" s="4" t="str">
        <f t="shared" si="102"/>
        <v>每回合敌方全体血量-316</v>
      </c>
      <c r="J596" t="s">
        <v>154</v>
      </c>
      <c r="K596" s="10" t="str">
        <f t="shared" si="96"/>
        <v>20591:100:4:9</v>
      </c>
      <c r="L596" s="4" t="s">
        <v>1042</v>
      </c>
      <c r="Q596" s="6" t="str">
        <f>IF(_xlfn.IFNA(VLOOKUP(L596,buff!$K:$L,2,FALSE),"")=0,"",_xlfn.IFNA(VLOOKUP(L596,buff!$K:$L,2,FALSE),""))</f>
        <v>20591:100:4:9</v>
      </c>
      <c r="R596" s="6" t="str">
        <f>IF(_xlfn.IFNA(VLOOKUP(M596,buff!$K:$L,2,FALSE),"")=0,"",_xlfn.IFNA(VLOOKUP(M596,buff!$K:$L,2,FALSE),""))</f>
        <v/>
      </c>
      <c r="S596" s="6" t="str">
        <f>IF(_xlfn.IFNA(VLOOKUP(N596,buff!$K:$L,2,FALSE),"")=0,"",_xlfn.IFNA(VLOOKUP(N596,buff!$K:$L,2,FALSE),""))</f>
        <v/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>
        <v>-316</v>
      </c>
      <c r="W596" t="s">
        <v>1487</v>
      </c>
    </row>
    <row r="597" spans="1:23" x14ac:dyDescent="0.15">
      <c r="A597" s="8" t="str">
        <f t="shared" si="98"/>
        <v>被动技能30等级12</v>
      </c>
      <c r="B597" s="8">
        <f t="shared" si="101"/>
        <v>30</v>
      </c>
      <c r="C597" s="8">
        <f t="shared" si="92"/>
        <v>12</v>
      </c>
      <c r="E597" s="8">
        <f t="shared" si="99"/>
        <v>200592</v>
      </c>
      <c r="F597" t="str">
        <f t="shared" si="100"/>
        <v>痛苦</v>
      </c>
      <c r="G597">
        <v>200592</v>
      </c>
      <c r="H597" s="26" t="s">
        <v>462</v>
      </c>
      <c r="I597" s="4" t="str">
        <f t="shared" si="102"/>
        <v>每回合敌方全体血量-389</v>
      </c>
      <c r="J597" t="s">
        <v>154</v>
      </c>
      <c r="K597" s="10" t="str">
        <f t="shared" si="96"/>
        <v>20592:100:4:9</v>
      </c>
      <c r="L597" s="4" t="s">
        <v>1043</v>
      </c>
      <c r="Q597" s="6" t="str">
        <f>IF(_xlfn.IFNA(VLOOKUP(L597,buff!$K:$L,2,FALSE),"")=0,"",_xlfn.IFNA(VLOOKUP(L597,buff!$K:$L,2,FALSE),""))</f>
        <v>20592:100:4:9</v>
      </c>
      <c r="R597" s="6" t="str">
        <f>IF(_xlfn.IFNA(VLOOKUP(M597,buff!$K:$L,2,FALSE),"")=0,"",_xlfn.IFNA(VLOOKUP(M597,buff!$K:$L,2,FALSE),""))</f>
        <v/>
      </c>
      <c r="S597" s="6" t="str">
        <f>IF(_xlfn.IFNA(VLOOKUP(N597,buff!$K:$L,2,FALSE),"")=0,"",_xlfn.IFNA(VLOOKUP(N597,buff!$K:$L,2,FALSE),""))</f>
        <v/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>
        <v>-389</v>
      </c>
      <c r="W597" t="s">
        <v>1487</v>
      </c>
    </row>
    <row r="598" spans="1:23" x14ac:dyDescent="0.15">
      <c r="A598" s="8" t="str">
        <f t="shared" si="98"/>
        <v>被动技能30等级13</v>
      </c>
      <c r="B598" s="8">
        <f t="shared" si="101"/>
        <v>30</v>
      </c>
      <c r="C598" s="8">
        <f t="shared" si="92"/>
        <v>13</v>
      </c>
      <c r="E598" s="8">
        <f t="shared" si="99"/>
        <v>200593</v>
      </c>
      <c r="F598" t="str">
        <f t="shared" si="100"/>
        <v>痛苦</v>
      </c>
      <c r="G598">
        <v>200593</v>
      </c>
      <c r="H598" s="26" t="s">
        <v>462</v>
      </c>
      <c r="I598" s="4" t="str">
        <f t="shared" si="102"/>
        <v>每回合敌方全体血量-479</v>
      </c>
      <c r="J598" t="s">
        <v>154</v>
      </c>
      <c r="K598" s="10" t="str">
        <f t="shared" si="96"/>
        <v>20593:100:4:9</v>
      </c>
      <c r="L598" s="4" t="s">
        <v>1044</v>
      </c>
      <c r="Q598" s="6" t="str">
        <f>IF(_xlfn.IFNA(VLOOKUP(L598,buff!$K:$L,2,FALSE),"")=0,"",_xlfn.IFNA(VLOOKUP(L598,buff!$K:$L,2,FALSE),""))</f>
        <v>20593:100:4:9</v>
      </c>
      <c r="R598" s="6" t="str">
        <f>IF(_xlfn.IFNA(VLOOKUP(M598,buff!$K:$L,2,FALSE),"")=0,"",_xlfn.IFNA(VLOOKUP(M598,buff!$K:$L,2,FALSE),""))</f>
        <v/>
      </c>
      <c r="S598" s="6" t="str">
        <f>IF(_xlfn.IFNA(VLOOKUP(N598,buff!$K:$L,2,FALSE),"")=0,"",_xlfn.IFNA(VLOOKUP(N598,buff!$K:$L,2,FALSE),""))</f>
        <v/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>
        <v>-479</v>
      </c>
      <c r="W598" t="s">
        <v>1487</v>
      </c>
    </row>
    <row r="599" spans="1:23" x14ac:dyDescent="0.15">
      <c r="A599" s="8" t="str">
        <f t="shared" si="98"/>
        <v>被动技能30等级14</v>
      </c>
      <c r="B599" s="8">
        <f t="shared" si="101"/>
        <v>30</v>
      </c>
      <c r="C599" s="8">
        <f t="shared" ref="C599:C625" si="103">IF(C598=C$4,1,C598+1)</f>
        <v>14</v>
      </c>
      <c r="E599" s="8">
        <f t="shared" si="99"/>
        <v>200594</v>
      </c>
      <c r="F599" t="str">
        <f t="shared" si="100"/>
        <v>痛苦</v>
      </c>
      <c r="G599">
        <v>200594</v>
      </c>
      <c r="H599" s="26" t="s">
        <v>462</v>
      </c>
      <c r="I599" s="4" t="str">
        <f t="shared" si="102"/>
        <v>每回合敌方全体血量-589</v>
      </c>
      <c r="J599" t="s">
        <v>154</v>
      </c>
      <c r="K599" s="10" t="str">
        <f t="shared" si="96"/>
        <v>20594:100:4:9</v>
      </c>
      <c r="L599" s="4" t="s">
        <v>1045</v>
      </c>
      <c r="Q599" s="6" t="str">
        <f>IF(_xlfn.IFNA(VLOOKUP(L599,buff!$K:$L,2,FALSE),"")=0,"",_xlfn.IFNA(VLOOKUP(L599,buff!$K:$L,2,FALSE),""))</f>
        <v>20594:100:4:9</v>
      </c>
      <c r="R599" s="6" t="str">
        <f>IF(_xlfn.IFNA(VLOOKUP(M599,buff!$K:$L,2,FALSE),"")=0,"",_xlfn.IFNA(VLOOKUP(M599,buff!$K:$L,2,FALSE),""))</f>
        <v/>
      </c>
      <c r="S599" s="6" t="str">
        <f>IF(_xlfn.IFNA(VLOOKUP(N599,buff!$K:$L,2,FALSE),"")=0,"",_xlfn.IFNA(VLOOKUP(N599,buff!$K:$L,2,FALSE),""))</f>
        <v/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>
        <v>-589</v>
      </c>
      <c r="W599" t="s">
        <v>1487</v>
      </c>
    </row>
    <row r="600" spans="1:23" x14ac:dyDescent="0.15">
      <c r="A600" s="8" t="str">
        <f t="shared" si="98"/>
        <v>被动技能30等级15</v>
      </c>
      <c r="B600" s="8">
        <f t="shared" si="101"/>
        <v>30</v>
      </c>
      <c r="C600" s="8">
        <f t="shared" si="103"/>
        <v>15</v>
      </c>
      <c r="E600" s="8">
        <f t="shared" si="99"/>
        <v>200595</v>
      </c>
      <c r="F600" t="str">
        <f t="shared" si="100"/>
        <v>痛苦</v>
      </c>
      <c r="G600">
        <v>200595</v>
      </c>
      <c r="H600" s="26" t="s">
        <v>462</v>
      </c>
      <c r="I600" s="4" t="str">
        <f t="shared" si="102"/>
        <v>每回合敌方全体血量-725</v>
      </c>
      <c r="J600" t="s">
        <v>154</v>
      </c>
      <c r="K600" s="10" t="str">
        <f t="shared" si="96"/>
        <v>20595:100:4:9</v>
      </c>
      <c r="L600" s="4" t="s">
        <v>1046</v>
      </c>
      <c r="Q600" s="6" t="str">
        <f>IF(_xlfn.IFNA(VLOOKUP(L600,buff!$K:$L,2,FALSE),"")=0,"",_xlfn.IFNA(VLOOKUP(L600,buff!$K:$L,2,FALSE),""))</f>
        <v>20595:100:4:9</v>
      </c>
      <c r="R600" s="6" t="str">
        <f>IF(_xlfn.IFNA(VLOOKUP(M600,buff!$K:$L,2,FALSE),"")=0,"",_xlfn.IFNA(VLOOKUP(M600,buff!$K:$L,2,FALSE),""))</f>
        <v/>
      </c>
      <c r="S600" s="6" t="str">
        <f>IF(_xlfn.IFNA(VLOOKUP(N600,buff!$K:$L,2,FALSE),"")=0,"",_xlfn.IFNA(VLOOKUP(N600,buff!$K:$L,2,FALSE),""))</f>
        <v/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>
        <v>-725</v>
      </c>
      <c r="W600" t="s">
        <v>1487</v>
      </c>
    </row>
    <row r="601" spans="1:23" x14ac:dyDescent="0.15">
      <c r="A601" s="8" t="str">
        <f t="shared" si="98"/>
        <v>被动技能30等级16</v>
      </c>
      <c r="B601" s="8">
        <f t="shared" si="101"/>
        <v>30</v>
      </c>
      <c r="C601" s="8">
        <f t="shared" si="103"/>
        <v>16</v>
      </c>
      <c r="E601" s="8">
        <f t="shared" si="99"/>
        <v>200596</v>
      </c>
      <c r="F601" t="str">
        <f t="shared" si="100"/>
        <v>痛苦</v>
      </c>
      <c r="G601">
        <v>200596</v>
      </c>
      <c r="H601" s="26" t="s">
        <v>462</v>
      </c>
      <c r="I601" s="4" t="str">
        <f t="shared" si="102"/>
        <v>每回合敌方全体血量-893</v>
      </c>
      <c r="J601" t="s">
        <v>154</v>
      </c>
      <c r="K601" s="10" t="str">
        <f t="shared" si="96"/>
        <v>20596:100:4:9</v>
      </c>
      <c r="L601" s="4" t="s">
        <v>1047</v>
      </c>
      <c r="Q601" s="6" t="str">
        <f>IF(_xlfn.IFNA(VLOOKUP(L601,buff!$K:$L,2,FALSE),"")=0,"",_xlfn.IFNA(VLOOKUP(L601,buff!$K:$L,2,FALSE),""))</f>
        <v>20596:100:4:9</v>
      </c>
      <c r="R601" s="6" t="str">
        <f>IF(_xlfn.IFNA(VLOOKUP(M601,buff!$K:$L,2,FALSE),"")=0,"",_xlfn.IFNA(VLOOKUP(M601,buff!$K:$L,2,FALSE),""))</f>
        <v/>
      </c>
      <c r="S601" s="6" t="str">
        <f>IF(_xlfn.IFNA(VLOOKUP(N601,buff!$K:$L,2,FALSE),"")=0,"",_xlfn.IFNA(VLOOKUP(N601,buff!$K:$L,2,FALSE),""))</f>
        <v/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>
        <v>-893</v>
      </c>
      <c r="W601" t="s">
        <v>1487</v>
      </c>
    </row>
    <row r="602" spans="1:23" x14ac:dyDescent="0.15">
      <c r="A602" s="8" t="str">
        <f t="shared" si="98"/>
        <v>被动技能30等级17</v>
      </c>
      <c r="B602" s="8">
        <f t="shared" si="101"/>
        <v>30</v>
      </c>
      <c r="C602" s="8">
        <f t="shared" si="103"/>
        <v>17</v>
      </c>
      <c r="E602" s="8">
        <f t="shared" si="99"/>
        <v>200597</v>
      </c>
      <c r="F602" t="str">
        <f t="shared" si="100"/>
        <v>痛苦</v>
      </c>
      <c r="G602">
        <v>200597</v>
      </c>
      <c r="H602" s="26" t="s">
        <v>462</v>
      </c>
      <c r="I602" s="4" t="str">
        <f t="shared" si="102"/>
        <v>每回合敌方全体血量-1099</v>
      </c>
      <c r="J602" t="s">
        <v>154</v>
      </c>
      <c r="K602" s="10" t="str">
        <f t="shared" si="96"/>
        <v>20597:100:4:9</v>
      </c>
      <c r="L602" s="4" t="s">
        <v>1048</v>
      </c>
      <c r="Q602" s="6" t="str">
        <f>IF(_xlfn.IFNA(VLOOKUP(L602,buff!$K:$L,2,FALSE),"")=0,"",_xlfn.IFNA(VLOOKUP(L602,buff!$K:$L,2,FALSE),""))</f>
        <v>20597:100:4:9</v>
      </c>
      <c r="R602" s="6" t="str">
        <f>IF(_xlfn.IFNA(VLOOKUP(M602,buff!$K:$L,2,FALSE),"")=0,"",_xlfn.IFNA(VLOOKUP(M602,buff!$K:$L,2,FALSE),""))</f>
        <v/>
      </c>
      <c r="S602" s="6" t="str">
        <f>IF(_xlfn.IFNA(VLOOKUP(N602,buff!$K:$L,2,FALSE),"")=0,"",_xlfn.IFNA(VLOOKUP(N602,buff!$K:$L,2,FALSE),""))</f>
        <v/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>
        <v>-1099</v>
      </c>
      <c r="W602" t="s">
        <v>1487</v>
      </c>
    </row>
    <row r="603" spans="1:23" x14ac:dyDescent="0.15">
      <c r="A603" s="8" t="str">
        <f t="shared" si="98"/>
        <v>被动技能30等级18</v>
      </c>
      <c r="B603" s="8">
        <f t="shared" si="101"/>
        <v>30</v>
      </c>
      <c r="C603" s="8">
        <f t="shared" si="103"/>
        <v>18</v>
      </c>
      <c r="E603" s="8">
        <f t="shared" si="99"/>
        <v>200598</v>
      </c>
      <c r="F603" t="str">
        <f t="shared" si="100"/>
        <v>痛苦</v>
      </c>
      <c r="G603">
        <v>200598</v>
      </c>
      <c r="H603" s="26" t="s">
        <v>462</v>
      </c>
      <c r="I603" s="4" t="str">
        <f t="shared" si="102"/>
        <v>每回合敌方全体血量-1353</v>
      </c>
      <c r="J603" t="s">
        <v>154</v>
      </c>
      <c r="K603" s="10" t="str">
        <f t="shared" si="96"/>
        <v>20598:100:4:9</v>
      </c>
      <c r="L603" s="4" t="s">
        <v>1049</v>
      </c>
      <c r="Q603" s="6" t="str">
        <f>IF(_xlfn.IFNA(VLOOKUP(L603,buff!$K:$L,2,FALSE),"")=0,"",_xlfn.IFNA(VLOOKUP(L603,buff!$K:$L,2,FALSE),""))</f>
        <v>20598:100:4:9</v>
      </c>
      <c r="R603" s="6" t="str">
        <f>IF(_xlfn.IFNA(VLOOKUP(M603,buff!$K:$L,2,FALSE),"")=0,"",_xlfn.IFNA(VLOOKUP(M603,buff!$K:$L,2,FALSE),""))</f>
        <v/>
      </c>
      <c r="S603" s="6" t="str">
        <f>IF(_xlfn.IFNA(VLOOKUP(N603,buff!$K:$L,2,FALSE),"")=0,"",_xlfn.IFNA(VLOOKUP(N603,buff!$K:$L,2,FALSE),""))</f>
        <v/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>
        <v>-1353</v>
      </c>
      <c r="W603" t="s">
        <v>1487</v>
      </c>
    </row>
    <row r="604" spans="1:23" x14ac:dyDescent="0.15">
      <c r="A604" s="8" t="str">
        <f t="shared" si="98"/>
        <v>被动技能30等级19</v>
      </c>
      <c r="B604" s="8">
        <f t="shared" si="101"/>
        <v>30</v>
      </c>
      <c r="C604" s="8">
        <f t="shared" si="103"/>
        <v>19</v>
      </c>
      <c r="E604" s="8">
        <f t="shared" si="99"/>
        <v>200599</v>
      </c>
      <c r="F604" t="str">
        <f t="shared" si="100"/>
        <v>痛苦</v>
      </c>
      <c r="G604">
        <v>200599</v>
      </c>
      <c r="H604" s="26" t="s">
        <v>462</v>
      </c>
      <c r="I604" s="4" t="str">
        <f t="shared" si="102"/>
        <v>每回合敌方全体血量-1666</v>
      </c>
      <c r="J604" t="s">
        <v>154</v>
      </c>
      <c r="K604" s="10" t="str">
        <f t="shared" si="96"/>
        <v>20599:100:4:9</v>
      </c>
      <c r="L604" s="4" t="s">
        <v>1050</v>
      </c>
      <c r="Q604" s="6" t="str">
        <f>IF(_xlfn.IFNA(VLOOKUP(L604,buff!$K:$L,2,FALSE),"")=0,"",_xlfn.IFNA(VLOOKUP(L604,buff!$K:$L,2,FALSE),""))</f>
        <v>20599:100:4:9</v>
      </c>
      <c r="R604" s="6" t="str">
        <f>IF(_xlfn.IFNA(VLOOKUP(M604,buff!$K:$L,2,FALSE),"")=0,"",_xlfn.IFNA(VLOOKUP(M604,buff!$K:$L,2,FALSE),""))</f>
        <v/>
      </c>
      <c r="S604" s="6" t="str">
        <f>IF(_xlfn.IFNA(VLOOKUP(N604,buff!$K:$L,2,FALSE),"")=0,"",_xlfn.IFNA(VLOOKUP(N604,buff!$K:$L,2,FALSE),""))</f>
        <v/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>
        <v>-1666</v>
      </c>
      <c r="W604" t="s">
        <v>1487</v>
      </c>
    </row>
    <row r="605" spans="1:23" x14ac:dyDescent="0.15">
      <c r="A605" s="8" t="str">
        <f t="shared" si="98"/>
        <v>被动技能30等级20</v>
      </c>
      <c r="B605" s="8">
        <f t="shared" si="101"/>
        <v>30</v>
      </c>
      <c r="C605" s="8">
        <f t="shared" si="103"/>
        <v>20</v>
      </c>
      <c r="E605" s="8">
        <f t="shared" si="99"/>
        <v>200600</v>
      </c>
      <c r="F605" t="str">
        <f t="shared" si="100"/>
        <v>痛苦</v>
      </c>
      <c r="G605">
        <v>200600</v>
      </c>
      <c r="H605" s="26" t="s">
        <v>462</v>
      </c>
      <c r="I605" s="4" t="str">
        <f t="shared" si="102"/>
        <v>每回合敌方全体血量-2051</v>
      </c>
      <c r="J605" t="s">
        <v>154</v>
      </c>
      <c r="K605" s="10" t="str">
        <f t="shared" si="96"/>
        <v>20600:100:4:9</v>
      </c>
      <c r="L605" s="4" t="s">
        <v>1051</v>
      </c>
      <c r="Q605" s="6" t="str">
        <f>IF(_xlfn.IFNA(VLOOKUP(L605,buff!$K:$L,2,FALSE),"")=0,"",_xlfn.IFNA(VLOOKUP(L605,buff!$K:$L,2,FALSE),""))</f>
        <v>20600:100:4:9</v>
      </c>
      <c r="R605" s="6" t="str">
        <f>IF(_xlfn.IFNA(VLOOKUP(M605,buff!$K:$L,2,FALSE),"")=0,"",_xlfn.IFNA(VLOOKUP(M605,buff!$K:$L,2,FALSE),""))</f>
        <v/>
      </c>
      <c r="S605" s="6" t="str">
        <f>IF(_xlfn.IFNA(VLOOKUP(N605,buff!$K:$L,2,FALSE),"")=0,"",_xlfn.IFNA(VLOOKUP(N605,buff!$K:$L,2,FALSE),""))</f>
        <v/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>
        <v>-2051</v>
      </c>
      <c r="W605" t="s">
        <v>1487</v>
      </c>
    </row>
    <row r="606" spans="1:23" x14ac:dyDescent="0.15">
      <c r="A606" s="8" t="str">
        <f t="shared" si="98"/>
        <v>被动技能31等级1</v>
      </c>
      <c r="B606" s="8">
        <f t="shared" si="101"/>
        <v>31</v>
      </c>
      <c r="C606" s="8">
        <f t="shared" si="103"/>
        <v>1</v>
      </c>
      <c r="E606" s="8">
        <f t="shared" si="99"/>
        <v>200601</v>
      </c>
      <c r="F606" t="str">
        <f t="shared" si="100"/>
        <v>迟钝</v>
      </c>
      <c r="G606">
        <v>200601</v>
      </c>
      <c r="H606" s="4" t="s">
        <v>463</v>
      </c>
      <c r="I606" s="4" t="str">
        <f>"敌方全体速度值"&amp;V606</f>
        <v>敌方全体速度值-19</v>
      </c>
      <c r="J606" t="s">
        <v>154</v>
      </c>
      <c r="K606" s="10" t="str">
        <f t="shared" si="96"/>
        <v>20601:100:4:9</v>
      </c>
      <c r="L606" s="4" t="s">
        <v>1052</v>
      </c>
      <c r="Q606" s="6" t="str">
        <f>IF(_xlfn.IFNA(VLOOKUP(L606,buff!$K:$L,2,FALSE),"")=0,"",_xlfn.IFNA(VLOOKUP(L606,buff!$K:$L,2,FALSE),""))</f>
        <v>20601:100:4:9</v>
      </c>
      <c r="R606" s="6" t="str">
        <f>IF(_xlfn.IFNA(VLOOKUP(M606,buff!$K:$L,2,FALSE),"")=0,"",_xlfn.IFNA(VLOOKUP(M606,buff!$K:$L,2,FALSE),""))</f>
        <v/>
      </c>
      <c r="S606" s="6" t="str">
        <f>IF(_xlfn.IFNA(VLOOKUP(N606,buff!$K:$L,2,FALSE),"")=0,"",_xlfn.IFNA(VLOOKUP(N606,buff!$K:$L,2,FALSE),""))</f>
        <v/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>
        <v>-19</v>
      </c>
      <c r="W606" t="s">
        <v>1487</v>
      </c>
    </row>
    <row r="607" spans="1:23" x14ac:dyDescent="0.15">
      <c r="A607" s="8" t="str">
        <f t="shared" si="98"/>
        <v>被动技能31等级2</v>
      </c>
      <c r="B607" s="8">
        <f t="shared" si="101"/>
        <v>31</v>
      </c>
      <c r="C607" s="8">
        <f t="shared" si="103"/>
        <v>2</v>
      </c>
      <c r="E607" s="8">
        <f t="shared" si="99"/>
        <v>200602</v>
      </c>
      <c r="F607" t="str">
        <f t="shared" si="100"/>
        <v>迟钝</v>
      </c>
      <c r="G607">
        <v>200602</v>
      </c>
      <c r="H607" s="4" t="s">
        <v>463</v>
      </c>
      <c r="I607" s="4" t="str">
        <f t="shared" ref="I607:I625" si="104">"敌方全体速度值"&amp;V607</f>
        <v>敌方全体速度值-28</v>
      </c>
      <c r="J607" t="s">
        <v>154</v>
      </c>
      <c r="K607" s="10" t="str">
        <f t="shared" si="96"/>
        <v>20602:100:4:9</v>
      </c>
      <c r="L607" s="4" t="s">
        <v>1053</v>
      </c>
      <c r="Q607" s="6" t="str">
        <f>IF(_xlfn.IFNA(VLOOKUP(L607,buff!$K:$L,2,FALSE),"")=0,"",_xlfn.IFNA(VLOOKUP(L607,buff!$K:$L,2,FALSE),""))</f>
        <v>20602:100:4:9</v>
      </c>
      <c r="R607" s="6" t="str">
        <f>IF(_xlfn.IFNA(VLOOKUP(M607,buff!$K:$L,2,FALSE),"")=0,"",_xlfn.IFNA(VLOOKUP(M607,buff!$K:$L,2,FALSE),""))</f>
        <v/>
      </c>
      <c r="S607" s="6" t="str">
        <f>IF(_xlfn.IFNA(VLOOKUP(N607,buff!$K:$L,2,FALSE),"")=0,"",_xlfn.IFNA(VLOOKUP(N607,buff!$K:$L,2,FALSE),""))</f>
        <v/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>
        <v>-28</v>
      </c>
      <c r="W607" t="s">
        <v>1487</v>
      </c>
    </row>
    <row r="608" spans="1:23" x14ac:dyDescent="0.15">
      <c r="A608" s="8" t="str">
        <f t="shared" si="98"/>
        <v>被动技能31等级3</v>
      </c>
      <c r="B608" s="8">
        <f t="shared" si="101"/>
        <v>31</v>
      </c>
      <c r="C608" s="8">
        <f t="shared" si="103"/>
        <v>3</v>
      </c>
      <c r="E608" s="8">
        <f t="shared" si="99"/>
        <v>200603</v>
      </c>
      <c r="F608" t="str">
        <f t="shared" si="100"/>
        <v>迟钝</v>
      </c>
      <c r="G608">
        <v>200603</v>
      </c>
      <c r="H608" s="4" t="s">
        <v>463</v>
      </c>
      <c r="I608" s="4" t="str">
        <f t="shared" si="104"/>
        <v>敌方全体速度值-37</v>
      </c>
      <c r="J608" t="s">
        <v>154</v>
      </c>
      <c r="K608" s="10" t="str">
        <f t="shared" si="96"/>
        <v>20603:100:4:9</v>
      </c>
      <c r="L608" s="4" t="s">
        <v>1054</v>
      </c>
      <c r="Q608" s="6" t="str">
        <f>IF(_xlfn.IFNA(VLOOKUP(L608,buff!$K:$L,2,FALSE),"")=0,"",_xlfn.IFNA(VLOOKUP(L608,buff!$K:$L,2,FALSE),""))</f>
        <v>20603:100:4:9</v>
      </c>
      <c r="R608" s="6" t="str">
        <f>IF(_xlfn.IFNA(VLOOKUP(M608,buff!$K:$L,2,FALSE),"")=0,"",_xlfn.IFNA(VLOOKUP(M608,buff!$K:$L,2,FALSE),""))</f>
        <v/>
      </c>
      <c r="S608" s="6" t="str">
        <f>IF(_xlfn.IFNA(VLOOKUP(N608,buff!$K:$L,2,FALSE),"")=0,"",_xlfn.IFNA(VLOOKUP(N608,buff!$K:$L,2,FALSE),""))</f>
        <v/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>
        <v>-37</v>
      </c>
      <c r="W608" t="s">
        <v>1487</v>
      </c>
    </row>
    <row r="609" spans="1:23" x14ac:dyDescent="0.15">
      <c r="A609" s="8" t="str">
        <f t="shared" si="98"/>
        <v>被动技能31等级4</v>
      </c>
      <c r="B609" s="8">
        <f t="shared" si="101"/>
        <v>31</v>
      </c>
      <c r="C609" s="8">
        <f t="shared" si="103"/>
        <v>4</v>
      </c>
      <c r="E609" s="8">
        <f t="shared" si="99"/>
        <v>200604</v>
      </c>
      <c r="F609" t="str">
        <f t="shared" si="100"/>
        <v>迟钝</v>
      </c>
      <c r="G609">
        <v>200604</v>
      </c>
      <c r="H609" s="4" t="s">
        <v>463</v>
      </c>
      <c r="I609" s="4" t="str">
        <f t="shared" si="104"/>
        <v>敌方全体速度值-46</v>
      </c>
      <c r="J609" t="s">
        <v>154</v>
      </c>
      <c r="K609" s="10" t="str">
        <f t="shared" ref="K609:K625" si="105">IF(Q609="","",Q609)&amp;IF(R609="","","|"&amp;R609)&amp;IF(S609="","","|"&amp;S609)&amp;IF(T609="","","|"&amp;T609)&amp;IF(U609="","","|"&amp;U609)</f>
        <v>20604:100:4:9</v>
      </c>
      <c r="L609" s="4" t="s">
        <v>1055</v>
      </c>
      <c r="Q609" s="6" t="str">
        <f>IF(_xlfn.IFNA(VLOOKUP(L609,buff!$K:$L,2,FALSE),"")=0,"",_xlfn.IFNA(VLOOKUP(L609,buff!$K:$L,2,FALSE),""))</f>
        <v>20604:100:4:9</v>
      </c>
      <c r="R609" s="6" t="str">
        <f>IF(_xlfn.IFNA(VLOOKUP(M609,buff!$K:$L,2,FALSE),"")=0,"",_xlfn.IFNA(VLOOKUP(M609,buff!$K:$L,2,FALSE),""))</f>
        <v/>
      </c>
      <c r="S609" s="6" t="str">
        <f>IF(_xlfn.IFNA(VLOOKUP(N609,buff!$K:$L,2,FALSE),"")=0,"",_xlfn.IFNA(VLOOKUP(N609,buff!$K:$L,2,FALSE),""))</f>
        <v/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>
        <v>-46</v>
      </c>
      <c r="W609" t="s">
        <v>1487</v>
      </c>
    </row>
    <row r="610" spans="1:23" x14ac:dyDescent="0.15">
      <c r="A610" s="8" t="str">
        <f t="shared" si="98"/>
        <v>被动技能31等级5</v>
      </c>
      <c r="B610" s="8">
        <f t="shared" si="101"/>
        <v>31</v>
      </c>
      <c r="C610" s="8">
        <f t="shared" si="103"/>
        <v>5</v>
      </c>
      <c r="E610" s="8">
        <f t="shared" si="99"/>
        <v>200605</v>
      </c>
      <c r="F610" t="str">
        <f t="shared" si="100"/>
        <v>迟钝</v>
      </c>
      <c r="G610">
        <v>200605</v>
      </c>
      <c r="H610" s="4" t="s">
        <v>463</v>
      </c>
      <c r="I610" s="4" t="str">
        <f t="shared" si="104"/>
        <v>敌方全体速度值-57</v>
      </c>
      <c r="J610" t="s">
        <v>154</v>
      </c>
      <c r="K610" s="10" t="str">
        <f t="shared" si="105"/>
        <v>20605:100:4:9</v>
      </c>
      <c r="L610" s="4" t="s">
        <v>1056</v>
      </c>
      <c r="Q610" s="6" t="str">
        <f>IF(_xlfn.IFNA(VLOOKUP(L610,buff!$K:$L,2,FALSE),"")=0,"",_xlfn.IFNA(VLOOKUP(L610,buff!$K:$L,2,FALSE),""))</f>
        <v>20605:100:4:9</v>
      </c>
      <c r="R610" s="6" t="str">
        <f>IF(_xlfn.IFNA(VLOOKUP(M610,buff!$K:$L,2,FALSE),"")=0,"",_xlfn.IFNA(VLOOKUP(M610,buff!$K:$L,2,FALSE),""))</f>
        <v/>
      </c>
      <c r="S610" s="6" t="str">
        <f>IF(_xlfn.IFNA(VLOOKUP(N610,buff!$K:$L,2,FALSE),"")=0,"",_xlfn.IFNA(VLOOKUP(N610,buff!$K:$L,2,FALSE),""))</f>
        <v/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>
        <v>-57</v>
      </c>
      <c r="W610" t="s">
        <v>1487</v>
      </c>
    </row>
    <row r="611" spans="1:23" x14ac:dyDescent="0.15">
      <c r="A611" s="8" t="str">
        <f t="shared" si="98"/>
        <v>被动技能31等级6</v>
      </c>
      <c r="B611" s="8">
        <f t="shared" si="101"/>
        <v>31</v>
      </c>
      <c r="C611" s="8">
        <f t="shared" si="103"/>
        <v>6</v>
      </c>
      <c r="E611" s="8">
        <f t="shared" si="99"/>
        <v>200606</v>
      </c>
      <c r="F611" t="str">
        <f t="shared" si="100"/>
        <v>迟钝</v>
      </c>
      <c r="G611">
        <v>200606</v>
      </c>
      <c r="H611" s="4" t="s">
        <v>463</v>
      </c>
      <c r="I611" s="4" t="str">
        <f t="shared" si="104"/>
        <v>敌方全体速度值-70</v>
      </c>
      <c r="J611" t="s">
        <v>154</v>
      </c>
      <c r="K611" s="10" t="str">
        <f t="shared" si="105"/>
        <v>20606:100:4:9</v>
      </c>
      <c r="L611" s="4" t="s">
        <v>1057</v>
      </c>
      <c r="Q611" s="6" t="str">
        <f>IF(_xlfn.IFNA(VLOOKUP(L611,buff!$K:$L,2,FALSE),"")=0,"",_xlfn.IFNA(VLOOKUP(L611,buff!$K:$L,2,FALSE),""))</f>
        <v>20606:100:4:9</v>
      </c>
      <c r="R611" s="6" t="str">
        <f>IF(_xlfn.IFNA(VLOOKUP(M611,buff!$K:$L,2,FALSE),"")=0,"",_xlfn.IFNA(VLOOKUP(M611,buff!$K:$L,2,FALSE),""))</f>
        <v/>
      </c>
      <c r="S611" s="6" t="str">
        <f>IF(_xlfn.IFNA(VLOOKUP(N611,buff!$K:$L,2,FALSE),"")=0,"",_xlfn.IFNA(VLOOKUP(N611,buff!$K:$L,2,FALSE),""))</f>
        <v/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>
        <v>-70</v>
      </c>
      <c r="W611" t="s">
        <v>1487</v>
      </c>
    </row>
    <row r="612" spans="1:23" x14ac:dyDescent="0.15">
      <c r="A612" s="8" t="str">
        <f t="shared" si="98"/>
        <v>被动技能31等级7</v>
      </c>
      <c r="B612" s="8">
        <f t="shared" si="101"/>
        <v>31</v>
      </c>
      <c r="C612" s="8">
        <f t="shared" si="103"/>
        <v>7</v>
      </c>
      <c r="E612" s="8">
        <f t="shared" si="99"/>
        <v>200607</v>
      </c>
      <c r="F612" t="str">
        <f t="shared" si="100"/>
        <v>迟钝</v>
      </c>
      <c r="G612">
        <v>200607</v>
      </c>
      <c r="H612" s="4" t="s">
        <v>463</v>
      </c>
      <c r="I612" s="4" t="str">
        <f t="shared" si="104"/>
        <v>敌方全体速度值-86</v>
      </c>
      <c r="J612" t="s">
        <v>154</v>
      </c>
      <c r="K612" s="10" t="str">
        <f t="shared" si="105"/>
        <v>20607:100:4:9</v>
      </c>
      <c r="L612" s="4" t="s">
        <v>1058</v>
      </c>
      <c r="Q612" s="6" t="str">
        <f>IF(_xlfn.IFNA(VLOOKUP(L612,buff!$K:$L,2,FALSE),"")=0,"",_xlfn.IFNA(VLOOKUP(L612,buff!$K:$L,2,FALSE),""))</f>
        <v>20607:100:4:9</v>
      </c>
      <c r="R612" s="6" t="str">
        <f>IF(_xlfn.IFNA(VLOOKUP(M612,buff!$K:$L,2,FALSE),"")=0,"",_xlfn.IFNA(VLOOKUP(M612,buff!$K:$L,2,FALSE),""))</f>
        <v/>
      </c>
      <c r="S612" s="6" t="str">
        <f>IF(_xlfn.IFNA(VLOOKUP(N612,buff!$K:$L,2,FALSE),"")=0,"",_xlfn.IFNA(VLOOKUP(N612,buff!$K:$L,2,FALSE),""))</f>
        <v/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>
        <v>-86</v>
      </c>
      <c r="W612" t="s">
        <v>1487</v>
      </c>
    </row>
    <row r="613" spans="1:23" x14ac:dyDescent="0.15">
      <c r="A613" s="8" t="str">
        <f t="shared" si="98"/>
        <v>被动技能31等级8</v>
      </c>
      <c r="B613" s="8">
        <f t="shared" si="101"/>
        <v>31</v>
      </c>
      <c r="C613" s="8">
        <f t="shared" si="103"/>
        <v>8</v>
      </c>
      <c r="E613" s="8">
        <f t="shared" si="99"/>
        <v>200608</v>
      </c>
      <c r="F613" t="str">
        <f t="shared" si="100"/>
        <v>迟钝</v>
      </c>
      <c r="G613">
        <v>200608</v>
      </c>
      <c r="H613" s="4" t="s">
        <v>463</v>
      </c>
      <c r="I613" s="4" t="str">
        <f t="shared" si="104"/>
        <v>敌方全体速度值-106</v>
      </c>
      <c r="J613" t="s">
        <v>154</v>
      </c>
      <c r="K613" s="10" t="str">
        <f t="shared" si="105"/>
        <v>20608:100:4:9</v>
      </c>
      <c r="L613" s="4" t="s">
        <v>1059</v>
      </c>
      <c r="Q613" s="6" t="str">
        <f>IF(_xlfn.IFNA(VLOOKUP(L613,buff!$K:$L,2,FALSE),"")=0,"",_xlfn.IFNA(VLOOKUP(L613,buff!$K:$L,2,FALSE),""))</f>
        <v>20608:100:4:9</v>
      </c>
      <c r="R613" s="6" t="str">
        <f>IF(_xlfn.IFNA(VLOOKUP(M613,buff!$K:$L,2,FALSE),"")=0,"",_xlfn.IFNA(VLOOKUP(M613,buff!$K:$L,2,FALSE),""))</f>
        <v/>
      </c>
      <c r="S613" s="6" t="str">
        <f>IF(_xlfn.IFNA(VLOOKUP(N613,buff!$K:$L,2,FALSE),"")=0,"",_xlfn.IFNA(VLOOKUP(N613,buff!$K:$L,2,FALSE),""))</f>
        <v/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>
        <v>-106</v>
      </c>
      <c r="W613" t="s">
        <v>1487</v>
      </c>
    </row>
    <row r="614" spans="1:23" x14ac:dyDescent="0.15">
      <c r="A614" s="8" t="str">
        <f t="shared" si="98"/>
        <v>被动技能31等级9</v>
      </c>
      <c r="B614" s="8">
        <f t="shared" si="101"/>
        <v>31</v>
      </c>
      <c r="C614" s="8">
        <f t="shared" si="103"/>
        <v>9</v>
      </c>
      <c r="E614" s="8">
        <f t="shared" si="99"/>
        <v>200609</v>
      </c>
      <c r="F614" t="str">
        <f t="shared" si="100"/>
        <v>迟钝</v>
      </c>
      <c r="G614">
        <v>200609</v>
      </c>
      <c r="H614" s="4" t="s">
        <v>463</v>
      </c>
      <c r="I614" s="4" t="str">
        <f t="shared" si="104"/>
        <v>敌方全体速度值-130</v>
      </c>
      <c r="J614" t="s">
        <v>154</v>
      </c>
      <c r="K614" s="10" t="str">
        <f t="shared" si="105"/>
        <v>20609:100:4:9</v>
      </c>
      <c r="L614" s="4" t="s">
        <v>1060</v>
      </c>
      <c r="Q614" s="6" t="str">
        <f>IF(_xlfn.IFNA(VLOOKUP(L614,buff!$K:$L,2,FALSE),"")=0,"",_xlfn.IFNA(VLOOKUP(L614,buff!$K:$L,2,FALSE),""))</f>
        <v>20609:100:4:9</v>
      </c>
      <c r="R614" s="6" t="str">
        <f>IF(_xlfn.IFNA(VLOOKUP(M614,buff!$K:$L,2,FALSE),"")=0,"",_xlfn.IFNA(VLOOKUP(M614,buff!$K:$L,2,FALSE),""))</f>
        <v/>
      </c>
      <c r="S614" s="6" t="str">
        <f>IF(_xlfn.IFNA(VLOOKUP(N614,buff!$K:$L,2,FALSE),"")=0,"",_xlfn.IFNA(VLOOKUP(N614,buff!$K:$L,2,FALSE),""))</f>
        <v/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>
        <v>-130</v>
      </c>
      <c r="W614" t="s">
        <v>1487</v>
      </c>
    </row>
    <row r="615" spans="1:23" x14ac:dyDescent="0.15">
      <c r="A615" s="8" t="str">
        <f t="shared" si="98"/>
        <v>被动技能31等级10</v>
      </c>
      <c r="B615" s="8">
        <f t="shared" si="101"/>
        <v>31</v>
      </c>
      <c r="C615" s="8">
        <f t="shared" si="103"/>
        <v>10</v>
      </c>
      <c r="E615" s="8">
        <f t="shared" si="99"/>
        <v>200610</v>
      </c>
      <c r="F615" t="str">
        <f t="shared" si="100"/>
        <v>迟钝</v>
      </c>
      <c r="G615">
        <v>200610</v>
      </c>
      <c r="H615" s="4" t="s">
        <v>463</v>
      </c>
      <c r="I615" s="4" t="str">
        <f t="shared" si="104"/>
        <v>敌方全体速度值-161</v>
      </c>
      <c r="J615" t="s">
        <v>154</v>
      </c>
      <c r="K615" s="10" t="str">
        <f t="shared" si="105"/>
        <v>20610:100:4:9</v>
      </c>
      <c r="L615" s="4" t="s">
        <v>1061</v>
      </c>
      <c r="Q615" s="6" t="str">
        <f>IF(_xlfn.IFNA(VLOOKUP(L615,buff!$K:$L,2,FALSE),"")=0,"",_xlfn.IFNA(VLOOKUP(L615,buff!$K:$L,2,FALSE),""))</f>
        <v>20610:100:4:9</v>
      </c>
      <c r="R615" s="6" t="str">
        <f>IF(_xlfn.IFNA(VLOOKUP(M615,buff!$K:$L,2,FALSE),"")=0,"",_xlfn.IFNA(VLOOKUP(M615,buff!$K:$L,2,FALSE),""))</f>
        <v/>
      </c>
      <c r="S615" s="6" t="str">
        <f>IF(_xlfn.IFNA(VLOOKUP(N615,buff!$K:$L,2,FALSE),"")=0,"",_xlfn.IFNA(VLOOKUP(N615,buff!$K:$L,2,FALSE),""))</f>
        <v/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>
        <v>-161</v>
      </c>
      <c r="W615" t="s">
        <v>1487</v>
      </c>
    </row>
    <row r="616" spans="1:23" x14ac:dyDescent="0.15">
      <c r="A616" s="8" t="str">
        <f t="shared" si="98"/>
        <v>被动技能31等级11</v>
      </c>
      <c r="B616" s="8">
        <f t="shared" si="101"/>
        <v>31</v>
      </c>
      <c r="C616" s="8">
        <f t="shared" si="103"/>
        <v>11</v>
      </c>
      <c r="E616" s="8">
        <f t="shared" si="99"/>
        <v>200611</v>
      </c>
      <c r="F616" t="str">
        <f t="shared" si="100"/>
        <v>迟钝</v>
      </c>
      <c r="G616">
        <v>200611</v>
      </c>
      <c r="H616" s="4" t="s">
        <v>463</v>
      </c>
      <c r="I616" s="4" t="str">
        <f t="shared" si="104"/>
        <v>敌方全体速度值-198</v>
      </c>
      <c r="J616" t="s">
        <v>154</v>
      </c>
      <c r="K616" s="10" t="str">
        <f t="shared" si="105"/>
        <v>20611:100:4:9</v>
      </c>
      <c r="L616" s="4" t="s">
        <v>1062</v>
      </c>
      <c r="Q616" s="6" t="str">
        <f>IF(_xlfn.IFNA(VLOOKUP(L616,buff!$K:$L,2,FALSE),"")=0,"",_xlfn.IFNA(VLOOKUP(L616,buff!$K:$L,2,FALSE),""))</f>
        <v>20611:100:4:9</v>
      </c>
      <c r="R616" s="6" t="str">
        <f>IF(_xlfn.IFNA(VLOOKUP(M616,buff!$K:$L,2,FALSE),"")=0,"",_xlfn.IFNA(VLOOKUP(M616,buff!$K:$L,2,FALSE),""))</f>
        <v/>
      </c>
      <c r="S616" s="6" t="str">
        <f>IF(_xlfn.IFNA(VLOOKUP(N616,buff!$K:$L,2,FALSE),"")=0,"",_xlfn.IFNA(VLOOKUP(N616,buff!$K:$L,2,FALSE),""))</f>
        <v/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>
        <v>-198</v>
      </c>
      <c r="W616" t="s">
        <v>1487</v>
      </c>
    </row>
    <row r="617" spans="1:23" x14ac:dyDescent="0.15">
      <c r="A617" s="8" t="str">
        <f t="shared" si="98"/>
        <v>被动技能31等级12</v>
      </c>
      <c r="B617" s="8">
        <f t="shared" si="101"/>
        <v>31</v>
      </c>
      <c r="C617" s="8">
        <f t="shared" si="103"/>
        <v>12</v>
      </c>
      <c r="E617" s="8">
        <f t="shared" si="99"/>
        <v>200612</v>
      </c>
      <c r="F617" t="str">
        <f t="shared" si="100"/>
        <v>迟钝</v>
      </c>
      <c r="G617">
        <v>200612</v>
      </c>
      <c r="H617" s="4" t="s">
        <v>463</v>
      </c>
      <c r="I617" s="4" t="str">
        <f t="shared" si="104"/>
        <v>敌方全体速度值-243</v>
      </c>
      <c r="J617" t="s">
        <v>154</v>
      </c>
      <c r="K617" s="10" t="str">
        <f t="shared" si="105"/>
        <v>20612:100:4:9</v>
      </c>
      <c r="L617" s="4" t="s">
        <v>1063</v>
      </c>
      <c r="Q617" s="6" t="str">
        <f>IF(_xlfn.IFNA(VLOOKUP(L617,buff!$K:$L,2,FALSE),"")=0,"",_xlfn.IFNA(VLOOKUP(L617,buff!$K:$L,2,FALSE),""))</f>
        <v>20612:100:4:9</v>
      </c>
      <c r="R617" s="6" t="str">
        <f>IF(_xlfn.IFNA(VLOOKUP(M617,buff!$K:$L,2,FALSE),"")=0,"",_xlfn.IFNA(VLOOKUP(M617,buff!$K:$L,2,FALSE),""))</f>
        <v/>
      </c>
      <c r="S617" s="6" t="str">
        <f>IF(_xlfn.IFNA(VLOOKUP(N617,buff!$K:$L,2,FALSE),"")=0,"",_xlfn.IFNA(VLOOKUP(N617,buff!$K:$L,2,FALSE),""))</f>
        <v/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>
        <v>-243</v>
      </c>
      <c r="W617" t="s">
        <v>1487</v>
      </c>
    </row>
    <row r="618" spans="1:23" x14ac:dyDescent="0.15">
      <c r="A618" s="8" t="str">
        <f t="shared" si="98"/>
        <v>被动技能31等级13</v>
      </c>
      <c r="B618" s="8">
        <f t="shared" si="101"/>
        <v>31</v>
      </c>
      <c r="C618" s="8">
        <f t="shared" si="103"/>
        <v>13</v>
      </c>
      <c r="E618" s="8">
        <f t="shared" si="99"/>
        <v>200613</v>
      </c>
      <c r="F618" t="str">
        <f t="shared" si="100"/>
        <v>迟钝</v>
      </c>
      <c r="G618">
        <v>200613</v>
      </c>
      <c r="H618" s="4" t="s">
        <v>463</v>
      </c>
      <c r="I618" s="4" t="str">
        <f t="shared" si="104"/>
        <v>敌方全体速度值-299</v>
      </c>
      <c r="J618" t="s">
        <v>154</v>
      </c>
      <c r="K618" s="10" t="str">
        <f t="shared" si="105"/>
        <v>20613:100:4:9</v>
      </c>
      <c r="L618" s="4" t="s">
        <v>1064</v>
      </c>
      <c r="Q618" s="6" t="str">
        <f>IF(_xlfn.IFNA(VLOOKUP(L618,buff!$K:$L,2,FALSE),"")=0,"",_xlfn.IFNA(VLOOKUP(L618,buff!$K:$L,2,FALSE),""))</f>
        <v>20613:100:4:9</v>
      </c>
      <c r="R618" s="6" t="str">
        <f>IF(_xlfn.IFNA(VLOOKUP(M618,buff!$K:$L,2,FALSE),"")=0,"",_xlfn.IFNA(VLOOKUP(M618,buff!$K:$L,2,FALSE),""))</f>
        <v/>
      </c>
      <c r="S618" s="6" t="str">
        <f>IF(_xlfn.IFNA(VLOOKUP(N618,buff!$K:$L,2,FALSE),"")=0,"",_xlfn.IFNA(VLOOKUP(N618,buff!$K:$L,2,FALSE),""))</f>
        <v/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>
        <v>-299</v>
      </c>
      <c r="W618" t="s">
        <v>1487</v>
      </c>
    </row>
    <row r="619" spans="1:23" x14ac:dyDescent="0.15">
      <c r="A619" s="8" t="str">
        <f t="shared" si="98"/>
        <v>被动技能31等级14</v>
      </c>
      <c r="B619" s="8">
        <f t="shared" si="101"/>
        <v>31</v>
      </c>
      <c r="C619" s="8">
        <f t="shared" si="103"/>
        <v>14</v>
      </c>
      <c r="E619" s="8">
        <f t="shared" si="99"/>
        <v>200614</v>
      </c>
      <c r="F619" t="str">
        <f t="shared" si="100"/>
        <v>迟钝</v>
      </c>
      <c r="G619">
        <v>200614</v>
      </c>
      <c r="H619" s="4" t="s">
        <v>463</v>
      </c>
      <c r="I619" s="4" t="str">
        <f t="shared" si="104"/>
        <v>敌方全体速度值-368</v>
      </c>
      <c r="J619" t="s">
        <v>154</v>
      </c>
      <c r="K619" s="10" t="str">
        <f t="shared" si="105"/>
        <v>20614:100:4:9</v>
      </c>
      <c r="L619" s="4" t="s">
        <v>1065</v>
      </c>
      <c r="Q619" s="6" t="str">
        <f>IF(_xlfn.IFNA(VLOOKUP(L619,buff!$K:$L,2,FALSE),"")=0,"",_xlfn.IFNA(VLOOKUP(L619,buff!$K:$L,2,FALSE),""))</f>
        <v>20614:100:4:9</v>
      </c>
      <c r="R619" s="6" t="str">
        <f>IF(_xlfn.IFNA(VLOOKUP(M619,buff!$K:$L,2,FALSE),"")=0,"",_xlfn.IFNA(VLOOKUP(M619,buff!$K:$L,2,FALSE),""))</f>
        <v/>
      </c>
      <c r="S619" s="6" t="str">
        <f>IF(_xlfn.IFNA(VLOOKUP(N619,buff!$K:$L,2,FALSE),"")=0,"",_xlfn.IFNA(VLOOKUP(N619,buff!$K:$L,2,FALSE),""))</f>
        <v/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>
        <v>-368</v>
      </c>
      <c r="W619" t="s">
        <v>1487</v>
      </c>
    </row>
    <row r="620" spans="1:23" x14ac:dyDescent="0.15">
      <c r="A620" s="8" t="str">
        <f t="shared" si="98"/>
        <v>被动技能31等级15</v>
      </c>
      <c r="B620" s="8">
        <f t="shared" si="101"/>
        <v>31</v>
      </c>
      <c r="C620" s="8">
        <f t="shared" si="103"/>
        <v>15</v>
      </c>
      <c r="E620" s="8">
        <f t="shared" si="99"/>
        <v>200615</v>
      </c>
      <c r="F620" t="str">
        <f t="shared" si="100"/>
        <v>迟钝</v>
      </c>
      <c r="G620">
        <v>200615</v>
      </c>
      <c r="H620" s="4" t="s">
        <v>463</v>
      </c>
      <c r="I620" s="4" t="str">
        <f t="shared" si="104"/>
        <v>敌方全体速度值-453</v>
      </c>
      <c r="J620" t="s">
        <v>154</v>
      </c>
      <c r="K620" s="10" t="str">
        <f t="shared" si="105"/>
        <v>20615:100:4:9</v>
      </c>
      <c r="L620" s="4" t="s">
        <v>1066</v>
      </c>
      <c r="Q620" s="6" t="str">
        <f>IF(_xlfn.IFNA(VLOOKUP(L620,buff!$K:$L,2,FALSE),"")=0,"",_xlfn.IFNA(VLOOKUP(L620,buff!$K:$L,2,FALSE),""))</f>
        <v>20615:100:4:9</v>
      </c>
      <c r="R620" s="6" t="str">
        <f>IF(_xlfn.IFNA(VLOOKUP(M620,buff!$K:$L,2,FALSE),"")=0,"",_xlfn.IFNA(VLOOKUP(M620,buff!$K:$L,2,FALSE),""))</f>
        <v/>
      </c>
      <c r="S620" s="6" t="str">
        <f>IF(_xlfn.IFNA(VLOOKUP(N620,buff!$K:$L,2,FALSE),"")=0,"",_xlfn.IFNA(VLOOKUP(N620,buff!$K:$L,2,FALSE),""))</f>
        <v/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>
        <v>-453</v>
      </c>
      <c r="W620" t="s">
        <v>1487</v>
      </c>
    </row>
    <row r="621" spans="1:23" x14ac:dyDescent="0.15">
      <c r="A621" s="8" t="str">
        <f t="shared" si="98"/>
        <v>被动技能31等级16</v>
      </c>
      <c r="B621" s="8">
        <f t="shared" si="101"/>
        <v>31</v>
      </c>
      <c r="C621" s="8">
        <f t="shared" si="103"/>
        <v>16</v>
      </c>
      <c r="E621" s="8">
        <f t="shared" si="99"/>
        <v>200616</v>
      </c>
      <c r="F621" t="str">
        <f t="shared" si="100"/>
        <v>迟钝</v>
      </c>
      <c r="G621">
        <v>200616</v>
      </c>
      <c r="H621" s="4" t="s">
        <v>463</v>
      </c>
      <c r="I621" s="4" t="str">
        <f t="shared" si="104"/>
        <v>敌方全体速度值-558</v>
      </c>
      <c r="J621" t="s">
        <v>154</v>
      </c>
      <c r="K621" s="10" t="str">
        <f t="shared" si="105"/>
        <v>20616:100:4:9</v>
      </c>
      <c r="L621" s="4" t="s">
        <v>1067</v>
      </c>
      <c r="Q621" s="6" t="str">
        <f>IF(_xlfn.IFNA(VLOOKUP(L621,buff!$K:$L,2,FALSE),"")=0,"",_xlfn.IFNA(VLOOKUP(L621,buff!$K:$L,2,FALSE),""))</f>
        <v>20616:100:4:9</v>
      </c>
      <c r="R621" s="6" t="str">
        <f>IF(_xlfn.IFNA(VLOOKUP(M621,buff!$K:$L,2,FALSE),"")=0,"",_xlfn.IFNA(VLOOKUP(M621,buff!$K:$L,2,FALSE),""))</f>
        <v/>
      </c>
      <c r="S621" s="6" t="str">
        <f>IF(_xlfn.IFNA(VLOOKUP(N621,buff!$K:$L,2,FALSE),"")=0,"",_xlfn.IFNA(VLOOKUP(N621,buff!$K:$L,2,FALSE),""))</f>
        <v/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>
        <v>-558</v>
      </c>
      <c r="W621" t="s">
        <v>1487</v>
      </c>
    </row>
    <row r="622" spans="1:23" x14ac:dyDescent="0.15">
      <c r="A622" s="8" t="str">
        <f t="shared" si="98"/>
        <v>被动技能31等级17</v>
      </c>
      <c r="B622" s="8">
        <f t="shared" si="101"/>
        <v>31</v>
      </c>
      <c r="C622" s="8">
        <f t="shared" si="103"/>
        <v>17</v>
      </c>
      <c r="E622" s="8">
        <f t="shared" si="99"/>
        <v>200617</v>
      </c>
      <c r="F622" t="str">
        <f t="shared" si="100"/>
        <v>迟钝</v>
      </c>
      <c r="G622">
        <v>200617</v>
      </c>
      <c r="H622" s="4" t="s">
        <v>463</v>
      </c>
      <c r="I622" s="4" t="str">
        <f t="shared" si="104"/>
        <v>敌方全体速度值-687</v>
      </c>
      <c r="J622" t="s">
        <v>154</v>
      </c>
      <c r="K622" s="10" t="str">
        <f t="shared" si="105"/>
        <v>20617:100:4:9</v>
      </c>
      <c r="L622" s="4" t="s">
        <v>1068</v>
      </c>
      <c r="Q622" s="6" t="str">
        <f>IF(_xlfn.IFNA(VLOOKUP(L622,buff!$K:$L,2,FALSE),"")=0,"",_xlfn.IFNA(VLOOKUP(L622,buff!$K:$L,2,FALSE),""))</f>
        <v>20617:100:4:9</v>
      </c>
      <c r="R622" s="6" t="str">
        <f>IF(_xlfn.IFNA(VLOOKUP(M622,buff!$K:$L,2,FALSE),"")=0,"",_xlfn.IFNA(VLOOKUP(M622,buff!$K:$L,2,FALSE),""))</f>
        <v/>
      </c>
      <c r="S622" s="6" t="str">
        <f>IF(_xlfn.IFNA(VLOOKUP(N622,buff!$K:$L,2,FALSE),"")=0,"",_xlfn.IFNA(VLOOKUP(N622,buff!$K:$L,2,FALSE),""))</f>
        <v/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>
        <v>-687</v>
      </c>
      <c r="W622" t="s">
        <v>1487</v>
      </c>
    </row>
    <row r="623" spans="1:23" x14ac:dyDescent="0.15">
      <c r="A623" s="8" t="str">
        <f t="shared" si="98"/>
        <v>被动技能31等级18</v>
      </c>
      <c r="B623" s="8">
        <f t="shared" si="101"/>
        <v>31</v>
      </c>
      <c r="C623" s="8">
        <f t="shared" si="103"/>
        <v>18</v>
      </c>
      <c r="E623" s="8">
        <f t="shared" si="99"/>
        <v>200618</v>
      </c>
      <c r="F623" t="str">
        <f t="shared" si="100"/>
        <v>迟钝</v>
      </c>
      <c r="G623">
        <v>200618</v>
      </c>
      <c r="H623" s="4" t="s">
        <v>463</v>
      </c>
      <c r="I623" s="4" t="str">
        <f t="shared" si="104"/>
        <v>敌方全体速度值-846</v>
      </c>
      <c r="J623" t="s">
        <v>154</v>
      </c>
      <c r="K623" s="10" t="str">
        <f t="shared" si="105"/>
        <v>20618:100:4:9</v>
      </c>
      <c r="L623" s="4" t="s">
        <v>1069</v>
      </c>
      <c r="Q623" s="6" t="str">
        <f>IF(_xlfn.IFNA(VLOOKUP(L623,buff!$K:$L,2,FALSE),"")=0,"",_xlfn.IFNA(VLOOKUP(L623,buff!$K:$L,2,FALSE),""))</f>
        <v>20618:100:4:9</v>
      </c>
      <c r="R623" s="6" t="str">
        <f>IF(_xlfn.IFNA(VLOOKUP(M623,buff!$K:$L,2,FALSE),"")=0,"",_xlfn.IFNA(VLOOKUP(M623,buff!$K:$L,2,FALSE),""))</f>
        <v/>
      </c>
      <c r="S623" s="6" t="str">
        <f>IF(_xlfn.IFNA(VLOOKUP(N623,buff!$K:$L,2,FALSE),"")=0,"",_xlfn.IFNA(VLOOKUP(N623,buff!$K:$L,2,FALSE),""))</f>
        <v/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>
        <v>-846</v>
      </c>
      <c r="W623" t="s">
        <v>1487</v>
      </c>
    </row>
    <row r="624" spans="1:23" x14ac:dyDescent="0.15">
      <c r="A624" s="8" t="str">
        <f t="shared" si="98"/>
        <v>被动技能31等级19</v>
      </c>
      <c r="B624" s="8">
        <f t="shared" si="101"/>
        <v>31</v>
      </c>
      <c r="C624" s="8">
        <f t="shared" si="103"/>
        <v>19</v>
      </c>
      <c r="E624" s="8">
        <f t="shared" si="99"/>
        <v>200619</v>
      </c>
      <c r="F624" t="str">
        <f t="shared" si="100"/>
        <v>迟钝</v>
      </c>
      <c r="G624">
        <v>200619</v>
      </c>
      <c r="H624" s="4" t="s">
        <v>463</v>
      </c>
      <c r="I624" s="4" t="str">
        <f t="shared" si="104"/>
        <v>敌方全体速度值-1042</v>
      </c>
      <c r="J624" t="s">
        <v>154</v>
      </c>
      <c r="K624" s="10" t="str">
        <f t="shared" si="105"/>
        <v>20619:100:4:9</v>
      </c>
      <c r="L624" s="4" t="s">
        <v>1070</v>
      </c>
      <c r="Q624" s="6" t="str">
        <f>IF(_xlfn.IFNA(VLOOKUP(L624,buff!$K:$L,2,FALSE),"")=0,"",_xlfn.IFNA(VLOOKUP(L624,buff!$K:$L,2,FALSE),""))</f>
        <v>20619:100:4:9</v>
      </c>
      <c r="R624" s="6" t="str">
        <f>IF(_xlfn.IFNA(VLOOKUP(M624,buff!$K:$L,2,FALSE),"")=0,"",_xlfn.IFNA(VLOOKUP(M624,buff!$K:$L,2,FALSE),""))</f>
        <v/>
      </c>
      <c r="S624" s="6" t="str">
        <f>IF(_xlfn.IFNA(VLOOKUP(N624,buff!$K:$L,2,FALSE),"")=0,"",_xlfn.IFNA(VLOOKUP(N624,buff!$K:$L,2,FALSE),""))</f>
        <v/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>
        <v>-1042</v>
      </c>
      <c r="W624" t="s">
        <v>1487</v>
      </c>
    </row>
    <row r="625" spans="1:23" x14ac:dyDescent="0.15">
      <c r="A625" s="8" t="str">
        <f t="shared" si="98"/>
        <v>被动技能31等级20</v>
      </c>
      <c r="B625" s="8">
        <f t="shared" si="101"/>
        <v>31</v>
      </c>
      <c r="C625" s="8">
        <f t="shared" si="103"/>
        <v>20</v>
      </c>
      <c r="E625" s="8">
        <f t="shared" si="99"/>
        <v>200620</v>
      </c>
      <c r="F625" t="str">
        <f t="shared" si="100"/>
        <v>迟钝</v>
      </c>
      <c r="G625">
        <v>200620</v>
      </c>
      <c r="H625" s="4" t="s">
        <v>463</v>
      </c>
      <c r="I625" s="4" t="str">
        <f t="shared" si="104"/>
        <v>敌方全体速度值-1282</v>
      </c>
      <c r="J625" t="s">
        <v>154</v>
      </c>
      <c r="K625" s="10" t="str">
        <f t="shared" si="105"/>
        <v>20620:100:4:9</v>
      </c>
      <c r="L625" s="4" t="s">
        <v>1071</v>
      </c>
      <c r="Q625" s="6" t="str">
        <f>IF(_xlfn.IFNA(VLOOKUP(L625,buff!$K:$L,2,FALSE),"")=0,"",_xlfn.IFNA(VLOOKUP(L625,buff!$K:$L,2,FALSE),""))</f>
        <v>20620:100:4:9</v>
      </c>
      <c r="R625" s="6" t="str">
        <f>IF(_xlfn.IFNA(VLOOKUP(M625,buff!$K:$L,2,FALSE),"")=0,"",_xlfn.IFNA(VLOOKUP(M625,buff!$K:$L,2,FALSE),""))</f>
        <v/>
      </c>
      <c r="S625" s="6" t="str">
        <f>IF(_xlfn.IFNA(VLOOKUP(N625,buff!$K:$L,2,FALSE),"")=0,"",_xlfn.IFNA(VLOOKUP(N625,buff!$K:$L,2,FALSE),""))</f>
        <v/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>
        <v>-1282</v>
      </c>
      <c r="W625" t="s">
        <v>1487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J2:BM1886"/>
  <sheetViews>
    <sheetView topLeftCell="H9" workbookViewId="0">
      <selection activeCell="Q24" sqref="Q24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4.1640625" style="6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bestFit="1" customWidth="1"/>
    <col min="52" max="52" width="40.5" style="12" bestFit="1" customWidth="1"/>
    <col min="53" max="53" width="10.5" style="12" bestFit="1" customWidth="1"/>
    <col min="54" max="62" width="10.83203125" style="12"/>
  </cols>
  <sheetData>
    <row r="2" spans="10:65" x14ac:dyDescent="0.15"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138</v>
      </c>
      <c r="U2" s="1" t="s">
        <v>56</v>
      </c>
      <c r="V2" s="1" t="s">
        <v>57</v>
      </c>
      <c r="W2" s="1" t="s">
        <v>20</v>
      </c>
      <c r="X2" s="1" t="s">
        <v>58</v>
      </c>
      <c r="AI2" s="1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434</v>
      </c>
      <c r="AO2" s="1" t="s">
        <v>452</v>
      </c>
      <c r="AP2" s="1" t="s">
        <v>453</v>
      </c>
      <c r="AQ2" s="1" t="s">
        <v>65</v>
      </c>
      <c r="AR2" s="1" t="s">
        <v>66</v>
      </c>
      <c r="AS2" s="1" t="s">
        <v>67</v>
      </c>
      <c r="AT2" s="1" t="s">
        <v>68</v>
      </c>
      <c r="AU2" s="1"/>
      <c r="AV2" s="1"/>
      <c r="AW2" s="1"/>
      <c r="AX2" s="1"/>
      <c r="AY2" s="1"/>
      <c r="AZ2" s="11" t="s">
        <v>53</v>
      </c>
      <c r="BA2" s="11" t="s">
        <v>141</v>
      </c>
      <c r="BB2" s="11" t="s">
        <v>142</v>
      </c>
      <c r="BC2" s="11" t="s">
        <v>143</v>
      </c>
      <c r="BD2" s="11" t="s">
        <v>144</v>
      </c>
      <c r="BE2" s="11" t="s">
        <v>145</v>
      </c>
    </row>
    <row r="3" spans="10:65" x14ac:dyDescent="0.15"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</row>
    <row r="4" spans="10:65" x14ac:dyDescent="0.15">
      <c r="J4" s="1"/>
      <c r="K4" s="1"/>
      <c r="L4" s="5" t="s">
        <v>124</v>
      </c>
      <c r="M4" s="1" t="s">
        <v>119</v>
      </c>
      <c r="N4" s="1" t="s">
        <v>118</v>
      </c>
      <c r="O4" s="1" t="s">
        <v>122</v>
      </c>
      <c r="P4" s="1"/>
      <c r="Q4" s="1" t="s">
        <v>27</v>
      </c>
      <c r="R4" s="1" t="s">
        <v>30</v>
      </c>
      <c r="S4" s="1" t="s">
        <v>31</v>
      </c>
      <c r="T4" s="1" t="s">
        <v>54</v>
      </c>
      <c r="U4" s="1" t="s">
        <v>69</v>
      </c>
      <c r="V4" s="1" t="s">
        <v>70</v>
      </c>
      <c r="W4" s="1" t="s">
        <v>47</v>
      </c>
      <c r="X4" s="1" t="s">
        <v>71</v>
      </c>
      <c r="Y4" s="1" t="s">
        <v>161</v>
      </c>
      <c r="Z4" s="1" t="s">
        <v>162</v>
      </c>
      <c r="AA4" s="1" t="s">
        <v>163</v>
      </c>
      <c r="AB4" s="1" t="s">
        <v>164</v>
      </c>
      <c r="AC4" s="1" t="s">
        <v>165</v>
      </c>
      <c r="AD4" s="1" t="s">
        <v>166</v>
      </c>
      <c r="AE4" s="1" t="s">
        <v>167</v>
      </c>
      <c r="AF4" s="1" t="s">
        <v>168</v>
      </c>
      <c r="AG4" s="1" t="s">
        <v>169</v>
      </c>
      <c r="AH4" s="1" t="s">
        <v>170</v>
      </c>
      <c r="AI4" s="11" t="s">
        <v>72</v>
      </c>
      <c r="AJ4" s="1" t="s">
        <v>73</v>
      </c>
      <c r="AK4" s="1" t="s">
        <v>74</v>
      </c>
      <c r="AL4" s="1" t="s">
        <v>75</v>
      </c>
      <c r="AM4" s="1" t="s">
        <v>76</v>
      </c>
      <c r="AN4" s="1" t="s">
        <v>77</v>
      </c>
      <c r="AO4" s="1" t="s">
        <v>78</v>
      </c>
      <c r="AP4" s="1" t="s">
        <v>79</v>
      </c>
      <c r="AQ4" s="1" t="s">
        <v>80</v>
      </c>
      <c r="AR4" s="1" t="s">
        <v>81</v>
      </c>
      <c r="AS4" s="1" t="s">
        <v>82</v>
      </c>
      <c r="AT4" s="1" t="s">
        <v>83</v>
      </c>
      <c r="AU4" s="1" t="s">
        <v>315</v>
      </c>
      <c r="AV4" s="1" t="s">
        <v>316</v>
      </c>
      <c r="AW4" s="1" t="s">
        <v>317</v>
      </c>
      <c r="AX4" s="1" t="s">
        <v>318</v>
      </c>
      <c r="AY4" s="1" t="s">
        <v>319</v>
      </c>
      <c r="AZ4" s="11" t="s">
        <v>55</v>
      </c>
      <c r="BF4" s="12" t="s">
        <v>161</v>
      </c>
      <c r="BG4" s="12" t="s">
        <v>163</v>
      </c>
      <c r="BH4" s="12" t="s">
        <v>165</v>
      </c>
      <c r="BI4" s="12" t="s">
        <v>167</v>
      </c>
      <c r="BJ4" s="12" t="s">
        <v>169</v>
      </c>
      <c r="BL4" s="12" t="s">
        <v>1486</v>
      </c>
    </row>
    <row r="5" spans="10:65" x14ac:dyDescent="0.15">
      <c r="K5" t="str">
        <f t="shared" ref="K5" si="0">R5</f>
        <v>怪主动流血</v>
      </c>
      <c r="L5" s="6" t="str">
        <f>Q5&amp;":"&amp;M5&amp;":"&amp;VLOOKUP(N5,对应表!B:C,2,FALSE)&amp;":"&amp;IF(buff!O5="",0,O5)</f>
        <v>300001:100:2:0</v>
      </c>
      <c r="M5">
        <v>100</v>
      </c>
      <c r="N5" s="1" t="s">
        <v>444</v>
      </c>
      <c r="O5">
        <v>0</v>
      </c>
      <c r="Q5">
        <v>300001</v>
      </c>
      <c r="R5" s="4" t="s">
        <v>1622</v>
      </c>
      <c r="S5" s="4" t="str">
        <f>R5</f>
        <v>怪主动流血</v>
      </c>
      <c r="T5" t="s">
        <v>1580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>IF(_xlfn.IFNA(VLOOKUP(AU5,$K:$L,2,FALSE),"")=0,"",_xlfn.IFNA(VLOOKUP(AU5,$K:$L,2,FALSE),""))</f>
        <v/>
      </c>
      <c r="BB5" s="12" t="str">
        <f>IF(_xlfn.IFNA(VLOOKUP(AV5,$K:$L,2,FALSE),"")=0,"",_xlfn.IFNA(VLOOKUP(AV5,$K:$L,2,FALSE),""))</f>
        <v/>
      </c>
      <c r="BC5" s="12" t="str">
        <f>IF(_xlfn.IFNA(VLOOKUP(AW5,$K:$L,2,FALSE),"")=0,"",_xlfn.IFNA(VLOOKUP(AW5,$K:$L,2,FALSE),""))</f>
        <v/>
      </c>
      <c r="BD5" s="12" t="str">
        <f>IF(_xlfn.IFNA(VLOOKUP(AX5,$K:$L,2,FALSE),"")=0,"",_xlfn.IFNA(VLOOKUP(AX5,$K:$L,2,FALSE),""))</f>
        <v/>
      </c>
      <c r="BE5" s="12" t="str">
        <f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L5">
        <f t="shared" ref="BL5" si="3">IF(Z5="",IF(U5="",AO5,U5),Z5)</f>
        <v>0</v>
      </c>
      <c r="BM5" t="str">
        <f t="shared" ref="BM5" si="4">IF(AB5="","",AB5)</f>
        <v/>
      </c>
    </row>
    <row r="6" spans="10:65" x14ac:dyDescent="0.15">
      <c r="K6" t="str">
        <f t="shared" ref="K6" si="5">R6</f>
        <v>怪主动眩晕</v>
      </c>
      <c r="L6" s="6" t="str">
        <f>Q6&amp;":"&amp;M6&amp;":"&amp;VLOOKUP(N6,对应表!B:C,2,FALSE)&amp;":"&amp;IF(buff!O6="",0,O6)</f>
        <v>300002:100:2:0</v>
      </c>
      <c r="M6">
        <v>100</v>
      </c>
      <c r="N6" s="1" t="s">
        <v>444</v>
      </c>
      <c r="O6">
        <v>0</v>
      </c>
      <c r="Q6">
        <v>300002</v>
      </c>
      <c r="R6" s="4" t="s">
        <v>1623</v>
      </c>
      <c r="S6" s="4" t="str">
        <f>R6</f>
        <v>怪主动眩晕</v>
      </c>
      <c r="T6" t="s">
        <v>300</v>
      </c>
      <c r="AI6" s="12" t="str">
        <f t="shared" ref="AI6" si="6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7">IF(BA6="","",BA6)&amp;IF(BB6="","","|"&amp;BB6)&amp;IF(BC6="","","|"&amp;BC6)&amp;IF(BD6="","","|"&amp;BD6)&amp;IF(BE6="","","|"&amp;BE6)</f>
        <v/>
      </c>
      <c r="BA6" s="12" t="str">
        <f>IF(_xlfn.IFNA(VLOOKUP(AU6,$K:$L,2,FALSE),"")=0,"",_xlfn.IFNA(VLOOKUP(AU6,$K:$L,2,FALSE),""))</f>
        <v/>
      </c>
      <c r="BB6" s="12" t="str">
        <f>IF(_xlfn.IFNA(VLOOKUP(AV6,$K:$L,2,FALSE),"")=0,"",_xlfn.IFNA(VLOOKUP(AV6,$K:$L,2,FALSE),""))</f>
        <v/>
      </c>
      <c r="BC6" s="12" t="str">
        <f>IF(_xlfn.IFNA(VLOOKUP(AW6,$K:$L,2,FALSE),"")=0,"",_xlfn.IFNA(VLOOKUP(AW6,$K:$L,2,FALSE),""))</f>
        <v/>
      </c>
      <c r="BD6" s="12" t="str">
        <f>IF(_xlfn.IFNA(VLOOKUP(AX6,$K:$L,2,FALSE),"")=0,"",_xlfn.IFNA(VLOOKUP(AX6,$K:$L,2,FALSE),""))</f>
        <v/>
      </c>
      <c r="BE6" s="12" t="str">
        <f>IF(_xlfn.IFNA(VLOOKUP(AY6,$K:$L,2,FALSE),"")=0,"",_xlfn.IFNA(VLOOKUP(AY6,$K:$L,2,FALSE),""))</f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L6">
        <f t="shared" ref="BL6" si="8">IF(Z6="",IF(U6="",AO6,U6),Z6)</f>
        <v>0</v>
      </c>
      <c r="BM6" t="str">
        <f t="shared" ref="BM6" si="9">IF(AB6="","",AB6)</f>
        <v/>
      </c>
    </row>
    <row r="7" spans="10:65" x14ac:dyDescent="0.15">
      <c r="K7" t="str">
        <f t="shared" ref="K7:K8" si="10">R7</f>
        <v>怪主动减速</v>
      </c>
      <c r="L7" s="6" t="str">
        <f>Q7&amp;":"&amp;M7&amp;":"&amp;VLOOKUP(N7,对应表!B:C,2,FALSE)&amp;":"&amp;IF(buff!O7="",0,O7)</f>
        <v>300003:100:2:0</v>
      </c>
      <c r="M7">
        <v>100</v>
      </c>
      <c r="N7" s="1" t="s">
        <v>444</v>
      </c>
      <c r="O7">
        <v>0</v>
      </c>
      <c r="Q7">
        <v>300003</v>
      </c>
      <c r="R7" s="4" t="s">
        <v>1624</v>
      </c>
      <c r="S7" s="4" t="str">
        <f>R7</f>
        <v>怪主动减速</v>
      </c>
      <c r="T7" t="s">
        <v>300</v>
      </c>
      <c r="Y7" t="s">
        <v>414</v>
      </c>
      <c r="Z7">
        <v>-25</v>
      </c>
      <c r="AI7" s="12" t="str">
        <f t="shared" ref="AI7:AI8" si="11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2">IF(BA7="","",BA7)&amp;IF(BB7="","","|"&amp;BB7)&amp;IF(BC7="","","|"&amp;BC7)&amp;IF(BD7="","","|"&amp;BD7)&amp;IF(BE7="","","|"&amp;BE7)</f>
        <v/>
      </c>
      <c r="BA7" s="12" t="str">
        <f>IF(_xlfn.IFNA(VLOOKUP(AU7,$K:$L,2,FALSE),"")=0,"",_xlfn.IFNA(VLOOKUP(AU7,$K:$L,2,FALSE),""))</f>
        <v/>
      </c>
      <c r="BB7" s="12" t="str">
        <f>IF(_xlfn.IFNA(VLOOKUP(AV7,$K:$L,2,FALSE),"")=0,"",_xlfn.IFNA(VLOOKUP(AV7,$K:$L,2,FALSE),""))</f>
        <v/>
      </c>
      <c r="BC7" s="12" t="str">
        <f>IF(_xlfn.IFNA(VLOOKUP(AW7,$K:$L,2,FALSE),"")=0,"",_xlfn.IFNA(VLOOKUP(AW7,$K:$L,2,FALSE),""))</f>
        <v/>
      </c>
      <c r="BD7" s="12" t="str">
        <f>IF(_xlfn.IFNA(VLOOKUP(AX7,$K:$L,2,FALSE),"")=0,"",_xlfn.IFNA(VLOOKUP(AX7,$K:$L,2,FALSE),""))</f>
        <v/>
      </c>
      <c r="BE7" s="12" t="str">
        <f>IF(_xlfn.IFNA(VLOOKUP(AY7,$K:$L,2,FALSE),"")=0,"",_xlfn.IFNA(VLOOKUP(AY7,$K:$L,2,FALSE),""))</f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L7">
        <f t="shared" ref="BL7:BL8" si="13">IF(Z7="",IF(U7="",AO7,U7),Z7)</f>
        <v>-25</v>
      </c>
      <c r="BM7" t="str">
        <f t="shared" ref="BM7:BM8" si="14">IF(AB7="","",AB7)</f>
        <v/>
      </c>
    </row>
    <row r="8" spans="10:65" x14ac:dyDescent="0.15">
      <c r="K8" t="str">
        <f t="shared" si="10"/>
        <v>怪主动单体回复生命0.1</v>
      </c>
      <c r="L8" s="6" t="str">
        <f>Q8&amp;":"&amp;M8&amp;":"&amp;VLOOKUP(N8,对应表!B:C,2,FALSE)&amp;":"&amp;IF(buff!O8="",0,O8)</f>
        <v>300004:100:2:0</v>
      </c>
      <c r="M8">
        <v>100</v>
      </c>
      <c r="N8" s="1" t="s">
        <v>444</v>
      </c>
      <c r="O8">
        <v>0</v>
      </c>
      <c r="Q8">
        <v>300004</v>
      </c>
      <c r="R8" s="4" t="s">
        <v>1625</v>
      </c>
      <c r="S8" s="4" t="str">
        <f>R8</f>
        <v>怪主动单体回复生命0.1</v>
      </c>
      <c r="T8" t="s">
        <v>300</v>
      </c>
      <c r="V8">
        <v>10</v>
      </c>
      <c r="AI8" s="12" t="str">
        <f t="shared" si="11"/>
        <v/>
      </c>
      <c r="AQ8">
        <v>1</v>
      </c>
      <c r="AU8" s="4"/>
      <c r="AV8" s="4"/>
      <c r="AW8" s="4"/>
      <c r="AX8" s="4"/>
      <c r="AZ8" s="12" t="str">
        <f t="shared" si="12"/>
        <v/>
      </c>
      <c r="BA8" s="12" t="str">
        <f>IF(_xlfn.IFNA(VLOOKUP(AU8,$K:$L,2,FALSE),"")=0,"",_xlfn.IFNA(VLOOKUP(AU8,$K:$L,2,FALSE),""))</f>
        <v/>
      </c>
      <c r="BB8" s="12" t="str">
        <f>IF(_xlfn.IFNA(VLOOKUP(AV8,$K:$L,2,FALSE),"")=0,"",_xlfn.IFNA(VLOOKUP(AV8,$K:$L,2,FALSE),""))</f>
        <v/>
      </c>
      <c r="BC8" s="12" t="str">
        <f>IF(_xlfn.IFNA(VLOOKUP(AW8,$K:$L,2,FALSE),"")=0,"",_xlfn.IFNA(VLOOKUP(AW8,$K:$L,2,FALSE),""))</f>
        <v/>
      </c>
      <c r="BD8" s="12" t="str">
        <f>IF(_xlfn.IFNA(VLOOKUP(AX8,$K:$L,2,FALSE),"")=0,"",_xlfn.IFNA(VLOOKUP(AX8,$K:$L,2,FALSE),""))</f>
        <v/>
      </c>
      <c r="BE8" s="12" t="str">
        <f>IF(_xlfn.IFNA(VLOOKUP(AY8,$K:$L,2,FALSE),"")=0,"",_xlfn.IFNA(VLOOKUP(AY8,$K:$L,2,FALSE),""))</f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L8">
        <f t="shared" si="13"/>
        <v>0</v>
      </c>
      <c r="BM8" t="str">
        <f t="shared" si="14"/>
        <v/>
      </c>
    </row>
    <row r="9" spans="10:65" x14ac:dyDescent="0.15">
      <c r="K9" t="str">
        <f t="shared" ref="K9:K17" si="15">R9</f>
        <v>怪主动单体回复生命0.2</v>
      </c>
      <c r="L9" s="6" t="str">
        <f>Q9&amp;":"&amp;M9&amp;":"&amp;VLOOKUP(N9,对应表!B:C,2,FALSE)&amp;":"&amp;IF(buff!O9="",0,O9)</f>
        <v>300005:100:2:0</v>
      </c>
      <c r="M9">
        <v>100</v>
      </c>
      <c r="N9" s="1" t="s">
        <v>444</v>
      </c>
      <c r="O9">
        <v>0</v>
      </c>
      <c r="Q9">
        <v>300005</v>
      </c>
      <c r="R9" s="4" t="s">
        <v>1626</v>
      </c>
      <c r="S9" s="4" t="str">
        <f t="shared" ref="S9:S22" si="16">R9</f>
        <v>怪主动单体回复生命0.2</v>
      </c>
      <c r="T9" t="s">
        <v>300</v>
      </c>
      <c r="V9">
        <v>20</v>
      </c>
      <c r="AI9" s="12" t="str">
        <f t="shared" ref="AI9:AI17" si="17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17" si="18">IF(BA9="","",BA9)&amp;IF(BB9="","","|"&amp;BB9)&amp;IF(BC9="","","|"&amp;BC9)&amp;IF(BD9="","","|"&amp;BD9)&amp;IF(BE9="","","|"&amp;BE9)</f>
        <v/>
      </c>
      <c r="BA9" s="12" t="str">
        <f>IF(_xlfn.IFNA(VLOOKUP(AU9,$K:$L,2,FALSE),"")=0,"",_xlfn.IFNA(VLOOKUP(AU9,$K:$L,2,FALSE),""))</f>
        <v/>
      </c>
      <c r="BB9" s="12" t="str">
        <f>IF(_xlfn.IFNA(VLOOKUP(AV9,$K:$L,2,FALSE),"")=0,"",_xlfn.IFNA(VLOOKUP(AV9,$K:$L,2,FALSE),""))</f>
        <v/>
      </c>
      <c r="BC9" s="12" t="str">
        <f>IF(_xlfn.IFNA(VLOOKUP(AW9,$K:$L,2,FALSE),"")=0,"",_xlfn.IFNA(VLOOKUP(AW9,$K:$L,2,FALSE),""))</f>
        <v/>
      </c>
      <c r="BD9" s="12" t="str">
        <f>IF(_xlfn.IFNA(VLOOKUP(AX9,$K:$L,2,FALSE),"")=0,"",_xlfn.IFNA(VLOOKUP(AX9,$K:$L,2,FALSE),""))</f>
        <v/>
      </c>
      <c r="BE9" s="12" t="str">
        <f>IF(_xlfn.IFNA(VLOOKUP(AY9,$K:$L,2,FALSE),"")=0,"",_xlfn.IFNA(VLOOKUP(AY9,$K:$L,2,FALSE),""))</f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L9">
        <f t="shared" ref="BL9:BL17" si="19">IF(Z9="",IF(U9="",AO9,U9),Z9)</f>
        <v>0</v>
      </c>
      <c r="BM9" t="str">
        <f t="shared" ref="BM9:BM17" si="20">IF(AB9="","",AB9)</f>
        <v/>
      </c>
    </row>
    <row r="10" spans="10:65" x14ac:dyDescent="0.15">
      <c r="K10" t="str">
        <f t="shared" si="15"/>
        <v>怪主动单体回复生命0.3</v>
      </c>
      <c r="L10" s="6" t="str">
        <f>Q10&amp;":"&amp;M10&amp;":"&amp;VLOOKUP(N10,对应表!B:C,2,FALSE)&amp;":"&amp;IF(buff!O10="",0,O10)</f>
        <v>300006:100:2:0</v>
      </c>
      <c r="M10">
        <v>100</v>
      </c>
      <c r="N10" s="1" t="s">
        <v>444</v>
      </c>
      <c r="O10">
        <v>0</v>
      </c>
      <c r="Q10">
        <v>300006</v>
      </c>
      <c r="R10" s="4" t="s">
        <v>1627</v>
      </c>
      <c r="S10" s="4" t="str">
        <f t="shared" si="16"/>
        <v>怪主动单体回复生命0.3</v>
      </c>
      <c r="T10" t="s">
        <v>300</v>
      </c>
      <c r="V10">
        <v>30</v>
      </c>
      <c r="AI10" s="12" t="str">
        <f t="shared" si="17"/>
        <v/>
      </c>
      <c r="AQ10">
        <v>1</v>
      </c>
      <c r="AU10" s="4"/>
      <c r="AV10" s="4"/>
      <c r="AW10" s="4"/>
      <c r="AX10" s="4"/>
      <c r="AZ10" s="12" t="str">
        <f t="shared" si="18"/>
        <v/>
      </c>
      <c r="BA10" s="12" t="str">
        <f>IF(_xlfn.IFNA(VLOOKUP(AU10,$K:$L,2,FALSE),"")=0,"",_xlfn.IFNA(VLOOKUP(AU10,$K:$L,2,FALSE),""))</f>
        <v/>
      </c>
      <c r="BB10" s="12" t="str">
        <f>IF(_xlfn.IFNA(VLOOKUP(AV10,$K:$L,2,FALSE),"")=0,"",_xlfn.IFNA(VLOOKUP(AV10,$K:$L,2,FALSE),""))</f>
        <v/>
      </c>
      <c r="BC10" s="12" t="str">
        <f>IF(_xlfn.IFNA(VLOOKUP(AW10,$K:$L,2,FALSE),"")=0,"",_xlfn.IFNA(VLOOKUP(AW10,$K:$L,2,FALSE),""))</f>
        <v/>
      </c>
      <c r="BD10" s="12" t="str">
        <f>IF(_xlfn.IFNA(VLOOKUP(AX10,$K:$L,2,FALSE),"")=0,"",_xlfn.IFNA(VLOOKUP(AX10,$K:$L,2,FALSE),""))</f>
        <v/>
      </c>
      <c r="BE10" s="12" t="str">
        <f>IF(_xlfn.IFNA(VLOOKUP(AY10,$K:$L,2,FALSE),"")=0,"",_xlfn.IFNA(VLOOKUP(AY10,$K:$L,2,FALSE),""))</f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L10">
        <f t="shared" si="19"/>
        <v>0</v>
      </c>
      <c r="BM10" t="str">
        <f t="shared" si="20"/>
        <v/>
      </c>
    </row>
    <row r="11" spans="10:65" x14ac:dyDescent="0.15">
      <c r="K11" t="str">
        <f t="shared" si="15"/>
        <v>怪主动单体回复生命0.4</v>
      </c>
      <c r="L11" s="6" t="str">
        <f>Q11&amp;":"&amp;M11&amp;":"&amp;VLOOKUP(N11,对应表!B:C,2,FALSE)&amp;":"&amp;IF(buff!O11="",0,O11)</f>
        <v>300007:100:2:0</v>
      </c>
      <c r="M11">
        <v>100</v>
      </c>
      <c r="N11" s="1" t="s">
        <v>444</v>
      </c>
      <c r="O11">
        <v>0</v>
      </c>
      <c r="Q11">
        <v>300007</v>
      </c>
      <c r="R11" s="4" t="s">
        <v>1628</v>
      </c>
      <c r="S11" s="4" t="str">
        <f t="shared" si="16"/>
        <v>怪主动单体回复生命0.4</v>
      </c>
      <c r="T11" t="s">
        <v>300</v>
      </c>
      <c r="V11">
        <v>40</v>
      </c>
      <c r="AI11" s="12" t="str">
        <f t="shared" si="17"/>
        <v/>
      </c>
      <c r="AQ11">
        <v>1</v>
      </c>
      <c r="AU11" s="4"/>
      <c r="AV11" s="4"/>
      <c r="AW11" s="4"/>
      <c r="AX11" s="4"/>
      <c r="AZ11" s="12" t="str">
        <f t="shared" si="18"/>
        <v/>
      </c>
      <c r="BA11" s="12" t="str">
        <f>IF(_xlfn.IFNA(VLOOKUP(AU11,$K:$L,2,FALSE),"")=0,"",_xlfn.IFNA(VLOOKUP(AU11,$K:$L,2,FALSE),""))</f>
        <v/>
      </c>
      <c r="BB11" s="12" t="str">
        <f>IF(_xlfn.IFNA(VLOOKUP(AV11,$K:$L,2,FALSE),"")=0,"",_xlfn.IFNA(VLOOKUP(AV11,$K:$L,2,FALSE),""))</f>
        <v/>
      </c>
      <c r="BC11" s="12" t="str">
        <f>IF(_xlfn.IFNA(VLOOKUP(AW11,$K:$L,2,FALSE),"")=0,"",_xlfn.IFNA(VLOOKUP(AW11,$K:$L,2,FALSE),""))</f>
        <v/>
      </c>
      <c r="BD11" s="12" t="str">
        <f>IF(_xlfn.IFNA(VLOOKUP(AX11,$K:$L,2,FALSE),"")=0,"",_xlfn.IFNA(VLOOKUP(AX11,$K:$L,2,FALSE),""))</f>
        <v/>
      </c>
      <c r="BE11" s="12" t="str">
        <f>IF(_xlfn.IFNA(VLOOKUP(AY11,$K:$L,2,FALSE),"")=0,"",_xlfn.IFNA(VLOOKUP(AY11,$K:$L,2,FALSE),""))</f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L11">
        <f t="shared" si="19"/>
        <v>0</v>
      </c>
      <c r="BM11" t="str">
        <f t="shared" si="20"/>
        <v/>
      </c>
    </row>
    <row r="12" spans="10:65" x14ac:dyDescent="0.15">
      <c r="K12" t="str">
        <f t="shared" si="15"/>
        <v>怪主动单体回复生命0.5</v>
      </c>
      <c r="L12" s="6" t="str">
        <f>Q12&amp;":"&amp;M12&amp;":"&amp;VLOOKUP(N12,对应表!B:C,2,FALSE)&amp;":"&amp;IF(buff!O12="",0,O12)</f>
        <v>300008:100:2:0</v>
      </c>
      <c r="M12">
        <v>100</v>
      </c>
      <c r="N12" s="1" t="s">
        <v>444</v>
      </c>
      <c r="O12">
        <v>0</v>
      </c>
      <c r="Q12">
        <v>300008</v>
      </c>
      <c r="R12" s="4" t="s">
        <v>1629</v>
      </c>
      <c r="S12" s="4" t="str">
        <f t="shared" si="16"/>
        <v>怪主动单体回复生命0.5</v>
      </c>
      <c r="T12" t="s">
        <v>300</v>
      </c>
      <c r="V12">
        <v>50</v>
      </c>
      <c r="AI12" s="12" t="str">
        <f t="shared" si="17"/>
        <v/>
      </c>
      <c r="AQ12">
        <v>1</v>
      </c>
      <c r="AU12" s="4"/>
      <c r="AV12" s="4"/>
      <c r="AW12" s="4"/>
      <c r="AX12" s="4"/>
      <c r="AZ12" s="12" t="str">
        <f t="shared" si="18"/>
        <v/>
      </c>
      <c r="BA12" s="12" t="str">
        <f>IF(_xlfn.IFNA(VLOOKUP(AU12,$K:$L,2,FALSE),"")=0,"",_xlfn.IFNA(VLOOKUP(AU12,$K:$L,2,FALSE),""))</f>
        <v/>
      </c>
      <c r="BB12" s="12" t="str">
        <f>IF(_xlfn.IFNA(VLOOKUP(AV12,$K:$L,2,FALSE),"")=0,"",_xlfn.IFNA(VLOOKUP(AV12,$K:$L,2,FALSE),""))</f>
        <v/>
      </c>
      <c r="BC12" s="12" t="str">
        <f>IF(_xlfn.IFNA(VLOOKUP(AW12,$K:$L,2,FALSE),"")=0,"",_xlfn.IFNA(VLOOKUP(AW12,$K:$L,2,FALSE),""))</f>
        <v/>
      </c>
      <c r="BD12" s="12" t="str">
        <f>IF(_xlfn.IFNA(VLOOKUP(AX12,$K:$L,2,FALSE),"")=0,"",_xlfn.IFNA(VLOOKUP(AX12,$K:$L,2,FALSE),""))</f>
        <v/>
      </c>
      <c r="BE12" s="12" t="str">
        <f>IF(_xlfn.IFNA(VLOOKUP(AY12,$K:$L,2,FALSE),"")=0,"",_xlfn.IFNA(VLOOKUP(AY12,$K:$L,2,FALSE),""))</f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L12">
        <f t="shared" si="19"/>
        <v>0</v>
      </c>
      <c r="BM12" t="str">
        <f t="shared" si="20"/>
        <v/>
      </c>
    </row>
    <row r="13" spans="10:65" x14ac:dyDescent="0.15">
      <c r="K13" t="str">
        <f t="shared" si="15"/>
        <v>怪主动单体回复生命0.6</v>
      </c>
      <c r="L13" s="6" t="str">
        <f>Q13&amp;":"&amp;M13&amp;":"&amp;VLOOKUP(N13,对应表!B:C,2,FALSE)&amp;":"&amp;IF(buff!O13="",0,O13)</f>
        <v>300009:100:2:0</v>
      </c>
      <c r="M13">
        <v>100</v>
      </c>
      <c r="N13" s="1" t="s">
        <v>444</v>
      </c>
      <c r="O13">
        <v>0</v>
      </c>
      <c r="Q13">
        <v>300009</v>
      </c>
      <c r="R13" s="4" t="s">
        <v>1630</v>
      </c>
      <c r="S13" s="4" t="str">
        <f t="shared" si="16"/>
        <v>怪主动单体回复生命0.6</v>
      </c>
      <c r="T13" t="s">
        <v>300</v>
      </c>
      <c r="V13">
        <v>60</v>
      </c>
      <c r="AI13" s="12" t="str">
        <f t="shared" si="17"/>
        <v/>
      </c>
      <c r="AQ13">
        <v>1</v>
      </c>
      <c r="AU13" s="4"/>
      <c r="AV13" s="4"/>
      <c r="AW13" s="4"/>
      <c r="AX13" s="4"/>
      <c r="AZ13" s="12" t="str">
        <f t="shared" si="18"/>
        <v/>
      </c>
      <c r="BA13" s="12" t="str">
        <f>IF(_xlfn.IFNA(VLOOKUP(AU13,$K:$L,2,FALSE),"")=0,"",_xlfn.IFNA(VLOOKUP(AU13,$K:$L,2,FALSE),""))</f>
        <v/>
      </c>
      <c r="BB13" s="12" t="str">
        <f>IF(_xlfn.IFNA(VLOOKUP(AV13,$K:$L,2,FALSE),"")=0,"",_xlfn.IFNA(VLOOKUP(AV13,$K:$L,2,FALSE),""))</f>
        <v/>
      </c>
      <c r="BC13" s="12" t="str">
        <f>IF(_xlfn.IFNA(VLOOKUP(AW13,$K:$L,2,FALSE),"")=0,"",_xlfn.IFNA(VLOOKUP(AW13,$K:$L,2,FALSE),""))</f>
        <v/>
      </c>
      <c r="BD13" s="12" t="str">
        <f>IF(_xlfn.IFNA(VLOOKUP(AX13,$K:$L,2,FALSE),"")=0,"",_xlfn.IFNA(VLOOKUP(AX13,$K:$L,2,FALSE),""))</f>
        <v/>
      </c>
      <c r="BE13" s="12" t="str">
        <f>IF(_xlfn.IFNA(VLOOKUP(AY13,$K:$L,2,FALSE),"")=0,"",_xlfn.IFNA(VLOOKUP(AY13,$K:$L,2,FALSE),""))</f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L13">
        <f t="shared" si="19"/>
        <v>0</v>
      </c>
      <c r="BM13" t="str">
        <f t="shared" si="20"/>
        <v/>
      </c>
    </row>
    <row r="14" spans="10:65" x14ac:dyDescent="0.15">
      <c r="K14" t="str">
        <f t="shared" si="15"/>
        <v>怪主动单体回复生命0.7</v>
      </c>
      <c r="L14" s="6" t="str">
        <f>Q14&amp;":"&amp;M14&amp;":"&amp;VLOOKUP(N14,对应表!B:C,2,FALSE)&amp;":"&amp;IF(buff!O14="",0,O14)</f>
        <v>300010:100:2:0</v>
      </c>
      <c r="M14">
        <v>100</v>
      </c>
      <c r="N14" s="1" t="s">
        <v>444</v>
      </c>
      <c r="O14">
        <v>0</v>
      </c>
      <c r="Q14">
        <v>300010</v>
      </c>
      <c r="R14" s="4" t="s">
        <v>1631</v>
      </c>
      <c r="S14" s="4" t="str">
        <f t="shared" si="16"/>
        <v>怪主动单体回复生命0.7</v>
      </c>
      <c r="T14" t="s">
        <v>300</v>
      </c>
      <c r="V14">
        <v>70</v>
      </c>
      <c r="AI14" s="12" t="str">
        <f t="shared" si="17"/>
        <v/>
      </c>
      <c r="AQ14">
        <v>1</v>
      </c>
      <c r="AU14" s="4"/>
      <c r="AV14" s="4"/>
      <c r="AW14" s="4"/>
      <c r="AX14" s="4"/>
      <c r="AZ14" s="12" t="str">
        <f t="shared" si="18"/>
        <v/>
      </c>
      <c r="BA14" s="12" t="str">
        <f>IF(_xlfn.IFNA(VLOOKUP(AU14,$K:$L,2,FALSE),"")=0,"",_xlfn.IFNA(VLOOKUP(AU14,$K:$L,2,FALSE),""))</f>
        <v/>
      </c>
      <c r="BB14" s="12" t="str">
        <f>IF(_xlfn.IFNA(VLOOKUP(AV14,$K:$L,2,FALSE),"")=0,"",_xlfn.IFNA(VLOOKUP(AV14,$K:$L,2,FALSE),""))</f>
        <v/>
      </c>
      <c r="BC14" s="12" t="str">
        <f>IF(_xlfn.IFNA(VLOOKUP(AW14,$K:$L,2,FALSE),"")=0,"",_xlfn.IFNA(VLOOKUP(AW14,$K:$L,2,FALSE),""))</f>
        <v/>
      </c>
      <c r="BD14" s="12" t="str">
        <f>IF(_xlfn.IFNA(VLOOKUP(AX14,$K:$L,2,FALSE),"")=0,"",_xlfn.IFNA(VLOOKUP(AX14,$K:$L,2,FALSE),""))</f>
        <v/>
      </c>
      <c r="BE14" s="12" t="str">
        <f>IF(_xlfn.IFNA(VLOOKUP(AY14,$K:$L,2,FALSE),"")=0,"",_xlfn.IFNA(VLOOKUP(AY14,$K:$L,2,FALSE),""))</f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L14">
        <f t="shared" si="19"/>
        <v>0</v>
      </c>
      <c r="BM14" t="str">
        <f t="shared" si="20"/>
        <v/>
      </c>
    </row>
    <row r="15" spans="10:65" x14ac:dyDescent="0.15">
      <c r="K15" t="str">
        <f t="shared" si="15"/>
        <v>怪主动单体回复生命0.8</v>
      </c>
      <c r="L15" s="6" t="str">
        <f>Q15&amp;":"&amp;M15&amp;":"&amp;VLOOKUP(N15,对应表!B:C,2,FALSE)&amp;":"&amp;IF(buff!O15="",0,O15)</f>
        <v>300011:100:2:0</v>
      </c>
      <c r="M15">
        <v>100</v>
      </c>
      <c r="N15" s="1" t="s">
        <v>444</v>
      </c>
      <c r="O15">
        <v>0</v>
      </c>
      <c r="Q15">
        <v>300011</v>
      </c>
      <c r="R15" s="4" t="s">
        <v>1632</v>
      </c>
      <c r="S15" s="4" t="str">
        <f t="shared" si="16"/>
        <v>怪主动单体回复生命0.8</v>
      </c>
      <c r="T15" t="s">
        <v>300</v>
      </c>
      <c r="V15">
        <v>80</v>
      </c>
      <c r="AI15" s="12" t="str">
        <f t="shared" si="17"/>
        <v/>
      </c>
      <c r="AQ15">
        <v>1</v>
      </c>
      <c r="AU15" s="4"/>
      <c r="AV15" s="4"/>
      <c r="AW15" s="4"/>
      <c r="AX15" s="4"/>
      <c r="AZ15" s="12" t="str">
        <f t="shared" si="18"/>
        <v/>
      </c>
      <c r="BA15" s="12" t="str">
        <f>IF(_xlfn.IFNA(VLOOKUP(AU15,$K:$L,2,FALSE),"")=0,"",_xlfn.IFNA(VLOOKUP(AU15,$K:$L,2,FALSE),""))</f>
        <v/>
      </c>
      <c r="BB15" s="12" t="str">
        <f>IF(_xlfn.IFNA(VLOOKUP(AV15,$K:$L,2,FALSE),"")=0,"",_xlfn.IFNA(VLOOKUP(AV15,$K:$L,2,FALSE),""))</f>
        <v/>
      </c>
      <c r="BC15" s="12" t="str">
        <f>IF(_xlfn.IFNA(VLOOKUP(AW15,$K:$L,2,FALSE),"")=0,"",_xlfn.IFNA(VLOOKUP(AW15,$K:$L,2,FALSE),""))</f>
        <v/>
      </c>
      <c r="BD15" s="12" t="str">
        <f>IF(_xlfn.IFNA(VLOOKUP(AX15,$K:$L,2,FALSE),"")=0,"",_xlfn.IFNA(VLOOKUP(AX15,$K:$L,2,FALSE),""))</f>
        <v/>
      </c>
      <c r="BE15" s="12" t="str">
        <f>IF(_xlfn.IFNA(VLOOKUP(AY15,$K:$L,2,FALSE),"")=0,"",_xlfn.IFNA(VLOOKUP(AY15,$K:$L,2,FALSE),""))</f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L15">
        <f t="shared" si="19"/>
        <v>0</v>
      </c>
      <c r="BM15" t="str">
        <f t="shared" si="20"/>
        <v/>
      </c>
    </row>
    <row r="16" spans="10:65" x14ac:dyDescent="0.15">
      <c r="K16" t="str">
        <f t="shared" si="15"/>
        <v>怪主动单体回复生命0.9</v>
      </c>
      <c r="L16" s="6" t="str">
        <f>Q16&amp;":"&amp;M16&amp;":"&amp;VLOOKUP(N16,对应表!B:C,2,FALSE)&amp;":"&amp;IF(buff!O16="",0,O16)</f>
        <v>300012:100:2:0</v>
      </c>
      <c r="M16">
        <v>100</v>
      </c>
      <c r="N16" s="1" t="s">
        <v>444</v>
      </c>
      <c r="O16">
        <v>0</v>
      </c>
      <c r="Q16">
        <v>300012</v>
      </c>
      <c r="R16" s="4" t="s">
        <v>1633</v>
      </c>
      <c r="S16" s="4" t="str">
        <f t="shared" si="16"/>
        <v>怪主动单体回复生命0.9</v>
      </c>
      <c r="T16" t="s">
        <v>300</v>
      </c>
      <c r="V16">
        <v>90</v>
      </c>
      <c r="AI16" s="12" t="str">
        <f t="shared" si="17"/>
        <v/>
      </c>
      <c r="AQ16">
        <v>1</v>
      </c>
      <c r="AU16" s="4"/>
      <c r="AV16" s="4"/>
      <c r="AW16" s="4"/>
      <c r="AX16" s="4"/>
      <c r="AZ16" s="12" t="str">
        <f t="shared" si="18"/>
        <v/>
      </c>
      <c r="BA16" s="12" t="str">
        <f>IF(_xlfn.IFNA(VLOOKUP(AU16,$K:$L,2,FALSE),"")=0,"",_xlfn.IFNA(VLOOKUP(AU16,$K:$L,2,FALSE),""))</f>
        <v/>
      </c>
      <c r="BB16" s="12" t="str">
        <f>IF(_xlfn.IFNA(VLOOKUP(AV16,$K:$L,2,FALSE),"")=0,"",_xlfn.IFNA(VLOOKUP(AV16,$K:$L,2,FALSE),""))</f>
        <v/>
      </c>
      <c r="BC16" s="12" t="str">
        <f>IF(_xlfn.IFNA(VLOOKUP(AW16,$K:$L,2,FALSE),"")=0,"",_xlfn.IFNA(VLOOKUP(AW16,$K:$L,2,FALSE),""))</f>
        <v/>
      </c>
      <c r="BD16" s="12" t="str">
        <f>IF(_xlfn.IFNA(VLOOKUP(AX16,$K:$L,2,FALSE),"")=0,"",_xlfn.IFNA(VLOOKUP(AX16,$K:$L,2,FALSE),""))</f>
        <v/>
      </c>
      <c r="BE16" s="12" t="str">
        <f>IF(_xlfn.IFNA(VLOOKUP(AY16,$K:$L,2,FALSE),"")=0,"",_xlfn.IFNA(VLOOKUP(AY16,$K:$L,2,FALSE),""))</f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L16">
        <f t="shared" si="19"/>
        <v>0</v>
      </c>
      <c r="BM16" t="str">
        <f t="shared" si="20"/>
        <v/>
      </c>
    </row>
    <row r="17" spans="11:65" x14ac:dyDescent="0.15">
      <c r="K17" t="str">
        <f t="shared" si="15"/>
        <v>怪主动单体回复生命1</v>
      </c>
      <c r="L17" s="6" t="str">
        <f>Q17&amp;":"&amp;M17&amp;":"&amp;VLOOKUP(N17,对应表!B:C,2,FALSE)&amp;":"&amp;IF(buff!O17="",0,O17)</f>
        <v>300013:100:2:0</v>
      </c>
      <c r="M17">
        <v>100</v>
      </c>
      <c r="N17" s="1" t="s">
        <v>444</v>
      </c>
      <c r="O17">
        <v>0</v>
      </c>
      <c r="Q17">
        <v>300013</v>
      </c>
      <c r="R17" s="4" t="s">
        <v>1634</v>
      </c>
      <c r="S17" s="4" t="str">
        <f t="shared" si="16"/>
        <v>怪主动单体回复生命1</v>
      </c>
      <c r="T17" t="s">
        <v>300</v>
      </c>
      <c r="V17">
        <v>100</v>
      </c>
      <c r="AI17" s="12" t="str">
        <f t="shared" si="17"/>
        <v/>
      </c>
      <c r="AQ17">
        <v>1</v>
      </c>
      <c r="AU17" s="4"/>
      <c r="AV17" s="4"/>
      <c r="AW17" s="4"/>
      <c r="AX17" s="4"/>
      <c r="AZ17" s="12" t="str">
        <f t="shared" si="18"/>
        <v/>
      </c>
      <c r="BA17" s="12" t="str">
        <f>IF(_xlfn.IFNA(VLOOKUP(AU17,$K:$L,2,FALSE),"")=0,"",_xlfn.IFNA(VLOOKUP(AU17,$K:$L,2,FALSE),""))</f>
        <v/>
      </c>
      <c r="BB17" s="12" t="str">
        <f>IF(_xlfn.IFNA(VLOOKUP(AV17,$K:$L,2,FALSE),"")=0,"",_xlfn.IFNA(VLOOKUP(AV17,$K:$L,2,FALSE),""))</f>
        <v/>
      </c>
      <c r="BC17" s="12" t="str">
        <f>IF(_xlfn.IFNA(VLOOKUP(AW17,$K:$L,2,FALSE),"")=0,"",_xlfn.IFNA(VLOOKUP(AW17,$K:$L,2,FALSE),""))</f>
        <v/>
      </c>
      <c r="BD17" s="12" t="str">
        <f>IF(_xlfn.IFNA(VLOOKUP(AX17,$K:$L,2,FALSE),"")=0,"",_xlfn.IFNA(VLOOKUP(AX17,$K:$L,2,FALSE),""))</f>
        <v/>
      </c>
      <c r="BE17" s="12" t="str">
        <f>IF(_xlfn.IFNA(VLOOKUP(AY17,$K:$L,2,FALSE),"")=0,"",_xlfn.IFNA(VLOOKUP(AY17,$K:$L,2,FALSE),""))</f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L17">
        <f t="shared" si="19"/>
        <v>0</v>
      </c>
      <c r="BM17" t="str">
        <f t="shared" si="20"/>
        <v/>
      </c>
    </row>
    <row r="18" spans="11:65" x14ac:dyDescent="0.15">
      <c r="K18" t="str">
        <f t="shared" ref="K18" si="21">R18</f>
        <v>怪主动单体防御0.5</v>
      </c>
      <c r="L18" s="6" t="str">
        <f>Q18&amp;":"&amp;M18&amp;":"&amp;VLOOKUP(N18,对应表!B:C,2,FALSE)&amp;":"&amp;IF(buff!O18="",0,O18)</f>
        <v>300025:100:2:0</v>
      </c>
      <c r="M18">
        <v>100</v>
      </c>
      <c r="N18" s="1" t="s">
        <v>444</v>
      </c>
      <c r="O18">
        <v>0</v>
      </c>
      <c r="Q18">
        <v>300025</v>
      </c>
      <c r="R18" s="4" t="s">
        <v>1635</v>
      </c>
      <c r="S18" s="4" t="str">
        <f t="shared" si="16"/>
        <v>怪主动单体防御0.5</v>
      </c>
      <c r="T18" t="s">
        <v>300</v>
      </c>
      <c r="Y18" t="s">
        <v>1488</v>
      </c>
      <c r="Z18">
        <v>50</v>
      </c>
      <c r="AI18" s="12" t="str">
        <f t="shared" ref="AI18" si="22">IF(BF18="","",BF18)&amp;IF(BG18="","","|"&amp;BG18)&amp;IF(BH18="","","|"&amp;BH18)&amp;IF(BI18="","","|"&amp;BI18)&amp;IF(BJ18="","","|"&amp;BJ18)</f>
        <v>DEF_P:50</v>
      </c>
      <c r="AR18">
        <v>3</v>
      </c>
      <c r="AU18" s="4"/>
      <c r="AV18" s="4"/>
      <c r="AW18" s="4"/>
      <c r="AX18" s="4"/>
      <c r="AZ18" s="12" t="str">
        <f t="shared" ref="AZ18" si="23">IF(BA18="","",BA18)&amp;IF(BB18="","","|"&amp;BB18)&amp;IF(BC18="","","|"&amp;BC18)&amp;IF(BD18="","","|"&amp;BD18)&amp;IF(BE18="","","|"&amp;BE18)</f>
        <v/>
      </c>
      <c r="BA18" s="12" t="str">
        <f>IF(_xlfn.IFNA(VLOOKUP(AU18,$K:$L,2,FALSE),"")=0,"",_xlfn.IFNA(VLOOKUP(AU18,$K:$L,2,FALSE),""))</f>
        <v/>
      </c>
      <c r="BB18" s="12" t="str">
        <f>IF(_xlfn.IFNA(VLOOKUP(AV18,$K:$L,2,FALSE),"")=0,"",_xlfn.IFNA(VLOOKUP(AV18,$K:$L,2,FALSE),""))</f>
        <v/>
      </c>
      <c r="BC18" s="12" t="str">
        <f>IF(_xlfn.IFNA(VLOOKUP(AW18,$K:$L,2,FALSE),"")=0,"",_xlfn.IFNA(VLOOKUP(AW18,$K:$L,2,FALSE),""))</f>
        <v/>
      </c>
      <c r="BD18" s="12" t="str">
        <f>IF(_xlfn.IFNA(VLOOKUP(AX18,$K:$L,2,FALSE),"")=0,"",_xlfn.IFNA(VLOOKUP(AX18,$K:$L,2,FALSE),""))</f>
        <v/>
      </c>
      <c r="BE18" s="12" t="str">
        <f>IF(_xlfn.IFNA(VLOOKUP(AY18,$K:$L,2,FALSE),"")=0,"",_xlfn.IFNA(VLOOKUP(AY18,$K:$L,2,FALSE),""))</f>
        <v/>
      </c>
      <c r="BF18" s="12" t="str">
        <f>_xlfn.IFNA(VLOOKUP(Y18,对应表!$Z:$AA,2,FALSE)&amp;Z18,"")</f>
        <v>DEF_P:50</v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L18">
        <f t="shared" ref="BL18" si="24">IF(Z18="",IF(U18="",AO18,U18),Z18)</f>
        <v>50</v>
      </c>
      <c r="BM18" t="str">
        <f t="shared" ref="BM18" si="25">IF(AB18="","",AB18)</f>
        <v/>
      </c>
    </row>
    <row r="19" spans="11:65" x14ac:dyDescent="0.15">
      <c r="K19" t="str">
        <f t="shared" ref="K19:K21" si="26">R19</f>
        <v>怪主动单体防御1</v>
      </c>
      <c r="L19" s="6" t="str">
        <f>Q19&amp;":"&amp;M19&amp;":"&amp;VLOOKUP(N19,对应表!B:C,2,FALSE)&amp;":"&amp;IF(buff!O19="",0,O19)</f>
        <v>300026:100:2:0</v>
      </c>
      <c r="M19">
        <v>100</v>
      </c>
      <c r="N19" s="1" t="s">
        <v>444</v>
      </c>
      <c r="O19">
        <v>0</v>
      </c>
      <c r="Q19">
        <v>300026</v>
      </c>
      <c r="R19" s="4" t="s">
        <v>1636</v>
      </c>
      <c r="S19" s="4" t="str">
        <f t="shared" si="16"/>
        <v>怪主动单体防御1</v>
      </c>
      <c r="T19" t="s">
        <v>300</v>
      </c>
      <c r="Y19" t="s">
        <v>1488</v>
      </c>
      <c r="Z19">
        <v>100</v>
      </c>
      <c r="AI19" s="12" t="str">
        <f t="shared" ref="AI19:AI21" si="27">IF(BF19="","",BF19)&amp;IF(BG19="","","|"&amp;BG19)&amp;IF(BH19="","","|"&amp;BH19)&amp;IF(BI19="","","|"&amp;BI19)&amp;IF(BJ19="","","|"&amp;BJ19)</f>
        <v>DEF_P:100</v>
      </c>
      <c r="AR19">
        <v>3</v>
      </c>
      <c r="AU19" s="4"/>
      <c r="AV19" s="4"/>
      <c r="AW19" s="4"/>
      <c r="AX19" s="4"/>
      <c r="AZ19" s="12" t="str">
        <f t="shared" ref="AZ19:AZ21" si="28">IF(BA19="","",BA19)&amp;IF(BB19="","","|"&amp;BB19)&amp;IF(BC19="","","|"&amp;BC19)&amp;IF(BD19="","","|"&amp;BD19)&amp;IF(BE19="","","|"&amp;BE19)</f>
        <v/>
      </c>
      <c r="BA19" s="12" t="str">
        <f>IF(_xlfn.IFNA(VLOOKUP(AU19,$K:$L,2,FALSE),"")=0,"",_xlfn.IFNA(VLOOKUP(AU19,$K:$L,2,FALSE),""))</f>
        <v/>
      </c>
      <c r="BB19" s="12" t="str">
        <f>IF(_xlfn.IFNA(VLOOKUP(AV19,$K:$L,2,FALSE),"")=0,"",_xlfn.IFNA(VLOOKUP(AV19,$K:$L,2,FALSE),""))</f>
        <v/>
      </c>
      <c r="BC19" s="12" t="str">
        <f>IF(_xlfn.IFNA(VLOOKUP(AW19,$K:$L,2,FALSE),"")=0,"",_xlfn.IFNA(VLOOKUP(AW19,$K:$L,2,FALSE),""))</f>
        <v/>
      </c>
      <c r="BD19" s="12" t="str">
        <f>IF(_xlfn.IFNA(VLOOKUP(AX19,$K:$L,2,FALSE),"")=0,"",_xlfn.IFNA(VLOOKUP(AX19,$K:$L,2,FALSE),""))</f>
        <v/>
      </c>
      <c r="BE19" s="12" t="str">
        <f>IF(_xlfn.IFNA(VLOOKUP(AY19,$K:$L,2,FALSE),"")=0,"",_xlfn.IFNA(VLOOKUP(AY19,$K:$L,2,FALSE),""))</f>
        <v/>
      </c>
      <c r="BF19" s="12" t="str">
        <f>_xlfn.IFNA(VLOOKUP(Y19,对应表!$Z:$AA,2,FALSE)&amp;Z19,"")</f>
        <v>DEF_P:100</v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L19">
        <f t="shared" ref="BL19:BL21" si="29">IF(Z19="",IF(U19="",AO19,U19),Z19)</f>
        <v>100</v>
      </c>
      <c r="BM19" t="str">
        <f t="shared" ref="BM19:BM21" si="30">IF(AB19="","",AB19)</f>
        <v/>
      </c>
    </row>
    <row r="20" spans="11:65" x14ac:dyDescent="0.15">
      <c r="K20" t="str">
        <f t="shared" si="26"/>
        <v>怪主动单体防御1.5</v>
      </c>
      <c r="L20" s="6" t="str">
        <f>Q20&amp;":"&amp;M20&amp;":"&amp;VLOOKUP(N20,对应表!B:C,2,FALSE)&amp;":"&amp;IF(buff!O20="",0,O20)</f>
        <v>300027:100:2:0</v>
      </c>
      <c r="M20">
        <v>100</v>
      </c>
      <c r="N20" s="1" t="s">
        <v>444</v>
      </c>
      <c r="O20">
        <v>0</v>
      </c>
      <c r="Q20">
        <v>300027</v>
      </c>
      <c r="R20" s="4" t="s">
        <v>1637</v>
      </c>
      <c r="S20" s="4" t="str">
        <f t="shared" si="16"/>
        <v>怪主动单体防御1.5</v>
      </c>
      <c r="T20" t="s">
        <v>300</v>
      </c>
      <c r="Y20" t="s">
        <v>1488</v>
      </c>
      <c r="Z20">
        <v>150</v>
      </c>
      <c r="AI20" s="12" t="str">
        <f t="shared" si="27"/>
        <v>DEF_P:150</v>
      </c>
      <c r="AR20">
        <v>3</v>
      </c>
      <c r="AU20" s="4"/>
      <c r="AV20" s="4"/>
      <c r="AW20" s="4"/>
      <c r="AX20" s="4"/>
      <c r="AZ20" s="12" t="str">
        <f t="shared" si="28"/>
        <v/>
      </c>
      <c r="BA20" s="12" t="str">
        <f>IF(_xlfn.IFNA(VLOOKUP(AU20,$K:$L,2,FALSE),"")=0,"",_xlfn.IFNA(VLOOKUP(AU20,$K:$L,2,FALSE),""))</f>
        <v/>
      </c>
      <c r="BB20" s="12" t="str">
        <f>IF(_xlfn.IFNA(VLOOKUP(AV20,$K:$L,2,FALSE),"")=0,"",_xlfn.IFNA(VLOOKUP(AV20,$K:$L,2,FALSE),""))</f>
        <v/>
      </c>
      <c r="BC20" s="12" t="str">
        <f>IF(_xlfn.IFNA(VLOOKUP(AW20,$K:$L,2,FALSE),"")=0,"",_xlfn.IFNA(VLOOKUP(AW20,$K:$L,2,FALSE),""))</f>
        <v/>
      </c>
      <c r="BD20" s="12" t="str">
        <f>IF(_xlfn.IFNA(VLOOKUP(AX20,$K:$L,2,FALSE),"")=0,"",_xlfn.IFNA(VLOOKUP(AX20,$K:$L,2,FALSE),""))</f>
        <v/>
      </c>
      <c r="BE20" s="12" t="str">
        <f>IF(_xlfn.IFNA(VLOOKUP(AY20,$K:$L,2,FALSE),"")=0,"",_xlfn.IFNA(VLOOKUP(AY20,$K:$L,2,FALSE),""))</f>
        <v/>
      </c>
      <c r="BF20" s="12" t="str">
        <f>_xlfn.IFNA(VLOOKUP(Y20,对应表!$Z:$AA,2,FALSE)&amp;Z20,"")</f>
        <v>DEF_P:150</v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L20">
        <f t="shared" si="29"/>
        <v>150</v>
      </c>
      <c r="BM20" t="str">
        <f t="shared" si="30"/>
        <v/>
      </c>
    </row>
    <row r="21" spans="11:65" x14ac:dyDescent="0.15">
      <c r="K21" t="str">
        <f t="shared" si="26"/>
        <v>怪主动单体防御2</v>
      </c>
      <c r="L21" s="6" t="str">
        <f>Q21&amp;":"&amp;M21&amp;":"&amp;VLOOKUP(N21,对应表!B:C,2,FALSE)&amp;":"&amp;IF(buff!O21="",0,O21)</f>
        <v>300028:100:2:0</v>
      </c>
      <c r="M21">
        <v>100</v>
      </c>
      <c r="N21" s="1" t="s">
        <v>444</v>
      </c>
      <c r="O21">
        <v>0</v>
      </c>
      <c r="Q21">
        <v>300028</v>
      </c>
      <c r="R21" s="4" t="s">
        <v>1638</v>
      </c>
      <c r="S21" s="4" t="str">
        <f t="shared" si="16"/>
        <v>怪主动单体防御2</v>
      </c>
      <c r="T21" t="s">
        <v>300</v>
      </c>
      <c r="Y21" t="s">
        <v>1488</v>
      </c>
      <c r="Z21">
        <v>200</v>
      </c>
      <c r="AI21" s="12" t="str">
        <f t="shared" si="27"/>
        <v>DEF_P:200</v>
      </c>
      <c r="AR21">
        <v>3</v>
      </c>
      <c r="AU21" s="4"/>
      <c r="AV21" s="4"/>
      <c r="AW21" s="4"/>
      <c r="AX21" s="4"/>
      <c r="AZ21" s="12" t="str">
        <f t="shared" si="28"/>
        <v/>
      </c>
      <c r="BA21" s="12" t="str">
        <f>IF(_xlfn.IFNA(VLOOKUP(AU21,$K:$L,2,FALSE),"")=0,"",_xlfn.IFNA(VLOOKUP(AU21,$K:$L,2,FALSE),""))</f>
        <v/>
      </c>
      <c r="BB21" s="12" t="str">
        <f>IF(_xlfn.IFNA(VLOOKUP(AV21,$K:$L,2,FALSE),"")=0,"",_xlfn.IFNA(VLOOKUP(AV21,$K:$L,2,FALSE),""))</f>
        <v/>
      </c>
      <c r="BC21" s="12" t="str">
        <f>IF(_xlfn.IFNA(VLOOKUP(AW21,$K:$L,2,FALSE),"")=0,"",_xlfn.IFNA(VLOOKUP(AW21,$K:$L,2,FALSE),""))</f>
        <v/>
      </c>
      <c r="BD21" s="12" t="str">
        <f>IF(_xlfn.IFNA(VLOOKUP(AX21,$K:$L,2,FALSE),"")=0,"",_xlfn.IFNA(VLOOKUP(AX21,$K:$L,2,FALSE),""))</f>
        <v/>
      </c>
      <c r="BE21" s="12" t="str">
        <f>IF(_xlfn.IFNA(VLOOKUP(AY21,$K:$L,2,FALSE),"")=0,"",_xlfn.IFNA(VLOOKUP(AY21,$K:$L,2,FALSE),""))</f>
        <v/>
      </c>
      <c r="BF21" s="12" t="str">
        <f>_xlfn.IFNA(VLOOKUP(Y21,对应表!$Z:$AA,2,FALSE)&amp;Z21,"")</f>
        <v>DEF_P:200</v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L21">
        <f t="shared" si="29"/>
        <v>200</v>
      </c>
      <c r="BM21" t="str">
        <f t="shared" si="30"/>
        <v/>
      </c>
    </row>
    <row r="22" spans="11:65" ht="16" x14ac:dyDescent="0.2">
      <c r="K22" t="str">
        <f t="shared" ref="K22" si="31">R22</f>
        <v>怪主动减防0.5</v>
      </c>
      <c r="L22" s="6" t="str">
        <f>Q22&amp;":"&amp;M22&amp;":"&amp;VLOOKUP(N22,对应表!B:C,2,FALSE)&amp;":"&amp;IF(buff!O22="",0,O22)</f>
        <v>300065:100:2:0</v>
      </c>
      <c r="M22">
        <v>100</v>
      </c>
      <c r="N22" s="1" t="s">
        <v>444</v>
      </c>
      <c r="O22">
        <v>0</v>
      </c>
      <c r="Q22">
        <v>300065</v>
      </c>
      <c r="R22" s="4" t="s">
        <v>1639</v>
      </c>
      <c r="S22" s="4" t="str">
        <f t="shared" si="16"/>
        <v>怪主动减防0.5</v>
      </c>
      <c r="T22" t="s">
        <v>300</v>
      </c>
      <c r="Y22" t="s">
        <v>1488</v>
      </c>
      <c r="Z22">
        <v>-50</v>
      </c>
      <c r="AI22" s="12" t="str">
        <f t="shared" ref="AI22" si="32">IF(BF22="","",BF22)&amp;IF(BG22="","","|"&amp;BG22)&amp;IF(BH22="","","|"&amp;BH22)&amp;IF(BI22="","","|"&amp;BI22)&amp;IF(BJ22="","","|"&amp;BJ22)</f>
        <v>DEF_P:-50</v>
      </c>
      <c r="AR22">
        <v>3</v>
      </c>
      <c r="AU22" s="4"/>
      <c r="AV22" s="4"/>
      <c r="AW22" s="4"/>
      <c r="AX22" s="4"/>
      <c r="AZ22" s="12" t="str">
        <f t="shared" ref="AZ22" si="33">IF(BA22="","",BA22)&amp;IF(BB22="","","|"&amp;BB22)&amp;IF(BC22="","","|"&amp;BC22)&amp;IF(BD22="","","|"&amp;BD22)&amp;IF(BE22="","","|"&amp;BE22)</f>
        <v/>
      </c>
      <c r="BA22" s="12" t="str">
        <f>IF(_xlfn.IFNA(VLOOKUP(AU22,$K:$L,2,FALSE),"")=0,"",_xlfn.IFNA(VLOOKUP(AU22,$K:$L,2,FALSE),""))</f>
        <v/>
      </c>
      <c r="BB22" s="12" t="str">
        <f>IF(_xlfn.IFNA(VLOOKUP(AV22,$K:$L,2,FALSE),"")=0,"",_xlfn.IFNA(VLOOKUP(AV22,$K:$L,2,FALSE),""))</f>
        <v/>
      </c>
      <c r="BC22" s="12" t="str">
        <f>IF(_xlfn.IFNA(VLOOKUP(AW22,$K:$L,2,FALSE),"")=0,"",_xlfn.IFNA(VLOOKUP(AW22,$K:$L,2,FALSE),""))</f>
        <v/>
      </c>
      <c r="BD22" s="12" t="str">
        <f>IF(_xlfn.IFNA(VLOOKUP(AX22,$K:$L,2,FALSE),"")=0,"",_xlfn.IFNA(VLOOKUP(AX22,$K:$L,2,FALSE),""))</f>
        <v/>
      </c>
      <c r="BE22" s="12" t="str">
        <f>IF(_xlfn.IFNA(VLOOKUP(AY22,$K:$L,2,FALSE),"")=0,"",_xlfn.IFNA(VLOOKUP(AY22,$K:$L,2,FALSE),""))</f>
        <v/>
      </c>
      <c r="BF22" s="12" t="str">
        <f>_xlfn.IFNA(VLOOKUP(Y22,对应表!$Z:$AA,2,FALSE)&amp;Z22,"")</f>
        <v>DEF_P:-50</v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L22">
        <f t="shared" ref="BL22" si="34">IF(Z22="",IF(U22="",AO22,U22),Z22)</f>
        <v>-50</v>
      </c>
      <c r="BM22" t="str">
        <f t="shared" ref="BM22" si="35">IF(AB22="","",AB22)</f>
        <v/>
      </c>
    </row>
    <row r="23" spans="11:65" ht="16" x14ac:dyDescent="0.2">
      <c r="K23" t="str">
        <f t="shared" ref="K23" si="36">R23</f>
        <v>怪主动减防1</v>
      </c>
      <c r="L23" s="6" t="str">
        <f>Q23&amp;":"&amp;M23&amp;":"&amp;VLOOKUP(N23,对应表!B:C,2,FALSE)&amp;":"&amp;IF(buff!O23="",0,O23)</f>
        <v>300065:100:2:0</v>
      </c>
      <c r="M23">
        <v>100</v>
      </c>
      <c r="N23" s="1" t="s">
        <v>444</v>
      </c>
      <c r="O23">
        <v>0</v>
      </c>
      <c r="Q23">
        <v>300065</v>
      </c>
      <c r="R23" s="4" t="s">
        <v>1640</v>
      </c>
      <c r="S23" s="4" t="str">
        <f t="shared" ref="S23" si="37">R23</f>
        <v>怪主动减防1</v>
      </c>
      <c r="T23" t="s">
        <v>300</v>
      </c>
      <c r="Y23" t="s">
        <v>1488</v>
      </c>
      <c r="Z23">
        <v>-100</v>
      </c>
      <c r="AI23" s="12" t="str">
        <f t="shared" ref="AI23" si="38">IF(BF23="","",BF23)&amp;IF(BG23="","","|"&amp;BG23)&amp;IF(BH23="","","|"&amp;BH23)&amp;IF(BI23="","","|"&amp;BI23)&amp;IF(BJ23="","","|"&amp;BJ23)</f>
        <v>DEF_P:-100</v>
      </c>
      <c r="AR23">
        <v>3</v>
      </c>
      <c r="AU23" s="4"/>
      <c r="AV23" s="4"/>
      <c r="AW23" s="4"/>
      <c r="AX23" s="4"/>
      <c r="AZ23" s="12" t="str">
        <f t="shared" ref="AZ23" si="39">IF(BA23="","",BA23)&amp;IF(BB23="","","|"&amp;BB23)&amp;IF(BC23="","","|"&amp;BC23)&amp;IF(BD23="","","|"&amp;BD23)&amp;IF(BE23="","","|"&amp;BE23)</f>
        <v/>
      </c>
      <c r="BA23" s="12" t="str">
        <f>IF(_xlfn.IFNA(VLOOKUP(AU23,$K:$L,2,FALSE),"")=0,"",_xlfn.IFNA(VLOOKUP(AU23,$K:$L,2,FALSE),""))</f>
        <v/>
      </c>
      <c r="BB23" s="12" t="str">
        <f>IF(_xlfn.IFNA(VLOOKUP(AV23,$K:$L,2,FALSE),"")=0,"",_xlfn.IFNA(VLOOKUP(AV23,$K:$L,2,FALSE),""))</f>
        <v/>
      </c>
      <c r="BC23" s="12" t="str">
        <f>IF(_xlfn.IFNA(VLOOKUP(AW23,$K:$L,2,FALSE),"")=0,"",_xlfn.IFNA(VLOOKUP(AW23,$K:$L,2,FALSE),""))</f>
        <v/>
      </c>
      <c r="BD23" s="12" t="str">
        <f>IF(_xlfn.IFNA(VLOOKUP(AX23,$K:$L,2,FALSE),"")=0,"",_xlfn.IFNA(VLOOKUP(AX23,$K:$L,2,FALSE),""))</f>
        <v/>
      </c>
      <c r="BE23" s="12" t="str">
        <f>IF(_xlfn.IFNA(VLOOKUP(AY23,$K:$L,2,FALSE),"")=0,"",_xlfn.IFNA(VLOOKUP(AY23,$K:$L,2,FALSE),""))</f>
        <v/>
      </c>
      <c r="BF23" s="12" t="str">
        <f>_xlfn.IFNA(VLOOKUP(Y23,对应表!$Z:$AA,2,FALSE)&amp;Z23,"")</f>
        <v>DEF_P:-100</v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L23">
        <f t="shared" ref="BL23" si="40">IF(Z23="",IF(U23="",AO23,U23),Z23)</f>
        <v>-100</v>
      </c>
      <c r="BM23" t="str">
        <f t="shared" ref="BM23" si="41">IF(AB23="","",AB23)</f>
        <v/>
      </c>
    </row>
    <row r="24" spans="11:65" x14ac:dyDescent="0.15">
      <c r="K24" t="str">
        <f t="shared" ref="K24" si="42">R24</f>
        <v>怪主动概率混乱0.3</v>
      </c>
      <c r="L24" s="6" t="str">
        <f>Q24&amp;":"&amp;M24&amp;":"&amp;VLOOKUP(N24,对应表!B:C,2,FALSE)&amp;":"&amp;IF(buff!O24="",0,O24)</f>
        <v>300087:30:2:0</v>
      </c>
      <c r="M24">
        <v>30</v>
      </c>
      <c r="N24" s="1" t="s">
        <v>444</v>
      </c>
      <c r="O24">
        <v>0</v>
      </c>
      <c r="Q24">
        <v>300087</v>
      </c>
      <c r="R24" s="4" t="s">
        <v>1641</v>
      </c>
      <c r="S24" s="4" t="str">
        <f t="shared" ref="S24:S28" si="43">R24</f>
        <v>怪主动概率混乱0.3</v>
      </c>
      <c r="T24" t="s">
        <v>300</v>
      </c>
      <c r="AI24" s="12" t="str">
        <f t="shared" ref="AI24" si="44">IF(BF24="","",BF24)&amp;IF(BG24="","","|"&amp;BG24)&amp;IF(BH24="","","|"&amp;BH24)&amp;IF(BI24="","","|"&amp;BI24)&amp;IF(BJ24="","","|"&amp;BJ24)</f>
        <v/>
      </c>
      <c r="AK24">
        <v>1</v>
      </c>
      <c r="AR24">
        <v>2</v>
      </c>
      <c r="AU24" s="4"/>
      <c r="AV24" s="4"/>
      <c r="AW24" s="4"/>
      <c r="AX24" s="4"/>
      <c r="AZ24" s="12" t="str">
        <f t="shared" ref="AZ24" si="45">IF(BA24="","",BA24)&amp;IF(BB24="","","|"&amp;BB24)&amp;IF(BC24="","","|"&amp;BC24)&amp;IF(BD24="","","|"&amp;BD24)&amp;IF(BE24="","","|"&amp;BE24)</f>
        <v/>
      </c>
      <c r="BA24" s="12" t="str">
        <f>IF(_xlfn.IFNA(VLOOKUP(AU24,$K:$L,2,FALSE),"")=0,"",_xlfn.IFNA(VLOOKUP(AU24,$K:$L,2,FALSE),""))</f>
        <v/>
      </c>
      <c r="BB24" s="12" t="str">
        <f>IF(_xlfn.IFNA(VLOOKUP(AV24,$K:$L,2,FALSE),"")=0,"",_xlfn.IFNA(VLOOKUP(AV24,$K:$L,2,FALSE),""))</f>
        <v/>
      </c>
      <c r="BC24" s="12" t="str">
        <f>IF(_xlfn.IFNA(VLOOKUP(AW24,$K:$L,2,FALSE),"")=0,"",_xlfn.IFNA(VLOOKUP(AW24,$K:$L,2,FALSE),""))</f>
        <v/>
      </c>
      <c r="BD24" s="12" t="str">
        <f>IF(_xlfn.IFNA(VLOOKUP(AX24,$K:$L,2,FALSE),"")=0,"",_xlfn.IFNA(VLOOKUP(AX24,$K:$L,2,FALSE),""))</f>
        <v/>
      </c>
      <c r="BE24" s="12" t="str">
        <f>IF(_xlfn.IFNA(VLOOKUP(AY24,$K:$L,2,FALSE),"")=0,"",_xlfn.IFNA(VLOOKUP(AY24,$K:$L,2,FALSE),""))</f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L24">
        <f t="shared" ref="BL24" si="46">IF(Z24="",IF(U24="",AO24,U24),Z24)</f>
        <v>0</v>
      </c>
      <c r="BM24" t="str">
        <f t="shared" ref="BM24" si="47">IF(AB24="","",AB24)</f>
        <v/>
      </c>
    </row>
    <row r="25" spans="11:65" x14ac:dyDescent="0.15">
      <c r="K25" t="str">
        <f t="shared" ref="K25" si="48">R25</f>
        <v>主动防御增加0.2</v>
      </c>
      <c r="L25" s="6" t="str">
        <f>Q25&amp;":"&amp;M25&amp;":"&amp;VLOOKUP(N25,对应表!B:C,2,FALSE)&amp;":"&amp;IF(buff!O25="",0,O25)</f>
        <v>300088:100:2:0</v>
      </c>
      <c r="M25">
        <v>100</v>
      </c>
      <c r="N25" s="1" t="s">
        <v>444</v>
      </c>
      <c r="O25">
        <v>0</v>
      </c>
      <c r="Q25">
        <v>300088</v>
      </c>
      <c r="R25" s="4" t="s">
        <v>1489</v>
      </c>
      <c r="S25" s="4" t="str">
        <f t="shared" si="43"/>
        <v>主动防御增加0.2</v>
      </c>
      <c r="T25" t="s">
        <v>300</v>
      </c>
      <c r="Y25" t="s">
        <v>1488</v>
      </c>
      <c r="Z25">
        <v>20</v>
      </c>
      <c r="AI25" s="12" t="str">
        <f t="shared" ref="AI25" si="49">IF(BF25="","",BF25)&amp;IF(BG25="","","|"&amp;BG25)&amp;IF(BH25="","","|"&amp;BH25)&amp;IF(BI25="","","|"&amp;BI25)&amp;IF(BJ25="","","|"&amp;BJ25)</f>
        <v>DEF_P:20</v>
      </c>
      <c r="AR25">
        <v>3</v>
      </c>
      <c r="AU25" s="4"/>
      <c r="AV25" s="4"/>
      <c r="AW25" s="4"/>
      <c r="AX25" s="4"/>
      <c r="AZ25" s="12" t="str">
        <f t="shared" ref="AZ25" si="50">IF(BA25="","",BA25)&amp;IF(BB25="","","|"&amp;BB25)&amp;IF(BC25="","","|"&amp;BC25)&amp;IF(BD25="","","|"&amp;BD25)&amp;IF(BE25="","","|"&amp;BE25)</f>
        <v/>
      </c>
      <c r="BA25" s="12" t="str">
        <f>IF(_xlfn.IFNA(VLOOKUP(AU25,$K:$L,2,FALSE),"")=0,"",_xlfn.IFNA(VLOOKUP(AU25,$K:$L,2,FALSE),""))</f>
        <v/>
      </c>
      <c r="BB25" s="12" t="str">
        <f>IF(_xlfn.IFNA(VLOOKUP(AV25,$K:$L,2,FALSE),"")=0,"",_xlfn.IFNA(VLOOKUP(AV25,$K:$L,2,FALSE),""))</f>
        <v/>
      </c>
      <c r="BC25" s="12" t="str">
        <f>IF(_xlfn.IFNA(VLOOKUP(AW25,$K:$L,2,FALSE),"")=0,"",_xlfn.IFNA(VLOOKUP(AW25,$K:$L,2,FALSE),""))</f>
        <v/>
      </c>
      <c r="BD25" s="12" t="str">
        <f>IF(_xlfn.IFNA(VLOOKUP(AX25,$K:$L,2,FALSE),"")=0,"",_xlfn.IFNA(VLOOKUP(AX25,$K:$L,2,FALSE),""))</f>
        <v/>
      </c>
      <c r="BE25" s="12" t="str">
        <f>IF(_xlfn.IFNA(VLOOKUP(AY25,$K:$L,2,FALSE),"")=0,"",_xlfn.IFNA(VLOOKUP(AY25,$K:$L,2,FALSE),""))</f>
        <v/>
      </c>
      <c r="BF25" s="12" t="str">
        <f>_xlfn.IFNA(VLOOKUP(Y25,对应表!$Z:$AA,2,FALSE)&amp;Z25,"")</f>
        <v>DEF_P:20</v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L25">
        <f t="shared" ref="BL25" si="51">IF(Z25="",IF(U25="",AO25,U25),Z25)</f>
        <v>20</v>
      </c>
      <c r="BM25" t="str">
        <f t="shared" ref="BM25" si="52">IF(AB25="","",AB25)</f>
        <v/>
      </c>
    </row>
    <row r="26" spans="11:65" x14ac:dyDescent="0.15">
      <c r="K26" t="str">
        <f t="shared" ref="K26" si="53">R26</f>
        <v>主动攻击增加0.1</v>
      </c>
      <c r="L26" s="6" t="str">
        <f>Q26&amp;":"&amp;M26&amp;":"&amp;VLOOKUP(N26,对应表!B:C,2,FALSE)&amp;":"&amp;IF(buff!O26="",0,O26)</f>
        <v>300089:100:2:0</v>
      </c>
      <c r="M26">
        <v>100</v>
      </c>
      <c r="N26" s="1" t="s">
        <v>444</v>
      </c>
      <c r="O26">
        <v>0</v>
      </c>
      <c r="Q26">
        <v>300089</v>
      </c>
      <c r="R26" s="4" t="s">
        <v>1490</v>
      </c>
      <c r="S26" s="4" t="str">
        <f t="shared" si="43"/>
        <v>主动攻击增加0.1</v>
      </c>
      <c r="T26" t="s">
        <v>300</v>
      </c>
      <c r="Y26" t="s">
        <v>301</v>
      </c>
      <c r="Z26">
        <v>10</v>
      </c>
      <c r="AI26" s="12" t="str">
        <f t="shared" ref="AI26" si="54">IF(BF26="","",BF26)&amp;IF(BG26="","","|"&amp;BG26)&amp;IF(BH26="","","|"&amp;BH26)&amp;IF(BI26="","","|"&amp;BI26)&amp;IF(BJ26="","","|"&amp;BJ26)</f>
        <v>ATK_P:10</v>
      </c>
      <c r="AR26">
        <v>3</v>
      </c>
      <c r="AU26" s="4"/>
      <c r="AV26" s="4"/>
      <c r="AW26" s="4"/>
      <c r="AX26" s="4"/>
      <c r="AZ26" s="12" t="str">
        <f t="shared" ref="AZ26" si="55">IF(BA26="","",BA26)&amp;IF(BB26="","","|"&amp;BB26)&amp;IF(BC26="","","|"&amp;BC26)&amp;IF(BD26="","","|"&amp;BD26)&amp;IF(BE26="","","|"&amp;BE26)</f>
        <v/>
      </c>
      <c r="BA26" s="12" t="str">
        <f>IF(_xlfn.IFNA(VLOOKUP(AU26,$K:$L,2,FALSE),"")=0,"",_xlfn.IFNA(VLOOKUP(AU26,$K:$L,2,FALSE),""))</f>
        <v/>
      </c>
      <c r="BB26" s="12" t="str">
        <f>IF(_xlfn.IFNA(VLOOKUP(AV26,$K:$L,2,FALSE),"")=0,"",_xlfn.IFNA(VLOOKUP(AV26,$K:$L,2,FALSE),""))</f>
        <v/>
      </c>
      <c r="BC26" s="12" t="str">
        <f>IF(_xlfn.IFNA(VLOOKUP(AW26,$K:$L,2,FALSE),"")=0,"",_xlfn.IFNA(VLOOKUP(AW26,$K:$L,2,FALSE),""))</f>
        <v/>
      </c>
      <c r="BD26" s="12" t="str">
        <f>IF(_xlfn.IFNA(VLOOKUP(AX26,$K:$L,2,FALSE),"")=0,"",_xlfn.IFNA(VLOOKUP(AX26,$K:$L,2,FALSE),""))</f>
        <v/>
      </c>
      <c r="BE26" s="12" t="str">
        <f>IF(_xlfn.IFNA(VLOOKUP(AY26,$K:$L,2,FALSE),"")=0,"",_xlfn.IFNA(VLOOKUP(AY26,$K:$L,2,FALSE),""))</f>
        <v/>
      </c>
      <c r="BF26" s="12" t="str">
        <f>_xlfn.IFNA(VLOOKUP(Y26,对应表!$Z:$AA,2,FALSE)&amp;Z26,"")</f>
        <v>ATK_P:10</v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L26">
        <f t="shared" ref="BL26" si="56">IF(Z26="",IF(U26="",AO26,U26),Z26)</f>
        <v>10</v>
      </c>
      <c r="BM26" t="str">
        <f t="shared" ref="BM26" si="57">IF(AB26="","",AB26)</f>
        <v/>
      </c>
    </row>
    <row r="27" spans="11:65" x14ac:dyDescent="0.15">
      <c r="K27" t="str">
        <f t="shared" ref="K27" si="58">R27</f>
        <v>主动攻击增加0.2</v>
      </c>
      <c r="L27" s="6" t="str">
        <f>Q27&amp;":"&amp;M27&amp;":"&amp;VLOOKUP(N27,对应表!B:C,2,FALSE)&amp;":"&amp;IF(buff!O27="",0,O27)</f>
        <v>300090:100:2:0</v>
      </c>
      <c r="M27">
        <v>100</v>
      </c>
      <c r="N27" s="1" t="s">
        <v>444</v>
      </c>
      <c r="O27">
        <v>0</v>
      </c>
      <c r="Q27">
        <v>300090</v>
      </c>
      <c r="R27" s="4" t="s">
        <v>1491</v>
      </c>
      <c r="S27" s="4" t="str">
        <f t="shared" si="43"/>
        <v>主动攻击增加0.2</v>
      </c>
      <c r="T27" t="s">
        <v>300</v>
      </c>
      <c r="Y27" t="s">
        <v>301</v>
      </c>
      <c r="Z27">
        <v>20</v>
      </c>
      <c r="AI27" s="12" t="str">
        <f t="shared" ref="AI27" si="59">IF(BF27="","",BF27)&amp;IF(BG27="","","|"&amp;BG27)&amp;IF(BH27="","","|"&amp;BH27)&amp;IF(BI27="","","|"&amp;BI27)&amp;IF(BJ27="","","|"&amp;BJ27)</f>
        <v>ATK_P:20</v>
      </c>
      <c r="AR27">
        <v>3</v>
      </c>
      <c r="AU27" s="4"/>
      <c r="AV27" s="4"/>
      <c r="AW27" s="4"/>
      <c r="AX27" s="4"/>
      <c r="AZ27" s="12" t="str">
        <f t="shared" ref="AZ27" si="60">IF(BA27="","",BA27)&amp;IF(BB27="","","|"&amp;BB27)&amp;IF(BC27="","","|"&amp;BC27)&amp;IF(BD27="","","|"&amp;BD27)&amp;IF(BE27="","","|"&amp;BE27)</f>
        <v/>
      </c>
      <c r="BA27" s="12" t="str">
        <f>IF(_xlfn.IFNA(VLOOKUP(AU27,$K:$L,2,FALSE),"")=0,"",_xlfn.IFNA(VLOOKUP(AU27,$K:$L,2,FALSE),""))</f>
        <v/>
      </c>
      <c r="BB27" s="12" t="str">
        <f>IF(_xlfn.IFNA(VLOOKUP(AV27,$K:$L,2,FALSE),"")=0,"",_xlfn.IFNA(VLOOKUP(AV27,$K:$L,2,FALSE),""))</f>
        <v/>
      </c>
      <c r="BC27" s="12" t="str">
        <f>IF(_xlfn.IFNA(VLOOKUP(AW27,$K:$L,2,FALSE),"")=0,"",_xlfn.IFNA(VLOOKUP(AW27,$K:$L,2,FALSE),""))</f>
        <v/>
      </c>
      <c r="BD27" s="12" t="str">
        <f>IF(_xlfn.IFNA(VLOOKUP(AX27,$K:$L,2,FALSE),"")=0,"",_xlfn.IFNA(VLOOKUP(AX27,$K:$L,2,FALSE),""))</f>
        <v/>
      </c>
      <c r="BE27" s="12" t="str">
        <f>IF(_xlfn.IFNA(VLOOKUP(AY27,$K:$L,2,FALSE),"")=0,"",_xlfn.IFNA(VLOOKUP(AY27,$K:$L,2,FALSE),""))</f>
        <v/>
      </c>
      <c r="BF27" s="12" t="str">
        <f>_xlfn.IFNA(VLOOKUP(Y27,对应表!$Z:$AA,2,FALSE)&amp;Z27,"")</f>
        <v>ATK_P:20</v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L27">
        <f t="shared" ref="BL27" si="61">IF(Z27="",IF(U27="",AO27,U27),Z27)</f>
        <v>20</v>
      </c>
      <c r="BM27" t="str">
        <f t="shared" ref="BM27" si="62">IF(AB27="","",AB27)</f>
        <v/>
      </c>
    </row>
    <row r="28" spans="11:65" x14ac:dyDescent="0.15">
      <c r="K28" t="str">
        <f>R28</f>
        <v>主动死亡回血</v>
      </c>
      <c r="L28" s="6" t="str">
        <f>Q28&amp;":"&amp;M28&amp;":"&amp;VLOOKUP(N28,对应表!B:C,2,FALSE)&amp;":"&amp;IF(buff!O28="",0,O28)</f>
        <v>300091:100:5:0</v>
      </c>
      <c r="M28">
        <v>100</v>
      </c>
      <c r="N28" s="1" t="s">
        <v>121</v>
      </c>
      <c r="O28">
        <v>0</v>
      </c>
      <c r="Q28">
        <v>300091</v>
      </c>
      <c r="R28" s="4" t="s">
        <v>1492</v>
      </c>
      <c r="S28" s="4" t="str">
        <f t="shared" si="43"/>
        <v>主动死亡回血</v>
      </c>
      <c r="T28" t="s">
        <v>139</v>
      </c>
      <c r="V28">
        <v>25</v>
      </c>
      <c r="AI28" s="12" t="str">
        <f t="shared" ref="AI28" si="63">IF(BF28="","",BF28)&amp;IF(BG28="","","|"&amp;BG28)&amp;IF(BH28="","","|"&amp;BH28)&amp;IF(BI28="","","|"&amp;BI28)&amp;IF(BJ28="","","|"&amp;BJ28)</f>
        <v/>
      </c>
      <c r="AR28">
        <v>5</v>
      </c>
      <c r="AU28" s="4"/>
      <c r="AV28" s="4"/>
      <c r="AW28" s="4"/>
      <c r="AX28" s="4"/>
      <c r="AZ28" s="12" t="str">
        <f t="shared" ref="AZ28" si="64">IF(BA28="","",BA28)&amp;IF(BB28="","","|"&amp;BB28)&amp;IF(BC28="","","|"&amp;BC28)&amp;IF(BD28="","","|"&amp;BD28)&amp;IF(BE28="","","|"&amp;BE28)</f>
        <v/>
      </c>
      <c r="BA28" s="12" t="str">
        <f>IF(_xlfn.IFNA(VLOOKUP(AU28,$K:$L,2,FALSE),"")=0,"",_xlfn.IFNA(VLOOKUP(AU28,$K:$L,2,FALSE),""))</f>
        <v/>
      </c>
      <c r="BB28" s="12" t="str">
        <f>IF(_xlfn.IFNA(VLOOKUP(AV28,$K:$L,2,FALSE),"")=0,"",_xlfn.IFNA(VLOOKUP(AV28,$K:$L,2,FALSE),""))</f>
        <v/>
      </c>
      <c r="BC28" s="12" t="str">
        <f>IF(_xlfn.IFNA(VLOOKUP(AW28,$K:$L,2,FALSE),"")=0,"",_xlfn.IFNA(VLOOKUP(AW28,$K:$L,2,FALSE),""))</f>
        <v/>
      </c>
      <c r="BD28" s="12" t="str">
        <f>IF(_xlfn.IFNA(VLOOKUP(AX28,$K:$L,2,FALSE),"")=0,"",_xlfn.IFNA(VLOOKUP(AX28,$K:$L,2,FALSE),""))</f>
        <v/>
      </c>
      <c r="BE28" s="12" t="str">
        <f>IF(_xlfn.IFNA(VLOOKUP(AY28,$K:$L,2,FALSE),"")=0,"",_xlfn.IFNA(VLOOKUP(AY28,$K:$L,2,FALSE),""))</f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L28">
        <f t="shared" ref="BL28" si="65">IF(Z28="",IF(U28="",AO28,U28),Z28)</f>
        <v>0</v>
      </c>
      <c r="BM28" t="str">
        <f t="shared" ref="BM28" si="66">IF(AB28="","",AB28)</f>
        <v/>
      </c>
    </row>
    <row r="29" spans="11:65" x14ac:dyDescent="0.15">
      <c r="K29" t="str">
        <f t="shared" ref="K29:K48" si="67">R29</f>
        <v>主动随机3体回血lv1</v>
      </c>
      <c r="L29" s="6" t="str">
        <f>Q29&amp;":"&amp;M29&amp;":"&amp;VLOOKUP(N29,对应表!B:C,2,FALSE)&amp;":"&amp;IF(buff!O29="",0,O29)</f>
        <v>300092:100:3:3</v>
      </c>
      <c r="M29">
        <v>100</v>
      </c>
      <c r="N29" s="1" t="s">
        <v>120</v>
      </c>
      <c r="O29">
        <v>3</v>
      </c>
      <c r="Q29">
        <v>300092</v>
      </c>
      <c r="R29" s="4" t="s">
        <v>1493</v>
      </c>
      <c r="S29" s="4" t="str">
        <f>R29</f>
        <v>主动随机3体回血lv1</v>
      </c>
      <c r="T29" t="s">
        <v>300</v>
      </c>
      <c r="U29" t="e">
        <f>INT(VLOOKUP($I29,角色属性概况!$I:$N,VLOOKUP($H29,对应表!$AD:$AE,2,FALSE),FALSE)*$J29)</f>
        <v>#N/A</v>
      </c>
      <c r="AI29" s="12" t="str">
        <f t="shared" ref="AI29:AI48" si="68">IF(BF29="","",BF29)&amp;IF(BG29="","","|"&amp;BG29)&amp;IF(BH29="","","|"&amp;BH29)&amp;IF(BI29="","","|"&amp;BI29)&amp;IF(BJ29="","","|"&amp;BJ29)</f>
        <v/>
      </c>
      <c r="AQ29">
        <v>1</v>
      </c>
      <c r="AU29" s="4"/>
      <c r="AV29" s="4"/>
      <c r="AW29" s="4"/>
      <c r="AX29" s="4"/>
      <c r="AZ29" s="12" t="str">
        <f t="shared" ref="AZ29:AZ48" si="69">IF(BA29="","",BA29)&amp;IF(BB29="","","|"&amp;BB29)&amp;IF(BC29="","","|"&amp;BC29)&amp;IF(BD29="","","|"&amp;BD29)&amp;IF(BE29="","","|"&amp;BE29)</f>
        <v/>
      </c>
      <c r="BA29" s="12" t="str">
        <f>IF(_xlfn.IFNA(VLOOKUP(AU29,$K:$L,2,FALSE),"")=0,"",_xlfn.IFNA(VLOOKUP(AU29,$K:$L,2,FALSE),""))</f>
        <v/>
      </c>
      <c r="BB29" s="12" t="str">
        <f>IF(_xlfn.IFNA(VLOOKUP(AV29,$K:$L,2,FALSE),"")=0,"",_xlfn.IFNA(VLOOKUP(AV29,$K:$L,2,FALSE),""))</f>
        <v/>
      </c>
      <c r="BC29" s="12" t="str">
        <f>IF(_xlfn.IFNA(VLOOKUP(AW29,$K:$L,2,FALSE),"")=0,"",_xlfn.IFNA(VLOOKUP(AW29,$K:$L,2,FALSE),""))</f>
        <v/>
      </c>
      <c r="BD29" s="12" t="str">
        <f>IF(_xlfn.IFNA(VLOOKUP(AX29,$K:$L,2,FALSE),"")=0,"",_xlfn.IFNA(VLOOKUP(AX29,$K:$L,2,FALSE),""))</f>
        <v/>
      </c>
      <c r="BE29" s="12" t="str">
        <f>IF(_xlfn.IFNA(VLOOKUP(AY29,$K:$L,2,FALSE),"")=0,"",_xlfn.IFNA(VLOOKUP(AY29,$K:$L,2,FALSE),""))</f>
        <v/>
      </c>
      <c r="BF29" s="12" t="str">
        <f>_xlfn.IFNA(VLOOKUP(Y29,对应表!$Z:$AA,2,FALSE)&amp;Z29,"")</f>
        <v/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L29" t="e">
        <f t="shared" ref="BL29:BL48" si="70">IF(Z29="",IF(U29="",AO29,U29),Z29)</f>
        <v>#N/A</v>
      </c>
      <c r="BM29" t="str">
        <f t="shared" ref="BM29:BM48" si="71">IF(AB29="","",AB29)</f>
        <v/>
      </c>
    </row>
    <row r="30" spans="11:65" x14ac:dyDescent="0.15">
      <c r="K30" t="str">
        <f t="shared" si="67"/>
        <v>主动随机3体回血lv2</v>
      </c>
      <c r="L30" s="6" t="str">
        <f>Q30&amp;":"&amp;M30&amp;":"&amp;VLOOKUP(N30,对应表!B:C,2,FALSE)&amp;":"&amp;IF(buff!O30="",0,O30)</f>
        <v>300093:100:3:3</v>
      </c>
      <c r="M30">
        <v>100</v>
      </c>
      <c r="N30" s="1" t="s">
        <v>120</v>
      </c>
      <c r="O30">
        <v>3</v>
      </c>
      <c r="Q30">
        <v>300093</v>
      </c>
      <c r="R30" s="4" t="s">
        <v>1494</v>
      </c>
      <c r="S30" s="4" t="str">
        <f t="shared" ref="S30:S69" si="72">R30</f>
        <v>主动随机3体回血lv2</v>
      </c>
      <c r="T30" t="s">
        <v>300</v>
      </c>
      <c r="U30" t="e">
        <f>INT(VLOOKUP($I30,角色属性概况!$I:$N,VLOOKUP($H30,对应表!$AD:$AE,2,FALSE),FALSE)*$J30)</f>
        <v>#N/A</v>
      </c>
      <c r="AI30" s="12" t="str">
        <f t="shared" si="68"/>
        <v/>
      </c>
      <c r="AQ30">
        <v>1</v>
      </c>
      <c r="AU30" s="4"/>
      <c r="AV30" s="4"/>
      <c r="AW30" s="4"/>
      <c r="AX30" s="4"/>
      <c r="AZ30" s="12" t="str">
        <f t="shared" si="69"/>
        <v/>
      </c>
      <c r="BA30" s="12" t="str">
        <f>IF(_xlfn.IFNA(VLOOKUP(AU30,$K:$L,2,FALSE),"")=0,"",_xlfn.IFNA(VLOOKUP(AU30,$K:$L,2,FALSE),""))</f>
        <v/>
      </c>
      <c r="BB30" s="12" t="str">
        <f>IF(_xlfn.IFNA(VLOOKUP(AV30,$K:$L,2,FALSE),"")=0,"",_xlfn.IFNA(VLOOKUP(AV30,$K:$L,2,FALSE),""))</f>
        <v/>
      </c>
      <c r="BC30" s="12" t="str">
        <f>IF(_xlfn.IFNA(VLOOKUP(AW30,$K:$L,2,FALSE),"")=0,"",_xlfn.IFNA(VLOOKUP(AW30,$K:$L,2,FALSE),""))</f>
        <v/>
      </c>
      <c r="BD30" s="12" t="str">
        <f>IF(_xlfn.IFNA(VLOOKUP(AX30,$K:$L,2,FALSE),"")=0,"",_xlfn.IFNA(VLOOKUP(AX30,$K:$L,2,FALSE),""))</f>
        <v/>
      </c>
      <c r="BE30" s="12" t="str">
        <f>IF(_xlfn.IFNA(VLOOKUP(AY30,$K:$L,2,FALSE),"")=0,"",_xlfn.IFNA(VLOOKUP(AY30,$K:$L,2,FALSE),""))</f>
        <v/>
      </c>
      <c r="BF30" s="12" t="str">
        <f>_xlfn.IFNA(VLOOKUP(Y30,对应表!$Z:$AA,2,FALSE)&amp;Z30,"")</f>
        <v/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L30" t="e">
        <f t="shared" si="70"/>
        <v>#N/A</v>
      </c>
      <c r="BM30" t="str">
        <f t="shared" si="71"/>
        <v/>
      </c>
    </row>
    <row r="31" spans="11:65" x14ac:dyDescent="0.15">
      <c r="K31" t="str">
        <f t="shared" si="67"/>
        <v>主动随机3体回血lv3</v>
      </c>
      <c r="L31" s="6" t="str">
        <f>Q31&amp;":"&amp;M31&amp;":"&amp;VLOOKUP(N31,对应表!B:C,2,FALSE)&amp;":"&amp;IF(buff!O31="",0,O31)</f>
        <v>300094:100:3:3</v>
      </c>
      <c r="M31">
        <v>100</v>
      </c>
      <c r="N31" s="1" t="s">
        <v>120</v>
      </c>
      <c r="O31">
        <v>3</v>
      </c>
      <c r="Q31">
        <v>300094</v>
      </c>
      <c r="R31" s="4" t="s">
        <v>1495</v>
      </c>
      <c r="S31" s="4" t="str">
        <f t="shared" si="72"/>
        <v>主动随机3体回血lv3</v>
      </c>
      <c r="T31" t="s">
        <v>300</v>
      </c>
      <c r="U31" t="e">
        <f>INT(VLOOKUP($I31,角色属性概况!$I:$N,VLOOKUP($H31,对应表!$AD:$AE,2,FALSE),FALSE)*$J31)</f>
        <v>#N/A</v>
      </c>
      <c r="AI31" s="12" t="str">
        <f t="shared" si="68"/>
        <v/>
      </c>
      <c r="AQ31">
        <v>1</v>
      </c>
      <c r="AU31" s="4"/>
      <c r="AV31" s="4"/>
      <c r="AW31" s="4"/>
      <c r="AX31" s="4"/>
      <c r="AZ31" s="12" t="str">
        <f t="shared" si="69"/>
        <v/>
      </c>
      <c r="BA31" s="12" t="str">
        <f>IF(_xlfn.IFNA(VLOOKUP(AU31,$K:$L,2,FALSE),"")=0,"",_xlfn.IFNA(VLOOKUP(AU31,$K:$L,2,FALSE),""))</f>
        <v/>
      </c>
      <c r="BB31" s="12" t="str">
        <f>IF(_xlfn.IFNA(VLOOKUP(AV31,$K:$L,2,FALSE),"")=0,"",_xlfn.IFNA(VLOOKUP(AV31,$K:$L,2,FALSE),""))</f>
        <v/>
      </c>
      <c r="BC31" s="12" t="str">
        <f>IF(_xlfn.IFNA(VLOOKUP(AW31,$K:$L,2,FALSE),"")=0,"",_xlfn.IFNA(VLOOKUP(AW31,$K:$L,2,FALSE),""))</f>
        <v/>
      </c>
      <c r="BD31" s="12" t="str">
        <f>IF(_xlfn.IFNA(VLOOKUP(AX31,$K:$L,2,FALSE),"")=0,"",_xlfn.IFNA(VLOOKUP(AX31,$K:$L,2,FALSE),""))</f>
        <v/>
      </c>
      <c r="BE31" s="12" t="str">
        <f>IF(_xlfn.IFNA(VLOOKUP(AY31,$K:$L,2,FALSE),"")=0,"",_xlfn.IFNA(VLOOKUP(AY31,$K:$L,2,FALSE),""))</f>
        <v/>
      </c>
      <c r="BF31" s="12" t="str">
        <f>_xlfn.IFNA(VLOOKUP(Y31,对应表!$Z:$AA,2,FALSE)&amp;Z31,"")</f>
        <v/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L31" t="e">
        <f t="shared" si="70"/>
        <v>#N/A</v>
      </c>
      <c r="BM31" t="str">
        <f t="shared" si="71"/>
        <v/>
      </c>
    </row>
    <row r="32" spans="11:65" x14ac:dyDescent="0.15">
      <c r="K32" t="str">
        <f t="shared" si="67"/>
        <v>主动随机3体回血lv4</v>
      </c>
      <c r="L32" s="6" t="str">
        <f>Q32&amp;":"&amp;M32&amp;":"&amp;VLOOKUP(N32,对应表!B:C,2,FALSE)&amp;":"&amp;IF(buff!O32="",0,O32)</f>
        <v>300095:100:3:3</v>
      </c>
      <c r="M32">
        <v>100</v>
      </c>
      <c r="N32" s="1" t="s">
        <v>120</v>
      </c>
      <c r="O32">
        <v>3</v>
      </c>
      <c r="Q32">
        <v>300095</v>
      </c>
      <c r="R32" s="4" t="s">
        <v>1496</v>
      </c>
      <c r="S32" s="4" t="str">
        <f t="shared" si="72"/>
        <v>主动随机3体回血lv4</v>
      </c>
      <c r="T32" t="s">
        <v>300</v>
      </c>
      <c r="U32" t="e">
        <f>INT(VLOOKUP($I32,角色属性概况!$I:$N,VLOOKUP($H32,对应表!$AD:$AE,2,FALSE),FALSE)*$J32)</f>
        <v>#N/A</v>
      </c>
      <c r="AI32" s="12" t="str">
        <f t="shared" si="68"/>
        <v/>
      </c>
      <c r="AQ32">
        <v>1</v>
      </c>
      <c r="AU32" s="4"/>
      <c r="AV32" s="4"/>
      <c r="AW32" s="4"/>
      <c r="AX32" s="4"/>
      <c r="AZ32" s="12" t="str">
        <f t="shared" si="69"/>
        <v/>
      </c>
      <c r="BA32" s="12" t="str">
        <f>IF(_xlfn.IFNA(VLOOKUP(AU32,$K:$L,2,FALSE),"")=0,"",_xlfn.IFNA(VLOOKUP(AU32,$K:$L,2,FALSE),""))</f>
        <v/>
      </c>
      <c r="BB32" s="12" t="str">
        <f>IF(_xlfn.IFNA(VLOOKUP(AV32,$K:$L,2,FALSE),"")=0,"",_xlfn.IFNA(VLOOKUP(AV32,$K:$L,2,FALSE),""))</f>
        <v/>
      </c>
      <c r="BC32" s="12" t="str">
        <f>IF(_xlfn.IFNA(VLOOKUP(AW32,$K:$L,2,FALSE),"")=0,"",_xlfn.IFNA(VLOOKUP(AW32,$K:$L,2,FALSE),""))</f>
        <v/>
      </c>
      <c r="BD32" s="12" t="str">
        <f>IF(_xlfn.IFNA(VLOOKUP(AX32,$K:$L,2,FALSE),"")=0,"",_xlfn.IFNA(VLOOKUP(AX32,$K:$L,2,FALSE),""))</f>
        <v/>
      </c>
      <c r="BE32" s="12" t="str">
        <f>IF(_xlfn.IFNA(VLOOKUP(AY32,$K:$L,2,FALSE),"")=0,"",_xlfn.IFNA(VLOOKUP(AY32,$K:$L,2,FALSE),""))</f>
        <v/>
      </c>
      <c r="BF32" s="12" t="str">
        <f>_xlfn.IFNA(VLOOKUP(Y32,对应表!$Z:$AA,2,FALSE)&amp;Z32,"")</f>
        <v/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L32" t="e">
        <f t="shared" si="70"/>
        <v>#N/A</v>
      </c>
      <c r="BM32" t="str">
        <f t="shared" si="71"/>
        <v/>
      </c>
    </row>
    <row r="33" spans="11:65" x14ac:dyDescent="0.15">
      <c r="K33" t="str">
        <f t="shared" si="67"/>
        <v>主动随机3体回血lv5</v>
      </c>
      <c r="L33" s="6" t="str">
        <f>Q33&amp;":"&amp;M33&amp;":"&amp;VLOOKUP(N33,对应表!B:C,2,FALSE)&amp;":"&amp;IF(buff!O33="",0,O33)</f>
        <v>300096:100:3:3</v>
      </c>
      <c r="M33">
        <v>100</v>
      </c>
      <c r="N33" s="1" t="s">
        <v>120</v>
      </c>
      <c r="O33">
        <v>3</v>
      </c>
      <c r="Q33">
        <v>300096</v>
      </c>
      <c r="R33" s="4" t="s">
        <v>1497</v>
      </c>
      <c r="S33" s="4" t="str">
        <f t="shared" si="72"/>
        <v>主动随机3体回血lv5</v>
      </c>
      <c r="T33" t="s">
        <v>300</v>
      </c>
      <c r="U33" t="e">
        <f>INT(VLOOKUP($I33,角色属性概况!$I:$N,VLOOKUP($H33,对应表!$AD:$AE,2,FALSE),FALSE)*$J33)</f>
        <v>#N/A</v>
      </c>
      <c r="AI33" s="12" t="str">
        <f t="shared" si="68"/>
        <v/>
      </c>
      <c r="AQ33">
        <v>1</v>
      </c>
      <c r="AU33" s="4"/>
      <c r="AV33" s="4"/>
      <c r="AW33" s="4"/>
      <c r="AX33" s="4"/>
      <c r="AZ33" s="12" t="str">
        <f t="shared" si="69"/>
        <v/>
      </c>
      <c r="BA33" s="12" t="str">
        <f>IF(_xlfn.IFNA(VLOOKUP(AU33,$K:$L,2,FALSE),"")=0,"",_xlfn.IFNA(VLOOKUP(AU33,$K:$L,2,FALSE),""))</f>
        <v/>
      </c>
      <c r="BB33" s="12" t="str">
        <f>IF(_xlfn.IFNA(VLOOKUP(AV33,$K:$L,2,FALSE),"")=0,"",_xlfn.IFNA(VLOOKUP(AV33,$K:$L,2,FALSE),""))</f>
        <v/>
      </c>
      <c r="BC33" s="12" t="str">
        <f>IF(_xlfn.IFNA(VLOOKUP(AW33,$K:$L,2,FALSE),"")=0,"",_xlfn.IFNA(VLOOKUP(AW33,$K:$L,2,FALSE),""))</f>
        <v/>
      </c>
      <c r="BD33" s="12" t="str">
        <f>IF(_xlfn.IFNA(VLOOKUP(AX33,$K:$L,2,FALSE),"")=0,"",_xlfn.IFNA(VLOOKUP(AX33,$K:$L,2,FALSE),""))</f>
        <v/>
      </c>
      <c r="BE33" s="12" t="str">
        <f>IF(_xlfn.IFNA(VLOOKUP(AY33,$K:$L,2,FALSE),"")=0,"",_xlfn.IFNA(VLOOKUP(AY33,$K:$L,2,FALSE),""))</f>
        <v/>
      </c>
      <c r="BF33" s="12" t="str">
        <f>_xlfn.IFNA(VLOOKUP(Y33,对应表!$Z:$AA,2,FALSE)&amp;Z33,"")</f>
        <v/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L33" t="e">
        <f t="shared" si="70"/>
        <v>#N/A</v>
      </c>
      <c r="BM33" t="str">
        <f t="shared" si="71"/>
        <v/>
      </c>
    </row>
    <row r="34" spans="11:65" x14ac:dyDescent="0.15">
      <c r="K34" t="str">
        <f t="shared" si="67"/>
        <v>主动随机3体回血lv6</v>
      </c>
      <c r="L34" s="6" t="str">
        <f>Q34&amp;":"&amp;M34&amp;":"&amp;VLOOKUP(N34,对应表!B:C,2,FALSE)&amp;":"&amp;IF(buff!O34="",0,O34)</f>
        <v>300097:100:3:3</v>
      </c>
      <c r="M34">
        <v>100</v>
      </c>
      <c r="N34" s="1" t="s">
        <v>120</v>
      </c>
      <c r="O34">
        <v>3</v>
      </c>
      <c r="Q34">
        <v>300097</v>
      </c>
      <c r="R34" s="4" t="s">
        <v>1498</v>
      </c>
      <c r="S34" s="4" t="str">
        <f t="shared" si="72"/>
        <v>主动随机3体回血lv6</v>
      </c>
      <c r="T34" t="s">
        <v>300</v>
      </c>
      <c r="U34" t="e">
        <f>INT(VLOOKUP($I34,角色属性概况!$I:$N,VLOOKUP($H34,对应表!$AD:$AE,2,FALSE),FALSE)*$J34)</f>
        <v>#N/A</v>
      </c>
      <c r="AI34" s="12" t="str">
        <f t="shared" si="68"/>
        <v/>
      </c>
      <c r="AQ34">
        <v>1</v>
      </c>
      <c r="AU34" s="4"/>
      <c r="AV34" s="4"/>
      <c r="AW34" s="4"/>
      <c r="AX34" s="4"/>
      <c r="AZ34" s="12" t="str">
        <f t="shared" si="69"/>
        <v/>
      </c>
      <c r="BA34" s="12" t="str">
        <f>IF(_xlfn.IFNA(VLOOKUP(AU34,$K:$L,2,FALSE),"")=0,"",_xlfn.IFNA(VLOOKUP(AU34,$K:$L,2,FALSE),""))</f>
        <v/>
      </c>
      <c r="BB34" s="12" t="str">
        <f>IF(_xlfn.IFNA(VLOOKUP(AV34,$K:$L,2,FALSE),"")=0,"",_xlfn.IFNA(VLOOKUP(AV34,$K:$L,2,FALSE),""))</f>
        <v/>
      </c>
      <c r="BC34" s="12" t="str">
        <f>IF(_xlfn.IFNA(VLOOKUP(AW34,$K:$L,2,FALSE),"")=0,"",_xlfn.IFNA(VLOOKUP(AW34,$K:$L,2,FALSE),""))</f>
        <v/>
      </c>
      <c r="BD34" s="12" t="str">
        <f>IF(_xlfn.IFNA(VLOOKUP(AX34,$K:$L,2,FALSE),"")=0,"",_xlfn.IFNA(VLOOKUP(AX34,$K:$L,2,FALSE),""))</f>
        <v/>
      </c>
      <c r="BE34" s="12" t="str">
        <f>IF(_xlfn.IFNA(VLOOKUP(AY34,$K:$L,2,FALSE),"")=0,"",_xlfn.IFNA(VLOOKUP(AY34,$K:$L,2,FALSE),""))</f>
        <v/>
      </c>
      <c r="BF34" s="12" t="str">
        <f>_xlfn.IFNA(VLOOKUP(Y34,对应表!$Z:$AA,2,FALSE)&amp;Z34,"")</f>
        <v/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L34" t="e">
        <f t="shared" si="70"/>
        <v>#N/A</v>
      </c>
      <c r="BM34" t="str">
        <f t="shared" si="71"/>
        <v/>
      </c>
    </row>
    <row r="35" spans="11:65" x14ac:dyDescent="0.15">
      <c r="K35" t="str">
        <f t="shared" si="67"/>
        <v>主动随机3体回血lv7</v>
      </c>
      <c r="L35" s="6" t="str">
        <f>Q35&amp;":"&amp;M35&amp;":"&amp;VLOOKUP(N35,对应表!B:C,2,FALSE)&amp;":"&amp;IF(buff!O35="",0,O35)</f>
        <v>300098:100:3:3</v>
      </c>
      <c r="M35">
        <v>100</v>
      </c>
      <c r="N35" s="1" t="s">
        <v>120</v>
      </c>
      <c r="O35">
        <v>3</v>
      </c>
      <c r="Q35">
        <v>300098</v>
      </c>
      <c r="R35" s="4" t="s">
        <v>1499</v>
      </c>
      <c r="S35" s="4" t="str">
        <f t="shared" si="72"/>
        <v>主动随机3体回血lv7</v>
      </c>
      <c r="T35" t="s">
        <v>300</v>
      </c>
      <c r="U35" t="e">
        <f>INT(VLOOKUP($I35,角色属性概况!$I:$N,VLOOKUP($H35,对应表!$AD:$AE,2,FALSE),FALSE)*$J35)</f>
        <v>#N/A</v>
      </c>
      <c r="AI35" s="12" t="str">
        <f t="shared" si="68"/>
        <v/>
      </c>
      <c r="AQ35">
        <v>1</v>
      </c>
      <c r="AU35" s="4"/>
      <c r="AV35" s="4"/>
      <c r="AW35" s="4"/>
      <c r="AX35" s="4"/>
      <c r="AZ35" s="12" t="str">
        <f t="shared" si="69"/>
        <v/>
      </c>
      <c r="BA35" s="12" t="str">
        <f>IF(_xlfn.IFNA(VLOOKUP(AU35,$K:$L,2,FALSE),"")=0,"",_xlfn.IFNA(VLOOKUP(AU35,$K:$L,2,FALSE),""))</f>
        <v/>
      </c>
      <c r="BB35" s="12" t="str">
        <f>IF(_xlfn.IFNA(VLOOKUP(AV35,$K:$L,2,FALSE),"")=0,"",_xlfn.IFNA(VLOOKUP(AV35,$K:$L,2,FALSE),""))</f>
        <v/>
      </c>
      <c r="BC35" s="12" t="str">
        <f>IF(_xlfn.IFNA(VLOOKUP(AW35,$K:$L,2,FALSE),"")=0,"",_xlfn.IFNA(VLOOKUP(AW35,$K:$L,2,FALSE),""))</f>
        <v/>
      </c>
      <c r="BD35" s="12" t="str">
        <f>IF(_xlfn.IFNA(VLOOKUP(AX35,$K:$L,2,FALSE),"")=0,"",_xlfn.IFNA(VLOOKUP(AX35,$K:$L,2,FALSE),""))</f>
        <v/>
      </c>
      <c r="BE35" s="12" t="str">
        <f>IF(_xlfn.IFNA(VLOOKUP(AY35,$K:$L,2,FALSE),"")=0,"",_xlfn.IFNA(VLOOKUP(AY35,$K:$L,2,FALSE),""))</f>
        <v/>
      </c>
      <c r="BF35" s="12" t="str">
        <f>_xlfn.IFNA(VLOOKUP(Y35,对应表!$Z:$AA,2,FALSE)&amp;Z35,"")</f>
        <v/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L35" t="e">
        <f t="shared" si="70"/>
        <v>#N/A</v>
      </c>
      <c r="BM35" t="str">
        <f t="shared" si="71"/>
        <v/>
      </c>
    </row>
    <row r="36" spans="11:65" x14ac:dyDescent="0.15">
      <c r="K36" t="str">
        <f t="shared" si="67"/>
        <v>主动随机3体回血lv8</v>
      </c>
      <c r="L36" s="6" t="str">
        <f>Q36&amp;":"&amp;M36&amp;":"&amp;VLOOKUP(N36,对应表!B:C,2,FALSE)&amp;":"&amp;IF(buff!O36="",0,O36)</f>
        <v>300099:100:3:3</v>
      </c>
      <c r="M36">
        <v>100</v>
      </c>
      <c r="N36" s="1" t="s">
        <v>120</v>
      </c>
      <c r="O36">
        <v>3</v>
      </c>
      <c r="Q36">
        <v>300099</v>
      </c>
      <c r="R36" s="4" t="s">
        <v>1500</v>
      </c>
      <c r="S36" s="4" t="str">
        <f t="shared" si="72"/>
        <v>主动随机3体回血lv8</v>
      </c>
      <c r="T36" t="s">
        <v>300</v>
      </c>
      <c r="U36" t="e">
        <f>INT(VLOOKUP($I36,角色属性概况!$I:$N,VLOOKUP($H36,对应表!$AD:$AE,2,FALSE),FALSE)*$J36)</f>
        <v>#N/A</v>
      </c>
      <c r="AI36" s="12" t="str">
        <f t="shared" si="68"/>
        <v/>
      </c>
      <c r="AQ36">
        <v>1</v>
      </c>
      <c r="AU36" s="4"/>
      <c r="AV36" s="4"/>
      <c r="AW36" s="4"/>
      <c r="AX36" s="4"/>
      <c r="AZ36" s="12" t="str">
        <f t="shared" si="69"/>
        <v/>
      </c>
      <c r="BA36" s="12" t="str">
        <f>IF(_xlfn.IFNA(VLOOKUP(AU36,$K:$L,2,FALSE),"")=0,"",_xlfn.IFNA(VLOOKUP(AU36,$K:$L,2,FALSE),""))</f>
        <v/>
      </c>
      <c r="BB36" s="12" t="str">
        <f>IF(_xlfn.IFNA(VLOOKUP(AV36,$K:$L,2,FALSE),"")=0,"",_xlfn.IFNA(VLOOKUP(AV36,$K:$L,2,FALSE),""))</f>
        <v/>
      </c>
      <c r="BC36" s="12" t="str">
        <f>IF(_xlfn.IFNA(VLOOKUP(AW36,$K:$L,2,FALSE),"")=0,"",_xlfn.IFNA(VLOOKUP(AW36,$K:$L,2,FALSE),""))</f>
        <v/>
      </c>
      <c r="BD36" s="12" t="str">
        <f>IF(_xlfn.IFNA(VLOOKUP(AX36,$K:$L,2,FALSE),"")=0,"",_xlfn.IFNA(VLOOKUP(AX36,$K:$L,2,FALSE),""))</f>
        <v/>
      </c>
      <c r="BE36" s="12" t="str">
        <f>IF(_xlfn.IFNA(VLOOKUP(AY36,$K:$L,2,FALSE),"")=0,"",_xlfn.IFNA(VLOOKUP(AY36,$K:$L,2,FALSE),""))</f>
        <v/>
      </c>
      <c r="BF36" s="12" t="str">
        <f>_xlfn.IFNA(VLOOKUP(Y36,对应表!$Z:$AA,2,FALSE)&amp;Z36,"")</f>
        <v/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L36" t="e">
        <f t="shared" si="70"/>
        <v>#N/A</v>
      </c>
      <c r="BM36" t="str">
        <f t="shared" si="71"/>
        <v/>
      </c>
    </row>
    <row r="37" spans="11:65" x14ac:dyDescent="0.15">
      <c r="K37" t="str">
        <f t="shared" si="67"/>
        <v>主动随机3体回血lv9</v>
      </c>
      <c r="L37" s="6" t="str">
        <f>Q37&amp;":"&amp;M37&amp;":"&amp;VLOOKUP(N37,对应表!B:C,2,FALSE)&amp;":"&amp;IF(buff!O37="",0,O37)</f>
        <v>300100:100:3:3</v>
      </c>
      <c r="M37">
        <v>100</v>
      </c>
      <c r="N37" s="1" t="s">
        <v>120</v>
      </c>
      <c r="O37">
        <v>3</v>
      </c>
      <c r="Q37">
        <v>300100</v>
      </c>
      <c r="R37" s="4" t="s">
        <v>1501</v>
      </c>
      <c r="S37" s="4" t="str">
        <f t="shared" si="72"/>
        <v>主动随机3体回血lv9</v>
      </c>
      <c r="T37" t="s">
        <v>300</v>
      </c>
      <c r="U37" t="e">
        <f>INT(VLOOKUP($I37,角色属性概况!$I:$N,VLOOKUP($H37,对应表!$AD:$AE,2,FALSE),FALSE)*$J37)</f>
        <v>#N/A</v>
      </c>
      <c r="AI37" s="12" t="str">
        <f t="shared" si="68"/>
        <v/>
      </c>
      <c r="AQ37">
        <v>1</v>
      </c>
      <c r="AU37" s="4"/>
      <c r="AV37" s="4"/>
      <c r="AW37" s="4"/>
      <c r="AX37" s="4"/>
      <c r="AZ37" s="12" t="str">
        <f t="shared" si="69"/>
        <v/>
      </c>
      <c r="BA37" s="12" t="str">
        <f>IF(_xlfn.IFNA(VLOOKUP(AU37,$K:$L,2,FALSE),"")=0,"",_xlfn.IFNA(VLOOKUP(AU37,$K:$L,2,FALSE),""))</f>
        <v/>
      </c>
      <c r="BB37" s="12" t="str">
        <f>IF(_xlfn.IFNA(VLOOKUP(AV37,$K:$L,2,FALSE),"")=0,"",_xlfn.IFNA(VLOOKUP(AV37,$K:$L,2,FALSE),""))</f>
        <v/>
      </c>
      <c r="BC37" s="12" t="str">
        <f>IF(_xlfn.IFNA(VLOOKUP(AW37,$K:$L,2,FALSE),"")=0,"",_xlfn.IFNA(VLOOKUP(AW37,$K:$L,2,FALSE),""))</f>
        <v/>
      </c>
      <c r="BD37" s="12" t="str">
        <f>IF(_xlfn.IFNA(VLOOKUP(AX37,$K:$L,2,FALSE),"")=0,"",_xlfn.IFNA(VLOOKUP(AX37,$K:$L,2,FALSE),""))</f>
        <v/>
      </c>
      <c r="BE37" s="12" t="str">
        <f>IF(_xlfn.IFNA(VLOOKUP(AY37,$K:$L,2,FALSE),"")=0,"",_xlfn.IFNA(VLOOKUP(AY37,$K:$L,2,FALSE),""))</f>
        <v/>
      </c>
      <c r="BF37" s="12" t="str">
        <f>_xlfn.IFNA(VLOOKUP(Y37,对应表!$Z:$AA,2,FALSE)&amp;Z37,"")</f>
        <v/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L37" t="e">
        <f t="shared" si="70"/>
        <v>#N/A</v>
      </c>
      <c r="BM37" t="str">
        <f t="shared" si="71"/>
        <v/>
      </c>
    </row>
    <row r="38" spans="11:65" x14ac:dyDescent="0.15">
      <c r="K38" t="str">
        <f t="shared" si="67"/>
        <v>主动随机3体回血lv10</v>
      </c>
      <c r="L38" s="6" t="str">
        <f>Q38&amp;":"&amp;M38&amp;":"&amp;VLOOKUP(N38,对应表!B:C,2,FALSE)&amp;":"&amp;IF(buff!O38="",0,O38)</f>
        <v>300101:100:3:3</v>
      </c>
      <c r="M38">
        <v>100</v>
      </c>
      <c r="N38" s="1" t="s">
        <v>120</v>
      </c>
      <c r="O38">
        <v>3</v>
      </c>
      <c r="Q38">
        <v>300101</v>
      </c>
      <c r="R38" s="4" t="s">
        <v>1502</v>
      </c>
      <c r="S38" s="4" t="str">
        <f t="shared" si="72"/>
        <v>主动随机3体回血lv10</v>
      </c>
      <c r="T38" t="s">
        <v>300</v>
      </c>
      <c r="U38" t="e">
        <f>INT(VLOOKUP($I38,角色属性概况!$I:$N,VLOOKUP($H38,对应表!$AD:$AE,2,FALSE),FALSE)*$J38)</f>
        <v>#N/A</v>
      </c>
      <c r="AI38" s="12" t="str">
        <f t="shared" si="68"/>
        <v/>
      </c>
      <c r="AQ38">
        <v>1</v>
      </c>
      <c r="AU38" s="4"/>
      <c r="AV38" s="4"/>
      <c r="AW38" s="4"/>
      <c r="AX38" s="4"/>
      <c r="AZ38" s="12" t="str">
        <f t="shared" si="69"/>
        <v/>
      </c>
      <c r="BA38" s="12" t="str">
        <f>IF(_xlfn.IFNA(VLOOKUP(AU38,$K:$L,2,FALSE),"")=0,"",_xlfn.IFNA(VLOOKUP(AU38,$K:$L,2,FALSE),""))</f>
        <v/>
      </c>
      <c r="BB38" s="12" t="str">
        <f>IF(_xlfn.IFNA(VLOOKUP(AV38,$K:$L,2,FALSE),"")=0,"",_xlfn.IFNA(VLOOKUP(AV38,$K:$L,2,FALSE),""))</f>
        <v/>
      </c>
      <c r="BC38" s="12" t="str">
        <f>IF(_xlfn.IFNA(VLOOKUP(AW38,$K:$L,2,FALSE),"")=0,"",_xlfn.IFNA(VLOOKUP(AW38,$K:$L,2,FALSE),""))</f>
        <v/>
      </c>
      <c r="BD38" s="12" t="str">
        <f>IF(_xlfn.IFNA(VLOOKUP(AX38,$K:$L,2,FALSE),"")=0,"",_xlfn.IFNA(VLOOKUP(AX38,$K:$L,2,FALSE),""))</f>
        <v/>
      </c>
      <c r="BE38" s="12" t="str">
        <f>IF(_xlfn.IFNA(VLOOKUP(AY38,$K:$L,2,FALSE),"")=0,"",_xlfn.IFNA(VLOOKUP(AY38,$K:$L,2,FALSE),""))</f>
        <v/>
      </c>
      <c r="BF38" s="12" t="str">
        <f>_xlfn.IFNA(VLOOKUP(Y38,对应表!$Z:$AA,2,FALSE)&amp;Z38,"")</f>
        <v/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L38" t="e">
        <f t="shared" si="70"/>
        <v>#N/A</v>
      </c>
      <c r="BM38" t="str">
        <f t="shared" si="71"/>
        <v/>
      </c>
    </row>
    <row r="39" spans="11:65" x14ac:dyDescent="0.15">
      <c r="K39" t="str">
        <f t="shared" si="67"/>
        <v>主动随机3体回血lv11</v>
      </c>
      <c r="L39" s="6" t="str">
        <f>Q39&amp;":"&amp;M39&amp;":"&amp;VLOOKUP(N39,对应表!B:C,2,FALSE)&amp;":"&amp;IF(buff!O39="",0,O39)</f>
        <v>300102:100:3:3</v>
      </c>
      <c r="M39">
        <v>100</v>
      </c>
      <c r="N39" s="1" t="s">
        <v>120</v>
      </c>
      <c r="O39">
        <v>3</v>
      </c>
      <c r="Q39">
        <v>300102</v>
      </c>
      <c r="R39" s="4" t="s">
        <v>1503</v>
      </c>
      <c r="S39" s="4" t="str">
        <f t="shared" si="72"/>
        <v>主动随机3体回血lv11</v>
      </c>
      <c r="T39" t="s">
        <v>300</v>
      </c>
      <c r="U39" t="e">
        <f>INT(VLOOKUP($I39,角色属性概况!$I:$N,VLOOKUP($H39,对应表!$AD:$AE,2,FALSE),FALSE)*$J39)</f>
        <v>#N/A</v>
      </c>
      <c r="AI39" s="12" t="str">
        <f t="shared" si="68"/>
        <v/>
      </c>
      <c r="AQ39">
        <v>1</v>
      </c>
      <c r="AU39" s="4"/>
      <c r="AV39" s="4"/>
      <c r="AW39" s="4"/>
      <c r="AX39" s="4"/>
      <c r="AZ39" s="12" t="str">
        <f t="shared" si="69"/>
        <v/>
      </c>
      <c r="BA39" s="12" t="str">
        <f>IF(_xlfn.IFNA(VLOOKUP(AU39,$K:$L,2,FALSE),"")=0,"",_xlfn.IFNA(VLOOKUP(AU39,$K:$L,2,FALSE),""))</f>
        <v/>
      </c>
      <c r="BB39" s="12" t="str">
        <f>IF(_xlfn.IFNA(VLOOKUP(AV39,$K:$L,2,FALSE),"")=0,"",_xlfn.IFNA(VLOOKUP(AV39,$K:$L,2,FALSE),""))</f>
        <v/>
      </c>
      <c r="BC39" s="12" t="str">
        <f>IF(_xlfn.IFNA(VLOOKUP(AW39,$K:$L,2,FALSE),"")=0,"",_xlfn.IFNA(VLOOKUP(AW39,$K:$L,2,FALSE),""))</f>
        <v/>
      </c>
      <c r="BD39" s="12" t="str">
        <f>IF(_xlfn.IFNA(VLOOKUP(AX39,$K:$L,2,FALSE),"")=0,"",_xlfn.IFNA(VLOOKUP(AX39,$K:$L,2,FALSE),""))</f>
        <v/>
      </c>
      <c r="BE39" s="12" t="str">
        <f>IF(_xlfn.IFNA(VLOOKUP(AY39,$K:$L,2,FALSE),"")=0,"",_xlfn.IFNA(VLOOKUP(AY39,$K:$L,2,FALSE),""))</f>
        <v/>
      </c>
      <c r="BF39" s="12" t="str">
        <f>_xlfn.IFNA(VLOOKUP(Y39,对应表!$Z:$AA,2,FALSE)&amp;Z39,"")</f>
        <v/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L39" t="e">
        <f t="shared" si="70"/>
        <v>#N/A</v>
      </c>
      <c r="BM39" t="str">
        <f t="shared" si="71"/>
        <v/>
      </c>
    </row>
    <row r="40" spans="11:65" x14ac:dyDescent="0.15">
      <c r="K40" t="str">
        <f t="shared" si="67"/>
        <v>主动随机3体回血lv12</v>
      </c>
      <c r="L40" s="6" t="str">
        <f>Q40&amp;":"&amp;M40&amp;":"&amp;VLOOKUP(N40,对应表!B:C,2,FALSE)&amp;":"&amp;IF(buff!O40="",0,O40)</f>
        <v>300103:100:3:3</v>
      </c>
      <c r="M40">
        <v>100</v>
      </c>
      <c r="N40" s="1" t="s">
        <v>120</v>
      </c>
      <c r="O40">
        <v>3</v>
      </c>
      <c r="Q40">
        <v>300103</v>
      </c>
      <c r="R40" s="4" t="s">
        <v>1504</v>
      </c>
      <c r="S40" s="4" t="str">
        <f t="shared" si="72"/>
        <v>主动随机3体回血lv12</v>
      </c>
      <c r="T40" t="s">
        <v>300</v>
      </c>
      <c r="U40" t="e">
        <f>INT(VLOOKUP($I40,角色属性概况!$I:$N,VLOOKUP($H40,对应表!$AD:$AE,2,FALSE),FALSE)*$J40)</f>
        <v>#N/A</v>
      </c>
      <c r="AI40" s="12" t="str">
        <f t="shared" si="68"/>
        <v/>
      </c>
      <c r="AQ40">
        <v>1</v>
      </c>
      <c r="AU40" s="4"/>
      <c r="AV40" s="4"/>
      <c r="AW40" s="4"/>
      <c r="AX40" s="4"/>
      <c r="AZ40" s="12" t="str">
        <f t="shared" si="69"/>
        <v/>
      </c>
      <c r="BA40" s="12" t="str">
        <f>IF(_xlfn.IFNA(VLOOKUP(AU40,$K:$L,2,FALSE),"")=0,"",_xlfn.IFNA(VLOOKUP(AU40,$K:$L,2,FALSE),""))</f>
        <v/>
      </c>
      <c r="BB40" s="12" t="str">
        <f>IF(_xlfn.IFNA(VLOOKUP(AV40,$K:$L,2,FALSE),"")=0,"",_xlfn.IFNA(VLOOKUP(AV40,$K:$L,2,FALSE),""))</f>
        <v/>
      </c>
      <c r="BC40" s="12" t="str">
        <f>IF(_xlfn.IFNA(VLOOKUP(AW40,$K:$L,2,FALSE),"")=0,"",_xlfn.IFNA(VLOOKUP(AW40,$K:$L,2,FALSE),""))</f>
        <v/>
      </c>
      <c r="BD40" s="12" t="str">
        <f>IF(_xlfn.IFNA(VLOOKUP(AX40,$K:$L,2,FALSE),"")=0,"",_xlfn.IFNA(VLOOKUP(AX40,$K:$L,2,FALSE),""))</f>
        <v/>
      </c>
      <c r="BE40" s="12" t="str">
        <f>IF(_xlfn.IFNA(VLOOKUP(AY40,$K:$L,2,FALSE),"")=0,"",_xlfn.IFNA(VLOOKUP(AY40,$K:$L,2,FALSE),""))</f>
        <v/>
      </c>
      <c r="BF40" s="12" t="str">
        <f>_xlfn.IFNA(VLOOKUP(Y40,对应表!$Z:$AA,2,FALSE)&amp;Z40,"")</f>
        <v/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L40" t="e">
        <f t="shared" si="70"/>
        <v>#N/A</v>
      </c>
      <c r="BM40" t="str">
        <f t="shared" si="71"/>
        <v/>
      </c>
    </row>
    <row r="41" spans="11:65" x14ac:dyDescent="0.15">
      <c r="K41" t="str">
        <f t="shared" si="67"/>
        <v>主动随机3体回血lv13</v>
      </c>
      <c r="L41" s="6" t="str">
        <f>Q41&amp;":"&amp;M41&amp;":"&amp;VLOOKUP(N41,对应表!B:C,2,FALSE)&amp;":"&amp;IF(buff!O41="",0,O41)</f>
        <v>300104:100:3:3</v>
      </c>
      <c r="M41">
        <v>100</v>
      </c>
      <c r="N41" s="1" t="s">
        <v>120</v>
      </c>
      <c r="O41">
        <v>3</v>
      </c>
      <c r="Q41">
        <v>300104</v>
      </c>
      <c r="R41" s="4" t="s">
        <v>1505</v>
      </c>
      <c r="S41" s="4" t="str">
        <f t="shared" si="72"/>
        <v>主动随机3体回血lv13</v>
      </c>
      <c r="T41" t="s">
        <v>300</v>
      </c>
      <c r="U41" t="e">
        <f>INT(VLOOKUP($I41,角色属性概况!$I:$N,VLOOKUP($H41,对应表!$AD:$AE,2,FALSE),FALSE)*$J41)</f>
        <v>#N/A</v>
      </c>
      <c r="AI41" s="12" t="str">
        <f t="shared" si="68"/>
        <v/>
      </c>
      <c r="AQ41">
        <v>1</v>
      </c>
      <c r="AU41" s="4"/>
      <c r="AV41" s="4"/>
      <c r="AW41" s="4"/>
      <c r="AX41" s="4"/>
      <c r="AZ41" s="12" t="str">
        <f t="shared" si="69"/>
        <v/>
      </c>
      <c r="BA41" s="12" t="str">
        <f>IF(_xlfn.IFNA(VLOOKUP(AU41,$K:$L,2,FALSE),"")=0,"",_xlfn.IFNA(VLOOKUP(AU41,$K:$L,2,FALSE),""))</f>
        <v/>
      </c>
      <c r="BB41" s="12" t="str">
        <f>IF(_xlfn.IFNA(VLOOKUP(AV41,$K:$L,2,FALSE),"")=0,"",_xlfn.IFNA(VLOOKUP(AV41,$K:$L,2,FALSE),""))</f>
        <v/>
      </c>
      <c r="BC41" s="12" t="str">
        <f>IF(_xlfn.IFNA(VLOOKUP(AW41,$K:$L,2,FALSE),"")=0,"",_xlfn.IFNA(VLOOKUP(AW41,$K:$L,2,FALSE),""))</f>
        <v/>
      </c>
      <c r="BD41" s="12" t="str">
        <f>IF(_xlfn.IFNA(VLOOKUP(AX41,$K:$L,2,FALSE),"")=0,"",_xlfn.IFNA(VLOOKUP(AX41,$K:$L,2,FALSE),""))</f>
        <v/>
      </c>
      <c r="BE41" s="12" t="str">
        <f>IF(_xlfn.IFNA(VLOOKUP(AY41,$K:$L,2,FALSE),"")=0,"",_xlfn.IFNA(VLOOKUP(AY41,$K:$L,2,FALSE),""))</f>
        <v/>
      </c>
      <c r="BF41" s="12" t="str">
        <f>_xlfn.IFNA(VLOOKUP(Y41,对应表!$Z:$AA,2,FALSE)&amp;Z41,"")</f>
        <v/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L41" t="e">
        <f t="shared" si="70"/>
        <v>#N/A</v>
      </c>
      <c r="BM41" t="str">
        <f t="shared" si="71"/>
        <v/>
      </c>
    </row>
    <row r="42" spans="11:65" x14ac:dyDescent="0.15">
      <c r="K42" t="str">
        <f t="shared" si="67"/>
        <v>主动随机3体回血lv14</v>
      </c>
      <c r="L42" s="6" t="str">
        <f>Q42&amp;":"&amp;M42&amp;":"&amp;VLOOKUP(N42,对应表!B:C,2,FALSE)&amp;":"&amp;IF(buff!O42="",0,O42)</f>
        <v>300105:100:3:3</v>
      </c>
      <c r="M42">
        <v>100</v>
      </c>
      <c r="N42" s="1" t="s">
        <v>120</v>
      </c>
      <c r="O42">
        <v>3</v>
      </c>
      <c r="Q42">
        <v>300105</v>
      </c>
      <c r="R42" s="4" t="s">
        <v>1506</v>
      </c>
      <c r="S42" s="4" t="str">
        <f t="shared" si="72"/>
        <v>主动随机3体回血lv14</v>
      </c>
      <c r="T42" t="s">
        <v>300</v>
      </c>
      <c r="U42" t="e">
        <f>INT(VLOOKUP($I42,角色属性概况!$I:$N,VLOOKUP($H42,对应表!$AD:$AE,2,FALSE),FALSE)*$J42)</f>
        <v>#N/A</v>
      </c>
      <c r="AI42" s="12" t="str">
        <f t="shared" si="68"/>
        <v/>
      </c>
      <c r="AQ42">
        <v>1</v>
      </c>
      <c r="AU42" s="4"/>
      <c r="AV42" s="4"/>
      <c r="AW42" s="4"/>
      <c r="AX42" s="4"/>
      <c r="AZ42" s="12" t="str">
        <f t="shared" si="69"/>
        <v/>
      </c>
      <c r="BA42" s="12" t="str">
        <f>IF(_xlfn.IFNA(VLOOKUP(AU42,$K:$L,2,FALSE),"")=0,"",_xlfn.IFNA(VLOOKUP(AU42,$K:$L,2,FALSE),""))</f>
        <v/>
      </c>
      <c r="BB42" s="12" t="str">
        <f>IF(_xlfn.IFNA(VLOOKUP(AV42,$K:$L,2,FALSE),"")=0,"",_xlfn.IFNA(VLOOKUP(AV42,$K:$L,2,FALSE),""))</f>
        <v/>
      </c>
      <c r="BC42" s="12" t="str">
        <f>IF(_xlfn.IFNA(VLOOKUP(AW42,$K:$L,2,FALSE),"")=0,"",_xlfn.IFNA(VLOOKUP(AW42,$K:$L,2,FALSE),""))</f>
        <v/>
      </c>
      <c r="BD42" s="12" t="str">
        <f>IF(_xlfn.IFNA(VLOOKUP(AX42,$K:$L,2,FALSE),"")=0,"",_xlfn.IFNA(VLOOKUP(AX42,$K:$L,2,FALSE),""))</f>
        <v/>
      </c>
      <c r="BE42" s="12" t="str">
        <f>IF(_xlfn.IFNA(VLOOKUP(AY42,$K:$L,2,FALSE),"")=0,"",_xlfn.IFNA(VLOOKUP(AY42,$K:$L,2,FALSE),""))</f>
        <v/>
      </c>
      <c r="BF42" s="12" t="str">
        <f>_xlfn.IFNA(VLOOKUP(Y42,对应表!$Z:$AA,2,FALSE)&amp;Z42,"")</f>
        <v/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L42" t="e">
        <f t="shared" si="70"/>
        <v>#N/A</v>
      </c>
      <c r="BM42" t="str">
        <f t="shared" si="71"/>
        <v/>
      </c>
    </row>
    <row r="43" spans="11:65" x14ac:dyDescent="0.15">
      <c r="K43" t="str">
        <f t="shared" si="67"/>
        <v>主动随机3体回血lv15</v>
      </c>
      <c r="L43" s="6" t="str">
        <f>Q43&amp;":"&amp;M43&amp;":"&amp;VLOOKUP(N43,对应表!B:C,2,FALSE)&amp;":"&amp;IF(buff!O43="",0,O43)</f>
        <v>300106:100:3:3</v>
      </c>
      <c r="M43">
        <v>100</v>
      </c>
      <c r="N43" s="1" t="s">
        <v>120</v>
      </c>
      <c r="O43">
        <v>3</v>
      </c>
      <c r="Q43">
        <v>300106</v>
      </c>
      <c r="R43" s="4" t="s">
        <v>1507</v>
      </c>
      <c r="S43" s="4" t="str">
        <f t="shared" si="72"/>
        <v>主动随机3体回血lv15</v>
      </c>
      <c r="T43" t="s">
        <v>300</v>
      </c>
      <c r="U43" t="e">
        <f>INT(VLOOKUP($I43,角色属性概况!$I:$N,VLOOKUP($H43,对应表!$AD:$AE,2,FALSE),FALSE)*$J43)</f>
        <v>#N/A</v>
      </c>
      <c r="AI43" s="12" t="str">
        <f t="shared" si="68"/>
        <v/>
      </c>
      <c r="AQ43">
        <v>1</v>
      </c>
      <c r="AU43" s="4"/>
      <c r="AV43" s="4"/>
      <c r="AW43" s="4"/>
      <c r="AX43" s="4"/>
      <c r="AZ43" s="12" t="str">
        <f t="shared" si="69"/>
        <v/>
      </c>
      <c r="BA43" s="12" t="str">
        <f>IF(_xlfn.IFNA(VLOOKUP(AU43,$K:$L,2,FALSE),"")=0,"",_xlfn.IFNA(VLOOKUP(AU43,$K:$L,2,FALSE),""))</f>
        <v/>
      </c>
      <c r="BB43" s="12" t="str">
        <f>IF(_xlfn.IFNA(VLOOKUP(AV43,$K:$L,2,FALSE),"")=0,"",_xlfn.IFNA(VLOOKUP(AV43,$K:$L,2,FALSE),""))</f>
        <v/>
      </c>
      <c r="BC43" s="12" t="str">
        <f>IF(_xlfn.IFNA(VLOOKUP(AW43,$K:$L,2,FALSE),"")=0,"",_xlfn.IFNA(VLOOKUP(AW43,$K:$L,2,FALSE),""))</f>
        <v/>
      </c>
      <c r="BD43" s="12" t="str">
        <f>IF(_xlfn.IFNA(VLOOKUP(AX43,$K:$L,2,FALSE),"")=0,"",_xlfn.IFNA(VLOOKUP(AX43,$K:$L,2,FALSE),""))</f>
        <v/>
      </c>
      <c r="BE43" s="12" t="str">
        <f>IF(_xlfn.IFNA(VLOOKUP(AY43,$K:$L,2,FALSE),"")=0,"",_xlfn.IFNA(VLOOKUP(AY43,$K:$L,2,FALSE),""))</f>
        <v/>
      </c>
      <c r="BF43" s="12" t="str">
        <f>_xlfn.IFNA(VLOOKUP(Y43,对应表!$Z:$AA,2,FALSE)&amp;Z43,"")</f>
        <v/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L43" t="e">
        <f t="shared" si="70"/>
        <v>#N/A</v>
      </c>
      <c r="BM43" t="str">
        <f t="shared" si="71"/>
        <v/>
      </c>
    </row>
    <row r="44" spans="11:65" x14ac:dyDescent="0.15">
      <c r="K44" t="str">
        <f t="shared" si="67"/>
        <v>主动随机3体回血lv16</v>
      </c>
      <c r="L44" s="6" t="str">
        <f>Q44&amp;":"&amp;M44&amp;":"&amp;VLOOKUP(N44,对应表!B:C,2,FALSE)&amp;":"&amp;IF(buff!O44="",0,O44)</f>
        <v>300107:100:3:3</v>
      </c>
      <c r="M44">
        <v>100</v>
      </c>
      <c r="N44" s="1" t="s">
        <v>120</v>
      </c>
      <c r="O44">
        <v>3</v>
      </c>
      <c r="Q44">
        <v>300107</v>
      </c>
      <c r="R44" s="4" t="s">
        <v>1508</v>
      </c>
      <c r="S44" s="4" t="str">
        <f t="shared" si="72"/>
        <v>主动随机3体回血lv16</v>
      </c>
      <c r="T44" t="s">
        <v>300</v>
      </c>
      <c r="U44" t="e">
        <f>INT(VLOOKUP($I44,角色属性概况!$I:$N,VLOOKUP($H44,对应表!$AD:$AE,2,FALSE),FALSE)*$J44)</f>
        <v>#N/A</v>
      </c>
      <c r="AI44" s="12" t="str">
        <f t="shared" si="68"/>
        <v/>
      </c>
      <c r="AQ44">
        <v>1</v>
      </c>
      <c r="AU44" s="4"/>
      <c r="AV44" s="4"/>
      <c r="AW44" s="4"/>
      <c r="AX44" s="4"/>
      <c r="AZ44" s="12" t="str">
        <f t="shared" si="69"/>
        <v/>
      </c>
      <c r="BA44" s="12" t="str">
        <f>IF(_xlfn.IFNA(VLOOKUP(AU44,$K:$L,2,FALSE),"")=0,"",_xlfn.IFNA(VLOOKUP(AU44,$K:$L,2,FALSE),""))</f>
        <v/>
      </c>
      <c r="BB44" s="12" t="str">
        <f>IF(_xlfn.IFNA(VLOOKUP(AV44,$K:$L,2,FALSE),"")=0,"",_xlfn.IFNA(VLOOKUP(AV44,$K:$L,2,FALSE),""))</f>
        <v/>
      </c>
      <c r="BC44" s="12" t="str">
        <f>IF(_xlfn.IFNA(VLOOKUP(AW44,$K:$L,2,FALSE),"")=0,"",_xlfn.IFNA(VLOOKUP(AW44,$K:$L,2,FALSE),""))</f>
        <v/>
      </c>
      <c r="BD44" s="12" t="str">
        <f>IF(_xlfn.IFNA(VLOOKUP(AX44,$K:$L,2,FALSE),"")=0,"",_xlfn.IFNA(VLOOKUP(AX44,$K:$L,2,FALSE),""))</f>
        <v/>
      </c>
      <c r="BE44" s="12" t="str">
        <f>IF(_xlfn.IFNA(VLOOKUP(AY44,$K:$L,2,FALSE),"")=0,"",_xlfn.IFNA(VLOOKUP(AY44,$K:$L,2,FALSE),""))</f>
        <v/>
      </c>
      <c r="BF44" s="12" t="str">
        <f>_xlfn.IFNA(VLOOKUP(Y44,对应表!$Z:$AA,2,FALSE)&amp;Z44,"")</f>
        <v/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L44" t="e">
        <f t="shared" si="70"/>
        <v>#N/A</v>
      </c>
      <c r="BM44" t="str">
        <f t="shared" si="71"/>
        <v/>
      </c>
    </row>
    <row r="45" spans="11:65" x14ac:dyDescent="0.15">
      <c r="K45" t="str">
        <f t="shared" si="67"/>
        <v>主动随机3体回血lv17</v>
      </c>
      <c r="L45" s="6" t="str">
        <f>Q45&amp;":"&amp;M45&amp;":"&amp;VLOOKUP(N45,对应表!B:C,2,FALSE)&amp;":"&amp;IF(buff!O45="",0,O45)</f>
        <v>300108:100:3:3</v>
      </c>
      <c r="M45">
        <v>100</v>
      </c>
      <c r="N45" s="1" t="s">
        <v>120</v>
      </c>
      <c r="O45">
        <v>3</v>
      </c>
      <c r="Q45">
        <v>300108</v>
      </c>
      <c r="R45" s="4" t="s">
        <v>1509</v>
      </c>
      <c r="S45" s="4" t="str">
        <f t="shared" si="72"/>
        <v>主动随机3体回血lv17</v>
      </c>
      <c r="T45" t="s">
        <v>300</v>
      </c>
      <c r="U45" t="e">
        <f>INT(VLOOKUP($I45,角色属性概况!$I:$N,VLOOKUP($H45,对应表!$AD:$AE,2,FALSE),FALSE)*$J45)</f>
        <v>#N/A</v>
      </c>
      <c r="AI45" s="12" t="str">
        <f t="shared" si="68"/>
        <v/>
      </c>
      <c r="AQ45">
        <v>1</v>
      </c>
      <c r="AU45" s="4"/>
      <c r="AV45" s="4"/>
      <c r="AW45" s="4"/>
      <c r="AX45" s="4"/>
      <c r="AZ45" s="12" t="str">
        <f t="shared" si="69"/>
        <v/>
      </c>
      <c r="BA45" s="12" t="str">
        <f>IF(_xlfn.IFNA(VLOOKUP(AU45,$K:$L,2,FALSE),"")=0,"",_xlfn.IFNA(VLOOKUP(AU45,$K:$L,2,FALSE),""))</f>
        <v/>
      </c>
      <c r="BB45" s="12" t="str">
        <f>IF(_xlfn.IFNA(VLOOKUP(AV45,$K:$L,2,FALSE),"")=0,"",_xlfn.IFNA(VLOOKUP(AV45,$K:$L,2,FALSE),""))</f>
        <v/>
      </c>
      <c r="BC45" s="12" t="str">
        <f>IF(_xlfn.IFNA(VLOOKUP(AW45,$K:$L,2,FALSE),"")=0,"",_xlfn.IFNA(VLOOKUP(AW45,$K:$L,2,FALSE),""))</f>
        <v/>
      </c>
      <c r="BD45" s="12" t="str">
        <f>IF(_xlfn.IFNA(VLOOKUP(AX45,$K:$L,2,FALSE),"")=0,"",_xlfn.IFNA(VLOOKUP(AX45,$K:$L,2,FALSE),""))</f>
        <v/>
      </c>
      <c r="BE45" s="12" t="str">
        <f>IF(_xlfn.IFNA(VLOOKUP(AY45,$K:$L,2,FALSE),"")=0,"",_xlfn.IFNA(VLOOKUP(AY45,$K:$L,2,FALSE),""))</f>
        <v/>
      </c>
      <c r="BF45" s="12" t="str">
        <f>_xlfn.IFNA(VLOOKUP(Y45,对应表!$Z:$AA,2,FALSE)&amp;Z45,"")</f>
        <v/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L45" t="e">
        <f t="shared" si="70"/>
        <v>#N/A</v>
      </c>
      <c r="BM45" t="str">
        <f t="shared" si="71"/>
        <v/>
      </c>
    </row>
    <row r="46" spans="11:65" x14ac:dyDescent="0.15">
      <c r="K46" t="str">
        <f t="shared" si="67"/>
        <v>主动随机3体回血lv18</v>
      </c>
      <c r="L46" s="6" t="str">
        <f>Q46&amp;":"&amp;M46&amp;":"&amp;VLOOKUP(N46,对应表!B:C,2,FALSE)&amp;":"&amp;IF(buff!O46="",0,O46)</f>
        <v>300109:100:3:3</v>
      </c>
      <c r="M46">
        <v>100</v>
      </c>
      <c r="N46" s="1" t="s">
        <v>120</v>
      </c>
      <c r="O46">
        <v>3</v>
      </c>
      <c r="Q46">
        <v>300109</v>
      </c>
      <c r="R46" s="4" t="s">
        <v>1510</v>
      </c>
      <c r="S46" s="4" t="str">
        <f t="shared" si="72"/>
        <v>主动随机3体回血lv18</v>
      </c>
      <c r="T46" t="s">
        <v>300</v>
      </c>
      <c r="U46" t="e">
        <f>INT(VLOOKUP($I46,角色属性概况!$I:$N,VLOOKUP($H46,对应表!$AD:$AE,2,FALSE),FALSE)*$J46)</f>
        <v>#N/A</v>
      </c>
      <c r="AI46" s="12" t="str">
        <f t="shared" si="68"/>
        <v/>
      </c>
      <c r="AQ46">
        <v>1</v>
      </c>
      <c r="AU46" s="4"/>
      <c r="AV46" s="4"/>
      <c r="AW46" s="4"/>
      <c r="AX46" s="4"/>
      <c r="AZ46" s="12" t="str">
        <f t="shared" si="69"/>
        <v/>
      </c>
      <c r="BA46" s="12" t="str">
        <f>IF(_xlfn.IFNA(VLOOKUP(AU46,$K:$L,2,FALSE),"")=0,"",_xlfn.IFNA(VLOOKUP(AU46,$K:$L,2,FALSE),""))</f>
        <v/>
      </c>
      <c r="BB46" s="12" t="str">
        <f>IF(_xlfn.IFNA(VLOOKUP(AV46,$K:$L,2,FALSE),"")=0,"",_xlfn.IFNA(VLOOKUP(AV46,$K:$L,2,FALSE),""))</f>
        <v/>
      </c>
      <c r="BC46" s="12" t="str">
        <f>IF(_xlfn.IFNA(VLOOKUP(AW46,$K:$L,2,FALSE),"")=0,"",_xlfn.IFNA(VLOOKUP(AW46,$K:$L,2,FALSE),""))</f>
        <v/>
      </c>
      <c r="BD46" s="12" t="str">
        <f>IF(_xlfn.IFNA(VLOOKUP(AX46,$K:$L,2,FALSE),"")=0,"",_xlfn.IFNA(VLOOKUP(AX46,$K:$L,2,FALSE),""))</f>
        <v/>
      </c>
      <c r="BE46" s="12" t="str">
        <f>IF(_xlfn.IFNA(VLOOKUP(AY46,$K:$L,2,FALSE),"")=0,"",_xlfn.IFNA(VLOOKUP(AY46,$K:$L,2,FALSE),""))</f>
        <v/>
      </c>
      <c r="BF46" s="12" t="str">
        <f>_xlfn.IFNA(VLOOKUP(Y46,对应表!$Z:$AA,2,FALSE)&amp;Z46,"")</f>
        <v/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L46" t="e">
        <f t="shared" si="70"/>
        <v>#N/A</v>
      </c>
      <c r="BM46" t="str">
        <f t="shared" si="71"/>
        <v/>
      </c>
    </row>
    <row r="47" spans="11:65" x14ac:dyDescent="0.15">
      <c r="K47" t="str">
        <f t="shared" si="67"/>
        <v>主动随机3体回血lv19</v>
      </c>
      <c r="L47" s="6" t="str">
        <f>Q47&amp;":"&amp;M47&amp;":"&amp;VLOOKUP(N47,对应表!B:C,2,FALSE)&amp;":"&amp;IF(buff!O47="",0,O47)</f>
        <v>300110:100:3:3</v>
      </c>
      <c r="M47">
        <v>100</v>
      </c>
      <c r="N47" s="1" t="s">
        <v>120</v>
      </c>
      <c r="O47">
        <v>3</v>
      </c>
      <c r="Q47">
        <v>300110</v>
      </c>
      <c r="R47" s="4" t="s">
        <v>1511</v>
      </c>
      <c r="S47" s="4" t="str">
        <f t="shared" si="72"/>
        <v>主动随机3体回血lv19</v>
      </c>
      <c r="T47" t="s">
        <v>300</v>
      </c>
      <c r="U47" t="e">
        <f>INT(VLOOKUP($I47,角色属性概况!$I:$N,VLOOKUP($H47,对应表!$AD:$AE,2,FALSE),FALSE)*$J47)</f>
        <v>#N/A</v>
      </c>
      <c r="AI47" s="12" t="str">
        <f t="shared" si="68"/>
        <v/>
      </c>
      <c r="AQ47">
        <v>1</v>
      </c>
      <c r="AU47" s="4"/>
      <c r="AV47" s="4"/>
      <c r="AW47" s="4"/>
      <c r="AX47" s="4"/>
      <c r="AZ47" s="12" t="str">
        <f t="shared" si="69"/>
        <v/>
      </c>
      <c r="BA47" s="12" t="str">
        <f>IF(_xlfn.IFNA(VLOOKUP(AU47,$K:$L,2,FALSE),"")=0,"",_xlfn.IFNA(VLOOKUP(AU47,$K:$L,2,FALSE),""))</f>
        <v/>
      </c>
      <c r="BB47" s="12" t="str">
        <f>IF(_xlfn.IFNA(VLOOKUP(AV47,$K:$L,2,FALSE),"")=0,"",_xlfn.IFNA(VLOOKUP(AV47,$K:$L,2,FALSE),""))</f>
        <v/>
      </c>
      <c r="BC47" s="12" t="str">
        <f>IF(_xlfn.IFNA(VLOOKUP(AW47,$K:$L,2,FALSE),"")=0,"",_xlfn.IFNA(VLOOKUP(AW47,$K:$L,2,FALSE),""))</f>
        <v/>
      </c>
      <c r="BD47" s="12" t="str">
        <f>IF(_xlfn.IFNA(VLOOKUP(AX47,$K:$L,2,FALSE),"")=0,"",_xlfn.IFNA(VLOOKUP(AX47,$K:$L,2,FALSE),""))</f>
        <v/>
      </c>
      <c r="BE47" s="12" t="str">
        <f>IF(_xlfn.IFNA(VLOOKUP(AY47,$K:$L,2,FALSE),"")=0,"",_xlfn.IFNA(VLOOKUP(AY47,$K:$L,2,FALSE),""))</f>
        <v/>
      </c>
      <c r="BF47" s="12" t="str">
        <f>_xlfn.IFNA(VLOOKUP(Y47,对应表!$Z:$AA,2,FALSE)&amp;Z47,"")</f>
        <v/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L47" t="e">
        <f t="shared" si="70"/>
        <v>#N/A</v>
      </c>
      <c r="BM47" t="str">
        <f t="shared" si="71"/>
        <v/>
      </c>
    </row>
    <row r="48" spans="11:65" x14ac:dyDescent="0.15">
      <c r="K48" t="str">
        <f t="shared" si="67"/>
        <v>主动随机3体回血lv20</v>
      </c>
      <c r="L48" s="6" t="str">
        <f>Q48&amp;":"&amp;M48&amp;":"&amp;VLOOKUP(N48,对应表!B:C,2,FALSE)&amp;":"&amp;IF(buff!O48="",0,O48)</f>
        <v>300111:100:3:3</v>
      </c>
      <c r="M48">
        <v>100</v>
      </c>
      <c r="N48" s="1" t="s">
        <v>120</v>
      </c>
      <c r="O48">
        <v>3</v>
      </c>
      <c r="Q48">
        <v>300111</v>
      </c>
      <c r="R48" s="4" t="s">
        <v>1512</v>
      </c>
      <c r="S48" s="4" t="str">
        <f t="shared" si="72"/>
        <v>主动随机3体回血lv20</v>
      </c>
      <c r="T48" t="s">
        <v>300</v>
      </c>
      <c r="U48" t="e">
        <f>INT(VLOOKUP($I48,角色属性概况!$I:$N,VLOOKUP($H48,对应表!$AD:$AE,2,FALSE),FALSE)*$J48)</f>
        <v>#N/A</v>
      </c>
      <c r="AI48" s="12" t="str">
        <f t="shared" si="68"/>
        <v/>
      </c>
      <c r="AQ48">
        <v>1</v>
      </c>
      <c r="AU48" s="4"/>
      <c r="AV48" s="4"/>
      <c r="AW48" s="4"/>
      <c r="AX48" s="4"/>
      <c r="AZ48" s="12" t="str">
        <f t="shared" si="69"/>
        <v/>
      </c>
      <c r="BA48" s="12" t="str">
        <f>IF(_xlfn.IFNA(VLOOKUP(AU48,$K:$L,2,FALSE),"")=0,"",_xlfn.IFNA(VLOOKUP(AU48,$K:$L,2,FALSE),""))</f>
        <v/>
      </c>
      <c r="BB48" s="12" t="str">
        <f>IF(_xlfn.IFNA(VLOOKUP(AV48,$K:$L,2,FALSE),"")=0,"",_xlfn.IFNA(VLOOKUP(AV48,$K:$L,2,FALSE),""))</f>
        <v/>
      </c>
      <c r="BC48" s="12" t="str">
        <f>IF(_xlfn.IFNA(VLOOKUP(AW48,$K:$L,2,FALSE),"")=0,"",_xlfn.IFNA(VLOOKUP(AW48,$K:$L,2,FALSE),""))</f>
        <v/>
      </c>
      <c r="BD48" s="12" t="str">
        <f>IF(_xlfn.IFNA(VLOOKUP(AX48,$K:$L,2,FALSE),"")=0,"",_xlfn.IFNA(VLOOKUP(AX48,$K:$L,2,FALSE),""))</f>
        <v/>
      </c>
      <c r="BE48" s="12" t="str">
        <f>IF(_xlfn.IFNA(VLOOKUP(AY48,$K:$L,2,FALSE),"")=0,"",_xlfn.IFNA(VLOOKUP(AY48,$K:$L,2,FALSE),""))</f>
        <v/>
      </c>
      <c r="BF48" s="12" t="str">
        <f>_xlfn.IFNA(VLOOKUP(Y48,对应表!$Z:$AA,2,FALSE)&amp;Z48,"")</f>
        <v/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L48" t="e">
        <f t="shared" si="70"/>
        <v>#N/A</v>
      </c>
      <c r="BM48" t="str">
        <f t="shared" si="71"/>
        <v/>
      </c>
    </row>
    <row r="49" spans="11:65" x14ac:dyDescent="0.15">
      <c r="K49" t="str">
        <f t="shared" ref="K49:K71" si="73">R49</f>
        <v>主动每回合回血0.05</v>
      </c>
      <c r="L49" s="6" t="str">
        <f>Q49&amp;":"&amp;M49&amp;":"&amp;VLOOKUP(N49,对应表!B:C,2,FALSE)&amp;":"&amp;IF(buff!O49="",0,O49)</f>
        <v>300112:100:2:0</v>
      </c>
      <c r="M49">
        <v>100</v>
      </c>
      <c r="N49" s="1" t="s">
        <v>444</v>
      </c>
      <c r="O49">
        <v>0</v>
      </c>
      <c r="Q49">
        <v>300112</v>
      </c>
      <c r="R49" s="4" t="s">
        <v>1513</v>
      </c>
      <c r="S49" s="4" t="str">
        <f t="shared" si="72"/>
        <v>主动每回合回血0.05</v>
      </c>
      <c r="T49" t="s">
        <v>1580</v>
      </c>
      <c r="V49">
        <v>5</v>
      </c>
      <c r="AI49" s="12" t="str">
        <f t="shared" ref="AI49:AI71" si="74">IF(BF49="","",BF49)&amp;IF(BG49="","","|"&amp;BG49)&amp;IF(BH49="","","|"&amp;BH49)&amp;IF(BI49="","","|"&amp;BI49)&amp;IF(BJ49="","","|"&amp;BJ49)</f>
        <v/>
      </c>
      <c r="AR49">
        <v>3</v>
      </c>
      <c r="AU49" s="4"/>
      <c r="AV49" s="4"/>
      <c r="AW49" s="4"/>
      <c r="AX49" s="4"/>
      <c r="AZ49" s="12" t="str">
        <f t="shared" ref="AZ49:AZ71" si="75">IF(BA49="","",BA49)&amp;IF(BB49="","","|"&amp;BB49)&amp;IF(BC49="","","|"&amp;BC49)&amp;IF(BD49="","","|"&amp;BD49)&amp;IF(BE49="","","|"&amp;BE49)</f>
        <v/>
      </c>
      <c r="BA49" s="12" t="str">
        <f>IF(_xlfn.IFNA(VLOOKUP(AU49,$K:$L,2,FALSE),"")=0,"",_xlfn.IFNA(VLOOKUP(AU49,$K:$L,2,FALSE),""))</f>
        <v/>
      </c>
      <c r="BB49" s="12" t="str">
        <f>IF(_xlfn.IFNA(VLOOKUP(AV49,$K:$L,2,FALSE),"")=0,"",_xlfn.IFNA(VLOOKUP(AV49,$K:$L,2,FALSE),""))</f>
        <v/>
      </c>
      <c r="BC49" s="12" t="str">
        <f>IF(_xlfn.IFNA(VLOOKUP(AW49,$K:$L,2,FALSE),"")=0,"",_xlfn.IFNA(VLOOKUP(AW49,$K:$L,2,FALSE),""))</f>
        <v/>
      </c>
      <c r="BD49" s="12" t="str">
        <f>IF(_xlfn.IFNA(VLOOKUP(AX49,$K:$L,2,FALSE),"")=0,"",_xlfn.IFNA(VLOOKUP(AX49,$K:$L,2,FALSE),""))</f>
        <v/>
      </c>
      <c r="BE49" s="12" t="str">
        <f>IF(_xlfn.IFNA(VLOOKUP(AY49,$K:$L,2,FALSE),"")=0,"",_xlfn.IFNA(VLOOKUP(AY49,$K:$L,2,FALSE),""))</f>
        <v/>
      </c>
      <c r="BF49" s="12" t="str">
        <f>_xlfn.IFNA(VLOOKUP(Y49,对应表!$Z:$AA,2,FALSE)&amp;Z49,"")</f>
        <v/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L49">
        <f t="shared" ref="BL49:BL71" si="76">IF(Z49="",IF(U49="",AO49,U49),Z49)</f>
        <v>0</v>
      </c>
      <c r="BM49" t="str">
        <f t="shared" ref="BM49:BM71" si="77">IF(AB49="","",AB49)</f>
        <v/>
      </c>
    </row>
    <row r="50" spans="11:65" x14ac:dyDescent="0.15">
      <c r="K50" t="str">
        <f t="shared" si="73"/>
        <v>主动减防lv1</v>
      </c>
      <c r="L50" s="6" t="str">
        <f>Q50&amp;":"&amp;M50&amp;":"&amp;VLOOKUP(N50,对应表!B:C,2,FALSE)&amp;":"&amp;IF(buff!O50="",0,O50)</f>
        <v>300113:100:2:0</v>
      </c>
      <c r="M50">
        <v>100</v>
      </c>
      <c r="N50" s="1" t="s">
        <v>444</v>
      </c>
      <c r="O50">
        <v>0</v>
      </c>
      <c r="Q50">
        <v>300113</v>
      </c>
      <c r="R50" s="4" t="s">
        <v>1514</v>
      </c>
      <c r="S50" s="4" t="str">
        <f>R50</f>
        <v>主动减防lv1</v>
      </c>
      <c r="T50" t="s">
        <v>300</v>
      </c>
      <c r="Y50" t="s">
        <v>1384</v>
      </c>
      <c r="Z50" t="e">
        <f>INT(VLOOKUP($I50,角色属性概况!$I:$N,VLOOKUP($H50,对应表!$AD:$AE,2,FALSE),FALSE)*$J50)</f>
        <v>#N/A</v>
      </c>
      <c r="AI50" s="12" t="str">
        <f t="shared" si="74"/>
        <v/>
      </c>
      <c r="AR50">
        <v>3</v>
      </c>
      <c r="AU50" s="4"/>
      <c r="AV50" s="4"/>
      <c r="AW50" s="4"/>
      <c r="AX50" s="4"/>
      <c r="AZ50" s="12" t="str">
        <f t="shared" si="75"/>
        <v/>
      </c>
      <c r="BA50" s="12" t="str">
        <f>IF(_xlfn.IFNA(VLOOKUP(AU50,$K:$L,2,FALSE),"")=0,"",_xlfn.IFNA(VLOOKUP(AU50,$K:$L,2,FALSE),""))</f>
        <v/>
      </c>
      <c r="BB50" s="12" t="str">
        <f>IF(_xlfn.IFNA(VLOOKUP(AV50,$K:$L,2,FALSE),"")=0,"",_xlfn.IFNA(VLOOKUP(AV50,$K:$L,2,FALSE),""))</f>
        <v/>
      </c>
      <c r="BC50" s="12" t="str">
        <f>IF(_xlfn.IFNA(VLOOKUP(AW50,$K:$L,2,FALSE),"")=0,"",_xlfn.IFNA(VLOOKUP(AW50,$K:$L,2,FALSE),""))</f>
        <v/>
      </c>
      <c r="BD50" s="12" t="str">
        <f>IF(_xlfn.IFNA(VLOOKUP(AX50,$K:$L,2,FALSE),"")=0,"",_xlfn.IFNA(VLOOKUP(AX50,$K:$L,2,FALSE),""))</f>
        <v/>
      </c>
      <c r="BE50" s="12" t="str">
        <f>IF(_xlfn.IFNA(VLOOKUP(AY50,$K:$L,2,FALSE),"")=0,"",_xlfn.IFNA(VLOOKUP(AY50,$K:$L,2,FALSE),""))</f>
        <v/>
      </c>
      <c r="BF50" s="12" t="str">
        <f>_xlfn.IFNA(VLOOKUP(Y50,对应表!$Z:$AA,2,FALSE)&amp;Z50,"")</f>
        <v/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L50" t="e">
        <f t="shared" si="76"/>
        <v>#N/A</v>
      </c>
      <c r="BM50" t="str">
        <f t="shared" si="77"/>
        <v/>
      </c>
    </row>
    <row r="51" spans="11:65" x14ac:dyDescent="0.15">
      <c r="K51" t="str">
        <f t="shared" si="73"/>
        <v>主动减防lv2</v>
      </c>
      <c r="L51" s="6" t="str">
        <f>Q51&amp;":"&amp;M51&amp;":"&amp;VLOOKUP(N51,对应表!B:C,2,FALSE)&amp;":"&amp;IF(buff!O51="",0,O51)</f>
        <v>300114:100:2:0</v>
      </c>
      <c r="M51">
        <v>100</v>
      </c>
      <c r="N51" s="1" t="s">
        <v>444</v>
      </c>
      <c r="O51">
        <v>0</v>
      </c>
      <c r="Q51">
        <v>300114</v>
      </c>
      <c r="R51" s="4" t="s">
        <v>1515</v>
      </c>
      <c r="S51" s="4" t="str">
        <f t="shared" si="72"/>
        <v>主动减防lv2</v>
      </c>
      <c r="T51" t="s">
        <v>300</v>
      </c>
      <c r="Y51" t="s">
        <v>1384</v>
      </c>
      <c r="Z51" t="e">
        <f>INT(VLOOKUP($I51,角色属性概况!$I:$N,VLOOKUP($H51,对应表!$AD:$AE,2,FALSE),FALSE)*$J51)</f>
        <v>#N/A</v>
      </c>
      <c r="AI51" s="12" t="str">
        <f t="shared" si="74"/>
        <v/>
      </c>
      <c r="AR51">
        <v>3</v>
      </c>
      <c r="AU51" s="4"/>
      <c r="AV51" s="4"/>
      <c r="AW51" s="4"/>
      <c r="AX51" s="4"/>
      <c r="AZ51" s="12" t="str">
        <f t="shared" si="75"/>
        <v/>
      </c>
      <c r="BA51" s="12" t="str">
        <f>IF(_xlfn.IFNA(VLOOKUP(AU51,$K:$L,2,FALSE),"")=0,"",_xlfn.IFNA(VLOOKUP(AU51,$K:$L,2,FALSE),""))</f>
        <v/>
      </c>
      <c r="BB51" s="12" t="str">
        <f>IF(_xlfn.IFNA(VLOOKUP(AV51,$K:$L,2,FALSE),"")=0,"",_xlfn.IFNA(VLOOKUP(AV51,$K:$L,2,FALSE),""))</f>
        <v/>
      </c>
      <c r="BC51" s="12" t="str">
        <f>IF(_xlfn.IFNA(VLOOKUP(AW51,$K:$L,2,FALSE),"")=0,"",_xlfn.IFNA(VLOOKUP(AW51,$K:$L,2,FALSE),""))</f>
        <v/>
      </c>
      <c r="BD51" s="12" t="str">
        <f>IF(_xlfn.IFNA(VLOOKUP(AX51,$K:$L,2,FALSE),"")=0,"",_xlfn.IFNA(VLOOKUP(AX51,$K:$L,2,FALSE),""))</f>
        <v/>
      </c>
      <c r="BE51" s="12" t="str">
        <f>IF(_xlfn.IFNA(VLOOKUP(AY51,$K:$L,2,FALSE),"")=0,"",_xlfn.IFNA(VLOOKUP(AY51,$K:$L,2,FALSE),""))</f>
        <v/>
      </c>
      <c r="BF51" s="12" t="str">
        <f>_xlfn.IFNA(VLOOKUP(Y51,对应表!$Z:$AA,2,FALSE)&amp;Z51,"")</f>
        <v/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L51" t="e">
        <f t="shared" si="76"/>
        <v>#N/A</v>
      </c>
      <c r="BM51" t="str">
        <f t="shared" si="77"/>
        <v/>
      </c>
    </row>
    <row r="52" spans="11:65" x14ac:dyDescent="0.15">
      <c r="K52" t="str">
        <f t="shared" si="73"/>
        <v>主动减防lv3</v>
      </c>
      <c r="L52" s="6" t="str">
        <f>Q52&amp;":"&amp;M52&amp;":"&amp;VLOOKUP(N52,对应表!B:C,2,FALSE)&amp;":"&amp;IF(buff!O52="",0,O52)</f>
        <v>300115:100:2:0</v>
      </c>
      <c r="M52">
        <v>100</v>
      </c>
      <c r="N52" s="1" t="s">
        <v>444</v>
      </c>
      <c r="O52">
        <v>0</v>
      </c>
      <c r="Q52">
        <v>300115</v>
      </c>
      <c r="R52" s="4" t="s">
        <v>1516</v>
      </c>
      <c r="S52" s="4" t="str">
        <f t="shared" si="72"/>
        <v>主动减防lv3</v>
      </c>
      <c r="T52" t="s">
        <v>300</v>
      </c>
      <c r="Y52" t="s">
        <v>1384</v>
      </c>
      <c r="Z52" t="e">
        <f>INT(VLOOKUP($I52,角色属性概况!$I:$N,VLOOKUP($H52,对应表!$AD:$AE,2,FALSE),FALSE)*$J52)</f>
        <v>#N/A</v>
      </c>
      <c r="AI52" s="12" t="str">
        <f t="shared" si="74"/>
        <v/>
      </c>
      <c r="AR52">
        <v>3</v>
      </c>
      <c r="AU52" s="4"/>
      <c r="AV52" s="4"/>
      <c r="AW52" s="4"/>
      <c r="AX52" s="4"/>
      <c r="AZ52" s="12" t="str">
        <f t="shared" si="75"/>
        <v/>
      </c>
      <c r="BA52" s="12" t="str">
        <f>IF(_xlfn.IFNA(VLOOKUP(AU52,$K:$L,2,FALSE),"")=0,"",_xlfn.IFNA(VLOOKUP(AU52,$K:$L,2,FALSE),""))</f>
        <v/>
      </c>
      <c r="BB52" s="12" t="str">
        <f>IF(_xlfn.IFNA(VLOOKUP(AV52,$K:$L,2,FALSE),"")=0,"",_xlfn.IFNA(VLOOKUP(AV52,$K:$L,2,FALSE),""))</f>
        <v/>
      </c>
      <c r="BC52" s="12" t="str">
        <f>IF(_xlfn.IFNA(VLOOKUP(AW52,$K:$L,2,FALSE),"")=0,"",_xlfn.IFNA(VLOOKUP(AW52,$K:$L,2,FALSE),""))</f>
        <v/>
      </c>
      <c r="BD52" s="12" t="str">
        <f>IF(_xlfn.IFNA(VLOOKUP(AX52,$K:$L,2,FALSE),"")=0,"",_xlfn.IFNA(VLOOKUP(AX52,$K:$L,2,FALSE),""))</f>
        <v/>
      </c>
      <c r="BE52" s="12" t="str">
        <f>IF(_xlfn.IFNA(VLOOKUP(AY52,$K:$L,2,FALSE),"")=0,"",_xlfn.IFNA(VLOOKUP(AY52,$K:$L,2,FALSE),""))</f>
        <v/>
      </c>
      <c r="BF52" s="12" t="str">
        <f>_xlfn.IFNA(VLOOKUP(Y52,对应表!$Z:$AA,2,FALSE)&amp;Z52,"")</f>
        <v/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L52" t="e">
        <f t="shared" si="76"/>
        <v>#N/A</v>
      </c>
      <c r="BM52" t="str">
        <f t="shared" si="77"/>
        <v/>
      </c>
    </row>
    <row r="53" spans="11:65" x14ac:dyDescent="0.15">
      <c r="K53" t="str">
        <f t="shared" si="73"/>
        <v>主动减防lv4</v>
      </c>
      <c r="L53" s="6" t="str">
        <f>Q53&amp;":"&amp;M53&amp;":"&amp;VLOOKUP(N53,对应表!B:C,2,FALSE)&amp;":"&amp;IF(buff!O53="",0,O53)</f>
        <v>300116:100:2:0</v>
      </c>
      <c r="M53">
        <v>100</v>
      </c>
      <c r="N53" s="1" t="s">
        <v>444</v>
      </c>
      <c r="O53">
        <v>0</v>
      </c>
      <c r="Q53">
        <v>300116</v>
      </c>
      <c r="R53" s="4" t="s">
        <v>1517</v>
      </c>
      <c r="S53" s="4" t="str">
        <f t="shared" si="72"/>
        <v>主动减防lv4</v>
      </c>
      <c r="T53" t="s">
        <v>300</v>
      </c>
      <c r="Y53" t="s">
        <v>1384</v>
      </c>
      <c r="Z53" t="e">
        <f>INT(VLOOKUP($I53,角色属性概况!$I:$N,VLOOKUP($H53,对应表!$AD:$AE,2,FALSE),FALSE)*$J53)</f>
        <v>#N/A</v>
      </c>
      <c r="AI53" s="12" t="str">
        <f t="shared" si="74"/>
        <v/>
      </c>
      <c r="AR53">
        <v>3</v>
      </c>
      <c r="AU53" s="4"/>
      <c r="AV53" s="4"/>
      <c r="AW53" s="4"/>
      <c r="AX53" s="4"/>
      <c r="AZ53" s="12" t="str">
        <f t="shared" si="75"/>
        <v/>
      </c>
      <c r="BA53" s="12" t="str">
        <f>IF(_xlfn.IFNA(VLOOKUP(AU53,$K:$L,2,FALSE),"")=0,"",_xlfn.IFNA(VLOOKUP(AU53,$K:$L,2,FALSE),""))</f>
        <v/>
      </c>
      <c r="BB53" s="12" t="str">
        <f>IF(_xlfn.IFNA(VLOOKUP(AV53,$K:$L,2,FALSE),"")=0,"",_xlfn.IFNA(VLOOKUP(AV53,$K:$L,2,FALSE),""))</f>
        <v/>
      </c>
      <c r="BC53" s="12" t="str">
        <f>IF(_xlfn.IFNA(VLOOKUP(AW53,$K:$L,2,FALSE),"")=0,"",_xlfn.IFNA(VLOOKUP(AW53,$K:$L,2,FALSE),""))</f>
        <v/>
      </c>
      <c r="BD53" s="12" t="str">
        <f>IF(_xlfn.IFNA(VLOOKUP(AX53,$K:$L,2,FALSE),"")=0,"",_xlfn.IFNA(VLOOKUP(AX53,$K:$L,2,FALSE),""))</f>
        <v/>
      </c>
      <c r="BE53" s="12" t="str">
        <f>IF(_xlfn.IFNA(VLOOKUP(AY53,$K:$L,2,FALSE),"")=0,"",_xlfn.IFNA(VLOOKUP(AY53,$K:$L,2,FALSE),""))</f>
        <v/>
      </c>
      <c r="BF53" s="12" t="str">
        <f>_xlfn.IFNA(VLOOKUP(Y53,对应表!$Z:$AA,2,FALSE)&amp;Z53,"")</f>
        <v/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L53" t="e">
        <f t="shared" si="76"/>
        <v>#N/A</v>
      </c>
      <c r="BM53" t="str">
        <f t="shared" si="77"/>
        <v/>
      </c>
    </row>
    <row r="54" spans="11:65" x14ac:dyDescent="0.15">
      <c r="K54" t="str">
        <f t="shared" si="73"/>
        <v>主动减防lv5</v>
      </c>
      <c r="L54" s="6" t="str">
        <f>Q54&amp;":"&amp;M54&amp;":"&amp;VLOOKUP(N54,对应表!B:C,2,FALSE)&amp;":"&amp;IF(buff!O54="",0,O54)</f>
        <v>300117:100:2:0</v>
      </c>
      <c r="M54">
        <v>100</v>
      </c>
      <c r="N54" s="1" t="s">
        <v>444</v>
      </c>
      <c r="O54">
        <v>0</v>
      </c>
      <c r="Q54">
        <v>300117</v>
      </c>
      <c r="R54" s="4" t="s">
        <v>1518</v>
      </c>
      <c r="S54" s="4" t="str">
        <f t="shared" si="72"/>
        <v>主动减防lv5</v>
      </c>
      <c r="T54" t="s">
        <v>300</v>
      </c>
      <c r="Y54" t="s">
        <v>1384</v>
      </c>
      <c r="Z54" t="e">
        <f>INT(VLOOKUP($I54,角色属性概况!$I:$N,VLOOKUP($H54,对应表!$AD:$AE,2,FALSE),FALSE)*$J54)</f>
        <v>#N/A</v>
      </c>
      <c r="AI54" s="12" t="str">
        <f t="shared" si="74"/>
        <v/>
      </c>
      <c r="AR54">
        <v>3</v>
      </c>
      <c r="AU54" s="4"/>
      <c r="AV54" s="4"/>
      <c r="AW54" s="4"/>
      <c r="AX54" s="4"/>
      <c r="AZ54" s="12" t="str">
        <f t="shared" si="75"/>
        <v/>
      </c>
      <c r="BA54" s="12" t="str">
        <f>IF(_xlfn.IFNA(VLOOKUP(AU54,$K:$L,2,FALSE),"")=0,"",_xlfn.IFNA(VLOOKUP(AU54,$K:$L,2,FALSE),""))</f>
        <v/>
      </c>
      <c r="BB54" s="12" t="str">
        <f>IF(_xlfn.IFNA(VLOOKUP(AV54,$K:$L,2,FALSE),"")=0,"",_xlfn.IFNA(VLOOKUP(AV54,$K:$L,2,FALSE),""))</f>
        <v/>
      </c>
      <c r="BC54" s="12" t="str">
        <f>IF(_xlfn.IFNA(VLOOKUP(AW54,$K:$L,2,FALSE),"")=0,"",_xlfn.IFNA(VLOOKUP(AW54,$K:$L,2,FALSE),""))</f>
        <v/>
      </c>
      <c r="BD54" s="12" t="str">
        <f>IF(_xlfn.IFNA(VLOOKUP(AX54,$K:$L,2,FALSE),"")=0,"",_xlfn.IFNA(VLOOKUP(AX54,$K:$L,2,FALSE),""))</f>
        <v/>
      </c>
      <c r="BE54" s="12" t="str">
        <f>IF(_xlfn.IFNA(VLOOKUP(AY54,$K:$L,2,FALSE),"")=0,"",_xlfn.IFNA(VLOOKUP(AY54,$K:$L,2,FALSE),""))</f>
        <v/>
      </c>
      <c r="BF54" s="12" t="str">
        <f>_xlfn.IFNA(VLOOKUP(Y54,对应表!$Z:$AA,2,FALSE)&amp;Z54,"")</f>
        <v/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L54" t="e">
        <f t="shared" si="76"/>
        <v>#N/A</v>
      </c>
      <c r="BM54" t="str">
        <f t="shared" si="77"/>
        <v/>
      </c>
    </row>
    <row r="55" spans="11:65" x14ac:dyDescent="0.15">
      <c r="K55" t="str">
        <f t="shared" si="73"/>
        <v>主动减防lv6</v>
      </c>
      <c r="L55" s="6" t="str">
        <f>Q55&amp;":"&amp;M55&amp;":"&amp;VLOOKUP(N55,对应表!B:C,2,FALSE)&amp;":"&amp;IF(buff!O55="",0,O55)</f>
        <v>300118:100:2:0</v>
      </c>
      <c r="M55">
        <v>100</v>
      </c>
      <c r="N55" s="1" t="s">
        <v>444</v>
      </c>
      <c r="O55">
        <v>0</v>
      </c>
      <c r="Q55">
        <v>300118</v>
      </c>
      <c r="R55" s="4" t="s">
        <v>1519</v>
      </c>
      <c r="S55" s="4" t="str">
        <f t="shared" si="72"/>
        <v>主动减防lv6</v>
      </c>
      <c r="T55" t="s">
        <v>300</v>
      </c>
      <c r="Y55" t="s">
        <v>1384</v>
      </c>
      <c r="Z55" t="e">
        <f>INT(VLOOKUP($I55,角色属性概况!$I:$N,VLOOKUP($H55,对应表!$AD:$AE,2,FALSE),FALSE)*$J55)</f>
        <v>#N/A</v>
      </c>
      <c r="AI55" s="12" t="str">
        <f t="shared" si="74"/>
        <v/>
      </c>
      <c r="AR55">
        <v>3</v>
      </c>
      <c r="AU55" s="4"/>
      <c r="AV55" s="4"/>
      <c r="AW55" s="4"/>
      <c r="AX55" s="4"/>
      <c r="AZ55" s="12" t="str">
        <f t="shared" si="75"/>
        <v/>
      </c>
      <c r="BA55" s="12" t="str">
        <f>IF(_xlfn.IFNA(VLOOKUP(AU55,$K:$L,2,FALSE),"")=0,"",_xlfn.IFNA(VLOOKUP(AU55,$K:$L,2,FALSE),""))</f>
        <v/>
      </c>
      <c r="BB55" s="12" t="str">
        <f>IF(_xlfn.IFNA(VLOOKUP(AV55,$K:$L,2,FALSE),"")=0,"",_xlfn.IFNA(VLOOKUP(AV55,$K:$L,2,FALSE),""))</f>
        <v/>
      </c>
      <c r="BC55" s="12" t="str">
        <f>IF(_xlfn.IFNA(VLOOKUP(AW55,$K:$L,2,FALSE),"")=0,"",_xlfn.IFNA(VLOOKUP(AW55,$K:$L,2,FALSE),""))</f>
        <v/>
      </c>
      <c r="BD55" s="12" t="str">
        <f>IF(_xlfn.IFNA(VLOOKUP(AX55,$K:$L,2,FALSE),"")=0,"",_xlfn.IFNA(VLOOKUP(AX55,$K:$L,2,FALSE),""))</f>
        <v/>
      </c>
      <c r="BE55" s="12" t="str">
        <f>IF(_xlfn.IFNA(VLOOKUP(AY55,$K:$L,2,FALSE),"")=0,"",_xlfn.IFNA(VLOOKUP(AY55,$K:$L,2,FALSE),""))</f>
        <v/>
      </c>
      <c r="BF55" s="12" t="str">
        <f>_xlfn.IFNA(VLOOKUP(Y55,对应表!$Z:$AA,2,FALSE)&amp;Z55,"")</f>
        <v/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L55" t="e">
        <f t="shared" si="76"/>
        <v>#N/A</v>
      </c>
      <c r="BM55" t="str">
        <f t="shared" si="77"/>
        <v/>
      </c>
    </row>
    <row r="56" spans="11:65" x14ac:dyDescent="0.15">
      <c r="K56" t="str">
        <f t="shared" si="73"/>
        <v>主动减防lv7</v>
      </c>
      <c r="L56" s="6" t="str">
        <f>Q56&amp;":"&amp;M56&amp;":"&amp;VLOOKUP(N56,对应表!B:C,2,FALSE)&amp;":"&amp;IF(buff!O56="",0,O56)</f>
        <v>300119:100:2:0</v>
      </c>
      <c r="M56">
        <v>100</v>
      </c>
      <c r="N56" s="1" t="s">
        <v>444</v>
      </c>
      <c r="O56">
        <v>0</v>
      </c>
      <c r="Q56">
        <v>300119</v>
      </c>
      <c r="R56" s="4" t="s">
        <v>1520</v>
      </c>
      <c r="S56" s="4" t="str">
        <f t="shared" si="72"/>
        <v>主动减防lv7</v>
      </c>
      <c r="T56" t="s">
        <v>300</v>
      </c>
      <c r="Y56" t="s">
        <v>1384</v>
      </c>
      <c r="Z56" t="e">
        <f>INT(VLOOKUP($I56,角色属性概况!$I:$N,VLOOKUP($H56,对应表!$AD:$AE,2,FALSE),FALSE)*$J56)</f>
        <v>#N/A</v>
      </c>
      <c r="AI56" s="12" t="str">
        <f t="shared" si="74"/>
        <v/>
      </c>
      <c r="AR56">
        <v>3</v>
      </c>
      <c r="AU56" s="4"/>
      <c r="AV56" s="4"/>
      <c r="AW56" s="4"/>
      <c r="AX56" s="4"/>
      <c r="AZ56" s="12" t="str">
        <f t="shared" si="75"/>
        <v/>
      </c>
      <c r="BA56" s="12" t="str">
        <f>IF(_xlfn.IFNA(VLOOKUP(AU56,$K:$L,2,FALSE),"")=0,"",_xlfn.IFNA(VLOOKUP(AU56,$K:$L,2,FALSE),""))</f>
        <v/>
      </c>
      <c r="BB56" s="12" t="str">
        <f>IF(_xlfn.IFNA(VLOOKUP(AV56,$K:$L,2,FALSE),"")=0,"",_xlfn.IFNA(VLOOKUP(AV56,$K:$L,2,FALSE),""))</f>
        <v/>
      </c>
      <c r="BC56" s="12" t="str">
        <f>IF(_xlfn.IFNA(VLOOKUP(AW56,$K:$L,2,FALSE),"")=0,"",_xlfn.IFNA(VLOOKUP(AW56,$K:$L,2,FALSE),""))</f>
        <v/>
      </c>
      <c r="BD56" s="12" t="str">
        <f>IF(_xlfn.IFNA(VLOOKUP(AX56,$K:$L,2,FALSE),"")=0,"",_xlfn.IFNA(VLOOKUP(AX56,$K:$L,2,FALSE),""))</f>
        <v/>
      </c>
      <c r="BE56" s="12" t="str">
        <f>IF(_xlfn.IFNA(VLOOKUP(AY56,$K:$L,2,FALSE),"")=0,"",_xlfn.IFNA(VLOOKUP(AY56,$K:$L,2,FALSE),""))</f>
        <v/>
      </c>
      <c r="BF56" s="12" t="str">
        <f>_xlfn.IFNA(VLOOKUP(Y56,对应表!$Z:$AA,2,FALSE)&amp;Z56,"")</f>
        <v/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L56" t="e">
        <f t="shared" si="76"/>
        <v>#N/A</v>
      </c>
      <c r="BM56" t="str">
        <f t="shared" si="77"/>
        <v/>
      </c>
    </row>
    <row r="57" spans="11:65" x14ac:dyDescent="0.15">
      <c r="K57" t="str">
        <f t="shared" si="73"/>
        <v>主动减防lv8</v>
      </c>
      <c r="L57" s="6" t="str">
        <f>Q57&amp;":"&amp;M57&amp;":"&amp;VLOOKUP(N57,对应表!B:C,2,FALSE)&amp;":"&amp;IF(buff!O57="",0,O57)</f>
        <v>300120:100:2:0</v>
      </c>
      <c r="M57">
        <v>100</v>
      </c>
      <c r="N57" s="1" t="s">
        <v>444</v>
      </c>
      <c r="O57">
        <v>0</v>
      </c>
      <c r="Q57">
        <v>300120</v>
      </c>
      <c r="R57" s="4" t="s">
        <v>1521</v>
      </c>
      <c r="S57" s="4" t="str">
        <f t="shared" si="72"/>
        <v>主动减防lv8</v>
      </c>
      <c r="T57" t="s">
        <v>300</v>
      </c>
      <c r="Y57" t="s">
        <v>1384</v>
      </c>
      <c r="Z57" t="e">
        <f>INT(VLOOKUP($I57,角色属性概况!$I:$N,VLOOKUP($H57,对应表!$AD:$AE,2,FALSE),FALSE)*$J57)</f>
        <v>#N/A</v>
      </c>
      <c r="AI57" s="12" t="str">
        <f t="shared" si="74"/>
        <v/>
      </c>
      <c r="AR57">
        <v>3</v>
      </c>
      <c r="AU57" s="4"/>
      <c r="AV57" s="4"/>
      <c r="AW57" s="4"/>
      <c r="AX57" s="4"/>
      <c r="AZ57" s="12" t="str">
        <f t="shared" si="75"/>
        <v/>
      </c>
      <c r="BA57" s="12" t="str">
        <f>IF(_xlfn.IFNA(VLOOKUP(AU57,$K:$L,2,FALSE),"")=0,"",_xlfn.IFNA(VLOOKUP(AU57,$K:$L,2,FALSE),""))</f>
        <v/>
      </c>
      <c r="BB57" s="12" t="str">
        <f>IF(_xlfn.IFNA(VLOOKUP(AV57,$K:$L,2,FALSE),"")=0,"",_xlfn.IFNA(VLOOKUP(AV57,$K:$L,2,FALSE),""))</f>
        <v/>
      </c>
      <c r="BC57" s="12" t="str">
        <f>IF(_xlfn.IFNA(VLOOKUP(AW57,$K:$L,2,FALSE),"")=0,"",_xlfn.IFNA(VLOOKUP(AW57,$K:$L,2,FALSE),""))</f>
        <v/>
      </c>
      <c r="BD57" s="12" t="str">
        <f>IF(_xlfn.IFNA(VLOOKUP(AX57,$K:$L,2,FALSE),"")=0,"",_xlfn.IFNA(VLOOKUP(AX57,$K:$L,2,FALSE),""))</f>
        <v/>
      </c>
      <c r="BE57" s="12" t="str">
        <f>IF(_xlfn.IFNA(VLOOKUP(AY57,$K:$L,2,FALSE),"")=0,"",_xlfn.IFNA(VLOOKUP(AY57,$K:$L,2,FALSE),""))</f>
        <v/>
      </c>
      <c r="BF57" s="12" t="str">
        <f>_xlfn.IFNA(VLOOKUP(Y57,对应表!$Z:$AA,2,FALSE)&amp;Z57,"")</f>
        <v/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L57" t="e">
        <f t="shared" si="76"/>
        <v>#N/A</v>
      </c>
      <c r="BM57" t="str">
        <f t="shared" si="77"/>
        <v/>
      </c>
    </row>
    <row r="58" spans="11:65" x14ac:dyDescent="0.15">
      <c r="K58" t="str">
        <f t="shared" si="73"/>
        <v>主动减防lv9</v>
      </c>
      <c r="L58" s="6" t="str">
        <f>Q58&amp;":"&amp;M58&amp;":"&amp;VLOOKUP(N58,对应表!B:C,2,FALSE)&amp;":"&amp;IF(buff!O58="",0,O58)</f>
        <v>300121:100:2:0</v>
      </c>
      <c r="M58">
        <v>100</v>
      </c>
      <c r="N58" s="1" t="s">
        <v>444</v>
      </c>
      <c r="O58">
        <v>0</v>
      </c>
      <c r="Q58">
        <v>300121</v>
      </c>
      <c r="R58" s="4" t="s">
        <v>1522</v>
      </c>
      <c r="S58" s="4" t="str">
        <f t="shared" si="72"/>
        <v>主动减防lv9</v>
      </c>
      <c r="T58" t="s">
        <v>300</v>
      </c>
      <c r="Y58" t="s">
        <v>1384</v>
      </c>
      <c r="Z58" t="e">
        <f>INT(VLOOKUP($I58,角色属性概况!$I:$N,VLOOKUP($H58,对应表!$AD:$AE,2,FALSE),FALSE)*$J58)</f>
        <v>#N/A</v>
      </c>
      <c r="AI58" s="12" t="str">
        <f t="shared" si="74"/>
        <v/>
      </c>
      <c r="AR58">
        <v>3</v>
      </c>
      <c r="AU58" s="4"/>
      <c r="AV58" s="4"/>
      <c r="AW58" s="4"/>
      <c r="AX58" s="4"/>
      <c r="AZ58" s="12" t="str">
        <f t="shared" si="75"/>
        <v/>
      </c>
      <c r="BA58" s="12" t="str">
        <f>IF(_xlfn.IFNA(VLOOKUP(AU58,$K:$L,2,FALSE),"")=0,"",_xlfn.IFNA(VLOOKUP(AU58,$K:$L,2,FALSE),""))</f>
        <v/>
      </c>
      <c r="BB58" s="12" t="str">
        <f>IF(_xlfn.IFNA(VLOOKUP(AV58,$K:$L,2,FALSE),"")=0,"",_xlfn.IFNA(VLOOKUP(AV58,$K:$L,2,FALSE),""))</f>
        <v/>
      </c>
      <c r="BC58" s="12" t="str">
        <f>IF(_xlfn.IFNA(VLOOKUP(AW58,$K:$L,2,FALSE),"")=0,"",_xlfn.IFNA(VLOOKUP(AW58,$K:$L,2,FALSE),""))</f>
        <v/>
      </c>
      <c r="BD58" s="12" t="str">
        <f>IF(_xlfn.IFNA(VLOOKUP(AX58,$K:$L,2,FALSE),"")=0,"",_xlfn.IFNA(VLOOKUP(AX58,$K:$L,2,FALSE),""))</f>
        <v/>
      </c>
      <c r="BE58" s="12" t="str">
        <f>IF(_xlfn.IFNA(VLOOKUP(AY58,$K:$L,2,FALSE),"")=0,"",_xlfn.IFNA(VLOOKUP(AY58,$K:$L,2,FALSE),""))</f>
        <v/>
      </c>
      <c r="BF58" s="12" t="str">
        <f>_xlfn.IFNA(VLOOKUP(Y58,对应表!$Z:$AA,2,FALSE)&amp;Z58,"")</f>
        <v/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L58" t="e">
        <f t="shared" si="76"/>
        <v>#N/A</v>
      </c>
      <c r="BM58" t="str">
        <f t="shared" si="77"/>
        <v/>
      </c>
    </row>
    <row r="59" spans="11:65" x14ac:dyDescent="0.15">
      <c r="K59" t="str">
        <f t="shared" si="73"/>
        <v>主动减防lv10</v>
      </c>
      <c r="L59" s="6" t="str">
        <f>Q59&amp;":"&amp;M59&amp;":"&amp;VLOOKUP(N59,对应表!B:C,2,FALSE)&amp;":"&amp;IF(buff!O59="",0,O59)</f>
        <v>300122:100:2:0</v>
      </c>
      <c r="M59">
        <v>100</v>
      </c>
      <c r="N59" s="1" t="s">
        <v>444</v>
      </c>
      <c r="O59">
        <v>0</v>
      </c>
      <c r="Q59">
        <v>300122</v>
      </c>
      <c r="R59" s="4" t="s">
        <v>1523</v>
      </c>
      <c r="S59" s="4" t="str">
        <f t="shared" si="72"/>
        <v>主动减防lv10</v>
      </c>
      <c r="T59" t="s">
        <v>300</v>
      </c>
      <c r="Y59" t="s">
        <v>1384</v>
      </c>
      <c r="Z59" t="e">
        <f>INT(VLOOKUP($I59,角色属性概况!$I:$N,VLOOKUP($H59,对应表!$AD:$AE,2,FALSE),FALSE)*$J59)</f>
        <v>#N/A</v>
      </c>
      <c r="AI59" s="12" t="str">
        <f t="shared" si="74"/>
        <v/>
      </c>
      <c r="AR59">
        <v>3</v>
      </c>
      <c r="AU59" s="4"/>
      <c r="AV59" s="4"/>
      <c r="AW59" s="4"/>
      <c r="AX59" s="4"/>
      <c r="AZ59" s="12" t="str">
        <f t="shared" si="75"/>
        <v/>
      </c>
      <c r="BA59" s="12" t="str">
        <f>IF(_xlfn.IFNA(VLOOKUP(AU59,$K:$L,2,FALSE),"")=0,"",_xlfn.IFNA(VLOOKUP(AU59,$K:$L,2,FALSE),""))</f>
        <v/>
      </c>
      <c r="BB59" s="12" t="str">
        <f>IF(_xlfn.IFNA(VLOOKUP(AV59,$K:$L,2,FALSE),"")=0,"",_xlfn.IFNA(VLOOKUP(AV59,$K:$L,2,FALSE),""))</f>
        <v/>
      </c>
      <c r="BC59" s="12" t="str">
        <f>IF(_xlfn.IFNA(VLOOKUP(AW59,$K:$L,2,FALSE),"")=0,"",_xlfn.IFNA(VLOOKUP(AW59,$K:$L,2,FALSE),""))</f>
        <v/>
      </c>
      <c r="BD59" s="12" t="str">
        <f>IF(_xlfn.IFNA(VLOOKUP(AX59,$K:$L,2,FALSE),"")=0,"",_xlfn.IFNA(VLOOKUP(AX59,$K:$L,2,FALSE),""))</f>
        <v/>
      </c>
      <c r="BE59" s="12" t="str">
        <f>IF(_xlfn.IFNA(VLOOKUP(AY59,$K:$L,2,FALSE),"")=0,"",_xlfn.IFNA(VLOOKUP(AY59,$K:$L,2,FALSE),""))</f>
        <v/>
      </c>
      <c r="BF59" s="12" t="str">
        <f>_xlfn.IFNA(VLOOKUP(Y59,对应表!$Z:$AA,2,FALSE)&amp;Z59,"")</f>
        <v/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L59" t="e">
        <f t="shared" si="76"/>
        <v>#N/A</v>
      </c>
      <c r="BM59" t="str">
        <f t="shared" si="77"/>
        <v/>
      </c>
    </row>
    <row r="60" spans="11:65" x14ac:dyDescent="0.15">
      <c r="K60" t="str">
        <f t="shared" si="73"/>
        <v>主动减防lv11</v>
      </c>
      <c r="L60" s="6" t="str">
        <f>Q60&amp;":"&amp;M60&amp;":"&amp;VLOOKUP(N60,对应表!B:C,2,FALSE)&amp;":"&amp;IF(buff!O60="",0,O60)</f>
        <v>300123:100:2:0</v>
      </c>
      <c r="M60">
        <v>100</v>
      </c>
      <c r="N60" s="1" t="s">
        <v>444</v>
      </c>
      <c r="O60">
        <v>0</v>
      </c>
      <c r="Q60">
        <v>300123</v>
      </c>
      <c r="R60" s="4" t="s">
        <v>1524</v>
      </c>
      <c r="S60" s="4" t="str">
        <f t="shared" si="72"/>
        <v>主动减防lv11</v>
      </c>
      <c r="T60" t="s">
        <v>300</v>
      </c>
      <c r="Y60" t="s">
        <v>1384</v>
      </c>
      <c r="Z60" t="e">
        <f>INT(VLOOKUP($I60,角色属性概况!$I:$N,VLOOKUP($H60,对应表!$AD:$AE,2,FALSE),FALSE)*$J60)</f>
        <v>#N/A</v>
      </c>
      <c r="AI60" s="12" t="str">
        <f t="shared" si="74"/>
        <v/>
      </c>
      <c r="AR60">
        <v>3</v>
      </c>
      <c r="AU60" s="4"/>
      <c r="AV60" s="4"/>
      <c r="AW60" s="4"/>
      <c r="AX60" s="4"/>
      <c r="AZ60" s="12" t="str">
        <f t="shared" si="75"/>
        <v/>
      </c>
      <c r="BA60" s="12" t="str">
        <f>IF(_xlfn.IFNA(VLOOKUP(AU60,$K:$L,2,FALSE),"")=0,"",_xlfn.IFNA(VLOOKUP(AU60,$K:$L,2,FALSE),""))</f>
        <v/>
      </c>
      <c r="BB60" s="12" t="str">
        <f>IF(_xlfn.IFNA(VLOOKUP(AV60,$K:$L,2,FALSE),"")=0,"",_xlfn.IFNA(VLOOKUP(AV60,$K:$L,2,FALSE),""))</f>
        <v/>
      </c>
      <c r="BC60" s="12" t="str">
        <f>IF(_xlfn.IFNA(VLOOKUP(AW60,$K:$L,2,FALSE),"")=0,"",_xlfn.IFNA(VLOOKUP(AW60,$K:$L,2,FALSE),""))</f>
        <v/>
      </c>
      <c r="BD60" s="12" t="str">
        <f>IF(_xlfn.IFNA(VLOOKUP(AX60,$K:$L,2,FALSE),"")=0,"",_xlfn.IFNA(VLOOKUP(AX60,$K:$L,2,FALSE),""))</f>
        <v/>
      </c>
      <c r="BE60" s="12" t="str">
        <f>IF(_xlfn.IFNA(VLOOKUP(AY60,$K:$L,2,FALSE),"")=0,"",_xlfn.IFNA(VLOOKUP(AY60,$K:$L,2,FALSE),""))</f>
        <v/>
      </c>
      <c r="BF60" s="12" t="str">
        <f>_xlfn.IFNA(VLOOKUP(Y60,对应表!$Z:$AA,2,FALSE)&amp;Z60,"")</f>
        <v/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L60" t="e">
        <f t="shared" si="76"/>
        <v>#N/A</v>
      </c>
      <c r="BM60" t="str">
        <f t="shared" si="77"/>
        <v/>
      </c>
    </row>
    <row r="61" spans="11:65" x14ac:dyDescent="0.15">
      <c r="K61" t="str">
        <f t="shared" si="73"/>
        <v>主动减防lv12</v>
      </c>
      <c r="L61" s="6" t="str">
        <f>Q61&amp;":"&amp;M61&amp;":"&amp;VLOOKUP(N61,对应表!B:C,2,FALSE)&amp;":"&amp;IF(buff!O61="",0,O61)</f>
        <v>300124:100:2:0</v>
      </c>
      <c r="M61">
        <v>100</v>
      </c>
      <c r="N61" s="1" t="s">
        <v>444</v>
      </c>
      <c r="O61">
        <v>0</v>
      </c>
      <c r="Q61">
        <v>300124</v>
      </c>
      <c r="R61" s="4" t="s">
        <v>1525</v>
      </c>
      <c r="S61" s="4" t="str">
        <f t="shared" si="72"/>
        <v>主动减防lv12</v>
      </c>
      <c r="T61" t="s">
        <v>300</v>
      </c>
      <c r="Y61" t="s">
        <v>1384</v>
      </c>
      <c r="Z61" t="e">
        <f>INT(VLOOKUP($I61,角色属性概况!$I:$N,VLOOKUP($H61,对应表!$AD:$AE,2,FALSE),FALSE)*$J61)</f>
        <v>#N/A</v>
      </c>
      <c r="AI61" s="12" t="str">
        <f t="shared" si="74"/>
        <v/>
      </c>
      <c r="AR61">
        <v>3</v>
      </c>
      <c r="AU61" s="4"/>
      <c r="AV61" s="4"/>
      <c r="AW61" s="4"/>
      <c r="AX61" s="4"/>
      <c r="AZ61" s="12" t="str">
        <f t="shared" si="75"/>
        <v/>
      </c>
      <c r="BA61" s="12" t="str">
        <f>IF(_xlfn.IFNA(VLOOKUP(AU61,$K:$L,2,FALSE),"")=0,"",_xlfn.IFNA(VLOOKUP(AU61,$K:$L,2,FALSE),""))</f>
        <v/>
      </c>
      <c r="BB61" s="12" t="str">
        <f>IF(_xlfn.IFNA(VLOOKUP(AV61,$K:$L,2,FALSE),"")=0,"",_xlfn.IFNA(VLOOKUP(AV61,$K:$L,2,FALSE),""))</f>
        <v/>
      </c>
      <c r="BC61" s="12" t="str">
        <f>IF(_xlfn.IFNA(VLOOKUP(AW61,$K:$L,2,FALSE),"")=0,"",_xlfn.IFNA(VLOOKUP(AW61,$K:$L,2,FALSE),""))</f>
        <v/>
      </c>
      <c r="BD61" s="12" t="str">
        <f>IF(_xlfn.IFNA(VLOOKUP(AX61,$K:$L,2,FALSE),"")=0,"",_xlfn.IFNA(VLOOKUP(AX61,$K:$L,2,FALSE),""))</f>
        <v/>
      </c>
      <c r="BE61" s="12" t="str">
        <f>IF(_xlfn.IFNA(VLOOKUP(AY61,$K:$L,2,FALSE),"")=0,"",_xlfn.IFNA(VLOOKUP(AY61,$K:$L,2,FALSE),""))</f>
        <v/>
      </c>
      <c r="BF61" s="12" t="str">
        <f>_xlfn.IFNA(VLOOKUP(Y61,对应表!$Z:$AA,2,FALSE)&amp;Z61,"")</f>
        <v/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L61" t="e">
        <f t="shared" si="76"/>
        <v>#N/A</v>
      </c>
      <c r="BM61" t="str">
        <f t="shared" si="77"/>
        <v/>
      </c>
    </row>
    <row r="62" spans="11:65" x14ac:dyDescent="0.15">
      <c r="K62" t="str">
        <f t="shared" si="73"/>
        <v>主动减防lv13</v>
      </c>
      <c r="L62" s="6" t="str">
        <f>Q62&amp;":"&amp;M62&amp;":"&amp;VLOOKUP(N62,对应表!B:C,2,FALSE)&amp;":"&amp;IF(buff!O62="",0,O62)</f>
        <v>300125:100:2:0</v>
      </c>
      <c r="M62">
        <v>100</v>
      </c>
      <c r="N62" s="1" t="s">
        <v>444</v>
      </c>
      <c r="O62">
        <v>0</v>
      </c>
      <c r="Q62">
        <v>300125</v>
      </c>
      <c r="R62" s="4" t="s">
        <v>1526</v>
      </c>
      <c r="S62" s="4" t="str">
        <f t="shared" si="72"/>
        <v>主动减防lv13</v>
      </c>
      <c r="T62" t="s">
        <v>300</v>
      </c>
      <c r="Y62" t="s">
        <v>1384</v>
      </c>
      <c r="Z62" t="e">
        <f>INT(VLOOKUP($I62,角色属性概况!$I:$N,VLOOKUP($H62,对应表!$AD:$AE,2,FALSE),FALSE)*$J62)</f>
        <v>#N/A</v>
      </c>
      <c r="AI62" s="12" t="str">
        <f t="shared" si="74"/>
        <v/>
      </c>
      <c r="AR62">
        <v>3</v>
      </c>
      <c r="AU62" s="4"/>
      <c r="AV62" s="4"/>
      <c r="AW62" s="4"/>
      <c r="AX62" s="4"/>
      <c r="AZ62" s="12" t="str">
        <f t="shared" si="75"/>
        <v/>
      </c>
      <c r="BA62" s="12" t="str">
        <f>IF(_xlfn.IFNA(VLOOKUP(AU62,$K:$L,2,FALSE),"")=0,"",_xlfn.IFNA(VLOOKUP(AU62,$K:$L,2,FALSE),""))</f>
        <v/>
      </c>
      <c r="BB62" s="12" t="str">
        <f>IF(_xlfn.IFNA(VLOOKUP(AV62,$K:$L,2,FALSE),"")=0,"",_xlfn.IFNA(VLOOKUP(AV62,$K:$L,2,FALSE),""))</f>
        <v/>
      </c>
      <c r="BC62" s="12" t="str">
        <f>IF(_xlfn.IFNA(VLOOKUP(AW62,$K:$L,2,FALSE),"")=0,"",_xlfn.IFNA(VLOOKUP(AW62,$K:$L,2,FALSE),""))</f>
        <v/>
      </c>
      <c r="BD62" s="12" t="str">
        <f>IF(_xlfn.IFNA(VLOOKUP(AX62,$K:$L,2,FALSE),"")=0,"",_xlfn.IFNA(VLOOKUP(AX62,$K:$L,2,FALSE),""))</f>
        <v/>
      </c>
      <c r="BE62" s="12" t="str">
        <f>IF(_xlfn.IFNA(VLOOKUP(AY62,$K:$L,2,FALSE),"")=0,"",_xlfn.IFNA(VLOOKUP(AY62,$K:$L,2,FALSE),""))</f>
        <v/>
      </c>
      <c r="BF62" s="12" t="str">
        <f>_xlfn.IFNA(VLOOKUP(Y62,对应表!$Z:$AA,2,FALSE)&amp;Z62,"")</f>
        <v/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L62" t="e">
        <f t="shared" si="76"/>
        <v>#N/A</v>
      </c>
      <c r="BM62" t="str">
        <f t="shared" si="77"/>
        <v/>
      </c>
    </row>
    <row r="63" spans="11:65" x14ac:dyDescent="0.15">
      <c r="K63" t="str">
        <f t="shared" si="73"/>
        <v>主动减防lv14</v>
      </c>
      <c r="L63" s="6" t="str">
        <f>Q63&amp;":"&amp;M63&amp;":"&amp;VLOOKUP(N63,对应表!B:C,2,FALSE)&amp;":"&amp;IF(buff!O63="",0,O63)</f>
        <v>300126:100:2:0</v>
      </c>
      <c r="M63">
        <v>100</v>
      </c>
      <c r="N63" s="1" t="s">
        <v>444</v>
      </c>
      <c r="O63">
        <v>0</v>
      </c>
      <c r="Q63">
        <v>300126</v>
      </c>
      <c r="R63" s="4" t="s">
        <v>1527</v>
      </c>
      <c r="S63" s="4" t="str">
        <f t="shared" si="72"/>
        <v>主动减防lv14</v>
      </c>
      <c r="T63" t="s">
        <v>300</v>
      </c>
      <c r="Y63" t="s">
        <v>1384</v>
      </c>
      <c r="Z63" t="e">
        <f>INT(VLOOKUP($I63,角色属性概况!$I:$N,VLOOKUP($H63,对应表!$AD:$AE,2,FALSE),FALSE)*$J63)</f>
        <v>#N/A</v>
      </c>
      <c r="AI63" s="12" t="str">
        <f t="shared" si="74"/>
        <v/>
      </c>
      <c r="AR63">
        <v>3</v>
      </c>
      <c r="AU63" s="4"/>
      <c r="AV63" s="4"/>
      <c r="AW63" s="4"/>
      <c r="AX63" s="4"/>
      <c r="AZ63" s="12" t="str">
        <f t="shared" si="75"/>
        <v/>
      </c>
      <c r="BA63" s="12" t="str">
        <f>IF(_xlfn.IFNA(VLOOKUP(AU63,$K:$L,2,FALSE),"")=0,"",_xlfn.IFNA(VLOOKUP(AU63,$K:$L,2,FALSE),""))</f>
        <v/>
      </c>
      <c r="BB63" s="12" t="str">
        <f>IF(_xlfn.IFNA(VLOOKUP(AV63,$K:$L,2,FALSE),"")=0,"",_xlfn.IFNA(VLOOKUP(AV63,$K:$L,2,FALSE),""))</f>
        <v/>
      </c>
      <c r="BC63" s="12" t="str">
        <f>IF(_xlfn.IFNA(VLOOKUP(AW63,$K:$L,2,FALSE),"")=0,"",_xlfn.IFNA(VLOOKUP(AW63,$K:$L,2,FALSE),""))</f>
        <v/>
      </c>
      <c r="BD63" s="12" t="str">
        <f>IF(_xlfn.IFNA(VLOOKUP(AX63,$K:$L,2,FALSE),"")=0,"",_xlfn.IFNA(VLOOKUP(AX63,$K:$L,2,FALSE),""))</f>
        <v/>
      </c>
      <c r="BE63" s="12" t="str">
        <f>IF(_xlfn.IFNA(VLOOKUP(AY63,$K:$L,2,FALSE),"")=0,"",_xlfn.IFNA(VLOOKUP(AY63,$K:$L,2,FALSE),""))</f>
        <v/>
      </c>
      <c r="BF63" s="12" t="str">
        <f>_xlfn.IFNA(VLOOKUP(Y63,对应表!$Z:$AA,2,FALSE)&amp;Z63,"")</f>
        <v/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L63" t="e">
        <f t="shared" si="76"/>
        <v>#N/A</v>
      </c>
      <c r="BM63" t="str">
        <f t="shared" si="77"/>
        <v/>
      </c>
    </row>
    <row r="64" spans="11:65" x14ac:dyDescent="0.15">
      <c r="K64" t="str">
        <f t="shared" si="73"/>
        <v>主动减防lv15</v>
      </c>
      <c r="L64" s="6" t="str">
        <f>Q64&amp;":"&amp;M64&amp;":"&amp;VLOOKUP(N64,对应表!B:C,2,FALSE)&amp;":"&amp;IF(buff!O64="",0,O64)</f>
        <v>300127:100:2:0</v>
      </c>
      <c r="M64">
        <v>100</v>
      </c>
      <c r="N64" s="1" t="s">
        <v>444</v>
      </c>
      <c r="O64">
        <v>0</v>
      </c>
      <c r="Q64">
        <v>300127</v>
      </c>
      <c r="R64" s="4" t="s">
        <v>1528</v>
      </c>
      <c r="S64" s="4" t="str">
        <f t="shared" si="72"/>
        <v>主动减防lv15</v>
      </c>
      <c r="T64" t="s">
        <v>300</v>
      </c>
      <c r="Y64" t="s">
        <v>1384</v>
      </c>
      <c r="Z64" t="e">
        <f>INT(VLOOKUP($I64,角色属性概况!$I:$N,VLOOKUP($H64,对应表!$AD:$AE,2,FALSE),FALSE)*$J64)</f>
        <v>#N/A</v>
      </c>
      <c r="AI64" s="12" t="str">
        <f t="shared" si="74"/>
        <v/>
      </c>
      <c r="AR64">
        <v>3</v>
      </c>
      <c r="AU64" s="4"/>
      <c r="AV64" s="4"/>
      <c r="AW64" s="4"/>
      <c r="AX64" s="4"/>
      <c r="AZ64" s="12" t="str">
        <f t="shared" si="75"/>
        <v/>
      </c>
      <c r="BA64" s="12" t="str">
        <f>IF(_xlfn.IFNA(VLOOKUP(AU64,$K:$L,2,FALSE),"")=0,"",_xlfn.IFNA(VLOOKUP(AU64,$K:$L,2,FALSE),""))</f>
        <v/>
      </c>
      <c r="BB64" s="12" t="str">
        <f>IF(_xlfn.IFNA(VLOOKUP(AV64,$K:$L,2,FALSE),"")=0,"",_xlfn.IFNA(VLOOKUP(AV64,$K:$L,2,FALSE),""))</f>
        <v/>
      </c>
      <c r="BC64" s="12" t="str">
        <f>IF(_xlfn.IFNA(VLOOKUP(AW64,$K:$L,2,FALSE),"")=0,"",_xlfn.IFNA(VLOOKUP(AW64,$K:$L,2,FALSE),""))</f>
        <v/>
      </c>
      <c r="BD64" s="12" t="str">
        <f>IF(_xlfn.IFNA(VLOOKUP(AX64,$K:$L,2,FALSE),"")=0,"",_xlfn.IFNA(VLOOKUP(AX64,$K:$L,2,FALSE),""))</f>
        <v/>
      </c>
      <c r="BE64" s="12" t="str">
        <f>IF(_xlfn.IFNA(VLOOKUP(AY64,$K:$L,2,FALSE),"")=0,"",_xlfn.IFNA(VLOOKUP(AY64,$K:$L,2,FALSE),""))</f>
        <v/>
      </c>
      <c r="BF64" s="12" t="str">
        <f>_xlfn.IFNA(VLOOKUP(Y64,对应表!$Z:$AA,2,FALSE)&amp;Z64,"")</f>
        <v/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L64" t="e">
        <f t="shared" si="76"/>
        <v>#N/A</v>
      </c>
      <c r="BM64" t="str">
        <f t="shared" si="77"/>
        <v/>
      </c>
    </row>
    <row r="65" spans="11:65" x14ac:dyDescent="0.15">
      <c r="K65" t="str">
        <f t="shared" si="73"/>
        <v>主动减防lv16</v>
      </c>
      <c r="L65" s="6" t="str">
        <f>Q65&amp;":"&amp;M65&amp;":"&amp;VLOOKUP(N65,对应表!B:C,2,FALSE)&amp;":"&amp;IF(buff!O65="",0,O65)</f>
        <v>300128:100:2:0</v>
      </c>
      <c r="M65">
        <v>100</v>
      </c>
      <c r="N65" s="1" t="s">
        <v>444</v>
      </c>
      <c r="O65">
        <v>0</v>
      </c>
      <c r="Q65">
        <v>300128</v>
      </c>
      <c r="R65" s="4" t="s">
        <v>1529</v>
      </c>
      <c r="S65" s="4" t="str">
        <f t="shared" si="72"/>
        <v>主动减防lv16</v>
      </c>
      <c r="T65" t="s">
        <v>300</v>
      </c>
      <c r="Y65" t="s">
        <v>1384</v>
      </c>
      <c r="Z65" t="e">
        <f>INT(VLOOKUP($I65,角色属性概况!$I:$N,VLOOKUP($H65,对应表!$AD:$AE,2,FALSE),FALSE)*$J65)</f>
        <v>#N/A</v>
      </c>
      <c r="AI65" s="12" t="str">
        <f t="shared" si="74"/>
        <v/>
      </c>
      <c r="AR65">
        <v>3</v>
      </c>
      <c r="AU65" s="4"/>
      <c r="AV65" s="4"/>
      <c r="AW65" s="4"/>
      <c r="AX65" s="4"/>
      <c r="AZ65" s="12" t="str">
        <f t="shared" si="75"/>
        <v/>
      </c>
      <c r="BA65" s="12" t="str">
        <f>IF(_xlfn.IFNA(VLOOKUP(AU65,$K:$L,2,FALSE),"")=0,"",_xlfn.IFNA(VLOOKUP(AU65,$K:$L,2,FALSE),""))</f>
        <v/>
      </c>
      <c r="BB65" s="12" t="str">
        <f>IF(_xlfn.IFNA(VLOOKUP(AV65,$K:$L,2,FALSE),"")=0,"",_xlfn.IFNA(VLOOKUP(AV65,$K:$L,2,FALSE),""))</f>
        <v/>
      </c>
      <c r="BC65" s="12" t="str">
        <f>IF(_xlfn.IFNA(VLOOKUP(AW65,$K:$L,2,FALSE),"")=0,"",_xlfn.IFNA(VLOOKUP(AW65,$K:$L,2,FALSE),""))</f>
        <v/>
      </c>
      <c r="BD65" s="12" t="str">
        <f>IF(_xlfn.IFNA(VLOOKUP(AX65,$K:$L,2,FALSE),"")=0,"",_xlfn.IFNA(VLOOKUP(AX65,$K:$L,2,FALSE),""))</f>
        <v/>
      </c>
      <c r="BE65" s="12" t="str">
        <f>IF(_xlfn.IFNA(VLOOKUP(AY65,$K:$L,2,FALSE),"")=0,"",_xlfn.IFNA(VLOOKUP(AY65,$K:$L,2,FALSE),""))</f>
        <v/>
      </c>
      <c r="BF65" s="12" t="str">
        <f>_xlfn.IFNA(VLOOKUP(Y65,对应表!$Z:$AA,2,FALSE)&amp;Z65,"")</f>
        <v/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L65" t="e">
        <f t="shared" si="76"/>
        <v>#N/A</v>
      </c>
      <c r="BM65" t="str">
        <f t="shared" si="77"/>
        <v/>
      </c>
    </row>
    <row r="66" spans="11:65" x14ac:dyDescent="0.15">
      <c r="K66" t="str">
        <f t="shared" si="73"/>
        <v>主动减防lv17</v>
      </c>
      <c r="L66" s="6" t="str">
        <f>Q66&amp;":"&amp;M66&amp;":"&amp;VLOOKUP(N66,对应表!B:C,2,FALSE)&amp;":"&amp;IF(buff!O66="",0,O66)</f>
        <v>300129:100:2:0</v>
      </c>
      <c r="M66">
        <v>100</v>
      </c>
      <c r="N66" s="1" t="s">
        <v>444</v>
      </c>
      <c r="O66">
        <v>0</v>
      </c>
      <c r="Q66">
        <v>300129</v>
      </c>
      <c r="R66" s="4" t="s">
        <v>1530</v>
      </c>
      <c r="S66" s="4" t="str">
        <f t="shared" si="72"/>
        <v>主动减防lv17</v>
      </c>
      <c r="T66" t="s">
        <v>300</v>
      </c>
      <c r="Y66" t="s">
        <v>1384</v>
      </c>
      <c r="Z66" t="e">
        <f>INT(VLOOKUP($I66,角色属性概况!$I:$N,VLOOKUP($H66,对应表!$AD:$AE,2,FALSE),FALSE)*$J66)</f>
        <v>#N/A</v>
      </c>
      <c r="AI66" s="12" t="str">
        <f t="shared" si="74"/>
        <v/>
      </c>
      <c r="AR66">
        <v>3</v>
      </c>
      <c r="AU66" s="4"/>
      <c r="AV66" s="4"/>
      <c r="AW66" s="4"/>
      <c r="AX66" s="4"/>
      <c r="AZ66" s="12" t="str">
        <f t="shared" si="75"/>
        <v/>
      </c>
      <c r="BA66" s="12" t="str">
        <f>IF(_xlfn.IFNA(VLOOKUP(AU66,$K:$L,2,FALSE),"")=0,"",_xlfn.IFNA(VLOOKUP(AU66,$K:$L,2,FALSE),""))</f>
        <v/>
      </c>
      <c r="BB66" s="12" t="str">
        <f>IF(_xlfn.IFNA(VLOOKUP(AV66,$K:$L,2,FALSE),"")=0,"",_xlfn.IFNA(VLOOKUP(AV66,$K:$L,2,FALSE),""))</f>
        <v/>
      </c>
      <c r="BC66" s="12" t="str">
        <f>IF(_xlfn.IFNA(VLOOKUP(AW66,$K:$L,2,FALSE),"")=0,"",_xlfn.IFNA(VLOOKUP(AW66,$K:$L,2,FALSE),""))</f>
        <v/>
      </c>
      <c r="BD66" s="12" t="str">
        <f>IF(_xlfn.IFNA(VLOOKUP(AX66,$K:$L,2,FALSE),"")=0,"",_xlfn.IFNA(VLOOKUP(AX66,$K:$L,2,FALSE),""))</f>
        <v/>
      </c>
      <c r="BE66" s="12" t="str">
        <f>IF(_xlfn.IFNA(VLOOKUP(AY66,$K:$L,2,FALSE),"")=0,"",_xlfn.IFNA(VLOOKUP(AY66,$K:$L,2,FALSE),""))</f>
        <v/>
      </c>
      <c r="BF66" s="12" t="str">
        <f>_xlfn.IFNA(VLOOKUP(Y66,对应表!$Z:$AA,2,FALSE)&amp;Z66,"")</f>
        <v/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L66" t="e">
        <f t="shared" si="76"/>
        <v>#N/A</v>
      </c>
      <c r="BM66" t="str">
        <f t="shared" si="77"/>
        <v/>
      </c>
    </row>
    <row r="67" spans="11:65" x14ac:dyDescent="0.15">
      <c r="K67" t="str">
        <f t="shared" si="73"/>
        <v>主动减防lv18</v>
      </c>
      <c r="L67" s="6" t="str">
        <f>Q67&amp;":"&amp;M67&amp;":"&amp;VLOOKUP(N67,对应表!B:C,2,FALSE)&amp;":"&amp;IF(buff!O67="",0,O67)</f>
        <v>300130:100:2:0</v>
      </c>
      <c r="M67">
        <v>100</v>
      </c>
      <c r="N67" s="1" t="s">
        <v>444</v>
      </c>
      <c r="O67">
        <v>0</v>
      </c>
      <c r="Q67">
        <v>300130</v>
      </c>
      <c r="R67" s="4" t="s">
        <v>1531</v>
      </c>
      <c r="S67" s="4" t="str">
        <f t="shared" si="72"/>
        <v>主动减防lv18</v>
      </c>
      <c r="T67" t="s">
        <v>300</v>
      </c>
      <c r="Y67" t="s">
        <v>1384</v>
      </c>
      <c r="Z67" t="e">
        <f>INT(VLOOKUP($I67,角色属性概况!$I:$N,VLOOKUP($H67,对应表!$AD:$AE,2,FALSE),FALSE)*$J67)</f>
        <v>#N/A</v>
      </c>
      <c r="AI67" s="12" t="str">
        <f t="shared" si="74"/>
        <v/>
      </c>
      <c r="AR67">
        <v>3</v>
      </c>
      <c r="AU67" s="4"/>
      <c r="AV67" s="4"/>
      <c r="AW67" s="4"/>
      <c r="AX67" s="4"/>
      <c r="AZ67" s="12" t="str">
        <f t="shared" si="75"/>
        <v/>
      </c>
      <c r="BA67" s="12" t="str">
        <f>IF(_xlfn.IFNA(VLOOKUP(AU67,$K:$L,2,FALSE),"")=0,"",_xlfn.IFNA(VLOOKUP(AU67,$K:$L,2,FALSE),""))</f>
        <v/>
      </c>
      <c r="BB67" s="12" t="str">
        <f>IF(_xlfn.IFNA(VLOOKUP(AV67,$K:$L,2,FALSE),"")=0,"",_xlfn.IFNA(VLOOKUP(AV67,$K:$L,2,FALSE),""))</f>
        <v/>
      </c>
      <c r="BC67" s="12" t="str">
        <f>IF(_xlfn.IFNA(VLOOKUP(AW67,$K:$L,2,FALSE),"")=0,"",_xlfn.IFNA(VLOOKUP(AW67,$K:$L,2,FALSE),""))</f>
        <v/>
      </c>
      <c r="BD67" s="12" t="str">
        <f>IF(_xlfn.IFNA(VLOOKUP(AX67,$K:$L,2,FALSE),"")=0,"",_xlfn.IFNA(VLOOKUP(AX67,$K:$L,2,FALSE),""))</f>
        <v/>
      </c>
      <c r="BE67" s="12" t="str">
        <f>IF(_xlfn.IFNA(VLOOKUP(AY67,$K:$L,2,FALSE),"")=0,"",_xlfn.IFNA(VLOOKUP(AY67,$K:$L,2,FALSE),""))</f>
        <v/>
      </c>
      <c r="BF67" s="12" t="str">
        <f>_xlfn.IFNA(VLOOKUP(Y67,对应表!$Z:$AA,2,FALSE)&amp;Z67,"")</f>
        <v/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L67" t="e">
        <f t="shared" si="76"/>
        <v>#N/A</v>
      </c>
      <c r="BM67" t="str">
        <f t="shared" si="77"/>
        <v/>
      </c>
    </row>
    <row r="68" spans="11:65" x14ac:dyDescent="0.15">
      <c r="K68" t="str">
        <f t="shared" si="73"/>
        <v>主动减防lv19</v>
      </c>
      <c r="L68" s="6" t="str">
        <f>Q68&amp;":"&amp;M68&amp;":"&amp;VLOOKUP(N68,对应表!B:C,2,FALSE)&amp;":"&amp;IF(buff!O68="",0,O68)</f>
        <v>300131:100:2:0</v>
      </c>
      <c r="M68">
        <v>100</v>
      </c>
      <c r="N68" s="1" t="s">
        <v>444</v>
      </c>
      <c r="O68">
        <v>0</v>
      </c>
      <c r="Q68">
        <v>300131</v>
      </c>
      <c r="R68" s="4" t="s">
        <v>1532</v>
      </c>
      <c r="S68" s="4" t="str">
        <f t="shared" si="72"/>
        <v>主动减防lv19</v>
      </c>
      <c r="T68" t="s">
        <v>300</v>
      </c>
      <c r="Y68" t="s">
        <v>1384</v>
      </c>
      <c r="Z68" t="e">
        <f>INT(VLOOKUP($I68,角色属性概况!$I:$N,VLOOKUP($H68,对应表!$AD:$AE,2,FALSE),FALSE)*$J68)</f>
        <v>#N/A</v>
      </c>
      <c r="AI68" s="12" t="str">
        <f t="shared" si="74"/>
        <v/>
      </c>
      <c r="AR68">
        <v>3</v>
      </c>
      <c r="AU68" s="4"/>
      <c r="AV68" s="4"/>
      <c r="AW68" s="4"/>
      <c r="AX68" s="4"/>
      <c r="AZ68" s="12" t="str">
        <f t="shared" si="75"/>
        <v/>
      </c>
      <c r="BA68" s="12" t="str">
        <f>IF(_xlfn.IFNA(VLOOKUP(AU68,$K:$L,2,FALSE),"")=0,"",_xlfn.IFNA(VLOOKUP(AU68,$K:$L,2,FALSE),""))</f>
        <v/>
      </c>
      <c r="BB68" s="12" t="str">
        <f>IF(_xlfn.IFNA(VLOOKUP(AV68,$K:$L,2,FALSE),"")=0,"",_xlfn.IFNA(VLOOKUP(AV68,$K:$L,2,FALSE),""))</f>
        <v/>
      </c>
      <c r="BC68" s="12" t="str">
        <f>IF(_xlfn.IFNA(VLOOKUP(AW68,$K:$L,2,FALSE),"")=0,"",_xlfn.IFNA(VLOOKUP(AW68,$K:$L,2,FALSE),""))</f>
        <v/>
      </c>
      <c r="BD68" s="12" t="str">
        <f>IF(_xlfn.IFNA(VLOOKUP(AX68,$K:$L,2,FALSE),"")=0,"",_xlfn.IFNA(VLOOKUP(AX68,$K:$L,2,FALSE),""))</f>
        <v/>
      </c>
      <c r="BE68" s="12" t="str">
        <f>IF(_xlfn.IFNA(VLOOKUP(AY68,$K:$L,2,FALSE),"")=0,"",_xlfn.IFNA(VLOOKUP(AY68,$K:$L,2,FALSE),""))</f>
        <v/>
      </c>
      <c r="BF68" s="12" t="str">
        <f>_xlfn.IFNA(VLOOKUP(Y68,对应表!$Z:$AA,2,FALSE)&amp;Z68,"")</f>
        <v/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L68" t="e">
        <f t="shared" si="76"/>
        <v>#N/A</v>
      </c>
      <c r="BM68" t="str">
        <f t="shared" si="77"/>
        <v/>
      </c>
    </row>
    <row r="69" spans="11:65" x14ac:dyDescent="0.15">
      <c r="K69" t="str">
        <f t="shared" si="73"/>
        <v>主动减防lv20</v>
      </c>
      <c r="L69" s="6" t="str">
        <f>Q69&amp;":"&amp;M69&amp;":"&amp;VLOOKUP(N69,对应表!B:C,2,FALSE)&amp;":"&amp;IF(buff!O69="",0,O69)</f>
        <v>300132:100:2:0</v>
      </c>
      <c r="M69">
        <v>100</v>
      </c>
      <c r="N69" s="1" t="s">
        <v>444</v>
      </c>
      <c r="O69">
        <v>0</v>
      </c>
      <c r="Q69">
        <v>300132</v>
      </c>
      <c r="R69" s="4" t="s">
        <v>1533</v>
      </c>
      <c r="S69" s="4" t="str">
        <f t="shared" si="72"/>
        <v>主动减防lv20</v>
      </c>
      <c r="T69" t="s">
        <v>300</v>
      </c>
      <c r="Y69" t="s">
        <v>1384</v>
      </c>
      <c r="Z69" t="e">
        <f>INT(VLOOKUP($I69,角色属性概况!$I:$N,VLOOKUP($H69,对应表!$AD:$AE,2,FALSE),FALSE)*$J69)</f>
        <v>#N/A</v>
      </c>
      <c r="AI69" s="12" t="str">
        <f t="shared" si="74"/>
        <v/>
      </c>
      <c r="AR69">
        <v>3</v>
      </c>
      <c r="AU69" s="4"/>
      <c r="AV69" s="4"/>
      <c r="AW69" s="4"/>
      <c r="AX69" s="4"/>
      <c r="AZ69" s="12" t="str">
        <f t="shared" si="75"/>
        <v/>
      </c>
      <c r="BA69" s="12" t="str">
        <f>IF(_xlfn.IFNA(VLOOKUP(AU69,$K:$L,2,FALSE),"")=0,"",_xlfn.IFNA(VLOOKUP(AU69,$K:$L,2,FALSE),""))</f>
        <v/>
      </c>
      <c r="BB69" s="12" t="str">
        <f>IF(_xlfn.IFNA(VLOOKUP(AV69,$K:$L,2,FALSE),"")=0,"",_xlfn.IFNA(VLOOKUP(AV69,$K:$L,2,FALSE),""))</f>
        <v/>
      </c>
      <c r="BC69" s="12" t="str">
        <f>IF(_xlfn.IFNA(VLOOKUP(AW69,$K:$L,2,FALSE),"")=0,"",_xlfn.IFNA(VLOOKUP(AW69,$K:$L,2,FALSE),""))</f>
        <v/>
      </c>
      <c r="BD69" s="12" t="str">
        <f>IF(_xlfn.IFNA(VLOOKUP(AX69,$K:$L,2,FALSE),"")=0,"",_xlfn.IFNA(VLOOKUP(AX69,$K:$L,2,FALSE),""))</f>
        <v/>
      </c>
      <c r="BE69" s="12" t="str">
        <f>IF(_xlfn.IFNA(VLOOKUP(AY69,$K:$L,2,FALSE),"")=0,"",_xlfn.IFNA(VLOOKUP(AY69,$K:$L,2,FALSE),""))</f>
        <v/>
      </c>
      <c r="BF69" s="12" t="str">
        <f>_xlfn.IFNA(VLOOKUP(Y69,对应表!$Z:$AA,2,FALSE)&amp;Z69,"")</f>
        <v/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L69" t="e">
        <f t="shared" si="76"/>
        <v>#N/A</v>
      </c>
      <c r="BM69" t="str">
        <f t="shared" si="77"/>
        <v/>
      </c>
    </row>
    <row r="70" spans="11:65" x14ac:dyDescent="0.15">
      <c r="K70" t="str">
        <f t="shared" si="73"/>
        <v>主动加速</v>
      </c>
      <c r="L70" s="6" t="str">
        <f>Q70&amp;":"&amp;M70&amp;":"&amp;VLOOKUP(N70,对应表!B:C,2,FALSE)&amp;":"&amp;IF(buff!O70="",0,O70)</f>
        <v>300133:100:2:0</v>
      </c>
      <c r="M70">
        <v>100</v>
      </c>
      <c r="N70" s="1" t="s">
        <v>444</v>
      </c>
      <c r="O70">
        <v>0</v>
      </c>
      <c r="Q70">
        <v>300133</v>
      </c>
      <c r="R70" s="4" t="s">
        <v>1534</v>
      </c>
      <c r="S70" s="4" t="str">
        <f>R70</f>
        <v>主动加速</v>
      </c>
      <c r="T70" t="s">
        <v>300</v>
      </c>
      <c r="Y70" t="s">
        <v>414</v>
      </c>
      <c r="Z70">
        <v>20</v>
      </c>
      <c r="AI70" s="12" t="str">
        <f t="shared" si="74"/>
        <v>SPD_P:20</v>
      </c>
      <c r="AR70">
        <v>2</v>
      </c>
      <c r="AU70" s="4"/>
      <c r="AV70" s="4"/>
      <c r="AW70" s="4"/>
      <c r="AX70" s="4"/>
      <c r="AZ70" s="12" t="str">
        <f t="shared" si="75"/>
        <v/>
      </c>
      <c r="BA70" s="12" t="str">
        <f>IF(_xlfn.IFNA(VLOOKUP(AU70,$K:$L,2,FALSE),"")=0,"",_xlfn.IFNA(VLOOKUP(AU70,$K:$L,2,FALSE),""))</f>
        <v/>
      </c>
      <c r="BB70" s="12" t="str">
        <f>IF(_xlfn.IFNA(VLOOKUP(AV70,$K:$L,2,FALSE),"")=0,"",_xlfn.IFNA(VLOOKUP(AV70,$K:$L,2,FALSE),""))</f>
        <v/>
      </c>
      <c r="BC70" s="12" t="str">
        <f>IF(_xlfn.IFNA(VLOOKUP(AW70,$K:$L,2,FALSE),"")=0,"",_xlfn.IFNA(VLOOKUP(AW70,$K:$L,2,FALSE),""))</f>
        <v/>
      </c>
      <c r="BD70" s="12" t="str">
        <f>IF(_xlfn.IFNA(VLOOKUP(AX70,$K:$L,2,FALSE),"")=0,"",_xlfn.IFNA(VLOOKUP(AX70,$K:$L,2,FALSE),""))</f>
        <v/>
      </c>
      <c r="BE70" s="12" t="str">
        <f>IF(_xlfn.IFNA(VLOOKUP(AY70,$K:$L,2,FALSE),"")=0,"",_xlfn.IFNA(VLOOKUP(AY70,$K:$L,2,FALSE),""))</f>
        <v/>
      </c>
      <c r="BF70" s="12" t="str">
        <f>_xlfn.IFNA(VLOOKUP(Y70,对应表!$Z:$AA,2,FALSE)&amp;Z70,"")</f>
        <v>SPD_P:20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L70">
        <f t="shared" si="76"/>
        <v>20</v>
      </c>
      <c r="BM70" t="str">
        <f t="shared" si="77"/>
        <v/>
      </c>
    </row>
    <row r="71" spans="11:65" x14ac:dyDescent="0.15">
      <c r="K71" t="str">
        <f t="shared" si="73"/>
        <v>主动概率眩晕0.5</v>
      </c>
      <c r="L71" s="6" t="str">
        <f>Q71&amp;":"&amp;M71&amp;":"&amp;VLOOKUP(N71,对应表!B:C,2,FALSE)&amp;":"&amp;IF(buff!O71="",0,O71)</f>
        <v>300134:50:2:0</v>
      </c>
      <c r="M71">
        <v>50</v>
      </c>
      <c r="N71" s="1" t="s">
        <v>444</v>
      </c>
      <c r="O71">
        <v>0</v>
      </c>
      <c r="Q71">
        <v>300134</v>
      </c>
      <c r="R71" s="4" t="s">
        <v>1535</v>
      </c>
      <c r="S71" s="4" t="str">
        <f>R71</f>
        <v>主动概率眩晕0.5</v>
      </c>
      <c r="T71" t="s">
        <v>300</v>
      </c>
      <c r="AI71" s="12" t="str">
        <f t="shared" si="74"/>
        <v/>
      </c>
      <c r="AJ71">
        <v>1</v>
      </c>
      <c r="AR71">
        <v>2</v>
      </c>
      <c r="AU71" s="4"/>
      <c r="AV71" s="4"/>
      <c r="AW71" s="4"/>
      <c r="AX71" s="4"/>
      <c r="AZ71" s="12" t="str">
        <f t="shared" si="75"/>
        <v/>
      </c>
      <c r="BA71" s="12" t="str">
        <f>IF(_xlfn.IFNA(VLOOKUP(AU71,$K:$L,2,FALSE),"")=0,"",_xlfn.IFNA(VLOOKUP(AU71,$K:$L,2,FALSE),""))</f>
        <v/>
      </c>
      <c r="BB71" s="12" t="str">
        <f>IF(_xlfn.IFNA(VLOOKUP(AV71,$K:$L,2,FALSE),"")=0,"",_xlfn.IFNA(VLOOKUP(AV71,$K:$L,2,FALSE),""))</f>
        <v/>
      </c>
      <c r="BC71" s="12" t="str">
        <f>IF(_xlfn.IFNA(VLOOKUP(AW71,$K:$L,2,FALSE),"")=0,"",_xlfn.IFNA(VLOOKUP(AW71,$K:$L,2,FALSE),""))</f>
        <v/>
      </c>
      <c r="BD71" s="12" t="str">
        <f>IF(_xlfn.IFNA(VLOOKUP(AX71,$K:$L,2,FALSE),"")=0,"",_xlfn.IFNA(VLOOKUP(AX71,$K:$L,2,FALSE),""))</f>
        <v/>
      </c>
      <c r="BE71" s="12" t="str">
        <f>IF(_xlfn.IFNA(VLOOKUP(AY71,$K:$L,2,FALSE),"")=0,"",_xlfn.IFNA(VLOOKUP(AY71,$K:$L,2,FALSE),""))</f>
        <v/>
      </c>
      <c r="BF71" s="12" t="str">
        <f>_xlfn.IFNA(VLOOKUP(Y71,对应表!$Z:$AA,2,FALSE)&amp;Z71,"")</f>
        <v/>
      </c>
      <c r="BG71" s="12" t="str">
        <f>_xlfn.IFNA(VLOOKUP(AA71,对应表!$Z:$AA,2,FALSE)&amp;AB71,"")</f>
        <v/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L71">
        <f t="shared" si="76"/>
        <v>0</v>
      </c>
      <c r="BM71" t="str">
        <f t="shared" si="77"/>
        <v/>
      </c>
    </row>
    <row r="72" spans="11:65" s="30" customFormat="1" x14ac:dyDescent="0.15">
      <c r="N72" s="3"/>
      <c r="R72" s="26"/>
      <c r="S72" s="26"/>
      <c r="AU72" s="26"/>
      <c r="AV72" s="26"/>
      <c r="AW72" s="26"/>
      <c r="AX72" s="26"/>
    </row>
    <row r="73" spans="11:65" x14ac:dyDescent="0.15">
      <c r="K73" t="str">
        <f t="shared" ref="K73" si="78">R73</f>
        <v>被动攻击小lv1</v>
      </c>
      <c r="L73" s="6" t="str">
        <f>Q73&amp;":"&amp;M73&amp;":"&amp;VLOOKUP(N73,对应表!B:C,2,FALSE)&amp;":"&amp;IF(buff!O73="",0,O73)</f>
        <v>20001:100:1:0</v>
      </c>
      <c r="M73">
        <v>100</v>
      </c>
      <c r="N73" s="1" t="s">
        <v>299</v>
      </c>
      <c r="O73">
        <v>0</v>
      </c>
      <c r="Q73">
        <v>20001</v>
      </c>
      <c r="R73" s="4" t="s">
        <v>464</v>
      </c>
      <c r="S73" s="4" t="str">
        <f>R73</f>
        <v>被动攻击小lv1</v>
      </c>
      <c r="T73" t="s">
        <v>300</v>
      </c>
      <c r="Y73" t="s">
        <v>409</v>
      </c>
      <c r="Z73" t="e">
        <f>INT(VLOOKUP($I73,角色属性概况!$I:$N,VLOOKUP($H73,对应表!$AD:$AE,2,FALSE),FALSE)*$J73)</f>
        <v>#N/A</v>
      </c>
      <c r="AI73" s="12" t="str">
        <f t="shared" ref="AI73" si="79">IF(BF73="","",BF73)&amp;IF(BG73="","","|"&amp;BG73)&amp;IF(BH73="","","|"&amp;BH73)&amp;IF(BI73="","","|"&amp;BI73)&amp;IF(BJ73="","","|"&amp;BJ73)</f>
        <v/>
      </c>
      <c r="AR73">
        <v>999</v>
      </c>
      <c r="AU73" s="4"/>
      <c r="AV73" s="4"/>
      <c r="AW73" s="4"/>
      <c r="AX73" s="4"/>
      <c r="AZ73" s="12" t="str">
        <f t="shared" ref="AZ73" si="80">IF(BA73="","",BA73)&amp;IF(BB73="","","|"&amp;BB73)&amp;IF(BC73="","","|"&amp;BC73)&amp;IF(BD73="","","|"&amp;BD73)&amp;IF(BE73="","","|"&amp;BE73)</f>
        <v/>
      </c>
      <c r="BA73" s="12" t="str">
        <f>IF(_xlfn.IFNA(VLOOKUP(AU73,$K:$L,2,FALSE),"")=0,"",_xlfn.IFNA(VLOOKUP(AU73,$K:$L,2,FALSE),""))</f>
        <v/>
      </c>
      <c r="BB73" s="12" t="str">
        <f>IF(_xlfn.IFNA(VLOOKUP(AV73,$K:$L,2,FALSE),"")=0,"",_xlfn.IFNA(VLOOKUP(AV73,$K:$L,2,FALSE),""))</f>
        <v/>
      </c>
      <c r="BC73" s="12" t="str">
        <f>IF(_xlfn.IFNA(VLOOKUP(AW73,$K:$L,2,FALSE),"")=0,"",_xlfn.IFNA(VLOOKUP(AW73,$K:$L,2,FALSE),""))</f>
        <v/>
      </c>
      <c r="BD73" s="12" t="str">
        <f>IF(_xlfn.IFNA(VLOOKUP(AX73,$K:$L,2,FALSE),"")=0,"",_xlfn.IFNA(VLOOKUP(AX73,$K:$L,2,FALSE),""))</f>
        <v/>
      </c>
      <c r="BE73" s="12" t="str">
        <f>IF(_xlfn.IFNA(VLOOKUP(AY73,$K:$L,2,FALSE),"")=0,"",_xlfn.IFNA(VLOOKUP(AY73,$K:$L,2,FALSE),""))</f>
        <v/>
      </c>
      <c r="BF73" s="12" t="str">
        <f>_xlfn.IFNA(VLOOKUP(Y73,对应表!$Z:$AA,2,FALSE)&amp;Z73,"")</f>
        <v/>
      </c>
      <c r="BG73" s="12" t="str">
        <f>_xlfn.IFNA(VLOOKUP(AA73,对应表!$Z:$AA,2,FALSE)&amp;AB73,"")</f>
        <v/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L73" t="e">
        <f t="shared" ref="BL73:BL134" si="81">IF(Z73="",IF(U73="",AO73,U73),Z73)</f>
        <v>#N/A</v>
      </c>
      <c r="BM73" t="str">
        <f t="shared" ref="BM73:BM134" si="82">IF(AB73="","",AB73)</f>
        <v/>
      </c>
    </row>
    <row r="74" spans="11:65" x14ac:dyDescent="0.15">
      <c r="K74" t="str">
        <f t="shared" ref="K74:K93" si="83">R74</f>
        <v>被动攻击小lv2</v>
      </c>
      <c r="L74" s="6" t="str">
        <f>Q74&amp;":"&amp;M74&amp;":"&amp;VLOOKUP(N74,对应表!B:C,2,FALSE)&amp;":"&amp;IF(buff!O74="",0,O74)</f>
        <v>20002:100:1:0</v>
      </c>
      <c r="M74">
        <v>100</v>
      </c>
      <c r="N74" s="1" t="s">
        <v>299</v>
      </c>
      <c r="O74">
        <v>0</v>
      </c>
      <c r="Q74">
        <v>20002</v>
      </c>
      <c r="R74" s="4" t="s">
        <v>465</v>
      </c>
      <c r="S74" s="4" t="str">
        <f t="shared" ref="S74:S137" si="84">R74</f>
        <v>被动攻击小lv2</v>
      </c>
      <c r="T74" t="s">
        <v>300</v>
      </c>
      <c r="Y74" t="s">
        <v>409</v>
      </c>
      <c r="Z74" t="e">
        <f>INT(VLOOKUP($I74,角色属性概况!$I:$N,VLOOKUP($H74,对应表!$AD:$AE,2,FALSE),FALSE)*$J74)</f>
        <v>#N/A</v>
      </c>
      <c r="AI74" s="12" t="str">
        <f t="shared" ref="AI74:AI93" si="85">IF(BF74="","",BF74)&amp;IF(BG74="","","|"&amp;BG74)&amp;IF(BH74="","","|"&amp;BH74)&amp;IF(BI74="","","|"&amp;BI74)&amp;IF(BJ74="","","|"&amp;BJ74)</f>
        <v/>
      </c>
      <c r="AR74">
        <v>999</v>
      </c>
      <c r="AU74" s="4"/>
      <c r="AV74" s="4"/>
      <c r="AW74" s="4"/>
      <c r="AX74" s="4"/>
      <c r="AZ74" s="12" t="str">
        <f t="shared" ref="AZ74:AZ93" si="86">IF(BA74="","",BA74)&amp;IF(BB74="","","|"&amp;BB74)&amp;IF(BC74="","","|"&amp;BC74)&amp;IF(BD74="","","|"&amp;BD74)&amp;IF(BE74="","","|"&amp;BE74)</f>
        <v/>
      </c>
      <c r="BA74" s="12" t="str">
        <f>IF(_xlfn.IFNA(VLOOKUP(AU74,$K:$L,2,FALSE),"")=0,"",_xlfn.IFNA(VLOOKUP(AU74,$K:$L,2,FALSE),""))</f>
        <v/>
      </c>
      <c r="BB74" s="12" t="str">
        <f>IF(_xlfn.IFNA(VLOOKUP(AV74,$K:$L,2,FALSE),"")=0,"",_xlfn.IFNA(VLOOKUP(AV74,$K:$L,2,FALSE),""))</f>
        <v/>
      </c>
      <c r="BC74" s="12" t="str">
        <f>IF(_xlfn.IFNA(VLOOKUP(AW74,$K:$L,2,FALSE),"")=0,"",_xlfn.IFNA(VLOOKUP(AW74,$K:$L,2,FALSE),""))</f>
        <v/>
      </c>
      <c r="BD74" s="12" t="str">
        <f>IF(_xlfn.IFNA(VLOOKUP(AX74,$K:$L,2,FALSE),"")=0,"",_xlfn.IFNA(VLOOKUP(AX74,$K:$L,2,FALSE),""))</f>
        <v/>
      </c>
      <c r="BE74" s="12" t="str">
        <f>IF(_xlfn.IFNA(VLOOKUP(AY74,$K:$L,2,FALSE),"")=0,"",_xlfn.IFNA(VLOOKUP(AY74,$K:$L,2,FALSE),""))</f>
        <v/>
      </c>
      <c r="BF74" s="12" t="str">
        <f>_xlfn.IFNA(VLOOKUP(Y74,对应表!$Z:$AA,2,FALSE)&amp;Z74,"")</f>
        <v/>
      </c>
      <c r="BG74" s="12" t="str">
        <f>_xlfn.IFNA(VLOOKUP(AA74,对应表!$Z:$AA,2,FALSE)&amp;AB74,"")</f>
        <v/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L74" t="e">
        <f t="shared" si="81"/>
        <v>#N/A</v>
      </c>
      <c r="BM74" t="str">
        <f t="shared" si="82"/>
        <v/>
      </c>
    </row>
    <row r="75" spans="11:65" x14ac:dyDescent="0.15">
      <c r="K75" t="str">
        <f t="shared" si="83"/>
        <v>被动攻击小lv3</v>
      </c>
      <c r="L75" s="6" t="str">
        <f>Q75&amp;":"&amp;M75&amp;":"&amp;VLOOKUP(N75,对应表!B:C,2,FALSE)&amp;":"&amp;IF(buff!O75="",0,O75)</f>
        <v>20003:100:1:0</v>
      </c>
      <c r="M75">
        <v>100</v>
      </c>
      <c r="N75" s="1" t="s">
        <v>299</v>
      </c>
      <c r="O75">
        <v>0</v>
      </c>
      <c r="Q75">
        <v>20003</v>
      </c>
      <c r="R75" s="4" t="s">
        <v>466</v>
      </c>
      <c r="S75" s="4" t="str">
        <f t="shared" si="84"/>
        <v>被动攻击小lv3</v>
      </c>
      <c r="T75" t="s">
        <v>300</v>
      </c>
      <c r="Y75" t="s">
        <v>409</v>
      </c>
      <c r="Z75" t="e">
        <f>INT(VLOOKUP($I75,角色属性概况!$I:$N,VLOOKUP($H75,对应表!$AD:$AE,2,FALSE),FALSE)*$J75)</f>
        <v>#N/A</v>
      </c>
      <c r="AI75" s="12" t="str">
        <f t="shared" si="85"/>
        <v/>
      </c>
      <c r="AR75">
        <v>999</v>
      </c>
      <c r="AU75" s="4"/>
      <c r="AV75" s="4"/>
      <c r="AW75" s="4"/>
      <c r="AX75" s="4"/>
      <c r="AZ75" s="12" t="str">
        <f t="shared" si="86"/>
        <v/>
      </c>
      <c r="BA75" s="12" t="str">
        <f>IF(_xlfn.IFNA(VLOOKUP(AU75,$K:$L,2,FALSE),"")=0,"",_xlfn.IFNA(VLOOKUP(AU75,$K:$L,2,FALSE),""))</f>
        <v/>
      </c>
      <c r="BB75" s="12" t="str">
        <f>IF(_xlfn.IFNA(VLOOKUP(AV75,$K:$L,2,FALSE),"")=0,"",_xlfn.IFNA(VLOOKUP(AV75,$K:$L,2,FALSE),""))</f>
        <v/>
      </c>
      <c r="BC75" s="12" t="str">
        <f>IF(_xlfn.IFNA(VLOOKUP(AW75,$K:$L,2,FALSE),"")=0,"",_xlfn.IFNA(VLOOKUP(AW75,$K:$L,2,FALSE),""))</f>
        <v/>
      </c>
      <c r="BD75" s="12" t="str">
        <f>IF(_xlfn.IFNA(VLOOKUP(AX75,$K:$L,2,FALSE),"")=0,"",_xlfn.IFNA(VLOOKUP(AX75,$K:$L,2,FALSE),""))</f>
        <v/>
      </c>
      <c r="BE75" s="12" t="str">
        <f>IF(_xlfn.IFNA(VLOOKUP(AY75,$K:$L,2,FALSE),"")=0,"",_xlfn.IFNA(VLOOKUP(AY75,$K:$L,2,FALSE),""))</f>
        <v/>
      </c>
      <c r="BF75" s="12" t="str">
        <f>_xlfn.IFNA(VLOOKUP(Y75,对应表!$Z:$AA,2,FALSE)&amp;Z75,"")</f>
        <v/>
      </c>
      <c r="BG75" s="12" t="str">
        <f>_xlfn.IFNA(VLOOKUP(AA75,对应表!$Z:$AA,2,FALSE)&amp;AB75,"")</f>
        <v/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L75" t="e">
        <f t="shared" si="81"/>
        <v>#N/A</v>
      </c>
      <c r="BM75" t="str">
        <f t="shared" si="82"/>
        <v/>
      </c>
    </row>
    <row r="76" spans="11:65" x14ac:dyDescent="0.15">
      <c r="K76" t="str">
        <f t="shared" si="83"/>
        <v>被动攻击小lv4</v>
      </c>
      <c r="L76" s="6" t="str">
        <f>Q76&amp;":"&amp;M76&amp;":"&amp;VLOOKUP(N76,对应表!B:C,2,FALSE)&amp;":"&amp;IF(buff!O76="",0,O76)</f>
        <v>20004:100:1:0</v>
      </c>
      <c r="M76">
        <v>100</v>
      </c>
      <c r="N76" s="1" t="s">
        <v>299</v>
      </c>
      <c r="O76">
        <v>0</v>
      </c>
      <c r="Q76">
        <v>20004</v>
      </c>
      <c r="R76" s="4" t="s">
        <v>467</v>
      </c>
      <c r="S76" s="4" t="str">
        <f t="shared" si="84"/>
        <v>被动攻击小lv4</v>
      </c>
      <c r="T76" t="s">
        <v>300</v>
      </c>
      <c r="Y76" t="s">
        <v>409</v>
      </c>
      <c r="Z76" t="e">
        <f>INT(VLOOKUP($I76,角色属性概况!$I:$N,VLOOKUP($H76,对应表!$AD:$AE,2,FALSE),FALSE)*$J76)</f>
        <v>#N/A</v>
      </c>
      <c r="AI76" s="12" t="str">
        <f t="shared" si="85"/>
        <v/>
      </c>
      <c r="AR76">
        <v>999</v>
      </c>
      <c r="AU76" s="4"/>
      <c r="AV76" s="4"/>
      <c r="AW76" s="4"/>
      <c r="AX76" s="4"/>
      <c r="AZ76" s="12" t="str">
        <f t="shared" si="86"/>
        <v/>
      </c>
      <c r="BA76" s="12" t="str">
        <f>IF(_xlfn.IFNA(VLOOKUP(AU76,$K:$L,2,FALSE),"")=0,"",_xlfn.IFNA(VLOOKUP(AU76,$K:$L,2,FALSE),""))</f>
        <v/>
      </c>
      <c r="BB76" s="12" t="str">
        <f>IF(_xlfn.IFNA(VLOOKUP(AV76,$K:$L,2,FALSE),"")=0,"",_xlfn.IFNA(VLOOKUP(AV76,$K:$L,2,FALSE),""))</f>
        <v/>
      </c>
      <c r="BC76" s="12" t="str">
        <f>IF(_xlfn.IFNA(VLOOKUP(AW76,$K:$L,2,FALSE),"")=0,"",_xlfn.IFNA(VLOOKUP(AW76,$K:$L,2,FALSE),""))</f>
        <v/>
      </c>
      <c r="BD76" s="12" t="str">
        <f>IF(_xlfn.IFNA(VLOOKUP(AX76,$K:$L,2,FALSE),"")=0,"",_xlfn.IFNA(VLOOKUP(AX76,$K:$L,2,FALSE),""))</f>
        <v/>
      </c>
      <c r="BE76" s="12" t="str">
        <f>IF(_xlfn.IFNA(VLOOKUP(AY76,$K:$L,2,FALSE),"")=0,"",_xlfn.IFNA(VLOOKUP(AY76,$K:$L,2,FALSE),""))</f>
        <v/>
      </c>
      <c r="BF76" s="12" t="str">
        <f>_xlfn.IFNA(VLOOKUP(Y76,对应表!$Z:$AA,2,FALSE)&amp;Z76,"")</f>
        <v/>
      </c>
      <c r="BG76" s="12" t="str">
        <f>_xlfn.IFNA(VLOOKUP(AA76,对应表!$Z:$AA,2,FALSE)&amp;AB76,"")</f>
        <v/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L76" t="e">
        <f t="shared" si="81"/>
        <v>#N/A</v>
      </c>
      <c r="BM76" t="str">
        <f t="shared" si="82"/>
        <v/>
      </c>
    </row>
    <row r="77" spans="11:65" x14ac:dyDescent="0.15">
      <c r="K77" t="str">
        <f t="shared" si="83"/>
        <v>被动攻击小lv5</v>
      </c>
      <c r="L77" s="6" t="str">
        <f>Q77&amp;":"&amp;M77&amp;":"&amp;VLOOKUP(N77,对应表!B:C,2,FALSE)&amp;":"&amp;IF(buff!O77="",0,O77)</f>
        <v>20005:100:1:0</v>
      </c>
      <c r="M77">
        <v>100</v>
      </c>
      <c r="N77" s="1" t="s">
        <v>299</v>
      </c>
      <c r="O77">
        <v>0</v>
      </c>
      <c r="Q77">
        <v>20005</v>
      </c>
      <c r="R77" s="4" t="s">
        <v>468</v>
      </c>
      <c r="S77" s="4" t="str">
        <f t="shared" si="84"/>
        <v>被动攻击小lv5</v>
      </c>
      <c r="T77" t="s">
        <v>300</v>
      </c>
      <c r="Y77" t="s">
        <v>409</v>
      </c>
      <c r="Z77" t="e">
        <f>INT(VLOOKUP($I77,角色属性概况!$I:$N,VLOOKUP($H77,对应表!$AD:$AE,2,FALSE),FALSE)*$J77)</f>
        <v>#N/A</v>
      </c>
      <c r="AI77" s="12" t="str">
        <f t="shared" si="85"/>
        <v/>
      </c>
      <c r="AR77">
        <v>999</v>
      </c>
      <c r="AU77" s="4"/>
      <c r="AV77" s="4"/>
      <c r="AW77" s="4"/>
      <c r="AX77" s="4"/>
      <c r="AZ77" s="12" t="str">
        <f t="shared" si="86"/>
        <v/>
      </c>
      <c r="BA77" s="12" t="str">
        <f>IF(_xlfn.IFNA(VLOOKUP(AU77,$K:$L,2,FALSE),"")=0,"",_xlfn.IFNA(VLOOKUP(AU77,$K:$L,2,FALSE),""))</f>
        <v/>
      </c>
      <c r="BB77" s="12" t="str">
        <f>IF(_xlfn.IFNA(VLOOKUP(AV77,$K:$L,2,FALSE),"")=0,"",_xlfn.IFNA(VLOOKUP(AV77,$K:$L,2,FALSE),""))</f>
        <v/>
      </c>
      <c r="BC77" s="12" t="str">
        <f>IF(_xlfn.IFNA(VLOOKUP(AW77,$K:$L,2,FALSE),"")=0,"",_xlfn.IFNA(VLOOKUP(AW77,$K:$L,2,FALSE),""))</f>
        <v/>
      </c>
      <c r="BD77" s="12" t="str">
        <f>IF(_xlfn.IFNA(VLOOKUP(AX77,$K:$L,2,FALSE),"")=0,"",_xlfn.IFNA(VLOOKUP(AX77,$K:$L,2,FALSE),""))</f>
        <v/>
      </c>
      <c r="BE77" s="12" t="str">
        <f>IF(_xlfn.IFNA(VLOOKUP(AY77,$K:$L,2,FALSE),"")=0,"",_xlfn.IFNA(VLOOKUP(AY77,$K:$L,2,FALSE),""))</f>
        <v/>
      </c>
      <c r="BF77" s="12" t="str">
        <f>_xlfn.IFNA(VLOOKUP(Y77,对应表!$Z:$AA,2,FALSE)&amp;Z77,"")</f>
        <v/>
      </c>
      <c r="BG77" s="12" t="str">
        <f>_xlfn.IFNA(VLOOKUP(AA77,对应表!$Z:$AA,2,FALSE)&amp;AB77,"")</f>
        <v/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L77" t="e">
        <f t="shared" si="81"/>
        <v>#N/A</v>
      </c>
      <c r="BM77" t="str">
        <f t="shared" si="82"/>
        <v/>
      </c>
    </row>
    <row r="78" spans="11:65" x14ac:dyDescent="0.15">
      <c r="K78" t="str">
        <f t="shared" si="83"/>
        <v>被动攻击小lv6</v>
      </c>
      <c r="L78" s="6" t="str">
        <f>Q78&amp;":"&amp;M78&amp;":"&amp;VLOOKUP(N78,对应表!B:C,2,FALSE)&amp;":"&amp;IF(buff!O78="",0,O78)</f>
        <v>20006:100:1:0</v>
      </c>
      <c r="M78">
        <v>100</v>
      </c>
      <c r="N78" s="1" t="s">
        <v>299</v>
      </c>
      <c r="O78">
        <v>0</v>
      </c>
      <c r="Q78">
        <v>20006</v>
      </c>
      <c r="R78" s="4" t="s">
        <v>469</v>
      </c>
      <c r="S78" s="4" t="str">
        <f t="shared" si="84"/>
        <v>被动攻击小lv6</v>
      </c>
      <c r="T78" t="s">
        <v>300</v>
      </c>
      <c r="Y78" t="s">
        <v>409</v>
      </c>
      <c r="Z78" t="e">
        <f>INT(VLOOKUP($I78,角色属性概况!$I:$N,VLOOKUP($H78,对应表!$AD:$AE,2,FALSE),FALSE)*$J78)</f>
        <v>#N/A</v>
      </c>
      <c r="AI78" s="12" t="str">
        <f t="shared" si="85"/>
        <v/>
      </c>
      <c r="AR78">
        <v>999</v>
      </c>
      <c r="AU78" s="4"/>
      <c r="AV78" s="4"/>
      <c r="AW78" s="4"/>
      <c r="AX78" s="4"/>
      <c r="AZ78" s="12" t="str">
        <f t="shared" si="86"/>
        <v/>
      </c>
      <c r="BA78" s="12" t="str">
        <f>IF(_xlfn.IFNA(VLOOKUP(AU78,$K:$L,2,FALSE),"")=0,"",_xlfn.IFNA(VLOOKUP(AU78,$K:$L,2,FALSE),""))</f>
        <v/>
      </c>
      <c r="BB78" s="12" t="str">
        <f>IF(_xlfn.IFNA(VLOOKUP(AV78,$K:$L,2,FALSE),"")=0,"",_xlfn.IFNA(VLOOKUP(AV78,$K:$L,2,FALSE),""))</f>
        <v/>
      </c>
      <c r="BC78" s="12" t="str">
        <f>IF(_xlfn.IFNA(VLOOKUP(AW78,$K:$L,2,FALSE),"")=0,"",_xlfn.IFNA(VLOOKUP(AW78,$K:$L,2,FALSE),""))</f>
        <v/>
      </c>
      <c r="BD78" s="12" t="str">
        <f>IF(_xlfn.IFNA(VLOOKUP(AX78,$K:$L,2,FALSE),"")=0,"",_xlfn.IFNA(VLOOKUP(AX78,$K:$L,2,FALSE),""))</f>
        <v/>
      </c>
      <c r="BE78" s="12" t="str">
        <f>IF(_xlfn.IFNA(VLOOKUP(AY78,$K:$L,2,FALSE),"")=0,"",_xlfn.IFNA(VLOOKUP(AY78,$K:$L,2,FALSE),""))</f>
        <v/>
      </c>
      <c r="BF78" s="12" t="str">
        <f>_xlfn.IFNA(VLOOKUP(Y78,对应表!$Z:$AA,2,FALSE)&amp;Z78,"")</f>
        <v/>
      </c>
      <c r="BG78" s="12" t="str">
        <f>_xlfn.IFNA(VLOOKUP(AA78,对应表!$Z:$AA,2,FALSE)&amp;AB78,"")</f>
        <v/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L78" t="e">
        <f t="shared" si="81"/>
        <v>#N/A</v>
      </c>
      <c r="BM78" t="str">
        <f t="shared" si="82"/>
        <v/>
      </c>
    </row>
    <row r="79" spans="11:65" x14ac:dyDescent="0.15">
      <c r="K79" t="str">
        <f t="shared" si="83"/>
        <v>被动攻击小lv7</v>
      </c>
      <c r="L79" s="6" t="str">
        <f>Q79&amp;":"&amp;M79&amp;":"&amp;VLOOKUP(N79,对应表!B:C,2,FALSE)&amp;":"&amp;IF(buff!O79="",0,O79)</f>
        <v>20007:100:1:0</v>
      </c>
      <c r="M79">
        <v>100</v>
      </c>
      <c r="N79" s="1" t="s">
        <v>299</v>
      </c>
      <c r="O79">
        <v>0</v>
      </c>
      <c r="Q79">
        <v>20007</v>
      </c>
      <c r="R79" s="4" t="s">
        <v>470</v>
      </c>
      <c r="S79" s="4" t="str">
        <f t="shared" si="84"/>
        <v>被动攻击小lv7</v>
      </c>
      <c r="T79" t="s">
        <v>300</v>
      </c>
      <c r="Y79" t="s">
        <v>409</v>
      </c>
      <c r="Z79" t="e">
        <f>INT(VLOOKUP($I79,角色属性概况!$I:$N,VLOOKUP($H79,对应表!$AD:$AE,2,FALSE),FALSE)*$J79)</f>
        <v>#N/A</v>
      </c>
      <c r="AI79" s="12" t="str">
        <f t="shared" si="85"/>
        <v/>
      </c>
      <c r="AR79">
        <v>999</v>
      </c>
      <c r="AU79" s="4"/>
      <c r="AV79" s="4"/>
      <c r="AW79" s="4"/>
      <c r="AX79" s="4"/>
      <c r="AZ79" s="12" t="str">
        <f t="shared" si="86"/>
        <v/>
      </c>
      <c r="BA79" s="12" t="str">
        <f>IF(_xlfn.IFNA(VLOOKUP(AU79,$K:$L,2,FALSE),"")=0,"",_xlfn.IFNA(VLOOKUP(AU79,$K:$L,2,FALSE),""))</f>
        <v/>
      </c>
      <c r="BB79" s="12" t="str">
        <f>IF(_xlfn.IFNA(VLOOKUP(AV79,$K:$L,2,FALSE),"")=0,"",_xlfn.IFNA(VLOOKUP(AV79,$K:$L,2,FALSE),""))</f>
        <v/>
      </c>
      <c r="BC79" s="12" t="str">
        <f>IF(_xlfn.IFNA(VLOOKUP(AW79,$K:$L,2,FALSE),"")=0,"",_xlfn.IFNA(VLOOKUP(AW79,$K:$L,2,FALSE),""))</f>
        <v/>
      </c>
      <c r="BD79" s="12" t="str">
        <f>IF(_xlfn.IFNA(VLOOKUP(AX79,$K:$L,2,FALSE),"")=0,"",_xlfn.IFNA(VLOOKUP(AX79,$K:$L,2,FALSE),""))</f>
        <v/>
      </c>
      <c r="BE79" s="12" t="str">
        <f>IF(_xlfn.IFNA(VLOOKUP(AY79,$K:$L,2,FALSE),"")=0,"",_xlfn.IFNA(VLOOKUP(AY79,$K:$L,2,FALSE),""))</f>
        <v/>
      </c>
      <c r="BF79" s="12" t="str">
        <f>_xlfn.IFNA(VLOOKUP(Y79,对应表!$Z:$AA,2,FALSE)&amp;Z79,"")</f>
        <v/>
      </c>
      <c r="BG79" s="12" t="str">
        <f>_xlfn.IFNA(VLOOKUP(AA79,对应表!$Z:$AA,2,FALSE)&amp;AB79,"")</f>
        <v/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L79" t="e">
        <f t="shared" si="81"/>
        <v>#N/A</v>
      </c>
      <c r="BM79" t="str">
        <f t="shared" si="82"/>
        <v/>
      </c>
    </row>
    <row r="80" spans="11:65" x14ac:dyDescent="0.15">
      <c r="K80" t="str">
        <f t="shared" si="83"/>
        <v>被动攻击小lv8</v>
      </c>
      <c r="L80" s="6" t="str">
        <f>Q80&amp;":"&amp;M80&amp;":"&amp;VLOOKUP(N80,对应表!B:C,2,FALSE)&amp;":"&amp;IF(buff!O80="",0,O80)</f>
        <v>20008:100:1:0</v>
      </c>
      <c r="M80">
        <v>100</v>
      </c>
      <c r="N80" s="1" t="s">
        <v>299</v>
      </c>
      <c r="O80">
        <v>0</v>
      </c>
      <c r="Q80">
        <v>20008</v>
      </c>
      <c r="R80" s="4" t="s">
        <v>471</v>
      </c>
      <c r="S80" s="4" t="str">
        <f t="shared" si="84"/>
        <v>被动攻击小lv8</v>
      </c>
      <c r="T80" t="s">
        <v>300</v>
      </c>
      <c r="Y80" t="s">
        <v>409</v>
      </c>
      <c r="Z80" t="e">
        <f>INT(VLOOKUP($I80,角色属性概况!$I:$N,VLOOKUP($H80,对应表!$AD:$AE,2,FALSE),FALSE)*$J80)</f>
        <v>#N/A</v>
      </c>
      <c r="AI80" s="12" t="str">
        <f t="shared" si="85"/>
        <v/>
      </c>
      <c r="AR80">
        <v>999</v>
      </c>
      <c r="AU80" s="4"/>
      <c r="AV80" s="4"/>
      <c r="AW80" s="4"/>
      <c r="AX80" s="4"/>
      <c r="AZ80" s="12" t="str">
        <f t="shared" si="86"/>
        <v/>
      </c>
      <c r="BA80" s="12" t="str">
        <f>IF(_xlfn.IFNA(VLOOKUP(AU80,$K:$L,2,FALSE),"")=0,"",_xlfn.IFNA(VLOOKUP(AU80,$K:$L,2,FALSE),""))</f>
        <v/>
      </c>
      <c r="BB80" s="12" t="str">
        <f>IF(_xlfn.IFNA(VLOOKUP(AV80,$K:$L,2,FALSE),"")=0,"",_xlfn.IFNA(VLOOKUP(AV80,$K:$L,2,FALSE),""))</f>
        <v/>
      </c>
      <c r="BC80" s="12" t="str">
        <f>IF(_xlfn.IFNA(VLOOKUP(AW80,$K:$L,2,FALSE),"")=0,"",_xlfn.IFNA(VLOOKUP(AW80,$K:$L,2,FALSE),""))</f>
        <v/>
      </c>
      <c r="BD80" s="12" t="str">
        <f>IF(_xlfn.IFNA(VLOOKUP(AX80,$K:$L,2,FALSE),"")=0,"",_xlfn.IFNA(VLOOKUP(AX80,$K:$L,2,FALSE),""))</f>
        <v/>
      </c>
      <c r="BE80" s="12" t="str">
        <f>IF(_xlfn.IFNA(VLOOKUP(AY80,$K:$L,2,FALSE),"")=0,"",_xlfn.IFNA(VLOOKUP(AY80,$K:$L,2,FALSE),""))</f>
        <v/>
      </c>
      <c r="BF80" s="12" t="str">
        <f>_xlfn.IFNA(VLOOKUP(Y80,对应表!$Z:$AA,2,FALSE)&amp;Z80,"")</f>
        <v/>
      </c>
      <c r="BG80" s="12" t="str">
        <f>_xlfn.IFNA(VLOOKUP(AA80,对应表!$Z:$AA,2,FALSE)&amp;AB80,"")</f>
        <v/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L80" t="e">
        <f t="shared" si="81"/>
        <v>#N/A</v>
      </c>
      <c r="BM80" t="str">
        <f t="shared" si="82"/>
        <v/>
      </c>
    </row>
    <row r="81" spans="11:65" x14ac:dyDescent="0.15">
      <c r="K81" t="str">
        <f t="shared" si="83"/>
        <v>被动攻击小lv9</v>
      </c>
      <c r="L81" s="6" t="str">
        <f>Q81&amp;":"&amp;M81&amp;":"&amp;VLOOKUP(N81,对应表!B:C,2,FALSE)&amp;":"&amp;IF(buff!O81="",0,O81)</f>
        <v>20009:100:1:0</v>
      </c>
      <c r="M81">
        <v>100</v>
      </c>
      <c r="N81" s="1" t="s">
        <v>299</v>
      </c>
      <c r="O81">
        <v>0</v>
      </c>
      <c r="Q81">
        <v>20009</v>
      </c>
      <c r="R81" s="4" t="s">
        <v>472</v>
      </c>
      <c r="S81" s="4" t="str">
        <f t="shared" si="84"/>
        <v>被动攻击小lv9</v>
      </c>
      <c r="T81" t="s">
        <v>300</v>
      </c>
      <c r="Y81" t="s">
        <v>409</v>
      </c>
      <c r="Z81" t="e">
        <f>INT(VLOOKUP($I81,角色属性概况!$I:$N,VLOOKUP($H81,对应表!$AD:$AE,2,FALSE),FALSE)*$J81)</f>
        <v>#N/A</v>
      </c>
      <c r="AI81" s="12" t="str">
        <f t="shared" si="85"/>
        <v/>
      </c>
      <c r="AR81">
        <v>999</v>
      </c>
      <c r="AU81" s="4"/>
      <c r="AV81" s="4"/>
      <c r="AW81" s="4"/>
      <c r="AX81" s="4"/>
      <c r="AZ81" s="12" t="str">
        <f t="shared" si="86"/>
        <v/>
      </c>
      <c r="BA81" s="12" t="str">
        <f>IF(_xlfn.IFNA(VLOOKUP(AU81,$K:$L,2,FALSE),"")=0,"",_xlfn.IFNA(VLOOKUP(AU81,$K:$L,2,FALSE),""))</f>
        <v/>
      </c>
      <c r="BB81" s="12" t="str">
        <f>IF(_xlfn.IFNA(VLOOKUP(AV81,$K:$L,2,FALSE),"")=0,"",_xlfn.IFNA(VLOOKUP(AV81,$K:$L,2,FALSE),""))</f>
        <v/>
      </c>
      <c r="BC81" s="12" t="str">
        <f>IF(_xlfn.IFNA(VLOOKUP(AW81,$K:$L,2,FALSE),"")=0,"",_xlfn.IFNA(VLOOKUP(AW81,$K:$L,2,FALSE),""))</f>
        <v/>
      </c>
      <c r="BD81" s="12" t="str">
        <f>IF(_xlfn.IFNA(VLOOKUP(AX81,$K:$L,2,FALSE),"")=0,"",_xlfn.IFNA(VLOOKUP(AX81,$K:$L,2,FALSE),""))</f>
        <v/>
      </c>
      <c r="BE81" s="12" t="str">
        <f>IF(_xlfn.IFNA(VLOOKUP(AY81,$K:$L,2,FALSE),"")=0,"",_xlfn.IFNA(VLOOKUP(AY81,$K:$L,2,FALSE),""))</f>
        <v/>
      </c>
      <c r="BF81" s="12" t="str">
        <f>_xlfn.IFNA(VLOOKUP(Y81,对应表!$Z:$AA,2,FALSE)&amp;Z81,"")</f>
        <v/>
      </c>
      <c r="BG81" s="12" t="str">
        <f>_xlfn.IFNA(VLOOKUP(AA81,对应表!$Z:$AA,2,FALSE)&amp;AB81,"")</f>
        <v/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L81" t="e">
        <f t="shared" si="81"/>
        <v>#N/A</v>
      </c>
      <c r="BM81" t="str">
        <f t="shared" si="82"/>
        <v/>
      </c>
    </row>
    <row r="82" spans="11:65" x14ac:dyDescent="0.15">
      <c r="K82" t="str">
        <f t="shared" si="83"/>
        <v>被动攻击小lv10</v>
      </c>
      <c r="L82" s="6" t="str">
        <f>Q82&amp;":"&amp;M82&amp;":"&amp;VLOOKUP(N82,对应表!B:C,2,FALSE)&amp;":"&amp;IF(buff!O82="",0,O82)</f>
        <v>20010:100:1:0</v>
      </c>
      <c r="M82">
        <v>100</v>
      </c>
      <c r="N82" s="1" t="s">
        <v>299</v>
      </c>
      <c r="O82">
        <v>0</v>
      </c>
      <c r="Q82">
        <v>20010</v>
      </c>
      <c r="R82" s="4" t="s">
        <v>473</v>
      </c>
      <c r="S82" s="4" t="str">
        <f t="shared" si="84"/>
        <v>被动攻击小lv10</v>
      </c>
      <c r="T82" t="s">
        <v>300</v>
      </c>
      <c r="Y82" t="s">
        <v>409</v>
      </c>
      <c r="Z82" t="e">
        <f>INT(VLOOKUP($I82,角色属性概况!$I:$N,VLOOKUP($H82,对应表!$AD:$AE,2,FALSE),FALSE)*$J82)</f>
        <v>#N/A</v>
      </c>
      <c r="AI82" s="12" t="str">
        <f t="shared" si="85"/>
        <v/>
      </c>
      <c r="AR82">
        <v>999</v>
      </c>
      <c r="AU82" s="4"/>
      <c r="AV82" s="4"/>
      <c r="AW82" s="4"/>
      <c r="AX82" s="4"/>
      <c r="AZ82" s="12" t="str">
        <f t="shared" si="86"/>
        <v/>
      </c>
      <c r="BA82" s="12" t="str">
        <f>IF(_xlfn.IFNA(VLOOKUP(AU82,$K:$L,2,FALSE),"")=0,"",_xlfn.IFNA(VLOOKUP(AU82,$K:$L,2,FALSE),""))</f>
        <v/>
      </c>
      <c r="BB82" s="12" t="str">
        <f>IF(_xlfn.IFNA(VLOOKUP(AV82,$K:$L,2,FALSE),"")=0,"",_xlfn.IFNA(VLOOKUP(AV82,$K:$L,2,FALSE),""))</f>
        <v/>
      </c>
      <c r="BC82" s="12" t="str">
        <f>IF(_xlfn.IFNA(VLOOKUP(AW82,$K:$L,2,FALSE),"")=0,"",_xlfn.IFNA(VLOOKUP(AW82,$K:$L,2,FALSE),""))</f>
        <v/>
      </c>
      <c r="BD82" s="12" t="str">
        <f>IF(_xlfn.IFNA(VLOOKUP(AX82,$K:$L,2,FALSE),"")=0,"",_xlfn.IFNA(VLOOKUP(AX82,$K:$L,2,FALSE),""))</f>
        <v/>
      </c>
      <c r="BE82" s="12" t="str">
        <f>IF(_xlfn.IFNA(VLOOKUP(AY82,$K:$L,2,FALSE),"")=0,"",_xlfn.IFNA(VLOOKUP(AY82,$K:$L,2,FALSE),""))</f>
        <v/>
      </c>
      <c r="BF82" s="12" t="str">
        <f>_xlfn.IFNA(VLOOKUP(Y82,对应表!$Z:$AA,2,FALSE)&amp;Z82,"")</f>
        <v/>
      </c>
      <c r="BG82" s="12" t="str">
        <f>_xlfn.IFNA(VLOOKUP(AA82,对应表!$Z:$AA,2,FALSE)&amp;AB82,"")</f>
        <v/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L82" t="e">
        <f t="shared" si="81"/>
        <v>#N/A</v>
      </c>
      <c r="BM82" t="str">
        <f t="shared" si="82"/>
        <v/>
      </c>
    </row>
    <row r="83" spans="11:65" x14ac:dyDescent="0.15">
      <c r="K83" t="str">
        <f t="shared" si="83"/>
        <v>被动攻击小lv11</v>
      </c>
      <c r="L83" s="6" t="str">
        <f>Q83&amp;":"&amp;M83&amp;":"&amp;VLOOKUP(N83,对应表!B:C,2,FALSE)&amp;":"&amp;IF(buff!O83="",0,O83)</f>
        <v>20011:100:1:0</v>
      </c>
      <c r="M83">
        <v>100</v>
      </c>
      <c r="N83" s="1" t="s">
        <v>299</v>
      </c>
      <c r="O83">
        <v>0</v>
      </c>
      <c r="Q83">
        <v>20011</v>
      </c>
      <c r="R83" s="4" t="s">
        <v>474</v>
      </c>
      <c r="S83" s="4" t="str">
        <f t="shared" si="84"/>
        <v>被动攻击小lv11</v>
      </c>
      <c r="T83" t="s">
        <v>300</v>
      </c>
      <c r="Y83" t="s">
        <v>409</v>
      </c>
      <c r="Z83" t="e">
        <f>INT(VLOOKUP($I83,角色属性概况!$I:$N,VLOOKUP($H83,对应表!$AD:$AE,2,FALSE),FALSE)*$J83)</f>
        <v>#N/A</v>
      </c>
      <c r="AI83" s="12" t="str">
        <f t="shared" si="85"/>
        <v/>
      </c>
      <c r="AR83">
        <v>999</v>
      </c>
      <c r="AU83" s="4"/>
      <c r="AV83" s="4"/>
      <c r="AW83" s="4"/>
      <c r="AX83" s="4"/>
      <c r="AZ83" s="12" t="str">
        <f t="shared" si="86"/>
        <v/>
      </c>
      <c r="BA83" s="12" t="str">
        <f>IF(_xlfn.IFNA(VLOOKUP(AU83,$K:$L,2,FALSE),"")=0,"",_xlfn.IFNA(VLOOKUP(AU83,$K:$L,2,FALSE),""))</f>
        <v/>
      </c>
      <c r="BB83" s="12" t="str">
        <f>IF(_xlfn.IFNA(VLOOKUP(AV83,$K:$L,2,FALSE),"")=0,"",_xlfn.IFNA(VLOOKUP(AV83,$K:$L,2,FALSE),""))</f>
        <v/>
      </c>
      <c r="BC83" s="12" t="str">
        <f>IF(_xlfn.IFNA(VLOOKUP(AW83,$K:$L,2,FALSE),"")=0,"",_xlfn.IFNA(VLOOKUP(AW83,$K:$L,2,FALSE),""))</f>
        <v/>
      </c>
      <c r="BD83" s="12" t="str">
        <f>IF(_xlfn.IFNA(VLOOKUP(AX83,$K:$L,2,FALSE),"")=0,"",_xlfn.IFNA(VLOOKUP(AX83,$K:$L,2,FALSE),""))</f>
        <v/>
      </c>
      <c r="BE83" s="12" t="str">
        <f>IF(_xlfn.IFNA(VLOOKUP(AY83,$K:$L,2,FALSE),"")=0,"",_xlfn.IFNA(VLOOKUP(AY83,$K:$L,2,FALSE),""))</f>
        <v/>
      </c>
      <c r="BF83" s="12" t="str">
        <f>_xlfn.IFNA(VLOOKUP(Y83,对应表!$Z:$AA,2,FALSE)&amp;Z83,"")</f>
        <v/>
      </c>
      <c r="BG83" s="12" t="str">
        <f>_xlfn.IFNA(VLOOKUP(AA83,对应表!$Z:$AA,2,FALSE)&amp;AB83,"")</f>
        <v/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L83" t="e">
        <f t="shared" si="81"/>
        <v>#N/A</v>
      </c>
      <c r="BM83" t="str">
        <f t="shared" si="82"/>
        <v/>
      </c>
    </row>
    <row r="84" spans="11:65" x14ac:dyDescent="0.15">
      <c r="K84" t="str">
        <f t="shared" si="83"/>
        <v>被动攻击小lv12</v>
      </c>
      <c r="L84" s="6" t="str">
        <f>Q84&amp;":"&amp;M84&amp;":"&amp;VLOOKUP(N84,对应表!B:C,2,FALSE)&amp;":"&amp;IF(buff!O84="",0,O84)</f>
        <v>20012:100:1:0</v>
      </c>
      <c r="M84">
        <v>100</v>
      </c>
      <c r="N84" s="1" t="s">
        <v>299</v>
      </c>
      <c r="O84">
        <v>0</v>
      </c>
      <c r="Q84">
        <v>20012</v>
      </c>
      <c r="R84" s="4" t="s">
        <v>475</v>
      </c>
      <c r="S84" s="4" t="str">
        <f t="shared" si="84"/>
        <v>被动攻击小lv12</v>
      </c>
      <c r="T84" t="s">
        <v>300</v>
      </c>
      <c r="Y84" t="s">
        <v>409</v>
      </c>
      <c r="Z84" t="e">
        <f>INT(VLOOKUP($I84,角色属性概况!$I:$N,VLOOKUP($H84,对应表!$AD:$AE,2,FALSE),FALSE)*$J84)</f>
        <v>#N/A</v>
      </c>
      <c r="AI84" s="12" t="str">
        <f t="shared" si="85"/>
        <v/>
      </c>
      <c r="AR84">
        <v>999</v>
      </c>
      <c r="AU84" s="4"/>
      <c r="AV84" s="4"/>
      <c r="AW84" s="4"/>
      <c r="AX84" s="4"/>
      <c r="AZ84" s="12" t="str">
        <f t="shared" si="86"/>
        <v/>
      </c>
      <c r="BA84" s="12" t="str">
        <f>IF(_xlfn.IFNA(VLOOKUP(AU84,$K:$L,2,FALSE),"")=0,"",_xlfn.IFNA(VLOOKUP(AU84,$K:$L,2,FALSE),""))</f>
        <v/>
      </c>
      <c r="BB84" s="12" t="str">
        <f>IF(_xlfn.IFNA(VLOOKUP(AV84,$K:$L,2,FALSE),"")=0,"",_xlfn.IFNA(VLOOKUP(AV84,$K:$L,2,FALSE),""))</f>
        <v/>
      </c>
      <c r="BC84" s="12" t="str">
        <f>IF(_xlfn.IFNA(VLOOKUP(AW84,$K:$L,2,FALSE),"")=0,"",_xlfn.IFNA(VLOOKUP(AW84,$K:$L,2,FALSE),""))</f>
        <v/>
      </c>
      <c r="BD84" s="12" t="str">
        <f>IF(_xlfn.IFNA(VLOOKUP(AX84,$K:$L,2,FALSE),"")=0,"",_xlfn.IFNA(VLOOKUP(AX84,$K:$L,2,FALSE),""))</f>
        <v/>
      </c>
      <c r="BE84" s="12" t="str">
        <f>IF(_xlfn.IFNA(VLOOKUP(AY84,$K:$L,2,FALSE),"")=0,"",_xlfn.IFNA(VLOOKUP(AY84,$K:$L,2,FALSE),""))</f>
        <v/>
      </c>
      <c r="BF84" s="12" t="str">
        <f>_xlfn.IFNA(VLOOKUP(Y84,对应表!$Z:$AA,2,FALSE)&amp;Z84,"")</f>
        <v/>
      </c>
      <c r="BG84" s="12" t="str">
        <f>_xlfn.IFNA(VLOOKUP(AA84,对应表!$Z:$AA,2,FALSE)&amp;AB84,"")</f>
        <v/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L84" t="e">
        <f t="shared" si="81"/>
        <v>#N/A</v>
      </c>
      <c r="BM84" t="str">
        <f t="shared" si="82"/>
        <v/>
      </c>
    </row>
    <row r="85" spans="11:65" x14ac:dyDescent="0.15">
      <c r="K85" t="str">
        <f t="shared" si="83"/>
        <v>被动攻击小lv13</v>
      </c>
      <c r="L85" s="6" t="str">
        <f>Q85&amp;":"&amp;M85&amp;":"&amp;VLOOKUP(N85,对应表!B:C,2,FALSE)&amp;":"&amp;IF(buff!O85="",0,O85)</f>
        <v>20013:100:1:0</v>
      </c>
      <c r="M85">
        <v>100</v>
      </c>
      <c r="N85" s="1" t="s">
        <v>299</v>
      </c>
      <c r="O85">
        <v>0</v>
      </c>
      <c r="Q85">
        <v>20013</v>
      </c>
      <c r="R85" s="4" t="s">
        <v>476</v>
      </c>
      <c r="S85" s="4" t="str">
        <f t="shared" si="84"/>
        <v>被动攻击小lv13</v>
      </c>
      <c r="T85" t="s">
        <v>300</v>
      </c>
      <c r="Y85" t="s">
        <v>409</v>
      </c>
      <c r="Z85" t="e">
        <f>INT(VLOOKUP($I85,角色属性概况!$I:$N,VLOOKUP($H85,对应表!$AD:$AE,2,FALSE),FALSE)*$J85)</f>
        <v>#N/A</v>
      </c>
      <c r="AI85" s="12" t="str">
        <f t="shared" si="85"/>
        <v/>
      </c>
      <c r="AR85">
        <v>999</v>
      </c>
      <c r="AU85" s="4"/>
      <c r="AV85" s="4"/>
      <c r="AW85" s="4"/>
      <c r="AX85" s="4"/>
      <c r="AZ85" s="12" t="str">
        <f t="shared" si="86"/>
        <v/>
      </c>
      <c r="BA85" s="12" t="str">
        <f>IF(_xlfn.IFNA(VLOOKUP(AU85,$K:$L,2,FALSE),"")=0,"",_xlfn.IFNA(VLOOKUP(AU85,$K:$L,2,FALSE),""))</f>
        <v/>
      </c>
      <c r="BB85" s="12" t="str">
        <f>IF(_xlfn.IFNA(VLOOKUP(AV85,$K:$L,2,FALSE),"")=0,"",_xlfn.IFNA(VLOOKUP(AV85,$K:$L,2,FALSE),""))</f>
        <v/>
      </c>
      <c r="BC85" s="12" t="str">
        <f>IF(_xlfn.IFNA(VLOOKUP(AW85,$K:$L,2,FALSE),"")=0,"",_xlfn.IFNA(VLOOKUP(AW85,$K:$L,2,FALSE),""))</f>
        <v/>
      </c>
      <c r="BD85" s="12" t="str">
        <f>IF(_xlfn.IFNA(VLOOKUP(AX85,$K:$L,2,FALSE),"")=0,"",_xlfn.IFNA(VLOOKUP(AX85,$K:$L,2,FALSE),""))</f>
        <v/>
      </c>
      <c r="BE85" s="12" t="str">
        <f>IF(_xlfn.IFNA(VLOOKUP(AY85,$K:$L,2,FALSE),"")=0,"",_xlfn.IFNA(VLOOKUP(AY85,$K:$L,2,FALSE),""))</f>
        <v/>
      </c>
      <c r="BF85" s="12" t="str">
        <f>_xlfn.IFNA(VLOOKUP(Y85,对应表!$Z:$AA,2,FALSE)&amp;Z85,"")</f>
        <v/>
      </c>
      <c r="BG85" s="12" t="str">
        <f>_xlfn.IFNA(VLOOKUP(AA85,对应表!$Z:$AA,2,FALSE)&amp;AB85,"")</f>
        <v/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L85" t="e">
        <f t="shared" si="81"/>
        <v>#N/A</v>
      </c>
      <c r="BM85" t="str">
        <f t="shared" si="82"/>
        <v/>
      </c>
    </row>
    <row r="86" spans="11:65" x14ac:dyDescent="0.15">
      <c r="K86" t="str">
        <f t="shared" si="83"/>
        <v>被动攻击小lv14</v>
      </c>
      <c r="L86" s="6" t="str">
        <f>Q86&amp;":"&amp;M86&amp;":"&amp;VLOOKUP(N86,对应表!B:C,2,FALSE)&amp;":"&amp;IF(buff!O86="",0,O86)</f>
        <v>20014:100:1:0</v>
      </c>
      <c r="M86">
        <v>100</v>
      </c>
      <c r="N86" s="1" t="s">
        <v>299</v>
      </c>
      <c r="O86">
        <v>0</v>
      </c>
      <c r="Q86">
        <v>20014</v>
      </c>
      <c r="R86" s="4" t="s">
        <v>477</v>
      </c>
      <c r="S86" s="4" t="str">
        <f t="shared" si="84"/>
        <v>被动攻击小lv14</v>
      </c>
      <c r="T86" t="s">
        <v>300</v>
      </c>
      <c r="Y86" t="s">
        <v>409</v>
      </c>
      <c r="Z86" t="e">
        <f>INT(VLOOKUP($I86,角色属性概况!$I:$N,VLOOKUP($H86,对应表!$AD:$AE,2,FALSE),FALSE)*$J86)</f>
        <v>#N/A</v>
      </c>
      <c r="AI86" s="12" t="str">
        <f t="shared" si="85"/>
        <v/>
      </c>
      <c r="AR86">
        <v>999</v>
      </c>
      <c r="AU86" s="4"/>
      <c r="AV86" s="4"/>
      <c r="AW86" s="4"/>
      <c r="AX86" s="4"/>
      <c r="AZ86" s="12" t="str">
        <f t="shared" si="86"/>
        <v/>
      </c>
      <c r="BA86" s="12" t="str">
        <f>IF(_xlfn.IFNA(VLOOKUP(AU86,$K:$L,2,FALSE),"")=0,"",_xlfn.IFNA(VLOOKUP(AU86,$K:$L,2,FALSE),""))</f>
        <v/>
      </c>
      <c r="BB86" s="12" t="str">
        <f>IF(_xlfn.IFNA(VLOOKUP(AV86,$K:$L,2,FALSE),"")=0,"",_xlfn.IFNA(VLOOKUP(AV86,$K:$L,2,FALSE),""))</f>
        <v/>
      </c>
      <c r="BC86" s="12" t="str">
        <f>IF(_xlfn.IFNA(VLOOKUP(AW86,$K:$L,2,FALSE),"")=0,"",_xlfn.IFNA(VLOOKUP(AW86,$K:$L,2,FALSE),""))</f>
        <v/>
      </c>
      <c r="BD86" s="12" t="str">
        <f>IF(_xlfn.IFNA(VLOOKUP(AX86,$K:$L,2,FALSE),"")=0,"",_xlfn.IFNA(VLOOKUP(AX86,$K:$L,2,FALSE),""))</f>
        <v/>
      </c>
      <c r="BE86" s="12" t="str">
        <f>IF(_xlfn.IFNA(VLOOKUP(AY86,$K:$L,2,FALSE),"")=0,"",_xlfn.IFNA(VLOOKUP(AY86,$K:$L,2,FALSE),""))</f>
        <v/>
      </c>
      <c r="BF86" s="12" t="str">
        <f>_xlfn.IFNA(VLOOKUP(Y86,对应表!$Z:$AA,2,FALSE)&amp;Z86,"")</f>
        <v/>
      </c>
      <c r="BG86" s="12" t="str">
        <f>_xlfn.IFNA(VLOOKUP(AA86,对应表!$Z:$AA,2,FALSE)&amp;AB86,"")</f>
        <v/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L86" t="e">
        <f t="shared" si="81"/>
        <v>#N/A</v>
      </c>
      <c r="BM86" t="str">
        <f t="shared" si="82"/>
        <v/>
      </c>
    </row>
    <row r="87" spans="11:65" x14ac:dyDescent="0.15">
      <c r="K87" t="str">
        <f t="shared" si="83"/>
        <v>被动攻击小lv15</v>
      </c>
      <c r="L87" s="6" t="str">
        <f>Q87&amp;":"&amp;M87&amp;":"&amp;VLOOKUP(N87,对应表!B:C,2,FALSE)&amp;":"&amp;IF(buff!O87="",0,O87)</f>
        <v>20015:100:1:0</v>
      </c>
      <c r="M87">
        <v>100</v>
      </c>
      <c r="N87" s="1" t="s">
        <v>299</v>
      </c>
      <c r="O87">
        <v>0</v>
      </c>
      <c r="Q87">
        <v>20015</v>
      </c>
      <c r="R87" s="4" t="s">
        <v>478</v>
      </c>
      <c r="S87" s="4" t="str">
        <f t="shared" si="84"/>
        <v>被动攻击小lv15</v>
      </c>
      <c r="T87" t="s">
        <v>300</v>
      </c>
      <c r="Y87" t="s">
        <v>409</v>
      </c>
      <c r="Z87" t="e">
        <f>INT(VLOOKUP($I87,角色属性概况!$I:$N,VLOOKUP($H87,对应表!$AD:$AE,2,FALSE),FALSE)*$J87)</f>
        <v>#N/A</v>
      </c>
      <c r="AI87" s="12" t="str">
        <f t="shared" si="85"/>
        <v/>
      </c>
      <c r="AR87">
        <v>999</v>
      </c>
      <c r="AU87" s="4"/>
      <c r="AV87" s="4"/>
      <c r="AW87" s="4"/>
      <c r="AX87" s="4"/>
      <c r="AZ87" s="12" t="str">
        <f t="shared" si="86"/>
        <v/>
      </c>
      <c r="BA87" s="12" t="str">
        <f>IF(_xlfn.IFNA(VLOOKUP(AU87,$K:$L,2,FALSE),"")=0,"",_xlfn.IFNA(VLOOKUP(AU87,$K:$L,2,FALSE),""))</f>
        <v/>
      </c>
      <c r="BB87" s="12" t="str">
        <f>IF(_xlfn.IFNA(VLOOKUP(AV87,$K:$L,2,FALSE),"")=0,"",_xlfn.IFNA(VLOOKUP(AV87,$K:$L,2,FALSE),""))</f>
        <v/>
      </c>
      <c r="BC87" s="12" t="str">
        <f>IF(_xlfn.IFNA(VLOOKUP(AW87,$K:$L,2,FALSE),"")=0,"",_xlfn.IFNA(VLOOKUP(AW87,$K:$L,2,FALSE),""))</f>
        <v/>
      </c>
      <c r="BD87" s="12" t="str">
        <f>IF(_xlfn.IFNA(VLOOKUP(AX87,$K:$L,2,FALSE),"")=0,"",_xlfn.IFNA(VLOOKUP(AX87,$K:$L,2,FALSE),""))</f>
        <v/>
      </c>
      <c r="BE87" s="12" t="str">
        <f>IF(_xlfn.IFNA(VLOOKUP(AY87,$K:$L,2,FALSE),"")=0,"",_xlfn.IFNA(VLOOKUP(AY87,$K:$L,2,FALSE),""))</f>
        <v/>
      </c>
      <c r="BF87" s="12" t="str">
        <f>_xlfn.IFNA(VLOOKUP(Y87,对应表!$Z:$AA,2,FALSE)&amp;Z87,"")</f>
        <v/>
      </c>
      <c r="BG87" s="12" t="str">
        <f>_xlfn.IFNA(VLOOKUP(AA87,对应表!$Z:$AA,2,FALSE)&amp;AB87,"")</f>
        <v/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L87" t="e">
        <f t="shared" si="81"/>
        <v>#N/A</v>
      </c>
      <c r="BM87" t="str">
        <f t="shared" si="82"/>
        <v/>
      </c>
    </row>
    <row r="88" spans="11:65" x14ac:dyDescent="0.15">
      <c r="K88" t="str">
        <f t="shared" si="83"/>
        <v>被动攻击小lv16</v>
      </c>
      <c r="L88" s="6" t="str">
        <f>Q88&amp;":"&amp;M88&amp;":"&amp;VLOOKUP(N88,对应表!B:C,2,FALSE)&amp;":"&amp;IF(buff!O88="",0,O88)</f>
        <v>20016:100:1:0</v>
      </c>
      <c r="M88">
        <v>100</v>
      </c>
      <c r="N88" s="1" t="s">
        <v>299</v>
      </c>
      <c r="O88">
        <v>0</v>
      </c>
      <c r="Q88">
        <v>20016</v>
      </c>
      <c r="R88" s="4" t="s">
        <v>479</v>
      </c>
      <c r="S88" s="4" t="str">
        <f t="shared" si="84"/>
        <v>被动攻击小lv16</v>
      </c>
      <c r="T88" t="s">
        <v>300</v>
      </c>
      <c r="Y88" t="s">
        <v>409</v>
      </c>
      <c r="Z88" t="e">
        <f>INT(VLOOKUP($I88,角色属性概况!$I:$N,VLOOKUP($H88,对应表!$AD:$AE,2,FALSE),FALSE)*$J88)</f>
        <v>#N/A</v>
      </c>
      <c r="AI88" s="12" t="str">
        <f t="shared" si="85"/>
        <v/>
      </c>
      <c r="AR88">
        <v>999</v>
      </c>
      <c r="AU88" s="4"/>
      <c r="AV88" s="4"/>
      <c r="AW88" s="4"/>
      <c r="AX88" s="4"/>
      <c r="AZ88" s="12" t="str">
        <f t="shared" si="86"/>
        <v/>
      </c>
      <c r="BA88" s="12" t="str">
        <f>IF(_xlfn.IFNA(VLOOKUP(AU88,$K:$L,2,FALSE),"")=0,"",_xlfn.IFNA(VLOOKUP(AU88,$K:$L,2,FALSE),""))</f>
        <v/>
      </c>
      <c r="BB88" s="12" t="str">
        <f>IF(_xlfn.IFNA(VLOOKUP(AV88,$K:$L,2,FALSE),"")=0,"",_xlfn.IFNA(VLOOKUP(AV88,$K:$L,2,FALSE),""))</f>
        <v/>
      </c>
      <c r="BC88" s="12" t="str">
        <f>IF(_xlfn.IFNA(VLOOKUP(AW88,$K:$L,2,FALSE),"")=0,"",_xlfn.IFNA(VLOOKUP(AW88,$K:$L,2,FALSE),""))</f>
        <v/>
      </c>
      <c r="BD88" s="12" t="str">
        <f>IF(_xlfn.IFNA(VLOOKUP(AX88,$K:$L,2,FALSE),"")=0,"",_xlfn.IFNA(VLOOKUP(AX88,$K:$L,2,FALSE),""))</f>
        <v/>
      </c>
      <c r="BE88" s="12" t="str">
        <f>IF(_xlfn.IFNA(VLOOKUP(AY88,$K:$L,2,FALSE),"")=0,"",_xlfn.IFNA(VLOOKUP(AY88,$K:$L,2,FALSE),""))</f>
        <v/>
      </c>
      <c r="BF88" s="12" t="str">
        <f>_xlfn.IFNA(VLOOKUP(Y88,对应表!$Z:$AA,2,FALSE)&amp;Z88,"")</f>
        <v/>
      </c>
      <c r="BG88" s="12" t="str">
        <f>_xlfn.IFNA(VLOOKUP(AA88,对应表!$Z:$AA,2,FALSE)&amp;AB88,"")</f>
        <v/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L88" t="e">
        <f t="shared" si="81"/>
        <v>#N/A</v>
      </c>
      <c r="BM88" t="str">
        <f t="shared" si="82"/>
        <v/>
      </c>
    </row>
    <row r="89" spans="11:65" x14ac:dyDescent="0.15">
      <c r="K89" t="str">
        <f t="shared" si="83"/>
        <v>被动攻击小lv17</v>
      </c>
      <c r="L89" s="6" t="str">
        <f>Q89&amp;":"&amp;M89&amp;":"&amp;VLOOKUP(N89,对应表!B:C,2,FALSE)&amp;":"&amp;IF(buff!O89="",0,O89)</f>
        <v>20017:100:1:0</v>
      </c>
      <c r="M89">
        <v>100</v>
      </c>
      <c r="N89" s="1" t="s">
        <v>299</v>
      </c>
      <c r="O89">
        <v>0</v>
      </c>
      <c r="Q89">
        <v>20017</v>
      </c>
      <c r="R89" s="4" t="s">
        <v>480</v>
      </c>
      <c r="S89" s="4" t="str">
        <f t="shared" si="84"/>
        <v>被动攻击小lv17</v>
      </c>
      <c r="T89" t="s">
        <v>300</v>
      </c>
      <c r="Y89" t="s">
        <v>409</v>
      </c>
      <c r="Z89" t="e">
        <f>INT(VLOOKUP($I89,角色属性概况!$I:$N,VLOOKUP($H89,对应表!$AD:$AE,2,FALSE),FALSE)*$J89)</f>
        <v>#N/A</v>
      </c>
      <c r="AI89" s="12" t="str">
        <f t="shared" si="85"/>
        <v/>
      </c>
      <c r="AR89">
        <v>999</v>
      </c>
      <c r="AU89" s="4"/>
      <c r="AV89" s="4"/>
      <c r="AW89" s="4"/>
      <c r="AX89" s="4"/>
      <c r="AZ89" s="12" t="str">
        <f t="shared" si="86"/>
        <v/>
      </c>
      <c r="BA89" s="12" t="str">
        <f>IF(_xlfn.IFNA(VLOOKUP(AU89,$K:$L,2,FALSE),"")=0,"",_xlfn.IFNA(VLOOKUP(AU89,$K:$L,2,FALSE),""))</f>
        <v/>
      </c>
      <c r="BB89" s="12" t="str">
        <f>IF(_xlfn.IFNA(VLOOKUP(AV89,$K:$L,2,FALSE),"")=0,"",_xlfn.IFNA(VLOOKUP(AV89,$K:$L,2,FALSE),""))</f>
        <v/>
      </c>
      <c r="BC89" s="12" t="str">
        <f>IF(_xlfn.IFNA(VLOOKUP(AW89,$K:$L,2,FALSE),"")=0,"",_xlfn.IFNA(VLOOKUP(AW89,$K:$L,2,FALSE),""))</f>
        <v/>
      </c>
      <c r="BD89" s="12" t="str">
        <f>IF(_xlfn.IFNA(VLOOKUP(AX89,$K:$L,2,FALSE),"")=0,"",_xlfn.IFNA(VLOOKUP(AX89,$K:$L,2,FALSE),""))</f>
        <v/>
      </c>
      <c r="BE89" s="12" t="str">
        <f>IF(_xlfn.IFNA(VLOOKUP(AY89,$K:$L,2,FALSE),"")=0,"",_xlfn.IFNA(VLOOKUP(AY89,$K:$L,2,FALSE),""))</f>
        <v/>
      </c>
      <c r="BF89" s="12" t="str">
        <f>_xlfn.IFNA(VLOOKUP(Y89,对应表!$Z:$AA,2,FALSE)&amp;Z89,"")</f>
        <v/>
      </c>
      <c r="BG89" s="12" t="str">
        <f>_xlfn.IFNA(VLOOKUP(AA89,对应表!$Z:$AA,2,FALSE)&amp;AB89,"")</f>
        <v/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L89" t="e">
        <f t="shared" si="81"/>
        <v>#N/A</v>
      </c>
      <c r="BM89" t="str">
        <f t="shared" si="82"/>
        <v/>
      </c>
    </row>
    <row r="90" spans="11:65" x14ac:dyDescent="0.15">
      <c r="K90" t="str">
        <f t="shared" si="83"/>
        <v>被动攻击小lv18</v>
      </c>
      <c r="L90" s="6" t="str">
        <f>Q90&amp;":"&amp;M90&amp;":"&amp;VLOOKUP(N90,对应表!B:C,2,FALSE)&amp;":"&amp;IF(buff!O90="",0,O90)</f>
        <v>20018:100:1:0</v>
      </c>
      <c r="M90">
        <v>100</v>
      </c>
      <c r="N90" s="1" t="s">
        <v>299</v>
      </c>
      <c r="O90">
        <v>0</v>
      </c>
      <c r="Q90">
        <v>20018</v>
      </c>
      <c r="R90" s="4" t="s">
        <v>481</v>
      </c>
      <c r="S90" s="4" t="str">
        <f t="shared" si="84"/>
        <v>被动攻击小lv18</v>
      </c>
      <c r="T90" t="s">
        <v>300</v>
      </c>
      <c r="Y90" t="s">
        <v>409</v>
      </c>
      <c r="Z90" t="e">
        <f>INT(VLOOKUP($I90,角色属性概况!$I:$N,VLOOKUP($H90,对应表!$AD:$AE,2,FALSE),FALSE)*$J90)</f>
        <v>#N/A</v>
      </c>
      <c r="AI90" s="12" t="str">
        <f t="shared" si="85"/>
        <v/>
      </c>
      <c r="AR90">
        <v>999</v>
      </c>
      <c r="AU90" s="4"/>
      <c r="AV90" s="4"/>
      <c r="AW90" s="4"/>
      <c r="AX90" s="4"/>
      <c r="AZ90" s="12" t="str">
        <f t="shared" si="86"/>
        <v/>
      </c>
      <c r="BA90" s="12" t="str">
        <f>IF(_xlfn.IFNA(VLOOKUP(AU90,$K:$L,2,FALSE),"")=0,"",_xlfn.IFNA(VLOOKUP(AU90,$K:$L,2,FALSE),""))</f>
        <v/>
      </c>
      <c r="BB90" s="12" t="str">
        <f>IF(_xlfn.IFNA(VLOOKUP(AV90,$K:$L,2,FALSE),"")=0,"",_xlfn.IFNA(VLOOKUP(AV90,$K:$L,2,FALSE),""))</f>
        <v/>
      </c>
      <c r="BC90" s="12" t="str">
        <f>IF(_xlfn.IFNA(VLOOKUP(AW90,$K:$L,2,FALSE),"")=0,"",_xlfn.IFNA(VLOOKUP(AW90,$K:$L,2,FALSE),""))</f>
        <v/>
      </c>
      <c r="BD90" s="12" t="str">
        <f>IF(_xlfn.IFNA(VLOOKUP(AX90,$K:$L,2,FALSE),"")=0,"",_xlfn.IFNA(VLOOKUP(AX90,$K:$L,2,FALSE),""))</f>
        <v/>
      </c>
      <c r="BE90" s="12" t="str">
        <f>IF(_xlfn.IFNA(VLOOKUP(AY90,$K:$L,2,FALSE),"")=0,"",_xlfn.IFNA(VLOOKUP(AY90,$K:$L,2,FALSE),""))</f>
        <v/>
      </c>
      <c r="BF90" s="12" t="str">
        <f>_xlfn.IFNA(VLOOKUP(Y90,对应表!$Z:$AA,2,FALSE)&amp;Z90,"")</f>
        <v/>
      </c>
      <c r="BG90" s="12" t="str">
        <f>_xlfn.IFNA(VLOOKUP(AA90,对应表!$Z:$AA,2,FALSE)&amp;AB90,"")</f>
        <v/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L90" t="e">
        <f t="shared" si="81"/>
        <v>#N/A</v>
      </c>
      <c r="BM90" t="str">
        <f t="shared" si="82"/>
        <v/>
      </c>
    </row>
    <row r="91" spans="11:65" x14ac:dyDescent="0.15">
      <c r="K91" t="str">
        <f t="shared" si="83"/>
        <v>被动攻击小lv19</v>
      </c>
      <c r="L91" s="6" t="str">
        <f>Q91&amp;":"&amp;M91&amp;":"&amp;VLOOKUP(N91,对应表!B:C,2,FALSE)&amp;":"&amp;IF(buff!O91="",0,O91)</f>
        <v>20019:100:1:0</v>
      </c>
      <c r="M91">
        <v>100</v>
      </c>
      <c r="N91" s="1" t="s">
        <v>299</v>
      </c>
      <c r="O91">
        <v>0</v>
      </c>
      <c r="Q91">
        <v>20019</v>
      </c>
      <c r="R91" s="4" t="s">
        <v>482</v>
      </c>
      <c r="S91" s="4" t="str">
        <f t="shared" si="84"/>
        <v>被动攻击小lv19</v>
      </c>
      <c r="T91" t="s">
        <v>300</v>
      </c>
      <c r="Y91" t="s">
        <v>409</v>
      </c>
      <c r="Z91" t="e">
        <f>INT(VLOOKUP($I91,角色属性概况!$I:$N,VLOOKUP($H91,对应表!$AD:$AE,2,FALSE),FALSE)*$J91)</f>
        <v>#N/A</v>
      </c>
      <c r="AI91" s="12" t="str">
        <f t="shared" si="85"/>
        <v/>
      </c>
      <c r="AR91">
        <v>999</v>
      </c>
      <c r="AU91" s="4"/>
      <c r="AV91" s="4"/>
      <c r="AW91" s="4"/>
      <c r="AX91" s="4"/>
      <c r="AZ91" s="12" t="str">
        <f t="shared" si="86"/>
        <v/>
      </c>
      <c r="BA91" s="12" t="str">
        <f>IF(_xlfn.IFNA(VLOOKUP(AU91,$K:$L,2,FALSE),"")=0,"",_xlfn.IFNA(VLOOKUP(AU91,$K:$L,2,FALSE),""))</f>
        <v/>
      </c>
      <c r="BB91" s="12" t="str">
        <f>IF(_xlfn.IFNA(VLOOKUP(AV91,$K:$L,2,FALSE),"")=0,"",_xlfn.IFNA(VLOOKUP(AV91,$K:$L,2,FALSE),""))</f>
        <v/>
      </c>
      <c r="BC91" s="12" t="str">
        <f>IF(_xlfn.IFNA(VLOOKUP(AW91,$K:$L,2,FALSE),"")=0,"",_xlfn.IFNA(VLOOKUP(AW91,$K:$L,2,FALSE),""))</f>
        <v/>
      </c>
      <c r="BD91" s="12" t="str">
        <f>IF(_xlfn.IFNA(VLOOKUP(AX91,$K:$L,2,FALSE),"")=0,"",_xlfn.IFNA(VLOOKUP(AX91,$K:$L,2,FALSE),""))</f>
        <v/>
      </c>
      <c r="BE91" s="12" t="str">
        <f>IF(_xlfn.IFNA(VLOOKUP(AY91,$K:$L,2,FALSE),"")=0,"",_xlfn.IFNA(VLOOKUP(AY91,$K:$L,2,FALSE),""))</f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L91" t="e">
        <f t="shared" si="81"/>
        <v>#N/A</v>
      </c>
      <c r="BM91" t="str">
        <f t="shared" si="82"/>
        <v/>
      </c>
    </row>
    <row r="92" spans="11:65" x14ac:dyDescent="0.15">
      <c r="K92" t="str">
        <f t="shared" si="83"/>
        <v>被动攻击小lv20</v>
      </c>
      <c r="L92" s="6" t="str">
        <f>Q92&amp;":"&amp;M92&amp;":"&amp;VLOOKUP(N92,对应表!B:C,2,FALSE)&amp;":"&amp;IF(buff!O92="",0,O92)</f>
        <v>20020:100:1:0</v>
      </c>
      <c r="M92">
        <v>100</v>
      </c>
      <c r="N92" s="1" t="s">
        <v>299</v>
      </c>
      <c r="O92">
        <v>0</v>
      </c>
      <c r="Q92">
        <v>20020</v>
      </c>
      <c r="R92" s="4" t="s">
        <v>483</v>
      </c>
      <c r="S92" s="4" t="str">
        <f t="shared" si="84"/>
        <v>被动攻击小lv20</v>
      </c>
      <c r="T92" t="s">
        <v>300</v>
      </c>
      <c r="Y92" t="s">
        <v>409</v>
      </c>
      <c r="Z92" t="e">
        <f>INT(VLOOKUP($I92,角色属性概况!$I:$N,VLOOKUP($H92,对应表!$AD:$AE,2,FALSE),FALSE)*$J92)</f>
        <v>#N/A</v>
      </c>
      <c r="AI92" s="12" t="str">
        <f t="shared" si="85"/>
        <v/>
      </c>
      <c r="AR92">
        <v>999</v>
      </c>
      <c r="AU92" s="4"/>
      <c r="AV92" s="4"/>
      <c r="AW92" s="4"/>
      <c r="AX92" s="4"/>
      <c r="AZ92" s="12" t="str">
        <f t="shared" si="86"/>
        <v/>
      </c>
      <c r="BA92" s="12" t="str">
        <f>IF(_xlfn.IFNA(VLOOKUP(AU92,$K:$L,2,FALSE),"")=0,"",_xlfn.IFNA(VLOOKUP(AU92,$K:$L,2,FALSE),""))</f>
        <v/>
      </c>
      <c r="BB92" s="12" t="str">
        <f>IF(_xlfn.IFNA(VLOOKUP(AV92,$K:$L,2,FALSE),"")=0,"",_xlfn.IFNA(VLOOKUP(AV92,$K:$L,2,FALSE),""))</f>
        <v/>
      </c>
      <c r="BC92" s="12" t="str">
        <f>IF(_xlfn.IFNA(VLOOKUP(AW92,$K:$L,2,FALSE),"")=0,"",_xlfn.IFNA(VLOOKUP(AW92,$K:$L,2,FALSE),""))</f>
        <v/>
      </c>
      <c r="BD92" s="12" t="str">
        <f>IF(_xlfn.IFNA(VLOOKUP(AX92,$K:$L,2,FALSE),"")=0,"",_xlfn.IFNA(VLOOKUP(AX92,$K:$L,2,FALSE),""))</f>
        <v/>
      </c>
      <c r="BE92" s="12" t="str">
        <f>IF(_xlfn.IFNA(VLOOKUP(AY92,$K:$L,2,FALSE),"")=0,"",_xlfn.IFNA(VLOOKUP(AY92,$K:$L,2,FALSE),""))</f>
        <v/>
      </c>
      <c r="BF92" s="12" t="str">
        <f>_xlfn.IFNA(VLOOKUP(Y92,对应表!$Z:$AA,2,FALSE)&amp;Z92,"")</f>
        <v/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L92" t="e">
        <f t="shared" si="81"/>
        <v>#N/A</v>
      </c>
      <c r="BM92" t="str">
        <f t="shared" si="82"/>
        <v/>
      </c>
    </row>
    <row r="93" spans="11:65" x14ac:dyDescent="0.15">
      <c r="K93" t="str">
        <f t="shared" si="83"/>
        <v>被动攻击中lv1</v>
      </c>
      <c r="L93" s="6" t="str">
        <f>Q93&amp;":"&amp;M93&amp;":"&amp;VLOOKUP(N93,对应表!B:C,2,FALSE)&amp;":"&amp;IF(buff!O93="",0,O93)</f>
        <v>20021:100:1:0</v>
      </c>
      <c r="M93">
        <v>100</v>
      </c>
      <c r="N93" s="1" t="s">
        <v>299</v>
      </c>
      <c r="O93">
        <v>0</v>
      </c>
      <c r="Q93">
        <v>20021</v>
      </c>
      <c r="R93" s="4" t="s">
        <v>1077</v>
      </c>
      <c r="S93" s="4" t="str">
        <f t="shared" si="84"/>
        <v>被动攻击中lv1</v>
      </c>
      <c r="T93" t="s">
        <v>300</v>
      </c>
      <c r="Y93" t="s">
        <v>409</v>
      </c>
      <c r="Z93" t="e">
        <f>INT(VLOOKUP($I93,角色属性概况!$I:$N,VLOOKUP($H93,对应表!$AD:$AE,2,FALSE),FALSE)*$J93)</f>
        <v>#N/A</v>
      </c>
      <c r="AI93" s="12" t="str">
        <f t="shared" si="85"/>
        <v/>
      </c>
      <c r="AR93">
        <v>999</v>
      </c>
      <c r="AU93" s="4"/>
      <c r="AV93" s="4"/>
      <c r="AW93" s="4"/>
      <c r="AX93" s="4"/>
      <c r="AZ93" s="12" t="str">
        <f t="shared" si="86"/>
        <v/>
      </c>
      <c r="BA93" s="12" t="str">
        <f>IF(_xlfn.IFNA(VLOOKUP(AU93,$K:$L,2,FALSE),"")=0,"",_xlfn.IFNA(VLOOKUP(AU93,$K:$L,2,FALSE),""))</f>
        <v/>
      </c>
      <c r="BB93" s="12" t="str">
        <f>IF(_xlfn.IFNA(VLOOKUP(AV93,$K:$L,2,FALSE),"")=0,"",_xlfn.IFNA(VLOOKUP(AV93,$K:$L,2,FALSE),""))</f>
        <v/>
      </c>
      <c r="BC93" s="12" t="str">
        <f>IF(_xlfn.IFNA(VLOOKUP(AW93,$K:$L,2,FALSE),"")=0,"",_xlfn.IFNA(VLOOKUP(AW93,$K:$L,2,FALSE),""))</f>
        <v/>
      </c>
      <c r="BD93" s="12" t="str">
        <f>IF(_xlfn.IFNA(VLOOKUP(AX93,$K:$L,2,FALSE),"")=0,"",_xlfn.IFNA(VLOOKUP(AX93,$K:$L,2,FALSE),""))</f>
        <v/>
      </c>
      <c r="BE93" s="12" t="str">
        <f>IF(_xlfn.IFNA(VLOOKUP(AY93,$K:$L,2,FALSE),"")=0,"",_xlfn.IFNA(VLOOKUP(AY93,$K:$L,2,FALSE),""))</f>
        <v/>
      </c>
      <c r="BF93" s="12" t="str">
        <f>_xlfn.IFNA(VLOOKUP(Y93,对应表!$Z:$AA,2,FALSE)&amp;Z93,"")</f>
        <v/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L93" t="e">
        <f t="shared" si="81"/>
        <v>#N/A</v>
      </c>
      <c r="BM93" t="str">
        <f t="shared" si="82"/>
        <v/>
      </c>
    </row>
    <row r="94" spans="11:65" x14ac:dyDescent="0.15">
      <c r="K94" t="str">
        <f t="shared" ref="K94:K153" si="87">R94</f>
        <v>被动攻击中lv2</v>
      </c>
      <c r="L94" s="6" t="str">
        <f>Q94&amp;":"&amp;M94&amp;":"&amp;VLOOKUP(N94,对应表!B:C,2,FALSE)&amp;":"&amp;IF(buff!O94="",0,O94)</f>
        <v>20022:100:1:0</v>
      </c>
      <c r="M94">
        <v>100</v>
      </c>
      <c r="N94" s="1" t="s">
        <v>299</v>
      </c>
      <c r="O94">
        <v>0</v>
      </c>
      <c r="Q94">
        <v>20022</v>
      </c>
      <c r="R94" s="4" t="s">
        <v>1078</v>
      </c>
      <c r="S94" s="4" t="str">
        <f t="shared" si="84"/>
        <v>被动攻击中lv2</v>
      </c>
      <c r="T94" t="s">
        <v>300</v>
      </c>
      <c r="Y94" t="s">
        <v>409</v>
      </c>
      <c r="Z94" t="e">
        <f>INT(VLOOKUP($I94,角色属性概况!$I:$N,VLOOKUP($H94,对应表!$AD:$AE,2,FALSE),FALSE)*$J94)</f>
        <v>#N/A</v>
      </c>
      <c r="AI94" s="12" t="str">
        <f t="shared" ref="AI94:AI153" si="88">IF(BF94="","",BF94)&amp;IF(BG94="","","|"&amp;BG94)&amp;IF(BH94="","","|"&amp;BH94)&amp;IF(BI94="","","|"&amp;BI94)&amp;IF(BJ94="","","|"&amp;BJ94)</f>
        <v/>
      </c>
      <c r="AR94">
        <v>999</v>
      </c>
      <c r="AU94" s="4"/>
      <c r="AV94" s="4"/>
      <c r="AW94" s="4"/>
      <c r="AX94" s="4"/>
      <c r="AZ94" s="12" t="str">
        <f t="shared" ref="AZ94:AZ153" si="89">IF(BA94="","",BA94)&amp;IF(BB94="","","|"&amp;BB94)&amp;IF(BC94="","","|"&amp;BC94)&amp;IF(BD94="","","|"&amp;BD94)&amp;IF(BE94="","","|"&amp;BE94)</f>
        <v/>
      </c>
      <c r="BA94" s="12" t="str">
        <f>IF(_xlfn.IFNA(VLOOKUP(AU94,$K:$L,2,FALSE),"")=0,"",_xlfn.IFNA(VLOOKUP(AU94,$K:$L,2,FALSE),""))</f>
        <v/>
      </c>
      <c r="BB94" s="12" t="str">
        <f>IF(_xlfn.IFNA(VLOOKUP(AV94,$K:$L,2,FALSE),"")=0,"",_xlfn.IFNA(VLOOKUP(AV94,$K:$L,2,FALSE),""))</f>
        <v/>
      </c>
      <c r="BC94" s="12" t="str">
        <f>IF(_xlfn.IFNA(VLOOKUP(AW94,$K:$L,2,FALSE),"")=0,"",_xlfn.IFNA(VLOOKUP(AW94,$K:$L,2,FALSE),""))</f>
        <v/>
      </c>
      <c r="BD94" s="12" t="str">
        <f>IF(_xlfn.IFNA(VLOOKUP(AX94,$K:$L,2,FALSE),"")=0,"",_xlfn.IFNA(VLOOKUP(AX94,$K:$L,2,FALSE),""))</f>
        <v/>
      </c>
      <c r="BE94" s="12" t="str">
        <f>IF(_xlfn.IFNA(VLOOKUP(AY94,$K:$L,2,FALSE),"")=0,"",_xlfn.IFNA(VLOOKUP(AY94,$K:$L,2,FALSE),""))</f>
        <v/>
      </c>
      <c r="BF94" s="12" t="str">
        <f>_xlfn.IFNA(VLOOKUP(Y94,对应表!$Z:$AA,2,FALSE)&amp;Z94,"")</f>
        <v/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L94" t="e">
        <f t="shared" si="81"/>
        <v>#N/A</v>
      </c>
      <c r="BM94" t="str">
        <f t="shared" si="82"/>
        <v/>
      </c>
    </row>
    <row r="95" spans="11:65" x14ac:dyDescent="0.15">
      <c r="K95" t="str">
        <f t="shared" si="87"/>
        <v>被动攻击中lv3</v>
      </c>
      <c r="L95" s="6" t="str">
        <f>Q95&amp;":"&amp;M95&amp;":"&amp;VLOOKUP(N95,对应表!B:C,2,FALSE)&amp;":"&amp;IF(buff!O95="",0,O95)</f>
        <v>20023:100:1:0</v>
      </c>
      <c r="M95">
        <v>100</v>
      </c>
      <c r="N95" s="1" t="s">
        <v>299</v>
      </c>
      <c r="O95">
        <v>0</v>
      </c>
      <c r="Q95">
        <v>20023</v>
      </c>
      <c r="R95" s="4" t="s">
        <v>1079</v>
      </c>
      <c r="S95" s="4" t="str">
        <f t="shared" si="84"/>
        <v>被动攻击中lv3</v>
      </c>
      <c r="T95" t="s">
        <v>300</v>
      </c>
      <c r="Y95" t="s">
        <v>409</v>
      </c>
      <c r="Z95" t="e">
        <f>INT(VLOOKUP($I95,角色属性概况!$I:$N,VLOOKUP($H95,对应表!$AD:$AE,2,FALSE),FALSE)*$J95)</f>
        <v>#N/A</v>
      </c>
      <c r="AI95" s="12" t="str">
        <f t="shared" si="88"/>
        <v/>
      </c>
      <c r="AR95">
        <v>999</v>
      </c>
      <c r="AU95" s="4"/>
      <c r="AV95" s="4"/>
      <c r="AW95" s="4"/>
      <c r="AX95" s="4"/>
      <c r="AZ95" s="12" t="str">
        <f t="shared" si="89"/>
        <v/>
      </c>
      <c r="BA95" s="12" t="str">
        <f>IF(_xlfn.IFNA(VLOOKUP(AU95,$K:$L,2,FALSE),"")=0,"",_xlfn.IFNA(VLOOKUP(AU95,$K:$L,2,FALSE),""))</f>
        <v/>
      </c>
      <c r="BB95" s="12" t="str">
        <f>IF(_xlfn.IFNA(VLOOKUP(AV95,$K:$L,2,FALSE),"")=0,"",_xlfn.IFNA(VLOOKUP(AV95,$K:$L,2,FALSE),""))</f>
        <v/>
      </c>
      <c r="BC95" s="12" t="str">
        <f>IF(_xlfn.IFNA(VLOOKUP(AW95,$K:$L,2,FALSE),"")=0,"",_xlfn.IFNA(VLOOKUP(AW95,$K:$L,2,FALSE),""))</f>
        <v/>
      </c>
      <c r="BD95" s="12" t="str">
        <f>IF(_xlfn.IFNA(VLOOKUP(AX95,$K:$L,2,FALSE),"")=0,"",_xlfn.IFNA(VLOOKUP(AX95,$K:$L,2,FALSE),""))</f>
        <v/>
      </c>
      <c r="BE95" s="12" t="str">
        <f>IF(_xlfn.IFNA(VLOOKUP(AY95,$K:$L,2,FALSE),"")=0,"",_xlfn.IFNA(VLOOKUP(AY95,$K:$L,2,FALSE),""))</f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L95" t="e">
        <f t="shared" si="81"/>
        <v>#N/A</v>
      </c>
      <c r="BM95" t="str">
        <f t="shared" si="82"/>
        <v/>
      </c>
    </row>
    <row r="96" spans="11:65" x14ac:dyDescent="0.15">
      <c r="K96" t="str">
        <f t="shared" si="87"/>
        <v>被动攻击中lv4</v>
      </c>
      <c r="L96" s="6" t="str">
        <f>Q96&amp;":"&amp;M96&amp;":"&amp;VLOOKUP(N96,对应表!B:C,2,FALSE)&amp;":"&amp;IF(buff!O96="",0,O96)</f>
        <v>20024:100:1:0</v>
      </c>
      <c r="M96">
        <v>100</v>
      </c>
      <c r="N96" s="1" t="s">
        <v>299</v>
      </c>
      <c r="O96">
        <v>0</v>
      </c>
      <c r="Q96">
        <v>20024</v>
      </c>
      <c r="R96" s="4" t="s">
        <v>1080</v>
      </c>
      <c r="S96" s="4" t="str">
        <f t="shared" si="84"/>
        <v>被动攻击中lv4</v>
      </c>
      <c r="T96" t="s">
        <v>300</v>
      </c>
      <c r="Y96" t="s">
        <v>409</v>
      </c>
      <c r="Z96" t="e">
        <f>INT(VLOOKUP($I96,角色属性概况!$I:$N,VLOOKUP($H96,对应表!$AD:$AE,2,FALSE),FALSE)*$J96)</f>
        <v>#N/A</v>
      </c>
      <c r="AI96" s="12" t="str">
        <f t="shared" si="88"/>
        <v/>
      </c>
      <c r="AR96">
        <v>999</v>
      </c>
      <c r="AU96" s="4"/>
      <c r="AV96" s="4"/>
      <c r="AW96" s="4"/>
      <c r="AX96" s="4"/>
      <c r="AZ96" s="12" t="str">
        <f t="shared" si="89"/>
        <v/>
      </c>
      <c r="BA96" s="12" t="str">
        <f>IF(_xlfn.IFNA(VLOOKUP(AU96,$K:$L,2,FALSE),"")=0,"",_xlfn.IFNA(VLOOKUP(AU96,$K:$L,2,FALSE),""))</f>
        <v/>
      </c>
      <c r="BB96" s="12" t="str">
        <f>IF(_xlfn.IFNA(VLOOKUP(AV96,$K:$L,2,FALSE),"")=0,"",_xlfn.IFNA(VLOOKUP(AV96,$K:$L,2,FALSE),""))</f>
        <v/>
      </c>
      <c r="BC96" s="12" t="str">
        <f>IF(_xlfn.IFNA(VLOOKUP(AW96,$K:$L,2,FALSE),"")=0,"",_xlfn.IFNA(VLOOKUP(AW96,$K:$L,2,FALSE),""))</f>
        <v/>
      </c>
      <c r="BD96" s="12" t="str">
        <f>IF(_xlfn.IFNA(VLOOKUP(AX96,$K:$L,2,FALSE),"")=0,"",_xlfn.IFNA(VLOOKUP(AX96,$K:$L,2,FALSE),""))</f>
        <v/>
      </c>
      <c r="BE96" s="12" t="str">
        <f>IF(_xlfn.IFNA(VLOOKUP(AY96,$K:$L,2,FALSE),"")=0,"",_xlfn.IFNA(VLOOKUP(AY96,$K:$L,2,FALSE),""))</f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L96" t="e">
        <f t="shared" si="81"/>
        <v>#N/A</v>
      </c>
      <c r="BM96" t="str">
        <f t="shared" si="82"/>
        <v/>
      </c>
    </row>
    <row r="97" spans="11:65" x14ac:dyDescent="0.15">
      <c r="K97" t="str">
        <f t="shared" si="87"/>
        <v>被动攻击中lv5</v>
      </c>
      <c r="L97" s="6" t="str">
        <f>Q97&amp;":"&amp;M97&amp;":"&amp;VLOOKUP(N97,对应表!B:C,2,FALSE)&amp;":"&amp;IF(buff!O97="",0,O97)</f>
        <v>20025:100:1:0</v>
      </c>
      <c r="M97">
        <v>100</v>
      </c>
      <c r="N97" s="1" t="s">
        <v>299</v>
      </c>
      <c r="O97">
        <v>0</v>
      </c>
      <c r="Q97">
        <v>20025</v>
      </c>
      <c r="R97" s="4" t="s">
        <v>1081</v>
      </c>
      <c r="S97" s="4" t="str">
        <f t="shared" si="84"/>
        <v>被动攻击中lv5</v>
      </c>
      <c r="T97" t="s">
        <v>300</v>
      </c>
      <c r="Y97" t="s">
        <v>409</v>
      </c>
      <c r="Z97" t="e">
        <f>INT(VLOOKUP($I97,角色属性概况!$I:$N,VLOOKUP($H97,对应表!$AD:$AE,2,FALSE),FALSE)*$J97)</f>
        <v>#N/A</v>
      </c>
      <c r="AI97" s="12" t="str">
        <f t="shared" si="88"/>
        <v/>
      </c>
      <c r="AR97">
        <v>999</v>
      </c>
      <c r="AU97" s="4"/>
      <c r="AV97" s="4"/>
      <c r="AW97" s="4"/>
      <c r="AX97" s="4"/>
      <c r="AZ97" s="12" t="str">
        <f t="shared" si="89"/>
        <v/>
      </c>
      <c r="BA97" s="12" t="str">
        <f>IF(_xlfn.IFNA(VLOOKUP(AU97,$K:$L,2,FALSE),"")=0,"",_xlfn.IFNA(VLOOKUP(AU97,$K:$L,2,FALSE),""))</f>
        <v/>
      </c>
      <c r="BB97" s="12" t="str">
        <f>IF(_xlfn.IFNA(VLOOKUP(AV97,$K:$L,2,FALSE),"")=0,"",_xlfn.IFNA(VLOOKUP(AV97,$K:$L,2,FALSE),""))</f>
        <v/>
      </c>
      <c r="BC97" s="12" t="str">
        <f>IF(_xlfn.IFNA(VLOOKUP(AW97,$K:$L,2,FALSE),"")=0,"",_xlfn.IFNA(VLOOKUP(AW97,$K:$L,2,FALSE),""))</f>
        <v/>
      </c>
      <c r="BD97" s="12" t="str">
        <f>IF(_xlfn.IFNA(VLOOKUP(AX97,$K:$L,2,FALSE),"")=0,"",_xlfn.IFNA(VLOOKUP(AX97,$K:$L,2,FALSE),""))</f>
        <v/>
      </c>
      <c r="BE97" s="12" t="str">
        <f>IF(_xlfn.IFNA(VLOOKUP(AY97,$K:$L,2,FALSE),"")=0,"",_xlfn.IFNA(VLOOKUP(AY97,$K:$L,2,FALSE),""))</f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L97" t="e">
        <f t="shared" si="81"/>
        <v>#N/A</v>
      </c>
      <c r="BM97" t="str">
        <f t="shared" si="82"/>
        <v/>
      </c>
    </row>
    <row r="98" spans="11:65" x14ac:dyDescent="0.15">
      <c r="K98" t="str">
        <f t="shared" si="87"/>
        <v>被动攻击中lv6</v>
      </c>
      <c r="L98" s="6" t="str">
        <f>Q98&amp;":"&amp;M98&amp;":"&amp;VLOOKUP(N98,对应表!B:C,2,FALSE)&amp;":"&amp;IF(buff!O98="",0,O98)</f>
        <v>20026:100:1:0</v>
      </c>
      <c r="M98">
        <v>100</v>
      </c>
      <c r="N98" s="1" t="s">
        <v>299</v>
      </c>
      <c r="O98">
        <v>0</v>
      </c>
      <c r="Q98">
        <v>20026</v>
      </c>
      <c r="R98" s="4" t="s">
        <v>1082</v>
      </c>
      <c r="S98" s="4" t="str">
        <f t="shared" si="84"/>
        <v>被动攻击中lv6</v>
      </c>
      <c r="T98" t="s">
        <v>300</v>
      </c>
      <c r="Y98" t="s">
        <v>409</v>
      </c>
      <c r="Z98" t="e">
        <f>INT(VLOOKUP($I98,角色属性概况!$I:$N,VLOOKUP($H98,对应表!$AD:$AE,2,FALSE),FALSE)*$J98)</f>
        <v>#N/A</v>
      </c>
      <c r="AI98" s="12" t="str">
        <f t="shared" si="88"/>
        <v/>
      </c>
      <c r="AR98">
        <v>999</v>
      </c>
      <c r="AU98" s="4"/>
      <c r="AV98" s="4"/>
      <c r="AW98" s="4"/>
      <c r="AX98" s="4"/>
      <c r="AZ98" s="12" t="str">
        <f t="shared" si="89"/>
        <v/>
      </c>
      <c r="BA98" s="12" t="str">
        <f>IF(_xlfn.IFNA(VLOOKUP(AU98,$K:$L,2,FALSE),"")=0,"",_xlfn.IFNA(VLOOKUP(AU98,$K:$L,2,FALSE),""))</f>
        <v/>
      </c>
      <c r="BB98" s="12" t="str">
        <f>IF(_xlfn.IFNA(VLOOKUP(AV98,$K:$L,2,FALSE),"")=0,"",_xlfn.IFNA(VLOOKUP(AV98,$K:$L,2,FALSE),""))</f>
        <v/>
      </c>
      <c r="BC98" s="12" t="str">
        <f>IF(_xlfn.IFNA(VLOOKUP(AW98,$K:$L,2,FALSE),"")=0,"",_xlfn.IFNA(VLOOKUP(AW98,$K:$L,2,FALSE),""))</f>
        <v/>
      </c>
      <c r="BD98" s="12" t="str">
        <f>IF(_xlfn.IFNA(VLOOKUP(AX98,$K:$L,2,FALSE),"")=0,"",_xlfn.IFNA(VLOOKUP(AX98,$K:$L,2,FALSE),""))</f>
        <v/>
      </c>
      <c r="BE98" s="12" t="str">
        <f>IF(_xlfn.IFNA(VLOOKUP(AY98,$K:$L,2,FALSE),"")=0,"",_xlfn.IFNA(VLOOKUP(AY98,$K:$L,2,FALSE),""))</f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L98" t="e">
        <f t="shared" si="81"/>
        <v>#N/A</v>
      </c>
      <c r="BM98" t="str">
        <f t="shared" si="82"/>
        <v/>
      </c>
    </row>
    <row r="99" spans="11:65" x14ac:dyDescent="0.15">
      <c r="K99" t="str">
        <f t="shared" si="87"/>
        <v>被动攻击中lv7</v>
      </c>
      <c r="L99" s="6" t="str">
        <f>Q99&amp;":"&amp;M99&amp;":"&amp;VLOOKUP(N99,对应表!B:C,2,FALSE)&amp;":"&amp;IF(buff!O99="",0,O99)</f>
        <v>20027:100:1:0</v>
      </c>
      <c r="M99">
        <v>100</v>
      </c>
      <c r="N99" s="1" t="s">
        <v>299</v>
      </c>
      <c r="O99">
        <v>0</v>
      </c>
      <c r="Q99">
        <v>20027</v>
      </c>
      <c r="R99" s="4" t="s">
        <v>1083</v>
      </c>
      <c r="S99" s="4" t="str">
        <f t="shared" si="84"/>
        <v>被动攻击中lv7</v>
      </c>
      <c r="T99" t="s">
        <v>300</v>
      </c>
      <c r="Y99" t="s">
        <v>409</v>
      </c>
      <c r="Z99" t="e">
        <f>INT(VLOOKUP($I99,角色属性概况!$I:$N,VLOOKUP($H99,对应表!$AD:$AE,2,FALSE),FALSE)*$J99)</f>
        <v>#N/A</v>
      </c>
      <c r="AI99" s="12" t="str">
        <f t="shared" si="88"/>
        <v/>
      </c>
      <c r="AR99">
        <v>999</v>
      </c>
      <c r="AU99" s="4"/>
      <c r="AV99" s="4"/>
      <c r="AW99" s="4"/>
      <c r="AX99" s="4"/>
      <c r="AZ99" s="12" t="str">
        <f t="shared" si="89"/>
        <v/>
      </c>
      <c r="BA99" s="12" t="str">
        <f>IF(_xlfn.IFNA(VLOOKUP(AU99,$K:$L,2,FALSE),"")=0,"",_xlfn.IFNA(VLOOKUP(AU99,$K:$L,2,FALSE),""))</f>
        <v/>
      </c>
      <c r="BB99" s="12" t="str">
        <f>IF(_xlfn.IFNA(VLOOKUP(AV99,$K:$L,2,FALSE),"")=0,"",_xlfn.IFNA(VLOOKUP(AV99,$K:$L,2,FALSE),""))</f>
        <v/>
      </c>
      <c r="BC99" s="12" t="str">
        <f>IF(_xlfn.IFNA(VLOOKUP(AW99,$K:$L,2,FALSE),"")=0,"",_xlfn.IFNA(VLOOKUP(AW99,$K:$L,2,FALSE),""))</f>
        <v/>
      </c>
      <c r="BD99" s="12" t="str">
        <f>IF(_xlfn.IFNA(VLOOKUP(AX99,$K:$L,2,FALSE),"")=0,"",_xlfn.IFNA(VLOOKUP(AX99,$K:$L,2,FALSE),""))</f>
        <v/>
      </c>
      <c r="BE99" s="12" t="str">
        <f>IF(_xlfn.IFNA(VLOOKUP(AY99,$K:$L,2,FALSE),"")=0,"",_xlfn.IFNA(VLOOKUP(AY99,$K:$L,2,FALSE),""))</f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L99" t="e">
        <f t="shared" si="81"/>
        <v>#N/A</v>
      </c>
      <c r="BM99" t="str">
        <f t="shared" si="82"/>
        <v/>
      </c>
    </row>
    <row r="100" spans="11:65" x14ac:dyDescent="0.15">
      <c r="K100" t="str">
        <f t="shared" si="87"/>
        <v>被动攻击中lv8</v>
      </c>
      <c r="L100" s="6" t="str">
        <f>Q100&amp;":"&amp;M100&amp;":"&amp;VLOOKUP(N100,对应表!B:C,2,FALSE)&amp;":"&amp;IF(buff!O100="",0,O100)</f>
        <v>20028:100:1:0</v>
      </c>
      <c r="M100">
        <v>100</v>
      </c>
      <c r="N100" s="1" t="s">
        <v>299</v>
      </c>
      <c r="O100">
        <v>0</v>
      </c>
      <c r="Q100">
        <v>20028</v>
      </c>
      <c r="R100" s="4" t="s">
        <v>1084</v>
      </c>
      <c r="S100" s="4" t="str">
        <f t="shared" si="84"/>
        <v>被动攻击中lv8</v>
      </c>
      <c r="T100" t="s">
        <v>300</v>
      </c>
      <c r="Y100" t="s">
        <v>409</v>
      </c>
      <c r="Z100" t="e">
        <f>INT(VLOOKUP($I100,角色属性概况!$I:$N,VLOOKUP($H100,对应表!$AD:$AE,2,FALSE),FALSE)*$J100)</f>
        <v>#N/A</v>
      </c>
      <c r="AI100" s="12" t="str">
        <f t="shared" si="88"/>
        <v/>
      </c>
      <c r="AR100">
        <v>999</v>
      </c>
      <c r="AU100" s="4"/>
      <c r="AV100" s="4"/>
      <c r="AW100" s="4"/>
      <c r="AX100" s="4"/>
      <c r="AZ100" s="12" t="str">
        <f t="shared" si="89"/>
        <v/>
      </c>
      <c r="BA100" s="12" t="str">
        <f>IF(_xlfn.IFNA(VLOOKUP(AU100,$K:$L,2,FALSE),"")=0,"",_xlfn.IFNA(VLOOKUP(AU100,$K:$L,2,FALSE),""))</f>
        <v/>
      </c>
      <c r="BB100" s="12" t="str">
        <f>IF(_xlfn.IFNA(VLOOKUP(AV100,$K:$L,2,FALSE),"")=0,"",_xlfn.IFNA(VLOOKUP(AV100,$K:$L,2,FALSE),""))</f>
        <v/>
      </c>
      <c r="BC100" s="12" t="str">
        <f>IF(_xlfn.IFNA(VLOOKUP(AW100,$K:$L,2,FALSE),"")=0,"",_xlfn.IFNA(VLOOKUP(AW100,$K:$L,2,FALSE),""))</f>
        <v/>
      </c>
      <c r="BD100" s="12" t="str">
        <f>IF(_xlfn.IFNA(VLOOKUP(AX100,$K:$L,2,FALSE),"")=0,"",_xlfn.IFNA(VLOOKUP(AX100,$K:$L,2,FALSE),""))</f>
        <v/>
      </c>
      <c r="BE100" s="12" t="str">
        <f>IF(_xlfn.IFNA(VLOOKUP(AY100,$K:$L,2,FALSE),"")=0,"",_xlfn.IFNA(VLOOKUP(AY100,$K:$L,2,FALSE),""))</f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L100" t="e">
        <f t="shared" si="81"/>
        <v>#N/A</v>
      </c>
      <c r="BM100" t="str">
        <f t="shared" si="82"/>
        <v/>
      </c>
    </row>
    <row r="101" spans="11:65" x14ac:dyDescent="0.15">
      <c r="K101" t="str">
        <f t="shared" si="87"/>
        <v>被动攻击中lv9</v>
      </c>
      <c r="L101" s="6" t="str">
        <f>Q101&amp;":"&amp;M101&amp;":"&amp;VLOOKUP(N101,对应表!B:C,2,FALSE)&amp;":"&amp;IF(buff!O101="",0,O101)</f>
        <v>20029:100:1:0</v>
      </c>
      <c r="M101">
        <v>100</v>
      </c>
      <c r="N101" s="1" t="s">
        <v>299</v>
      </c>
      <c r="O101">
        <v>0</v>
      </c>
      <c r="Q101">
        <v>20029</v>
      </c>
      <c r="R101" s="4" t="s">
        <v>1085</v>
      </c>
      <c r="S101" s="4" t="str">
        <f t="shared" si="84"/>
        <v>被动攻击中lv9</v>
      </c>
      <c r="T101" t="s">
        <v>300</v>
      </c>
      <c r="Y101" t="s">
        <v>409</v>
      </c>
      <c r="Z101" t="e">
        <f>INT(VLOOKUP($I101,角色属性概况!$I:$N,VLOOKUP($H101,对应表!$AD:$AE,2,FALSE),FALSE)*$J101)</f>
        <v>#N/A</v>
      </c>
      <c r="AI101" s="12" t="str">
        <f t="shared" si="88"/>
        <v/>
      </c>
      <c r="AR101">
        <v>999</v>
      </c>
      <c r="AU101" s="4"/>
      <c r="AV101" s="4"/>
      <c r="AW101" s="4"/>
      <c r="AX101" s="4"/>
      <c r="AZ101" s="12" t="str">
        <f t="shared" si="89"/>
        <v/>
      </c>
      <c r="BA101" s="12" t="str">
        <f>IF(_xlfn.IFNA(VLOOKUP(AU101,$K:$L,2,FALSE),"")=0,"",_xlfn.IFNA(VLOOKUP(AU101,$K:$L,2,FALSE),""))</f>
        <v/>
      </c>
      <c r="BB101" s="12" t="str">
        <f>IF(_xlfn.IFNA(VLOOKUP(AV101,$K:$L,2,FALSE),"")=0,"",_xlfn.IFNA(VLOOKUP(AV101,$K:$L,2,FALSE),""))</f>
        <v/>
      </c>
      <c r="BC101" s="12" t="str">
        <f>IF(_xlfn.IFNA(VLOOKUP(AW101,$K:$L,2,FALSE),"")=0,"",_xlfn.IFNA(VLOOKUP(AW101,$K:$L,2,FALSE),""))</f>
        <v/>
      </c>
      <c r="BD101" s="12" t="str">
        <f>IF(_xlfn.IFNA(VLOOKUP(AX101,$K:$L,2,FALSE),"")=0,"",_xlfn.IFNA(VLOOKUP(AX101,$K:$L,2,FALSE),""))</f>
        <v/>
      </c>
      <c r="BE101" s="12" t="str">
        <f>IF(_xlfn.IFNA(VLOOKUP(AY101,$K:$L,2,FALSE),"")=0,"",_xlfn.IFNA(VLOOKUP(AY101,$K:$L,2,FALSE),""))</f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L101" t="e">
        <f t="shared" si="81"/>
        <v>#N/A</v>
      </c>
      <c r="BM101" t="str">
        <f t="shared" si="82"/>
        <v/>
      </c>
    </row>
    <row r="102" spans="11:65" x14ac:dyDescent="0.15">
      <c r="K102" t="str">
        <f t="shared" si="87"/>
        <v>被动攻击中lv10</v>
      </c>
      <c r="L102" s="6" t="str">
        <f>Q102&amp;":"&amp;M102&amp;":"&amp;VLOOKUP(N102,对应表!B:C,2,FALSE)&amp;":"&amp;IF(buff!O102="",0,O102)</f>
        <v>20030:100:1:0</v>
      </c>
      <c r="M102">
        <v>100</v>
      </c>
      <c r="N102" s="1" t="s">
        <v>299</v>
      </c>
      <c r="O102">
        <v>0</v>
      </c>
      <c r="Q102">
        <v>20030</v>
      </c>
      <c r="R102" s="4" t="s">
        <v>1086</v>
      </c>
      <c r="S102" s="4" t="str">
        <f t="shared" si="84"/>
        <v>被动攻击中lv10</v>
      </c>
      <c r="T102" t="s">
        <v>300</v>
      </c>
      <c r="Y102" t="s">
        <v>409</v>
      </c>
      <c r="Z102" t="e">
        <f>INT(VLOOKUP($I102,角色属性概况!$I:$N,VLOOKUP($H102,对应表!$AD:$AE,2,FALSE),FALSE)*$J102)</f>
        <v>#N/A</v>
      </c>
      <c r="AI102" s="12" t="str">
        <f t="shared" si="88"/>
        <v/>
      </c>
      <c r="AR102">
        <v>999</v>
      </c>
      <c r="AU102" s="4"/>
      <c r="AV102" s="4"/>
      <c r="AW102" s="4"/>
      <c r="AX102" s="4"/>
      <c r="AZ102" s="12" t="str">
        <f t="shared" si="89"/>
        <v/>
      </c>
      <c r="BA102" s="12" t="str">
        <f>IF(_xlfn.IFNA(VLOOKUP(AU102,$K:$L,2,FALSE),"")=0,"",_xlfn.IFNA(VLOOKUP(AU102,$K:$L,2,FALSE),""))</f>
        <v/>
      </c>
      <c r="BB102" s="12" t="str">
        <f>IF(_xlfn.IFNA(VLOOKUP(AV102,$K:$L,2,FALSE),"")=0,"",_xlfn.IFNA(VLOOKUP(AV102,$K:$L,2,FALSE),""))</f>
        <v/>
      </c>
      <c r="BC102" s="12" t="str">
        <f>IF(_xlfn.IFNA(VLOOKUP(AW102,$K:$L,2,FALSE),"")=0,"",_xlfn.IFNA(VLOOKUP(AW102,$K:$L,2,FALSE),""))</f>
        <v/>
      </c>
      <c r="BD102" s="12" t="str">
        <f>IF(_xlfn.IFNA(VLOOKUP(AX102,$K:$L,2,FALSE),"")=0,"",_xlfn.IFNA(VLOOKUP(AX102,$K:$L,2,FALSE),""))</f>
        <v/>
      </c>
      <c r="BE102" s="12" t="str">
        <f>IF(_xlfn.IFNA(VLOOKUP(AY102,$K:$L,2,FALSE),"")=0,"",_xlfn.IFNA(VLOOKUP(AY102,$K:$L,2,FALSE),""))</f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L102" t="e">
        <f t="shared" si="81"/>
        <v>#N/A</v>
      </c>
      <c r="BM102" t="str">
        <f t="shared" si="82"/>
        <v/>
      </c>
    </row>
    <row r="103" spans="11:65" x14ac:dyDescent="0.15">
      <c r="K103" t="str">
        <f t="shared" si="87"/>
        <v>被动攻击中lv11</v>
      </c>
      <c r="L103" s="6" t="str">
        <f>Q103&amp;":"&amp;M103&amp;":"&amp;VLOOKUP(N103,对应表!B:C,2,FALSE)&amp;":"&amp;IF(buff!O103="",0,O103)</f>
        <v>20031:100:1:0</v>
      </c>
      <c r="M103">
        <v>100</v>
      </c>
      <c r="N103" s="1" t="s">
        <v>299</v>
      </c>
      <c r="O103">
        <v>0</v>
      </c>
      <c r="Q103">
        <v>20031</v>
      </c>
      <c r="R103" s="4" t="s">
        <v>1087</v>
      </c>
      <c r="S103" s="4" t="str">
        <f t="shared" si="84"/>
        <v>被动攻击中lv11</v>
      </c>
      <c r="T103" t="s">
        <v>300</v>
      </c>
      <c r="Y103" t="s">
        <v>409</v>
      </c>
      <c r="Z103" t="e">
        <f>INT(VLOOKUP($I103,角色属性概况!$I:$N,VLOOKUP($H103,对应表!$AD:$AE,2,FALSE),FALSE)*$J103)</f>
        <v>#N/A</v>
      </c>
      <c r="AI103" s="12" t="str">
        <f t="shared" si="88"/>
        <v/>
      </c>
      <c r="AR103">
        <v>999</v>
      </c>
      <c r="AU103" s="4"/>
      <c r="AV103" s="4"/>
      <c r="AW103" s="4"/>
      <c r="AX103" s="4"/>
      <c r="AZ103" s="12" t="str">
        <f t="shared" si="89"/>
        <v/>
      </c>
      <c r="BA103" s="12" t="str">
        <f>IF(_xlfn.IFNA(VLOOKUP(AU103,$K:$L,2,FALSE),"")=0,"",_xlfn.IFNA(VLOOKUP(AU103,$K:$L,2,FALSE),""))</f>
        <v/>
      </c>
      <c r="BB103" s="12" t="str">
        <f>IF(_xlfn.IFNA(VLOOKUP(AV103,$K:$L,2,FALSE),"")=0,"",_xlfn.IFNA(VLOOKUP(AV103,$K:$L,2,FALSE),""))</f>
        <v/>
      </c>
      <c r="BC103" s="12" t="str">
        <f>IF(_xlfn.IFNA(VLOOKUP(AW103,$K:$L,2,FALSE),"")=0,"",_xlfn.IFNA(VLOOKUP(AW103,$K:$L,2,FALSE),""))</f>
        <v/>
      </c>
      <c r="BD103" s="12" t="str">
        <f>IF(_xlfn.IFNA(VLOOKUP(AX103,$K:$L,2,FALSE),"")=0,"",_xlfn.IFNA(VLOOKUP(AX103,$K:$L,2,FALSE),""))</f>
        <v/>
      </c>
      <c r="BE103" s="12" t="str">
        <f>IF(_xlfn.IFNA(VLOOKUP(AY103,$K:$L,2,FALSE),"")=0,"",_xlfn.IFNA(VLOOKUP(AY103,$K:$L,2,FALSE),""))</f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L103" t="e">
        <f t="shared" si="81"/>
        <v>#N/A</v>
      </c>
      <c r="BM103" t="str">
        <f t="shared" si="82"/>
        <v/>
      </c>
    </row>
    <row r="104" spans="11:65" x14ac:dyDescent="0.15">
      <c r="K104" t="str">
        <f t="shared" si="87"/>
        <v>被动攻击中lv12</v>
      </c>
      <c r="L104" s="6" t="str">
        <f>Q104&amp;":"&amp;M104&amp;":"&amp;VLOOKUP(N104,对应表!B:C,2,FALSE)&amp;":"&amp;IF(buff!O104="",0,O104)</f>
        <v>20032:100:1:0</v>
      </c>
      <c r="M104">
        <v>100</v>
      </c>
      <c r="N104" s="1" t="s">
        <v>299</v>
      </c>
      <c r="O104">
        <v>0</v>
      </c>
      <c r="Q104">
        <v>20032</v>
      </c>
      <c r="R104" s="4" t="s">
        <v>1088</v>
      </c>
      <c r="S104" s="4" t="str">
        <f t="shared" si="84"/>
        <v>被动攻击中lv12</v>
      </c>
      <c r="T104" t="s">
        <v>300</v>
      </c>
      <c r="Y104" t="s">
        <v>409</v>
      </c>
      <c r="Z104" t="e">
        <f>INT(VLOOKUP($I104,角色属性概况!$I:$N,VLOOKUP($H104,对应表!$AD:$AE,2,FALSE),FALSE)*$J104)</f>
        <v>#N/A</v>
      </c>
      <c r="AI104" s="12" t="str">
        <f t="shared" si="88"/>
        <v/>
      </c>
      <c r="AR104">
        <v>999</v>
      </c>
      <c r="AU104" s="4"/>
      <c r="AV104" s="4"/>
      <c r="AW104" s="4"/>
      <c r="AX104" s="4"/>
      <c r="AZ104" s="12" t="str">
        <f t="shared" si="89"/>
        <v/>
      </c>
      <c r="BA104" s="12" t="str">
        <f>IF(_xlfn.IFNA(VLOOKUP(AU104,$K:$L,2,FALSE),"")=0,"",_xlfn.IFNA(VLOOKUP(AU104,$K:$L,2,FALSE),""))</f>
        <v/>
      </c>
      <c r="BB104" s="12" t="str">
        <f>IF(_xlfn.IFNA(VLOOKUP(AV104,$K:$L,2,FALSE),"")=0,"",_xlfn.IFNA(VLOOKUP(AV104,$K:$L,2,FALSE),""))</f>
        <v/>
      </c>
      <c r="BC104" s="12" t="str">
        <f>IF(_xlfn.IFNA(VLOOKUP(AW104,$K:$L,2,FALSE),"")=0,"",_xlfn.IFNA(VLOOKUP(AW104,$K:$L,2,FALSE),""))</f>
        <v/>
      </c>
      <c r="BD104" s="12" t="str">
        <f>IF(_xlfn.IFNA(VLOOKUP(AX104,$K:$L,2,FALSE),"")=0,"",_xlfn.IFNA(VLOOKUP(AX104,$K:$L,2,FALSE),""))</f>
        <v/>
      </c>
      <c r="BE104" s="12" t="str">
        <f>IF(_xlfn.IFNA(VLOOKUP(AY104,$K:$L,2,FALSE),"")=0,"",_xlfn.IFNA(VLOOKUP(AY104,$K:$L,2,FALSE),""))</f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L104" t="e">
        <f t="shared" si="81"/>
        <v>#N/A</v>
      </c>
      <c r="BM104" t="str">
        <f t="shared" si="82"/>
        <v/>
      </c>
    </row>
    <row r="105" spans="11:65" x14ac:dyDescent="0.15">
      <c r="K105" t="str">
        <f t="shared" si="87"/>
        <v>被动攻击中lv13</v>
      </c>
      <c r="L105" s="6" t="str">
        <f>Q105&amp;":"&amp;M105&amp;":"&amp;VLOOKUP(N105,对应表!B:C,2,FALSE)&amp;":"&amp;IF(buff!O105="",0,O105)</f>
        <v>20033:100:1:0</v>
      </c>
      <c r="M105">
        <v>100</v>
      </c>
      <c r="N105" s="1" t="s">
        <v>299</v>
      </c>
      <c r="O105">
        <v>0</v>
      </c>
      <c r="Q105">
        <v>20033</v>
      </c>
      <c r="R105" s="4" t="s">
        <v>1089</v>
      </c>
      <c r="S105" s="4" t="str">
        <f t="shared" si="84"/>
        <v>被动攻击中lv13</v>
      </c>
      <c r="T105" t="s">
        <v>300</v>
      </c>
      <c r="Y105" t="s">
        <v>409</v>
      </c>
      <c r="Z105" t="e">
        <f>INT(VLOOKUP($I105,角色属性概况!$I:$N,VLOOKUP($H105,对应表!$AD:$AE,2,FALSE),FALSE)*$J105)</f>
        <v>#N/A</v>
      </c>
      <c r="AI105" s="12" t="str">
        <f t="shared" si="88"/>
        <v/>
      </c>
      <c r="AR105">
        <v>999</v>
      </c>
      <c r="AU105" s="4"/>
      <c r="AV105" s="4"/>
      <c r="AW105" s="4"/>
      <c r="AX105" s="4"/>
      <c r="AZ105" s="12" t="str">
        <f t="shared" si="89"/>
        <v/>
      </c>
      <c r="BA105" s="12" t="str">
        <f>IF(_xlfn.IFNA(VLOOKUP(AU105,$K:$L,2,FALSE),"")=0,"",_xlfn.IFNA(VLOOKUP(AU105,$K:$L,2,FALSE),""))</f>
        <v/>
      </c>
      <c r="BB105" s="12" t="str">
        <f>IF(_xlfn.IFNA(VLOOKUP(AV105,$K:$L,2,FALSE),"")=0,"",_xlfn.IFNA(VLOOKUP(AV105,$K:$L,2,FALSE),""))</f>
        <v/>
      </c>
      <c r="BC105" s="12" t="str">
        <f>IF(_xlfn.IFNA(VLOOKUP(AW105,$K:$L,2,FALSE),"")=0,"",_xlfn.IFNA(VLOOKUP(AW105,$K:$L,2,FALSE),""))</f>
        <v/>
      </c>
      <c r="BD105" s="12" t="str">
        <f>IF(_xlfn.IFNA(VLOOKUP(AX105,$K:$L,2,FALSE),"")=0,"",_xlfn.IFNA(VLOOKUP(AX105,$K:$L,2,FALSE),""))</f>
        <v/>
      </c>
      <c r="BE105" s="12" t="str">
        <f>IF(_xlfn.IFNA(VLOOKUP(AY105,$K:$L,2,FALSE),"")=0,"",_xlfn.IFNA(VLOOKUP(AY105,$K:$L,2,FALSE),""))</f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L105" t="e">
        <f t="shared" si="81"/>
        <v>#N/A</v>
      </c>
      <c r="BM105" t="str">
        <f t="shared" si="82"/>
        <v/>
      </c>
    </row>
    <row r="106" spans="11:65" x14ac:dyDescent="0.15">
      <c r="K106" t="str">
        <f t="shared" si="87"/>
        <v>被动攻击中lv14</v>
      </c>
      <c r="L106" s="6" t="str">
        <f>Q106&amp;":"&amp;M106&amp;":"&amp;VLOOKUP(N106,对应表!B:C,2,FALSE)&amp;":"&amp;IF(buff!O106="",0,O106)</f>
        <v>20034:100:1:0</v>
      </c>
      <c r="M106">
        <v>100</v>
      </c>
      <c r="N106" s="1" t="s">
        <v>299</v>
      </c>
      <c r="O106">
        <v>0</v>
      </c>
      <c r="Q106">
        <v>20034</v>
      </c>
      <c r="R106" s="4" t="s">
        <v>1090</v>
      </c>
      <c r="S106" s="4" t="str">
        <f t="shared" si="84"/>
        <v>被动攻击中lv14</v>
      </c>
      <c r="T106" t="s">
        <v>300</v>
      </c>
      <c r="Y106" t="s">
        <v>409</v>
      </c>
      <c r="Z106" t="e">
        <f>INT(VLOOKUP($I106,角色属性概况!$I:$N,VLOOKUP($H106,对应表!$AD:$AE,2,FALSE),FALSE)*$J106)</f>
        <v>#N/A</v>
      </c>
      <c r="AI106" s="12" t="str">
        <f t="shared" si="88"/>
        <v/>
      </c>
      <c r="AR106">
        <v>999</v>
      </c>
      <c r="AU106" s="4"/>
      <c r="AV106" s="4"/>
      <c r="AW106" s="4"/>
      <c r="AX106" s="4"/>
      <c r="AZ106" s="12" t="str">
        <f t="shared" si="89"/>
        <v/>
      </c>
      <c r="BA106" s="12" t="str">
        <f>IF(_xlfn.IFNA(VLOOKUP(AU106,$K:$L,2,FALSE),"")=0,"",_xlfn.IFNA(VLOOKUP(AU106,$K:$L,2,FALSE),""))</f>
        <v/>
      </c>
      <c r="BB106" s="12" t="str">
        <f>IF(_xlfn.IFNA(VLOOKUP(AV106,$K:$L,2,FALSE),"")=0,"",_xlfn.IFNA(VLOOKUP(AV106,$K:$L,2,FALSE),""))</f>
        <v/>
      </c>
      <c r="BC106" s="12" t="str">
        <f>IF(_xlfn.IFNA(VLOOKUP(AW106,$K:$L,2,FALSE),"")=0,"",_xlfn.IFNA(VLOOKUP(AW106,$K:$L,2,FALSE),""))</f>
        <v/>
      </c>
      <c r="BD106" s="12" t="str">
        <f>IF(_xlfn.IFNA(VLOOKUP(AX106,$K:$L,2,FALSE),"")=0,"",_xlfn.IFNA(VLOOKUP(AX106,$K:$L,2,FALSE),""))</f>
        <v/>
      </c>
      <c r="BE106" s="12" t="str">
        <f>IF(_xlfn.IFNA(VLOOKUP(AY106,$K:$L,2,FALSE),"")=0,"",_xlfn.IFNA(VLOOKUP(AY106,$K:$L,2,FALSE),""))</f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L106" t="e">
        <f t="shared" si="81"/>
        <v>#N/A</v>
      </c>
      <c r="BM106" t="str">
        <f t="shared" si="82"/>
        <v/>
      </c>
    </row>
    <row r="107" spans="11:65" x14ac:dyDescent="0.15">
      <c r="K107" t="str">
        <f t="shared" si="87"/>
        <v>被动攻击中lv15</v>
      </c>
      <c r="L107" s="6" t="str">
        <f>Q107&amp;":"&amp;M107&amp;":"&amp;VLOOKUP(N107,对应表!B:C,2,FALSE)&amp;":"&amp;IF(buff!O107="",0,O107)</f>
        <v>20035:100:1:0</v>
      </c>
      <c r="M107">
        <v>100</v>
      </c>
      <c r="N107" s="1" t="s">
        <v>299</v>
      </c>
      <c r="O107">
        <v>0</v>
      </c>
      <c r="Q107">
        <v>20035</v>
      </c>
      <c r="R107" s="4" t="s">
        <v>1091</v>
      </c>
      <c r="S107" s="4" t="str">
        <f t="shared" si="84"/>
        <v>被动攻击中lv15</v>
      </c>
      <c r="T107" t="s">
        <v>300</v>
      </c>
      <c r="Y107" t="s">
        <v>409</v>
      </c>
      <c r="Z107" t="e">
        <f>INT(VLOOKUP($I107,角色属性概况!$I:$N,VLOOKUP($H107,对应表!$AD:$AE,2,FALSE),FALSE)*$J107)</f>
        <v>#N/A</v>
      </c>
      <c r="AI107" s="12" t="str">
        <f t="shared" si="88"/>
        <v/>
      </c>
      <c r="AR107">
        <v>999</v>
      </c>
      <c r="AU107" s="4"/>
      <c r="AV107" s="4"/>
      <c r="AW107" s="4"/>
      <c r="AX107" s="4"/>
      <c r="AZ107" s="12" t="str">
        <f t="shared" si="89"/>
        <v/>
      </c>
      <c r="BA107" s="12" t="str">
        <f>IF(_xlfn.IFNA(VLOOKUP(AU107,$K:$L,2,FALSE),"")=0,"",_xlfn.IFNA(VLOOKUP(AU107,$K:$L,2,FALSE),""))</f>
        <v/>
      </c>
      <c r="BB107" s="12" t="str">
        <f>IF(_xlfn.IFNA(VLOOKUP(AV107,$K:$L,2,FALSE),"")=0,"",_xlfn.IFNA(VLOOKUP(AV107,$K:$L,2,FALSE),""))</f>
        <v/>
      </c>
      <c r="BC107" s="12" t="str">
        <f>IF(_xlfn.IFNA(VLOOKUP(AW107,$K:$L,2,FALSE),"")=0,"",_xlfn.IFNA(VLOOKUP(AW107,$K:$L,2,FALSE),""))</f>
        <v/>
      </c>
      <c r="BD107" s="12" t="str">
        <f>IF(_xlfn.IFNA(VLOOKUP(AX107,$K:$L,2,FALSE),"")=0,"",_xlfn.IFNA(VLOOKUP(AX107,$K:$L,2,FALSE),""))</f>
        <v/>
      </c>
      <c r="BE107" s="12" t="str">
        <f>IF(_xlfn.IFNA(VLOOKUP(AY107,$K:$L,2,FALSE),"")=0,"",_xlfn.IFNA(VLOOKUP(AY107,$K:$L,2,FALSE),""))</f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L107" t="e">
        <f t="shared" si="81"/>
        <v>#N/A</v>
      </c>
      <c r="BM107" t="str">
        <f t="shared" si="82"/>
        <v/>
      </c>
    </row>
    <row r="108" spans="11:65" x14ac:dyDescent="0.15">
      <c r="K108" t="str">
        <f t="shared" si="87"/>
        <v>被动攻击中lv16</v>
      </c>
      <c r="L108" s="6" t="str">
        <f>Q108&amp;":"&amp;M108&amp;":"&amp;VLOOKUP(N108,对应表!B:C,2,FALSE)&amp;":"&amp;IF(buff!O108="",0,O108)</f>
        <v>20036:100:1:0</v>
      </c>
      <c r="M108">
        <v>100</v>
      </c>
      <c r="N108" s="1" t="s">
        <v>299</v>
      </c>
      <c r="O108">
        <v>0</v>
      </c>
      <c r="Q108">
        <v>20036</v>
      </c>
      <c r="R108" s="4" t="s">
        <v>1092</v>
      </c>
      <c r="S108" s="4" t="str">
        <f t="shared" si="84"/>
        <v>被动攻击中lv16</v>
      </c>
      <c r="T108" t="s">
        <v>300</v>
      </c>
      <c r="Y108" t="s">
        <v>409</v>
      </c>
      <c r="Z108" t="e">
        <f>INT(VLOOKUP($I108,角色属性概况!$I:$N,VLOOKUP($H108,对应表!$AD:$AE,2,FALSE),FALSE)*$J108)</f>
        <v>#N/A</v>
      </c>
      <c r="AI108" s="12" t="str">
        <f t="shared" si="88"/>
        <v/>
      </c>
      <c r="AR108">
        <v>999</v>
      </c>
      <c r="AU108" s="4"/>
      <c r="AV108" s="4"/>
      <c r="AW108" s="4"/>
      <c r="AX108" s="4"/>
      <c r="AZ108" s="12" t="str">
        <f t="shared" si="89"/>
        <v/>
      </c>
      <c r="BA108" s="12" t="str">
        <f>IF(_xlfn.IFNA(VLOOKUP(AU108,$K:$L,2,FALSE),"")=0,"",_xlfn.IFNA(VLOOKUP(AU108,$K:$L,2,FALSE),""))</f>
        <v/>
      </c>
      <c r="BB108" s="12" t="str">
        <f>IF(_xlfn.IFNA(VLOOKUP(AV108,$K:$L,2,FALSE),"")=0,"",_xlfn.IFNA(VLOOKUP(AV108,$K:$L,2,FALSE),""))</f>
        <v/>
      </c>
      <c r="BC108" s="12" t="str">
        <f>IF(_xlfn.IFNA(VLOOKUP(AW108,$K:$L,2,FALSE),"")=0,"",_xlfn.IFNA(VLOOKUP(AW108,$K:$L,2,FALSE),""))</f>
        <v/>
      </c>
      <c r="BD108" s="12" t="str">
        <f>IF(_xlfn.IFNA(VLOOKUP(AX108,$K:$L,2,FALSE),"")=0,"",_xlfn.IFNA(VLOOKUP(AX108,$K:$L,2,FALSE),""))</f>
        <v/>
      </c>
      <c r="BE108" s="12" t="str">
        <f>IF(_xlfn.IFNA(VLOOKUP(AY108,$K:$L,2,FALSE),"")=0,"",_xlfn.IFNA(VLOOKUP(AY108,$K:$L,2,FALSE),""))</f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L108" t="e">
        <f t="shared" si="81"/>
        <v>#N/A</v>
      </c>
      <c r="BM108" t="str">
        <f t="shared" si="82"/>
        <v/>
      </c>
    </row>
    <row r="109" spans="11:65" x14ac:dyDescent="0.15">
      <c r="K109" t="str">
        <f t="shared" si="87"/>
        <v>被动攻击中lv17</v>
      </c>
      <c r="L109" s="6" t="str">
        <f>Q109&amp;":"&amp;M109&amp;":"&amp;VLOOKUP(N109,对应表!B:C,2,FALSE)&amp;":"&amp;IF(buff!O109="",0,O109)</f>
        <v>20037:100:1:0</v>
      </c>
      <c r="M109">
        <v>100</v>
      </c>
      <c r="N109" s="1" t="s">
        <v>299</v>
      </c>
      <c r="O109">
        <v>0</v>
      </c>
      <c r="Q109">
        <v>20037</v>
      </c>
      <c r="R109" s="4" t="s">
        <v>1093</v>
      </c>
      <c r="S109" s="4" t="str">
        <f t="shared" si="84"/>
        <v>被动攻击中lv17</v>
      </c>
      <c r="T109" t="s">
        <v>300</v>
      </c>
      <c r="Y109" t="s">
        <v>409</v>
      </c>
      <c r="Z109" t="e">
        <f>INT(VLOOKUP($I109,角色属性概况!$I:$N,VLOOKUP($H109,对应表!$AD:$AE,2,FALSE),FALSE)*$J109)</f>
        <v>#N/A</v>
      </c>
      <c r="AI109" s="12" t="str">
        <f t="shared" si="88"/>
        <v/>
      </c>
      <c r="AR109">
        <v>999</v>
      </c>
      <c r="AU109" s="4"/>
      <c r="AV109" s="4"/>
      <c r="AW109" s="4"/>
      <c r="AX109" s="4"/>
      <c r="AZ109" s="12" t="str">
        <f t="shared" si="89"/>
        <v/>
      </c>
      <c r="BA109" s="12" t="str">
        <f>IF(_xlfn.IFNA(VLOOKUP(AU109,$K:$L,2,FALSE),"")=0,"",_xlfn.IFNA(VLOOKUP(AU109,$K:$L,2,FALSE),""))</f>
        <v/>
      </c>
      <c r="BB109" s="12" t="str">
        <f>IF(_xlfn.IFNA(VLOOKUP(AV109,$K:$L,2,FALSE),"")=0,"",_xlfn.IFNA(VLOOKUP(AV109,$K:$L,2,FALSE),""))</f>
        <v/>
      </c>
      <c r="BC109" s="12" t="str">
        <f>IF(_xlfn.IFNA(VLOOKUP(AW109,$K:$L,2,FALSE),"")=0,"",_xlfn.IFNA(VLOOKUP(AW109,$K:$L,2,FALSE),""))</f>
        <v/>
      </c>
      <c r="BD109" s="12" t="str">
        <f>IF(_xlfn.IFNA(VLOOKUP(AX109,$K:$L,2,FALSE),"")=0,"",_xlfn.IFNA(VLOOKUP(AX109,$K:$L,2,FALSE),""))</f>
        <v/>
      </c>
      <c r="BE109" s="12" t="str">
        <f>IF(_xlfn.IFNA(VLOOKUP(AY109,$K:$L,2,FALSE),"")=0,"",_xlfn.IFNA(VLOOKUP(AY109,$K:$L,2,FALSE),""))</f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L109" t="e">
        <f t="shared" si="81"/>
        <v>#N/A</v>
      </c>
      <c r="BM109" t="str">
        <f t="shared" si="82"/>
        <v/>
      </c>
    </row>
    <row r="110" spans="11:65" x14ac:dyDescent="0.15">
      <c r="K110" t="str">
        <f t="shared" si="87"/>
        <v>被动攻击中lv18</v>
      </c>
      <c r="L110" s="6" t="str">
        <f>Q110&amp;":"&amp;M110&amp;":"&amp;VLOOKUP(N110,对应表!B:C,2,FALSE)&amp;":"&amp;IF(buff!O110="",0,O110)</f>
        <v>20038:100:1:0</v>
      </c>
      <c r="M110">
        <v>100</v>
      </c>
      <c r="N110" s="1" t="s">
        <v>299</v>
      </c>
      <c r="O110">
        <v>0</v>
      </c>
      <c r="Q110">
        <v>20038</v>
      </c>
      <c r="R110" s="4" t="s">
        <v>1094</v>
      </c>
      <c r="S110" s="4" t="str">
        <f t="shared" si="84"/>
        <v>被动攻击中lv18</v>
      </c>
      <c r="T110" t="s">
        <v>300</v>
      </c>
      <c r="Y110" t="s">
        <v>409</v>
      </c>
      <c r="Z110" t="e">
        <f>INT(VLOOKUP($I110,角色属性概况!$I:$N,VLOOKUP($H110,对应表!$AD:$AE,2,FALSE),FALSE)*$J110)</f>
        <v>#N/A</v>
      </c>
      <c r="AI110" s="12" t="str">
        <f t="shared" si="88"/>
        <v/>
      </c>
      <c r="AR110">
        <v>999</v>
      </c>
      <c r="AU110" s="4"/>
      <c r="AV110" s="4"/>
      <c r="AW110" s="4"/>
      <c r="AX110" s="4"/>
      <c r="AZ110" s="12" t="str">
        <f t="shared" si="89"/>
        <v/>
      </c>
      <c r="BA110" s="12" t="str">
        <f>IF(_xlfn.IFNA(VLOOKUP(AU110,$K:$L,2,FALSE),"")=0,"",_xlfn.IFNA(VLOOKUP(AU110,$K:$L,2,FALSE),""))</f>
        <v/>
      </c>
      <c r="BB110" s="12" t="str">
        <f>IF(_xlfn.IFNA(VLOOKUP(AV110,$K:$L,2,FALSE),"")=0,"",_xlfn.IFNA(VLOOKUP(AV110,$K:$L,2,FALSE),""))</f>
        <v/>
      </c>
      <c r="BC110" s="12" t="str">
        <f>IF(_xlfn.IFNA(VLOOKUP(AW110,$K:$L,2,FALSE),"")=0,"",_xlfn.IFNA(VLOOKUP(AW110,$K:$L,2,FALSE),""))</f>
        <v/>
      </c>
      <c r="BD110" s="12" t="str">
        <f>IF(_xlfn.IFNA(VLOOKUP(AX110,$K:$L,2,FALSE),"")=0,"",_xlfn.IFNA(VLOOKUP(AX110,$K:$L,2,FALSE),""))</f>
        <v/>
      </c>
      <c r="BE110" s="12" t="str">
        <f>IF(_xlfn.IFNA(VLOOKUP(AY110,$K:$L,2,FALSE),"")=0,"",_xlfn.IFNA(VLOOKUP(AY110,$K:$L,2,FALSE),""))</f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L110" t="e">
        <f t="shared" si="81"/>
        <v>#N/A</v>
      </c>
      <c r="BM110" t="str">
        <f t="shared" si="82"/>
        <v/>
      </c>
    </row>
    <row r="111" spans="11:65" x14ac:dyDescent="0.15">
      <c r="K111" t="str">
        <f t="shared" si="87"/>
        <v>被动攻击中lv19</v>
      </c>
      <c r="L111" s="6" t="str">
        <f>Q111&amp;":"&amp;M111&amp;":"&amp;VLOOKUP(N111,对应表!B:C,2,FALSE)&amp;":"&amp;IF(buff!O111="",0,O111)</f>
        <v>20039:100:1:0</v>
      </c>
      <c r="M111">
        <v>100</v>
      </c>
      <c r="N111" s="1" t="s">
        <v>299</v>
      </c>
      <c r="O111">
        <v>0</v>
      </c>
      <c r="Q111">
        <v>20039</v>
      </c>
      <c r="R111" s="4" t="s">
        <v>1095</v>
      </c>
      <c r="S111" s="4" t="str">
        <f t="shared" si="84"/>
        <v>被动攻击中lv19</v>
      </c>
      <c r="T111" t="s">
        <v>300</v>
      </c>
      <c r="Y111" t="s">
        <v>409</v>
      </c>
      <c r="Z111" t="e">
        <f>INT(VLOOKUP($I111,角色属性概况!$I:$N,VLOOKUP($H111,对应表!$AD:$AE,2,FALSE),FALSE)*$J111)</f>
        <v>#N/A</v>
      </c>
      <c r="AI111" s="12" t="str">
        <f t="shared" si="88"/>
        <v/>
      </c>
      <c r="AR111">
        <v>999</v>
      </c>
      <c r="AU111" s="4"/>
      <c r="AV111" s="4"/>
      <c r="AW111" s="4"/>
      <c r="AX111" s="4"/>
      <c r="AZ111" s="12" t="str">
        <f t="shared" si="89"/>
        <v/>
      </c>
      <c r="BA111" s="12" t="str">
        <f>IF(_xlfn.IFNA(VLOOKUP(AU111,$K:$L,2,FALSE),"")=0,"",_xlfn.IFNA(VLOOKUP(AU111,$K:$L,2,FALSE),""))</f>
        <v/>
      </c>
      <c r="BB111" s="12" t="str">
        <f>IF(_xlfn.IFNA(VLOOKUP(AV111,$K:$L,2,FALSE),"")=0,"",_xlfn.IFNA(VLOOKUP(AV111,$K:$L,2,FALSE),""))</f>
        <v/>
      </c>
      <c r="BC111" s="12" t="str">
        <f>IF(_xlfn.IFNA(VLOOKUP(AW111,$K:$L,2,FALSE),"")=0,"",_xlfn.IFNA(VLOOKUP(AW111,$K:$L,2,FALSE),""))</f>
        <v/>
      </c>
      <c r="BD111" s="12" t="str">
        <f>IF(_xlfn.IFNA(VLOOKUP(AX111,$K:$L,2,FALSE),"")=0,"",_xlfn.IFNA(VLOOKUP(AX111,$K:$L,2,FALSE),""))</f>
        <v/>
      </c>
      <c r="BE111" s="12" t="str">
        <f>IF(_xlfn.IFNA(VLOOKUP(AY111,$K:$L,2,FALSE),"")=0,"",_xlfn.IFNA(VLOOKUP(AY111,$K:$L,2,FALSE),""))</f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L111" t="e">
        <f t="shared" si="81"/>
        <v>#N/A</v>
      </c>
      <c r="BM111" t="str">
        <f t="shared" si="82"/>
        <v/>
      </c>
    </row>
    <row r="112" spans="11:65" x14ac:dyDescent="0.15">
      <c r="K112" t="str">
        <f t="shared" si="87"/>
        <v>被动攻击中lv20</v>
      </c>
      <c r="L112" s="6" t="str">
        <f>Q112&amp;":"&amp;M112&amp;":"&amp;VLOOKUP(N112,对应表!B:C,2,FALSE)&amp;":"&amp;IF(buff!O112="",0,O112)</f>
        <v>20040:100:1:0</v>
      </c>
      <c r="M112">
        <v>100</v>
      </c>
      <c r="N112" s="1" t="s">
        <v>299</v>
      </c>
      <c r="O112">
        <v>0</v>
      </c>
      <c r="Q112">
        <v>20040</v>
      </c>
      <c r="R112" s="4" t="s">
        <v>1096</v>
      </c>
      <c r="S112" s="4" t="str">
        <f t="shared" si="84"/>
        <v>被动攻击中lv20</v>
      </c>
      <c r="T112" t="s">
        <v>300</v>
      </c>
      <c r="Y112" t="s">
        <v>409</v>
      </c>
      <c r="Z112" t="e">
        <f>INT(VLOOKUP($I112,角色属性概况!$I:$N,VLOOKUP($H112,对应表!$AD:$AE,2,FALSE),FALSE)*$J112)</f>
        <v>#N/A</v>
      </c>
      <c r="AI112" s="12" t="str">
        <f t="shared" si="88"/>
        <v/>
      </c>
      <c r="AR112">
        <v>999</v>
      </c>
      <c r="AU112" s="4"/>
      <c r="AV112" s="4"/>
      <c r="AW112" s="4"/>
      <c r="AX112" s="4"/>
      <c r="AZ112" s="12" t="str">
        <f t="shared" si="89"/>
        <v/>
      </c>
      <c r="BA112" s="12" t="str">
        <f>IF(_xlfn.IFNA(VLOOKUP(AU112,$K:$L,2,FALSE),"")=0,"",_xlfn.IFNA(VLOOKUP(AU112,$K:$L,2,FALSE),""))</f>
        <v/>
      </c>
      <c r="BB112" s="12" t="str">
        <f>IF(_xlfn.IFNA(VLOOKUP(AV112,$K:$L,2,FALSE),"")=0,"",_xlfn.IFNA(VLOOKUP(AV112,$K:$L,2,FALSE),""))</f>
        <v/>
      </c>
      <c r="BC112" s="12" t="str">
        <f>IF(_xlfn.IFNA(VLOOKUP(AW112,$K:$L,2,FALSE),"")=0,"",_xlfn.IFNA(VLOOKUP(AW112,$K:$L,2,FALSE),""))</f>
        <v/>
      </c>
      <c r="BD112" s="12" t="str">
        <f>IF(_xlfn.IFNA(VLOOKUP(AX112,$K:$L,2,FALSE),"")=0,"",_xlfn.IFNA(VLOOKUP(AX112,$K:$L,2,FALSE),""))</f>
        <v/>
      </c>
      <c r="BE112" s="12" t="str">
        <f>IF(_xlfn.IFNA(VLOOKUP(AY112,$K:$L,2,FALSE),"")=0,"",_xlfn.IFNA(VLOOKUP(AY112,$K:$L,2,FALSE),""))</f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L112" t="e">
        <f t="shared" si="81"/>
        <v>#N/A</v>
      </c>
      <c r="BM112" t="str">
        <f t="shared" si="82"/>
        <v/>
      </c>
    </row>
    <row r="113" spans="11:65" x14ac:dyDescent="0.15">
      <c r="K113" t="str">
        <f t="shared" si="87"/>
        <v>被动攻击大lv1</v>
      </c>
      <c r="L113" s="6" t="str">
        <f>Q113&amp;":"&amp;M113&amp;":"&amp;VLOOKUP(N113,对应表!B:C,2,FALSE)&amp;":"&amp;IF(buff!O113="",0,O113)</f>
        <v>20041:100:1:0</v>
      </c>
      <c r="M113">
        <v>100</v>
      </c>
      <c r="N113" s="1" t="s">
        <v>299</v>
      </c>
      <c r="O113">
        <v>0</v>
      </c>
      <c r="Q113">
        <v>20041</v>
      </c>
      <c r="R113" s="4" t="s">
        <v>504</v>
      </c>
      <c r="S113" s="4" t="str">
        <f t="shared" si="84"/>
        <v>被动攻击大lv1</v>
      </c>
      <c r="T113" t="s">
        <v>300</v>
      </c>
      <c r="Y113" t="s">
        <v>409</v>
      </c>
      <c r="Z113" t="e">
        <f>INT(VLOOKUP($I113,角色属性概况!$I:$N,VLOOKUP($H113,对应表!$AD:$AE,2,FALSE),FALSE)*$J113)</f>
        <v>#N/A</v>
      </c>
      <c r="AI113" s="12" t="str">
        <f t="shared" si="88"/>
        <v/>
      </c>
      <c r="AR113">
        <v>999</v>
      </c>
      <c r="AU113" s="4"/>
      <c r="AV113" s="4"/>
      <c r="AW113" s="4"/>
      <c r="AX113" s="4"/>
      <c r="AZ113" s="12" t="str">
        <f t="shared" si="89"/>
        <v/>
      </c>
      <c r="BA113" s="12" t="str">
        <f>IF(_xlfn.IFNA(VLOOKUP(AU113,$K:$L,2,FALSE),"")=0,"",_xlfn.IFNA(VLOOKUP(AU113,$K:$L,2,FALSE),""))</f>
        <v/>
      </c>
      <c r="BB113" s="12" t="str">
        <f>IF(_xlfn.IFNA(VLOOKUP(AV113,$K:$L,2,FALSE),"")=0,"",_xlfn.IFNA(VLOOKUP(AV113,$K:$L,2,FALSE),""))</f>
        <v/>
      </c>
      <c r="BC113" s="12" t="str">
        <f>IF(_xlfn.IFNA(VLOOKUP(AW113,$K:$L,2,FALSE),"")=0,"",_xlfn.IFNA(VLOOKUP(AW113,$K:$L,2,FALSE),""))</f>
        <v/>
      </c>
      <c r="BD113" s="12" t="str">
        <f>IF(_xlfn.IFNA(VLOOKUP(AX113,$K:$L,2,FALSE),"")=0,"",_xlfn.IFNA(VLOOKUP(AX113,$K:$L,2,FALSE),""))</f>
        <v/>
      </c>
      <c r="BE113" s="12" t="str">
        <f>IF(_xlfn.IFNA(VLOOKUP(AY113,$K:$L,2,FALSE),"")=0,"",_xlfn.IFNA(VLOOKUP(AY113,$K:$L,2,FALSE),""))</f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L113" t="e">
        <f t="shared" si="81"/>
        <v>#N/A</v>
      </c>
      <c r="BM113" t="str">
        <f t="shared" si="82"/>
        <v/>
      </c>
    </row>
    <row r="114" spans="11:65" x14ac:dyDescent="0.15">
      <c r="K114" t="str">
        <f t="shared" si="87"/>
        <v>被动攻击大lv2</v>
      </c>
      <c r="L114" s="6" t="str">
        <f>Q114&amp;":"&amp;M114&amp;":"&amp;VLOOKUP(N114,对应表!B:C,2,FALSE)&amp;":"&amp;IF(buff!O114="",0,O114)</f>
        <v>20042:100:1:0</v>
      </c>
      <c r="M114">
        <v>100</v>
      </c>
      <c r="N114" s="1" t="s">
        <v>299</v>
      </c>
      <c r="O114">
        <v>0</v>
      </c>
      <c r="Q114">
        <v>20042</v>
      </c>
      <c r="R114" s="4" t="s">
        <v>505</v>
      </c>
      <c r="S114" s="4" t="str">
        <f t="shared" si="84"/>
        <v>被动攻击大lv2</v>
      </c>
      <c r="T114" t="s">
        <v>300</v>
      </c>
      <c r="Y114" t="s">
        <v>409</v>
      </c>
      <c r="Z114" t="e">
        <f>INT(VLOOKUP($I114,角色属性概况!$I:$N,VLOOKUP($H114,对应表!$AD:$AE,2,FALSE),FALSE)*$J114)</f>
        <v>#N/A</v>
      </c>
      <c r="AI114" s="12" t="str">
        <f t="shared" si="88"/>
        <v/>
      </c>
      <c r="AR114">
        <v>999</v>
      </c>
      <c r="AU114" s="4"/>
      <c r="AV114" s="4"/>
      <c r="AW114" s="4"/>
      <c r="AX114" s="4"/>
      <c r="AZ114" s="12" t="str">
        <f t="shared" si="89"/>
        <v/>
      </c>
      <c r="BA114" s="12" t="str">
        <f>IF(_xlfn.IFNA(VLOOKUP(AU114,$K:$L,2,FALSE),"")=0,"",_xlfn.IFNA(VLOOKUP(AU114,$K:$L,2,FALSE),""))</f>
        <v/>
      </c>
      <c r="BB114" s="12" t="str">
        <f>IF(_xlfn.IFNA(VLOOKUP(AV114,$K:$L,2,FALSE),"")=0,"",_xlfn.IFNA(VLOOKUP(AV114,$K:$L,2,FALSE),""))</f>
        <v/>
      </c>
      <c r="BC114" s="12" t="str">
        <f>IF(_xlfn.IFNA(VLOOKUP(AW114,$K:$L,2,FALSE),"")=0,"",_xlfn.IFNA(VLOOKUP(AW114,$K:$L,2,FALSE),""))</f>
        <v/>
      </c>
      <c r="BD114" s="12" t="str">
        <f>IF(_xlfn.IFNA(VLOOKUP(AX114,$K:$L,2,FALSE),"")=0,"",_xlfn.IFNA(VLOOKUP(AX114,$K:$L,2,FALSE),""))</f>
        <v/>
      </c>
      <c r="BE114" s="12" t="str">
        <f>IF(_xlfn.IFNA(VLOOKUP(AY114,$K:$L,2,FALSE),"")=0,"",_xlfn.IFNA(VLOOKUP(AY114,$K:$L,2,FALSE),""))</f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L114" t="e">
        <f t="shared" si="81"/>
        <v>#N/A</v>
      </c>
      <c r="BM114" t="str">
        <f t="shared" si="82"/>
        <v/>
      </c>
    </row>
    <row r="115" spans="11:65" x14ac:dyDescent="0.15">
      <c r="K115" t="str">
        <f t="shared" si="87"/>
        <v>被动攻击大lv3</v>
      </c>
      <c r="L115" s="6" t="str">
        <f>Q115&amp;":"&amp;M115&amp;":"&amp;VLOOKUP(N115,对应表!B:C,2,FALSE)&amp;":"&amp;IF(buff!O115="",0,O115)</f>
        <v>20043:100:1:0</v>
      </c>
      <c r="M115">
        <v>100</v>
      </c>
      <c r="N115" s="1" t="s">
        <v>299</v>
      </c>
      <c r="O115">
        <v>0</v>
      </c>
      <c r="Q115">
        <v>20043</v>
      </c>
      <c r="R115" s="4" t="s">
        <v>506</v>
      </c>
      <c r="S115" s="4" t="str">
        <f t="shared" si="84"/>
        <v>被动攻击大lv3</v>
      </c>
      <c r="T115" t="s">
        <v>300</v>
      </c>
      <c r="Y115" t="s">
        <v>409</v>
      </c>
      <c r="Z115" t="e">
        <f>INT(VLOOKUP($I115,角色属性概况!$I:$N,VLOOKUP($H115,对应表!$AD:$AE,2,FALSE),FALSE)*$J115)</f>
        <v>#N/A</v>
      </c>
      <c r="AI115" s="12" t="str">
        <f t="shared" si="88"/>
        <v/>
      </c>
      <c r="AR115">
        <v>999</v>
      </c>
      <c r="AU115" s="4"/>
      <c r="AV115" s="4"/>
      <c r="AW115" s="4"/>
      <c r="AX115" s="4"/>
      <c r="AZ115" s="12" t="str">
        <f t="shared" si="89"/>
        <v/>
      </c>
      <c r="BA115" s="12" t="str">
        <f>IF(_xlfn.IFNA(VLOOKUP(AU115,$K:$L,2,FALSE),"")=0,"",_xlfn.IFNA(VLOOKUP(AU115,$K:$L,2,FALSE),""))</f>
        <v/>
      </c>
      <c r="BB115" s="12" t="str">
        <f>IF(_xlfn.IFNA(VLOOKUP(AV115,$K:$L,2,FALSE),"")=0,"",_xlfn.IFNA(VLOOKUP(AV115,$K:$L,2,FALSE),""))</f>
        <v/>
      </c>
      <c r="BC115" s="12" t="str">
        <f>IF(_xlfn.IFNA(VLOOKUP(AW115,$K:$L,2,FALSE),"")=0,"",_xlfn.IFNA(VLOOKUP(AW115,$K:$L,2,FALSE),""))</f>
        <v/>
      </c>
      <c r="BD115" s="12" t="str">
        <f>IF(_xlfn.IFNA(VLOOKUP(AX115,$K:$L,2,FALSE),"")=0,"",_xlfn.IFNA(VLOOKUP(AX115,$K:$L,2,FALSE),""))</f>
        <v/>
      </c>
      <c r="BE115" s="12" t="str">
        <f>IF(_xlfn.IFNA(VLOOKUP(AY115,$K:$L,2,FALSE),"")=0,"",_xlfn.IFNA(VLOOKUP(AY115,$K:$L,2,FALSE),""))</f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L115" t="e">
        <f t="shared" si="81"/>
        <v>#N/A</v>
      </c>
      <c r="BM115" t="str">
        <f t="shared" si="82"/>
        <v/>
      </c>
    </row>
    <row r="116" spans="11:65" x14ac:dyDescent="0.15">
      <c r="K116" t="str">
        <f t="shared" si="87"/>
        <v>被动攻击大lv4</v>
      </c>
      <c r="L116" s="6" t="str">
        <f>Q116&amp;":"&amp;M116&amp;":"&amp;VLOOKUP(N116,对应表!B:C,2,FALSE)&amp;":"&amp;IF(buff!O116="",0,O116)</f>
        <v>20044:100:1:0</v>
      </c>
      <c r="M116">
        <v>100</v>
      </c>
      <c r="N116" s="1" t="s">
        <v>299</v>
      </c>
      <c r="O116">
        <v>0</v>
      </c>
      <c r="Q116">
        <v>20044</v>
      </c>
      <c r="R116" s="4" t="s">
        <v>507</v>
      </c>
      <c r="S116" s="4" t="str">
        <f t="shared" si="84"/>
        <v>被动攻击大lv4</v>
      </c>
      <c r="T116" t="s">
        <v>300</v>
      </c>
      <c r="Y116" t="s">
        <v>409</v>
      </c>
      <c r="Z116" t="e">
        <f>INT(VLOOKUP($I116,角色属性概况!$I:$N,VLOOKUP($H116,对应表!$AD:$AE,2,FALSE),FALSE)*$J116)</f>
        <v>#N/A</v>
      </c>
      <c r="AI116" s="12" t="str">
        <f t="shared" si="88"/>
        <v/>
      </c>
      <c r="AR116">
        <v>999</v>
      </c>
      <c r="AU116" s="4"/>
      <c r="AV116" s="4"/>
      <c r="AW116" s="4"/>
      <c r="AX116" s="4"/>
      <c r="AZ116" s="12" t="str">
        <f t="shared" si="89"/>
        <v/>
      </c>
      <c r="BA116" s="12" t="str">
        <f>IF(_xlfn.IFNA(VLOOKUP(AU116,$K:$L,2,FALSE),"")=0,"",_xlfn.IFNA(VLOOKUP(AU116,$K:$L,2,FALSE),""))</f>
        <v/>
      </c>
      <c r="BB116" s="12" t="str">
        <f>IF(_xlfn.IFNA(VLOOKUP(AV116,$K:$L,2,FALSE),"")=0,"",_xlfn.IFNA(VLOOKUP(AV116,$K:$L,2,FALSE),""))</f>
        <v/>
      </c>
      <c r="BC116" s="12" t="str">
        <f>IF(_xlfn.IFNA(VLOOKUP(AW116,$K:$L,2,FALSE),"")=0,"",_xlfn.IFNA(VLOOKUP(AW116,$K:$L,2,FALSE),""))</f>
        <v/>
      </c>
      <c r="BD116" s="12" t="str">
        <f>IF(_xlfn.IFNA(VLOOKUP(AX116,$K:$L,2,FALSE),"")=0,"",_xlfn.IFNA(VLOOKUP(AX116,$K:$L,2,FALSE),""))</f>
        <v/>
      </c>
      <c r="BE116" s="12" t="str">
        <f>IF(_xlfn.IFNA(VLOOKUP(AY116,$K:$L,2,FALSE),"")=0,"",_xlfn.IFNA(VLOOKUP(AY116,$K:$L,2,FALSE),""))</f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L116" t="e">
        <f t="shared" si="81"/>
        <v>#N/A</v>
      </c>
      <c r="BM116" t="str">
        <f t="shared" si="82"/>
        <v/>
      </c>
    </row>
    <row r="117" spans="11:65" x14ac:dyDescent="0.15">
      <c r="K117" t="str">
        <f t="shared" si="87"/>
        <v>被动攻击大lv5</v>
      </c>
      <c r="L117" s="6" t="str">
        <f>Q117&amp;":"&amp;M117&amp;":"&amp;VLOOKUP(N117,对应表!B:C,2,FALSE)&amp;":"&amp;IF(buff!O117="",0,O117)</f>
        <v>20045:100:1:0</v>
      </c>
      <c r="M117">
        <v>100</v>
      </c>
      <c r="N117" s="1" t="s">
        <v>299</v>
      </c>
      <c r="O117">
        <v>0</v>
      </c>
      <c r="Q117">
        <v>20045</v>
      </c>
      <c r="R117" s="4" t="s">
        <v>508</v>
      </c>
      <c r="S117" s="4" t="str">
        <f t="shared" si="84"/>
        <v>被动攻击大lv5</v>
      </c>
      <c r="T117" t="s">
        <v>300</v>
      </c>
      <c r="Y117" t="s">
        <v>409</v>
      </c>
      <c r="Z117" t="e">
        <f>INT(VLOOKUP($I117,角色属性概况!$I:$N,VLOOKUP($H117,对应表!$AD:$AE,2,FALSE),FALSE)*$J117)</f>
        <v>#N/A</v>
      </c>
      <c r="AI117" s="12" t="str">
        <f t="shared" si="88"/>
        <v/>
      </c>
      <c r="AR117">
        <v>999</v>
      </c>
      <c r="AU117" s="4"/>
      <c r="AV117" s="4"/>
      <c r="AW117" s="4"/>
      <c r="AX117" s="4"/>
      <c r="AZ117" s="12" t="str">
        <f t="shared" si="89"/>
        <v/>
      </c>
      <c r="BA117" s="12" t="str">
        <f>IF(_xlfn.IFNA(VLOOKUP(AU117,$K:$L,2,FALSE),"")=0,"",_xlfn.IFNA(VLOOKUP(AU117,$K:$L,2,FALSE),""))</f>
        <v/>
      </c>
      <c r="BB117" s="12" t="str">
        <f>IF(_xlfn.IFNA(VLOOKUP(AV117,$K:$L,2,FALSE),"")=0,"",_xlfn.IFNA(VLOOKUP(AV117,$K:$L,2,FALSE),""))</f>
        <v/>
      </c>
      <c r="BC117" s="12" t="str">
        <f>IF(_xlfn.IFNA(VLOOKUP(AW117,$K:$L,2,FALSE),"")=0,"",_xlfn.IFNA(VLOOKUP(AW117,$K:$L,2,FALSE),""))</f>
        <v/>
      </c>
      <c r="BD117" s="12" t="str">
        <f>IF(_xlfn.IFNA(VLOOKUP(AX117,$K:$L,2,FALSE),"")=0,"",_xlfn.IFNA(VLOOKUP(AX117,$K:$L,2,FALSE),""))</f>
        <v/>
      </c>
      <c r="BE117" s="12" t="str">
        <f>IF(_xlfn.IFNA(VLOOKUP(AY117,$K:$L,2,FALSE),"")=0,"",_xlfn.IFNA(VLOOKUP(AY117,$K:$L,2,FALSE),""))</f>
        <v/>
      </c>
      <c r="BF117" s="12" t="str">
        <f>_xlfn.IFNA(VLOOKUP(Y117,对应表!$Z:$AA,2,FALSE)&amp;Z117,"")</f>
        <v/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L117" t="e">
        <f t="shared" si="81"/>
        <v>#N/A</v>
      </c>
      <c r="BM117" t="str">
        <f t="shared" si="82"/>
        <v/>
      </c>
    </row>
    <row r="118" spans="11:65" x14ac:dyDescent="0.15">
      <c r="K118" t="str">
        <f t="shared" si="87"/>
        <v>被动攻击大lv6</v>
      </c>
      <c r="L118" s="6" t="str">
        <f>Q118&amp;":"&amp;M118&amp;":"&amp;VLOOKUP(N118,对应表!B:C,2,FALSE)&amp;":"&amp;IF(buff!O118="",0,O118)</f>
        <v>20046:100:1:0</v>
      </c>
      <c r="M118">
        <v>100</v>
      </c>
      <c r="N118" s="1" t="s">
        <v>299</v>
      </c>
      <c r="O118">
        <v>0</v>
      </c>
      <c r="Q118">
        <v>20046</v>
      </c>
      <c r="R118" s="4" t="s">
        <v>509</v>
      </c>
      <c r="S118" s="4" t="str">
        <f t="shared" si="84"/>
        <v>被动攻击大lv6</v>
      </c>
      <c r="T118" t="s">
        <v>300</v>
      </c>
      <c r="Y118" t="s">
        <v>409</v>
      </c>
      <c r="Z118" t="e">
        <f>INT(VLOOKUP($I118,角色属性概况!$I:$N,VLOOKUP($H118,对应表!$AD:$AE,2,FALSE),FALSE)*$J118)</f>
        <v>#N/A</v>
      </c>
      <c r="AI118" s="12" t="str">
        <f t="shared" si="88"/>
        <v/>
      </c>
      <c r="AR118">
        <v>999</v>
      </c>
      <c r="AU118" s="4"/>
      <c r="AV118" s="4"/>
      <c r="AW118" s="4"/>
      <c r="AX118" s="4"/>
      <c r="AZ118" s="12" t="str">
        <f t="shared" si="89"/>
        <v/>
      </c>
      <c r="BA118" s="12" t="str">
        <f>IF(_xlfn.IFNA(VLOOKUP(AU118,$K:$L,2,FALSE),"")=0,"",_xlfn.IFNA(VLOOKUP(AU118,$K:$L,2,FALSE),""))</f>
        <v/>
      </c>
      <c r="BB118" s="12" t="str">
        <f>IF(_xlfn.IFNA(VLOOKUP(AV118,$K:$L,2,FALSE),"")=0,"",_xlfn.IFNA(VLOOKUP(AV118,$K:$L,2,FALSE),""))</f>
        <v/>
      </c>
      <c r="BC118" s="12" t="str">
        <f>IF(_xlfn.IFNA(VLOOKUP(AW118,$K:$L,2,FALSE),"")=0,"",_xlfn.IFNA(VLOOKUP(AW118,$K:$L,2,FALSE),""))</f>
        <v/>
      </c>
      <c r="BD118" s="12" t="str">
        <f>IF(_xlfn.IFNA(VLOOKUP(AX118,$K:$L,2,FALSE),"")=0,"",_xlfn.IFNA(VLOOKUP(AX118,$K:$L,2,FALSE),""))</f>
        <v/>
      </c>
      <c r="BE118" s="12" t="str">
        <f>IF(_xlfn.IFNA(VLOOKUP(AY118,$K:$L,2,FALSE),"")=0,"",_xlfn.IFNA(VLOOKUP(AY118,$K:$L,2,FALSE),""))</f>
        <v/>
      </c>
      <c r="BF118" s="12" t="str">
        <f>_xlfn.IFNA(VLOOKUP(Y118,对应表!$Z:$AA,2,FALSE)&amp;Z118,"")</f>
        <v/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L118" t="e">
        <f t="shared" si="81"/>
        <v>#N/A</v>
      </c>
      <c r="BM118" t="str">
        <f t="shared" si="82"/>
        <v/>
      </c>
    </row>
    <row r="119" spans="11:65" x14ac:dyDescent="0.15">
      <c r="K119" t="str">
        <f t="shared" si="87"/>
        <v>被动攻击大lv7</v>
      </c>
      <c r="L119" s="6" t="str">
        <f>Q119&amp;":"&amp;M119&amp;":"&amp;VLOOKUP(N119,对应表!B:C,2,FALSE)&amp;":"&amp;IF(buff!O119="",0,O119)</f>
        <v>20047:100:1:0</v>
      </c>
      <c r="M119">
        <v>100</v>
      </c>
      <c r="N119" s="1" t="s">
        <v>299</v>
      </c>
      <c r="O119">
        <v>0</v>
      </c>
      <c r="Q119">
        <v>20047</v>
      </c>
      <c r="R119" s="4" t="s">
        <v>510</v>
      </c>
      <c r="S119" s="4" t="str">
        <f t="shared" si="84"/>
        <v>被动攻击大lv7</v>
      </c>
      <c r="T119" t="s">
        <v>300</v>
      </c>
      <c r="Y119" t="s">
        <v>409</v>
      </c>
      <c r="Z119" t="e">
        <f>INT(VLOOKUP($I119,角色属性概况!$I:$N,VLOOKUP($H119,对应表!$AD:$AE,2,FALSE),FALSE)*$J119)</f>
        <v>#N/A</v>
      </c>
      <c r="AI119" s="12" t="str">
        <f t="shared" si="88"/>
        <v/>
      </c>
      <c r="AR119">
        <v>999</v>
      </c>
      <c r="AU119" s="4"/>
      <c r="AV119" s="4"/>
      <c r="AW119" s="4"/>
      <c r="AX119" s="4"/>
      <c r="AZ119" s="12" t="str">
        <f t="shared" si="89"/>
        <v/>
      </c>
      <c r="BA119" s="12" t="str">
        <f>IF(_xlfn.IFNA(VLOOKUP(AU119,$K:$L,2,FALSE),"")=0,"",_xlfn.IFNA(VLOOKUP(AU119,$K:$L,2,FALSE),""))</f>
        <v/>
      </c>
      <c r="BB119" s="12" t="str">
        <f>IF(_xlfn.IFNA(VLOOKUP(AV119,$K:$L,2,FALSE),"")=0,"",_xlfn.IFNA(VLOOKUP(AV119,$K:$L,2,FALSE),""))</f>
        <v/>
      </c>
      <c r="BC119" s="12" t="str">
        <f>IF(_xlfn.IFNA(VLOOKUP(AW119,$K:$L,2,FALSE),"")=0,"",_xlfn.IFNA(VLOOKUP(AW119,$K:$L,2,FALSE),""))</f>
        <v/>
      </c>
      <c r="BD119" s="12" t="str">
        <f>IF(_xlfn.IFNA(VLOOKUP(AX119,$K:$L,2,FALSE),"")=0,"",_xlfn.IFNA(VLOOKUP(AX119,$K:$L,2,FALSE),""))</f>
        <v/>
      </c>
      <c r="BE119" s="12" t="str">
        <f>IF(_xlfn.IFNA(VLOOKUP(AY119,$K:$L,2,FALSE),"")=0,"",_xlfn.IFNA(VLOOKUP(AY119,$K:$L,2,FALSE),""))</f>
        <v/>
      </c>
      <c r="BF119" s="12" t="str">
        <f>_xlfn.IFNA(VLOOKUP(Y119,对应表!$Z:$AA,2,FALSE)&amp;Z119,"")</f>
        <v/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L119" t="e">
        <f t="shared" si="81"/>
        <v>#N/A</v>
      </c>
      <c r="BM119" t="str">
        <f t="shared" si="82"/>
        <v/>
      </c>
    </row>
    <row r="120" spans="11:65" x14ac:dyDescent="0.15">
      <c r="K120" t="str">
        <f t="shared" si="87"/>
        <v>被动攻击大lv8</v>
      </c>
      <c r="L120" s="6" t="str">
        <f>Q120&amp;":"&amp;M120&amp;":"&amp;VLOOKUP(N120,对应表!B:C,2,FALSE)&amp;":"&amp;IF(buff!O120="",0,O120)</f>
        <v>20048:100:1:0</v>
      </c>
      <c r="M120">
        <v>100</v>
      </c>
      <c r="N120" s="1" t="s">
        <v>299</v>
      </c>
      <c r="O120">
        <v>0</v>
      </c>
      <c r="Q120">
        <v>20048</v>
      </c>
      <c r="R120" s="4" t="s">
        <v>511</v>
      </c>
      <c r="S120" s="4" t="str">
        <f t="shared" si="84"/>
        <v>被动攻击大lv8</v>
      </c>
      <c r="T120" t="s">
        <v>300</v>
      </c>
      <c r="Y120" t="s">
        <v>409</v>
      </c>
      <c r="Z120" t="e">
        <f>INT(VLOOKUP($I120,角色属性概况!$I:$N,VLOOKUP($H120,对应表!$AD:$AE,2,FALSE),FALSE)*$J120)</f>
        <v>#N/A</v>
      </c>
      <c r="AI120" s="12" t="str">
        <f t="shared" si="88"/>
        <v/>
      </c>
      <c r="AR120">
        <v>999</v>
      </c>
      <c r="AU120" s="4"/>
      <c r="AV120" s="4"/>
      <c r="AW120" s="4"/>
      <c r="AX120" s="4"/>
      <c r="AZ120" s="12" t="str">
        <f t="shared" si="89"/>
        <v/>
      </c>
      <c r="BA120" s="12" t="str">
        <f>IF(_xlfn.IFNA(VLOOKUP(AU120,$K:$L,2,FALSE),"")=0,"",_xlfn.IFNA(VLOOKUP(AU120,$K:$L,2,FALSE),""))</f>
        <v/>
      </c>
      <c r="BB120" s="12" t="str">
        <f>IF(_xlfn.IFNA(VLOOKUP(AV120,$K:$L,2,FALSE),"")=0,"",_xlfn.IFNA(VLOOKUP(AV120,$K:$L,2,FALSE),""))</f>
        <v/>
      </c>
      <c r="BC120" s="12" t="str">
        <f>IF(_xlfn.IFNA(VLOOKUP(AW120,$K:$L,2,FALSE),"")=0,"",_xlfn.IFNA(VLOOKUP(AW120,$K:$L,2,FALSE),""))</f>
        <v/>
      </c>
      <c r="BD120" s="12" t="str">
        <f>IF(_xlfn.IFNA(VLOOKUP(AX120,$K:$L,2,FALSE),"")=0,"",_xlfn.IFNA(VLOOKUP(AX120,$K:$L,2,FALSE),""))</f>
        <v/>
      </c>
      <c r="BE120" s="12" t="str">
        <f>IF(_xlfn.IFNA(VLOOKUP(AY120,$K:$L,2,FALSE),"")=0,"",_xlfn.IFNA(VLOOKUP(AY120,$K:$L,2,FALSE),""))</f>
        <v/>
      </c>
      <c r="BF120" s="12" t="str">
        <f>_xlfn.IFNA(VLOOKUP(Y120,对应表!$Z:$AA,2,FALSE)&amp;Z120,"")</f>
        <v/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L120" t="e">
        <f t="shared" si="81"/>
        <v>#N/A</v>
      </c>
      <c r="BM120" t="str">
        <f t="shared" si="82"/>
        <v/>
      </c>
    </row>
    <row r="121" spans="11:65" x14ac:dyDescent="0.15">
      <c r="K121" t="str">
        <f t="shared" si="87"/>
        <v>被动攻击大lv9</v>
      </c>
      <c r="L121" s="6" t="str">
        <f>Q121&amp;":"&amp;M121&amp;":"&amp;VLOOKUP(N121,对应表!B:C,2,FALSE)&amp;":"&amp;IF(buff!O121="",0,O121)</f>
        <v>20049:100:1:0</v>
      </c>
      <c r="M121">
        <v>100</v>
      </c>
      <c r="N121" s="1" t="s">
        <v>299</v>
      </c>
      <c r="O121">
        <v>0</v>
      </c>
      <c r="Q121">
        <v>20049</v>
      </c>
      <c r="R121" s="4" t="s">
        <v>512</v>
      </c>
      <c r="S121" s="4" t="str">
        <f t="shared" si="84"/>
        <v>被动攻击大lv9</v>
      </c>
      <c r="T121" t="s">
        <v>300</v>
      </c>
      <c r="Y121" t="s">
        <v>409</v>
      </c>
      <c r="Z121" t="e">
        <f>INT(VLOOKUP($I121,角色属性概况!$I:$N,VLOOKUP($H121,对应表!$AD:$AE,2,FALSE),FALSE)*$J121)</f>
        <v>#N/A</v>
      </c>
      <c r="AI121" s="12" t="str">
        <f t="shared" si="88"/>
        <v/>
      </c>
      <c r="AR121">
        <v>999</v>
      </c>
      <c r="AU121" s="4"/>
      <c r="AV121" s="4"/>
      <c r="AW121" s="4"/>
      <c r="AX121" s="4"/>
      <c r="AZ121" s="12" t="str">
        <f t="shared" si="89"/>
        <v/>
      </c>
      <c r="BA121" s="12" t="str">
        <f>IF(_xlfn.IFNA(VLOOKUP(AU121,$K:$L,2,FALSE),"")=0,"",_xlfn.IFNA(VLOOKUP(AU121,$K:$L,2,FALSE),""))</f>
        <v/>
      </c>
      <c r="BB121" s="12" t="str">
        <f>IF(_xlfn.IFNA(VLOOKUP(AV121,$K:$L,2,FALSE),"")=0,"",_xlfn.IFNA(VLOOKUP(AV121,$K:$L,2,FALSE),""))</f>
        <v/>
      </c>
      <c r="BC121" s="12" t="str">
        <f>IF(_xlfn.IFNA(VLOOKUP(AW121,$K:$L,2,FALSE),"")=0,"",_xlfn.IFNA(VLOOKUP(AW121,$K:$L,2,FALSE),""))</f>
        <v/>
      </c>
      <c r="BD121" s="12" t="str">
        <f>IF(_xlfn.IFNA(VLOOKUP(AX121,$K:$L,2,FALSE),"")=0,"",_xlfn.IFNA(VLOOKUP(AX121,$K:$L,2,FALSE),""))</f>
        <v/>
      </c>
      <c r="BE121" s="12" t="str">
        <f>IF(_xlfn.IFNA(VLOOKUP(AY121,$K:$L,2,FALSE),"")=0,"",_xlfn.IFNA(VLOOKUP(AY121,$K:$L,2,FALSE),""))</f>
        <v/>
      </c>
      <c r="BF121" s="12" t="str">
        <f>_xlfn.IFNA(VLOOKUP(Y121,对应表!$Z:$AA,2,FALSE)&amp;Z121,"")</f>
        <v/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L121" t="e">
        <f t="shared" si="81"/>
        <v>#N/A</v>
      </c>
      <c r="BM121" t="str">
        <f t="shared" si="82"/>
        <v/>
      </c>
    </row>
    <row r="122" spans="11:65" x14ac:dyDescent="0.15">
      <c r="K122" t="str">
        <f t="shared" si="87"/>
        <v>被动攻击大lv10</v>
      </c>
      <c r="L122" s="6" t="str">
        <f>Q122&amp;":"&amp;M122&amp;":"&amp;VLOOKUP(N122,对应表!B:C,2,FALSE)&amp;":"&amp;IF(buff!O122="",0,O122)</f>
        <v>20050:100:1:0</v>
      </c>
      <c r="M122">
        <v>100</v>
      </c>
      <c r="N122" s="1" t="s">
        <v>299</v>
      </c>
      <c r="O122">
        <v>0</v>
      </c>
      <c r="Q122">
        <v>20050</v>
      </c>
      <c r="R122" s="4" t="s">
        <v>513</v>
      </c>
      <c r="S122" s="4" t="str">
        <f t="shared" si="84"/>
        <v>被动攻击大lv10</v>
      </c>
      <c r="T122" t="s">
        <v>300</v>
      </c>
      <c r="Y122" t="s">
        <v>409</v>
      </c>
      <c r="Z122" t="e">
        <f>INT(VLOOKUP($I122,角色属性概况!$I:$N,VLOOKUP($H122,对应表!$AD:$AE,2,FALSE),FALSE)*$J122)</f>
        <v>#N/A</v>
      </c>
      <c r="AI122" s="12" t="str">
        <f t="shared" si="88"/>
        <v/>
      </c>
      <c r="AR122">
        <v>999</v>
      </c>
      <c r="AU122" s="4"/>
      <c r="AV122" s="4"/>
      <c r="AW122" s="4"/>
      <c r="AX122" s="4"/>
      <c r="AZ122" s="12" t="str">
        <f t="shared" si="89"/>
        <v/>
      </c>
      <c r="BA122" s="12" t="str">
        <f>IF(_xlfn.IFNA(VLOOKUP(AU122,$K:$L,2,FALSE),"")=0,"",_xlfn.IFNA(VLOOKUP(AU122,$K:$L,2,FALSE),""))</f>
        <v/>
      </c>
      <c r="BB122" s="12" t="str">
        <f>IF(_xlfn.IFNA(VLOOKUP(AV122,$K:$L,2,FALSE),"")=0,"",_xlfn.IFNA(VLOOKUP(AV122,$K:$L,2,FALSE),""))</f>
        <v/>
      </c>
      <c r="BC122" s="12" t="str">
        <f>IF(_xlfn.IFNA(VLOOKUP(AW122,$K:$L,2,FALSE),"")=0,"",_xlfn.IFNA(VLOOKUP(AW122,$K:$L,2,FALSE),""))</f>
        <v/>
      </c>
      <c r="BD122" s="12" t="str">
        <f>IF(_xlfn.IFNA(VLOOKUP(AX122,$K:$L,2,FALSE),"")=0,"",_xlfn.IFNA(VLOOKUP(AX122,$K:$L,2,FALSE),""))</f>
        <v/>
      </c>
      <c r="BE122" s="12" t="str">
        <f>IF(_xlfn.IFNA(VLOOKUP(AY122,$K:$L,2,FALSE),"")=0,"",_xlfn.IFNA(VLOOKUP(AY122,$K:$L,2,FALSE),""))</f>
        <v/>
      </c>
      <c r="BF122" s="12" t="str">
        <f>_xlfn.IFNA(VLOOKUP(Y122,对应表!$Z:$AA,2,FALSE)&amp;Z122,"")</f>
        <v/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L122" t="e">
        <f t="shared" si="81"/>
        <v>#N/A</v>
      </c>
      <c r="BM122" t="str">
        <f t="shared" si="82"/>
        <v/>
      </c>
    </row>
    <row r="123" spans="11:65" x14ac:dyDescent="0.15">
      <c r="K123" t="str">
        <f t="shared" si="87"/>
        <v>被动攻击大lv11</v>
      </c>
      <c r="L123" s="6" t="str">
        <f>Q123&amp;":"&amp;M123&amp;":"&amp;VLOOKUP(N123,对应表!B:C,2,FALSE)&amp;":"&amp;IF(buff!O123="",0,O123)</f>
        <v>20051:100:1:0</v>
      </c>
      <c r="M123">
        <v>100</v>
      </c>
      <c r="N123" s="1" t="s">
        <v>299</v>
      </c>
      <c r="O123">
        <v>0</v>
      </c>
      <c r="Q123">
        <v>20051</v>
      </c>
      <c r="R123" s="4" t="s">
        <v>514</v>
      </c>
      <c r="S123" s="4" t="str">
        <f t="shared" si="84"/>
        <v>被动攻击大lv11</v>
      </c>
      <c r="T123" t="s">
        <v>300</v>
      </c>
      <c r="Y123" t="s">
        <v>409</v>
      </c>
      <c r="Z123" t="e">
        <f>INT(VLOOKUP($I123,角色属性概况!$I:$N,VLOOKUP($H123,对应表!$AD:$AE,2,FALSE),FALSE)*$J123)</f>
        <v>#N/A</v>
      </c>
      <c r="AI123" s="12" t="str">
        <f t="shared" si="88"/>
        <v/>
      </c>
      <c r="AR123">
        <v>999</v>
      </c>
      <c r="AU123" s="4"/>
      <c r="AV123" s="4"/>
      <c r="AW123" s="4"/>
      <c r="AX123" s="4"/>
      <c r="AZ123" s="12" t="str">
        <f t="shared" si="89"/>
        <v/>
      </c>
      <c r="BA123" s="12" t="str">
        <f>IF(_xlfn.IFNA(VLOOKUP(AU123,$K:$L,2,FALSE),"")=0,"",_xlfn.IFNA(VLOOKUP(AU123,$K:$L,2,FALSE),""))</f>
        <v/>
      </c>
      <c r="BB123" s="12" t="str">
        <f>IF(_xlfn.IFNA(VLOOKUP(AV123,$K:$L,2,FALSE),"")=0,"",_xlfn.IFNA(VLOOKUP(AV123,$K:$L,2,FALSE),""))</f>
        <v/>
      </c>
      <c r="BC123" s="12" t="str">
        <f>IF(_xlfn.IFNA(VLOOKUP(AW123,$K:$L,2,FALSE),"")=0,"",_xlfn.IFNA(VLOOKUP(AW123,$K:$L,2,FALSE),""))</f>
        <v/>
      </c>
      <c r="BD123" s="12" t="str">
        <f>IF(_xlfn.IFNA(VLOOKUP(AX123,$K:$L,2,FALSE),"")=0,"",_xlfn.IFNA(VLOOKUP(AX123,$K:$L,2,FALSE),""))</f>
        <v/>
      </c>
      <c r="BE123" s="12" t="str">
        <f>IF(_xlfn.IFNA(VLOOKUP(AY123,$K:$L,2,FALSE),"")=0,"",_xlfn.IFNA(VLOOKUP(AY123,$K:$L,2,FALSE),""))</f>
        <v/>
      </c>
      <c r="BF123" s="12" t="str">
        <f>_xlfn.IFNA(VLOOKUP(Y123,对应表!$Z:$AA,2,FALSE)&amp;Z123,"")</f>
        <v/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L123" t="e">
        <f t="shared" si="81"/>
        <v>#N/A</v>
      </c>
      <c r="BM123" t="str">
        <f t="shared" si="82"/>
        <v/>
      </c>
    </row>
    <row r="124" spans="11:65" x14ac:dyDescent="0.15">
      <c r="K124" t="str">
        <f t="shared" si="87"/>
        <v>被动攻击大lv12</v>
      </c>
      <c r="L124" s="6" t="str">
        <f>Q124&amp;":"&amp;M124&amp;":"&amp;VLOOKUP(N124,对应表!B:C,2,FALSE)&amp;":"&amp;IF(buff!O124="",0,O124)</f>
        <v>20052:100:1:0</v>
      </c>
      <c r="M124">
        <v>100</v>
      </c>
      <c r="N124" s="1" t="s">
        <v>299</v>
      </c>
      <c r="O124">
        <v>0</v>
      </c>
      <c r="Q124">
        <v>20052</v>
      </c>
      <c r="R124" s="4" t="s">
        <v>515</v>
      </c>
      <c r="S124" s="4" t="str">
        <f t="shared" si="84"/>
        <v>被动攻击大lv12</v>
      </c>
      <c r="T124" t="s">
        <v>300</v>
      </c>
      <c r="Y124" t="s">
        <v>409</v>
      </c>
      <c r="Z124" t="e">
        <f>INT(VLOOKUP($I124,角色属性概况!$I:$N,VLOOKUP($H124,对应表!$AD:$AE,2,FALSE),FALSE)*$J124)</f>
        <v>#N/A</v>
      </c>
      <c r="AI124" s="12" t="str">
        <f t="shared" si="88"/>
        <v/>
      </c>
      <c r="AR124">
        <v>999</v>
      </c>
      <c r="AU124" s="4"/>
      <c r="AV124" s="4"/>
      <c r="AW124" s="4"/>
      <c r="AX124" s="4"/>
      <c r="AZ124" s="12" t="str">
        <f t="shared" si="89"/>
        <v/>
      </c>
      <c r="BA124" s="12" t="str">
        <f>IF(_xlfn.IFNA(VLOOKUP(AU124,$K:$L,2,FALSE),"")=0,"",_xlfn.IFNA(VLOOKUP(AU124,$K:$L,2,FALSE),""))</f>
        <v/>
      </c>
      <c r="BB124" s="12" t="str">
        <f>IF(_xlfn.IFNA(VLOOKUP(AV124,$K:$L,2,FALSE),"")=0,"",_xlfn.IFNA(VLOOKUP(AV124,$K:$L,2,FALSE),""))</f>
        <v/>
      </c>
      <c r="BC124" s="12" t="str">
        <f>IF(_xlfn.IFNA(VLOOKUP(AW124,$K:$L,2,FALSE),"")=0,"",_xlfn.IFNA(VLOOKUP(AW124,$K:$L,2,FALSE),""))</f>
        <v/>
      </c>
      <c r="BD124" s="12" t="str">
        <f>IF(_xlfn.IFNA(VLOOKUP(AX124,$K:$L,2,FALSE),"")=0,"",_xlfn.IFNA(VLOOKUP(AX124,$K:$L,2,FALSE),""))</f>
        <v/>
      </c>
      <c r="BE124" s="12" t="str">
        <f>IF(_xlfn.IFNA(VLOOKUP(AY124,$K:$L,2,FALSE),"")=0,"",_xlfn.IFNA(VLOOKUP(AY124,$K:$L,2,FALSE),""))</f>
        <v/>
      </c>
      <c r="BF124" s="12" t="str">
        <f>_xlfn.IFNA(VLOOKUP(Y124,对应表!$Z:$AA,2,FALSE)&amp;Z124,"")</f>
        <v/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L124" t="e">
        <f t="shared" si="81"/>
        <v>#N/A</v>
      </c>
      <c r="BM124" t="str">
        <f t="shared" si="82"/>
        <v/>
      </c>
    </row>
    <row r="125" spans="11:65" x14ac:dyDescent="0.15">
      <c r="K125" t="str">
        <f t="shared" si="87"/>
        <v>被动攻击大lv13</v>
      </c>
      <c r="L125" s="6" t="str">
        <f>Q125&amp;":"&amp;M125&amp;":"&amp;VLOOKUP(N125,对应表!B:C,2,FALSE)&amp;":"&amp;IF(buff!O125="",0,O125)</f>
        <v>20053:100:1:0</v>
      </c>
      <c r="M125">
        <v>100</v>
      </c>
      <c r="N125" s="1" t="s">
        <v>299</v>
      </c>
      <c r="O125">
        <v>0</v>
      </c>
      <c r="Q125">
        <v>20053</v>
      </c>
      <c r="R125" s="4" t="s">
        <v>516</v>
      </c>
      <c r="S125" s="4" t="str">
        <f t="shared" si="84"/>
        <v>被动攻击大lv13</v>
      </c>
      <c r="T125" t="s">
        <v>300</v>
      </c>
      <c r="Y125" t="s">
        <v>409</v>
      </c>
      <c r="Z125" t="e">
        <f>INT(VLOOKUP($I125,角色属性概况!$I:$N,VLOOKUP($H125,对应表!$AD:$AE,2,FALSE),FALSE)*$J125)</f>
        <v>#N/A</v>
      </c>
      <c r="AI125" s="12" t="str">
        <f t="shared" si="88"/>
        <v/>
      </c>
      <c r="AR125">
        <v>999</v>
      </c>
      <c r="AU125" s="4"/>
      <c r="AV125" s="4"/>
      <c r="AW125" s="4"/>
      <c r="AX125" s="4"/>
      <c r="AZ125" s="12" t="str">
        <f t="shared" si="89"/>
        <v/>
      </c>
      <c r="BA125" s="12" t="str">
        <f>IF(_xlfn.IFNA(VLOOKUP(AU125,$K:$L,2,FALSE),"")=0,"",_xlfn.IFNA(VLOOKUP(AU125,$K:$L,2,FALSE),""))</f>
        <v/>
      </c>
      <c r="BB125" s="12" t="str">
        <f>IF(_xlfn.IFNA(VLOOKUP(AV125,$K:$L,2,FALSE),"")=0,"",_xlfn.IFNA(VLOOKUP(AV125,$K:$L,2,FALSE),""))</f>
        <v/>
      </c>
      <c r="BC125" s="12" t="str">
        <f>IF(_xlfn.IFNA(VLOOKUP(AW125,$K:$L,2,FALSE),"")=0,"",_xlfn.IFNA(VLOOKUP(AW125,$K:$L,2,FALSE),""))</f>
        <v/>
      </c>
      <c r="BD125" s="12" t="str">
        <f>IF(_xlfn.IFNA(VLOOKUP(AX125,$K:$L,2,FALSE),"")=0,"",_xlfn.IFNA(VLOOKUP(AX125,$K:$L,2,FALSE),""))</f>
        <v/>
      </c>
      <c r="BE125" s="12" t="str">
        <f>IF(_xlfn.IFNA(VLOOKUP(AY125,$K:$L,2,FALSE),"")=0,"",_xlfn.IFNA(VLOOKUP(AY125,$K:$L,2,FALSE),""))</f>
        <v/>
      </c>
      <c r="BF125" s="12" t="str">
        <f>_xlfn.IFNA(VLOOKUP(Y125,对应表!$Z:$AA,2,FALSE)&amp;Z125,"")</f>
        <v/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L125" t="e">
        <f t="shared" si="81"/>
        <v>#N/A</v>
      </c>
      <c r="BM125" t="str">
        <f t="shared" si="82"/>
        <v/>
      </c>
    </row>
    <row r="126" spans="11:65" x14ac:dyDescent="0.15">
      <c r="K126" t="str">
        <f t="shared" si="87"/>
        <v>被动攻击大lv14</v>
      </c>
      <c r="L126" s="6" t="str">
        <f>Q126&amp;":"&amp;M126&amp;":"&amp;VLOOKUP(N126,对应表!B:C,2,FALSE)&amp;":"&amp;IF(buff!O126="",0,O126)</f>
        <v>20054:100:1:0</v>
      </c>
      <c r="M126">
        <v>100</v>
      </c>
      <c r="N126" s="1" t="s">
        <v>299</v>
      </c>
      <c r="O126">
        <v>0</v>
      </c>
      <c r="Q126">
        <v>20054</v>
      </c>
      <c r="R126" s="4" t="s">
        <v>517</v>
      </c>
      <c r="S126" s="4" t="str">
        <f t="shared" si="84"/>
        <v>被动攻击大lv14</v>
      </c>
      <c r="T126" t="s">
        <v>300</v>
      </c>
      <c r="Y126" t="s">
        <v>409</v>
      </c>
      <c r="Z126" t="e">
        <f>INT(VLOOKUP($I126,角色属性概况!$I:$N,VLOOKUP($H126,对应表!$AD:$AE,2,FALSE),FALSE)*$J126)</f>
        <v>#N/A</v>
      </c>
      <c r="AI126" s="12" t="str">
        <f t="shared" si="88"/>
        <v/>
      </c>
      <c r="AR126">
        <v>999</v>
      </c>
      <c r="AU126" s="4"/>
      <c r="AV126" s="4"/>
      <c r="AW126" s="4"/>
      <c r="AX126" s="4"/>
      <c r="AZ126" s="12" t="str">
        <f t="shared" si="89"/>
        <v/>
      </c>
      <c r="BA126" s="12" t="str">
        <f>IF(_xlfn.IFNA(VLOOKUP(AU126,$K:$L,2,FALSE),"")=0,"",_xlfn.IFNA(VLOOKUP(AU126,$K:$L,2,FALSE),""))</f>
        <v/>
      </c>
      <c r="BB126" s="12" t="str">
        <f>IF(_xlfn.IFNA(VLOOKUP(AV126,$K:$L,2,FALSE),"")=0,"",_xlfn.IFNA(VLOOKUP(AV126,$K:$L,2,FALSE),""))</f>
        <v/>
      </c>
      <c r="BC126" s="12" t="str">
        <f>IF(_xlfn.IFNA(VLOOKUP(AW126,$K:$L,2,FALSE),"")=0,"",_xlfn.IFNA(VLOOKUP(AW126,$K:$L,2,FALSE),""))</f>
        <v/>
      </c>
      <c r="BD126" s="12" t="str">
        <f>IF(_xlfn.IFNA(VLOOKUP(AX126,$K:$L,2,FALSE),"")=0,"",_xlfn.IFNA(VLOOKUP(AX126,$K:$L,2,FALSE),""))</f>
        <v/>
      </c>
      <c r="BE126" s="12" t="str">
        <f>IF(_xlfn.IFNA(VLOOKUP(AY126,$K:$L,2,FALSE),"")=0,"",_xlfn.IFNA(VLOOKUP(AY126,$K:$L,2,FALSE),""))</f>
        <v/>
      </c>
      <c r="BF126" s="12" t="str">
        <f>_xlfn.IFNA(VLOOKUP(Y126,对应表!$Z:$AA,2,FALSE)&amp;Z126,"")</f>
        <v/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L126" t="e">
        <f t="shared" si="81"/>
        <v>#N/A</v>
      </c>
      <c r="BM126" t="str">
        <f t="shared" si="82"/>
        <v/>
      </c>
    </row>
    <row r="127" spans="11:65" x14ac:dyDescent="0.15">
      <c r="K127" t="str">
        <f t="shared" si="87"/>
        <v>被动攻击大lv15</v>
      </c>
      <c r="L127" s="6" t="str">
        <f>Q127&amp;":"&amp;M127&amp;":"&amp;VLOOKUP(N127,对应表!B:C,2,FALSE)&amp;":"&amp;IF(buff!O127="",0,O127)</f>
        <v>20055:100:1:0</v>
      </c>
      <c r="M127">
        <v>100</v>
      </c>
      <c r="N127" s="1" t="s">
        <v>299</v>
      </c>
      <c r="O127">
        <v>0</v>
      </c>
      <c r="Q127">
        <v>20055</v>
      </c>
      <c r="R127" s="4" t="s">
        <v>518</v>
      </c>
      <c r="S127" s="4" t="str">
        <f t="shared" si="84"/>
        <v>被动攻击大lv15</v>
      </c>
      <c r="T127" t="s">
        <v>300</v>
      </c>
      <c r="Y127" t="s">
        <v>409</v>
      </c>
      <c r="Z127" t="e">
        <f>INT(VLOOKUP($I127,角色属性概况!$I:$N,VLOOKUP($H127,对应表!$AD:$AE,2,FALSE),FALSE)*$J127)</f>
        <v>#N/A</v>
      </c>
      <c r="AI127" s="12" t="str">
        <f t="shared" si="88"/>
        <v/>
      </c>
      <c r="AR127">
        <v>999</v>
      </c>
      <c r="AU127" s="4"/>
      <c r="AV127" s="4"/>
      <c r="AW127" s="4"/>
      <c r="AX127" s="4"/>
      <c r="AZ127" s="12" t="str">
        <f t="shared" si="89"/>
        <v/>
      </c>
      <c r="BA127" s="12" t="str">
        <f>IF(_xlfn.IFNA(VLOOKUP(AU127,$K:$L,2,FALSE),"")=0,"",_xlfn.IFNA(VLOOKUP(AU127,$K:$L,2,FALSE),""))</f>
        <v/>
      </c>
      <c r="BB127" s="12" t="str">
        <f>IF(_xlfn.IFNA(VLOOKUP(AV127,$K:$L,2,FALSE),"")=0,"",_xlfn.IFNA(VLOOKUP(AV127,$K:$L,2,FALSE),""))</f>
        <v/>
      </c>
      <c r="BC127" s="12" t="str">
        <f>IF(_xlfn.IFNA(VLOOKUP(AW127,$K:$L,2,FALSE),"")=0,"",_xlfn.IFNA(VLOOKUP(AW127,$K:$L,2,FALSE),""))</f>
        <v/>
      </c>
      <c r="BD127" s="12" t="str">
        <f>IF(_xlfn.IFNA(VLOOKUP(AX127,$K:$L,2,FALSE),"")=0,"",_xlfn.IFNA(VLOOKUP(AX127,$K:$L,2,FALSE),""))</f>
        <v/>
      </c>
      <c r="BE127" s="12" t="str">
        <f>IF(_xlfn.IFNA(VLOOKUP(AY127,$K:$L,2,FALSE),"")=0,"",_xlfn.IFNA(VLOOKUP(AY127,$K:$L,2,FALSE),""))</f>
        <v/>
      </c>
      <c r="BF127" s="12" t="str">
        <f>_xlfn.IFNA(VLOOKUP(Y127,对应表!$Z:$AA,2,FALSE)&amp;Z127,"")</f>
        <v/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L127" t="e">
        <f t="shared" si="81"/>
        <v>#N/A</v>
      </c>
      <c r="BM127" t="str">
        <f t="shared" si="82"/>
        <v/>
      </c>
    </row>
    <row r="128" spans="11:65" x14ac:dyDescent="0.15">
      <c r="K128" t="str">
        <f t="shared" si="87"/>
        <v>被动攻击大lv16</v>
      </c>
      <c r="L128" s="6" t="str">
        <f>Q128&amp;":"&amp;M128&amp;":"&amp;VLOOKUP(N128,对应表!B:C,2,FALSE)&amp;":"&amp;IF(buff!O128="",0,O128)</f>
        <v>20056:100:1:0</v>
      </c>
      <c r="M128">
        <v>100</v>
      </c>
      <c r="N128" s="1" t="s">
        <v>299</v>
      </c>
      <c r="O128">
        <v>0</v>
      </c>
      <c r="Q128">
        <v>20056</v>
      </c>
      <c r="R128" s="4" t="s">
        <v>519</v>
      </c>
      <c r="S128" s="4" t="str">
        <f t="shared" si="84"/>
        <v>被动攻击大lv16</v>
      </c>
      <c r="T128" t="s">
        <v>300</v>
      </c>
      <c r="Y128" t="s">
        <v>409</v>
      </c>
      <c r="Z128" t="e">
        <f>INT(VLOOKUP($I128,角色属性概况!$I:$N,VLOOKUP($H128,对应表!$AD:$AE,2,FALSE),FALSE)*$J128)</f>
        <v>#N/A</v>
      </c>
      <c r="AI128" s="12" t="str">
        <f t="shared" si="88"/>
        <v/>
      </c>
      <c r="AR128">
        <v>999</v>
      </c>
      <c r="AU128" s="4"/>
      <c r="AV128" s="4"/>
      <c r="AW128" s="4"/>
      <c r="AX128" s="4"/>
      <c r="AZ128" s="12" t="str">
        <f t="shared" si="89"/>
        <v/>
      </c>
      <c r="BA128" s="12" t="str">
        <f>IF(_xlfn.IFNA(VLOOKUP(AU128,$K:$L,2,FALSE),"")=0,"",_xlfn.IFNA(VLOOKUP(AU128,$K:$L,2,FALSE),""))</f>
        <v/>
      </c>
      <c r="BB128" s="12" t="str">
        <f>IF(_xlfn.IFNA(VLOOKUP(AV128,$K:$L,2,FALSE),"")=0,"",_xlfn.IFNA(VLOOKUP(AV128,$K:$L,2,FALSE),""))</f>
        <v/>
      </c>
      <c r="BC128" s="12" t="str">
        <f>IF(_xlfn.IFNA(VLOOKUP(AW128,$K:$L,2,FALSE),"")=0,"",_xlfn.IFNA(VLOOKUP(AW128,$K:$L,2,FALSE),""))</f>
        <v/>
      </c>
      <c r="BD128" s="12" t="str">
        <f>IF(_xlfn.IFNA(VLOOKUP(AX128,$K:$L,2,FALSE),"")=0,"",_xlfn.IFNA(VLOOKUP(AX128,$K:$L,2,FALSE),""))</f>
        <v/>
      </c>
      <c r="BE128" s="12" t="str">
        <f>IF(_xlfn.IFNA(VLOOKUP(AY128,$K:$L,2,FALSE),"")=0,"",_xlfn.IFNA(VLOOKUP(AY128,$K:$L,2,FALSE),""))</f>
        <v/>
      </c>
      <c r="BF128" s="12" t="str">
        <f>_xlfn.IFNA(VLOOKUP(Y128,对应表!$Z:$AA,2,FALSE)&amp;Z128,"")</f>
        <v/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L128" t="e">
        <f t="shared" si="81"/>
        <v>#N/A</v>
      </c>
      <c r="BM128" t="str">
        <f t="shared" si="82"/>
        <v/>
      </c>
    </row>
    <row r="129" spans="11:65" x14ac:dyDescent="0.15">
      <c r="K129" t="str">
        <f t="shared" si="87"/>
        <v>被动攻击大lv17</v>
      </c>
      <c r="L129" s="6" t="str">
        <f>Q129&amp;":"&amp;M129&amp;":"&amp;VLOOKUP(N129,对应表!B:C,2,FALSE)&amp;":"&amp;IF(buff!O129="",0,O129)</f>
        <v>20057:100:1:0</v>
      </c>
      <c r="M129">
        <v>100</v>
      </c>
      <c r="N129" s="1" t="s">
        <v>299</v>
      </c>
      <c r="O129">
        <v>0</v>
      </c>
      <c r="Q129">
        <v>20057</v>
      </c>
      <c r="R129" s="4" t="s">
        <v>520</v>
      </c>
      <c r="S129" s="4" t="str">
        <f t="shared" si="84"/>
        <v>被动攻击大lv17</v>
      </c>
      <c r="T129" t="s">
        <v>300</v>
      </c>
      <c r="Y129" t="s">
        <v>409</v>
      </c>
      <c r="Z129" t="e">
        <f>INT(VLOOKUP($I129,角色属性概况!$I:$N,VLOOKUP($H129,对应表!$AD:$AE,2,FALSE),FALSE)*$J129)</f>
        <v>#N/A</v>
      </c>
      <c r="AI129" s="12" t="str">
        <f t="shared" si="88"/>
        <v/>
      </c>
      <c r="AR129">
        <v>999</v>
      </c>
      <c r="AU129" s="4"/>
      <c r="AV129" s="4"/>
      <c r="AW129" s="4"/>
      <c r="AX129" s="4"/>
      <c r="AZ129" s="12" t="str">
        <f t="shared" si="89"/>
        <v/>
      </c>
      <c r="BA129" s="12" t="str">
        <f>IF(_xlfn.IFNA(VLOOKUP(AU129,$K:$L,2,FALSE),"")=0,"",_xlfn.IFNA(VLOOKUP(AU129,$K:$L,2,FALSE),""))</f>
        <v/>
      </c>
      <c r="BB129" s="12" t="str">
        <f>IF(_xlfn.IFNA(VLOOKUP(AV129,$K:$L,2,FALSE),"")=0,"",_xlfn.IFNA(VLOOKUP(AV129,$K:$L,2,FALSE),""))</f>
        <v/>
      </c>
      <c r="BC129" s="12" t="str">
        <f>IF(_xlfn.IFNA(VLOOKUP(AW129,$K:$L,2,FALSE),"")=0,"",_xlfn.IFNA(VLOOKUP(AW129,$K:$L,2,FALSE),""))</f>
        <v/>
      </c>
      <c r="BD129" s="12" t="str">
        <f>IF(_xlfn.IFNA(VLOOKUP(AX129,$K:$L,2,FALSE),"")=0,"",_xlfn.IFNA(VLOOKUP(AX129,$K:$L,2,FALSE),""))</f>
        <v/>
      </c>
      <c r="BE129" s="12" t="str">
        <f>IF(_xlfn.IFNA(VLOOKUP(AY129,$K:$L,2,FALSE),"")=0,"",_xlfn.IFNA(VLOOKUP(AY129,$K:$L,2,FALSE),""))</f>
        <v/>
      </c>
      <c r="BF129" s="12" t="str">
        <f>_xlfn.IFNA(VLOOKUP(Y129,对应表!$Z:$AA,2,FALSE)&amp;Z129,"")</f>
        <v/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L129" t="e">
        <f t="shared" si="81"/>
        <v>#N/A</v>
      </c>
      <c r="BM129" t="str">
        <f t="shared" si="82"/>
        <v/>
      </c>
    </row>
    <row r="130" spans="11:65" x14ac:dyDescent="0.15">
      <c r="K130" t="str">
        <f t="shared" si="87"/>
        <v>被动攻击大lv18</v>
      </c>
      <c r="L130" s="6" t="str">
        <f>Q130&amp;":"&amp;M130&amp;":"&amp;VLOOKUP(N130,对应表!B:C,2,FALSE)&amp;":"&amp;IF(buff!O130="",0,O130)</f>
        <v>20058:100:1:0</v>
      </c>
      <c r="M130">
        <v>100</v>
      </c>
      <c r="N130" s="1" t="s">
        <v>299</v>
      </c>
      <c r="O130">
        <v>0</v>
      </c>
      <c r="Q130">
        <v>20058</v>
      </c>
      <c r="R130" s="4" t="s">
        <v>521</v>
      </c>
      <c r="S130" s="4" t="str">
        <f t="shared" si="84"/>
        <v>被动攻击大lv18</v>
      </c>
      <c r="T130" t="s">
        <v>300</v>
      </c>
      <c r="Y130" t="s">
        <v>409</v>
      </c>
      <c r="Z130" t="e">
        <f>INT(VLOOKUP($I130,角色属性概况!$I:$N,VLOOKUP($H130,对应表!$AD:$AE,2,FALSE),FALSE)*$J130)</f>
        <v>#N/A</v>
      </c>
      <c r="AI130" s="12" t="str">
        <f t="shared" si="88"/>
        <v/>
      </c>
      <c r="AR130">
        <v>999</v>
      </c>
      <c r="AU130" s="4"/>
      <c r="AV130" s="4"/>
      <c r="AW130" s="4"/>
      <c r="AX130" s="4"/>
      <c r="AZ130" s="12" t="str">
        <f t="shared" si="89"/>
        <v/>
      </c>
      <c r="BA130" s="12" t="str">
        <f>IF(_xlfn.IFNA(VLOOKUP(AU130,$K:$L,2,FALSE),"")=0,"",_xlfn.IFNA(VLOOKUP(AU130,$K:$L,2,FALSE),""))</f>
        <v/>
      </c>
      <c r="BB130" s="12" t="str">
        <f>IF(_xlfn.IFNA(VLOOKUP(AV130,$K:$L,2,FALSE),"")=0,"",_xlfn.IFNA(VLOOKUP(AV130,$K:$L,2,FALSE),""))</f>
        <v/>
      </c>
      <c r="BC130" s="12" t="str">
        <f>IF(_xlfn.IFNA(VLOOKUP(AW130,$K:$L,2,FALSE),"")=0,"",_xlfn.IFNA(VLOOKUP(AW130,$K:$L,2,FALSE),""))</f>
        <v/>
      </c>
      <c r="BD130" s="12" t="str">
        <f>IF(_xlfn.IFNA(VLOOKUP(AX130,$K:$L,2,FALSE),"")=0,"",_xlfn.IFNA(VLOOKUP(AX130,$K:$L,2,FALSE),""))</f>
        <v/>
      </c>
      <c r="BE130" s="12" t="str">
        <f>IF(_xlfn.IFNA(VLOOKUP(AY130,$K:$L,2,FALSE),"")=0,"",_xlfn.IFNA(VLOOKUP(AY130,$K:$L,2,FALSE),""))</f>
        <v/>
      </c>
      <c r="BF130" s="12" t="str">
        <f>_xlfn.IFNA(VLOOKUP(Y130,对应表!$Z:$AA,2,FALSE)&amp;Z130,"")</f>
        <v/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L130" t="e">
        <f t="shared" si="81"/>
        <v>#N/A</v>
      </c>
      <c r="BM130" t="str">
        <f t="shared" si="82"/>
        <v/>
      </c>
    </row>
    <row r="131" spans="11:65" x14ac:dyDescent="0.15">
      <c r="K131" t="str">
        <f t="shared" si="87"/>
        <v>被动攻击大lv19</v>
      </c>
      <c r="L131" s="6" t="str">
        <f>Q131&amp;":"&amp;M131&amp;":"&amp;VLOOKUP(N131,对应表!B:C,2,FALSE)&amp;":"&amp;IF(buff!O131="",0,O131)</f>
        <v>20059:100:1:0</v>
      </c>
      <c r="M131">
        <v>100</v>
      </c>
      <c r="N131" s="1" t="s">
        <v>299</v>
      </c>
      <c r="O131">
        <v>0</v>
      </c>
      <c r="Q131">
        <v>20059</v>
      </c>
      <c r="R131" s="4" t="s">
        <v>522</v>
      </c>
      <c r="S131" s="4" t="str">
        <f t="shared" si="84"/>
        <v>被动攻击大lv19</v>
      </c>
      <c r="T131" t="s">
        <v>300</v>
      </c>
      <c r="Y131" t="s">
        <v>409</v>
      </c>
      <c r="Z131" t="e">
        <f>INT(VLOOKUP($I131,角色属性概况!$I:$N,VLOOKUP($H131,对应表!$AD:$AE,2,FALSE),FALSE)*$J131)</f>
        <v>#N/A</v>
      </c>
      <c r="AI131" s="12" t="str">
        <f t="shared" si="88"/>
        <v/>
      </c>
      <c r="AR131">
        <v>999</v>
      </c>
      <c r="AU131" s="4"/>
      <c r="AV131" s="4"/>
      <c r="AW131" s="4"/>
      <c r="AX131" s="4"/>
      <c r="AZ131" s="12" t="str">
        <f t="shared" si="89"/>
        <v/>
      </c>
      <c r="BA131" s="12" t="str">
        <f>IF(_xlfn.IFNA(VLOOKUP(AU131,$K:$L,2,FALSE),"")=0,"",_xlfn.IFNA(VLOOKUP(AU131,$K:$L,2,FALSE),""))</f>
        <v/>
      </c>
      <c r="BB131" s="12" t="str">
        <f>IF(_xlfn.IFNA(VLOOKUP(AV131,$K:$L,2,FALSE),"")=0,"",_xlfn.IFNA(VLOOKUP(AV131,$K:$L,2,FALSE),""))</f>
        <v/>
      </c>
      <c r="BC131" s="12" t="str">
        <f>IF(_xlfn.IFNA(VLOOKUP(AW131,$K:$L,2,FALSE),"")=0,"",_xlfn.IFNA(VLOOKUP(AW131,$K:$L,2,FALSE),""))</f>
        <v/>
      </c>
      <c r="BD131" s="12" t="str">
        <f>IF(_xlfn.IFNA(VLOOKUP(AX131,$K:$L,2,FALSE),"")=0,"",_xlfn.IFNA(VLOOKUP(AX131,$K:$L,2,FALSE),""))</f>
        <v/>
      </c>
      <c r="BE131" s="12" t="str">
        <f>IF(_xlfn.IFNA(VLOOKUP(AY131,$K:$L,2,FALSE),"")=0,"",_xlfn.IFNA(VLOOKUP(AY131,$K:$L,2,FALSE),""))</f>
        <v/>
      </c>
      <c r="BF131" s="12" t="str">
        <f>_xlfn.IFNA(VLOOKUP(Y131,对应表!$Z:$AA,2,FALSE)&amp;Z131,"")</f>
        <v/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L131" t="e">
        <f t="shared" si="81"/>
        <v>#N/A</v>
      </c>
      <c r="BM131" t="str">
        <f t="shared" si="82"/>
        <v/>
      </c>
    </row>
    <row r="132" spans="11:65" x14ac:dyDescent="0.15">
      <c r="K132" t="str">
        <f t="shared" si="87"/>
        <v>被动攻击大lv20</v>
      </c>
      <c r="L132" s="6" t="str">
        <f>Q132&amp;":"&amp;M132&amp;":"&amp;VLOOKUP(N132,对应表!B:C,2,FALSE)&amp;":"&amp;IF(buff!O132="",0,O132)</f>
        <v>20060:100:1:0</v>
      </c>
      <c r="M132">
        <v>100</v>
      </c>
      <c r="N132" s="1" t="s">
        <v>299</v>
      </c>
      <c r="O132">
        <v>0</v>
      </c>
      <c r="Q132">
        <v>20060</v>
      </c>
      <c r="R132" s="4" t="s">
        <v>523</v>
      </c>
      <c r="S132" s="4" t="str">
        <f t="shared" si="84"/>
        <v>被动攻击大lv20</v>
      </c>
      <c r="T132" t="s">
        <v>300</v>
      </c>
      <c r="Y132" t="s">
        <v>409</v>
      </c>
      <c r="Z132" t="e">
        <f>INT(VLOOKUP($I132,角色属性概况!$I:$N,VLOOKUP($H132,对应表!$AD:$AE,2,FALSE),FALSE)*$J132)</f>
        <v>#N/A</v>
      </c>
      <c r="AI132" s="12" t="str">
        <f t="shared" si="88"/>
        <v/>
      </c>
      <c r="AR132">
        <v>999</v>
      </c>
      <c r="AU132" s="4"/>
      <c r="AV132" s="4"/>
      <c r="AW132" s="4"/>
      <c r="AX132" s="4"/>
      <c r="AZ132" s="12" t="str">
        <f t="shared" si="89"/>
        <v/>
      </c>
      <c r="BA132" s="12" t="str">
        <f>IF(_xlfn.IFNA(VLOOKUP(AU132,$K:$L,2,FALSE),"")=0,"",_xlfn.IFNA(VLOOKUP(AU132,$K:$L,2,FALSE),""))</f>
        <v/>
      </c>
      <c r="BB132" s="12" t="str">
        <f>IF(_xlfn.IFNA(VLOOKUP(AV132,$K:$L,2,FALSE),"")=0,"",_xlfn.IFNA(VLOOKUP(AV132,$K:$L,2,FALSE),""))</f>
        <v/>
      </c>
      <c r="BC132" s="12" t="str">
        <f>IF(_xlfn.IFNA(VLOOKUP(AW132,$K:$L,2,FALSE),"")=0,"",_xlfn.IFNA(VLOOKUP(AW132,$K:$L,2,FALSE),""))</f>
        <v/>
      </c>
      <c r="BD132" s="12" t="str">
        <f>IF(_xlfn.IFNA(VLOOKUP(AX132,$K:$L,2,FALSE),"")=0,"",_xlfn.IFNA(VLOOKUP(AX132,$K:$L,2,FALSE),""))</f>
        <v/>
      </c>
      <c r="BE132" s="12" t="str">
        <f>IF(_xlfn.IFNA(VLOOKUP(AY132,$K:$L,2,FALSE),"")=0,"",_xlfn.IFNA(VLOOKUP(AY132,$K:$L,2,FALSE),""))</f>
        <v/>
      </c>
      <c r="BF132" s="12" t="str">
        <f>_xlfn.IFNA(VLOOKUP(Y132,对应表!$Z:$AA,2,FALSE)&amp;Z132,"")</f>
        <v/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L132" t="e">
        <f t="shared" si="81"/>
        <v>#N/A</v>
      </c>
      <c r="BM132" t="str">
        <f t="shared" si="82"/>
        <v/>
      </c>
    </row>
    <row r="133" spans="11:65" x14ac:dyDescent="0.15">
      <c r="K133" t="str">
        <f t="shared" si="87"/>
        <v>被动防御小lv1</v>
      </c>
      <c r="L133" s="6" t="str">
        <f>Q133&amp;":"&amp;M133&amp;":"&amp;VLOOKUP(N133,对应表!B:C,2,FALSE)&amp;":"&amp;IF(buff!O133="",0,O133)</f>
        <v>20061:100:1:0</v>
      </c>
      <c r="M133">
        <v>100</v>
      </c>
      <c r="N133" s="1" t="s">
        <v>299</v>
      </c>
      <c r="O133">
        <v>0</v>
      </c>
      <c r="Q133">
        <v>20061</v>
      </c>
      <c r="R133" s="4" t="s">
        <v>1097</v>
      </c>
      <c r="S133" s="4" t="str">
        <f>R133</f>
        <v>被动防御小lv1</v>
      </c>
      <c r="T133" t="s">
        <v>300</v>
      </c>
      <c r="Y133" t="s">
        <v>439</v>
      </c>
      <c r="Z133" t="e">
        <f>INT(VLOOKUP($I133,角色属性概况!$I:$N,VLOOKUP($H133,对应表!$AD:$AE,2,FALSE),FALSE)*$J133)</f>
        <v>#N/A</v>
      </c>
      <c r="AI133" s="12" t="str">
        <f t="shared" si="88"/>
        <v/>
      </c>
      <c r="AR133">
        <v>999</v>
      </c>
      <c r="AU133" s="4"/>
      <c r="AV133" s="4"/>
      <c r="AW133" s="4"/>
      <c r="AX133" s="4"/>
      <c r="AZ133" s="12" t="str">
        <f t="shared" si="89"/>
        <v/>
      </c>
      <c r="BA133" s="12" t="str">
        <f>IF(_xlfn.IFNA(VLOOKUP(AU133,$K:$L,2,FALSE),"")=0,"",_xlfn.IFNA(VLOOKUP(AU133,$K:$L,2,FALSE),""))</f>
        <v/>
      </c>
      <c r="BB133" s="12" t="str">
        <f>IF(_xlfn.IFNA(VLOOKUP(AV133,$K:$L,2,FALSE),"")=0,"",_xlfn.IFNA(VLOOKUP(AV133,$K:$L,2,FALSE),""))</f>
        <v/>
      </c>
      <c r="BC133" s="12" t="str">
        <f>IF(_xlfn.IFNA(VLOOKUP(AW133,$K:$L,2,FALSE),"")=0,"",_xlfn.IFNA(VLOOKUP(AW133,$K:$L,2,FALSE),""))</f>
        <v/>
      </c>
      <c r="BD133" s="12" t="str">
        <f>IF(_xlfn.IFNA(VLOOKUP(AX133,$K:$L,2,FALSE),"")=0,"",_xlfn.IFNA(VLOOKUP(AX133,$K:$L,2,FALSE),""))</f>
        <v/>
      </c>
      <c r="BE133" s="12" t="str">
        <f>IF(_xlfn.IFNA(VLOOKUP(AY133,$K:$L,2,FALSE),"")=0,"",_xlfn.IFNA(VLOOKUP(AY133,$K:$L,2,FALSE),""))</f>
        <v/>
      </c>
      <c r="BF133" s="12" t="str">
        <f>_xlfn.IFNA(VLOOKUP(Y133,对应表!$Z:$AA,2,FALSE)&amp;Z133,"")</f>
        <v/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L133" t="e">
        <f t="shared" si="81"/>
        <v>#N/A</v>
      </c>
      <c r="BM133" t="str">
        <f t="shared" si="82"/>
        <v/>
      </c>
    </row>
    <row r="134" spans="11:65" x14ac:dyDescent="0.15">
      <c r="K134" t="str">
        <f t="shared" si="87"/>
        <v>被动防御小lv2</v>
      </c>
      <c r="L134" s="6" t="str">
        <f>Q134&amp;":"&amp;M134&amp;":"&amp;VLOOKUP(N134,对应表!B:C,2,FALSE)&amp;":"&amp;IF(buff!O134="",0,O134)</f>
        <v>20062:100:1:0</v>
      </c>
      <c r="M134">
        <v>100</v>
      </c>
      <c r="N134" s="1" t="s">
        <v>299</v>
      </c>
      <c r="O134">
        <v>0</v>
      </c>
      <c r="Q134">
        <v>20062</v>
      </c>
      <c r="R134" s="4" t="s">
        <v>1098</v>
      </c>
      <c r="S134" s="4" t="str">
        <f t="shared" si="84"/>
        <v>被动防御小lv2</v>
      </c>
      <c r="T134" t="s">
        <v>300</v>
      </c>
      <c r="Y134" t="s">
        <v>439</v>
      </c>
      <c r="Z134" t="e">
        <f>INT(VLOOKUP($I134,角色属性概况!$I:$N,VLOOKUP($H134,对应表!$AD:$AE,2,FALSE),FALSE)*$J134)</f>
        <v>#N/A</v>
      </c>
      <c r="AI134" s="12" t="str">
        <f t="shared" si="88"/>
        <v/>
      </c>
      <c r="AR134">
        <v>999</v>
      </c>
      <c r="AU134" s="4"/>
      <c r="AV134" s="4"/>
      <c r="AW134" s="4"/>
      <c r="AX134" s="4"/>
      <c r="AZ134" s="12" t="str">
        <f t="shared" si="89"/>
        <v/>
      </c>
      <c r="BA134" s="12" t="str">
        <f>IF(_xlfn.IFNA(VLOOKUP(AU134,$K:$L,2,FALSE),"")=0,"",_xlfn.IFNA(VLOOKUP(AU134,$K:$L,2,FALSE),""))</f>
        <v/>
      </c>
      <c r="BB134" s="12" t="str">
        <f>IF(_xlfn.IFNA(VLOOKUP(AV134,$K:$L,2,FALSE),"")=0,"",_xlfn.IFNA(VLOOKUP(AV134,$K:$L,2,FALSE),""))</f>
        <v/>
      </c>
      <c r="BC134" s="12" t="str">
        <f>IF(_xlfn.IFNA(VLOOKUP(AW134,$K:$L,2,FALSE),"")=0,"",_xlfn.IFNA(VLOOKUP(AW134,$K:$L,2,FALSE),""))</f>
        <v/>
      </c>
      <c r="BD134" s="12" t="str">
        <f>IF(_xlfn.IFNA(VLOOKUP(AX134,$K:$L,2,FALSE),"")=0,"",_xlfn.IFNA(VLOOKUP(AX134,$K:$L,2,FALSE),""))</f>
        <v/>
      </c>
      <c r="BE134" s="12" t="str">
        <f>IF(_xlfn.IFNA(VLOOKUP(AY134,$K:$L,2,FALSE),"")=0,"",_xlfn.IFNA(VLOOKUP(AY134,$K:$L,2,FALSE),""))</f>
        <v/>
      </c>
      <c r="BF134" s="12" t="str">
        <f>_xlfn.IFNA(VLOOKUP(Y134,对应表!$Z:$AA,2,FALSE)&amp;Z134,"")</f>
        <v/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L134" t="e">
        <f t="shared" si="81"/>
        <v>#N/A</v>
      </c>
      <c r="BM134" t="str">
        <f t="shared" si="82"/>
        <v/>
      </c>
    </row>
    <row r="135" spans="11:65" x14ac:dyDescent="0.15">
      <c r="K135" t="str">
        <f t="shared" si="87"/>
        <v>被动防御小lv3</v>
      </c>
      <c r="L135" s="6" t="str">
        <f>Q135&amp;":"&amp;M135&amp;":"&amp;VLOOKUP(N135,对应表!B:C,2,FALSE)&amp;":"&amp;IF(buff!O135="",0,O135)</f>
        <v>20063:100:1:0</v>
      </c>
      <c r="M135">
        <v>100</v>
      </c>
      <c r="N135" s="1" t="s">
        <v>299</v>
      </c>
      <c r="O135">
        <v>0</v>
      </c>
      <c r="Q135">
        <v>20063</v>
      </c>
      <c r="R135" s="4" t="s">
        <v>1099</v>
      </c>
      <c r="S135" s="4" t="str">
        <f t="shared" si="84"/>
        <v>被动防御小lv3</v>
      </c>
      <c r="T135" t="s">
        <v>300</v>
      </c>
      <c r="Y135" t="s">
        <v>439</v>
      </c>
      <c r="Z135" t="e">
        <f>INT(VLOOKUP($I135,角色属性概况!$I:$N,VLOOKUP($H135,对应表!$AD:$AE,2,FALSE),FALSE)*$J135)</f>
        <v>#N/A</v>
      </c>
      <c r="AI135" s="12" t="str">
        <f t="shared" si="88"/>
        <v/>
      </c>
      <c r="AR135">
        <v>999</v>
      </c>
      <c r="AU135" s="4"/>
      <c r="AV135" s="4"/>
      <c r="AW135" s="4"/>
      <c r="AX135" s="4"/>
      <c r="AZ135" s="12" t="str">
        <f t="shared" si="89"/>
        <v/>
      </c>
      <c r="BA135" s="12" t="str">
        <f>IF(_xlfn.IFNA(VLOOKUP(AU135,$K:$L,2,FALSE),"")=0,"",_xlfn.IFNA(VLOOKUP(AU135,$K:$L,2,FALSE),""))</f>
        <v/>
      </c>
      <c r="BB135" s="12" t="str">
        <f>IF(_xlfn.IFNA(VLOOKUP(AV135,$K:$L,2,FALSE),"")=0,"",_xlfn.IFNA(VLOOKUP(AV135,$K:$L,2,FALSE),""))</f>
        <v/>
      </c>
      <c r="BC135" s="12" t="str">
        <f>IF(_xlfn.IFNA(VLOOKUP(AW135,$K:$L,2,FALSE),"")=0,"",_xlfn.IFNA(VLOOKUP(AW135,$K:$L,2,FALSE),""))</f>
        <v/>
      </c>
      <c r="BD135" s="12" t="str">
        <f>IF(_xlfn.IFNA(VLOOKUP(AX135,$K:$L,2,FALSE),"")=0,"",_xlfn.IFNA(VLOOKUP(AX135,$K:$L,2,FALSE),""))</f>
        <v/>
      </c>
      <c r="BE135" s="12" t="str">
        <f>IF(_xlfn.IFNA(VLOOKUP(AY135,$K:$L,2,FALSE),"")=0,"",_xlfn.IFNA(VLOOKUP(AY135,$K:$L,2,FALSE),""))</f>
        <v/>
      </c>
      <c r="BF135" s="12" t="str">
        <f>_xlfn.IFNA(VLOOKUP(Y135,对应表!$Z:$AA,2,FALSE)&amp;Z135,"")</f>
        <v/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L135" t="e">
        <f t="shared" ref="BL135:BL198" si="90">IF(Z135="",IF(U135="",AO135,U135),Z135)</f>
        <v>#N/A</v>
      </c>
      <c r="BM135" t="str">
        <f t="shared" ref="BM135:BM198" si="91">IF(AB135="","",AB135)</f>
        <v/>
      </c>
    </row>
    <row r="136" spans="11:65" x14ac:dyDescent="0.15">
      <c r="K136" t="str">
        <f t="shared" si="87"/>
        <v>被动防御小lv4</v>
      </c>
      <c r="L136" s="6" t="str">
        <f>Q136&amp;":"&amp;M136&amp;":"&amp;VLOOKUP(N136,对应表!B:C,2,FALSE)&amp;":"&amp;IF(buff!O136="",0,O136)</f>
        <v>20064:100:1:0</v>
      </c>
      <c r="M136">
        <v>100</v>
      </c>
      <c r="N136" s="1" t="s">
        <v>299</v>
      </c>
      <c r="O136">
        <v>0</v>
      </c>
      <c r="Q136">
        <v>20064</v>
      </c>
      <c r="R136" s="4" t="s">
        <v>1100</v>
      </c>
      <c r="S136" s="4" t="str">
        <f t="shared" si="84"/>
        <v>被动防御小lv4</v>
      </c>
      <c r="T136" t="s">
        <v>300</v>
      </c>
      <c r="Y136" t="s">
        <v>439</v>
      </c>
      <c r="Z136" t="e">
        <f>INT(VLOOKUP($I136,角色属性概况!$I:$N,VLOOKUP($H136,对应表!$AD:$AE,2,FALSE),FALSE)*$J136)</f>
        <v>#N/A</v>
      </c>
      <c r="AI136" s="12" t="str">
        <f t="shared" si="88"/>
        <v/>
      </c>
      <c r="AR136">
        <v>999</v>
      </c>
      <c r="AU136" s="4"/>
      <c r="AV136" s="4"/>
      <c r="AW136" s="4"/>
      <c r="AX136" s="4"/>
      <c r="AZ136" s="12" t="str">
        <f t="shared" si="89"/>
        <v/>
      </c>
      <c r="BA136" s="12" t="str">
        <f>IF(_xlfn.IFNA(VLOOKUP(AU136,$K:$L,2,FALSE),"")=0,"",_xlfn.IFNA(VLOOKUP(AU136,$K:$L,2,FALSE),""))</f>
        <v/>
      </c>
      <c r="BB136" s="12" t="str">
        <f>IF(_xlfn.IFNA(VLOOKUP(AV136,$K:$L,2,FALSE),"")=0,"",_xlfn.IFNA(VLOOKUP(AV136,$K:$L,2,FALSE),""))</f>
        <v/>
      </c>
      <c r="BC136" s="12" t="str">
        <f>IF(_xlfn.IFNA(VLOOKUP(AW136,$K:$L,2,FALSE),"")=0,"",_xlfn.IFNA(VLOOKUP(AW136,$K:$L,2,FALSE),""))</f>
        <v/>
      </c>
      <c r="BD136" s="12" t="str">
        <f>IF(_xlfn.IFNA(VLOOKUP(AX136,$K:$L,2,FALSE),"")=0,"",_xlfn.IFNA(VLOOKUP(AX136,$K:$L,2,FALSE),""))</f>
        <v/>
      </c>
      <c r="BE136" s="12" t="str">
        <f>IF(_xlfn.IFNA(VLOOKUP(AY136,$K:$L,2,FALSE),"")=0,"",_xlfn.IFNA(VLOOKUP(AY136,$K:$L,2,FALSE),""))</f>
        <v/>
      </c>
      <c r="BF136" s="12" t="str">
        <f>_xlfn.IFNA(VLOOKUP(Y136,对应表!$Z:$AA,2,FALSE)&amp;Z136,"")</f>
        <v/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L136" t="e">
        <f t="shared" si="90"/>
        <v>#N/A</v>
      </c>
      <c r="BM136" t="str">
        <f t="shared" si="91"/>
        <v/>
      </c>
    </row>
    <row r="137" spans="11:65" x14ac:dyDescent="0.15">
      <c r="K137" t="str">
        <f t="shared" si="87"/>
        <v>被动防御小lv5</v>
      </c>
      <c r="L137" s="6" t="str">
        <f>Q137&amp;":"&amp;M137&amp;":"&amp;VLOOKUP(N137,对应表!B:C,2,FALSE)&amp;":"&amp;IF(buff!O137="",0,O137)</f>
        <v>20065:100:1:0</v>
      </c>
      <c r="M137">
        <v>100</v>
      </c>
      <c r="N137" s="1" t="s">
        <v>299</v>
      </c>
      <c r="O137">
        <v>0</v>
      </c>
      <c r="Q137">
        <v>20065</v>
      </c>
      <c r="R137" s="4" t="s">
        <v>1101</v>
      </c>
      <c r="S137" s="4" t="str">
        <f t="shared" si="84"/>
        <v>被动防御小lv5</v>
      </c>
      <c r="T137" t="s">
        <v>300</v>
      </c>
      <c r="Y137" t="s">
        <v>439</v>
      </c>
      <c r="Z137" t="e">
        <f>INT(VLOOKUP($I137,角色属性概况!$I:$N,VLOOKUP($H137,对应表!$AD:$AE,2,FALSE),FALSE)*$J137)</f>
        <v>#N/A</v>
      </c>
      <c r="AI137" s="12" t="str">
        <f t="shared" si="88"/>
        <v/>
      </c>
      <c r="AR137">
        <v>999</v>
      </c>
      <c r="AU137" s="4"/>
      <c r="AV137" s="4"/>
      <c r="AW137" s="4"/>
      <c r="AX137" s="4"/>
      <c r="AZ137" s="12" t="str">
        <f t="shared" si="89"/>
        <v/>
      </c>
      <c r="BA137" s="12" t="str">
        <f>IF(_xlfn.IFNA(VLOOKUP(AU137,$K:$L,2,FALSE),"")=0,"",_xlfn.IFNA(VLOOKUP(AU137,$K:$L,2,FALSE),""))</f>
        <v/>
      </c>
      <c r="BB137" s="12" t="str">
        <f>IF(_xlfn.IFNA(VLOOKUP(AV137,$K:$L,2,FALSE),"")=0,"",_xlfn.IFNA(VLOOKUP(AV137,$K:$L,2,FALSE),""))</f>
        <v/>
      </c>
      <c r="BC137" s="12" t="str">
        <f>IF(_xlfn.IFNA(VLOOKUP(AW137,$K:$L,2,FALSE),"")=0,"",_xlfn.IFNA(VLOOKUP(AW137,$K:$L,2,FALSE),""))</f>
        <v/>
      </c>
      <c r="BD137" s="12" t="str">
        <f>IF(_xlfn.IFNA(VLOOKUP(AX137,$K:$L,2,FALSE),"")=0,"",_xlfn.IFNA(VLOOKUP(AX137,$K:$L,2,FALSE),""))</f>
        <v/>
      </c>
      <c r="BE137" s="12" t="str">
        <f>IF(_xlfn.IFNA(VLOOKUP(AY137,$K:$L,2,FALSE),"")=0,"",_xlfn.IFNA(VLOOKUP(AY137,$K:$L,2,FALSE),""))</f>
        <v/>
      </c>
      <c r="BF137" s="12" t="str">
        <f>_xlfn.IFNA(VLOOKUP(Y137,对应表!$Z:$AA,2,FALSE)&amp;Z137,"")</f>
        <v/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L137" t="e">
        <f t="shared" si="90"/>
        <v>#N/A</v>
      </c>
      <c r="BM137" t="str">
        <f t="shared" si="91"/>
        <v/>
      </c>
    </row>
    <row r="138" spans="11:65" x14ac:dyDescent="0.15">
      <c r="K138" t="str">
        <f t="shared" si="87"/>
        <v>被动防御小lv6</v>
      </c>
      <c r="L138" s="6" t="str">
        <f>Q138&amp;":"&amp;M138&amp;":"&amp;VLOOKUP(N138,对应表!B:C,2,FALSE)&amp;":"&amp;IF(buff!O138="",0,O138)</f>
        <v>20066:100:1:0</v>
      </c>
      <c r="M138">
        <v>100</v>
      </c>
      <c r="N138" s="1" t="s">
        <v>299</v>
      </c>
      <c r="O138">
        <v>0</v>
      </c>
      <c r="Q138">
        <v>20066</v>
      </c>
      <c r="R138" s="4" t="s">
        <v>1102</v>
      </c>
      <c r="S138" s="4" t="str">
        <f t="shared" ref="S138:S192" si="92">R138</f>
        <v>被动防御小lv6</v>
      </c>
      <c r="T138" t="s">
        <v>300</v>
      </c>
      <c r="Y138" t="s">
        <v>439</v>
      </c>
      <c r="Z138" t="e">
        <f>INT(VLOOKUP($I138,角色属性概况!$I:$N,VLOOKUP($H138,对应表!$AD:$AE,2,FALSE),FALSE)*$J138)</f>
        <v>#N/A</v>
      </c>
      <c r="AI138" s="12" t="str">
        <f t="shared" si="88"/>
        <v/>
      </c>
      <c r="AR138">
        <v>999</v>
      </c>
      <c r="AU138" s="4"/>
      <c r="AV138" s="4"/>
      <c r="AW138" s="4"/>
      <c r="AX138" s="4"/>
      <c r="AZ138" s="12" t="str">
        <f t="shared" si="89"/>
        <v/>
      </c>
      <c r="BA138" s="12" t="str">
        <f>IF(_xlfn.IFNA(VLOOKUP(AU138,$K:$L,2,FALSE),"")=0,"",_xlfn.IFNA(VLOOKUP(AU138,$K:$L,2,FALSE),""))</f>
        <v/>
      </c>
      <c r="BB138" s="12" t="str">
        <f>IF(_xlfn.IFNA(VLOOKUP(AV138,$K:$L,2,FALSE),"")=0,"",_xlfn.IFNA(VLOOKUP(AV138,$K:$L,2,FALSE),""))</f>
        <v/>
      </c>
      <c r="BC138" s="12" t="str">
        <f>IF(_xlfn.IFNA(VLOOKUP(AW138,$K:$L,2,FALSE),"")=0,"",_xlfn.IFNA(VLOOKUP(AW138,$K:$L,2,FALSE),""))</f>
        <v/>
      </c>
      <c r="BD138" s="12" t="str">
        <f>IF(_xlfn.IFNA(VLOOKUP(AX138,$K:$L,2,FALSE),"")=0,"",_xlfn.IFNA(VLOOKUP(AX138,$K:$L,2,FALSE),""))</f>
        <v/>
      </c>
      <c r="BE138" s="12" t="str">
        <f>IF(_xlfn.IFNA(VLOOKUP(AY138,$K:$L,2,FALSE),"")=0,"",_xlfn.IFNA(VLOOKUP(AY138,$K:$L,2,FALSE),""))</f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L138" t="e">
        <f t="shared" si="90"/>
        <v>#N/A</v>
      </c>
      <c r="BM138" t="str">
        <f t="shared" si="91"/>
        <v/>
      </c>
    </row>
    <row r="139" spans="11:65" x14ac:dyDescent="0.15">
      <c r="K139" t="str">
        <f t="shared" si="87"/>
        <v>被动防御小lv7</v>
      </c>
      <c r="L139" s="6" t="str">
        <f>Q139&amp;":"&amp;M139&amp;":"&amp;VLOOKUP(N139,对应表!B:C,2,FALSE)&amp;":"&amp;IF(buff!O139="",0,O139)</f>
        <v>20067:100:1:0</v>
      </c>
      <c r="M139">
        <v>100</v>
      </c>
      <c r="N139" s="1" t="s">
        <v>299</v>
      </c>
      <c r="O139">
        <v>0</v>
      </c>
      <c r="Q139">
        <v>20067</v>
      </c>
      <c r="R139" s="4" t="s">
        <v>1103</v>
      </c>
      <c r="S139" s="4" t="str">
        <f t="shared" si="92"/>
        <v>被动防御小lv7</v>
      </c>
      <c r="T139" t="s">
        <v>300</v>
      </c>
      <c r="Y139" t="s">
        <v>439</v>
      </c>
      <c r="Z139" t="e">
        <f>INT(VLOOKUP($I139,角色属性概况!$I:$N,VLOOKUP($H139,对应表!$AD:$AE,2,FALSE),FALSE)*$J139)</f>
        <v>#N/A</v>
      </c>
      <c r="AI139" s="12" t="str">
        <f t="shared" si="88"/>
        <v/>
      </c>
      <c r="AR139">
        <v>999</v>
      </c>
      <c r="AU139" s="4"/>
      <c r="AV139" s="4"/>
      <c r="AW139" s="4"/>
      <c r="AX139" s="4"/>
      <c r="AZ139" s="12" t="str">
        <f t="shared" si="89"/>
        <v/>
      </c>
      <c r="BA139" s="12" t="str">
        <f>IF(_xlfn.IFNA(VLOOKUP(AU139,$K:$L,2,FALSE),"")=0,"",_xlfn.IFNA(VLOOKUP(AU139,$K:$L,2,FALSE),""))</f>
        <v/>
      </c>
      <c r="BB139" s="12" t="str">
        <f>IF(_xlfn.IFNA(VLOOKUP(AV139,$K:$L,2,FALSE),"")=0,"",_xlfn.IFNA(VLOOKUP(AV139,$K:$L,2,FALSE),""))</f>
        <v/>
      </c>
      <c r="BC139" s="12" t="str">
        <f>IF(_xlfn.IFNA(VLOOKUP(AW139,$K:$L,2,FALSE),"")=0,"",_xlfn.IFNA(VLOOKUP(AW139,$K:$L,2,FALSE),""))</f>
        <v/>
      </c>
      <c r="BD139" s="12" t="str">
        <f>IF(_xlfn.IFNA(VLOOKUP(AX139,$K:$L,2,FALSE),"")=0,"",_xlfn.IFNA(VLOOKUP(AX139,$K:$L,2,FALSE),""))</f>
        <v/>
      </c>
      <c r="BE139" s="12" t="str">
        <f>IF(_xlfn.IFNA(VLOOKUP(AY139,$K:$L,2,FALSE),"")=0,"",_xlfn.IFNA(VLOOKUP(AY139,$K:$L,2,FALSE),""))</f>
        <v/>
      </c>
      <c r="BF139" s="12" t="str">
        <f>_xlfn.IFNA(VLOOKUP(Y139,对应表!$Z:$AA,2,FALSE)&amp;Z139,"")</f>
        <v/>
      </c>
      <c r="BG139" s="12" t="str">
        <f>_xlfn.IFNA(VLOOKUP(AA139,对应表!$Z:$AA,2,FALSE)&amp;AB139,"")</f>
        <v/>
      </c>
      <c r="BH139" s="12" t="str">
        <f>_xlfn.IFNA(VLOOKUP(AC139,对应表!$Z:$AA,2,FALSE)&amp;AD139,"")</f>
        <v/>
      </c>
      <c r="BI139" s="12" t="str">
        <f>_xlfn.IFNA(VLOOKUP(AE139,对应表!$Z:$AA,2,FALSE)&amp;AF139,"")</f>
        <v/>
      </c>
      <c r="BJ139" s="12" t="str">
        <f>_xlfn.IFNA(VLOOKUP(AG139,对应表!$Z:$AA,2,FALSE)&amp;AH139,"")</f>
        <v/>
      </c>
      <c r="BL139" t="e">
        <f t="shared" si="90"/>
        <v>#N/A</v>
      </c>
      <c r="BM139" t="str">
        <f t="shared" si="91"/>
        <v/>
      </c>
    </row>
    <row r="140" spans="11:65" x14ac:dyDescent="0.15">
      <c r="K140" t="str">
        <f t="shared" si="87"/>
        <v>被动防御小lv8</v>
      </c>
      <c r="L140" s="6" t="str">
        <f>Q140&amp;":"&amp;M140&amp;":"&amp;VLOOKUP(N140,对应表!B:C,2,FALSE)&amp;":"&amp;IF(buff!O140="",0,O140)</f>
        <v>20068:100:1:0</v>
      </c>
      <c r="M140">
        <v>100</v>
      </c>
      <c r="N140" s="1" t="s">
        <v>299</v>
      </c>
      <c r="O140">
        <v>0</v>
      </c>
      <c r="Q140">
        <v>20068</v>
      </c>
      <c r="R140" s="4" t="s">
        <v>1104</v>
      </c>
      <c r="S140" s="4" t="str">
        <f t="shared" si="92"/>
        <v>被动防御小lv8</v>
      </c>
      <c r="T140" t="s">
        <v>300</v>
      </c>
      <c r="Y140" t="s">
        <v>439</v>
      </c>
      <c r="Z140" t="e">
        <f>INT(VLOOKUP($I140,角色属性概况!$I:$N,VLOOKUP($H140,对应表!$AD:$AE,2,FALSE),FALSE)*$J140)</f>
        <v>#N/A</v>
      </c>
      <c r="AI140" s="12" t="str">
        <f t="shared" si="88"/>
        <v/>
      </c>
      <c r="AR140">
        <v>999</v>
      </c>
      <c r="AU140" s="4"/>
      <c r="AV140" s="4"/>
      <c r="AW140" s="4"/>
      <c r="AX140" s="4"/>
      <c r="AZ140" s="12" t="str">
        <f t="shared" si="89"/>
        <v/>
      </c>
      <c r="BA140" s="12" t="str">
        <f>IF(_xlfn.IFNA(VLOOKUP(AU140,$K:$L,2,FALSE),"")=0,"",_xlfn.IFNA(VLOOKUP(AU140,$K:$L,2,FALSE),""))</f>
        <v/>
      </c>
      <c r="BB140" s="12" t="str">
        <f>IF(_xlfn.IFNA(VLOOKUP(AV140,$K:$L,2,FALSE),"")=0,"",_xlfn.IFNA(VLOOKUP(AV140,$K:$L,2,FALSE),""))</f>
        <v/>
      </c>
      <c r="BC140" s="12" t="str">
        <f>IF(_xlfn.IFNA(VLOOKUP(AW140,$K:$L,2,FALSE),"")=0,"",_xlfn.IFNA(VLOOKUP(AW140,$K:$L,2,FALSE),""))</f>
        <v/>
      </c>
      <c r="BD140" s="12" t="str">
        <f>IF(_xlfn.IFNA(VLOOKUP(AX140,$K:$L,2,FALSE),"")=0,"",_xlfn.IFNA(VLOOKUP(AX140,$K:$L,2,FALSE),""))</f>
        <v/>
      </c>
      <c r="BE140" s="12" t="str">
        <f>IF(_xlfn.IFNA(VLOOKUP(AY140,$K:$L,2,FALSE),"")=0,"",_xlfn.IFNA(VLOOKUP(AY140,$K:$L,2,FALSE),""))</f>
        <v/>
      </c>
      <c r="BF140" s="12" t="str">
        <f>_xlfn.IFNA(VLOOKUP(Y140,对应表!$Z:$AA,2,FALSE)&amp;Z140,"")</f>
        <v/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L140" t="e">
        <f t="shared" si="90"/>
        <v>#N/A</v>
      </c>
      <c r="BM140" t="str">
        <f t="shared" si="91"/>
        <v/>
      </c>
    </row>
    <row r="141" spans="11:65" x14ac:dyDescent="0.15">
      <c r="K141" t="str">
        <f t="shared" si="87"/>
        <v>被动防御小lv9</v>
      </c>
      <c r="L141" s="6" t="str">
        <f>Q141&amp;":"&amp;M141&amp;":"&amp;VLOOKUP(N141,对应表!B:C,2,FALSE)&amp;":"&amp;IF(buff!O141="",0,O141)</f>
        <v>20069:100:1:0</v>
      </c>
      <c r="M141">
        <v>100</v>
      </c>
      <c r="N141" s="1" t="s">
        <v>299</v>
      </c>
      <c r="O141">
        <v>0</v>
      </c>
      <c r="Q141">
        <v>20069</v>
      </c>
      <c r="R141" s="4" t="s">
        <v>1105</v>
      </c>
      <c r="S141" s="4" t="str">
        <f t="shared" si="92"/>
        <v>被动防御小lv9</v>
      </c>
      <c r="T141" t="s">
        <v>300</v>
      </c>
      <c r="Y141" t="s">
        <v>439</v>
      </c>
      <c r="Z141" t="e">
        <f>INT(VLOOKUP($I141,角色属性概况!$I:$N,VLOOKUP($H141,对应表!$AD:$AE,2,FALSE),FALSE)*$J141)</f>
        <v>#N/A</v>
      </c>
      <c r="AI141" s="12" t="str">
        <f t="shared" si="88"/>
        <v/>
      </c>
      <c r="AR141">
        <v>999</v>
      </c>
      <c r="AU141" s="4"/>
      <c r="AV141" s="4"/>
      <c r="AW141" s="4"/>
      <c r="AX141" s="4"/>
      <c r="AZ141" s="12" t="str">
        <f t="shared" si="89"/>
        <v/>
      </c>
      <c r="BA141" s="12" t="str">
        <f>IF(_xlfn.IFNA(VLOOKUP(AU141,$K:$L,2,FALSE),"")=0,"",_xlfn.IFNA(VLOOKUP(AU141,$K:$L,2,FALSE),""))</f>
        <v/>
      </c>
      <c r="BB141" s="12" t="str">
        <f>IF(_xlfn.IFNA(VLOOKUP(AV141,$K:$L,2,FALSE),"")=0,"",_xlfn.IFNA(VLOOKUP(AV141,$K:$L,2,FALSE),""))</f>
        <v/>
      </c>
      <c r="BC141" s="12" t="str">
        <f>IF(_xlfn.IFNA(VLOOKUP(AW141,$K:$L,2,FALSE),"")=0,"",_xlfn.IFNA(VLOOKUP(AW141,$K:$L,2,FALSE),""))</f>
        <v/>
      </c>
      <c r="BD141" s="12" t="str">
        <f>IF(_xlfn.IFNA(VLOOKUP(AX141,$K:$L,2,FALSE),"")=0,"",_xlfn.IFNA(VLOOKUP(AX141,$K:$L,2,FALSE),""))</f>
        <v/>
      </c>
      <c r="BE141" s="12" t="str">
        <f>IF(_xlfn.IFNA(VLOOKUP(AY141,$K:$L,2,FALSE),"")=0,"",_xlfn.IFNA(VLOOKUP(AY141,$K:$L,2,FALSE),""))</f>
        <v/>
      </c>
      <c r="BF141" s="12" t="str">
        <f>_xlfn.IFNA(VLOOKUP(Y141,对应表!$Z:$AA,2,FALSE)&amp;Z141,"")</f>
        <v/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L141" t="e">
        <f t="shared" si="90"/>
        <v>#N/A</v>
      </c>
      <c r="BM141" t="str">
        <f t="shared" si="91"/>
        <v/>
      </c>
    </row>
    <row r="142" spans="11:65" x14ac:dyDescent="0.15">
      <c r="K142" t="str">
        <f t="shared" si="87"/>
        <v>被动防御小lv10</v>
      </c>
      <c r="L142" s="6" t="str">
        <f>Q142&amp;":"&amp;M142&amp;":"&amp;VLOOKUP(N142,对应表!B:C,2,FALSE)&amp;":"&amp;IF(buff!O142="",0,O142)</f>
        <v>20070:100:1:0</v>
      </c>
      <c r="M142">
        <v>100</v>
      </c>
      <c r="N142" s="1" t="s">
        <v>299</v>
      </c>
      <c r="O142">
        <v>0</v>
      </c>
      <c r="Q142">
        <v>20070</v>
      </c>
      <c r="R142" s="4" t="s">
        <v>1106</v>
      </c>
      <c r="S142" s="4" t="str">
        <f t="shared" si="92"/>
        <v>被动防御小lv10</v>
      </c>
      <c r="T142" t="s">
        <v>300</v>
      </c>
      <c r="Y142" t="s">
        <v>439</v>
      </c>
      <c r="Z142" t="e">
        <f>INT(VLOOKUP($I142,角色属性概况!$I:$N,VLOOKUP($H142,对应表!$AD:$AE,2,FALSE),FALSE)*$J142)</f>
        <v>#N/A</v>
      </c>
      <c r="AI142" s="12" t="str">
        <f t="shared" si="88"/>
        <v/>
      </c>
      <c r="AR142">
        <v>999</v>
      </c>
      <c r="AU142" s="4"/>
      <c r="AV142" s="4"/>
      <c r="AW142" s="4"/>
      <c r="AX142" s="4"/>
      <c r="AZ142" s="12" t="str">
        <f t="shared" si="89"/>
        <v/>
      </c>
      <c r="BA142" s="12" t="str">
        <f>IF(_xlfn.IFNA(VLOOKUP(AU142,$K:$L,2,FALSE),"")=0,"",_xlfn.IFNA(VLOOKUP(AU142,$K:$L,2,FALSE),""))</f>
        <v/>
      </c>
      <c r="BB142" s="12" t="str">
        <f>IF(_xlfn.IFNA(VLOOKUP(AV142,$K:$L,2,FALSE),"")=0,"",_xlfn.IFNA(VLOOKUP(AV142,$K:$L,2,FALSE),""))</f>
        <v/>
      </c>
      <c r="BC142" s="12" t="str">
        <f>IF(_xlfn.IFNA(VLOOKUP(AW142,$K:$L,2,FALSE),"")=0,"",_xlfn.IFNA(VLOOKUP(AW142,$K:$L,2,FALSE),""))</f>
        <v/>
      </c>
      <c r="BD142" s="12" t="str">
        <f>IF(_xlfn.IFNA(VLOOKUP(AX142,$K:$L,2,FALSE),"")=0,"",_xlfn.IFNA(VLOOKUP(AX142,$K:$L,2,FALSE),""))</f>
        <v/>
      </c>
      <c r="BE142" s="12" t="str">
        <f>IF(_xlfn.IFNA(VLOOKUP(AY142,$K:$L,2,FALSE),"")=0,"",_xlfn.IFNA(VLOOKUP(AY142,$K:$L,2,FALSE),""))</f>
        <v/>
      </c>
      <c r="BF142" s="12" t="str">
        <f>_xlfn.IFNA(VLOOKUP(Y142,对应表!$Z:$AA,2,FALSE)&amp;Z142,"")</f>
        <v/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L142" t="e">
        <f t="shared" si="90"/>
        <v>#N/A</v>
      </c>
      <c r="BM142" t="str">
        <f t="shared" si="91"/>
        <v/>
      </c>
    </row>
    <row r="143" spans="11:65" x14ac:dyDescent="0.15">
      <c r="K143" t="str">
        <f t="shared" si="87"/>
        <v>被动防御小lv11</v>
      </c>
      <c r="L143" s="6" t="str">
        <f>Q143&amp;":"&amp;M143&amp;":"&amp;VLOOKUP(N143,对应表!B:C,2,FALSE)&amp;":"&amp;IF(buff!O143="",0,O143)</f>
        <v>20071:100:1:0</v>
      </c>
      <c r="M143">
        <v>100</v>
      </c>
      <c r="N143" s="1" t="s">
        <v>299</v>
      </c>
      <c r="O143">
        <v>0</v>
      </c>
      <c r="Q143">
        <v>20071</v>
      </c>
      <c r="R143" s="4" t="s">
        <v>1107</v>
      </c>
      <c r="S143" s="4" t="str">
        <f t="shared" si="92"/>
        <v>被动防御小lv11</v>
      </c>
      <c r="T143" t="s">
        <v>300</v>
      </c>
      <c r="Y143" t="s">
        <v>439</v>
      </c>
      <c r="Z143" t="e">
        <f>INT(VLOOKUP($I143,角色属性概况!$I:$N,VLOOKUP($H143,对应表!$AD:$AE,2,FALSE),FALSE)*$J143)</f>
        <v>#N/A</v>
      </c>
      <c r="AI143" s="12" t="str">
        <f t="shared" si="88"/>
        <v/>
      </c>
      <c r="AR143">
        <v>999</v>
      </c>
      <c r="AU143" s="4"/>
      <c r="AV143" s="4"/>
      <c r="AW143" s="4"/>
      <c r="AX143" s="4"/>
      <c r="AZ143" s="12" t="str">
        <f t="shared" si="89"/>
        <v/>
      </c>
      <c r="BA143" s="12" t="str">
        <f>IF(_xlfn.IFNA(VLOOKUP(AU143,$K:$L,2,FALSE),"")=0,"",_xlfn.IFNA(VLOOKUP(AU143,$K:$L,2,FALSE),""))</f>
        <v/>
      </c>
      <c r="BB143" s="12" t="str">
        <f>IF(_xlfn.IFNA(VLOOKUP(AV143,$K:$L,2,FALSE),"")=0,"",_xlfn.IFNA(VLOOKUP(AV143,$K:$L,2,FALSE),""))</f>
        <v/>
      </c>
      <c r="BC143" s="12" t="str">
        <f>IF(_xlfn.IFNA(VLOOKUP(AW143,$K:$L,2,FALSE),"")=0,"",_xlfn.IFNA(VLOOKUP(AW143,$K:$L,2,FALSE),""))</f>
        <v/>
      </c>
      <c r="BD143" s="12" t="str">
        <f>IF(_xlfn.IFNA(VLOOKUP(AX143,$K:$L,2,FALSE),"")=0,"",_xlfn.IFNA(VLOOKUP(AX143,$K:$L,2,FALSE),""))</f>
        <v/>
      </c>
      <c r="BE143" s="12" t="str">
        <f>IF(_xlfn.IFNA(VLOOKUP(AY143,$K:$L,2,FALSE),"")=0,"",_xlfn.IFNA(VLOOKUP(AY143,$K:$L,2,FALSE),""))</f>
        <v/>
      </c>
      <c r="BF143" s="12" t="str">
        <f>_xlfn.IFNA(VLOOKUP(Y143,对应表!$Z:$AA,2,FALSE)&amp;Z143,"")</f>
        <v/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L143" t="e">
        <f t="shared" si="90"/>
        <v>#N/A</v>
      </c>
      <c r="BM143" t="str">
        <f t="shared" si="91"/>
        <v/>
      </c>
    </row>
    <row r="144" spans="11:65" x14ac:dyDescent="0.15">
      <c r="K144" t="str">
        <f t="shared" si="87"/>
        <v>被动防御小lv12</v>
      </c>
      <c r="L144" s="6" t="str">
        <f>Q144&amp;":"&amp;M144&amp;":"&amp;VLOOKUP(N144,对应表!B:C,2,FALSE)&amp;":"&amp;IF(buff!O144="",0,O144)</f>
        <v>20072:100:1:0</v>
      </c>
      <c r="M144">
        <v>100</v>
      </c>
      <c r="N144" s="1" t="s">
        <v>299</v>
      </c>
      <c r="O144">
        <v>0</v>
      </c>
      <c r="Q144">
        <v>20072</v>
      </c>
      <c r="R144" s="4" t="s">
        <v>1108</v>
      </c>
      <c r="S144" s="4" t="str">
        <f t="shared" si="92"/>
        <v>被动防御小lv12</v>
      </c>
      <c r="T144" t="s">
        <v>300</v>
      </c>
      <c r="Y144" t="s">
        <v>439</v>
      </c>
      <c r="Z144" t="e">
        <f>INT(VLOOKUP($I144,角色属性概况!$I:$N,VLOOKUP($H144,对应表!$AD:$AE,2,FALSE),FALSE)*$J144)</f>
        <v>#N/A</v>
      </c>
      <c r="AI144" s="12" t="str">
        <f t="shared" si="88"/>
        <v/>
      </c>
      <c r="AR144">
        <v>999</v>
      </c>
      <c r="AU144" s="4"/>
      <c r="AV144" s="4"/>
      <c r="AW144" s="4"/>
      <c r="AX144" s="4"/>
      <c r="AZ144" s="12" t="str">
        <f t="shared" si="89"/>
        <v/>
      </c>
      <c r="BA144" s="12" t="str">
        <f>IF(_xlfn.IFNA(VLOOKUP(AU144,$K:$L,2,FALSE),"")=0,"",_xlfn.IFNA(VLOOKUP(AU144,$K:$L,2,FALSE),""))</f>
        <v/>
      </c>
      <c r="BB144" s="12" t="str">
        <f>IF(_xlfn.IFNA(VLOOKUP(AV144,$K:$L,2,FALSE),"")=0,"",_xlfn.IFNA(VLOOKUP(AV144,$K:$L,2,FALSE),""))</f>
        <v/>
      </c>
      <c r="BC144" s="12" t="str">
        <f>IF(_xlfn.IFNA(VLOOKUP(AW144,$K:$L,2,FALSE),"")=0,"",_xlfn.IFNA(VLOOKUP(AW144,$K:$L,2,FALSE),""))</f>
        <v/>
      </c>
      <c r="BD144" s="12" t="str">
        <f>IF(_xlfn.IFNA(VLOOKUP(AX144,$K:$L,2,FALSE),"")=0,"",_xlfn.IFNA(VLOOKUP(AX144,$K:$L,2,FALSE),""))</f>
        <v/>
      </c>
      <c r="BE144" s="12" t="str">
        <f>IF(_xlfn.IFNA(VLOOKUP(AY144,$K:$L,2,FALSE),"")=0,"",_xlfn.IFNA(VLOOKUP(AY144,$K:$L,2,FALSE),""))</f>
        <v/>
      </c>
      <c r="BF144" s="12" t="str">
        <f>_xlfn.IFNA(VLOOKUP(Y144,对应表!$Z:$AA,2,FALSE)&amp;Z144,"")</f>
        <v/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L144" t="e">
        <f t="shared" si="90"/>
        <v>#N/A</v>
      </c>
      <c r="BM144" t="str">
        <f t="shared" si="91"/>
        <v/>
      </c>
    </row>
    <row r="145" spans="11:65" x14ac:dyDescent="0.15">
      <c r="K145" t="str">
        <f t="shared" si="87"/>
        <v>被动防御小lv13</v>
      </c>
      <c r="L145" s="6" t="str">
        <f>Q145&amp;":"&amp;M145&amp;":"&amp;VLOOKUP(N145,对应表!B:C,2,FALSE)&amp;":"&amp;IF(buff!O145="",0,O145)</f>
        <v>20073:100:1:0</v>
      </c>
      <c r="M145">
        <v>100</v>
      </c>
      <c r="N145" s="1" t="s">
        <v>299</v>
      </c>
      <c r="O145">
        <v>0</v>
      </c>
      <c r="Q145">
        <v>20073</v>
      </c>
      <c r="R145" s="4" t="s">
        <v>1109</v>
      </c>
      <c r="S145" s="4" t="str">
        <f t="shared" si="92"/>
        <v>被动防御小lv13</v>
      </c>
      <c r="T145" t="s">
        <v>300</v>
      </c>
      <c r="Y145" t="s">
        <v>439</v>
      </c>
      <c r="Z145" t="e">
        <f>INT(VLOOKUP($I145,角色属性概况!$I:$N,VLOOKUP($H145,对应表!$AD:$AE,2,FALSE),FALSE)*$J145)</f>
        <v>#N/A</v>
      </c>
      <c r="AI145" s="12" t="str">
        <f t="shared" si="88"/>
        <v/>
      </c>
      <c r="AR145">
        <v>999</v>
      </c>
      <c r="AU145" s="4"/>
      <c r="AV145" s="4"/>
      <c r="AW145" s="4"/>
      <c r="AX145" s="4"/>
      <c r="AZ145" s="12" t="str">
        <f t="shared" si="89"/>
        <v/>
      </c>
      <c r="BA145" s="12" t="str">
        <f>IF(_xlfn.IFNA(VLOOKUP(AU145,$K:$L,2,FALSE),"")=0,"",_xlfn.IFNA(VLOOKUP(AU145,$K:$L,2,FALSE),""))</f>
        <v/>
      </c>
      <c r="BB145" s="12" t="str">
        <f>IF(_xlfn.IFNA(VLOOKUP(AV145,$K:$L,2,FALSE),"")=0,"",_xlfn.IFNA(VLOOKUP(AV145,$K:$L,2,FALSE),""))</f>
        <v/>
      </c>
      <c r="BC145" s="12" t="str">
        <f>IF(_xlfn.IFNA(VLOOKUP(AW145,$K:$L,2,FALSE),"")=0,"",_xlfn.IFNA(VLOOKUP(AW145,$K:$L,2,FALSE),""))</f>
        <v/>
      </c>
      <c r="BD145" s="12" t="str">
        <f>IF(_xlfn.IFNA(VLOOKUP(AX145,$K:$L,2,FALSE),"")=0,"",_xlfn.IFNA(VLOOKUP(AX145,$K:$L,2,FALSE),""))</f>
        <v/>
      </c>
      <c r="BE145" s="12" t="str">
        <f>IF(_xlfn.IFNA(VLOOKUP(AY145,$K:$L,2,FALSE),"")=0,"",_xlfn.IFNA(VLOOKUP(AY145,$K:$L,2,FALSE),""))</f>
        <v/>
      </c>
      <c r="BF145" s="12" t="str">
        <f>_xlfn.IFNA(VLOOKUP(Y145,对应表!$Z:$AA,2,FALSE)&amp;Z145,"")</f>
        <v/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L145" t="e">
        <f t="shared" si="90"/>
        <v>#N/A</v>
      </c>
      <c r="BM145" t="str">
        <f t="shared" si="91"/>
        <v/>
      </c>
    </row>
    <row r="146" spans="11:65" x14ac:dyDescent="0.15">
      <c r="K146" t="str">
        <f t="shared" si="87"/>
        <v>被动防御小lv14</v>
      </c>
      <c r="L146" s="6" t="str">
        <f>Q146&amp;":"&amp;M146&amp;":"&amp;VLOOKUP(N146,对应表!B:C,2,FALSE)&amp;":"&amp;IF(buff!O146="",0,O146)</f>
        <v>20074:100:1:0</v>
      </c>
      <c r="M146">
        <v>100</v>
      </c>
      <c r="N146" s="1" t="s">
        <v>299</v>
      </c>
      <c r="O146">
        <v>0</v>
      </c>
      <c r="Q146">
        <v>20074</v>
      </c>
      <c r="R146" s="4" t="s">
        <v>1110</v>
      </c>
      <c r="S146" s="4" t="str">
        <f t="shared" si="92"/>
        <v>被动防御小lv14</v>
      </c>
      <c r="T146" t="s">
        <v>300</v>
      </c>
      <c r="Y146" t="s">
        <v>439</v>
      </c>
      <c r="Z146" t="e">
        <f>INT(VLOOKUP($I146,角色属性概况!$I:$N,VLOOKUP($H146,对应表!$AD:$AE,2,FALSE),FALSE)*$J146)</f>
        <v>#N/A</v>
      </c>
      <c r="AI146" s="12" t="str">
        <f t="shared" si="88"/>
        <v/>
      </c>
      <c r="AR146">
        <v>999</v>
      </c>
      <c r="AU146" s="4"/>
      <c r="AV146" s="4"/>
      <c r="AW146" s="4"/>
      <c r="AX146" s="4"/>
      <c r="AZ146" s="12" t="str">
        <f t="shared" si="89"/>
        <v/>
      </c>
      <c r="BA146" s="12" t="str">
        <f>IF(_xlfn.IFNA(VLOOKUP(AU146,$K:$L,2,FALSE),"")=0,"",_xlfn.IFNA(VLOOKUP(AU146,$K:$L,2,FALSE),""))</f>
        <v/>
      </c>
      <c r="BB146" s="12" t="str">
        <f>IF(_xlfn.IFNA(VLOOKUP(AV146,$K:$L,2,FALSE),"")=0,"",_xlfn.IFNA(VLOOKUP(AV146,$K:$L,2,FALSE),""))</f>
        <v/>
      </c>
      <c r="BC146" s="12" t="str">
        <f>IF(_xlfn.IFNA(VLOOKUP(AW146,$K:$L,2,FALSE),"")=0,"",_xlfn.IFNA(VLOOKUP(AW146,$K:$L,2,FALSE),""))</f>
        <v/>
      </c>
      <c r="BD146" s="12" t="str">
        <f>IF(_xlfn.IFNA(VLOOKUP(AX146,$K:$L,2,FALSE),"")=0,"",_xlfn.IFNA(VLOOKUP(AX146,$K:$L,2,FALSE),""))</f>
        <v/>
      </c>
      <c r="BE146" s="12" t="str">
        <f>IF(_xlfn.IFNA(VLOOKUP(AY146,$K:$L,2,FALSE),"")=0,"",_xlfn.IFNA(VLOOKUP(AY146,$K:$L,2,FALSE),""))</f>
        <v/>
      </c>
      <c r="BF146" s="12" t="str">
        <f>_xlfn.IFNA(VLOOKUP(Y146,对应表!$Z:$AA,2,FALSE)&amp;Z146,"")</f>
        <v/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L146" t="e">
        <f t="shared" si="90"/>
        <v>#N/A</v>
      </c>
      <c r="BM146" t="str">
        <f t="shared" si="91"/>
        <v/>
      </c>
    </row>
    <row r="147" spans="11:65" x14ac:dyDescent="0.15">
      <c r="K147" t="str">
        <f t="shared" si="87"/>
        <v>被动防御小lv15</v>
      </c>
      <c r="L147" s="6" t="str">
        <f>Q147&amp;":"&amp;M147&amp;":"&amp;VLOOKUP(N147,对应表!B:C,2,FALSE)&amp;":"&amp;IF(buff!O147="",0,O147)</f>
        <v>20075:100:1:0</v>
      </c>
      <c r="M147">
        <v>100</v>
      </c>
      <c r="N147" s="1" t="s">
        <v>299</v>
      </c>
      <c r="O147">
        <v>0</v>
      </c>
      <c r="Q147">
        <v>20075</v>
      </c>
      <c r="R147" s="4" t="s">
        <v>1111</v>
      </c>
      <c r="S147" s="4" t="str">
        <f t="shared" si="92"/>
        <v>被动防御小lv15</v>
      </c>
      <c r="T147" t="s">
        <v>300</v>
      </c>
      <c r="Y147" t="s">
        <v>439</v>
      </c>
      <c r="Z147" t="e">
        <f>INT(VLOOKUP($I147,角色属性概况!$I:$N,VLOOKUP($H147,对应表!$AD:$AE,2,FALSE),FALSE)*$J147)</f>
        <v>#N/A</v>
      </c>
      <c r="AI147" s="12" t="str">
        <f t="shared" si="88"/>
        <v/>
      </c>
      <c r="AR147">
        <v>999</v>
      </c>
      <c r="AU147" s="4"/>
      <c r="AV147" s="4"/>
      <c r="AW147" s="4"/>
      <c r="AX147" s="4"/>
      <c r="AZ147" s="12" t="str">
        <f t="shared" si="89"/>
        <v/>
      </c>
      <c r="BA147" s="12" t="str">
        <f>IF(_xlfn.IFNA(VLOOKUP(AU147,$K:$L,2,FALSE),"")=0,"",_xlfn.IFNA(VLOOKUP(AU147,$K:$L,2,FALSE),""))</f>
        <v/>
      </c>
      <c r="BB147" s="12" t="str">
        <f>IF(_xlfn.IFNA(VLOOKUP(AV147,$K:$L,2,FALSE),"")=0,"",_xlfn.IFNA(VLOOKUP(AV147,$K:$L,2,FALSE),""))</f>
        <v/>
      </c>
      <c r="BC147" s="12" t="str">
        <f>IF(_xlfn.IFNA(VLOOKUP(AW147,$K:$L,2,FALSE),"")=0,"",_xlfn.IFNA(VLOOKUP(AW147,$K:$L,2,FALSE),""))</f>
        <v/>
      </c>
      <c r="BD147" s="12" t="str">
        <f>IF(_xlfn.IFNA(VLOOKUP(AX147,$K:$L,2,FALSE),"")=0,"",_xlfn.IFNA(VLOOKUP(AX147,$K:$L,2,FALSE),""))</f>
        <v/>
      </c>
      <c r="BE147" s="12" t="str">
        <f>IF(_xlfn.IFNA(VLOOKUP(AY147,$K:$L,2,FALSE),"")=0,"",_xlfn.IFNA(VLOOKUP(AY147,$K:$L,2,FALSE),""))</f>
        <v/>
      </c>
      <c r="BF147" s="12" t="str">
        <f>_xlfn.IFNA(VLOOKUP(Y147,对应表!$Z:$AA,2,FALSE)&amp;Z147,"")</f>
        <v/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L147" t="e">
        <f t="shared" si="90"/>
        <v>#N/A</v>
      </c>
      <c r="BM147" t="str">
        <f t="shared" si="91"/>
        <v/>
      </c>
    </row>
    <row r="148" spans="11:65" x14ac:dyDescent="0.15">
      <c r="K148" t="str">
        <f t="shared" si="87"/>
        <v>被动防御小lv16</v>
      </c>
      <c r="L148" s="6" t="str">
        <f>Q148&amp;":"&amp;M148&amp;":"&amp;VLOOKUP(N148,对应表!B:C,2,FALSE)&amp;":"&amp;IF(buff!O148="",0,O148)</f>
        <v>20076:100:1:0</v>
      </c>
      <c r="M148">
        <v>100</v>
      </c>
      <c r="N148" s="1" t="s">
        <v>299</v>
      </c>
      <c r="O148">
        <v>0</v>
      </c>
      <c r="Q148">
        <v>20076</v>
      </c>
      <c r="R148" s="4" t="s">
        <v>1112</v>
      </c>
      <c r="S148" s="4" t="str">
        <f t="shared" si="92"/>
        <v>被动防御小lv16</v>
      </c>
      <c r="T148" t="s">
        <v>300</v>
      </c>
      <c r="Y148" t="s">
        <v>439</v>
      </c>
      <c r="Z148" t="e">
        <f>INT(VLOOKUP($I148,角色属性概况!$I:$N,VLOOKUP($H148,对应表!$AD:$AE,2,FALSE),FALSE)*$J148)</f>
        <v>#N/A</v>
      </c>
      <c r="AI148" s="12" t="str">
        <f t="shared" si="88"/>
        <v/>
      </c>
      <c r="AR148">
        <v>999</v>
      </c>
      <c r="AU148" s="4"/>
      <c r="AV148" s="4"/>
      <c r="AW148" s="4"/>
      <c r="AX148" s="4"/>
      <c r="AZ148" s="12" t="str">
        <f t="shared" si="89"/>
        <v/>
      </c>
      <c r="BA148" s="12" t="str">
        <f>IF(_xlfn.IFNA(VLOOKUP(AU148,$K:$L,2,FALSE),"")=0,"",_xlfn.IFNA(VLOOKUP(AU148,$K:$L,2,FALSE),""))</f>
        <v/>
      </c>
      <c r="BB148" s="12" t="str">
        <f>IF(_xlfn.IFNA(VLOOKUP(AV148,$K:$L,2,FALSE),"")=0,"",_xlfn.IFNA(VLOOKUP(AV148,$K:$L,2,FALSE),""))</f>
        <v/>
      </c>
      <c r="BC148" s="12" t="str">
        <f>IF(_xlfn.IFNA(VLOOKUP(AW148,$K:$L,2,FALSE),"")=0,"",_xlfn.IFNA(VLOOKUP(AW148,$K:$L,2,FALSE),""))</f>
        <v/>
      </c>
      <c r="BD148" s="12" t="str">
        <f>IF(_xlfn.IFNA(VLOOKUP(AX148,$K:$L,2,FALSE),"")=0,"",_xlfn.IFNA(VLOOKUP(AX148,$K:$L,2,FALSE),""))</f>
        <v/>
      </c>
      <c r="BE148" s="12" t="str">
        <f>IF(_xlfn.IFNA(VLOOKUP(AY148,$K:$L,2,FALSE),"")=0,"",_xlfn.IFNA(VLOOKUP(AY148,$K:$L,2,FALSE),""))</f>
        <v/>
      </c>
      <c r="BF148" s="12" t="str">
        <f>_xlfn.IFNA(VLOOKUP(Y148,对应表!$Z:$AA,2,FALSE)&amp;Z148,"")</f>
        <v/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L148" t="e">
        <f t="shared" si="90"/>
        <v>#N/A</v>
      </c>
      <c r="BM148" t="str">
        <f t="shared" si="91"/>
        <v/>
      </c>
    </row>
    <row r="149" spans="11:65" x14ac:dyDescent="0.15">
      <c r="K149" t="str">
        <f t="shared" si="87"/>
        <v>被动防御小lv17</v>
      </c>
      <c r="L149" s="6" t="str">
        <f>Q149&amp;":"&amp;M149&amp;":"&amp;VLOOKUP(N149,对应表!B:C,2,FALSE)&amp;":"&amp;IF(buff!O149="",0,O149)</f>
        <v>20077:100:1:0</v>
      </c>
      <c r="M149">
        <v>100</v>
      </c>
      <c r="N149" s="1" t="s">
        <v>299</v>
      </c>
      <c r="O149">
        <v>0</v>
      </c>
      <c r="Q149">
        <v>20077</v>
      </c>
      <c r="R149" s="4" t="s">
        <v>1113</v>
      </c>
      <c r="S149" s="4" t="str">
        <f t="shared" si="92"/>
        <v>被动防御小lv17</v>
      </c>
      <c r="T149" t="s">
        <v>300</v>
      </c>
      <c r="Y149" t="s">
        <v>439</v>
      </c>
      <c r="Z149" t="e">
        <f>INT(VLOOKUP($I149,角色属性概况!$I:$N,VLOOKUP($H149,对应表!$AD:$AE,2,FALSE),FALSE)*$J149)</f>
        <v>#N/A</v>
      </c>
      <c r="AI149" s="12" t="str">
        <f t="shared" si="88"/>
        <v/>
      </c>
      <c r="AR149">
        <v>999</v>
      </c>
      <c r="AU149" s="4"/>
      <c r="AV149" s="4"/>
      <c r="AW149" s="4"/>
      <c r="AX149" s="4"/>
      <c r="AZ149" s="12" t="str">
        <f t="shared" si="89"/>
        <v/>
      </c>
      <c r="BA149" s="12" t="str">
        <f>IF(_xlfn.IFNA(VLOOKUP(AU149,$K:$L,2,FALSE),"")=0,"",_xlfn.IFNA(VLOOKUP(AU149,$K:$L,2,FALSE),""))</f>
        <v/>
      </c>
      <c r="BB149" s="12" t="str">
        <f>IF(_xlfn.IFNA(VLOOKUP(AV149,$K:$L,2,FALSE),"")=0,"",_xlfn.IFNA(VLOOKUP(AV149,$K:$L,2,FALSE),""))</f>
        <v/>
      </c>
      <c r="BC149" s="12" t="str">
        <f>IF(_xlfn.IFNA(VLOOKUP(AW149,$K:$L,2,FALSE),"")=0,"",_xlfn.IFNA(VLOOKUP(AW149,$K:$L,2,FALSE),""))</f>
        <v/>
      </c>
      <c r="BD149" s="12" t="str">
        <f>IF(_xlfn.IFNA(VLOOKUP(AX149,$K:$L,2,FALSE),"")=0,"",_xlfn.IFNA(VLOOKUP(AX149,$K:$L,2,FALSE),""))</f>
        <v/>
      </c>
      <c r="BE149" s="12" t="str">
        <f>IF(_xlfn.IFNA(VLOOKUP(AY149,$K:$L,2,FALSE),"")=0,"",_xlfn.IFNA(VLOOKUP(AY149,$K:$L,2,FALSE),""))</f>
        <v/>
      </c>
      <c r="BF149" s="12" t="str">
        <f>_xlfn.IFNA(VLOOKUP(Y149,对应表!$Z:$AA,2,FALSE)&amp;Z149,"")</f>
        <v/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L149" t="e">
        <f t="shared" si="90"/>
        <v>#N/A</v>
      </c>
      <c r="BM149" t="str">
        <f t="shared" si="91"/>
        <v/>
      </c>
    </row>
    <row r="150" spans="11:65" x14ac:dyDescent="0.15">
      <c r="K150" t="str">
        <f t="shared" si="87"/>
        <v>被动防御小lv18</v>
      </c>
      <c r="L150" s="6" t="str">
        <f>Q150&amp;":"&amp;M150&amp;":"&amp;VLOOKUP(N150,对应表!B:C,2,FALSE)&amp;":"&amp;IF(buff!O150="",0,O150)</f>
        <v>20078:100:1:0</v>
      </c>
      <c r="M150">
        <v>100</v>
      </c>
      <c r="N150" s="1" t="s">
        <v>299</v>
      </c>
      <c r="O150">
        <v>0</v>
      </c>
      <c r="Q150">
        <v>20078</v>
      </c>
      <c r="R150" s="4" t="s">
        <v>1114</v>
      </c>
      <c r="S150" s="4" t="str">
        <f t="shared" si="92"/>
        <v>被动防御小lv18</v>
      </c>
      <c r="T150" t="s">
        <v>300</v>
      </c>
      <c r="Y150" t="s">
        <v>439</v>
      </c>
      <c r="Z150" t="e">
        <f>INT(VLOOKUP($I150,角色属性概况!$I:$N,VLOOKUP($H150,对应表!$AD:$AE,2,FALSE),FALSE)*$J150)</f>
        <v>#N/A</v>
      </c>
      <c r="AI150" s="12" t="str">
        <f t="shared" si="88"/>
        <v/>
      </c>
      <c r="AR150">
        <v>999</v>
      </c>
      <c r="AU150" s="4"/>
      <c r="AV150" s="4"/>
      <c r="AW150" s="4"/>
      <c r="AX150" s="4"/>
      <c r="AZ150" s="12" t="str">
        <f t="shared" si="89"/>
        <v/>
      </c>
      <c r="BA150" s="12" t="str">
        <f>IF(_xlfn.IFNA(VLOOKUP(AU150,$K:$L,2,FALSE),"")=0,"",_xlfn.IFNA(VLOOKUP(AU150,$K:$L,2,FALSE),""))</f>
        <v/>
      </c>
      <c r="BB150" s="12" t="str">
        <f>IF(_xlfn.IFNA(VLOOKUP(AV150,$K:$L,2,FALSE),"")=0,"",_xlfn.IFNA(VLOOKUP(AV150,$K:$L,2,FALSE),""))</f>
        <v/>
      </c>
      <c r="BC150" s="12" t="str">
        <f>IF(_xlfn.IFNA(VLOOKUP(AW150,$K:$L,2,FALSE),"")=0,"",_xlfn.IFNA(VLOOKUP(AW150,$K:$L,2,FALSE),""))</f>
        <v/>
      </c>
      <c r="BD150" s="12" t="str">
        <f>IF(_xlfn.IFNA(VLOOKUP(AX150,$K:$L,2,FALSE),"")=0,"",_xlfn.IFNA(VLOOKUP(AX150,$K:$L,2,FALSE),""))</f>
        <v/>
      </c>
      <c r="BE150" s="12" t="str">
        <f>IF(_xlfn.IFNA(VLOOKUP(AY150,$K:$L,2,FALSE),"")=0,"",_xlfn.IFNA(VLOOKUP(AY150,$K:$L,2,FALSE),""))</f>
        <v/>
      </c>
      <c r="BF150" s="12" t="str">
        <f>_xlfn.IFNA(VLOOKUP(Y150,对应表!$Z:$AA,2,FALSE)&amp;Z150,"")</f>
        <v/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L150" t="e">
        <f t="shared" si="90"/>
        <v>#N/A</v>
      </c>
      <c r="BM150" t="str">
        <f t="shared" si="91"/>
        <v/>
      </c>
    </row>
    <row r="151" spans="11:65" x14ac:dyDescent="0.15">
      <c r="K151" t="str">
        <f t="shared" si="87"/>
        <v>被动防御小lv19</v>
      </c>
      <c r="L151" s="6" t="str">
        <f>Q151&amp;":"&amp;M151&amp;":"&amp;VLOOKUP(N151,对应表!B:C,2,FALSE)&amp;":"&amp;IF(buff!O151="",0,O151)</f>
        <v>20079:100:1:0</v>
      </c>
      <c r="M151">
        <v>100</v>
      </c>
      <c r="N151" s="1" t="s">
        <v>299</v>
      </c>
      <c r="O151">
        <v>0</v>
      </c>
      <c r="Q151">
        <v>20079</v>
      </c>
      <c r="R151" s="4" t="s">
        <v>1115</v>
      </c>
      <c r="S151" s="4" t="str">
        <f t="shared" si="92"/>
        <v>被动防御小lv19</v>
      </c>
      <c r="T151" t="s">
        <v>300</v>
      </c>
      <c r="Y151" t="s">
        <v>439</v>
      </c>
      <c r="Z151" t="e">
        <f>INT(VLOOKUP($I151,角色属性概况!$I:$N,VLOOKUP($H151,对应表!$AD:$AE,2,FALSE),FALSE)*$J151)</f>
        <v>#N/A</v>
      </c>
      <c r="AI151" s="12" t="str">
        <f t="shared" si="88"/>
        <v/>
      </c>
      <c r="AR151">
        <v>999</v>
      </c>
      <c r="AU151" s="4"/>
      <c r="AV151" s="4"/>
      <c r="AW151" s="4"/>
      <c r="AX151" s="4"/>
      <c r="AZ151" s="12" t="str">
        <f t="shared" si="89"/>
        <v/>
      </c>
      <c r="BA151" s="12" t="str">
        <f>IF(_xlfn.IFNA(VLOOKUP(AU151,$K:$L,2,FALSE),"")=0,"",_xlfn.IFNA(VLOOKUP(AU151,$K:$L,2,FALSE),""))</f>
        <v/>
      </c>
      <c r="BB151" s="12" t="str">
        <f>IF(_xlfn.IFNA(VLOOKUP(AV151,$K:$L,2,FALSE),"")=0,"",_xlfn.IFNA(VLOOKUP(AV151,$K:$L,2,FALSE),""))</f>
        <v/>
      </c>
      <c r="BC151" s="12" t="str">
        <f>IF(_xlfn.IFNA(VLOOKUP(AW151,$K:$L,2,FALSE),"")=0,"",_xlfn.IFNA(VLOOKUP(AW151,$K:$L,2,FALSE),""))</f>
        <v/>
      </c>
      <c r="BD151" s="12" t="str">
        <f>IF(_xlfn.IFNA(VLOOKUP(AX151,$K:$L,2,FALSE),"")=0,"",_xlfn.IFNA(VLOOKUP(AX151,$K:$L,2,FALSE),""))</f>
        <v/>
      </c>
      <c r="BE151" s="12" t="str">
        <f>IF(_xlfn.IFNA(VLOOKUP(AY151,$K:$L,2,FALSE),"")=0,"",_xlfn.IFNA(VLOOKUP(AY151,$K:$L,2,FALSE),""))</f>
        <v/>
      </c>
      <c r="BF151" s="12" t="str">
        <f>_xlfn.IFNA(VLOOKUP(Y151,对应表!$Z:$AA,2,FALSE)&amp;Z151,"")</f>
        <v/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L151" t="e">
        <f t="shared" si="90"/>
        <v>#N/A</v>
      </c>
      <c r="BM151" t="str">
        <f t="shared" si="91"/>
        <v/>
      </c>
    </row>
    <row r="152" spans="11:65" x14ac:dyDescent="0.15">
      <c r="K152" t="str">
        <f t="shared" si="87"/>
        <v>被动防御小lv20</v>
      </c>
      <c r="L152" s="6" t="str">
        <f>Q152&amp;":"&amp;M152&amp;":"&amp;VLOOKUP(N152,对应表!B:C,2,FALSE)&amp;":"&amp;IF(buff!O152="",0,O152)</f>
        <v>20080:100:1:0</v>
      </c>
      <c r="M152">
        <v>100</v>
      </c>
      <c r="N152" s="1" t="s">
        <v>299</v>
      </c>
      <c r="O152">
        <v>0</v>
      </c>
      <c r="Q152">
        <v>20080</v>
      </c>
      <c r="R152" s="4" t="s">
        <v>1116</v>
      </c>
      <c r="S152" s="4" t="str">
        <f t="shared" si="92"/>
        <v>被动防御小lv20</v>
      </c>
      <c r="T152" t="s">
        <v>300</v>
      </c>
      <c r="Y152" t="s">
        <v>439</v>
      </c>
      <c r="Z152" t="e">
        <f>INT(VLOOKUP($I152,角色属性概况!$I:$N,VLOOKUP($H152,对应表!$AD:$AE,2,FALSE),FALSE)*$J152)</f>
        <v>#N/A</v>
      </c>
      <c r="AI152" s="12" t="str">
        <f t="shared" si="88"/>
        <v/>
      </c>
      <c r="AR152">
        <v>999</v>
      </c>
      <c r="AU152" s="4"/>
      <c r="AV152" s="4"/>
      <c r="AW152" s="4"/>
      <c r="AX152" s="4"/>
      <c r="AZ152" s="12" t="str">
        <f t="shared" si="89"/>
        <v/>
      </c>
      <c r="BA152" s="12" t="str">
        <f>IF(_xlfn.IFNA(VLOOKUP(AU152,$K:$L,2,FALSE),"")=0,"",_xlfn.IFNA(VLOOKUP(AU152,$K:$L,2,FALSE),""))</f>
        <v/>
      </c>
      <c r="BB152" s="12" t="str">
        <f>IF(_xlfn.IFNA(VLOOKUP(AV152,$K:$L,2,FALSE),"")=0,"",_xlfn.IFNA(VLOOKUP(AV152,$K:$L,2,FALSE),""))</f>
        <v/>
      </c>
      <c r="BC152" s="12" t="str">
        <f>IF(_xlfn.IFNA(VLOOKUP(AW152,$K:$L,2,FALSE),"")=0,"",_xlfn.IFNA(VLOOKUP(AW152,$K:$L,2,FALSE),""))</f>
        <v/>
      </c>
      <c r="BD152" s="12" t="str">
        <f>IF(_xlfn.IFNA(VLOOKUP(AX152,$K:$L,2,FALSE),"")=0,"",_xlfn.IFNA(VLOOKUP(AX152,$K:$L,2,FALSE),""))</f>
        <v/>
      </c>
      <c r="BE152" s="12" t="str">
        <f>IF(_xlfn.IFNA(VLOOKUP(AY152,$K:$L,2,FALSE),"")=0,"",_xlfn.IFNA(VLOOKUP(AY152,$K:$L,2,FALSE),""))</f>
        <v/>
      </c>
      <c r="BF152" s="12" t="str">
        <f>_xlfn.IFNA(VLOOKUP(Y152,对应表!$Z:$AA,2,FALSE)&amp;Z152,"")</f>
        <v/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L152" t="e">
        <f t="shared" si="90"/>
        <v>#N/A</v>
      </c>
      <c r="BM152" t="str">
        <f t="shared" si="91"/>
        <v/>
      </c>
    </row>
    <row r="153" spans="11:65" x14ac:dyDescent="0.15">
      <c r="K153" t="str">
        <f t="shared" si="87"/>
        <v>被动防御中lv1</v>
      </c>
      <c r="L153" s="6" t="str">
        <f>Q153&amp;":"&amp;M153&amp;":"&amp;VLOOKUP(N153,对应表!B:C,2,FALSE)&amp;":"&amp;IF(buff!O153="",0,O153)</f>
        <v>20081:100:1:0</v>
      </c>
      <c r="M153">
        <v>100</v>
      </c>
      <c r="N153" s="1" t="s">
        <v>299</v>
      </c>
      <c r="O153">
        <v>0</v>
      </c>
      <c r="Q153">
        <v>20081</v>
      </c>
      <c r="R153" s="4" t="s">
        <v>1117</v>
      </c>
      <c r="S153" s="4" t="str">
        <f t="shared" si="92"/>
        <v>被动防御中lv1</v>
      </c>
      <c r="T153" t="s">
        <v>300</v>
      </c>
      <c r="Y153" t="s">
        <v>439</v>
      </c>
      <c r="Z153" t="e">
        <f>INT(VLOOKUP($I153,角色属性概况!$I:$N,VLOOKUP($H153,对应表!$AD:$AE,2,FALSE),FALSE)*$J153)</f>
        <v>#N/A</v>
      </c>
      <c r="AI153" s="12" t="str">
        <f t="shared" si="88"/>
        <v/>
      </c>
      <c r="AR153">
        <v>999</v>
      </c>
      <c r="AU153" s="4"/>
      <c r="AV153" s="4"/>
      <c r="AW153" s="4"/>
      <c r="AX153" s="4"/>
      <c r="AZ153" s="12" t="str">
        <f t="shared" si="89"/>
        <v/>
      </c>
      <c r="BA153" s="12" t="str">
        <f>IF(_xlfn.IFNA(VLOOKUP(AU153,$K:$L,2,FALSE),"")=0,"",_xlfn.IFNA(VLOOKUP(AU153,$K:$L,2,FALSE),""))</f>
        <v/>
      </c>
      <c r="BB153" s="12" t="str">
        <f>IF(_xlfn.IFNA(VLOOKUP(AV153,$K:$L,2,FALSE),"")=0,"",_xlfn.IFNA(VLOOKUP(AV153,$K:$L,2,FALSE),""))</f>
        <v/>
      </c>
      <c r="BC153" s="12" t="str">
        <f>IF(_xlfn.IFNA(VLOOKUP(AW153,$K:$L,2,FALSE),"")=0,"",_xlfn.IFNA(VLOOKUP(AW153,$K:$L,2,FALSE),""))</f>
        <v/>
      </c>
      <c r="BD153" s="12" t="str">
        <f>IF(_xlfn.IFNA(VLOOKUP(AX153,$K:$L,2,FALSE),"")=0,"",_xlfn.IFNA(VLOOKUP(AX153,$K:$L,2,FALSE),""))</f>
        <v/>
      </c>
      <c r="BE153" s="12" t="str">
        <f>IF(_xlfn.IFNA(VLOOKUP(AY153,$K:$L,2,FALSE),"")=0,"",_xlfn.IFNA(VLOOKUP(AY153,$K:$L,2,FALSE),""))</f>
        <v/>
      </c>
      <c r="BF153" s="12" t="str">
        <f>_xlfn.IFNA(VLOOKUP(Y153,对应表!$Z:$AA,2,FALSE)&amp;Z153,"")</f>
        <v/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L153" t="e">
        <f t="shared" si="90"/>
        <v>#N/A</v>
      </c>
      <c r="BM153" t="str">
        <f t="shared" si="91"/>
        <v/>
      </c>
    </row>
    <row r="154" spans="11:65" x14ac:dyDescent="0.15">
      <c r="K154" t="str">
        <f t="shared" ref="K154:K213" si="93">R154</f>
        <v>被动防御中lv2</v>
      </c>
      <c r="L154" s="6" t="str">
        <f>Q154&amp;":"&amp;M154&amp;":"&amp;VLOOKUP(N154,对应表!B:C,2,FALSE)&amp;":"&amp;IF(buff!O154="",0,O154)</f>
        <v>20082:100:1:0</v>
      </c>
      <c r="M154">
        <v>100</v>
      </c>
      <c r="N154" s="1" t="s">
        <v>299</v>
      </c>
      <c r="O154">
        <v>0</v>
      </c>
      <c r="Q154">
        <v>20082</v>
      </c>
      <c r="R154" s="4" t="s">
        <v>1118</v>
      </c>
      <c r="S154" s="4" t="str">
        <f t="shared" si="92"/>
        <v>被动防御中lv2</v>
      </c>
      <c r="T154" t="s">
        <v>300</v>
      </c>
      <c r="Y154" t="s">
        <v>439</v>
      </c>
      <c r="Z154" t="e">
        <f>INT(VLOOKUP($I154,角色属性概况!$I:$N,VLOOKUP($H154,对应表!$AD:$AE,2,FALSE),FALSE)*$J154)</f>
        <v>#N/A</v>
      </c>
      <c r="AI154" s="12" t="str">
        <f t="shared" ref="AI154:AI213" si="94">IF(BF154="","",BF154)&amp;IF(BG154="","","|"&amp;BG154)&amp;IF(BH154="","","|"&amp;BH154)&amp;IF(BI154="","","|"&amp;BI154)&amp;IF(BJ154="","","|"&amp;BJ154)</f>
        <v/>
      </c>
      <c r="AR154">
        <v>999</v>
      </c>
      <c r="AU154" s="4"/>
      <c r="AV154" s="4"/>
      <c r="AW154" s="4"/>
      <c r="AX154" s="4"/>
      <c r="AZ154" s="12" t="str">
        <f t="shared" ref="AZ154:AZ213" si="95">IF(BA154="","",BA154)&amp;IF(BB154="","","|"&amp;BB154)&amp;IF(BC154="","","|"&amp;BC154)&amp;IF(BD154="","","|"&amp;BD154)&amp;IF(BE154="","","|"&amp;BE154)</f>
        <v/>
      </c>
      <c r="BA154" s="12" t="str">
        <f>IF(_xlfn.IFNA(VLOOKUP(AU154,$K:$L,2,FALSE),"")=0,"",_xlfn.IFNA(VLOOKUP(AU154,$K:$L,2,FALSE),""))</f>
        <v/>
      </c>
      <c r="BB154" s="12" t="str">
        <f>IF(_xlfn.IFNA(VLOOKUP(AV154,$K:$L,2,FALSE),"")=0,"",_xlfn.IFNA(VLOOKUP(AV154,$K:$L,2,FALSE),""))</f>
        <v/>
      </c>
      <c r="BC154" s="12" t="str">
        <f>IF(_xlfn.IFNA(VLOOKUP(AW154,$K:$L,2,FALSE),"")=0,"",_xlfn.IFNA(VLOOKUP(AW154,$K:$L,2,FALSE),""))</f>
        <v/>
      </c>
      <c r="BD154" s="12" t="str">
        <f>IF(_xlfn.IFNA(VLOOKUP(AX154,$K:$L,2,FALSE),"")=0,"",_xlfn.IFNA(VLOOKUP(AX154,$K:$L,2,FALSE),""))</f>
        <v/>
      </c>
      <c r="BE154" s="12" t="str">
        <f>IF(_xlfn.IFNA(VLOOKUP(AY154,$K:$L,2,FALSE),"")=0,"",_xlfn.IFNA(VLOOKUP(AY154,$K:$L,2,FALSE),""))</f>
        <v/>
      </c>
      <c r="BF154" s="12" t="str">
        <f>_xlfn.IFNA(VLOOKUP(Y154,对应表!$Z:$AA,2,FALSE)&amp;Z154,"")</f>
        <v/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L154" t="e">
        <f t="shared" si="90"/>
        <v>#N/A</v>
      </c>
      <c r="BM154" t="str">
        <f t="shared" si="91"/>
        <v/>
      </c>
    </row>
    <row r="155" spans="11:65" x14ac:dyDescent="0.15">
      <c r="K155" t="str">
        <f t="shared" si="93"/>
        <v>被动防御中lv3</v>
      </c>
      <c r="L155" s="6" t="str">
        <f>Q155&amp;":"&amp;M155&amp;":"&amp;VLOOKUP(N155,对应表!B:C,2,FALSE)&amp;":"&amp;IF(buff!O155="",0,O155)</f>
        <v>20083:100:1:0</v>
      </c>
      <c r="M155">
        <v>100</v>
      </c>
      <c r="N155" s="1" t="s">
        <v>299</v>
      </c>
      <c r="O155">
        <v>0</v>
      </c>
      <c r="Q155">
        <v>20083</v>
      </c>
      <c r="R155" s="4" t="s">
        <v>1119</v>
      </c>
      <c r="S155" s="4" t="str">
        <f t="shared" si="92"/>
        <v>被动防御中lv3</v>
      </c>
      <c r="T155" t="s">
        <v>300</v>
      </c>
      <c r="Y155" t="s">
        <v>439</v>
      </c>
      <c r="Z155" t="e">
        <f>INT(VLOOKUP($I155,角色属性概况!$I:$N,VLOOKUP($H155,对应表!$AD:$AE,2,FALSE),FALSE)*$J155)</f>
        <v>#N/A</v>
      </c>
      <c r="AI155" s="12" t="str">
        <f t="shared" si="94"/>
        <v/>
      </c>
      <c r="AR155">
        <v>999</v>
      </c>
      <c r="AU155" s="4"/>
      <c r="AV155" s="4"/>
      <c r="AW155" s="4"/>
      <c r="AX155" s="4"/>
      <c r="AZ155" s="12" t="str">
        <f t="shared" si="95"/>
        <v/>
      </c>
      <c r="BA155" s="12" t="str">
        <f>IF(_xlfn.IFNA(VLOOKUP(AU155,$K:$L,2,FALSE),"")=0,"",_xlfn.IFNA(VLOOKUP(AU155,$K:$L,2,FALSE),""))</f>
        <v/>
      </c>
      <c r="BB155" s="12" t="str">
        <f>IF(_xlfn.IFNA(VLOOKUP(AV155,$K:$L,2,FALSE),"")=0,"",_xlfn.IFNA(VLOOKUP(AV155,$K:$L,2,FALSE),""))</f>
        <v/>
      </c>
      <c r="BC155" s="12" t="str">
        <f>IF(_xlfn.IFNA(VLOOKUP(AW155,$K:$L,2,FALSE),"")=0,"",_xlfn.IFNA(VLOOKUP(AW155,$K:$L,2,FALSE),""))</f>
        <v/>
      </c>
      <c r="BD155" s="12" t="str">
        <f>IF(_xlfn.IFNA(VLOOKUP(AX155,$K:$L,2,FALSE),"")=0,"",_xlfn.IFNA(VLOOKUP(AX155,$K:$L,2,FALSE),""))</f>
        <v/>
      </c>
      <c r="BE155" s="12" t="str">
        <f>IF(_xlfn.IFNA(VLOOKUP(AY155,$K:$L,2,FALSE),"")=0,"",_xlfn.IFNA(VLOOKUP(AY155,$K:$L,2,FALSE),""))</f>
        <v/>
      </c>
      <c r="BF155" s="12" t="str">
        <f>_xlfn.IFNA(VLOOKUP(Y155,对应表!$Z:$AA,2,FALSE)&amp;Z155,"")</f>
        <v/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L155" t="e">
        <f t="shared" si="90"/>
        <v>#N/A</v>
      </c>
      <c r="BM155" t="str">
        <f t="shared" si="91"/>
        <v/>
      </c>
    </row>
    <row r="156" spans="11:65" x14ac:dyDescent="0.15">
      <c r="K156" t="str">
        <f t="shared" si="93"/>
        <v>被动防御中lv4</v>
      </c>
      <c r="L156" s="6" t="str">
        <f>Q156&amp;":"&amp;M156&amp;":"&amp;VLOOKUP(N156,对应表!B:C,2,FALSE)&amp;":"&amp;IF(buff!O156="",0,O156)</f>
        <v>20084:100:1:0</v>
      </c>
      <c r="M156">
        <v>100</v>
      </c>
      <c r="N156" s="1" t="s">
        <v>299</v>
      </c>
      <c r="O156">
        <v>0</v>
      </c>
      <c r="Q156">
        <v>20084</v>
      </c>
      <c r="R156" s="4" t="s">
        <v>1120</v>
      </c>
      <c r="S156" s="4" t="str">
        <f t="shared" si="92"/>
        <v>被动防御中lv4</v>
      </c>
      <c r="T156" t="s">
        <v>300</v>
      </c>
      <c r="Y156" t="s">
        <v>439</v>
      </c>
      <c r="Z156" t="e">
        <f>INT(VLOOKUP($I156,角色属性概况!$I:$N,VLOOKUP($H156,对应表!$AD:$AE,2,FALSE),FALSE)*$J156)</f>
        <v>#N/A</v>
      </c>
      <c r="AI156" s="12" t="str">
        <f t="shared" si="94"/>
        <v/>
      </c>
      <c r="AR156">
        <v>999</v>
      </c>
      <c r="AU156" s="4"/>
      <c r="AV156" s="4"/>
      <c r="AW156" s="4"/>
      <c r="AX156" s="4"/>
      <c r="AZ156" s="12" t="str">
        <f t="shared" si="95"/>
        <v/>
      </c>
      <c r="BA156" s="12" t="str">
        <f>IF(_xlfn.IFNA(VLOOKUP(AU156,$K:$L,2,FALSE),"")=0,"",_xlfn.IFNA(VLOOKUP(AU156,$K:$L,2,FALSE),""))</f>
        <v/>
      </c>
      <c r="BB156" s="12" t="str">
        <f>IF(_xlfn.IFNA(VLOOKUP(AV156,$K:$L,2,FALSE),"")=0,"",_xlfn.IFNA(VLOOKUP(AV156,$K:$L,2,FALSE),""))</f>
        <v/>
      </c>
      <c r="BC156" s="12" t="str">
        <f>IF(_xlfn.IFNA(VLOOKUP(AW156,$K:$L,2,FALSE),"")=0,"",_xlfn.IFNA(VLOOKUP(AW156,$K:$L,2,FALSE),""))</f>
        <v/>
      </c>
      <c r="BD156" s="12" t="str">
        <f>IF(_xlfn.IFNA(VLOOKUP(AX156,$K:$L,2,FALSE),"")=0,"",_xlfn.IFNA(VLOOKUP(AX156,$K:$L,2,FALSE),""))</f>
        <v/>
      </c>
      <c r="BE156" s="12" t="str">
        <f>IF(_xlfn.IFNA(VLOOKUP(AY156,$K:$L,2,FALSE),"")=0,"",_xlfn.IFNA(VLOOKUP(AY156,$K:$L,2,FALSE),""))</f>
        <v/>
      </c>
      <c r="BF156" s="12" t="str">
        <f>_xlfn.IFNA(VLOOKUP(Y156,对应表!$Z:$AA,2,FALSE)&amp;Z156,"")</f>
        <v/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L156" t="e">
        <f t="shared" si="90"/>
        <v>#N/A</v>
      </c>
      <c r="BM156" t="str">
        <f t="shared" si="91"/>
        <v/>
      </c>
    </row>
    <row r="157" spans="11:65" x14ac:dyDescent="0.15">
      <c r="K157" t="str">
        <f t="shared" si="93"/>
        <v>被动防御中lv5</v>
      </c>
      <c r="L157" s="6" t="str">
        <f>Q157&amp;":"&amp;M157&amp;":"&amp;VLOOKUP(N157,对应表!B:C,2,FALSE)&amp;":"&amp;IF(buff!O157="",0,O157)</f>
        <v>20085:100:1:0</v>
      </c>
      <c r="M157">
        <v>100</v>
      </c>
      <c r="N157" s="1" t="s">
        <v>299</v>
      </c>
      <c r="O157">
        <v>0</v>
      </c>
      <c r="Q157">
        <v>20085</v>
      </c>
      <c r="R157" s="4" t="s">
        <v>1121</v>
      </c>
      <c r="S157" s="4" t="str">
        <f t="shared" si="92"/>
        <v>被动防御中lv5</v>
      </c>
      <c r="T157" t="s">
        <v>300</v>
      </c>
      <c r="Y157" t="s">
        <v>439</v>
      </c>
      <c r="Z157" t="e">
        <f>INT(VLOOKUP($I157,角色属性概况!$I:$N,VLOOKUP($H157,对应表!$AD:$AE,2,FALSE),FALSE)*$J157)</f>
        <v>#N/A</v>
      </c>
      <c r="AI157" s="12" t="str">
        <f t="shared" si="94"/>
        <v/>
      </c>
      <c r="AR157">
        <v>999</v>
      </c>
      <c r="AU157" s="4"/>
      <c r="AV157" s="4"/>
      <c r="AW157" s="4"/>
      <c r="AX157" s="4"/>
      <c r="AZ157" s="12" t="str">
        <f t="shared" si="95"/>
        <v/>
      </c>
      <c r="BA157" s="12" t="str">
        <f>IF(_xlfn.IFNA(VLOOKUP(AU157,$K:$L,2,FALSE),"")=0,"",_xlfn.IFNA(VLOOKUP(AU157,$K:$L,2,FALSE),""))</f>
        <v/>
      </c>
      <c r="BB157" s="12" t="str">
        <f>IF(_xlfn.IFNA(VLOOKUP(AV157,$K:$L,2,FALSE),"")=0,"",_xlfn.IFNA(VLOOKUP(AV157,$K:$L,2,FALSE),""))</f>
        <v/>
      </c>
      <c r="BC157" s="12" t="str">
        <f>IF(_xlfn.IFNA(VLOOKUP(AW157,$K:$L,2,FALSE),"")=0,"",_xlfn.IFNA(VLOOKUP(AW157,$K:$L,2,FALSE),""))</f>
        <v/>
      </c>
      <c r="BD157" s="12" t="str">
        <f>IF(_xlfn.IFNA(VLOOKUP(AX157,$K:$L,2,FALSE),"")=0,"",_xlfn.IFNA(VLOOKUP(AX157,$K:$L,2,FALSE),""))</f>
        <v/>
      </c>
      <c r="BE157" s="12" t="str">
        <f>IF(_xlfn.IFNA(VLOOKUP(AY157,$K:$L,2,FALSE),"")=0,"",_xlfn.IFNA(VLOOKUP(AY157,$K:$L,2,FALSE),""))</f>
        <v/>
      </c>
      <c r="BF157" s="12" t="str">
        <f>_xlfn.IFNA(VLOOKUP(Y157,对应表!$Z:$AA,2,FALSE)&amp;Z157,"")</f>
        <v/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L157" t="e">
        <f t="shared" si="90"/>
        <v>#N/A</v>
      </c>
      <c r="BM157" t="str">
        <f t="shared" si="91"/>
        <v/>
      </c>
    </row>
    <row r="158" spans="11:65" x14ac:dyDescent="0.15">
      <c r="K158" t="str">
        <f t="shared" si="93"/>
        <v>被动防御中lv6</v>
      </c>
      <c r="L158" s="6" t="str">
        <f>Q158&amp;":"&amp;M158&amp;":"&amp;VLOOKUP(N158,对应表!B:C,2,FALSE)&amp;":"&amp;IF(buff!O158="",0,O158)</f>
        <v>20086:100:1:0</v>
      </c>
      <c r="M158">
        <v>100</v>
      </c>
      <c r="N158" s="1" t="s">
        <v>299</v>
      </c>
      <c r="O158">
        <v>0</v>
      </c>
      <c r="Q158">
        <v>20086</v>
      </c>
      <c r="R158" s="4" t="s">
        <v>1122</v>
      </c>
      <c r="S158" s="4" t="str">
        <f t="shared" si="92"/>
        <v>被动防御中lv6</v>
      </c>
      <c r="T158" t="s">
        <v>300</v>
      </c>
      <c r="Y158" t="s">
        <v>439</v>
      </c>
      <c r="Z158" t="e">
        <f>INT(VLOOKUP($I158,角色属性概况!$I:$N,VLOOKUP($H158,对应表!$AD:$AE,2,FALSE),FALSE)*$J158)</f>
        <v>#N/A</v>
      </c>
      <c r="AI158" s="12" t="str">
        <f t="shared" si="94"/>
        <v/>
      </c>
      <c r="AR158">
        <v>999</v>
      </c>
      <c r="AU158" s="4"/>
      <c r="AV158" s="4"/>
      <c r="AW158" s="4"/>
      <c r="AX158" s="4"/>
      <c r="AZ158" s="12" t="str">
        <f t="shared" si="95"/>
        <v/>
      </c>
      <c r="BA158" s="12" t="str">
        <f>IF(_xlfn.IFNA(VLOOKUP(AU158,$K:$L,2,FALSE),"")=0,"",_xlfn.IFNA(VLOOKUP(AU158,$K:$L,2,FALSE),""))</f>
        <v/>
      </c>
      <c r="BB158" s="12" t="str">
        <f>IF(_xlfn.IFNA(VLOOKUP(AV158,$K:$L,2,FALSE),"")=0,"",_xlfn.IFNA(VLOOKUP(AV158,$K:$L,2,FALSE),""))</f>
        <v/>
      </c>
      <c r="BC158" s="12" t="str">
        <f>IF(_xlfn.IFNA(VLOOKUP(AW158,$K:$L,2,FALSE),"")=0,"",_xlfn.IFNA(VLOOKUP(AW158,$K:$L,2,FALSE),""))</f>
        <v/>
      </c>
      <c r="BD158" s="12" t="str">
        <f>IF(_xlfn.IFNA(VLOOKUP(AX158,$K:$L,2,FALSE),"")=0,"",_xlfn.IFNA(VLOOKUP(AX158,$K:$L,2,FALSE),""))</f>
        <v/>
      </c>
      <c r="BE158" s="12" t="str">
        <f>IF(_xlfn.IFNA(VLOOKUP(AY158,$K:$L,2,FALSE),"")=0,"",_xlfn.IFNA(VLOOKUP(AY158,$K:$L,2,FALSE),""))</f>
        <v/>
      </c>
      <c r="BF158" s="12" t="str">
        <f>_xlfn.IFNA(VLOOKUP(Y158,对应表!$Z:$AA,2,FALSE)&amp;Z158,"")</f>
        <v/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L158" t="e">
        <f t="shared" si="90"/>
        <v>#N/A</v>
      </c>
      <c r="BM158" t="str">
        <f t="shared" si="91"/>
        <v/>
      </c>
    </row>
    <row r="159" spans="11:65" x14ac:dyDescent="0.15">
      <c r="K159" t="str">
        <f t="shared" si="93"/>
        <v>被动防御中lv7</v>
      </c>
      <c r="L159" s="6" t="str">
        <f>Q159&amp;":"&amp;M159&amp;":"&amp;VLOOKUP(N159,对应表!B:C,2,FALSE)&amp;":"&amp;IF(buff!O159="",0,O159)</f>
        <v>20087:100:1:0</v>
      </c>
      <c r="M159">
        <v>100</v>
      </c>
      <c r="N159" s="1" t="s">
        <v>299</v>
      </c>
      <c r="O159">
        <v>0</v>
      </c>
      <c r="Q159">
        <v>20087</v>
      </c>
      <c r="R159" s="4" t="s">
        <v>1123</v>
      </c>
      <c r="S159" s="4" t="str">
        <f t="shared" si="92"/>
        <v>被动防御中lv7</v>
      </c>
      <c r="T159" t="s">
        <v>300</v>
      </c>
      <c r="Y159" t="s">
        <v>439</v>
      </c>
      <c r="Z159" t="e">
        <f>INT(VLOOKUP($I159,角色属性概况!$I:$N,VLOOKUP($H159,对应表!$AD:$AE,2,FALSE),FALSE)*$J159)</f>
        <v>#N/A</v>
      </c>
      <c r="AI159" s="12" t="str">
        <f t="shared" si="94"/>
        <v/>
      </c>
      <c r="AR159">
        <v>999</v>
      </c>
      <c r="AU159" s="4"/>
      <c r="AV159" s="4"/>
      <c r="AW159" s="4"/>
      <c r="AX159" s="4"/>
      <c r="AZ159" s="12" t="str">
        <f t="shared" si="95"/>
        <v/>
      </c>
      <c r="BA159" s="12" t="str">
        <f>IF(_xlfn.IFNA(VLOOKUP(AU159,$K:$L,2,FALSE),"")=0,"",_xlfn.IFNA(VLOOKUP(AU159,$K:$L,2,FALSE),""))</f>
        <v/>
      </c>
      <c r="BB159" s="12" t="str">
        <f>IF(_xlfn.IFNA(VLOOKUP(AV159,$K:$L,2,FALSE),"")=0,"",_xlfn.IFNA(VLOOKUP(AV159,$K:$L,2,FALSE),""))</f>
        <v/>
      </c>
      <c r="BC159" s="12" t="str">
        <f>IF(_xlfn.IFNA(VLOOKUP(AW159,$K:$L,2,FALSE),"")=0,"",_xlfn.IFNA(VLOOKUP(AW159,$K:$L,2,FALSE),""))</f>
        <v/>
      </c>
      <c r="BD159" s="12" t="str">
        <f>IF(_xlfn.IFNA(VLOOKUP(AX159,$K:$L,2,FALSE),"")=0,"",_xlfn.IFNA(VLOOKUP(AX159,$K:$L,2,FALSE),""))</f>
        <v/>
      </c>
      <c r="BE159" s="12" t="str">
        <f>IF(_xlfn.IFNA(VLOOKUP(AY159,$K:$L,2,FALSE),"")=0,"",_xlfn.IFNA(VLOOKUP(AY159,$K:$L,2,FALSE),""))</f>
        <v/>
      </c>
      <c r="BF159" s="12" t="str">
        <f>_xlfn.IFNA(VLOOKUP(Y159,对应表!$Z:$AA,2,FALSE)&amp;Z159,"")</f>
        <v/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L159" t="e">
        <f t="shared" si="90"/>
        <v>#N/A</v>
      </c>
      <c r="BM159" t="str">
        <f t="shared" si="91"/>
        <v/>
      </c>
    </row>
    <row r="160" spans="11:65" x14ac:dyDescent="0.15">
      <c r="K160" t="str">
        <f t="shared" si="93"/>
        <v>被动防御中lv8</v>
      </c>
      <c r="L160" s="6" t="str">
        <f>Q160&amp;":"&amp;M160&amp;":"&amp;VLOOKUP(N160,对应表!B:C,2,FALSE)&amp;":"&amp;IF(buff!O160="",0,O160)</f>
        <v>20088:100:1:0</v>
      </c>
      <c r="M160">
        <v>100</v>
      </c>
      <c r="N160" s="1" t="s">
        <v>299</v>
      </c>
      <c r="O160">
        <v>0</v>
      </c>
      <c r="Q160">
        <v>20088</v>
      </c>
      <c r="R160" s="4" t="s">
        <v>1124</v>
      </c>
      <c r="S160" s="4" t="str">
        <f t="shared" si="92"/>
        <v>被动防御中lv8</v>
      </c>
      <c r="T160" t="s">
        <v>300</v>
      </c>
      <c r="Y160" t="s">
        <v>439</v>
      </c>
      <c r="Z160" t="e">
        <f>INT(VLOOKUP($I160,角色属性概况!$I:$N,VLOOKUP($H160,对应表!$AD:$AE,2,FALSE),FALSE)*$J160)</f>
        <v>#N/A</v>
      </c>
      <c r="AI160" s="12" t="str">
        <f t="shared" si="94"/>
        <v/>
      </c>
      <c r="AR160">
        <v>999</v>
      </c>
      <c r="AU160" s="4"/>
      <c r="AV160" s="4"/>
      <c r="AW160" s="4"/>
      <c r="AX160" s="4"/>
      <c r="AZ160" s="12" t="str">
        <f t="shared" si="95"/>
        <v/>
      </c>
      <c r="BA160" s="12" t="str">
        <f>IF(_xlfn.IFNA(VLOOKUP(AU160,$K:$L,2,FALSE),"")=0,"",_xlfn.IFNA(VLOOKUP(AU160,$K:$L,2,FALSE),""))</f>
        <v/>
      </c>
      <c r="BB160" s="12" t="str">
        <f>IF(_xlfn.IFNA(VLOOKUP(AV160,$K:$L,2,FALSE),"")=0,"",_xlfn.IFNA(VLOOKUP(AV160,$K:$L,2,FALSE),""))</f>
        <v/>
      </c>
      <c r="BC160" s="12" t="str">
        <f>IF(_xlfn.IFNA(VLOOKUP(AW160,$K:$L,2,FALSE),"")=0,"",_xlfn.IFNA(VLOOKUP(AW160,$K:$L,2,FALSE),""))</f>
        <v/>
      </c>
      <c r="BD160" s="12" t="str">
        <f>IF(_xlfn.IFNA(VLOOKUP(AX160,$K:$L,2,FALSE),"")=0,"",_xlfn.IFNA(VLOOKUP(AX160,$K:$L,2,FALSE),""))</f>
        <v/>
      </c>
      <c r="BE160" s="12" t="str">
        <f>IF(_xlfn.IFNA(VLOOKUP(AY160,$K:$L,2,FALSE),"")=0,"",_xlfn.IFNA(VLOOKUP(AY160,$K:$L,2,FALSE),""))</f>
        <v/>
      </c>
      <c r="BF160" s="12" t="str">
        <f>_xlfn.IFNA(VLOOKUP(Y160,对应表!$Z:$AA,2,FALSE)&amp;Z160,"")</f>
        <v/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L160" t="e">
        <f t="shared" si="90"/>
        <v>#N/A</v>
      </c>
      <c r="BM160" t="str">
        <f t="shared" si="91"/>
        <v/>
      </c>
    </row>
    <row r="161" spans="11:65" x14ac:dyDescent="0.15">
      <c r="K161" t="str">
        <f t="shared" si="93"/>
        <v>被动防御中lv9</v>
      </c>
      <c r="L161" s="6" t="str">
        <f>Q161&amp;":"&amp;M161&amp;":"&amp;VLOOKUP(N161,对应表!B:C,2,FALSE)&amp;":"&amp;IF(buff!O161="",0,O161)</f>
        <v>20089:100:1:0</v>
      </c>
      <c r="M161">
        <v>100</v>
      </c>
      <c r="N161" s="1" t="s">
        <v>299</v>
      </c>
      <c r="O161">
        <v>0</v>
      </c>
      <c r="Q161">
        <v>20089</v>
      </c>
      <c r="R161" s="4" t="s">
        <v>1125</v>
      </c>
      <c r="S161" s="4" t="str">
        <f t="shared" si="92"/>
        <v>被动防御中lv9</v>
      </c>
      <c r="T161" t="s">
        <v>300</v>
      </c>
      <c r="Y161" t="s">
        <v>439</v>
      </c>
      <c r="Z161" t="e">
        <f>INT(VLOOKUP($I161,角色属性概况!$I:$N,VLOOKUP($H161,对应表!$AD:$AE,2,FALSE),FALSE)*$J161)</f>
        <v>#N/A</v>
      </c>
      <c r="AI161" s="12" t="str">
        <f t="shared" si="94"/>
        <v/>
      </c>
      <c r="AR161">
        <v>999</v>
      </c>
      <c r="AU161" s="4"/>
      <c r="AV161" s="4"/>
      <c r="AW161" s="4"/>
      <c r="AX161" s="4"/>
      <c r="AZ161" s="12" t="str">
        <f t="shared" si="95"/>
        <v/>
      </c>
      <c r="BA161" s="12" t="str">
        <f>IF(_xlfn.IFNA(VLOOKUP(AU161,$K:$L,2,FALSE),"")=0,"",_xlfn.IFNA(VLOOKUP(AU161,$K:$L,2,FALSE),""))</f>
        <v/>
      </c>
      <c r="BB161" s="12" t="str">
        <f>IF(_xlfn.IFNA(VLOOKUP(AV161,$K:$L,2,FALSE),"")=0,"",_xlfn.IFNA(VLOOKUP(AV161,$K:$L,2,FALSE),""))</f>
        <v/>
      </c>
      <c r="BC161" s="12" t="str">
        <f>IF(_xlfn.IFNA(VLOOKUP(AW161,$K:$L,2,FALSE),"")=0,"",_xlfn.IFNA(VLOOKUP(AW161,$K:$L,2,FALSE),""))</f>
        <v/>
      </c>
      <c r="BD161" s="12" t="str">
        <f>IF(_xlfn.IFNA(VLOOKUP(AX161,$K:$L,2,FALSE),"")=0,"",_xlfn.IFNA(VLOOKUP(AX161,$K:$L,2,FALSE),""))</f>
        <v/>
      </c>
      <c r="BE161" s="12" t="str">
        <f>IF(_xlfn.IFNA(VLOOKUP(AY161,$K:$L,2,FALSE),"")=0,"",_xlfn.IFNA(VLOOKUP(AY161,$K:$L,2,FALSE),""))</f>
        <v/>
      </c>
      <c r="BF161" s="12" t="str">
        <f>_xlfn.IFNA(VLOOKUP(Y161,对应表!$Z:$AA,2,FALSE)&amp;Z161,"")</f>
        <v/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L161" t="e">
        <f t="shared" si="90"/>
        <v>#N/A</v>
      </c>
      <c r="BM161" t="str">
        <f t="shared" si="91"/>
        <v/>
      </c>
    </row>
    <row r="162" spans="11:65" x14ac:dyDescent="0.15">
      <c r="K162" t="str">
        <f t="shared" si="93"/>
        <v>被动防御中lv10</v>
      </c>
      <c r="L162" s="6" t="str">
        <f>Q162&amp;":"&amp;M162&amp;":"&amp;VLOOKUP(N162,对应表!B:C,2,FALSE)&amp;":"&amp;IF(buff!O162="",0,O162)</f>
        <v>20090:100:1:0</v>
      </c>
      <c r="M162">
        <v>100</v>
      </c>
      <c r="N162" s="1" t="s">
        <v>299</v>
      </c>
      <c r="O162">
        <v>0</v>
      </c>
      <c r="Q162">
        <v>20090</v>
      </c>
      <c r="R162" s="4" t="s">
        <v>1126</v>
      </c>
      <c r="S162" s="4" t="str">
        <f t="shared" si="92"/>
        <v>被动防御中lv10</v>
      </c>
      <c r="T162" t="s">
        <v>300</v>
      </c>
      <c r="Y162" t="s">
        <v>439</v>
      </c>
      <c r="Z162" t="e">
        <f>INT(VLOOKUP($I162,角色属性概况!$I:$N,VLOOKUP($H162,对应表!$AD:$AE,2,FALSE),FALSE)*$J162)</f>
        <v>#N/A</v>
      </c>
      <c r="AI162" s="12" t="str">
        <f t="shared" si="94"/>
        <v/>
      </c>
      <c r="AR162">
        <v>999</v>
      </c>
      <c r="AU162" s="4"/>
      <c r="AV162" s="4"/>
      <c r="AW162" s="4"/>
      <c r="AX162" s="4"/>
      <c r="AZ162" s="12" t="str">
        <f t="shared" si="95"/>
        <v/>
      </c>
      <c r="BA162" s="12" t="str">
        <f>IF(_xlfn.IFNA(VLOOKUP(AU162,$K:$L,2,FALSE),"")=0,"",_xlfn.IFNA(VLOOKUP(AU162,$K:$L,2,FALSE),""))</f>
        <v/>
      </c>
      <c r="BB162" s="12" t="str">
        <f>IF(_xlfn.IFNA(VLOOKUP(AV162,$K:$L,2,FALSE),"")=0,"",_xlfn.IFNA(VLOOKUP(AV162,$K:$L,2,FALSE),""))</f>
        <v/>
      </c>
      <c r="BC162" s="12" t="str">
        <f>IF(_xlfn.IFNA(VLOOKUP(AW162,$K:$L,2,FALSE),"")=0,"",_xlfn.IFNA(VLOOKUP(AW162,$K:$L,2,FALSE),""))</f>
        <v/>
      </c>
      <c r="BD162" s="12" t="str">
        <f>IF(_xlfn.IFNA(VLOOKUP(AX162,$K:$L,2,FALSE),"")=0,"",_xlfn.IFNA(VLOOKUP(AX162,$K:$L,2,FALSE),""))</f>
        <v/>
      </c>
      <c r="BE162" s="12" t="str">
        <f>IF(_xlfn.IFNA(VLOOKUP(AY162,$K:$L,2,FALSE),"")=0,"",_xlfn.IFNA(VLOOKUP(AY162,$K:$L,2,FALSE),""))</f>
        <v/>
      </c>
      <c r="BF162" s="12" t="str">
        <f>_xlfn.IFNA(VLOOKUP(Y162,对应表!$Z:$AA,2,FALSE)&amp;Z162,"")</f>
        <v/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L162" t="e">
        <f t="shared" si="90"/>
        <v>#N/A</v>
      </c>
      <c r="BM162" t="str">
        <f t="shared" si="91"/>
        <v/>
      </c>
    </row>
    <row r="163" spans="11:65" x14ac:dyDescent="0.15">
      <c r="K163" t="str">
        <f t="shared" si="93"/>
        <v>被动防御中lv11</v>
      </c>
      <c r="L163" s="6" t="str">
        <f>Q163&amp;":"&amp;M163&amp;":"&amp;VLOOKUP(N163,对应表!B:C,2,FALSE)&amp;":"&amp;IF(buff!O163="",0,O163)</f>
        <v>20091:100:1:0</v>
      </c>
      <c r="M163">
        <v>100</v>
      </c>
      <c r="N163" s="1" t="s">
        <v>299</v>
      </c>
      <c r="O163">
        <v>0</v>
      </c>
      <c r="Q163">
        <v>20091</v>
      </c>
      <c r="R163" s="4" t="s">
        <v>1127</v>
      </c>
      <c r="S163" s="4" t="str">
        <f t="shared" si="92"/>
        <v>被动防御中lv11</v>
      </c>
      <c r="T163" t="s">
        <v>300</v>
      </c>
      <c r="Y163" t="s">
        <v>439</v>
      </c>
      <c r="Z163" t="e">
        <f>INT(VLOOKUP($I163,角色属性概况!$I:$N,VLOOKUP($H163,对应表!$AD:$AE,2,FALSE),FALSE)*$J163)</f>
        <v>#N/A</v>
      </c>
      <c r="AI163" s="12" t="str">
        <f t="shared" si="94"/>
        <v/>
      </c>
      <c r="AR163">
        <v>999</v>
      </c>
      <c r="AU163" s="4"/>
      <c r="AV163" s="4"/>
      <c r="AW163" s="4"/>
      <c r="AX163" s="4"/>
      <c r="AZ163" s="12" t="str">
        <f t="shared" si="95"/>
        <v/>
      </c>
      <c r="BA163" s="12" t="str">
        <f>IF(_xlfn.IFNA(VLOOKUP(AU163,$K:$L,2,FALSE),"")=0,"",_xlfn.IFNA(VLOOKUP(AU163,$K:$L,2,FALSE),""))</f>
        <v/>
      </c>
      <c r="BB163" s="12" t="str">
        <f>IF(_xlfn.IFNA(VLOOKUP(AV163,$K:$L,2,FALSE),"")=0,"",_xlfn.IFNA(VLOOKUP(AV163,$K:$L,2,FALSE),""))</f>
        <v/>
      </c>
      <c r="BC163" s="12" t="str">
        <f>IF(_xlfn.IFNA(VLOOKUP(AW163,$K:$L,2,FALSE),"")=0,"",_xlfn.IFNA(VLOOKUP(AW163,$K:$L,2,FALSE),""))</f>
        <v/>
      </c>
      <c r="BD163" s="12" t="str">
        <f>IF(_xlfn.IFNA(VLOOKUP(AX163,$K:$L,2,FALSE),"")=0,"",_xlfn.IFNA(VLOOKUP(AX163,$K:$L,2,FALSE),""))</f>
        <v/>
      </c>
      <c r="BE163" s="12" t="str">
        <f>IF(_xlfn.IFNA(VLOOKUP(AY163,$K:$L,2,FALSE),"")=0,"",_xlfn.IFNA(VLOOKUP(AY163,$K:$L,2,FALSE),""))</f>
        <v/>
      </c>
      <c r="BF163" s="12" t="str">
        <f>_xlfn.IFNA(VLOOKUP(Y163,对应表!$Z:$AA,2,FALSE)&amp;Z163,"")</f>
        <v/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L163" t="e">
        <f t="shared" si="90"/>
        <v>#N/A</v>
      </c>
      <c r="BM163" t="str">
        <f t="shared" si="91"/>
        <v/>
      </c>
    </row>
    <row r="164" spans="11:65" x14ac:dyDescent="0.15">
      <c r="K164" t="str">
        <f t="shared" si="93"/>
        <v>被动防御中lv12</v>
      </c>
      <c r="L164" s="6" t="str">
        <f>Q164&amp;":"&amp;M164&amp;":"&amp;VLOOKUP(N164,对应表!B:C,2,FALSE)&amp;":"&amp;IF(buff!O164="",0,O164)</f>
        <v>20092:100:1:0</v>
      </c>
      <c r="M164">
        <v>100</v>
      </c>
      <c r="N164" s="1" t="s">
        <v>299</v>
      </c>
      <c r="O164">
        <v>0</v>
      </c>
      <c r="Q164">
        <v>20092</v>
      </c>
      <c r="R164" s="4" t="s">
        <v>1128</v>
      </c>
      <c r="S164" s="4" t="str">
        <f t="shared" si="92"/>
        <v>被动防御中lv12</v>
      </c>
      <c r="T164" t="s">
        <v>300</v>
      </c>
      <c r="Y164" t="s">
        <v>439</v>
      </c>
      <c r="Z164" t="e">
        <f>INT(VLOOKUP($I164,角色属性概况!$I:$N,VLOOKUP($H164,对应表!$AD:$AE,2,FALSE),FALSE)*$J164)</f>
        <v>#N/A</v>
      </c>
      <c r="AI164" s="12" t="str">
        <f t="shared" si="94"/>
        <v/>
      </c>
      <c r="AR164">
        <v>999</v>
      </c>
      <c r="AU164" s="4"/>
      <c r="AV164" s="4"/>
      <c r="AW164" s="4"/>
      <c r="AX164" s="4"/>
      <c r="AZ164" s="12" t="str">
        <f t="shared" si="95"/>
        <v/>
      </c>
      <c r="BA164" s="12" t="str">
        <f>IF(_xlfn.IFNA(VLOOKUP(AU164,$K:$L,2,FALSE),"")=0,"",_xlfn.IFNA(VLOOKUP(AU164,$K:$L,2,FALSE),""))</f>
        <v/>
      </c>
      <c r="BB164" s="12" t="str">
        <f>IF(_xlfn.IFNA(VLOOKUP(AV164,$K:$L,2,FALSE),"")=0,"",_xlfn.IFNA(VLOOKUP(AV164,$K:$L,2,FALSE),""))</f>
        <v/>
      </c>
      <c r="BC164" s="12" t="str">
        <f>IF(_xlfn.IFNA(VLOOKUP(AW164,$K:$L,2,FALSE),"")=0,"",_xlfn.IFNA(VLOOKUP(AW164,$K:$L,2,FALSE),""))</f>
        <v/>
      </c>
      <c r="BD164" s="12" t="str">
        <f>IF(_xlfn.IFNA(VLOOKUP(AX164,$K:$L,2,FALSE),"")=0,"",_xlfn.IFNA(VLOOKUP(AX164,$K:$L,2,FALSE),""))</f>
        <v/>
      </c>
      <c r="BE164" s="12" t="str">
        <f>IF(_xlfn.IFNA(VLOOKUP(AY164,$K:$L,2,FALSE),"")=0,"",_xlfn.IFNA(VLOOKUP(AY164,$K:$L,2,FALSE),""))</f>
        <v/>
      </c>
      <c r="BF164" s="12" t="str">
        <f>_xlfn.IFNA(VLOOKUP(Y164,对应表!$Z:$AA,2,FALSE)&amp;Z164,"")</f>
        <v/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L164" t="e">
        <f t="shared" si="90"/>
        <v>#N/A</v>
      </c>
      <c r="BM164" t="str">
        <f t="shared" si="91"/>
        <v/>
      </c>
    </row>
    <row r="165" spans="11:65" x14ac:dyDescent="0.15">
      <c r="K165" t="str">
        <f t="shared" si="93"/>
        <v>被动防御中lv13</v>
      </c>
      <c r="L165" s="6" t="str">
        <f>Q165&amp;":"&amp;M165&amp;":"&amp;VLOOKUP(N165,对应表!B:C,2,FALSE)&amp;":"&amp;IF(buff!O165="",0,O165)</f>
        <v>20093:100:1:0</v>
      </c>
      <c r="M165">
        <v>100</v>
      </c>
      <c r="N165" s="1" t="s">
        <v>299</v>
      </c>
      <c r="O165">
        <v>0</v>
      </c>
      <c r="Q165">
        <v>20093</v>
      </c>
      <c r="R165" s="4" t="s">
        <v>1129</v>
      </c>
      <c r="S165" s="4" t="str">
        <f t="shared" si="92"/>
        <v>被动防御中lv13</v>
      </c>
      <c r="T165" t="s">
        <v>300</v>
      </c>
      <c r="Y165" t="s">
        <v>439</v>
      </c>
      <c r="Z165" t="e">
        <f>INT(VLOOKUP($I165,角色属性概况!$I:$N,VLOOKUP($H165,对应表!$AD:$AE,2,FALSE),FALSE)*$J165)</f>
        <v>#N/A</v>
      </c>
      <c r="AI165" s="12" t="str">
        <f t="shared" si="94"/>
        <v/>
      </c>
      <c r="AR165">
        <v>999</v>
      </c>
      <c r="AU165" s="4"/>
      <c r="AV165" s="4"/>
      <c r="AW165" s="4"/>
      <c r="AX165" s="4"/>
      <c r="AZ165" s="12" t="str">
        <f t="shared" si="95"/>
        <v/>
      </c>
      <c r="BA165" s="12" t="str">
        <f>IF(_xlfn.IFNA(VLOOKUP(AU165,$K:$L,2,FALSE),"")=0,"",_xlfn.IFNA(VLOOKUP(AU165,$K:$L,2,FALSE),""))</f>
        <v/>
      </c>
      <c r="BB165" s="12" t="str">
        <f>IF(_xlfn.IFNA(VLOOKUP(AV165,$K:$L,2,FALSE),"")=0,"",_xlfn.IFNA(VLOOKUP(AV165,$K:$L,2,FALSE),""))</f>
        <v/>
      </c>
      <c r="BC165" s="12" t="str">
        <f>IF(_xlfn.IFNA(VLOOKUP(AW165,$K:$L,2,FALSE),"")=0,"",_xlfn.IFNA(VLOOKUP(AW165,$K:$L,2,FALSE),""))</f>
        <v/>
      </c>
      <c r="BD165" s="12" t="str">
        <f>IF(_xlfn.IFNA(VLOOKUP(AX165,$K:$L,2,FALSE),"")=0,"",_xlfn.IFNA(VLOOKUP(AX165,$K:$L,2,FALSE),""))</f>
        <v/>
      </c>
      <c r="BE165" s="12" t="str">
        <f>IF(_xlfn.IFNA(VLOOKUP(AY165,$K:$L,2,FALSE),"")=0,"",_xlfn.IFNA(VLOOKUP(AY165,$K:$L,2,FALSE),""))</f>
        <v/>
      </c>
      <c r="BF165" s="12" t="str">
        <f>_xlfn.IFNA(VLOOKUP(Y165,对应表!$Z:$AA,2,FALSE)&amp;Z165,"")</f>
        <v/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L165" t="e">
        <f t="shared" si="90"/>
        <v>#N/A</v>
      </c>
      <c r="BM165" t="str">
        <f t="shared" si="91"/>
        <v/>
      </c>
    </row>
    <row r="166" spans="11:65" x14ac:dyDescent="0.15">
      <c r="K166" t="str">
        <f t="shared" si="93"/>
        <v>被动防御中lv14</v>
      </c>
      <c r="L166" s="6" t="str">
        <f>Q166&amp;":"&amp;M166&amp;":"&amp;VLOOKUP(N166,对应表!B:C,2,FALSE)&amp;":"&amp;IF(buff!O166="",0,O166)</f>
        <v>20094:100:1:0</v>
      </c>
      <c r="M166">
        <v>100</v>
      </c>
      <c r="N166" s="1" t="s">
        <v>299</v>
      </c>
      <c r="O166">
        <v>0</v>
      </c>
      <c r="Q166">
        <v>20094</v>
      </c>
      <c r="R166" s="4" t="s">
        <v>1130</v>
      </c>
      <c r="S166" s="4" t="str">
        <f t="shared" si="92"/>
        <v>被动防御中lv14</v>
      </c>
      <c r="T166" t="s">
        <v>300</v>
      </c>
      <c r="Y166" t="s">
        <v>439</v>
      </c>
      <c r="Z166" t="e">
        <f>INT(VLOOKUP($I166,角色属性概况!$I:$N,VLOOKUP($H166,对应表!$AD:$AE,2,FALSE),FALSE)*$J166)</f>
        <v>#N/A</v>
      </c>
      <c r="AI166" s="12" t="str">
        <f t="shared" si="94"/>
        <v/>
      </c>
      <c r="AR166">
        <v>999</v>
      </c>
      <c r="AU166" s="4"/>
      <c r="AV166" s="4"/>
      <c r="AW166" s="4"/>
      <c r="AX166" s="4"/>
      <c r="AZ166" s="12" t="str">
        <f t="shared" si="95"/>
        <v/>
      </c>
      <c r="BA166" s="12" t="str">
        <f>IF(_xlfn.IFNA(VLOOKUP(AU166,$K:$L,2,FALSE),"")=0,"",_xlfn.IFNA(VLOOKUP(AU166,$K:$L,2,FALSE),""))</f>
        <v/>
      </c>
      <c r="BB166" s="12" t="str">
        <f>IF(_xlfn.IFNA(VLOOKUP(AV166,$K:$L,2,FALSE),"")=0,"",_xlfn.IFNA(VLOOKUP(AV166,$K:$L,2,FALSE),""))</f>
        <v/>
      </c>
      <c r="BC166" s="12" t="str">
        <f>IF(_xlfn.IFNA(VLOOKUP(AW166,$K:$L,2,FALSE),"")=0,"",_xlfn.IFNA(VLOOKUP(AW166,$K:$L,2,FALSE),""))</f>
        <v/>
      </c>
      <c r="BD166" s="12" t="str">
        <f>IF(_xlfn.IFNA(VLOOKUP(AX166,$K:$L,2,FALSE),"")=0,"",_xlfn.IFNA(VLOOKUP(AX166,$K:$L,2,FALSE),""))</f>
        <v/>
      </c>
      <c r="BE166" s="12" t="str">
        <f>IF(_xlfn.IFNA(VLOOKUP(AY166,$K:$L,2,FALSE),"")=0,"",_xlfn.IFNA(VLOOKUP(AY166,$K:$L,2,FALSE),""))</f>
        <v/>
      </c>
      <c r="BF166" s="12" t="str">
        <f>_xlfn.IFNA(VLOOKUP(Y166,对应表!$Z:$AA,2,FALSE)&amp;Z166,"")</f>
        <v/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L166" t="e">
        <f t="shared" si="90"/>
        <v>#N/A</v>
      </c>
      <c r="BM166" t="str">
        <f t="shared" si="91"/>
        <v/>
      </c>
    </row>
    <row r="167" spans="11:65" x14ac:dyDescent="0.15">
      <c r="K167" t="str">
        <f t="shared" si="93"/>
        <v>被动防御中lv15</v>
      </c>
      <c r="L167" s="6" t="str">
        <f>Q167&amp;":"&amp;M167&amp;":"&amp;VLOOKUP(N167,对应表!B:C,2,FALSE)&amp;":"&amp;IF(buff!O167="",0,O167)</f>
        <v>20095:100:1:0</v>
      </c>
      <c r="M167">
        <v>100</v>
      </c>
      <c r="N167" s="1" t="s">
        <v>299</v>
      </c>
      <c r="O167">
        <v>0</v>
      </c>
      <c r="Q167">
        <v>20095</v>
      </c>
      <c r="R167" s="4" t="s">
        <v>1131</v>
      </c>
      <c r="S167" s="4" t="str">
        <f t="shared" si="92"/>
        <v>被动防御中lv15</v>
      </c>
      <c r="T167" t="s">
        <v>300</v>
      </c>
      <c r="Y167" t="s">
        <v>439</v>
      </c>
      <c r="Z167" t="e">
        <f>INT(VLOOKUP($I167,角色属性概况!$I:$N,VLOOKUP($H167,对应表!$AD:$AE,2,FALSE),FALSE)*$J167)</f>
        <v>#N/A</v>
      </c>
      <c r="AI167" s="12" t="str">
        <f t="shared" si="94"/>
        <v/>
      </c>
      <c r="AR167">
        <v>999</v>
      </c>
      <c r="AU167" s="4"/>
      <c r="AV167" s="4"/>
      <c r="AW167" s="4"/>
      <c r="AX167" s="4"/>
      <c r="AZ167" s="12" t="str">
        <f t="shared" si="95"/>
        <v/>
      </c>
      <c r="BA167" s="12" t="str">
        <f>IF(_xlfn.IFNA(VLOOKUP(AU167,$K:$L,2,FALSE),"")=0,"",_xlfn.IFNA(VLOOKUP(AU167,$K:$L,2,FALSE),""))</f>
        <v/>
      </c>
      <c r="BB167" s="12" t="str">
        <f>IF(_xlfn.IFNA(VLOOKUP(AV167,$K:$L,2,FALSE),"")=0,"",_xlfn.IFNA(VLOOKUP(AV167,$K:$L,2,FALSE),""))</f>
        <v/>
      </c>
      <c r="BC167" s="12" t="str">
        <f>IF(_xlfn.IFNA(VLOOKUP(AW167,$K:$L,2,FALSE),"")=0,"",_xlfn.IFNA(VLOOKUP(AW167,$K:$L,2,FALSE),""))</f>
        <v/>
      </c>
      <c r="BD167" s="12" t="str">
        <f>IF(_xlfn.IFNA(VLOOKUP(AX167,$K:$L,2,FALSE),"")=0,"",_xlfn.IFNA(VLOOKUP(AX167,$K:$L,2,FALSE),""))</f>
        <v/>
      </c>
      <c r="BE167" s="12" t="str">
        <f>IF(_xlfn.IFNA(VLOOKUP(AY167,$K:$L,2,FALSE),"")=0,"",_xlfn.IFNA(VLOOKUP(AY167,$K:$L,2,FALSE),""))</f>
        <v/>
      </c>
      <c r="BF167" s="12" t="str">
        <f>_xlfn.IFNA(VLOOKUP(Y167,对应表!$Z:$AA,2,FALSE)&amp;Z167,"")</f>
        <v/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L167" t="e">
        <f t="shared" si="90"/>
        <v>#N/A</v>
      </c>
      <c r="BM167" t="str">
        <f t="shared" si="91"/>
        <v/>
      </c>
    </row>
    <row r="168" spans="11:65" x14ac:dyDescent="0.15">
      <c r="K168" t="str">
        <f t="shared" si="93"/>
        <v>被动防御中lv16</v>
      </c>
      <c r="L168" s="6" t="str">
        <f>Q168&amp;":"&amp;M168&amp;":"&amp;VLOOKUP(N168,对应表!B:C,2,FALSE)&amp;":"&amp;IF(buff!O168="",0,O168)</f>
        <v>20096:100:1:0</v>
      </c>
      <c r="M168">
        <v>100</v>
      </c>
      <c r="N168" s="1" t="s">
        <v>299</v>
      </c>
      <c r="O168">
        <v>0</v>
      </c>
      <c r="Q168">
        <v>20096</v>
      </c>
      <c r="R168" s="4" t="s">
        <v>1132</v>
      </c>
      <c r="S168" s="4" t="str">
        <f t="shared" si="92"/>
        <v>被动防御中lv16</v>
      </c>
      <c r="T168" t="s">
        <v>300</v>
      </c>
      <c r="Y168" t="s">
        <v>439</v>
      </c>
      <c r="Z168" t="e">
        <f>INT(VLOOKUP($I168,角色属性概况!$I:$N,VLOOKUP($H168,对应表!$AD:$AE,2,FALSE),FALSE)*$J168)</f>
        <v>#N/A</v>
      </c>
      <c r="AI168" s="12" t="str">
        <f t="shared" si="94"/>
        <v/>
      </c>
      <c r="AR168">
        <v>999</v>
      </c>
      <c r="AU168" s="4"/>
      <c r="AV168" s="4"/>
      <c r="AW168" s="4"/>
      <c r="AX168" s="4"/>
      <c r="AZ168" s="12" t="str">
        <f t="shared" si="95"/>
        <v/>
      </c>
      <c r="BA168" s="12" t="str">
        <f>IF(_xlfn.IFNA(VLOOKUP(AU168,$K:$L,2,FALSE),"")=0,"",_xlfn.IFNA(VLOOKUP(AU168,$K:$L,2,FALSE),""))</f>
        <v/>
      </c>
      <c r="BB168" s="12" t="str">
        <f>IF(_xlfn.IFNA(VLOOKUP(AV168,$K:$L,2,FALSE),"")=0,"",_xlfn.IFNA(VLOOKUP(AV168,$K:$L,2,FALSE),""))</f>
        <v/>
      </c>
      <c r="BC168" s="12" t="str">
        <f>IF(_xlfn.IFNA(VLOOKUP(AW168,$K:$L,2,FALSE),"")=0,"",_xlfn.IFNA(VLOOKUP(AW168,$K:$L,2,FALSE),""))</f>
        <v/>
      </c>
      <c r="BD168" s="12" t="str">
        <f>IF(_xlfn.IFNA(VLOOKUP(AX168,$K:$L,2,FALSE),"")=0,"",_xlfn.IFNA(VLOOKUP(AX168,$K:$L,2,FALSE),""))</f>
        <v/>
      </c>
      <c r="BE168" s="12" t="str">
        <f>IF(_xlfn.IFNA(VLOOKUP(AY168,$K:$L,2,FALSE),"")=0,"",_xlfn.IFNA(VLOOKUP(AY168,$K:$L,2,FALSE),""))</f>
        <v/>
      </c>
      <c r="BF168" s="12" t="str">
        <f>_xlfn.IFNA(VLOOKUP(Y168,对应表!$Z:$AA,2,FALSE)&amp;Z168,"")</f>
        <v/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L168" t="e">
        <f t="shared" si="90"/>
        <v>#N/A</v>
      </c>
      <c r="BM168" t="str">
        <f t="shared" si="91"/>
        <v/>
      </c>
    </row>
    <row r="169" spans="11:65" x14ac:dyDescent="0.15">
      <c r="K169" t="str">
        <f t="shared" si="93"/>
        <v>被动防御中lv17</v>
      </c>
      <c r="L169" s="6" t="str">
        <f>Q169&amp;":"&amp;M169&amp;":"&amp;VLOOKUP(N169,对应表!B:C,2,FALSE)&amp;":"&amp;IF(buff!O169="",0,O169)</f>
        <v>20097:100:1:0</v>
      </c>
      <c r="M169">
        <v>100</v>
      </c>
      <c r="N169" s="1" t="s">
        <v>299</v>
      </c>
      <c r="O169">
        <v>0</v>
      </c>
      <c r="Q169">
        <v>20097</v>
      </c>
      <c r="R169" s="4" t="s">
        <v>1133</v>
      </c>
      <c r="S169" s="4" t="str">
        <f t="shared" si="92"/>
        <v>被动防御中lv17</v>
      </c>
      <c r="T169" t="s">
        <v>300</v>
      </c>
      <c r="Y169" t="s">
        <v>439</v>
      </c>
      <c r="Z169" t="e">
        <f>INT(VLOOKUP($I169,角色属性概况!$I:$N,VLOOKUP($H169,对应表!$AD:$AE,2,FALSE),FALSE)*$J169)</f>
        <v>#N/A</v>
      </c>
      <c r="AI169" s="12" t="str">
        <f t="shared" si="94"/>
        <v/>
      </c>
      <c r="AR169">
        <v>999</v>
      </c>
      <c r="AU169" s="4"/>
      <c r="AV169" s="4"/>
      <c r="AW169" s="4"/>
      <c r="AX169" s="4"/>
      <c r="AZ169" s="12" t="str">
        <f t="shared" si="95"/>
        <v/>
      </c>
      <c r="BA169" s="12" t="str">
        <f>IF(_xlfn.IFNA(VLOOKUP(AU169,$K:$L,2,FALSE),"")=0,"",_xlfn.IFNA(VLOOKUP(AU169,$K:$L,2,FALSE),""))</f>
        <v/>
      </c>
      <c r="BB169" s="12" t="str">
        <f>IF(_xlfn.IFNA(VLOOKUP(AV169,$K:$L,2,FALSE),"")=0,"",_xlfn.IFNA(VLOOKUP(AV169,$K:$L,2,FALSE),""))</f>
        <v/>
      </c>
      <c r="BC169" s="12" t="str">
        <f>IF(_xlfn.IFNA(VLOOKUP(AW169,$K:$L,2,FALSE),"")=0,"",_xlfn.IFNA(VLOOKUP(AW169,$K:$L,2,FALSE),""))</f>
        <v/>
      </c>
      <c r="BD169" s="12" t="str">
        <f>IF(_xlfn.IFNA(VLOOKUP(AX169,$K:$L,2,FALSE),"")=0,"",_xlfn.IFNA(VLOOKUP(AX169,$K:$L,2,FALSE),""))</f>
        <v/>
      </c>
      <c r="BE169" s="12" t="str">
        <f>IF(_xlfn.IFNA(VLOOKUP(AY169,$K:$L,2,FALSE),"")=0,"",_xlfn.IFNA(VLOOKUP(AY169,$K:$L,2,FALSE),""))</f>
        <v/>
      </c>
      <c r="BF169" s="12" t="str">
        <f>_xlfn.IFNA(VLOOKUP(Y169,对应表!$Z:$AA,2,FALSE)&amp;Z169,"")</f>
        <v/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L169" t="e">
        <f t="shared" si="90"/>
        <v>#N/A</v>
      </c>
      <c r="BM169" t="str">
        <f t="shared" si="91"/>
        <v/>
      </c>
    </row>
    <row r="170" spans="11:65" x14ac:dyDescent="0.15">
      <c r="K170" t="str">
        <f t="shared" si="93"/>
        <v>被动防御中lv18</v>
      </c>
      <c r="L170" s="6" t="str">
        <f>Q170&amp;":"&amp;M170&amp;":"&amp;VLOOKUP(N170,对应表!B:C,2,FALSE)&amp;":"&amp;IF(buff!O170="",0,O170)</f>
        <v>20098:100:1:0</v>
      </c>
      <c r="M170">
        <v>100</v>
      </c>
      <c r="N170" s="1" t="s">
        <v>299</v>
      </c>
      <c r="O170">
        <v>0</v>
      </c>
      <c r="Q170">
        <v>20098</v>
      </c>
      <c r="R170" s="4" t="s">
        <v>1134</v>
      </c>
      <c r="S170" s="4" t="str">
        <f t="shared" si="92"/>
        <v>被动防御中lv18</v>
      </c>
      <c r="T170" t="s">
        <v>300</v>
      </c>
      <c r="Y170" t="s">
        <v>439</v>
      </c>
      <c r="Z170" t="e">
        <f>INT(VLOOKUP($I170,角色属性概况!$I:$N,VLOOKUP($H170,对应表!$AD:$AE,2,FALSE),FALSE)*$J170)</f>
        <v>#N/A</v>
      </c>
      <c r="AI170" s="12" t="str">
        <f t="shared" si="94"/>
        <v/>
      </c>
      <c r="AR170">
        <v>999</v>
      </c>
      <c r="AU170" s="4"/>
      <c r="AV170" s="4"/>
      <c r="AW170" s="4"/>
      <c r="AX170" s="4"/>
      <c r="AZ170" s="12" t="str">
        <f t="shared" si="95"/>
        <v/>
      </c>
      <c r="BA170" s="12" t="str">
        <f>IF(_xlfn.IFNA(VLOOKUP(AU170,$K:$L,2,FALSE),"")=0,"",_xlfn.IFNA(VLOOKUP(AU170,$K:$L,2,FALSE),""))</f>
        <v/>
      </c>
      <c r="BB170" s="12" t="str">
        <f>IF(_xlfn.IFNA(VLOOKUP(AV170,$K:$L,2,FALSE),"")=0,"",_xlfn.IFNA(VLOOKUP(AV170,$K:$L,2,FALSE),""))</f>
        <v/>
      </c>
      <c r="BC170" s="12" t="str">
        <f>IF(_xlfn.IFNA(VLOOKUP(AW170,$K:$L,2,FALSE),"")=0,"",_xlfn.IFNA(VLOOKUP(AW170,$K:$L,2,FALSE),""))</f>
        <v/>
      </c>
      <c r="BD170" s="12" t="str">
        <f>IF(_xlfn.IFNA(VLOOKUP(AX170,$K:$L,2,FALSE),"")=0,"",_xlfn.IFNA(VLOOKUP(AX170,$K:$L,2,FALSE),""))</f>
        <v/>
      </c>
      <c r="BE170" s="12" t="str">
        <f>IF(_xlfn.IFNA(VLOOKUP(AY170,$K:$L,2,FALSE),"")=0,"",_xlfn.IFNA(VLOOKUP(AY170,$K:$L,2,FALSE),""))</f>
        <v/>
      </c>
      <c r="BF170" s="12" t="str">
        <f>_xlfn.IFNA(VLOOKUP(Y170,对应表!$Z:$AA,2,FALSE)&amp;Z170,"")</f>
        <v/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L170" t="e">
        <f t="shared" si="90"/>
        <v>#N/A</v>
      </c>
      <c r="BM170" t="str">
        <f t="shared" si="91"/>
        <v/>
      </c>
    </row>
    <row r="171" spans="11:65" x14ac:dyDescent="0.15">
      <c r="K171" t="str">
        <f t="shared" si="93"/>
        <v>被动防御中lv19</v>
      </c>
      <c r="L171" s="6" t="str">
        <f>Q171&amp;":"&amp;M171&amp;":"&amp;VLOOKUP(N171,对应表!B:C,2,FALSE)&amp;":"&amp;IF(buff!O171="",0,O171)</f>
        <v>20099:100:1:0</v>
      </c>
      <c r="M171">
        <v>100</v>
      </c>
      <c r="N171" s="1" t="s">
        <v>299</v>
      </c>
      <c r="O171">
        <v>0</v>
      </c>
      <c r="Q171">
        <v>20099</v>
      </c>
      <c r="R171" s="4" t="s">
        <v>1135</v>
      </c>
      <c r="S171" s="4" t="str">
        <f t="shared" si="92"/>
        <v>被动防御中lv19</v>
      </c>
      <c r="T171" t="s">
        <v>300</v>
      </c>
      <c r="Y171" t="s">
        <v>439</v>
      </c>
      <c r="Z171" t="e">
        <f>INT(VLOOKUP($I171,角色属性概况!$I:$N,VLOOKUP($H171,对应表!$AD:$AE,2,FALSE),FALSE)*$J171)</f>
        <v>#N/A</v>
      </c>
      <c r="AI171" s="12" t="str">
        <f t="shared" si="94"/>
        <v/>
      </c>
      <c r="AR171">
        <v>999</v>
      </c>
      <c r="AU171" s="4"/>
      <c r="AV171" s="4"/>
      <c r="AW171" s="4"/>
      <c r="AX171" s="4"/>
      <c r="AZ171" s="12" t="str">
        <f t="shared" si="95"/>
        <v/>
      </c>
      <c r="BA171" s="12" t="str">
        <f>IF(_xlfn.IFNA(VLOOKUP(AU171,$K:$L,2,FALSE),"")=0,"",_xlfn.IFNA(VLOOKUP(AU171,$K:$L,2,FALSE),""))</f>
        <v/>
      </c>
      <c r="BB171" s="12" t="str">
        <f>IF(_xlfn.IFNA(VLOOKUP(AV171,$K:$L,2,FALSE),"")=0,"",_xlfn.IFNA(VLOOKUP(AV171,$K:$L,2,FALSE),""))</f>
        <v/>
      </c>
      <c r="BC171" s="12" t="str">
        <f>IF(_xlfn.IFNA(VLOOKUP(AW171,$K:$L,2,FALSE),"")=0,"",_xlfn.IFNA(VLOOKUP(AW171,$K:$L,2,FALSE),""))</f>
        <v/>
      </c>
      <c r="BD171" s="12" t="str">
        <f>IF(_xlfn.IFNA(VLOOKUP(AX171,$K:$L,2,FALSE),"")=0,"",_xlfn.IFNA(VLOOKUP(AX171,$K:$L,2,FALSE),""))</f>
        <v/>
      </c>
      <c r="BE171" s="12" t="str">
        <f>IF(_xlfn.IFNA(VLOOKUP(AY171,$K:$L,2,FALSE),"")=0,"",_xlfn.IFNA(VLOOKUP(AY171,$K:$L,2,FALSE),""))</f>
        <v/>
      </c>
      <c r="BF171" s="12" t="str">
        <f>_xlfn.IFNA(VLOOKUP(Y171,对应表!$Z:$AA,2,FALSE)&amp;Z171,"")</f>
        <v/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L171" t="e">
        <f t="shared" si="90"/>
        <v>#N/A</v>
      </c>
      <c r="BM171" t="str">
        <f t="shared" si="91"/>
        <v/>
      </c>
    </row>
    <row r="172" spans="11:65" x14ac:dyDescent="0.15">
      <c r="K172" t="str">
        <f t="shared" si="93"/>
        <v>被动防御中lv20</v>
      </c>
      <c r="L172" s="6" t="str">
        <f>Q172&amp;":"&amp;M172&amp;":"&amp;VLOOKUP(N172,对应表!B:C,2,FALSE)&amp;":"&amp;IF(buff!O172="",0,O172)</f>
        <v>20100:100:1:0</v>
      </c>
      <c r="M172">
        <v>100</v>
      </c>
      <c r="N172" s="1" t="s">
        <v>299</v>
      </c>
      <c r="O172">
        <v>0</v>
      </c>
      <c r="Q172">
        <v>20100</v>
      </c>
      <c r="R172" s="4" t="s">
        <v>1136</v>
      </c>
      <c r="S172" s="4" t="str">
        <f t="shared" si="92"/>
        <v>被动防御中lv20</v>
      </c>
      <c r="T172" t="s">
        <v>300</v>
      </c>
      <c r="Y172" t="s">
        <v>439</v>
      </c>
      <c r="Z172" t="e">
        <f>INT(VLOOKUP($I172,角色属性概况!$I:$N,VLOOKUP($H172,对应表!$AD:$AE,2,FALSE),FALSE)*$J172)</f>
        <v>#N/A</v>
      </c>
      <c r="AI172" s="12" t="str">
        <f t="shared" si="94"/>
        <v/>
      </c>
      <c r="AR172">
        <v>999</v>
      </c>
      <c r="AU172" s="4"/>
      <c r="AV172" s="4"/>
      <c r="AW172" s="4"/>
      <c r="AX172" s="4"/>
      <c r="AZ172" s="12" t="str">
        <f t="shared" si="95"/>
        <v/>
      </c>
      <c r="BA172" s="12" t="str">
        <f>IF(_xlfn.IFNA(VLOOKUP(AU172,$K:$L,2,FALSE),"")=0,"",_xlfn.IFNA(VLOOKUP(AU172,$K:$L,2,FALSE),""))</f>
        <v/>
      </c>
      <c r="BB172" s="12" t="str">
        <f>IF(_xlfn.IFNA(VLOOKUP(AV172,$K:$L,2,FALSE),"")=0,"",_xlfn.IFNA(VLOOKUP(AV172,$K:$L,2,FALSE),""))</f>
        <v/>
      </c>
      <c r="BC172" s="12" t="str">
        <f>IF(_xlfn.IFNA(VLOOKUP(AW172,$K:$L,2,FALSE),"")=0,"",_xlfn.IFNA(VLOOKUP(AW172,$K:$L,2,FALSE),""))</f>
        <v/>
      </c>
      <c r="BD172" s="12" t="str">
        <f>IF(_xlfn.IFNA(VLOOKUP(AX172,$K:$L,2,FALSE),"")=0,"",_xlfn.IFNA(VLOOKUP(AX172,$K:$L,2,FALSE),""))</f>
        <v/>
      </c>
      <c r="BE172" s="12" t="str">
        <f>IF(_xlfn.IFNA(VLOOKUP(AY172,$K:$L,2,FALSE),"")=0,"",_xlfn.IFNA(VLOOKUP(AY172,$K:$L,2,FALSE),""))</f>
        <v/>
      </c>
      <c r="BF172" s="12" t="str">
        <f>_xlfn.IFNA(VLOOKUP(Y172,对应表!$Z:$AA,2,FALSE)&amp;Z172,"")</f>
        <v/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L172" t="e">
        <f t="shared" si="90"/>
        <v>#N/A</v>
      </c>
      <c r="BM172" t="str">
        <f t="shared" si="91"/>
        <v/>
      </c>
    </row>
    <row r="173" spans="11:65" x14ac:dyDescent="0.15">
      <c r="K173" t="str">
        <f t="shared" si="93"/>
        <v>被动防御大lv1</v>
      </c>
      <c r="L173" s="6" t="str">
        <f>Q173&amp;":"&amp;M173&amp;":"&amp;VLOOKUP(N173,对应表!B:C,2,FALSE)&amp;":"&amp;IF(buff!O173="",0,O173)</f>
        <v>20101:100:1:0</v>
      </c>
      <c r="M173">
        <v>100</v>
      </c>
      <c r="N173" s="1" t="s">
        <v>299</v>
      </c>
      <c r="O173">
        <v>0</v>
      </c>
      <c r="Q173">
        <v>20101</v>
      </c>
      <c r="R173" s="4" t="s">
        <v>1137</v>
      </c>
      <c r="S173" s="4" t="str">
        <f t="shared" si="92"/>
        <v>被动防御大lv1</v>
      </c>
      <c r="T173" t="s">
        <v>300</v>
      </c>
      <c r="Y173" t="s">
        <v>439</v>
      </c>
      <c r="Z173" t="e">
        <f>INT(VLOOKUP($I173,角色属性概况!$I:$N,VLOOKUP($H173,对应表!$AD:$AE,2,FALSE),FALSE)*$J173)</f>
        <v>#N/A</v>
      </c>
      <c r="AI173" s="12" t="str">
        <f t="shared" si="94"/>
        <v/>
      </c>
      <c r="AR173">
        <v>999</v>
      </c>
      <c r="AU173" s="4"/>
      <c r="AV173" s="4"/>
      <c r="AW173" s="4"/>
      <c r="AX173" s="4"/>
      <c r="AZ173" s="12" t="str">
        <f t="shared" si="95"/>
        <v/>
      </c>
      <c r="BA173" s="12" t="str">
        <f>IF(_xlfn.IFNA(VLOOKUP(AU173,$K:$L,2,FALSE),"")=0,"",_xlfn.IFNA(VLOOKUP(AU173,$K:$L,2,FALSE),""))</f>
        <v/>
      </c>
      <c r="BB173" s="12" t="str">
        <f>IF(_xlfn.IFNA(VLOOKUP(AV173,$K:$L,2,FALSE),"")=0,"",_xlfn.IFNA(VLOOKUP(AV173,$K:$L,2,FALSE),""))</f>
        <v/>
      </c>
      <c r="BC173" s="12" t="str">
        <f>IF(_xlfn.IFNA(VLOOKUP(AW173,$K:$L,2,FALSE),"")=0,"",_xlfn.IFNA(VLOOKUP(AW173,$K:$L,2,FALSE),""))</f>
        <v/>
      </c>
      <c r="BD173" s="12" t="str">
        <f>IF(_xlfn.IFNA(VLOOKUP(AX173,$K:$L,2,FALSE),"")=0,"",_xlfn.IFNA(VLOOKUP(AX173,$K:$L,2,FALSE),""))</f>
        <v/>
      </c>
      <c r="BE173" s="12" t="str">
        <f>IF(_xlfn.IFNA(VLOOKUP(AY173,$K:$L,2,FALSE),"")=0,"",_xlfn.IFNA(VLOOKUP(AY173,$K:$L,2,FALSE),""))</f>
        <v/>
      </c>
      <c r="BF173" s="12" t="str">
        <f>_xlfn.IFNA(VLOOKUP(Y173,对应表!$Z:$AA,2,FALSE)&amp;Z173,"")</f>
        <v/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L173" t="e">
        <f t="shared" si="90"/>
        <v>#N/A</v>
      </c>
      <c r="BM173" t="str">
        <f t="shared" si="91"/>
        <v/>
      </c>
    </row>
    <row r="174" spans="11:65" x14ac:dyDescent="0.15">
      <c r="K174" t="str">
        <f t="shared" si="93"/>
        <v>被动防御大lv2</v>
      </c>
      <c r="L174" s="6" t="str">
        <f>Q174&amp;":"&amp;M174&amp;":"&amp;VLOOKUP(N174,对应表!B:C,2,FALSE)&amp;":"&amp;IF(buff!O174="",0,O174)</f>
        <v>20102:100:1:0</v>
      </c>
      <c r="M174">
        <v>100</v>
      </c>
      <c r="N174" s="1" t="s">
        <v>299</v>
      </c>
      <c r="O174">
        <v>0</v>
      </c>
      <c r="Q174">
        <v>20102</v>
      </c>
      <c r="R174" s="4" t="s">
        <v>1138</v>
      </c>
      <c r="S174" s="4" t="str">
        <f t="shared" si="92"/>
        <v>被动防御大lv2</v>
      </c>
      <c r="T174" t="s">
        <v>300</v>
      </c>
      <c r="Y174" t="s">
        <v>439</v>
      </c>
      <c r="Z174" t="e">
        <f>INT(VLOOKUP($I174,角色属性概况!$I:$N,VLOOKUP($H174,对应表!$AD:$AE,2,FALSE),FALSE)*$J174)</f>
        <v>#N/A</v>
      </c>
      <c r="AI174" s="12" t="str">
        <f t="shared" si="94"/>
        <v/>
      </c>
      <c r="AR174">
        <v>999</v>
      </c>
      <c r="AU174" s="4"/>
      <c r="AV174" s="4"/>
      <c r="AW174" s="4"/>
      <c r="AX174" s="4"/>
      <c r="AZ174" s="12" t="str">
        <f t="shared" si="95"/>
        <v/>
      </c>
      <c r="BA174" s="12" t="str">
        <f>IF(_xlfn.IFNA(VLOOKUP(AU174,$K:$L,2,FALSE),"")=0,"",_xlfn.IFNA(VLOOKUP(AU174,$K:$L,2,FALSE),""))</f>
        <v/>
      </c>
      <c r="BB174" s="12" t="str">
        <f>IF(_xlfn.IFNA(VLOOKUP(AV174,$K:$L,2,FALSE),"")=0,"",_xlfn.IFNA(VLOOKUP(AV174,$K:$L,2,FALSE),""))</f>
        <v/>
      </c>
      <c r="BC174" s="12" t="str">
        <f>IF(_xlfn.IFNA(VLOOKUP(AW174,$K:$L,2,FALSE),"")=0,"",_xlfn.IFNA(VLOOKUP(AW174,$K:$L,2,FALSE),""))</f>
        <v/>
      </c>
      <c r="BD174" s="12" t="str">
        <f>IF(_xlfn.IFNA(VLOOKUP(AX174,$K:$L,2,FALSE),"")=0,"",_xlfn.IFNA(VLOOKUP(AX174,$K:$L,2,FALSE),""))</f>
        <v/>
      </c>
      <c r="BE174" s="12" t="str">
        <f>IF(_xlfn.IFNA(VLOOKUP(AY174,$K:$L,2,FALSE),"")=0,"",_xlfn.IFNA(VLOOKUP(AY174,$K:$L,2,FALSE),""))</f>
        <v/>
      </c>
      <c r="BF174" s="12" t="str">
        <f>_xlfn.IFNA(VLOOKUP(Y174,对应表!$Z:$AA,2,FALSE)&amp;Z174,"")</f>
        <v/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L174" t="e">
        <f t="shared" si="90"/>
        <v>#N/A</v>
      </c>
      <c r="BM174" t="str">
        <f t="shared" si="91"/>
        <v/>
      </c>
    </row>
    <row r="175" spans="11:65" x14ac:dyDescent="0.15">
      <c r="K175" t="str">
        <f t="shared" si="93"/>
        <v>被动防御大lv3</v>
      </c>
      <c r="L175" s="6" t="str">
        <f>Q175&amp;":"&amp;M175&amp;":"&amp;VLOOKUP(N175,对应表!B:C,2,FALSE)&amp;":"&amp;IF(buff!O175="",0,O175)</f>
        <v>20103:100:1:0</v>
      </c>
      <c r="M175">
        <v>100</v>
      </c>
      <c r="N175" s="1" t="s">
        <v>299</v>
      </c>
      <c r="O175">
        <v>0</v>
      </c>
      <c r="Q175">
        <v>20103</v>
      </c>
      <c r="R175" s="4" t="s">
        <v>1139</v>
      </c>
      <c r="S175" s="4" t="str">
        <f t="shared" si="92"/>
        <v>被动防御大lv3</v>
      </c>
      <c r="T175" t="s">
        <v>300</v>
      </c>
      <c r="Y175" t="s">
        <v>439</v>
      </c>
      <c r="Z175" t="e">
        <f>INT(VLOOKUP($I175,角色属性概况!$I:$N,VLOOKUP($H175,对应表!$AD:$AE,2,FALSE),FALSE)*$J175)</f>
        <v>#N/A</v>
      </c>
      <c r="AI175" s="12" t="str">
        <f t="shared" si="94"/>
        <v/>
      </c>
      <c r="AR175">
        <v>999</v>
      </c>
      <c r="AU175" s="4"/>
      <c r="AV175" s="4"/>
      <c r="AW175" s="4"/>
      <c r="AX175" s="4"/>
      <c r="AZ175" s="12" t="str">
        <f t="shared" si="95"/>
        <v/>
      </c>
      <c r="BA175" s="12" t="str">
        <f>IF(_xlfn.IFNA(VLOOKUP(AU175,$K:$L,2,FALSE),"")=0,"",_xlfn.IFNA(VLOOKUP(AU175,$K:$L,2,FALSE),""))</f>
        <v/>
      </c>
      <c r="BB175" s="12" t="str">
        <f>IF(_xlfn.IFNA(VLOOKUP(AV175,$K:$L,2,FALSE),"")=0,"",_xlfn.IFNA(VLOOKUP(AV175,$K:$L,2,FALSE),""))</f>
        <v/>
      </c>
      <c r="BC175" s="12" t="str">
        <f>IF(_xlfn.IFNA(VLOOKUP(AW175,$K:$L,2,FALSE),"")=0,"",_xlfn.IFNA(VLOOKUP(AW175,$K:$L,2,FALSE),""))</f>
        <v/>
      </c>
      <c r="BD175" s="12" t="str">
        <f>IF(_xlfn.IFNA(VLOOKUP(AX175,$K:$L,2,FALSE),"")=0,"",_xlfn.IFNA(VLOOKUP(AX175,$K:$L,2,FALSE),""))</f>
        <v/>
      </c>
      <c r="BE175" s="12" t="str">
        <f>IF(_xlfn.IFNA(VLOOKUP(AY175,$K:$L,2,FALSE),"")=0,"",_xlfn.IFNA(VLOOKUP(AY175,$K:$L,2,FALSE),""))</f>
        <v/>
      </c>
      <c r="BF175" s="12" t="str">
        <f>_xlfn.IFNA(VLOOKUP(Y175,对应表!$Z:$AA,2,FALSE)&amp;Z175,"")</f>
        <v/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L175" t="e">
        <f t="shared" si="90"/>
        <v>#N/A</v>
      </c>
      <c r="BM175" t="str">
        <f t="shared" si="91"/>
        <v/>
      </c>
    </row>
    <row r="176" spans="11:65" x14ac:dyDescent="0.15">
      <c r="K176" t="str">
        <f t="shared" si="93"/>
        <v>被动防御大lv4</v>
      </c>
      <c r="L176" s="6" t="str">
        <f>Q176&amp;":"&amp;M176&amp;":"&amp;VLOOKUP(N176,对应表!B:C,2,FALSE)&amp;":"&amp;IF(buff!O176="",0,O176)</f>
        <v>20104:100:1:0</v>
      </c>
      <c r="M176">
        <v>100</v>
      </c>
      <c r="N176" s="1" t="s">
        <v>299</v>
      </c>
      <c r="O176">
        <v>0</v>
      </c>
      <c r="Q176">
        <v>20104</v>
      </c>
      <c r="R176" s="4" t="s">
        <v>1140</v>
      </c>
      <c r="S176" s="4" t="str">
        <f t="shared" si="92"/>
        <v>被动防御大lv4</v>
      </c>
      <c r="T176" t="s">
        <v>300</v>
      </c>
      <c r="Y176" t="s">
        <v>439</v>
      </c>
      <c r="Z176" t="e">
        <f>INT(VLOOKUP($I176,角色属性概况!$I:$N,VLOOKUP($H176,对应表!$AD:$AE,2,FALSE),FALSE)*$J176)</f>
        <v>#N/A</v>
      </c>
      <c r="AI176" s="12" t="str">
        <f t="shared" si="94"/>
        <v/>
      </c>
      <c r="AR176">
        <v>999</v>
      </c>
      <c r="AU176" s="4"/>
      <c r="AV176" s="4"/>
      <c r="AW176" s="4"/>
      <c r="AX176" s="4"/>
      <c r="AZ176" s="12" t="str">
        <f t="shared" si="95"/>
        <v/>
      </c>
      <c r="BA176" s="12" t="str">
        <f>IF(_xlfn.IFNA(VLOOKUP(AU176,$K:$L,2,FALSE),"")=0,"",_xlfn.IFNA(VLOOKUP(AU176,$K:$L,2,FALSE),""))</f>
        <v/>
      </c>
      <c r="BB176" s="12" t="str">
        <f>IF(_xlfn.IFNA(VLOOKUP(AV176,$K:$L,2,FALSE),"")=0,"",_xlfn.IFNA(VLOOKUP(AV176,$K:$L,2,FALSE),""))</f>
        <v/>
      </c>
      <c r="BC176" s="12" t="str">
        <f>IF(_xlfn.IFNA(VLOOKUP(AW176,$K:$L,2,FALSE),"")=0,"",_xlfn.IFNA(VLOOKUP(AW176,$K:$L,2,FALSE),""))</f>
        <v/>
      </c>
      <c r="BD176" s="12" t="str">
        <f>IF(_xlfn.IFNA(VLOOKUP(AX176,$K:$L,2,FALSE),"")=0,"",_xlfn.IFNA(VLOOKUP(AX176,$K:$L,2,FALSE),""))</f>
        <v/>
      </c>
      <c r="BE176" s="12" t="str">
        <f>IF(_xlfn.IFNA(VLOOKUP(AY176,$K:$L,2,FALSE),"")=0,"",_xlfn.IFNA(VLOOKUP(AY176,$K:$L,2,FALSE),""))</f>
        <v/>
      </c>
      <c r="BF176" s="12" t="str">
        <f>_xlfn.IFNA(VLOOKUP(Y176,对应表!$Z:$AA,2,FALSE)&amp;Z176,"")</f>
        <v/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L176" t="e">
        <f t="shared" si="90"/>
        <v>#N/A</v>
      </c>
      <c r="BM176" t="str">
        <f t="shared" si="91"/>
        <v/>
      </c>
    </row>
    <row r="177" spans="11:65" x14ac:dyDescent="0.15">
      <c r="K177" t="str">
        <f t="shared" si="93"/>
        <v>被动防御大lv5</v>
      </c>
      <c r="L177" s="6" t="str">
        <f>Q177&amp;":"&amp;M177&amp;":"&amp;VLOOKUP(N177,对应表!B:C,2,FALSE)&amp;":"&amp;IF(buff!O177="",0,O177)</f>
        <v>20105:100:1:0</v>
      </c>
      <c r="M177">
        <v>100</v>
      </c>
      <c r="N177" s="1" t="s">
        <v>299</v>
      </c>
      <c r="O177">
        <v>0</v>
      </c>
      <c r="Q177">
        <v>20105</v>
      </c>
      <c r="R177" s="4" t="s">
        <v>1141</v>
      </c>
      <c r="S177" s="4" t="str">
        <f t="shared" si="92"/>
        <v>被动防御大lv5</v>
      </c>
      <c r="T177" t="s">
        <v>300</v>
      </c>
      <c r="Y177" t="s">
        <v>439</v>
      </c>
      <c r="Z177" t="e">
        <f>INT(VLOOKUP($I177,角色属性概况!$I:$N,VLOOKUP($H177,对应表!$AD:$AE,2,FALSE),FALSE)*$J177)</f>
        <v>#N/A</v>
      </c>
      <c r="AI177" s="12" t="str">
        <f t="shared" si="94"/>
        <v/>
      </c>
      <c r="AR177">
        <v>999</v>
      </c>
      <c r="AU177" s="4"/>
      <c r="AV177" s="4"/>
      <c r="AW177" s="4"/>
      <c r="AX177" s="4"/>
      <c r="AZ177" s="12" t="str">
        <f t="shared" si="95"/>
        <v/>
      </c>
      <c r="BA177" s="12" t="str">
        <f>IF(_xlfn.IFNA(VLOOKUP(AU177,$K:$L,2,FALSE),"")=0,"",_xlfn.IFNA(VLOOKUP(AU177,$K:$L,2,FALSE),""))</f>
        <v/>
      </c>
      <c r="BB177" s="12" t="str">
        <f>IF(_xlfn.IFNA(VLOOKUP(AV177,$K:$L,2,FALSE),"")=0,"",_xlfn.IFNA(VLOOKUP(AV177,$K:$L,2,FALSE),""))</f>
        <v/>
      </c>
      <c r="BC177" s="12" t="str">
        <f>IF(_xlfn.IFNA(VLOOKUP(AW177,$K:$L,2,FALSE),"")=0,"",_xlfn.IFNA(VLOOKUP(AW177,$K:$L,2,FALSE),""))</f>
        <v/>
      </c>
      <c r="BD177" s="12" t="str">
        <f>IF(_xlfn.IFNA(VLOOKUP(AX177,$K:$L,2,FALSE),"")=0,"",_xlfn.IFNA(VLOOKUP(AX177,$K:$L,2,FALSE),""))</f>
        <v/>
      </c>
      <c r="BE177" s="12" t="str">
        <f>IF(_xlfn.IFNA(VLOOKUP(AY177,$K:$L,2,FALSE),"")=0,"",_xlfn.IFNA(VLOOKUP(AY177,$K:$L,2,FALSE),""))</f>
        <v/>
      </c>
      <c r="BF177" s="12" t="str">
        <f>_xlfn.IFNA(VLOOKUP(Y177,对应表!$Z:$AA,2,FALSE)&amp;Z177,"")</f>
        <v/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L177" t="e">
        <f t="shared" si="90"/>
        <v>#N/A</v>
      </c>
      <c r="BM177" t="str">
        <f t="shared" si="91"/>
        <v/>
      </c>
    </row>
    <row r="178" spans="11:65" x14ac:dyDescent="0.15">
      <c r="K178" t="str">
        <f t="shared" si="93"/>
        <v>被动防御大lv6</v>
      </c>
      <c r="L178" s="6" t="str">
        <f>Q178&amp;":"&amp;M178&amp;":"&amp;VLOOKUP(N178,对应表!B:C,2,FALSE)&amp;":"&amp;IF(buff!O178="",0,O178)</f>
        <v>20106:100:1:0</v>
      </c>
      <c r="M178">
        <v>100</v>
      </c>
      <c r="N178" s="1" t="s">
        <v>299</v>
      </c>
      <c r="O178">
        <v>0</v>
      </c>
      <c r="Q178">
        <v>20106</v>
      </c>
      <c r="R178" s="4" t="s">
        <v>1142</v>
      </c>
      <c r="S178" s="4" t="str">
        <f t="shared" si="92"/>
        <v>被动防御大lv6</v>
      </c>
      <c r="T178" t="s">
        <v>300</v>
      </c>
      <c r="Y178" t="s">
        <v>439</v>
      </c>
      <c r="Z178" t="e">
        <f>INT(VLOOKUP($I178,角色属性概况!$I:$N,VLOOKUP($H178,对应表!$AD:$AE,2,FALSE),FALSE)*$J178)</f>
        <v>#N/A</v>
      </c>
      <c r="AI178" s="12" t="str">
        <f t="shared" si="94"/>
        <v/>
      </c>
      <c r="AR178">
        <v>999</v>
      </c>
      <c r="AU178" s="4"/>
      <c r="AV178" s="4"/>
      <c r="AW178" s="4"/>
      <c r="AX178" s="4"/>
      <c r="AZ178" s="12" t="str">
        <f t="shared" si="95"/>
        <v/>
      </c>
      <c r="BA178" s="12" t="str">
        <f>IF(_xlfn.IFNA(VLOOKUP(AU178,$K:$L,2,FALSE),"")=0,"",_xlfn.IFNA(VLOOKUP(AU178,$K:$L,2,FALSE),""))</f>
        <v/>
      </c>
      <c r="BB178" s="12" t="str">
        <f>IF(_xlfn.IFNA(VLOOKUP(AV178,$K:$L,2,FALSE),"")=0,"",_xlfn.IFNA(VLOOKUP(AV178,$K:$L,2,FALSE),""))</f>
        <v/>
      </c>
      <c r="BC178" s="12" t="str">
        <f>IF(_xlfn.IFNA(VLOOKUP(AW178,$K:$L,2,FALSE),"")=0,"",_xlfn.IFNA(VLOOKUP(AW178,$K:$L,2,FALSE),""))</f>
        <v/>
      </c>
      <c r="BD178" s="12" t="str">
        <f>IF(_xlfn.IFNA(VLOOKUP(AX178,$K:$L,2,FALSE),"")=0,"",_xlfn.IFNA(VLOOKUP(AX178,$K:$L,2,FALSE),""))</f>
        <v/>
      </c>
      <c r="BE178" s="12" t="str">
        <f>IF(_xlfn.IFNA(VLOOKUP(AY178,$K:$L,2,FALSE),"")=0,"",_xlfn.IFNA(VLOOKUP(AY178,$K:$L,2,FALSE),""))</f>
        <v/>
      </c>
      <c r="BF178" s="12" t="str">
        <f>_xlfn.IFNA(VLOOKUP(Y178,对应表!$Z:$AA,2,FALSE)&amp;Z178,"")</f>
        <v/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L178" t="e">
        <f t="shared" si="90"/>
        <v>#N/A</v>
      </c>
      <c r="BM178" t="str">
        <f t="shared" si="91"/>
        <v/>
      </c>
    </row>
    <row r="179" spans="11:65" x14ac:dyDescent="0.15">
      <c r="K179" t="str">
        <f t="shared" si="93"/>
        <v>被动防御大lv7</v>
      </c>
      <c r="L179" s="6" t="str">
        <f>Q179&amp;":"&amp;M179&amp;":"&amp;VLOOKUP(N179,对应表!B:C,2,FALSE)&amp;":"&amp;IF(buff!O179="",0,O179)</f>
        <v>20107:100:1:0</v>
      </c>
      <c r="M179">
        <v>100</v>
      </c>
      <c r="N179" s="1" t="s">
        <v>299</v>
      </c>
      <c r="O179">
        <v>0</v>
      </c>
      <c r="Q179">
        <v>20107</v>
      </c>
      <c r="R179" s="4" t="s">
        <v>1143</v>
      </c>
      <c r="S179" s="4" t="str">
        <f t="shared" si="92"/>
        <v>被动防御大lv7</v>
      </c>
      <c r="T179" t="s">
        <v>300</v>
      </c>
      <c r="Y179" t="s">
        <v>439</v>
      </c>
      <c r="Z179" t="e">
        <f>INT(VLOOKUP($I179,角色属性概况!$I:$N,VLOOKUP($H179,对应表!$AD:$AE,2,FALSE),FALSE)*$J179)</f>
        <v>#N/A</v>
      </c>
      <c r="AI179" s="12" t="str">
        <f t="shared" si="94"/>
        <v/>
      </c>
      <c r="AR179">
        <v>999</v>
      </c>
      <c r="AU179" s="4"/>
      <c r="AV179" s="4"/>
      <c r="AW179" s="4"/>
      <c r="AX179" s="4"/>
      <c r="AZ179" s="12" t="str">
        <f t="shared" si="95"/>
        <v/>
      </c>
      <c r="BA179" s="12" t="str">
        <f>IF(_xlfn.IFNA(VLOOKUP(AU179,$K:$L,2,FALSE),"")=0,"",_xlfn.IFNA(VLOOKUP(AU179,$K:$L,2,FALSE),""))</f>
        <v/>
      </c>
      <c r="BB179" s="12" t="str">
        <f>IF(_xlfn.IFNA(VLOOKUP(AV179,$K:$L,2,FALSE),"")=0,"",_xlfn.IFNA(VLOOKUP(AV179,$K:$L,2,FALSE),""))</f>
        <v/>
      </c>
      <c r="BC179" s="12" t="str">
        <f>IF(_xlfn.IFNA(VLOOKUP(AW179,$K:$L,2,FALSE),"")=0,"",_xlfn.IFNA(VLOOKUP(AW179,$K:$L,2,FALSE),""))</f>
        <v/>
      </c>
      <c r="BD179" s="12" t="str">
        <f>IF(_xlfn.IFNA(VLOOKUP(AX179,$K:$L,2,FALSE),"")=0,"",_xlfn.IFNA(VLOOKUP(AX179,$K:$L,2,FALSE),""))</f>
        <v/>
      </c>
      <c r="BE179" s="12" t="str">
        <f>IF(_xlfn.IFNA(VLOOKUP(AY179,$K:$L,2,FALSE),"")=0,"",_xlfn.IFNA(VLOOKUP(AY179,$K:$L,2,FALSE),""))</f>
        <v/>
      </c>
      <c r="BF179" s="12" t="str">
        <f>_xlfn.IFNA(VLOOKUP(Y179,对应表!$Z:$AA,2,FALSE)&amp;Z179,"")</f>
        <v/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L179" t="e">
        <f t="shared" si="90"/>
        <v>#N/A</v>
      </c>
      <c r="BM179" t="str">
        <f t="shared" si="91"/>
        <v/>
      </c>
    </row>
    <row r="180" spans="11:65" x14ac:dyDescent="0.15">
      <c r="K180" t="str">
        <f t="shared" si="93"/>
        <v>被动防御大lv8</v>
      </c>
      <c r="L180" s="6" t="str">
        <f>Q180&amp;":"&amp;M180&amp;":"&amp;VLOOKUP(N180,对应表!B:C,2,FALSE)&amp;":"&amp;IF(buff!O180="",0,O180)</f>
        <v>20108:100:1:0</v>
      </c>
      <c r="M180">
        <v>100</v>
      </c>
      <c r="N180" s="1" t="s">
        <v>299</v>
      </c>
      <c r="O180">
        <v>0</v>
      </c>
      <c r="Q180">
        <v>20108</v>
      </c>
      <c r="R180" s="4" t="s">
        <v>1144</v>
      </c>
      <c r="S180" s="4" t="str">
        <f t="shared" si="92"/>
        <v>被动防御大lv8</v>
      </c>
      <c r="T180" t="s">
        <v>300</v>
      </c>
      <c r="Y180" t="s">
        <v>439</v>
      </c>
      <c r="Z180" t="e">
        <f>INT(VLOOKUP($I180,角色属性概况!$I:$N,VLOOKUP($H180,对应表!$AD:$AE,2,FALSE),FALSE)*$J180)</f>
        <v>#N/A</v>
      </c>
      <c r="AI180" s="12" t="str">
        <f t="shared" si="94"/>
        <v/>
      </c>
      <c r="AR180">
        <v>999</v>
      </c>
      <c r="AU180" s="4"/>
      <c r="AV180" s="4"/>
      <c r="AW180" s="4"/>
      <c r="AX180" s="4"/>
      <c r="AZ180" s="12" t="str">
        <f t="shared" si="95"/>
        <v/>
      </c>
      <c r="BA180" s="12" t="str">
        <f>IF(_xlfn.IFNA(VLOOKUP(AU180,$K:$L,2,FALSE),"")=0,"",_xlfn.IFNA(VLOOKUP(AU180,$K:$L,2,FALSE),""))</f>
        <v/>
      </c>
      <c r="BB180" s="12" t="str">
        <f>IF(_xlfn.IFNA(VLOOKUP(AV180,$K:$L,2,FALSE),"")=0,"",_xlfn.IFNA(VLOOKUP(AV180,$K:$L,2,FALSE),""))</f>
        <v/>
      </c>
      <c r="BC180" s="12" t="str">
        <f>IF(_xlfn.IFNA(VLOOKUP(AW180,$K:$L,2,FALSE),"")=0,"",_xlfn.IFNA(VLOOKUP(AW180,$K:$L,2,FALSE),""))</f>
        <v/>
      </c>
      <c r="BD180" s="12" t="str">
        <f>IF(_xlfn.IFNA(VLOOKUP(AX180,$K:$L,2,FALSE),"")=0,"",_xlfn.IFNA(VLOOKUP(AX180,$K:$L,2,FALSE),""))</f>
        <v/>
      </c>
      <c r="BE180" s="12" t="str">
        <f>IF(_xlfn.IFNA(VLOOKUP(AY180,$K:$L,2,FALSE),"")=0,"",_xlfn.IFNA(VLOOKUP(AY180,$K:$L,2,FALSE),""))</f>
        <v/>
      </c>
      <c r="BF180" s="12" t="str">
        <f>_xlfn.IFNA(VLOOKUP(Y180,对应表!$Z:$AA,2,FALSE)&amp;Z180,"")</f>
        <v/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L180" t="e">
        <f t="shared" si="90"/>
        <v>#N/A</v>
      </c>
      <c r="BM180" t="str">
        <f t="shared" si="91"/>
        <v/>
      </c>
    </row>
    <row r="181" spans="11:65" x14ac:dyDescent="0.15">
      <c r="K181" t="str">
        <f t="shared" si="93"/>
        <v>被动防御大lv9</v>
      </c>
      <c r="L181" s="6" t="str">
        <f>Q181&amp;":"&amp;M181&amp;":"&amp;VLOOKUP(N181,对应表!B:C,2,FALSE)&amp;":"&amp;IF(buff!O181="",0,O181)</f>
        <v>20109:100:1:0</v>
      </c>
      <c r="M181">
        <v>100</v>
      </c>
      <c r="N181" s="1" t="s">
        <v>299</v>
      </c>
      <c r="O181">
        <v>0</v>
      </c>
      <c r="Q181">
        <v>20109</v>
      </c>
      <c r="R181" s="4" t="s">
        <v>1145</v>
      </c>
      <c r="S181" s="4" t="str">
        <f t="shared" si="92"/>
        <v>被动防御大lv9</v>
      </c>
      <c r="T181" t="s">
        <v>300</v>
      </c>
      <c r="Y181" t="s">
        <v>439</v>
      </c>
      <c r="Z181" t="e">
        <f>INT(VLOOKUP($I181,角色属性概况!$I:$N,VLOOKUP($H181,对应表!$AD:$AE,2,FALSE),FALSE)*$J181)</f>
        <v>#N/A</v>
      </c>
      <c r="AI181" s="12" t="str">
        <f t="shared" si="94"/>
        <v/>
      </c>
      <c r="AR181">
        <v>999</v>
      </c>
      <c r="AU181" s="4"/>
      <c r="AV181" s="4"/>
      <c r="AW181" s="4"/>
      <c r="AX181" s="4"/>
      <c r="AZ181" s="12" t="str">
        <f t="shared" si="95"/>
        <v/>
      </c>
      <c r="BA181" s="12" t="str">
        <f>IF(_xlfn.IFNA(VLOOKUP(AU181,$K:$L,2,FALSE),"")=0,"",_xlfn.IFNA(VLOOKUP(AU181,$K:$L,2,FALSE),""))</f>
        <v/>
      </c>
      <c r="BB181" s="12" t="str">
        <f>IF(_xlfn.IFNA(VLOOKUP(AV181,$K:$L,2,FALSE),"")=0,"",_xlfn.IFNA(VLOOKUP(AV181,$K:$L,2,FALSE),""))</f>
        <v/>
      </c>
      <c r="BC181" s="12" t="str">
        <f>IF(_xlfn.IFNA(VLOOKUP(AW181,$K:$L,2,FALSE),"")=0,"",_xlfn.IFNA(VLOOKUP(AW181,$K:$L,2,FALSE),""))</f>
        <v/>
      </c>
      <c r="BD181" s="12" t="str">
        <f>IF(_xlfn.IFNA(VLOOKUP(AX181,$K:$L,2,FALSE),"")=0,"",_xlfn.IFNA(VLOOKUP(AX181,$K:$L,2,FALSE),""))</f>
        <v/>
      </c>
      <c r="BE181" s="12" t="str">
        <f>IF(_xlfn.IFNA(VLOOKUP(AY181,$K:$L,2,FALSE),"")=0,"",_xlfn.IFNA(VLOOKUP(AY181,$K:$L,2,FALSE),""))</f>
        <v/>
      </c>
      <c r="BF181" s="12" t="str">
        <f>_xlfn.IFNA(VLOOKUP(Y181,对应表!$Z:$AA,2,FALSE)&amp;Z181,"")</f>
        <v/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L181" t="e">
        <f t="shared" si="90"/>
        <v>#N/A</v>
      </c>
      <c r="BM181" t="str">
        <f t="shared" si="91"/>
        <v/>
      </c>
    </row>
    <row r="182" spans="11:65" x14ac:dyDescent="0.15">
      <c r="K182" t="str">
        <f t="shared" si="93"/>
        <v>被动防御大lv10</v>
      </c>
      <c r="L182" s="6" t="str">
        <f>Q182&amp;":"&amp;M182&amp;":"&amp;VLOOKUP(N182,对应表!B:C,2,FALSE)&amp;":"&amp;IF(buff!O182="",0,O182)</f>
        <v>20110:100:1:0</v>
      </c>
      <c r="M182">
        <v>100</v>
      </c>
      <c r="N182" s="1" t="s">
        <v>299</v>
      </c>
      <c r="O182">
        <v>0</v>
      </c>
      <c r="Q182">
        <v>20110</v>
      </c>
      <c r="R182" s="4" t="s">
        <v>1146</v>
      </c>
      <c r="S182" s="4" t="str">
        <f t="shared" si="92"/>
        <v>被动防御大lv10</v>
      </c>
      <c r="T182" t="s">
        <v>300</v>
      </c>
      <c r="Y182" t="s">
        <v>439</v>
      </c>
      <c r="Z182" t="e">
        <f>INT(VLOOKUP($I182,角色属性概况!$I:$N,VLOOKUP($H182,对应表!$AD:$AE,2,FALSE),FALSE)*$J182)</f>
        <v>#N/A</v>
      </c>
      <c r="AI182" s="12" t="str">
        <f t="shared" si="94"/>
        <v/>
      </c>
      <c r="AR182">
        <v>999</v>
      </c>
      <c r="AU182" s="4"/>
      <c r="AV182" s="4"/>
      <c r="AW182" s="4"/>
      <c r="AX182" s="4"/>
      <c r="AZ182" s="12" t="str">
        <f t="shared" si="95"/>
        <v/>
      </c>
      <c r="BA182" s="12" t="str">
        <f>IF(_xlfn.IFNA(VLOOKUP(AU182,$K:$L,2,FALSE),"")=0,"",_xlfn.IFNA(VLOOKUP(AU182,$K:$L,2,FALSE),""))</f>
        <v/>
      </c>
      <c r="BB182" s="12" t="str">
        <f>IF(_xlfn.IFNA(VLOOKUP(AV182,$K:$L,2,FALSE),"")=0,"",_xlfn.IFNA(VLOOKUP(AV182,$K:$L,2,FALSE),""))</f>
        <v/>
      </c>
      <c r="BC182" s="12" t="str">
        <f>IF(_xlfn.IFNA(VLOOKUP(AW182,$K:$L,2,FALSE),"")=0,"",_xlfn.IFNA(VLOOKUP(AW182,$K:$L,2,FALSE),""))</f>
        <v/>
      </c>
      <c r="BD182" s="12" t="str">
        <f>IF(_xlfn.IFNA(VLOOKUP(AX182,$K:$L,2,FALSE),"")=0,"",_xlfn.IFNA(VLOOKUP(AX182,$K:$L,2,FALSE),""))</f>
        <v/>
      </c>
      <c r="BE182" s="12" t="str">
        <f>IF(_xlfn.IFNA(VLOOKUP(AY182,$K:$L,2,FALSE),"")=0,"",_xlfn.IFNA(VLOOKUP(AY182,$K:$L,2,FALSE),""))</f>
        <v/>
      </c>
      <c r="BF182" s="12" t="str">
        <f>_xlfn.IFNA(VLOOKUP(Y182,对应表!$Z:$AA,2,FALSE)&amp;Z182,"")</f>
        <v/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L182" t="e">
        <f t="shared" si="90"/>
        <v>#N/A</v>
      </c>
      <c r="BM182" t="str">
        <f t="shared" si="91"/>
        <v/>
      </c>
    </row>
    <row r="183" spans="11:65" x14ac:dyDescent="0.15">
      <c r="K183" t="str">
        <f t="shared" si="93"/>
        <v>被动防御大lv11</v>
      </c>
      <c r="L183" s="6" t="str">
        <f>Q183&amp;":"&amp;M183&amp;":"&amp;VLOOKUP(N183,对应表!B:C,2,FALSE)&amp;":"&amp;IF(buff!O183="",0,O183)</f>
        <v>20111:100:1:0</v>
      </c>
      <c r="M183">
        <v>100</v>
      </c>
      <c r="N183" s="1" t="s">
        <v>299</v>
      </c>
      <c r="O183">
        <v>0</v>
      </c>
      <c r="Q183">
        <v>20111</v>
      </c>
      <c r="R183" s="4" t="s">
        <v>1147</v>
      </c>
      <c r="S183" s="4" t="str">
        <f t="shared" si="92"/>
        <v>被动防御大lv11</v>
      </c>
      <c r="T183" t="s">
        <v>300</v>
      </c>
      <c r="Y183" t="s">
        <v>439</v>
      </c>
      <c r="Z183" t="e">
        <f>INT(VLOOKUP($I183,角色属性概况!$I:$N,VLOOKUP($H183,对应表!$AD:$AE,2,FALSE),FALSE)*$J183)</f>
        <v>#N/A</v>
      </c>
      <c r="AI183" s="12" t="str">
        <f t="shared" si="94"/>
        <v/>
      </c>
      <c r="AR183">
        <v>999</v>
      </c>
      <c r="AU183" s="4"/>
      <c r="AV183" s="4"/>
      <c r="AW183" s="4"/>
      <c r="AX183" s="4"/>
      <c r="AZ183" s="12" t="str">
        <f t="shared" si="95"/>
        <v/>
      </c>
      <c r="BA183" s="12" t="str">
        <f>IF(_xlfn.IFNA(VLOOKUP(AU183,$K:$L,2,FALSE),"")=0,"",_xlfn.IFNA(VLOOKUP(AU183,$K:$L,2,FALSE),""))</f>
        <v/>
      </c>
      <c r="BB183" s="12" t="str">
        <f>IF(_xlfn.IFNA(VLOOKUP(AV183,$K:$L,2,FALSE),"")=0,"",_xlfn.IFNA(VLOOKUP(AV183,$K:$L,2,FALSE),""))</f>
        <v/>
      </c>
      <c r="BC183" s="12" t="str">
        <f>IF(_xlfn.IFNA(VLOOKUP(AW183,$K:$L,2,FALSE),"")=0,"",_xlfn.IFNA(VLOOKUP(AW183,$K:$L,2,FALSE),""))</f>
        <v/>
      </c>
      <c r="BD183" s="12" t="str">
        <f>IF(_xlfn.IFNA(VLOOKUP(AX183,$K:$L,2,FALSE),"")=0,"",_xlfn.IFNA(VLOOKUP(AX183,$K:$L,2,FALSE),""))</f>
        <v/>
      </c>
      <c r="BE183" s="12" t="str">
        <f>IF(_xlfn.IFNA(VLOOKUP(AY183,$K:$L,2,FALSE),"")=0,"",_xlfn.IFNA(VLOOKUP(AY183,$K:$L,2,FALSE),""))</f>
        <v/>
      </c>
      <c r="BF183" s="12" t="str">
        <f>_xlfn.IFNA(VLOOKUP(Y183,对应表!$Z:$AA,2,FALSE)&amp;Z183,"")</f>
        <v/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L183" t="e">
        <f t="shared" si="90"/>
        <v>#N/A</v>
      </c>
      <c r="BM183" t="str">
        <f t="shared" si="91"/>
        <v/>
      </c>
    </row>
    <row r="184" spans="11:65" x14ac:dyDescent="0.15">
      <c r="K184" t="str">
        <f t="shared" si="93"/>
        <v>被动防御大lv12</v>
      </c>
      <c r="L184" s="6" t="str">
        <f>Q184&amp;":"&amp;M184&amp;":"&amp;VLOOKUP(N184,对应表!B:C,2,FALSE)&amp;":"&amp;IF(buff!O184="",0,O184)</f>
        <v>20112:100:1:0</v>
      </c>
      <c r="M184">
        <v>100</v>
      </c>
      <c r="N184" s="1" t="s">
        <v>299</v>
      </c>
      <c r="O184">
        <v>0</v>
      </c>
      <c r="Q184">
        <v>20112</v>
      </c>
      <c r="R184" s="4" t="s">
        <v>1148</v>
      </c>
      <c r="S184" s="4" t="str">
        <f t="shared" si="92"/>
        <v>被动防御大lv12</v>
      </c>
      <c r="T184" t="s">
        <v>300</v>
      </c>
      <c r="Y184" t="s">
        <v>439</v>
      </c>
      <c r="Z184" t="e">
        <f>INT(VLOOKUP($I184,角色属性概况!$I:$N,VLOOKUP($H184,对应表!$AD:$AE,2,FALSE),FALSE)*$J184)</f>
        <v>#N/A</v>
      </c>
      <c r="AI184" s="12" t="str">
        <f t="shared" si="94"/>
        <v/>
      </c>
      <c r="AR184">
        <v>999</v>
      </c>
      <c r="AU184" s="4"/>
      <c r="AV184" s="4"/>
      <c r="AW184" s="4"/>
      <c r="AX184" s="4"/>
      <c r="AZ184" s="12" t="str">
        <f t="shared" si="95"/>
        <v/>
      </c>
      <c r="BA184" s="12" t="str">
        <f>IF(_xlfn.IFNA(VLOOKUP(AU184,$K:$L,2,FALSE),"")=0,"",_xlfn.IFNA(VLOOKUP(AU184,$K:$L,2,FALSE),""))</f>
        <v/>
      </c>
      <c r="BB184" s="12" t="str">
        <f>IF(_xlfn.IFNA(VLOOKUP(AV184,$K:$L,2,FALSE),"")=0,"",_xlfn.IFNA(VLOOKUP(AV184,$K:$L,2,FALSE),""))</f>
        <v/>
      </c>
      <c r="BC184" s="12" t="str">
        <f>IF(_xlfn.IFNA(VLOOKUP(AW184,$K:$L,2,FALSE),"")=0,"",_xlfn.IFNA(VLOOKUP(AW184,$K:$L,2,FALSE),""))</f>
        <v/>
      </c>
      <c r="BD184" s="12" t="str">
        <f>IF(_xlfn.IFNA(VLOOKUP(AX184,$K:$L,2,FALSE),"")=0,"",_xlfn.IFNA(VLOOKUP(AX184,$K:$L,2,FALSE),""))</f>
        <v/>
      </c>
      <c r="BE184" s="12" t="str">
        <f>IF(_xlfn.IFNA(VLOOKUP(AY184,$K:$L,2,FALSE),"")=0,"",_xlfn.IFNA(VLOOKUP(AY184,$K:$L,2,FALSE),""))</f>
        <v/>
      </c>
      <c r="BF184" s="12" t="str">
        <f>_xlfn.IFNA(VLOOKUP(Y184,对应表!$Z:$AA,2,FALSE)&amp;Z184,"")</f>
        <v/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L184" t="e">
        <f t="shared" si="90"/>
        <v>#N/A</v>
      </c>
      <c r="BM184" t="str">
        <f t="shared" si="91"/>
        <v/>
      </c>
    </row>
    <row r="185" spans="11:65" x14ac:dyDescent="0.15">
      <c r="K185" t="str">
        <f t="shared" si="93"/>
        <v>被动防御大lv13</v>
      </c>
      <c r="L185" s="6" t="str">
        <f>Q185&amp;":"&amp;M185&amp;":"&amp;VLOOKUP(N185,对应表!B:C,2,FALSE)&amp;":"&amp;IF(buff!O185="",0,O185)</f>
        <v>20113:100:1:0</v>
      </c>
      <c r="M185">
        <v>100</v>
      </c>
      <c r="N185" s="1" t="s">
        <v>299</v>
      </c>
      <c r="O185">
        <v>0</v>
      </c>
      <c r="Q185">
        <v>20113</v>
      </c>
      <c r="R185" s="4" t="s">
        <v>1149</v>
      </c>
      <c r="S185" s="4" t="str">
        <f t="shared" si="92"/>
        <v>被动防御大lv13</v>
      </c>
      <c r="T185" t="s">
        <v>300</v>
      </c>
      <c r="Y185" t="s">
        <v>439</v>
      </c>
      <c r="Z185" t="e">
        <f>INT(VLOOKUP($I185,角色属性概况!$I:$N,VLOOKUP($H185,对应表!$AD:$AE,2,FALSE),FALSE)*$J185)</f>
        <v>#N/A</v>
      </c>
      <c r="AI185" s="12" t="str">
        <f t="shared" si="94"/>
        <v/>
      </c>
      <c r="AR185">
        <v>999</v>
      </c>
      <c r="AU185" s="4"/>
      <c r="AV185" s="4"/>
      <c r="AW185" s="4"/>
      <c r="AX185" s="4"/>
      <c r="AZ185" s="12" t="str">
        <f t="shared" si="95"/>
        <v/>
      </c>
      <c r="BA185" s="12" t="str">
        <f>IF(_xlfn.IFNA(VLOOKUP(AU185,$K:$L,2,FALSE),"")=0,"",_xlfn.IFNA(VLOOKUP(AU185,$K:$L,2,FALSE),""))</f>
        <v/>
      </c>
      <c r="BB185" s="12" t="str">
        <f>IF(_xlfn.IFNA(VLOOKUP(AV185,$K:$L,2,FALSE),"")=0,"",_xlfn.IFNA(VLOOKUP(AV185,$K:$L,2,FALSE),""))</f>
        <v/>
      </c>
      <c r="BC185" s="12" t="str">
        <f>IF(_xlfn.IFNA(VLOOKUP(AW185,$K:$L,2,FALSE),"")=0,"",_xlfn.IFNA(VLOOKUP(AW185,$K:$L,2,FALSE),""))</f>
        <v/>
      </c>
      <c r="BD185" s="12" t="str">
        <f>IF(_xlfn.IFNA(VLOOKUP(AX185,$K:$L,2,FALSE),"")=0,"",_xlfn.IFNA(VLOOKUP(AX185,$K:$L,2,FALSE),""))</f>
        <v/>
      </c>
      <c r="BE185" s="12" t="str">
        <f>IF(_xlfn.IFNA(VLOOKUP(AY185,$K:$L,2,FALSE),"")=0,"",_xlfn.IFNA(VLOOKUP(AY185,$K:$L,2,FALSE),""))</f>
        <v/>
      </c>
      <c r="BF185" s="12" t="str">
        <f>_xlfn.IFNA(VLOOKUP(Y185,对应表!$Z:$AA,2,FALSE)&amp;Z185,"")</f>
        <v/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L185" t="e">
        <f t="shared" si="90"/>
        <v>#N/A</v>
      </c>
      <c r="BM185" t="str">
        <f t="shared" si="91"/>
        <v/>
      </c>
    </row>
    <row r="186" spans="11:65" x14ac:dyDescent="0.15">
      <c r="K186" t="str">
        <f t="shared" si="93"/>
        <v>被动防御大lv14</v>
      </c>
      <c r="L186" s="6" t="str">
        <f>Q186&amp;":"&amp;M186&amp;":"&amp;VLOOKUP(N186,对应表!B:C,2,FALSE)&amp;":"&amp;IF(buff!O186="",0,O186)</f>
        <v>20114:100:1:0</v>
      </c>
      <c r="M186">
        <v>100</v>
      </c>
      <c r="N186" s="1" t="s">
        <v>299</v>
      </c>
      <c r="O186">
        <v>0</v>
      </c>
      <c r="Q186">
        <v>20114</v>
      </c>
      <c r="R186" s="4" t="s">
        <v>1150</v>
      </c>
      <c r="S186" s="4" t="str">
        <f t="shared" si="92"/>
        <v>被动防御大lv14</v>
      </c>
      <c r="T186" t="s">
        <v>300</v>
      </c>
      <c r="Y186" t="s">
        <v>439</v>
      </c>
      <c r="Z186" t="e">
        <f>INT(VLOOKUP($I186,角色属性概况!$I:$N,VLOOKUP($H186,对应表!$AD:$AE,2,FALSE),FALSE)*$J186)</f>
        <v>#N/A</v>
      </c>
      <c r="AI186" s="12" t="str">
        <f t="shared" si="94"/>
        <v/>
      </c>
      <c r="AR186">
        <v>999</v>
      </c>
      <c r="AU186" s="4"/>
      <c r="AV186" s="4"/>
      <c r="AW186" s="4"/>
      <c r="AX186" s="4"/>
      <c r="AZ186" s="12" t="str">
        <f t="shared" si="95"/>
        <v/>
      </c>
      <c r="BA186" s="12" t="str">
        <f>IF(_xlfn.IFNA(VLOOKUP(AU186,$K:$L,2,FALSE),"")=0,"",_xlfn.IFNA(VLOOKUP(AU186,$K:$L,2,FALSE),""))</f>
        <v/>
      </c>
      <c r="BB186" s="12" t="str">
        <f>IF(_xlfn.IFNA(VLOOKUP(AV186,$K:$L,2,FALSE),"")=0,"",_xlfn.IFNA(VLOOKUP(AV186,$K:$L,2,FALSE),""))</f>
        <v/>
      </c>
      <c r="BC186" s="12" t="str">
        <f>IF(_xlfn.IFNA(VLOOKUP(AW186,$K:$L,2,FALSE),"")=0,"",_xlfn.IFNA(VLOOKUP(AW186,$K:$L,2,FALSE),""))</f>
        <v/>
      </c>
      <c r="BD186" s="12" t="str">
        <f>IF(_xlfn.IFNA(VLOOKUP(AX186,$K:$L,2,FALSE),"")=0,"",_xlfn.IFNA(VLOOKUP(AX186,$K:$L,2,FALSE),""))</f>
        <v/>
      </c>
      <c r="BE186" s="12" t="str">
        <f>IF(_xlfn.IFNA(VLOOKUP(AY186,$K:$L,2,FALSE),"")=0,"",_xlfn.IFNA(VLOOKUP(AY186,$K:$L,2,FALSE),""))</f>
        <v/>
      </c>
      <c r="BF186" s="12" t="str">
        <f>_xlfn.IFNA(VLOOKUP(Y186,对应表!$Z:$AA,2,FALSE)&amp;Z186,"")</f>
        <v/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L186" t="e">
        <f t="shared" si="90"/>
        <v>#N/A</v>
      </c>
      <c r="BM186" t="str">
        <f t="shared" si="91"/>
        <v/>
      </c>
    </row>
    <row r="187" spans="11:65" x14ac:dyDescent="0.15">
      <c r="K187" t="str">
        <f t="shared" si="93"/>
        <v>被动防御大lv15</v>
      </c>
      <c r="L187" s="6" t="str">
        <f>Q187&amp;":"&amp;M187&amp;":"&amp;VLOOKUP(N187,对应表!B:C,2,FALSE)&amp;":"&amp;IF(buff!O187="",0,O187)</f>
        <v>20115:100:1:0</v>
      </c>
      <c r="M187">
        <v>100</v>
      </c>
      <c r="N187" s="1" t="s">
        <v>299</v>
      </c>
      <c r="O187">
        <v>0</v>
      </c>
      <c r="Q187">
        <v>20115</v>
      </c>
      <c r="R187" s="4" t="s">
        <v>1151</v>
      </c>
      <c r="S187" s="4" t="str">
        <f t="shared" si="92"/>
        <v>被动防御大lv15</v>
      </c>
      <c r="T187" t="s">
        <v>300</v>
      </c>
      <c r="Y187" t="s">
        <v>439</v>
      </c>
      <c r="Z187" t="e">
        <f>INT(VLOOKUP($I187,角色属性概况!$I:$N,VLOOKUP($H187,对应表!$AD:$AE,2,FALSE),FALSE)*$J187)</f>
        <v>#N/A</v>
      </c>
      <c r="AI187" s="12" t="str">
        <f t="shared" si="94"/>
        <v/>
      </c>
      <c r="AR187">
        <v>999</v>
      </c>
      <c r="AU187" s="4"/>
      <c r="AV187" s="4"/>
      <c r="AW187" s="4"/>
      <c r="AX187" s="4"/>
      <c r="AZ187" s="12" t="str">
        <f t="shared" si="95"/>
        <v/>
      </c>
      <c r="BA187" s="12" t="str">
        <f>IF(_xlfn.IFNA(VLOOKUP(AU187,$K:$L,2,FALSE),"")=0,"",_xlfn.IFNA(VLOOKUP(AU187,$K:$L,2,FALSE),""))</f>
        <v/>
      </c>
      <c r="BB187" s="12" t="str">
        <f>IF(_xlfn.IFNA(VLOOKUP(AV187,$K:$L,2,FALSE),"")=0,"",_xlfn.IFNA(VLOOKUP(AV187,$K:$L,2,FALSE),""))</f>
        <v/>
      </c>
      <c r="BC187" s="12" t="str">
        <f>IF(_xlfn.IFNA(VLOOKUP(AW187,$K:$L,2,FALSE),"")=0,"",_xlfn.IFNA(VLOOKUP(AW187,$K:$L,2,FALSE),""))</f>
        <v/>
      </c>
      <c r="BD187" s="12" t="str">
        <f>IF(_xlfn.IFNA(VLOOKUP(AX187,$K:$L,2,FALSE),"")=0,"",_xlfn.IFNA(VLOOKUP(AX187,$K:$L,2,FALSE),""))</f>
        <v/>
      </c>
      <c r="BE187" s="12" t="str">
        <f>IF(_xlfn.IFNA(VLOOKUP(AY187,$K:$L,2,FALSE),"")=0,"",_xlfn.IFNA(VLOOKUP(AY187,$K:$L,2,FALSE),""))</f>
        <v/>
      </c>
      <c r="BF187" s="12" t="str">
        <f>_xlfn.IFNA(VLOOKUP(Y187,对应表!$Z:$AA,2,FALSE)&amp;Z187,"")</f>
        <v/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L187" t="e">
        <f t="shared" si="90"/>
        <v>#N/A</v>
      </c>
      <c r="BM187" t="str">
        <f t="shared" si="91"/>
        <v/>
      </c>
    </row>
    <row r="188" spans="11:65" x14ac:dyDescent="0.15">
      <c r="K188" t="str">
        <f t="shared" si="93"/>
        <v>被动防御大lv16</v>
      </c>
      <c r="L188" s="6" t="str">
        <f>Q188&amp;":"&amp;M188&amp;":"&amp;VLOOKUP(N188,对应表!B:C,2,FALSE)&amp;":"&amp;IF(buff!O188="",0,O188)</f>
        <v>20116:100:1:0</v>
      </c>
      <c r="M188">
        <v>100</v>
      </c>
      <c r="N188" s="1" t="s">
        <v>299</v>
      </c>
      <c r="O188">
        <v>0</v>
      </c>
      <c r="Q188">
        <v>20116</v>
      </c>
      <c r="R188" s="4" t="s">
        <v>1152</v>
      </c>
      <c r="S188" s="4" t="str">
        <f t="shared" si="92"/>
        <v>被动防御大lv16</v>
      </c>
      <c r="T188" t="s">
        <v>300</v>
      </c>
      <c r="Y188" t="s">
        <v>439</v>
      </c>
      <c r="Z188" t="e">
        <f>INT(VLOOKUP($I188,角色属性概况!$I:$N,VLOOKUP($H188,对应表!$AD:$AE,2,FALSE),FALSE)*$J188)</f>
        <v>#N/A</v>
      </c>
      <c r="AI188" s="12" t="str">
        <f t="shared" si="94"/>
        <v/>
      </c>
      <c r="AR188">
        <v>999</v>
      </c>
      <c r="AU188" s="4"/>
      <c r="AV188" s="4"/>
      <c r="AW188" s="4"/>
      <c r="AX188" s="4"/>
      <c r="AZ188" s="12" t="str">
        <f t="shared" si="95"/>
        <v/>
      </c>
      <c r="BA188" s="12" t="str">
        <f>IF(_xlfn.IFNA(VLOOKUP(AU188,$K:$L,2,FALSE),"")=0,"",_xlfn.IFNA(VLOOKUP(AU188,$K:$L,2,FALSE),""))</f>
        <v/>
      </c>
      <c r="BB188" s="12" t="str">
        <f>IF(_xlfn.IFNA(VLOOKUP(AV188,$K:$L,2,FALSE),"")=0,"",_xlfn.IFNA(VLOOKUP(AV188,$K:$L,2,FALSE),""))</f>
        <v/>
      </c>
      <c r="BC188" s="12" t="str">
        <f>IF(_xlfn.IFNA(VLOOKUP(AW188,$K:$L,2,FALSE),"")=0,"",_xlfn.IFNA(VLOOKUP(AW188,$K:$L,2,FALSE),""))</f>
        <v/>
      </c>
      <c r="BD188" s="12" t="str">
        <f>IF(_xlfn.IFNA(VLOOKUP(AX188,$K:$L,2,FALSE),"")=0,"",_xlfn.IFNA(VLOOKUP(AX188,$K:$L,2,FALSE),""))</f>
        <v/>
      </c>
      <c r="BE188" s="12" t="str">
        <f>IF(_xlfn.IFNA(VLOOKUP(AY188,$K:$L,2,FALSE),"")=0,"",_xlfn.IFNA(VLOOKUP(AY188,$K:$L,2,FALSE),""))</f>
        <v/>
      </c>
      <c r="BF188" s="12" t="str">
        <f>_xlfn.IFNA(VLOOKUP(Y188,对应表!$Z:$AA,2,FALSE)&amp;Z188,"")</f>
        <v/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L188" t="e">
        <f t="shared" si="90"/>
        <v>#N/A</v>
      </c>
      <c r="BM188" t="str">
        <f t="shared" si="91"/>
        <v/>
      </c>
    </row>
    <row r="189" spans="11:65" x14ac:dyDescent="0.15">
      <c r="K189" t="str">
        <f t="shared" si="93"/>
        <v>被动防御大lv17</v>
      </c>
      <c r="L189" s="6" t="str">
        <f>Q189&amp;":"&amp;M189&amp;":"&amp;VLOOKUP(N189,对应表!B:C,2,FALSE)&amp;":"&amp;IF(buff!O189="",0,O189)</f>
        <v>20117:100:1:0</v>
      </c>
      <c r="M189">
        <v>100</v>
      </c>
      <c r="N189" s="1" t="s">
        <v>299</v>
      </c>
      <c r="O189">
        <v>0</v>
      </c>
      <c r="Q189">
        <v>20117</v>
      </c>
      <c r="R189" s="4" t="s">
        <v>1153</v>
      </c>
      <c r="S189" s="4" t="str">
        <f t="shared" si="92"/>
        <v>被动防御大lv17</v>
      </c>
      <c r="T189" t="s">
        <v>300</v>
      </c>
      <c r="Y189" t="s">
        <v>439</v>
      </c>
      <c r="Z189" t="e">
        <f>INT(VLOOKUP($I189,角色属性概况!$I:$N,VLOOKUP($H189,对应表!$AD:$AE,2,FALSE),FALSE)*$J189)</f>
        <v>#N/A</v>
      </c>
      <c r="AI189" s="12" t="str">
        <f t="shared" si="94"/>
        <v/>
      </c>
      <c r="AR189">
        <v>999</v>
      </c>
      <c r="AU189" s="4"/>
      <c r="AV189" s="4"/>
      <c r="AW189" s="4"/>
      <c r="AX189" s="4"/>
      <c r="AZ189" s="12" t="str">
        <f t="shared" si="95"/>
        <v/>
      </c>
      <c r="BA189" s="12" t="str">
        <f>IF(_xlfn.IFNA(VLOOKUP(AU189,$K:$L,2,FALSE),"")=0,"",_xlfn.IFNA(VLOOKUP(AU189,$K:$L,2,FALSE),""))</f>
        <v/>
      </c>
      <c r="BB189" s="12" t="str">
        <f>IF(_xlfn.IFNA(VLOOKUP(AV189,$K:$L,2,FALSE),"")=0,"",_xlfn.IFNA(VLOOKUP(AV189,$K:$L,2,FALSE),""))</f>
        <v/>
      </c>
      <c r="BC189" s="12" t="str">
        <f>IF(_xlfn.IFNA(VLOOKUP(AW189,$K:$L,2,FALSE),"")=0,"",_xlfn.IFNA(VLOOKUP(AW189,$K:$L,2,FALSE),""))</f>
        <v/>
      </c>
      <c r="BD189" s="12" t="str">
        <f>IF(_xlfn.IFNA(VLOOKUP(AX189,$K:$L,2,FALSE),"")=0,"",_xlfn.IFNA(VLOOKUP(AX189,$K:$L,2,FALSE),""))</f>
        <v/>
      </c>
      <c r="BE189" s="12" t="str">
        <f>IF(_xlfn.IFNA(VLOOKUP(AY189,$K:$L,2,FALSE),"")=0,"",_xlfn.IFNA(VLOOKUP(AY189,$K:$L,2,FALSE),""))</f>
        <v/>
      </c>
      <c r="BF189" s="12" t="str">
        <f>_xlfn.IFNA(VLOOKUP(Y189,对应表!$Z:$AA,2,FALSE)&amp;Z189,"")</f>
        <v/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L189" t="e">
        <f t="shared" si="90"/>
        <v>#N/A</v>
      </c>
      <c r="BM189" t="str">
        <f t="shared" si="91"/>
        <v/>
      </c>
    </row>
    <row r="190" spans="11:65" x14ac:dyDescent="0.15">
      <c r="K190" t="str">
        <f t="shared" si="93"/>
        <v>被动防御大lv18</v>
      </c>
      <c r="L190" s="6" t="str">
        <f>Q190&amp;":"&amp;M190&amp;":"&amp;VLOOKUP(N190,对应表!B:C,2,FALSE)&amp;":"&amp;IF(buff!O190="",0,O190)</f>
        <v>20118:100:1:0</v>
      </c>
      <c r="M190">
        <v>100</v>
      </c>
      <c r="N190" s="1" t="s">
        <v>299</v>
      </c>
      <c r="O190">
        <v>0</v>
      </c>
      <c r="Q190">
        <v>20118</v>
      </c>
      <c r="R190" s="4" t="s">
        <v>1154</v>
      </c>
      <c r="S190" s="4" t="str">
        <f t="shared" si="92"/>
        <v>被动防御大lv18</v>
      </c>
      <c r="T190" t="s">
        <v>300</v>
      </c>
      <c r="Y190" t="s">
        <v>439</v>
      </c>
      <c r="Z190" t="e">
        <f>INT(VLOOKUP($I190,角色属性概况!$I:$N,VLOOKUP($H190,对应表!$AD:$AE,2,FALSE),FALSE)*$J190)</f>
        <v>#N/A</v>
      </c>
      <c r="AI190" s="12" t="str">
        <f t="shared" si="94"/>
        <v/>
      </c>
      <c r="AR190">
        <v>999</v>
      </c>
      <c r="AU190" s="4"/>
      <c r="AV190" s="4"/>
      <c r="AW190" s="4"/>
      <c r="AX190" s="4"/>
      <c r="AZ190" s="12" t="str">
        <f t="shared" si="95"/>
        <v/>
      </c>
      <c r="BA190" s="12" t="str">
        <f>IF(_xlfn.IFNA(VLOOKUP(AU190,$K:$L,2,FALSE),"")=0,"",_xlfn.IFNA(VLOOKUP(AU190,$K:$L,2,FALSE),""))</f>
        <v/>
      </c>
      <c r="BB190" s="12" t="str">
        <f>IF(_xlfn.IFNA(VLOOKUP(AV190,$K:$L,2,FALSE),"")=0,"",_xlfn.IFNA(VLOOKUP(AV190,$K:$L,2,FALSE),""))</f>
        <v/>
      </c>
      <c r="BC190" s="12" t="str">
        <f>IF(_xlfn.IFNA(VLOOKUP(AW190,$K:$L,2,FALSE),"")=0,"",_xlfn.IFNA(VLOOKUP(AW190,$K:$L,2,FALSE),""))</f>
        <v/>
      </c>
      <c r="BD190" s="12" t="str">
        <f>IF(_xlfn.IFNA(VLOOKUP(AX190,$K:$L,2,FALSE),"")=0,"",_xlfn.IFNA(VLOOKUP(AX190,$K:$L,2,FALSE),""))</f>
        <v/>
      </c>
      <c r="BE190" s="12" t="str">
        <f>IF(_xlfn.IFNA(VLOOKUP(AY190,$K:$L,2,FALSE),"")=0,"",_xlfn.IFNA(VLOOKUP(AY190,$K:$L,2,FALSE),""))</f>
        <v/>
      </c>
      <c r="BF190" s="12" t="str">
        <f>_xlfn.IFNA(VLOOKUP(Y190,对应表!$Z:$AA,2,FALSE)&amp;Z190,"")</f>
        <v/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L190" t="e">
        <f t="shared" si="90"/>
        <v>#N/A</v>
      </c>
      <c r="BM190" t="str">
        <f t="shared" si="91"/>
        <v/>
      </c>
    </row>
    <row r="191" spans="11:65" x14ac:dyDescent="0.15">
      <c r="K191" t="str">
        <f t="shared" si="93"/>
        <v>被动防御大lv19</v>
      </c>
      <c r="L191" s="6" t="str">
        <f>Q191&amp;":"&amp;M191&amp;":"&amp;VLOOKUP(N191,对应表!B:C,2,FALSE)&amp;":"&amp;IF(buff!O191="",0,O191)</f>
        <v>20119:100:1:0</v>
      </c>
      <c r="M191">
        <v>100</v>
      </c>
      <c r="N191" s="1" t="s">
        <v>299</v>
      </c>
      <c r="O191">
        <v>0</v>
      </c>
      <c r="Q191">
        <v>20119</v>
      </c>
      <c r="R191" s="4" t="s">
        <v>1155</v>
      </c>
      <c r="S191" s="4" t="str">
        <f t="shared" si="92"/>
        <v>被动防御大lv19</v>
      </c>
      <c r="T191" t="s">
        <v>300</v>
      </c>
      <c r="Y191" t="s">
        <v>439</v>
      </c>
      <c r="Z191" t="e">
        <f>INT(VLOOKUP($I191,角色属性概况!$I:$N,VLOOKUP($H191,对应表!$AD:$AE,2,FALSE),FALSE)*$J191)</f>
        <v>#N/A</v>
      </c>
      <c r="AI191" s="12" t="str">
        <f t="shared" si="94"/>
        <v/>
      </c>
      <c r="AR191">
        <v>999</v>
      </c>
      <c r="AU191" s="4"/>
      <c r="AV191" s="4"/>
      <c r="AW191" s="4"/>
      <c r="AX191" s="4"/>
      <c r="AZ191" s="12" t="str">
        <f t="shared" si="95"/>
        <v/>
      </c>
      <c r="BA191" s="12" t="str">
        <f>IF(_xlfn.IFNA(VLOOKUP(AU191,$K:$L,2,FALSE),"")=0,"",_xlfn.IFNA(VLOOKUP(AU191,$K:$L,2,FALSE),""))</f>
        <v/>
      </c>
      <c r="BB191" s="12" t="str">
        <f>IF(_xlfn.IFNA(VLOOKUP(AV191,$K:$L,2,FALSE),"")=0,"",_xlfn.IFNA(VLOOKUP(AV191,$K:$L,2,FALSE),""))</f>
        <v/>
      </c>
      <c r="BC191" s="12" t="str">
        <f>IF(_xlfn.IFNA(VLOOKUP(AW191,$K:$L,2,FALSE),"")=0,"",_xlfn.IFNA(VLOOKUP(AW191,$K:$L,2,FALSE),""))</f>
        <v/>
      </c>
      <c r="BD191" s="12" t="str">
        <f>IF(_xlfn.IFNA(VLOOKUP(AX191,$K:$L,2,FALSE),"")=0,"",_xlfn.IFNA(VLOOKUP(AX191,$K:$L,2,FALSE),""))</f>
        <v/>
      </c>
      <c r="BE191" s="12" t="str">
        <f>IF(_xlfn.IFNA(VLOOKUP(AY191,$K:$L,2,FALSE),"")=0,"",_xlfn.IFNA(VLOOKUP(AY191,$K:$L,2,FALSE),""))</f>
        <v/>
      </c>
      <c r="BF191" s="12" t="str">
        <f>_xlfn.IFNA(VLOOKUP(Y191,对应表!$Z:$AA,2,FALSE)&amp;Z191,"")</f>
        <v/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L191" t="e">
        <f t="shared" si="90"/>
        <v>#N/A</v>
      </c>
      <c r="BM191" t="str">
        <f t="shared" si="91"/>
        <v/>
      </c>
    </row>
    <row r="192" spans="11:65" x14ac:dyDescent="0.15">
      <c r="K192" t="str">
        <f t="shared" si="93"/>
        <v>被动防御大lv20</v>
      </c>
      <c r="L192" s="6" t="str">
        <f>Q192&amp;":"&amp;M192&amp;":"&amp;VLOOKUP(N192,对应表!B:C,2,FALSE)&amp;":"&amp;IF(buff!O192="",0,O192)</f>
        <v>20120:100:1:0</v>
      </c>
      <c r="M192">
        <v>100</v>
      </c>
      <c r="N192" s="1" t="s">
        <v>299</v>
      </c>
      <c r="O192">
        <v>0</v>
      </c>
      <c r="Q192">
        <v>20120</v>
      </c>
      <c r="R192" s="4" t="s">
        <v>1156</v>
      </c>
      <c r="S192" s="4" t="str">
        <f t="shared" si="92"/>
        <v>被动防御大lv20</v>
      </c>
      <c r="T192" t="s">
        <v>300</v>
      </c>
      <c r="Y192" t="s">
        <v>439</v>
      </c>
      <c r="Z192" t="e">
        <f>INT(VLOOKUP($I192,角色属性概况!$I:$N,VLOOKUP($H192,对应表!$AD:$AE,2,FALSE),FALSE)*$J192)</f>
        <v>#N/A</v>
      </c>
      <c r="AI192" s="12" t="str">
        <f t="shared" si="94"/>
        <v/>
      </c>
      <c r="AR192">
        <v>999</v>
      </c>
      <c r="AU192" s="4"/>
      <c r="AV192" s="4"/>
      <c r="AW192" s="4"/>
      <c r="AX192" s="4"/>
      <c r="AZ192" s="12" t="str">
        <f t="shared" si="95"/>
        <v/>
      </c>
      <c r="BA192" s="12" t="str">
        <f>IF(_xlfn.IFNA(VLOOKUP(AU192,$K:$L,2,FALSE),"")=0,"",_xlfn.IFNA(VLOOKUP(AU192,$K:$L,2,FALSE),""))</f>
        <v/>
      </c>
      <c r="BB192" s="12" t="str">
        <f>IF(_xlfn.IFNA(VLOOKUP(AV192,$K:$L,2,FALSE),"")=0,"",_xlfn.IFNA(VLOOKUP(AV192,$K:$L,2,FALSE),""))</f>
        <v/>
      </c>
      <c r="BC192" s="12" t="str">
        <f>IF(_xlfn.IFNA(VLOOKUP(AW192,$K:$L,2,FALSE),"")=0,"",_xlfn.IFNA(VLOOKUP(AW192,$K:$L,2,FALSE),""))</f>
        <v/>
      </c>
      <c r="BD192" s="12" t="str">
        <f>IF(_xlfn.IFNA(VLOOKUP(AX192,$K:$L,2,FALSE),"")=0,"",_xlfn.IFNA(VLOOKUP(AX192,$K:$L,2,FALSE),""))</f>
        <v/>
      </c>
      <c r="BE192" s="12" t="str">
        <f>IF(_xlfn.IFNA(VLOOKUP(AY192,$K:$L,2,FALSE),"")=0,"",_xlfn.IFNA(VLOOKUP(AY192,$K:$L,2,FALSE),""))</f>
        <v/>
      </c>
      <c r="BF192" s="12" t="str">
        <f>_xlfn.IFNA(VLOOKUP(Y192,对应表!$Z:$AA,2,FALSE)&amp;Z192,"")</f>
        <v/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L192" t="e">
        <f t="shared" si="90"/>
        <v>#N/A</v>
      </c>
      <c r="BM192" t="str">
        <f t="shared" si="91"/>
        <v/>
      </c>
    </row>
    <row r="193" spans="11:65" x14ac:dyDescent="0.15">
      <c r="K193" t="str">
        <f t="shared" si="93"/>
        <v>被动生命小lv1</v>
      </c>
      <c r="L193" s="6" t="str">
        <f>Q193&amp;":"&amp;M193&amp;":"&amp;VLOOKUP(N193,对应表!B:C,2,FALSE)&amp;":"&amp;IF(buff!O193="",0,O193)</f>
        <v>20121:100:1:0</v>
      </c>
      <c r="M193">
        <v>100</v>
      </c>
      <c r="N193" s="1" t="s">
        <v>299</v>
      </c>
      <c r="O193">
        <v>0</v>
      </c>
      <c r="Q193">
        <v>20121</v>
      </c>
      <c r="R193" s="4" t="s">
        <v>1158</v>
      </c>
      <c r="S193" s="4" t="str">
        <f>R193</f>
        <v>被动生命小lv1</v>
      </c>
      <c r="T193" t="s">
        <v>300</v>
      </c>
      <c r="Y193" t="s">
        <v>1157</v>
      </c>
      <c r="Z193" t="e">
        <f>INT(VLOOKUP($I193,角色属性概况!$I:$N,VLOOKUP($H193,对应表!$AD:$AE,2,FALSE),FALSE)*$J193)</f>
        <v>#N/A</v>
      </c>
      <c r="AI193" s="12" t="str">
        <f t="shared" si="94"/>
        <v/>
      </c>
      <c r="AR193">
        <v>999</v>
      </c>
      <c r="AU193" s="4"/>
      <c r="AV193" s="4"/>
      <c r="AW193" s="4"/>
      <c r="AX193" s="4"/>
      <c r="AZ193" s="12" t="str">
        <f t="shared" si="95"/>
        <v/>
      </c>
      <c r="BA193" s="12" t="str">
        <f>IF(_xlfn.IFNA(VLOOKUP(AU193,$K:$L,2,FALSE),"")=0,"",_xlfn.IFNA(VLOOKUP(AU193,$K:$L,2,FALSE),""))</f>
        <v/>
      </c>
      <c r="BB193" s="12" t="str">
        <f>IF(_xlfn.IFNA(VLOOKUP(AV193,$K:$L,2,FALSE),"")=0,"",_xlfn.IFNA(VLOOKUP(AV193,$K:$L,2,FALSE),""))</f>
        <v/>
      </c>
      <c r="BC193" s="12" t="str">
        <f>IF(_xlfn.IFNA(VLOOKUP(AW193,$K:$L,2,FALSE),"")=0,"",_xlfn.IFNA(VLOOKUP(AW193,$K:$L,2,FALSE),""))</f>
        <v/>
      </c>
      <c r="BD193" s="12" t="str">
        <f>IF(_xlfn.IFNA(VLOOKUP(AX193,$K:$L,2,FALSE),"")=0,"",_xlfn.IFNA(VLOOKUP(AX193,$K:$L,2,FALSE),""))</f>
        <v/>
      </c>
      <c r="BE193" s="12" t="str">
        <f>IF(_xlfn.IFNA(VLOOKUP(AY193,$K:$L,2,FALSE),"")=0,"",_xlfn.IFNA(VLOOKUP(AY193,$K:$L,2,FALSE),""))</f>
        <v/>
      </c>
      <c r="BF193" s="12" t="str">
        <f>_xlfn.IFNA(VLOOKUP(Y193,对应表!$Z:$AA,2,FALSE)&amp;Z193,"")</f>
        <v/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L193" t="e">
        <f t="shared" si="90"/>
        <v>#N/A</v>
      </c>
      <c r="BM193" t="str">
        <f t="shared" si="91"/>
        <v/>
      </c>
    </row>
    <row r="194" spans="11:65" x14ac:dyDescent="0.15">
      <c r="K194" t="str">
        <f t="shared" si="93"/>
        <v>被动生命小lv2</v>
      </c>
      <c r="L194" s="6" t="str">
        <f>Q194&amp;":"&amp;M194&amp;":"&amp;VLOOKUP(N194,对应表!B:C,2,FALSE)&amp;":"&amp;IF(buff!O194="",0,O194)</f>
        <v>20122:100:1:0</v>
      </c>
      <c r="M194">
        <v>100</v>
      </c>
      <c r="N194" s="1" t="s">
        <v>299</v>
      </c>
      <c r="O194">
        <v>0</v>
      </c>
      <c r="Q194">
        <v>20122</v>
      </c>
      <c r="R194" s="4" t="s">
        <v>1159</v>
      </c>
      <c r="S194" s="4" t="str">
        <f t="shared" ref="S194:S257" si="96">R194</f>
        <v>被动生命小lv2</v>
      </c>
      <c r="T194" t="s">
        <v>300</v>
      </c>
      <c r="Y194" t="s">
        <v>1157</v>
      </c>
      <c r="Z194" t="e">
        <f>INT(VLOOKUP($I194,角色属性概况!$I:$N,VLOOKUP($H194,对应表!$AD:$AE,2,FALSE),FALSE)*$J194)</f>
        <v>#N/A</v>
      </c>
      <c r="AI194" s="12" t="str">
        <f t="shared" si="94"/>
        <v/>
      </c>
      <c r="AR194">
        <v>999</v>
      </c>
      <c r="AU194" s="4"/>
      <c r="AV194" s="4"/>
      <c r="AW194" s="4"/>
      <c r="AX194" s="4"/>
      <c r="AZ194" s="12" t="str">
        <f t="shared" si="95"/>
        <v/>
      </c>
      <c r="BA194" s="12" t="str">
        <f>IF(_xlfn.IFNA(VLOOKUP(AU194,$K:$L,2,FALSE),"")=0,"",_xlfn.IFNA(VLOOKUP(AU194,$K:$L,2,FALSE),""))</f>
        <v/>
      </c>
      <c r="BB194" s="12" t="str">
        <f>IF(_xlfn.IFNA(VLOOKUP(AV194,$K:$L,2,FALSE),"")=0,"",_xlfn.IFNA(VLOOKUP(AV194,$K:$L,2,FALSE),""))</f>
        <v/>
      </c>
      <c r="BC194" s="12" t="str">
        <f>IF(_xlfn.IFNA(VLOOKUP(AW194,$K:$L,2,FALSE),"")=0,"",_xlfn.IFNA(VLOOKUP(AW194,$K:$L,2,FALSE),""))</f>
        <v/>
      </c>
      <c r="BD194" s="12" t="str">
        <f>IF(_xlfn.IFNA(VLOOKUP(AX194,$K:$L,2,FALSE),"")=0,"",_xlfn.IFNA(VLOOKUP(AX194,$K:$L,2,FALSE),""))</f>
        <v/>
      </c>
      <c r="BE194" s="12" t="str">
        <f>IF(_xlfn.IFNA(VLOOKUP(AY194,$K:$L,2,FALSE),"")=0,"",_xlfn.IFNA(VLOOKUP(AY194,$K:$L,2,FALSE),""))</f>
        <v/>
      </c>
      <c r="BF194" s="12" t="str">
        <f>_xlfn.IFNA(VLOOKUP(Y194,对应表!$Z:$AA,2,FALSE)&amp;Z194,"")</f>
        <v/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L194" t="e">
        <f t="shared" si="90"/>
        <v>#N/A</v>
      </c>
      <c r="BM194" t="str">
        <f t="shared" si="91"/>
        <v/>
      </c>
    </row>
    <row r="195" spans="11:65" x14ac:dyDescent="0.15">
      <c r="K195" t="str">
        <f t="shared" si="93"/>
        <v>被动生命小lv3</v>
      </c>
      <c r="L195" s="6" t="str">
        <f>Q195&amp;":"&amp;M195&amp;":"&amp;VLOOKUP(N195,对应表!B:C,2,FALSE)&amp;":"&amp;IF(buff!O195="",0,O195)</f>
        <v>20123:100:1:0</v>
      </c>
      <c r="M195">
        <v>100</v>
      </c>
      <c r="N195" s="1" t="s">
        <v>299</v>
      </c>
      <c r="O195">
        <v>0</v>
      </c>
      <c r="Q195">
        <v>20123</v>
      </c>
      <c r="R195" s="4" t="s">
        <v>1160</v>
      </c>
      <c r="S195" s="4" t="str">
        <f t="shared" si="96"/>
        <v>被动生命小lv3</v>
      </c>
      <c r="T195" t="s">
        <v>300</v>
      </c>
      <c r="Y195" t="s">
        <v>1157</v>
      </c>
      <c r="Z195" t="e">
        <f>INT(VLOOKUP($I195,角色属性概况!$I:$N,VLOOKUP($H195,对应表!$AD:$AE,2,FALSE),FALSE)*$J195)</f>
        <v>#N/A</v>
      </c>
      <c r="AI195" s="12" t="str">
        <f t="shared" si="94"/>
        <v/>
      </c>
      <c r="AR195">
        <v>999</v>
      </c>
      <c r="AU195" s="4"/>
      <c r="AV195" s="4"/>
      <c r="AW195" s="4"/>
      <c r="AX195" s="4"/>
      <c r="AZ195" s="12" t="str">
        <f t="shared" si="95"/>
        <v/>
      </c>
      <c r="BA195" s="12" t="str">
        <f>IF(_xlfn.IFNA(VLOOKUP(AU195,$K:$L,2,FALSE),"")=0,"",_xlfn.IFNA(VLOOKUP(AU195,$K:$L,2,FALSE),""))</f>
        <v/>
      </c>
      <c r="BB195" s="12" t="str">
        <f>IF(_xlfn.IFNA(VLOOKUP(AV195,$K:$L,2,FALSE),"")=0,"",_xlfn.IFNA(VLOOKUP(AV195,$K:$L,2,FALSE),""))</f>
        <v/>
      </c>
      <c r="BC195" s="12" t="str">
        <f>IF(_xlfn.IFNA(VLOOKUP(AW195,$K:$L,2,FALSE),"")=0,"",_xlfn.IFNA(VLOOKUP(AW195,$K:$L,2,FALSE),""))</f>
        <v/>
      </c>
      <c r="BD195" s="12" t="str">
        <f>IF(_xlfn.IFNA(VLOOKUP(AX195,$K:$L,2,FALSE),"")=0,"",_xlfn.IFNA(VLOOKUP(AX195,$K:$L,2,FALSE),""))</f>
        <v/>
      </c>
      <c r="BE195" s="12" t="str">
        <f>IF(_xlfn.IFNA(VLOOKUP(AY195,$K:$L,2,FALSE),"")=0,"",_xlfn.IFNA(VLOOKUP(AY195,$K:$L,2,FALSE),""))</f>
        <v/>
      </c>
      <c r="BF195" s="12" t="str">
        <f>_xlfn.IFNA(VLOOKUP(Y195,对应表!$Z:$AA,2,FALSE)&amp;Z195,"")</f>
        <v/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L195" t="e">
        <f t="shared" si="90"/>
        <v>#N/A</v>
      </c>
      <c r="BM195" t="str">
        <f t="shared" si="91"/>
        <v/>
      </c>
    </row>
    <row r="196" spans="11:65" x14ac:dyDescent="0.15">
      <c r="K196" t="str">
        <f t="shared" si="93"/>
        <v>被动生命小lv4</v>
      </c>
      <c r="L196" s="6" t="str">
        <f>Q196&amp;":"&amp;M196&amp;":"&amp;VLOOKUP(N196,对应表!B:C,2,FALSE)&amp;":"&amp;IF(buff!O196="",0,O196)</f>
        <v>20124:100:1:0</v>
      </c>
      <c r="M196">
        <v>100</v>
      </c>
      <c r="N196" s="1" t="s">
        <v>299</v>
      </c>
      <c r="O196">
        <v>0</v>
      </c>
      <c r="Q196">
        <v>20124</v>
      </c>
      <c r="R196" s="4" t="s">
        <v>1161</v>
      </c>
      <c r="S196" s="4" t="str">
        <f t="shared" si="96"/>
        <v>被动生命小lv4</v>
      </c>
      <c r="T196" t="s">
        <v>300</v>
      </c>
      <c r="Y196" t="s">
        <v>1157</v>
      </c>
      <c r="Z196" t="e">
        <f>INT(VLOOKUP($I196,角色属性概况!$I:$N,VLOOKUP($H196,对应表!$AD:$AE,2,FALSE),FALSE)*$J196)</f>
        <v>#N/A</v>
      </c>
      <c r="AI196" s="12" t="str">
        <f t="shared" si="94"/>
        <v/>
      </c>
      <c r="AR196">
        <v>999</v>
      </c>
      <c r="AU196" s="4"/>
      <c r="AV196" s="4"/>
      <c r="AW196" s="4"/>
      <c r="AX196" s="4"/>
      <c r="AZ196" s="12" t="str">
        <f t="shared" si="95"/>
        <v/>
      </c>
      <c r="BA196" s="12" t="str">
        <f>IF(_xlfn.IFNA(VLOOKUP(AU196,$K:$L,2,FALSE),"")=0,"",_xlfn.IFNA(VLOOKUP(AU196,$K:$L,2,FALSE),""))</f>
        <v/>
      </c>
      <c r="BB196" s="12" t="str">
        <f>IF(_xlfn.IFNA(VLOOKUP(AV196,$K:$L,2,FALSE),"")=0,"",_xlfn.IFNA(VLOOKUP(AV196,$K:$L,2,FALSE),""))</f>
        <v/>
      </c>
      <c r="BC196" s="12" t="str">
        <f>IF(_xlfn.IFNA(VLOOKUP(AW196,$K:$L,2,FALSE),"")=0,"",_xlfn.IFNA(VLOOKUP(AW196,$K:$L,2,FALSE),""))</f>
        <v/>
      </c>
      <c r="BD196" s="12" t="str">
        <f>IF(_xlfn.IFNA(VLOOKUP(AX196,$K:$L,2,FALSE),"")=0,"",_xlfn.IFNA(VLOOKUP(AX196,$K:$L,2,FALSE),""))</f>
        <v/>
      </c>
      <c r="BE196" s="12" t="str">
        <f>IF(_xlfn.IFNA(VLOOKUP(AY196,$K:$L,2,FALSE),"")=0,"",_xlfn.IFNA(VLOOKUP(AY196,$K:$L,2,FALSE),""))</f>
        <v/>
      </c>
      <c r="BF196" s="12" t="str">
        <f>_xlfn.IFNA(VLOOKUP(Y196,对应表!$Z:$AA,2,FALSE)&amp;Z196,"")</f>
        <v/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L196" t="e">
        <f t="shared" si="90"/>
        <v>#N/A</v>
      </c>
      <c r="BM196" t="str">
        <f t="shared" si="91"/>
        <v/>
      </c>
    </row>
    <row r="197" spans="11:65" x14ac:dyDescent="0.15">
      <c r="K197" t="str">
        <f t="shared" si="93"/>
        <v>被动生命小lv5</v>
      </c>
      <c r="L197" s="6" t="str">
        <f>Q197&amp;":"&amp;M197&amp;":"&amp;VLOOKUP(N197,对应表!B:C,2,FALSE)&amp;":"&amp;IF(buff!O197="",0,O197)</f>
        <v>20125:100:1:0</v>
      </c>
      <c r="M197">
        <v>100</v>
      </c>
      <c r="N197" s="1" t="s">
        <v>299</v>
      </c>
      <c r="O197">
        <v>0</v>
      </c>
      <c r="Q197">
        <v>20125</v>
      </c>
      <c r="R197" s="4" t="s">
        <v>1162</v>
      </c>
      <c r="S197" s="4" t="str">
        <f t="shared" si="96"/>
        <v>被动生命小lv5</v>
      </c>
      <c r="T197" t="s">
        <v>300</v>
      </c>
      <c r="Y197" t="s">
        <v>1157</v>
      </c>
      <c r="Z197" t="e">
        <f>INT(VLOOKUP($I197,角色属性概况!$I:$N,VLOOKUP($H197,对应表!$AD:$AE,2,FALSE),FALSE)*$J197)</f>
        <v>#N/A</v>
      </c>
      <c r="AI197" s="12" t="str">
        <f t="shared" si="94"/>
        <v/>
      </c>
      <c r="AR197">
        <v>999</v>
      </c>
      <c r="AU197" s="4"/>
      <c r="AV197" s="4"/>
      <c r="AW197" s="4"/>
      <c r="AX197" s="4"/>
      <c r="AZ197" s="12" t="str">
        <f t="shared" si="95"/>
        <v/>
      </c>
      <c r="BA197" s="12" t="str">
        <f>IF(_xlfn.IFNA(VLOOKUP(AU197,$K:$L,2,FALSE),"")=0,"",_xlfn.IFNA(VLOOKUP(AU197,$K:$L,2,FALSE),""))</f>
        <v/>
      </c>
      <c r="BB197" s="12" t="str">
        <f>IF(_xlfn.IFNA(VLOOKUP(AV197,$K:$L,2,FALSE),"")=0,"",_xlfn.IFNA(VLOOKUP(AV197,$K:$L,2,FALSE),""))</f>
        <v/>
      </c>
      <c r="BC197" s="12" t="str">
        <f>IF(_xlfn.IFNA(VLOOKUP(AW197,$K:$L,2,FALSE),"")=0,"",_xlfn.IFNA(VLOOKUP(AW197,$K:$L,2,FALSE),""))</f>
        <v/>
      </c>
      <c r="BD197" s="12" t="str">
        <f>IF(_xlfn.IFNA(VLOOKUP(AX197,$K:$L,2,FALSE),"")=0,"",_xlfn.IFNA(VLOOKUP(AX197,$K:$L,2,FALSE),""))</f>
        <v/>
      </c>
      <c r="BE197" s="12" t="str">
        <f>IF(_xlfn.IFNA(VLOOKUP(AY197,$K:$L,2,FALSE),"")=0,"",_xlfn.IFNA(VLOOKUP(AY197,$K:$L,2,FALSE),""))</f>
        <v/>
      </c>
      <c r="BF197" s="12" t="str">
        <f>_xlfn.IFNA(VLOOKUP(Y197,对应表!$Z:$AA,2,FALSE)&amp;Z197,"")</f>
        <v/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L197" t="e">
        <f t="shared" si="90"/>
        <v>#N/A</v>
      </c>
      <c r="BM197" t="str">
        <f t="shared" si="91"/>
        <v/>
      </c>
    </row>
    <row r="198" spans="11:65" x14ac:dyDescent="0.15">
      <c r="K198" t="str">
        <f t="shared" si="93"/>
        <v>被动生命小lv6</v>
      </c>
      <c r="L198" s="6" t="str">
        <f>Q198&amp;":"&amp;M198&amp;":"&amp;VLOOKUP(N198,对应表!B:C,2,FALSE)&amp;":"&amp;IF(buff!O198="",0,O198)</f>
        <v>20126:100:1:0</v>
      </c>
      <c r="M198">
        <v>100</v>
      </c>
      <c r="N198" s="1" t="s">
        <v>299</v>
      </c>
      <c r="O198">
        <v>0</v>
      </c>
      <c r="Q198">
        <v>20126</v>
      </c>
      <c r="R198" s="4" t="s">
        <v>1163</v>
      </c>
      <c r="S198" s="4" t="str">
        <f t="shared" si="96"/>
        <v>被动生命小lv6</v>
      </c>
      <c r="T198" t="s">
        <v>300</v>
      </c>
      <c r="Y198" t="s">
        <v>1157</v>
      </c>
      <c r="Z198" t="e">
        <f>INT(VLOOKUP($I198,角色属性概况!$I:$N,VLOOKUP($H198,对应表!$AD:$AE,2,FALSE),FALSE)*$J198)</f>
        <v>#N/A</v>
      </c>
      <c r="AI198" s="12" t="str">
        <f t="shared" si="94"/>
        <v/>
      </c>
      <c r="AR198">
        <v>999</v>
      </c>
      <c r="AU198" s="4"/>
      <c r="AV198" s="4"/>
      <c r="AW198" s="4"/>
      <c r="AX198" s="4"/>
      <c r="AZ198" s="12" t="str">
        <f t="shared" si="95"/>
        <v/>
      </c>
      <c r="BA198" s="12" t="str">
        <f>IF(_xlfn.IFNA(VLOOKUP(AU198,$K:$L,2,FALSE),"")=0,"",_xlfn.IFNA(VLOOKUP(AU198,$K:$L,2,FALSE),""))</f>
        <v/>
      </c>
      <c r="BB198" s="12" t="str">
        <f>IF(_xlfn.IFNA(VLOOKUP(AV198,$K:$L,2,FALSE),"")=0,"",_xlfn.IFNA(VLOOKUP(AV198,$K:$L,2,FALSE),""))</f>
        <v/>
      </c>
      <c r="BC198" s="12" t="str">
        <f>IF(_xlfn.IFNA(VLOOKUP(AW198,$K:$L,2,FALSE),"")=0,"",_xlfn.IFNA(VLOOKUP(AW198,$K:$L,2,FALSE),""))</f>
        <v/>
      </c>
      <c r="BD198" s="12" t="str">
        <f>IF(_xlfn.IFNA(VLOOKUP(AX198,$K:$L,2,FALSE),"")=0,"",_xlfn.IFNA(VLOOKUP(AX198,$K:$L,2,FALSE),""))</f>
        <v/>
      </c>
      <c r="BE198" s="12" t="str">
        <f>IF(_xlfn.IFNA(VLOOKUP(AY198,$K:$L,2,FALSE),"")=0,"",_xlfn.IFNA(VLOOKUP(AY198,$K:$L,2,FALSE),""))</f>
        <v/>
      </c>
      <c r="BF198" s="12" t="str">
        <f>_xlfn.IFNA(VLOOKUP(Y198,对应表!$Z:$AA,2,FALSE)&amp;Z198,"")</f>
        <v/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L198" t="e">
        <f t="shared" si="90"/>
        <v>#N/A</v>
      </c>
      <c r="BM198" t="str">
        <f t="shared" si="91"/>
        <v/>
      </c>
    </row>
    <row r="199" spans="11:65" x14ac:dyDescent="0.15">
      <c r="K199" t="str">
        <f t="shared" si="93"/>
        <v>被动生命小lv7</v>
      </c>
      <c r="L199" s="6" t="str">
        <f>Q199&amp;":"&amp;M199&amp;":"&amp;VLOOKUP(N199,对应表!B:C,2,FALSE)&amp;":"&amp;IF(buff!O199="",0,O199)</f>
        <v>20127:100:1:0</v>
      </c>
      <c r="M199">
        <v>100</v>
      </c>
      <c r="N199" s="1" t="s">
        <v>299</v>
      </c>
      <c r="O199">
        <v>0</v>
      </c>
      <c r="Q199">
        <v>20127</v>
      </c>
      <c r="R199" s="4" t="s">
        <v>1164</v>
      </c>
      <c r="S199" s="4" t="str">
        <f t="shared" si="96"/>
        <v>被动生命小lv7</v>
      </c>
      <c r="T199" t="s">
        <v>300</v>
      </c>
      <c r="Y199" t="s">
        <v>1157</v>
      </c>
      <c r="Z199" t="e">
        <f>INT(VLOOKUP($I199,角色属性概况!$I:$N,VLOOKUP($H199,对应表!$AD:$AE,2,FALSE),FALSE)*$J199)</f>
        <v>#N/A</v>
      </c>
      <c r="AI199" s="12" t="str">
        <f t="shared" si="94"/>
        <v/>
      </c>
      <c r="AR199">
        <v>999</v>
      </c>
      <c r="AU199" s="4"/>
      <c r="AV199" s="4"/>
      <c r="AW199" s="4"/>
      <c r="AX199" s="4"/>
      <c r="AZ199" s="12" t="str">
        <f t="shared" si="95"/>
        <v/>
      </c>
      <c r="BA199" s="12" t="str">
        <f>IF(_xlfn.IFNA(VLOOKUP(AU199,$K:$L,2,FALSE),"")=0,"",_xlfn.IFNA(VLOOKUP(AU199,$K:$L,2,FALSE),""))</f>
        <v/>
      </c>
      <c r="BB199" s="12" t="str">
        <f>IF(_xlfn.IFNA(VLOOKUP(AV199,$K:$L,2,FALSE),"")=0,"",_xlfn.IFNA(VLOOKUP(AV199,$K:$L,2,FALSE),""))</f>
        <v/>
      </c>
      <c r="BC199" s="12" t="str">
        <f>IF(_xlfn.IFNA(VLOOKUP(AW199,$K:$L,2,FALSE),"")=0,"",_xlfn.IFNA(VLOOKUP(AW199,$K:$L,2,FALSE),""))</f>
        <v/>
      </c>
      <c r="BD199" s="12" t="str">
        <f>IF(_xlfn.IFNA(VLOOKUP(AX199,$K:$L,2,FALSE),"")=0,"",_xlfn.IFNA(VLOOKUP(AX199,$K:$L,2,FALSE),""))</f>
        <v/>
      </c>
      <c r="BE199" s="12" t="str">
        <f>IF(_xlfn.IFNA(VLOOKUP(AY199,$K:$L,2,FALSE),"")=0,"",_xlfn.IFNA(VLOOKUP(AY199,$K:$L,2,FALSE),""))</f>
        <v/>
      </c>
      <c r="BF199" s="12" t="str">
        <f>_xlfn.IFNA(VLOOKUP(Y199,对应表!$Z:$AA,2,FALSE)&amp;Z199,"")</f>
        <v/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L199" t="e">
        <f t="shared" ref="BL199:BL262" si="97">IF(Z199="",IF(U199="",AO199,U199),Z199)</f>
        <v>#N/A</v>
      </c>
      <c r="BM199" t="str">
        <f t="shared" ref="BM199:BM262" si="98">IF(AB199="","",AB199)</f>
        <v/>
      </c>
    </row>
    <row r="200" spans="11:65" x14ac:dyDescent="0.15">
      <c r="K200" t="str">
        <f t="shared" si="93"/>
        <v>被动生命小lv8</v>
      </c>
      <c r="L200" s="6" t="str">
        <f>Q200&amp;":"&amp;M200&amp;":"&amp;VLOOKUP(N200,对应表!B:C,2,FALSE)&amp;":"&amp;IF(buff!O200="",0,O200)</f>
        <v>20128:100:1:0</v>
      </c>
      <c r="M200">
        <v>100</v>
      </c>
      <c r="N200" s="1" t="s">
        <v>299</v>
      </c>
      <c r="O200">
        <v>0</v>
      </c>
      <c r="Q200">
        <v>20128</v>
      </c>
      <c r="R200" s="4" t="s">
        <v>1165</v>
      </c>
      <c r="S200" s="4" t="str">
        <f t="shared" si="96"/>
        <v>被动生命小lv8</v>
      </c>
      <c r="T200" t="s">
        <v>300</v>
      </c>
      <c r="Y200" t="s">
        <v>1157</v>
      </c>
      <c r="Z200" t="e">
        <f>INT(VLOOKUP($I200,角色属性概况!$I:$N,VLOOKUP($H200,对应表!$AD:$AE,2,FALSE),FALSE)*$J200)</f>
        <v>#N/A</v>
      </c>
      <c r="AI200" s="12" t="str">
        <f t="shared" si="94"/>
        <v/>
      </c>
      <c r="AR200">
        <v>999</v>
      </c>
      <c r="AU200" s="4"/>
      <c r="AV200" s="4"/>
      <c r="AW200" s="4"/>
      <c r="AX200" s="4"/>
      <c r="AZ200" s="12" t="str">
        <f t="shared" si="95"/>
        <v/>
      </c>
      <c r="BA200" s="12" t="str">
        <f>IF(_xlfn.IFNA(VLOOKUP(AU200,$K:$L,2,FALSE),"")=0,"",_xlfn.IFNA(VLOOKUP(AU200,$K:$L,2,FALSE),""))</f>
        <v/>
      </c>
      <c r="BB200" s="12" t="str">
        <f>IF(_xlfn.IFNA(VLOOKUP(AV200,$K:$L,2,FALSE),"")=0,"",_xlfn.IFNA(VLOOKUP(AV200,$K:$L,2,FALSE),""))</f>
        <v/>
      </c>
      <c r="BC200" s="12" t="str">
        <f>IF(_xlfn.IFNA(VLOOKUP(AW200,$K:$L,2,FALSE),"")=0,"",_xlfn.IFNA(VLOOKUP(AW200,$K:$L,2,FALSE),""))</f>
        <v/>
      </c>
      <c r="BD200" s="12" t="str">
        <f>IF(_xlfn.IFNA(VLOOKUP(AX200,$K:$L,2,FALSE),"")=0,"",_xlfn.IFNA(VLOOKUP(AX200,$K:$L,2,FALSE),""))</f>
        <v/>
      </c>
      <c r="BE200" s="12" t="str">
        <f>IF(_xlfn.IFNA(VLOOKUP(AY200,$K:$L,2,FALSE),"")=0,"",_xlfn.IFNA(VLOOKUP(AY200,$K:$L,2,FALSE),""))</f>
        <v/>
      </c>
      <c r="BF200" s="12" t="str">
        <f>_xlfn.IFNA(VLOOKUP(Y200,对应表!$Z:$AA,2,FALSE)&amp;Z200,"")</f>
        <v/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L200" t="e">
        <f t="shared" si="97"/>
        <v>#N/A</v>
      </c>
      <c r="BM200" t="str">
        <f t="shared" si="98"/>
        <v/>
      </c>
    </row>
    <row r="201" spans="11:65" x14ac:dyDescent="0.15">
      <c r="K201" t="str">
        <f t="shared" si="93"/>
        <v>被动生命小lv9</v>
      </c>
      <c r="L201" s="6" t="str">
        <f>Q201&amp;":"&amp;M201&amp;":"&amp;VLOOKUP(N201,对应表!B:C,2,FALSE)&amp;":"&amp;IF(buff!O201="",0,O201)</f>
        <v>20129:100:1:0</v>
      </c>
      <c r="M201">
        <v>100</v>
      </c>
      <c r="N201" s="1" t="s">
        <v>299</v>
      </c>
      <c r="O201">
        <v>0</v>
      </c>
      <c r="Q201">
        <v>20129</v>
      </c>
      <c r="R201" s="4" t="s">
        <v>1166</v>
      </c>
      <c r="S201" s="4" t="str">
        <f t="shared" si="96"/>
        <v>被动生命小lv9</v>
      </c>
      <c r="T201" t="s">
        <v>300</v>
      </c>
      <c r="Y201" t="s">
        <v>1157</v>
      </c>
      <c r="Z201" t="e">
        <f>INT(VLOOKUP($I201,角色属性概况!$I:$N,VLOOKUP($H201,对应表!$AD:$AE,2,FALSE),FALSE)*$J201)</f>
        <v>#N/A</v>
      </c>
      <c r="AI201" s="12" t="str">
        <f t="shared" si="94"/>
        <v/>
      </c>
      <c r="AR201">
        <v>999</v>
      </c>
      <c r="AU201" s="4"/>
      <c r="AV201" s="4"/>
      <c r="AW201" s="4"/>
      <c r="AX201" s="4"/>
      <c r="AZ201" s="12" t="str">
        <f t="shared" si="95"/>
        <v/>
      </c>
      <c r="BA201" s="12" t="str">
        <f>IF(_xlfn.IFNA(VLOOKUP(AU201,$K:$L,2,FALSE),"")=0,"",_xlfn.IFNA(VLOOKUP(AU201,$K:$L,2,FALSE),""))</f>
        <v/>
      </c>
      <c r="BB201" s="12" t="str">
        <f>IF(_xlfn.IFNA(VLOOKUP(AV201,$K:$L,2,FALSE),"")=0,"",_xlfn.IFNA(VLOOKUP(AV201,$K:$L,2,FALSE),""))</f>
        <v/>
      </c>
      <c r="BC201" s="12" t="str">
        <f>IF(_xlfn.IFNA(VLOOKUP(AW201,$K:$L,2,FALSE),"")=0,"",_xlfn.IFNA(VLOOKUP(AW201,$K:$L,2,FALSE),""))</f>
        <v/>
      </c>
      <c r="BD201" s="12" t="str">
        <f>IF(_xlfn.IFNA(VLOOKUP(AX201,$K:$L,2,FALSE),"")=0,"",_xlfn.IFNA(VLOOKUP(AX201,$K:$L,2,FALSE),""))</f>
        <v/>
      </c>
      <c r="BE201" s="12" t="str">
        <f>IF(_xlfn.IFNA(VLOOKUP(AY201,$K:$L,2,FALSE),"")=0,"",_xlfn.IFNA(VLOOKUP(AY201,$K:$L,2,FALSE),""))</f>
        <v/>
      </c>
      <c r="BF201" s="12" t="str">
        <f>_xlfn.IFNA(VLOOKUP(Y201,对应表!$Z:$AA,2,FALSE)&amp;Z201,"")</f>
        <v/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L201" t="e">
        <f t="shared" si="97"/>
        <v>#N/A</v>
      </c>
      <c r="BM201" t="str">
        <f t="shared" si="98"/>
        <v/>
      </c>
    </row>
    <row r="202" spans="11:65" x14ac:dyDescent="0.15">
      <c r="K202" t="str">
        <f t="shared" si="93"/>
        <v>被动生命小lv10</v>
      </c>
      <c r="L202" s="6" t="str">
        <f>Q202&amp;":"&amp;M202&amp;":"&amp;VLOOKUP(N202,对应表!B:C,2,FALSE)&amp;":"&amp;IF(buff!O202="",0,O202)</f>
        <v>20130:100:1:0</v>
      </c>
      <c r="M202">
        <v>100</v>
      </c>
      <c r="N202" s="1" t="s">
        <v>299</v>
      </c>
      <c r="O202">
        <v>0</v>
      </c>
      <c r="Q202">
        <v>20130</v>
      </c>
      <c r="R202" s="4" t="s">
        <v>1167</v>
      </c>
      <c r="S202" s="4" t="str">
        <f t="shared" si="96"/>
        <v>被动生命小lv10</v>
      </c>
      <c r="T202" t="s">
        <v>300</v>
      </c>
      <c r="Y202" t="s">
        <v>1157</v>
      </c>
      <c r="Z202" t="e">
        <f>INT(VLOOKUP($I202,角色属性概况!$I:$N,VLOOKUP($H202,对应表!$AD:$AE,2,FALSE),FALSE)*$J202)</f>
        <v>#N/A</v>
      </c>
      <c r="AI202" s="12" t="str">
        <f t="shared" si="94"/>
        <v/>
      </c>
      <c r="AR202">
        <v>999</v>
      </c>
      <c r="AU202" s="4"/>
      <c r="AV202" s="4"/>
      <c r="AW202" s="4"/>
      <c r="AX202" s="4"/>
      <c r="AZ202" s="12" t="str">
        <f t="shared" si="95"/>
        <v/>
      </c>
      <c r="BA202" s="12" t="str">
        <f>IF(_xlfn.IFNA(VLOOKUP(AU202,$K:$L,2,FALSE),"")=0,"",_xlfn.IFNA(VLOOKUP(AU202,$K:$L,2,FALSE),""))</f>
        <v/>
      </c>
      <c r="BB202" s="12" t="str">
        <f>IF(_xlfn.IFNA(VLOOKUP(AV202,$K:$L,2,FALSE),"")=0,"",_xlfn.IFNA(VLOOKUP(AV202,$K:$L,2,FALSE),""))</f>
        <v/>
      </c>
      <c r="BC202" s="12" t="str">
        <f>IF(_xlfn.IFNA(VLOOKUP(AW202,$K:$L,2,FALSE),"")=0,"",_xlfn.IFNA(VLOOKUP(AW202,$K:$L,2,FALSE),""))</f>
        <v/>
      </c>
      <c r="BD202" s="12" t="str">
        <f>IF(_xlfn.IFNA(VLOOKUP(AX202,$K:$L,2,FALSE),"")=0,"",_xlfn.IFNA(VLOOKUP(AX202,$K:$L,2,FALSE),""))</f>
        <v/>
      </c>
      <c r="BE202" s="12" t="str">
        <f>IF(_xlfn.IFNA(VLOOKUP(AY202,$K:$L,2,FALSE),"")=0,"",_xlfn.IFNA(VLOOKUP(AY202,$K:$L,2,FALSE),""))</f>
        <v/>
      </c>
      <c r="BF202" s="12" t="str">
        <f>_xlfn.IFNA(VLOOKUP(Y202,对应表!$Z:$AA,2,FALSE)&amp;Z202,"")</f>
        <v/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L202" t="e">
        <f t="shared" si="97"/>
        <v>#N/A</v>
      </c>
      <c r="BM202" t="str">
        <f t="shared" si="98"/>
        <v/>
      </c>
    </row>
    <row r="203" spans="11:65" x14ac:dyDescent="0.15">
      <c r="K203" t="str">
        <f t="shared" si="93"/>
        <v>被动生命小lv11</v>
      </c>
      <c r="L203" s="6" t="str">
        <f>Q203&amp;":"&amp;M203&amp;":"&amp;VLOOKUP(N203,对应表!B:C,2,FALSE)&amp;":"&amp;IF(buff!O203="",0,O203)</f>
        <v>20131:100:1:0</v>
      </c>
      <c r="M203">
        <v>100</v>
      </c>
      <c r="N203" s="1" t="s">
        <v>299</v>
      </c>
      <c r="O203">
        <v>0</v>
      </c>
      <c r="Q203">
        <v>20131</v>
      </c>
      <c r="R203" s="4" t="s">
        <v>1168</v>
      </c>
      <c r="S203" s="4" t="str">
        <f t="shared" si="96"/>
        <v>被动生命小lv11</v>
      </c>
      <c r="T203" t="s">
        <v>300</v>
      </c>
      <c r="Y203" t="s">
        <v>1157</v>
      </c>
      <c r="Z203" t="e">
        <f>INT(VLOOKUP($I203,角色属性概况!$I:$N,VLOOKUP($H203,对应表!$AD:$AE,2,FALSE),FALSE)*$J203)</f>
        <v>#N/A</v>
      </c>
      <c r="AI203" s="12" t="str">
        <f t="shared" si="94"/>
        <v/>
      </c>
      <c r="AR203">
        <v>999</v>
      </c>
      <c r="AU203" s="4"/>
      <c r="AV203" s="4"/>
      <c r="AW203" s="4"/>
      <c r="AX203" s="4"/>
      <c r="AZ203" s="12" t="str">
        <f t="shared" si="95"/>
        <v/>
      </c>
      <c r="BA203" s="12" t="str">
        <f>IF(_xlfn.IFNA(VLOOKUP(AU203,$K:$L,2,FALSE),"")=0,"",_xlfn.IFNA(VLOOKUP(AU203,$K:$L,2,FALSE),""))</f>
        <v/>
      </c>
      <c r="BB203" s="12" t="str">
        <f>IF(_xlfn.IFNA(VLOOKUP(AV203,$K:$L,2,FALSE),"")=0,"",_xlfn.IFNA(VLOOKUP(AV203,$K:$L,2,FALSE),""))</f>
        <v/>
      </c>
      <c r="BC203" s="12" t="str">
        <f>IF(_xlfn.IFNA(VLOOKUP(AW203,$K:$L,2,FALSE),"")=0,"",_xlfn.IFNA(VLOOKUP(AW203,$K:$L,2,FALSE),""))</f>
        <v/>
      </c>
      <c r="BD203" s="12" t="str">
        <f>IF(_xlfn.IFNA(VLOOKUP(AX203,$K:$L,2,FALSE),"")=0,"",_xlfn.IFNA(VLOOKUP(AX203,$K:$L,2,FALSE),""))</f>
        <v/>
      </c>
      <c r="BE203" s="12" t="str">
        <f>IF(_xlfn.IFNA(VLOOKUP(AY203,$K:$L,2,FALSE),"")=0,"",_xlfn.IFNA(VLOOKUP(AY203,$K:$L,2,FALSE),""))</f>
        <v/>
      </c>
      <c r="BF203" s="12" t="str">
        <f>_xlfn.IFNA(VLOOKUP(Y203,对应表!$Z:$AA,2,FALSE)&amp;Z203,"")</f>
        <v/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L203" t="e">
        <f t="shared" si="97"/>
        <v>#N/A</v>
      </c>
      <c r="BM203" t="str">
        <f t="shared" si="98"/>
        <v/>
      </c>
    </row>
    <row r="204" spans="11:65" x14ac:dyDescent="0.15">
      <c r="K204" t="str">
        <f t="shared" si="93"/>
        <v>被动生命小lv12</v>
      </c>
      <c r="L204" s="6" t="str">
        <f>Q204&amp;":"&amp;M204&amp;":"&amp;VLOOKUP(N204,对应表!B:C,2,FALSE)&amp;":"&amp;IF(buff!O204="",0,O204)</f>
        <v>20132:100:1:0</v>
      </c>
      <c r="M204">
        <v>100</v>
      </c>
      <c r="N204" s="1" t="s">
        <v>299</v>
      </c>
      <c r="O204">
        <v>0</v>
      </c>
      <c r="Q204">
        <v>20132</v>
      </c>
      <c r="R204" s="4" t="s">
        <v>1169</v>
      </c>
      <c r="S204" s="4" t="str">
        <f t="shared" si="96"/>
        <v>被动生命小lv12</v>
      </c>
      <c r="T204" t="s">
        <v>300</v>
      </c>
      <c r="Y204" t="s">
        <v>1157</v>
      </c>
      <c r="Z204" t="e">
        <f>INT(VLOOKUP($I204,角色属性概况!$I:$N,VLOOKUP($H204,对应表!$AD:$AE,2,FALSE),FALSE)*$J204)</f>
        <v>#N/A</v>
      </c>
      <c r="AI204" s="12" t="str">
        <f t="shared" si="94"/>
        <v/>
      </c>
      <c r="AR204">
        <v>999</v>
      </c>
      <c r="AU204" s="4"/>
      <c r="AV204" s="4"/>
      <c r="AW204" s="4"/>
      <c r="AX204" s="4"/>
      <c r="AZ204" s="12" t="str">
        <f t="shared" si="95"/>
        <v/>
      </c>
      <c r="BA204" s="12" t="str">
        <f>IF(_xlfn.IFNA(VLOOKUP(AU204,$K:$L,2,FALSE),"")=0,"",_xlfn.IFNA(VLOOKUP(AU204,$K:$L,2,FALSE),""))</f>
        <v/>
      </c>
      <c r="BB204" s="12" t="str">
        <f>IF(_xlfn.IFNA(VLOOKUP(AV204,$K:$L,2,FALSE),"")=0,"",_xlfn.IFNA(VLOOKUP(AV204,$K:$L,2,FALSE),""))</f>
        <v/>
      </c>
      <c r="BC204" s="12" t="str">
        <f>IF(_xlfn.IFNA(VLOOKUP(AW204,$K:$L,2,FALSE),"")=0,"",_xlfn.IFNA(VLOOKUP(AW204,$K:$L,2,FALSE),""))</f>
        <v/>
      </c>
      <c r="BD204" s="12" t="str">
        <f>IF(_xlfn.IFNA(VLOOKUP(AX204,$K:$L,2,FALSE),"")=0,"",_xlfn.IFNA(VLOOKUP(AX204,$K:$L,2,FALSE),""))</f>
        <v/>
      </c>
      <c r="BE204" s="12" t="str">
        <f>IF(_xlfn.IFNA(VLOOKUP(AY204,$K:$L,2,FALSE),"")=0,"",_xlfn.IFNA(VLOOKUP(AY204,$K:$L,2,FALSE),""))</f>
        <v/>
      </c>
      <c r="BF204" s="12" t="str">
        <f>_xlfn.IFNA(VLOOKUP(Y204,对应表!$Z:$AA,2,FALSE)&amp;Z204,"")</f>
        <v/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L204" t="e">
        <f t="shared" si="97"/>
        <v>#N/A</v>
      </c>
      <c r="BM204" t="str">
        <f t="shared" si="98"/>
        <v/>
      </c>
    </row>
    <row r="205" spans="11:65" x14ac:dyDescent="0.15">
      <c r="K205" t="str">
        <f t="shared" si="93"/>
        <v>被动生命小lv13</v>
      </c>
      <c r="L205" s="6" t="str">
        <f>Q205&amp;":"&amp;M205&amp;":"&amp;VLOOKUP(N205,对应表!B:C,2,FALSE)&amp;":"&amp;IF(buff!O205="",0,O205)</f>
        <v>20133:100:1:0</v>
      </c>
      <c r="M205">
        <v>100</v>
      </c>
      <c r="N205" s="1" t="s">
        <v>299</v>
      </c>
      <c r="O205">
        <v>0</v>
      </c>
      <c r="Q205">
        <v>20133</v>
      </c>
      <c r="R205" s="4" t="s">
        <v>1170</v>
      </c>
      <c r="S205" s="4" t="str">
        <f t="shared" si="96"/>
        <v>被动生命小lv13</v>
      </c>
      <c r="T205" t="s">
        <v>300</v>
      </c>
      <c r="Y205" t="s">
        <v>1157</v>
      </c>
      <c r="Z205" t="e">
        <f>INT(VLOOKUP($I205,角色属性概况!$I:$N,VLOOKUP($H205,对应表!$AD:$AE,2,FALSE),FALSE)*$J205)</f>
        <v>#N/A</v>
      </c>
      <c r="AI205" s="12" t="str">
        <f t="shared" si="94"/>
        <v/>
      </c>
      <c r="AR205">
        <v>999</v>
      </c>
      <c r="AU205" s="4"/>
      <c r="AV205" s="4"/>
      <c r="AW205" s="4"/>
      <c r="AX205" s="4"/>
      <c r="AZ205" s="12" t="str">
        <f t="shared" si="95"/>
        <v/>
      </c>
      <c r="BA205" s="12" t="str">
        <f>IF(_xlfn.IFNA(VLOOKUP(AU205,$K:$L,2,FALSE),"")=0,"",_xlfn.IFNA(VLOOKUP(AU205,$K:$L,2,FALSE),""))</f>
        <v/>
      </c>
      <c r="BB205" s="12" t="str">
        <f>IF(_xlfn.IFNA(VLOOKUP(AV205,$K:$L,2,FALSE),"")=0,"",_xlfn.IFNA(VLOOKUP(AV205,$K:$L,2,FALSE),""))</f>
        <v/>
      </c>
      <c r="BC205" s="12" t="str">
        <f>IF(_xlfn.IFNA(VLOOKUP(AW205,$K:$L,2,FALSE),"")=0,"",_xlfn.IFNA(VLOOKUP(AW205,$K:$L,2,FALSE),""))</f>
        <v/>
      </c>
      <c r="BD205" s="12" t="str">
        <f>IF(_xlfn.IFNA(VLOOKUP(AX205,$K:$L,2,FALSE),"")=0,"",_xlfn.IFNA(VLOOKUP(AX205,$K:$L,2,FALSE),""))</f>
        <v/>
      </c>
      <c r="BE205" s="12" t="str">
        <f>IF(_xlfn.IFNA(VLOOKUP(AY205,$K:$L,2,FALSE),"")=0,"",_xlfn.IFNA(VLOOKUP(AY205,$K:$L,2,FALSE),""))</f>
        <v/>
      </c>
      <c r="BF205" s="12" t="str">
        <f>_xlfn.IFNA(VLOOKUP(Y205,对应表!$Z:$AA,2,FALSE)&amp;Z205,"")</f>
        <v/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L205" t="e">
        <f t="shared" si="97"/>
        <v>#N/A</v>
      </c>
      <c r="BM205" t="str">
        <f t="shared" si="98"/>
        <v/>
      </c>
    </row>
    <row r="206" spans="11:65" x14ac:dyDescent="0.15">
      <c r="K206" t="str">
        <f t="shared" si="93"/>
        <v>被动生命小lv14</v>
      </c>
      <c r="L206" s="6" t="str">
        <f>Q206&amp;":"&amp;M206&amp;":"&amp;VLOOKUP(N206,对应表!B:C,2,FALSE)&amp;":"&amp;IF(buff!O206="",0,O206)</f>
        <v>20134:100:1:0</v>
      </c>
      <c r="M206">
        <v>100</v>
      </c>
      <c r="N206" s="1" t="s">
        <v>299</v>
      </c>
      <c r="O206">
        <v>0</v>
      </c>
      <c r="Q206">
        <v>20134</v>
      </c>
      <c r="R206" s="4" t="s">
        <v>1171</v>
      </c>
      <c r="S206" s="4" t="str">
        <f t="shared" si="96"/>
        <v>被动生命小lv14</v>
      </c>
      <c r="T206" t="s">
        <v>300</v>
      </c>
      <c r="Y206" t="s">
        <v>1157</v>
      </c>
      <c r="Z206" t="e">
        <f>INT(VLOOKUP($I206,角色属性概况!$I:$N,VLOOKUP($H206,对应表!$AD:$AE,2,FALSE),FALSE)*$J206)</f>
        <v>#N/A</v>
      </c>
      <c r="AI206" s="12" t="str">
        <f t="shared" si="94"/>
        <v/>
      </c>
      <c r="AR206">
        <v>999</v>
      </c>
      <c r="AU206" s="4"/>
      <c r="AV206" s="4"/>
      <c r="AW206" s="4"/>
      <c r="AX206" s="4"/>
      <c r="AZ206" s="12" t="str">
        <f t="shared" si="95"/>
        <v/>
      </c>
      <c r="BA206" s="12" t="str">
        <f>IF(_xlfn.IFNA(VLOOKUP(AU206,$K:$L,2,FALSE),"")=0,"",_xlfn.IFNA(VLOOKUP(AU206,$K:$L,2,FALSE),""))</f>
        <v/>
      </c>
      <c r="BB206" s="12" t="str">
        <f>IF(_xlfn.IFNA(VLOOKUP(AV206,$K:$L,2,FALSE),"")=0,"",_xlfn.IFNA(VLOOKUP(AV206,$K:$L,2,FALSE),""))</f>
        <v/>
      </c>
      <c r="BC206" s="12" t="str">
        <f>IF(_xlfn.IFNA(VLOOKUP(AW206,$K:$L,2,FALSE),"")=0,"",_xlfn.IFNA(VLOOKUP(AW206,$K:$L,2,FALSE),""))</f>
        <v/>
      </c>
      <c r="BD206" s="12" t="str">
        <f>IF(_xlfn.IFNA(VLOOKUP(AX206,$K:$L,2,FALSE),"")=0,"",_xlfn.IFNA(VLOOKUP(AX206,$K:$L,2,FALSE),""))</f>
        <v/>
      </c>
      <c r="BE206" s="12" t="str">
        <f>IF(_xlfn.IFNA(VLOOKUP(AY206,$K:$L,2,FALSE),"")=0,"",_xlfn.IFNA(VLOOKUP(AY206,$K:$L,2,FALSE),""))</f>
        <v/>
      </c>
      <c r="BF206" s="12" t="str">
        <f>_xlfn.IFNA(VLOOKUP(Y206,对应表!$Z:$AA,2,FALSE)&amp;Z206,"")</f>
        <v/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L206" t="e">
        <f t="shared" si="97"/>
        <v>#N/A</v>
      </c>
      <c r="BM206" t="str">
        <f t="shared" si="98"/>
        <v/>
      </c>
    </row>
    <row r="207" spans="11:65" x14ac:dyDescent="0.15">
      <c r="K207" t="str">
        <f t="shared" si="93"/>
        <v>被动生命小lv15</v>
      </c>
      <c r="L207" s="6" t="str">
        <f>Q207&amp;":"&amp;M207&amp;":"&amp;VLOOKUP(N207,对应表!B:C,2,FALSE)&amp;":"&amp;IF(buff!O207="",0,O207)</f>
        <v>20135:100:1:0</v>
      </c>
      <c r="M207">
        <v>100</v>
      </c>
      <c r="N207" s="1" t="s">
        <v>299</v>
      </c>
      <c r="O207">
        <v>0</v>
      </c>
      <c r="Q207">
        <v>20135</v>
      </c>
      <c r="R207" s="4" t="s">
        <v>1172</v>
      </c>
      <c r="S207" s="4" t="str">
        <f t="shared" si="96"/>
        <v>被动生命小lv15</v>
      </c>
      <c r="T207" t="s">
        <v>300</v>
      </c>
      <c r="Y207" t="s">
        <v>1157</v>
      </c>
      <c r="Z207" t="e">
        <f>INT(VLOOKUP($I207,角色属性概况!$I:$N,VLOOKUP($H207,对应表!$AD:$AE,2,FALSE),FALSE)*$J207)</f>
        <v>#N/A</v>
      </c>
      <c r="AI207" s="12" t="str">
        <f t="shared" si="94"/>
        <v/>
      </c>
      <c r="AR207">
        <v>999</v>
      </c>
      <c r="AU207" s="4"/>
      <c r="AV207" s="4"/>
      <c r="AW207" s="4"/>
      <c r="AX207" s="4"/>
      <c r="AZ207" s="12" t="str">
        <f t="shared" si="95"/>
        <v/>
      </c>
      <c r="BA207" s="12" t="str">
        <f>IF(_xlfn.IFNA(VLOOKUP(AU207,$K:$L,2,FALSE),"")=0,"",_xlfn.IFNA(VLOOKUP(AU207,$K:$L,2,FALSE),""))</f>
        <v/>
      </c>
      <c r="BB207" s="12" t="str">
        <f>IF(_xlfn.IFNA(VLOOKUP(AV207,$K:$L,2,FALSE),"")=0,"",_xlfn.IFNA(VLOOKUP(AV207,$K:$L,2,FALSE),""))</f>
        <v/>
      </c>
      <c r="BC207" s="12" t="str">
        <f>IF(_xlfn.IFNA(VLOOKUP(AW207,$K:$L,2,FALSE),"")=0,"",_xlfn.IFNA(VLOOKUP(AW207,$K:$L,2,FALSE),""))</f>
        <v/>
      </c>
      <c r="BD207" s="12" t="str">
        <f>IF(_xlfn.IFNA(VLOOKUP(AX207,$K:$L,2,FALSE),"")=0,"",_xlfn.IFNA(VLOOKUP(AX207,$K:$L,2,FALSE),""))</f>
        <v/>
      </c>
      <c r="BE207" s="12" t="str">
        <f>IF(_xlfn.IFNA(VLOOKUP(AY207,$K:$L,2,FALSE),"")=0,"",_xlfn.IFNA(VLOOKUP(AY207,$K:$L,2,FALSE),""))</f>
        <v/>
      </c>
      <c r="BF207" s="12" t="str">
        <f>_xlfn.IFNA(VLOOKUP(Y207,对应表!$Z:$AA,2,FALSE)&amp;Z207,"")</f>
        <v/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L207" t="e">
        <f t="shared" si="97"/>
        <v>#N/A</v>
      </c>
      <c r="BM207" t="str">
        <f t="shared" si="98"/>
        <v/>
      </c>
    </row>
    <row r="208" spans="11:65" x14ac:dyDescent="0.15">
      <c r="K208" t="str">
        <f t="shared" si="93"/>
        <v>被动生命小lv16</v>
      </c>
      <c r="L208" s="6" t="str">
        <f>Q208&amp;":"&amp;M208&amp;":"&amp;VLOOKUP(N208,对应表!B:C,2,FALSE)&amp;":"&amp;IF(buff!O208="",0,O208)</f>
        <v>20136:100:1:0</v>
      </c>
      <c r="M208">
        <v>100</v>
      </c>
      <c r="N208" s="1" t="s">
        <v>299</v>
      </c>
      <c r="O208">
        <v>0</v>
      </c>
      <c r="Q208">
        <v>20136</v>
      </c>
      <c r="R208" s="4" t="s">
        <v>1173</v>
      </c>
      <c r="S208" s="4" t="str">
        <f t="shared" si="96"/>
        <v>被动生命小lv16</v>
      </c>
      <c r="T208" t="s">
        <v>300</v>
      </c>
      <c r="Y208" t="s">
        <v>1157</v>
      </c>
      <c r="Z208" t="e">
        <f>INT(VLOOKUP($I208,角色属性概况!$I:$N,VLOOKUP($H208,对应表!$AD:$AE,2,FALSE),FALSE)*$J208)</f>
        <v>#N/A</v>
      </c>
      <c r="AI208" s="12" t="str">
        <f t="shared" si="94"/>
        <v/>
      </c>
      <c r="AR208">
        <v>999</v>
      </c>
      <c r="AU208" s="4"/>
      <c r="AV208" s="4"/>
      <c r="AW208" s="4"/>
      <c r="AX208" s="4"/>
      <c r="AZ208" s="12" t="str">
        <f t="shared" si="95"/>
        <v/>
      </c>
      <c r="BA208" s="12" t="str">
        <f>IF(_xlfn.IFNA(VLOOKUP(AU208,$K:$L,2,FALSE),"")=0,"",_xlfn.IFNA(VLOOKUP(AU208,$K:$L,2,FALSE),""))</f>
        <v/>
      </c>
      <c r="BB208" s="12" t="str">
        <f>IF(_xlfn.IFNA(VLOOKUP(AV208,$K:$L,2,FALSE),"")=0,"",_xlfn.IFNA(VLOOKUP(AV208,$K:$L,2,FALSE),""))</f>
        <v/>
      </c>
      <c r="BC208" s="12" t="str">
        <f>IF(_xlfn.IFNA(VLOOKUP(AW208,$K:$L,2,FALSE),"")=0,"",_xlfn.IFNA(VLOOKUP(AW208,$K:$L,2,FALSE),""))</f>
        <v/>
      </c>
      <c r="BD208" s="12" t="str">
        <f>IF(_xlfn.IFNA(VLOOKUP(AX208,$K:$L,2,FALSE),"")=0,"",_xlfn.IFNA(VLOOKUP(AX208,$K:$L,2,FALSE),""))</f>
        <v/>
      </c>
      <c r="BE208" s="12" t="str">
        <f>IF(_xlfn.IFNA(VLOOKUP(AY208,$K:$L,2,FALSE),"")=0,"",_xlfn.IFNA(VLOOKUP(AY208,$K:$L,2,FALSE),""))</f>
        <v/>
      </c>
      <c r="BF208" s="12" t="str">
        <f>_xlfn.IFNA(VLOOKUP(Y208,对应表!$Z:$AA,2,FALSE)&amp;Z208,"")</f>
        <v/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L208" t="e">
        <f t="shared" si="97"/>
        <v>#N/A</v>
      </c>
      <c r="BM208" t="str">
        <f t="shared" si="98"/>
        <v/>
      </c>
    </row>
    <row r="209" spans="11:65" x14ac:dyDescent="0.15">
      <c r="K209" t="str">
        <f t="shared" si="93"/>
        <v>被动生命小lv17</v>
      </c>
      <c r="L209" s="6" t="str">
        <f>Q209&amp;":"&amp;M209&amp;":"&amp;VLOOKUP(N209,对应表!B:C,2,FALSE)&amp;":"&amp;IF(buff!O209="",0,O209)</f>
        <v>20137:100:1:0</v>
      </c>
      <c r="M209">
        <v>100</v>
      </c>
      <c r="N209" s="1" t="s">
        <v>299</v>
      </c>
      <c r="O209">
        <v>0</v>
      </c>
      <c r="Q209">
        <v>20137</v>
      </c>
      <c r="R209" s="4" t="s">
        <v>1174</v>
      </c>
      <c r="S209" s="4" t="str">
        <f t="shared" si="96"/>
        <v>被动生命小lv17</v>
      </c>
      <c r="T209" t="s">
        <v>300</v>
      </c>
      <c r="Y209" t="s">
        <v>1157</v>
      </c>
      <c r="Z209" t="e">
        <f>INT(VLOOKUP($I209,角色属性概况!$I:$N,VLOOKUP($H209,对应表!$AD:$AE,2,FALSE),FALSE)*$J209)</f>
        <v>#N/A</v>
      </c>
      <c r="AI209" s="12" t="str">
        <f t="shared" si="94"/>
        <v/>
      </c>
      <c r="AR209">
        <v>999</v>
      </c>
      <c r="AU209" s="4"/>
      <c r="AV209" s="4"/>
      <c r="AW209" s="4"/>
      <c r="AX209" s="4"/>
      <c r="AZ209" s="12" t="str">
        <f t="shared" si="95"/>
        <v/>
      </c>
      <c r="BA209" s="12" t="str">
        <f>IF(_xlfn.IFNA(VLOOKUP(AU209,$K:$L,2,FALSE),"")=0,"",_xlfn.IFNA(VLOOKUP(AU209,$K:$L,2,FALSE),""))</f>
        <v/>
      </c>
      <c r="BB209" s="12" t="str">
        <f>IF(_xlfn.IFNA(VLOOKUP(AV209,$K:$L,2,FALSE),"")=0,"",_xlfn.IFNA(VLOOKUP(AV209,$K:$L,2,FALSE),""))</f>
        <v/>
      </c>
      <c r="BC209" s="12" t="str">
        <f>IF(_xlfn.IFNA(VLOOKUP(AW209,$K:$L,2,FALSE),"")=0,"",_xlfn.IFNA(VLOOKUP(AW209,$K:$L,2,FALSE),""))</f>
        <v/>
      </c>
      <c r="BD209" s="12" t="str">
        <f>IF(_xlfn.IFNA(VLOOKUP(AX209,$K:$L,2,FALSE),"")=0,"",_xlfn.IFNA(VLOOKUP(AX209,$K:$L,2,FALSE),""))</f>
        <v/>
      </c>
      <c r="BE209" s="12" t="str">
        <f>IF(_xlfn.IFNA(VLOOKUP(AY209,$K:$L,2,FALSE),"")=0,"",_xlfn.IFNA(VLOOKUP(AY209,$K:$L,2,FALSE),""))</f>
        <v/>
      </c>
      <c r="BF209" s="12" t="str">
        <f>_xlfn.IFNA(VLOOKUP(Y209,对应表!$Z:$AA,2,FALSE)&amp;Z209,"")</f>
        <v/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L209" t="e">
        <f t="shared" si="97"/>
        <v>#N/A</v>
      </c>
      <c r="BM209" t="str">
        <f t="shared" si="98"/>
        <v/>
      </c>
    </row>
    <row r="210" spans="11:65" x14ac:dyDescent="0.15">
      <c r="K210" t="str">
        <f t="shared" si="93"/>
        <v>被动生命小lv18</v>
      </c>
      <c r="L210" s="6" t="str">
        <f>Q210&amp;":"&amp;M210&amp;":"&amp;VLOOKUP(N210,对应表!B:C,2,FALSE)&amp;":"&amp;IF(buff!O210="",0,O210)</f>
        <v>20138:100:1:0</v>
      </c>
      <c r="M210">
        <v>100</v>
      </c>
      <c r="N210" s="1" t="s">
        <v>299</v>
      </c>
      <c r="O210">
        <v>0</v>
      </c>
      <c r="Q210">
        <v>20138</v>
      </c>
      <c r="R210" s="4" t="s">
        <v>1175</v>
      </c>
      <c r="S210" s="4" t="str">
        <f t="shared" si="96"/>
        <v>被动生命小lv18</v>
      </c>
      <c r="T210" t="s">
        <v>300</v>
      </c>
      <c r="Y210" t="s">
        <v>1157</v>
      </c>
      <c r="Z210" t="e">
        <f>INT(VLOOKUP($I210,角色属性概况!$I:$N,VLOOKUP($H210,对应表!$AD:$AE,2,FALSE),FALSE)*$J210)</f>
        <v>#N/A</v>
      </c>
      <c r="AI210" s="12" t="str">
        <f t="shared" si="94"/>
        <v/>
      </c>
      <c r="AR210">
        <v>999</v>
      </c>
      <c r="AU210" s="4"/>
      <c r="AV210" s="4"/>
      <c r="AW210" s="4"/>
      <c r="AX210" s="4"/>
      <c r="AZ210" s="12" t="str">
        <f t="shared" si="95"/>
        <v/>
      </c>
      <c r="BA210" s="12" t="str">
        <f>IF(_xlfn.IFNA(VLOOKUP(AU210,$K:$L,2,FALSE),"")=0,"",_xlfn.IFNA(VLOOKUP(AU210,$K:$L,2,FALSE),""))</f>
        <v/>
      </c>
      <c r="BB210" s="12" t="str">
        <f>IF(_xlfn.IFNA(VLOOKUP(AV210,$K:$L,2,FALSE),"")=0,"",_xlfn.IFNA(VLOOKUP(AV210,$K:$L,2,FALSE),""))</f>
        <v/>
      </c>
      <c r="BC210" s="12" t="str">
        <f>IF(_xlfn.IFNA(VLOOKUP(AW210,$K:$L,2,FALSE),"")=0,"",_xlfn.IFNA(VLOOKUP(AW210,$K:$L,2,FALSE),""))</f>
        <v/>
      </c>
      <c r="BD210" s="12" t="str">
        <f>IF(_xlfn.IFNA(VLOOKUP(AX210,$K:$L,2,FALSE),"")=0,"",_xlfn.IFNA(VLOOKUP(AX210,$K:$L,2,FALSE),""))</f>
        <v/>
      </c>
      <c r="BE210" s="12" t="str">
        <f>IF(_xlfn.IFNA(VLOOKUP(AY210,$K:$L,2,FALSE),"")=0,"",_xlfn.IFNA(VLOOKUP(AY210,$K:$L,2,FALSE),""))</f>
        <v/>
      </c>
      <c r="BF210" s="12" t="str">
        <f>_xlfn.IFNA(VLOOKUP(Y210,对应表!$Z:$AA,2,FALSE)&amp;Z210,"")</f>
        <v/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L210" t="e">
        <f t="shared" si="97"/>
        <v>#N/A</v>
      </c>
      <c r="BM210" t="str">
        <f t="shared" si="98"/>
        <v/>
      </c>
    </row>
    <row r="211" spans="11:65" x14ac:dyDescent="0.15">
      <c r="K211" t="str">
        <f t="shared" si="93"/>
        <v>被动生命小lv19</v>
      </c>
      <c r="L211" s="6" t="str">
        <f>Q211&amp;":"&amp;M211&amp;":"&amp;VLOOKUP(N211,对应表!B:C,2,FALSE)&amp;":"&amp;IF(buff!O211="",0,O211)</f>
        <v>20139:100:1:0</v>
      </c>
      <c r="M211">
        <v>100</v>
      </c>
      <c r="N211" s="1" t="s">
        <v>299</v>
      </c>
      <c r="O211">
        <v>0</v>
      </c>
      <c r="Q211">
        <v>20139</v>
      </c>
      <c r="R211" s="4" t="s">
        <v>1176</v>
      </c>
      <c r="S211" s="4" t="str">
        <f t="shared" si="96"/>
        <v>被动生命小lv19</v>
      </c>
      <c r="T211" t="s">
        <v>300</v>
      </c>
      <c r="Y211" t="s">
        <v>1157</v>
      </c>
      <c r="Z211" t="e">
        <f>INT(VLOOKUP($I211,角色属性概况!$I:$N,VLOOKUP($H211,对应表!$AD:$AE,2,FALSE),FALSE)*$J211)</f>
        <v>#N/A</v>
      </c>
      <c r="AI211" s="12" t="str">
        <f t="shared" si="94"/>
        <v/>
      </c>
      <c r="AR211">
        <v>999</v>
      </c>
      <c r="AU211" s="4"/>
      <c r="AV211" s="4"/>
      <c r="AW211" s="4"/>
      <c r="AX211" s="4"/>
      <c r="AZ211" s="12" t="str">
        <f t="shared" si="95"/>
        <v/>
      </c>
      <c r="BA211" s="12" t="str">
        <f>IF(_xlfn.IFNA(VLOOKUP(AU211,$K:$L,2,FALSE),"")=0,"",_xlfn.IFNA(VLOOKUP(AU211,$K:$L,2,FALSE),""))</f>
        <v/>
      </c>
      <c r="BB211" s="12" t="str">
        <f>IF(_xlfn.IFNA(VLOOKUP(AV211,$K:$L,2,FALSE),"")=0,"",_xlfn.IFNA(VLOOKUP(AV211,$K:$L,2,FALSE),""))</f>
        <v/>
      </c>
      <c r="BC211" s="12" t="str">
        <f>IF(_xlfn.IFNA(VLOOKUP(AW211,$K:$L,2,FALSE),"")=0,"",_xlfn.IFNA(VLOOKUP(AW211,$K:$L,2,FALSE),""))</f>
        <v/>
      </c>
      <c r="BD211" s="12" t="str">
        <f>IF(_xlfn.IFNA(VLOOKUP(AX211,$K:$L,2,FALSE),"")=0,"",_xlfn.IFNA(VLOOKUP(AX211,$K:$L,2,FALSE),""))</f>
        <v/>
      </c>
      <c r="BE211" s="12" t="str">
        <f>IF(_xlfn.IFNA(VLOOKUP(AY211,$K:$L,2,FALSE),"")=0,"",_xlfn.IFNA(VLOOKUP(AY211,$K:$L,2,FALSE),""))</f>
        <v/>
      </c>
      <c r="BF211" s="12" t="str">
        <f>_xlfn.IFNA(VLOOKUP(Y211,对应表!$Z:$AA,2,FALSE)&amp;Z211,"")</f>
        <v/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L211" t="e">
        <f t="shared" si="97"/>
        <v>#N/A</v>
      </c>
      <c r="BM211" t="str">
        <f t="shared" si="98"/>
        <v/>
      </c>
    </row>
    <row r="212" spans="11:65" x14ac:dyDescent="0.15">
      <c r="K212" t="str">
        <f t="shared" si="93"/>
        <v>被动生命小lv20</v>
      </c>
      <c r="L212" s="6" t="str">
        <f>Q212&amp;":"&amp;M212&amp;":"&amp;VLOOKUP(N212,对应表!B:C,2,FALSE)&amp;":"&amp;IF(buff!O212="",0,O212)</f>
        <v>20140:100:1:0</v>
      </c>
      <c r="M212">
        <v>100</v>
      </c>
      <c r="N212" s="1" t="s">
        <v>299</v>
      </c>
      <c r="O212">
        <v>0</v>
      </c>
      <c r="Q212">
        <v>20140</v>
      </c>
      <c r="R212" s="4" t="s">
        <v>1177</v>
      </c>
      <c r="S212" s="4" t="str">
        <f t="shared" si="96"/>
        <v>被动生命小lv20</v>
      </c>
      <c r="T212" t="s">
        <v>300</v>
      </c>
      <c r="Y212" t="s">
        <v>1157</v>
      </c>
      <c r="Z212" t="e">
        <f>INT(VLOOKUP($I212,角色属性概况!$I:$N,VLOOKUP($H212,对应表!$AD:$AE,2,FALSE),FALSE)*$J212)</f>
        <v>#N/A</v>
      </c>
      <c r="AI212" s="12" t="str">
        <f t="shared" si="94"/>
        <v/>
      </c>
      <c r="AR212">
        <v>999</v>
      </c>
      <c r="AU212" s="4"/>
      <c r="AV212" s="4"/>
      <c r="AW212" s="4"/>
      <c r="AX212" s="4"/>
      <c r="AZ212" s="12" t="str">
        <f t="shared" si="95"/>
        <v/>
      </c>
      <c r="BA212" s="12" t="str">
        <f>IF(_xlfn.IFNA(VLOOKUP(AU212,$K:$L,2,FALSE),"")=0,"",_xlfn.IFNA(VLOOKUP(AU212,$K:$L,2,FALSE),""))</f>
        <v/>
      </c>
      <c r="BB212" s="12" t="str">
        <f>IF(_xlfn.IFNA(VLOOKUP(AV212,$K:$L,2,FALSE),"")=0,"",_xlfn.IFNA(VLOOKUP(AV212,$K:$L,2,FALSE),""))</f>
        <v/>
      </c>
      <c r="BC212" s="12" t="str">
        <f>IF(_xlfn.IFNA(VLOOKUP(AW212,$K:$L,2,FALSE),"")=0,"",_xlfn.IFNA(VLOOKUP(AW212,$K:$L,2,FALSE),""))</f>
        <v/>
      </c>
      <c r="BD212" s="12" t="str">
        <f>IF(_xlfn.IFNA(VLOOKUP(AX212,$K:$L,2,FALSE),"")=0,"",_xlfn.IFNA(VLOOKUP(AX212,$K:$L,2,FALSE),""))</f>
        <v/>
      </c>
      <c r="BE212" s="12" t="str">
        <f>IF(_xlfn.IFNA(VLOOKUP(AY212,$K:$L,2,FALSE),"")=0,"",_xlfn.IFNA(VLOOKUP(AY212,$K:$L,2,FALSE),""))</f>
        <v/>
      </c>
      <c r="BF212" s="12" t="str">
        <f>_xlfn.IFNA(VLOOKUP(Y212,对应表!$Z:$AA,2,FALSE)&amp;Z212,"")</f>
        <v/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L212" t="e">
        <f t="shared" si="97"/>
        <v>#N/A</v>
      </c>
      <c r="BM212" t="str">
        <f t="shared" si="98"/>
        <v/>
      </c>
    </row>
    <row r="213" spans="11:65" x14ac:dyDescent="0.15">
      <c r="K213" t="str">
        <f t="shared" si="93"/>
        <v>被动生命中lv1</v>
      </c>
      <c r="L213" s="6" t="str">
        <f>Q213&amp;":"&amp;M213&amp;":"&amp;VLOOKUP(N213,对应表!B:C,2,FALSE)&amp;":"&amp;IF(buff!O213="",0,O213)</f>
        <v>20141:100:1:0</v>
      </c>
      <c r="M213">
        <v>100</v>
      </c>
      <c r="N213" s="1" t="s">
        <v>299</v>
      </c>
      <c r="O213">
        <v>0</v>
      </c>
      <c r="Q213">
        <v>20141</v>
      </c>
      <c r="R213" s="4" t="s">
        <v>1178</v>
      </c>
      <c r="S213" s="4" t="str">
        <f t="shared" si="96"/>
        <v>被动生命中lv1</v>
      </c>
      <c r="T213" t="s">
        <v>300</v>
      </c>
      <c r="Y213" t="s">
        <v>1157</v>
      </c>
      <c r="Z213" t="e">
        <f>INT(VLOOKUP($I213,角色属性概况!$I:$N,VLOOKUP($H213,对应表!$AD:$AE,2,FALSE),FALSE)*$J213)</f>
        <v>#N/A</v>
      </c>
      <c r="AI213" s="12" t="str">
        <f t="shared" si="94"/>
        <v/>
      </c>
      <c r="AR213">
        <v>999</v>
      </c>
      <c r="AU213" s="4"/>
      <c r="AV213" s="4"/>
      <c r="AW213" s="4"/>
      <c r="AX213" s="4"/>
      <c r="AZ213" s="12" t="str">
        <f t="shared" si="95"/>
        <v/>
      </c>
      <c r="BA213" s="12" t="str">
        <f>IF(_xlfn.IFNA(VLOOKUP(AU213,$K:$L,2,FALSE),"")=0,"",_xlfn.IFNA(VLOOKUP(AU213,$K:$L,2,FALSE),""))</f>
        <v/>
      </c>
      <c r="BB213" s="12" t="str">
        <f>IF(_xlfn.IFNA(VLOOKUP(AV213,$K:$L,2,FALSE),"")=0,"",_xlfn.IFNA(VLOOKUP(AV213,$K:$L,2,FALSE),""))</f>
        <v/>
      </c>
      <c r="BC213" s="12" t="str">
        <f>IF(_xlfn.IFNA(VLOOKUP(AW213,$K:$L,2,FALSE),"")=0,"",_xlfn.IFNA(VLOOKUP(AW213,$K:$L,2,FALSE),""))</f>
        <v/>
      </c>
      <c r="BD213" s="12" t="str">
        <f>IF(_xlfn.IFNA(VLOOKUP(AX213,$K:$L,2,FALSE),"")=0,"",_xlfn.IFNA(VLOOKUP(AX213,$K:$L,2,FALSE),""))</f>
        <v/>
      </c>
      <c r="BE213" s="12" t="str">
        <f>IF(_xlfn.IFNA(VLOOKUP(AY213,$K:$L,2,FALSE),"")=0,"",_xlfn.IFNA(VLOOKUP(AY213,$K:$L,2,FALSE),""))</f>
        <v/>
      </c>
      <c r="BF213" s="12" t="str">
        <f>_xlfn.IFNA(VLOOKUP(Y213,对应表!$Z:$AA,2,FALSE)&amp;Z213,"")</f>
        <v/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L213" t="e">
        <f t="shared" si="97"/>
        <v>#N/A</v>
      </c>
      <c r="BM213" t="str">
        <f t="shared" si="98"/>
        <v/>
      </c>
    </row>
    <row r="214" spans="11:65" x14ac:dyDescent="0.15">
      <c r="K214" t="str">
        <f t="shared" ref="K214:K252" si="99">R214</f>
        <v>被动生命中lv2</v>
      </c>
      <c r="L214" s="6" t="str">
        <f>Q214&amp;":"&amp;M214&amp;":"&amp;VLOOKUP(N214,对应表!B:C,2,FALSE)&amp;":"&amp;IF(buff!O214="",0,O214)</f>
        <v>20142:100:1:0</v>
      </c>
      <c r="M214">
        <v>100</v>
      </c>
      <c r="N214" s="1" t="s">
        <v>299</v>
      </c>
      <c r="O214">
        <v>0</v>
      </c>
      <c r="Q214">
        <v>20142</v>
      </c>
      <c r="R214" s="4" t="s">
        <v>1179</v>
      </c>
      <c r="S214" s="4" t="str">
        <f t="shared" si="96"/>
        <v>被动生命中lv2</v>
      </c>
      <c r="T214" t="s">
        <v>300</v>
      </c>
      <c r="Y214" t="s">
        <v>1157</v>
      </c>
      <c r="Z214" t="e">
        <f>INT(VLOOKUP($I214,角色属性概况!$I:$N,VLOOKUP($H214,对应表!$AD:$AE,2,FALSE),FALSE)*$J214)</f>
        <v>#N/A</v>
      </c>
      <c r="AI214" s="12" t="str">
        <f t="shared" ref="AI214:AI252" si="100">IF(BF214="","",BF214)&amp;IF(BG214="","","|"&amp;BG214)&amp;IF(BH214="","","|"&amp;BH214)&amp;IF(BI214="","","|"&amp;BI214)&amp;IF(BJ214="","","|"&amp;BJ214)</f>
        <v/>
      </c>
      <c r="AR214">
        <v>999</v>
      </c>
      <c r="AU214" s="4"/>
      <c r="AV214" s="4"/>
      <c r="AW214" s="4"/>
      <c r="AX214" s="4"/>
      <c r="AZ214" s="12" t="str">
        <f t="shared" ref="AZ214:AZ252" si="101">IF(BA214="","",BA214)&amp;IF(BB214="","","|"&amp;BB214)&amp;IF(BC214="","","|"&amp;BC214)&amp;IF(BD214="","","|"&amp;BD214)&amp;IF(BE214="","","|"&amp;BE214)</f>
        <v/>
      </c>
      <c r="BA214" s="12" t="str">
        <f>IF(_xlfn.IFNA(VLOOKUP(AU214,$K:$L,2,FALSE),"")=0,"",_xlfn.IFNA(VLOOKUP(AU214,$K:$L,2,FALSE),""))</f>
        <v/>
      </c>
      <c r="BB214" s="12" t="str">
        <f>IF(_xlfn.IFNA(VLOOKUP(AV214,$K:$L,2,FALSE),"")=0,"",_xlfn.IFNA(VLOOKUP(AV214,$K:$L,2,FALSE),""))</f>
        <v/>
      </c>
      <c r="BC214" s="12" t="str">
        <f>IF(_xlfn.IFNA(VLOOKUP(AW214,$K:$L,2,FALSE),"")=0,"",_xlfn.IFNA(VLOOKUP(AW214,$K:$L,2,FALSE),""))</f>
        <v/>
      </c>
      <c r="BD214" s="12" t="str">
        <f>IF(_xlfn.IFNA(VLOOKUP(AX214,$K:$L,2,FALSE),"")=0,"",_xlfn.IFNA(VLOOKUP(AX214,$K:$L,2,FALSE),""))</f>
        <v/>
      </c>
      <c r="BE214" s="12" t="str">
        <f>IF(_xlfn.IFNA(VLOOKUP(AY214,$K:$L,2,FALSE),"")=0,"",_xlfn.IFNA(VLOOKUP(AY214,$K:$L,2,FALSE),""))</f>
        <v/>
      </c>
      <c r="BF214" s="12" t="str">
        <f>_xlfn.IFNA(VLOOKUP(Y214,对应表!$Z:$AA,2,FALSE)&amp;Z214,"")</f>
        <v/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L214" t="e">
        <f t="shared" si="97"/>
        <v>#N/A</v>
      </c>
      <c r="BM214" t="str">
        <f t="shared" si="98"/>
        <v/>
      </c>
    </row>
    <row r="215" spans="11:65" x14ac:dyDescent="0.15">
      <c r="K215" t="str">
        <f t="shared" si="99"/>
        <v>被动生命中lv3</v>
      </c>
      <c r="L215" s="6" t="str">
        <f>Q215&amp;":"&amp;M215&amp;":"&amp;VLOOKUP(N215,对应表!B:C,2,FALSE)&amp;":"&amp;IF(buff!O215="",0,O215)</f>
        <v>20143:100:1:0</v>
      </c>
      <c r="M215">
        <v>100</v>
      </c>
      <c r="N215" s="1" t="s">
        <v>299</v>
      </c>
      <c r="O215">
        <v>0</v>
      </c>
      <c r="Q215">
        <v>20143</v>
      </c>
      <c r="R215" s="4" t="s">
        <v>1180</v>
      </c>
      <c r="S215" s="4" t="str">
        <f t="shared" si="96"/>
        <v>被动生命中lv3</v>
      </c>
      <c r="T215" t="s">
        <v>300</v>
      </c>
      <c r="Y215" t="s">
        <v>1157</v>
      </c>
      <c r="Z215" t="e">
        <f>INT(VLOOKUP($I215,角色属性概况!$I:$N,VLOOKUP($H215,对应表!$AD:$AE,2,FALSE),FALSE)*$J215)</f>
        <v>#N/A</v>
      </c>
      <c r="AI215" s="12" t="str">
        <f t="shared" si="100"/>
        <v/>
      </c>
      <c r="AR215">
        <v>999</v>
      </c>
      <c r="AU215" s="4"/>
      <c r="AV215" s="4"/>
      <c r="AW215" s="4"/>
      <c r="AX215" s="4"/>
      <c r="AZ215" s="12" t="str">
        <f t="shared" si="101"/>
        <v/>
      </c>
      <c r="BA215" s="12" t="str">
        <f>IF(_xlfn.IFNA(VLOOKUP(AU215,$K:$L,2,FALSE),"")=0,"",_xlfn.IFNA(VLOOKUP(AU215,$K:$L,2,FALSE),""))</f>
        <v/>
      </c>
      <c r="BB215" s="12" t="str">
        <f>IF(_xlfn.IFNA(VLOOKUP(AV215,$K:$L,2,FALSE),"")=0,"",_xlfn.IFNA(VLOOKUP(AV215,$K:$L,2,FALSE),""))</f>
        <v/>
      </c>
      <c r="BC215" s="12" t="str">
        <f>IF(_xlfn.IFNA(VLOOKUP(AW215,$K:$L,2,FALSE),"")=0,"",_xlfn.IFNA(VLOOKUP(AW215,$K:$L,2,FALSE),""))</f>
        <v/>
      </c>
      <c r="BD215" s="12" t="str">
        <f>IF(_xlfn.IFNA(VLOOKUP(AX215,$K:$L,2,FALSE),"")=0,"",_xlfn.IFNA(VLOOKUP(AX215,$K:$L,2,FALSE),""))</f>
        <v/>
      </c>
      <c r="BE215" s="12" t="str">
        <f>IF(_xlfn.IFNA(VLOOKUP(AY215,$K:$L,2,FALSE),"")=0,"",_xlfn.IFNA(VLOOKUP(AY215,$K:$L,2,FALSE),""))</f>
        <v/>
      </c>
      <c r="BF215" s="12" t="str">
        <f>_xlfn.IFNA(VLOOKUP(Y215,对应表!$Z:$AA,2,FALSE)&amp;Z215,"")</f>
        <v/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L215" t="e">
        <f t="shared" si="97"/>
        <v>#N/A</v>
      </c>
      <c r="BM215" t="str">
        <f t="shared" si="98"/>
        <v/>
      </c>
    </row>
    <row r="216" spans="11:65" x14ac:dyDescent="0.15">
      <c r="K216" t="str">
        <f t="shared" si="99"/>
        <v>被动生命中lv4</v>
      </c>
      <c r="L216" s="6" t="str">
        <f>Q216&amp;":"&amp;M216&amp;":"&amp;VLOOKUP(N216,对应表!B:C,2,FALSE)&amp;":"&amp;IF(buff!O216="",0,O216)</f>
        <v>20144:100:1:0</v>
      </c>
      <c r="M216">
        <v>100</v>
      </c>
      <c r="N216" s="1" t="s">
        <v>299</v>
      </c>
      <c r="O216">
        <v>0</v>
      </c>
      <c r="Q216">
        <v>20144</v>
      </c>
      <c r="R216" s="4" t="s">
        <v>1181</v>
      </c>
      <c r="S216" s="4" t="str">
        <f t="shared" si="96"/>
        <v>被动生命中lv4</v>
      </c>
      <c r="T216" t="s">
        <v>300</v>
      </c>
      <c r="Y216" t="s">
        <v>1157</v>
      </c>
      <c r="Z216" t="e">
        <f>INT(VLOOKUP($I216,角色属性概况!$I:$N,VLOOKUP($H216,对应表!$AD:$AE,2,FALSE),FALSE)*$J216)</f>
        <v>#N/A</v>
      </c>
      <c r="AI216" s="12" t="str">
        <f t="shared" si="100"/>
        <v/>
      </c>
      <c r="AR216">
        <v>999</v>
      </c>
      <c r="AU216" s="4"/>
      <c r="AV216" s="4"/>
      <c r="AW216" s="4"/>
      <c r="AX216" s="4"/>
      <c r="AZ216" s="12" t="str">
        <f t="shared" si="101"/>
        <v/>
      </c>
      <c r="BA216" s="12" t="str">
        <f>IF(_xlfn.IFNA(VLOOKUP(AU216,$K:$L,2,FALSE),"")=0,"",_xlfn.IFNA(VLOOKUP(AU216,$K:$L,2,FALSE),""))</f>
        <v/>
      </c>
      <c r="BB216" s="12" t="str">
        <f>IF(_xlfn.IFNA(VLOOKUP(AV216,$K:$L,2,FALSE),"")=0,"",_xlfn.IFNA(VLOOKUP(AV216,$K:$L,2,FALSE),""))</f>
        <v/>
      </c>
      <c r="BC216" s="12" t="str">
        <f>IF(_xlfn.IFNA(VLOOKUP(AW216,$K:$L,2,FALSE),"")=0,"",_xlfn.IFNA(VLOOKUP(AW216,$K:$L,2,FALSE),""))</f>
        <v/>
      </c>
      <c r="BD216" s="12" t="str">
        <f>IF(_xlfn.IFNA(VLOOKUP(AX216,$K:$L,2,FALSE),"")=0,"",_xlfn.IFNA(VLOOKUP(AX216,$K:$L,2,FALSE),""))</f>
        <v/>
      </c>
      <c r="BE216" s="12" t="str">
        <f>IF(_xlfn.IFNA(VLOOKUP(AY216,$K:$L,2,FALSE),"")=0,"",_xlfn.IFNA(VLOOKUP(AY216,$K:$L,2,FALSE),""))</f>
        <v/>
      </c>
      <c r="BF216" s="12" t="str">
        <f>_xlfn.IFNA(VLOOKUP(Y216,对应表!$Z:$AA,2,FALSE)&amp;Z216,"")</f>
        <v/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L216" t="e">
        <f t="shared" si="97"/>
        <v>#N/A</v>
      </c>
      <c r="BM216" t="str">
        <f t="shared" si="98"/>
        <v/>
      </c>
    </row>
    <row r="217" spans="11:65" x14ac:dyDescent="0.15">
      <c r="K217" t="str">
        <f t="shared" si="99"/>
        <v>被动生命中lv5</v>
      </c>
      <c r="L217" s="6" t="str">
        <f>Q217&amp;":"&amp;M217&amp;":"&amp;VLOOKUP(N217,对应表!B:C,2,FALSE)&amp;":"&amp;IF(buff!O217="",0,O217)</f>
        <v>20145:100:1:0</v>
      </c>
      <c r="M217">
        <v>100</v>
      </c>
      <c r="N217" s="1" t="s">
        <v>299</v>
      </c>
      <c r="O217">
        <v>0</v>
      </c>
      <c r="Q217">
        <v>20145</v>
      </c>
      <c r="R217" s="4" t="s">
        <v>1182</v>
      </c>
      <c r="S217" s="4" t="str">
        <f t="shared" si="96"/>
        <v>被动生命中lv5</v>
      </c>
      <c r="T217" t="s">
        <v>300</v>
      </c>
      <c r="Y217" t="s">
        <v>1157</v>
      </c>
      <c r="Z217" t="e">
        <f>INT(VLOOKUP($I217,角色属性概况!$I:$N,VLOOKUP($H217,对应表!$AD:$AE,2,FALSE),FALSE)*$J217)</f>
        <v>#N/A</v>
      </c>
      <c r="AI217" s="12" t="str">
        <f t="shared" si="100"/>
        <v/>
      </c>
      <c r="AR217">
        <v>999</v>
      </c>
      <c r="AU217" s="4"/>
      <c r="AV217" s="4"/>
      <c r="AW217" s="4"/>
      <c r="AX217" s="4"/>
      <c r="AZ217" s="12" t="str">
        <f t="shared" si="101"/>
        <v/>
      </c>
      <c r="BA217" s="12" t="str">
        <f>IF(_xlfn.IFNA(VLOOKUP(AU217,$K:$L,2,FALSE),"")=0,"",_xlfn.IFNA(VLOOKUP(AU217,$K:$L,2,FALSE),""))</f>
        <v/>
      </c>
      <c r="BB217" s="12" t="str">
        <f>IF(_xlfn.IFNA(VLOOKUP(AV217,$K:$L,2,FALSE),"")=0,"",_xlfn.IFNA(VLOOKUP(AV217,$K:$L,2,FALSE),""))</f>
        <v/>
      </c>
      <c r="BC217" s="12" t="str">
        <f>IF(_xlfn.IFNA(VLOOKUP(AW217,$K:$L,2,FALSE),"")=0,"",_xlfn.IFNA(VLOOKUP(AW217,$K:$L,2,FALSE),""))</f>
        <v/>
      </c>
      <c r="BD217" s="12" t="str">
        <f>IF(_xlfn.IFNA(VLOOKUP(AX217,$K:$L,2,FALSE),"")=0,"",_xlfn.IFNA(VLOOKUP(AX217,$K:$L,2,FALSE),""))</f>
        <v/>
      </c>
      <c r="BE217" s="12" t="str">
        <f>IF(_xlfn.IFNA(VLOOKUP(AY217,$K:$L,2,FALSE),"")=0,"",_xlfn.IFNA(VLOOKUP(AY217,$K:$L,2,FALSE),""))</f>
        <v/>
      </c>
      <c r="BF217" s="12" t="str">
        <f>_xlfn.IFNA(VLOOKUP(Y217,对应表!$Z:$AA,2,FALSE)&amp;Z217,"")</f>
        <v/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L217" t="e">
        <f t="shared" si="97"/>
        <v>#N/A</v>
      </c>
      <c r="BM217" t="str">
        <f t="shared" si="98"/>
        <v/>
      </c>
    </row>
    <row r="218" spans="11:65" x14ac:dyDescent="0.15">
      <c r="K218" t="str">
        <f t="shared" si="99"/>
        <v>被动生命中lv6</v>
      </c>
      <c r="L218" s="6" t="str">
        <f>Q218&amp;":"&amp;M218&amp;":"&amp;VLOOKUP(N218,对应表!B:C,2,FALSE)&amp;":"&amp;IF(buff!O218="",0,O218)</f>
        <v>20146:100:1:0</v>
      </c>
      <c r="M218">
        <v>100</v>
      </c>
      <c r="N218" s="1" t="s">
        <v>299</v>
      </c>
      <c r="O218">
        <v>0</v>
      </c>
      <c r="Q218">
        <v>20146</v>
      </c>
      <c r="R218" s="4" t="s">
        <v>1183</v>
      </c>
      <c r="S218" s="4" t="str">
        <f t="shared" si="96"/>
        <v>被动生命中lv6</v>
      </c>
      <c r="T218" t="s">
        <v>300</v>
      </c>
      <c r="Y218" t="s">
        <v>1157</v>
      </c>
      <c r="Z218" t="e">
        <f>INT(VLOOKUP($I218,角色属性概况!$I:$N,VLOOKUP($H218,对应表!$AD:$AE,2,FALSE),FALSE)*$J218)</f>
        <v>#N/A</v>
      </c>
      <c r="AI218" s="12" t="str">
        <f t="shared" si="100"/>
        <v/>
      </c>
      <c r="AR218">
        <v>999</v>
      </c>
      <c r="AU218" s="4"/>
      <c r="AV218" s="4"/>
      <c r="AW218" s="4"/>
      <c r="AX218" s="4"/>
      <c r="AZ218" s="12" t="str">
        <f t="shared" si="101"/>
        <v/>
      </c>
      <c r="BA218" s="12" t="str">
        <f>IF(_xlfn.IFNA(VLOOKUP(AU218,$K:$L,2,FALSE),"")=0,"",_xlfn.IFNA(VLOOKUP(AU218,$K:$L,2,FALSE),""))</f>
        <v/>
      </c>
      <c r="BB218" s="12" t="str">
        <f>IF(_xlfn.IFNA(VLOOKUP(AV218,$K:$L,2,FALSE),"")=0,"",_xlfn.IFNA(VLOOKUP(AV218,$K:$L,2,FALSE),""))</f>
        <v/>
      </c>
      <c r="BC218" s="12" t="str">
        <f>IF(_xlfn.IFNA(VLOOKUP(AW218,$K:$L,2,FALSE),"")=0,"",_xlfn.IFNA(VLOOKUP(AW218,$K:$L,2,FALSE),""))</f>
        <v/>
      </c>
      <c r="BD218" s="12" t="str">
        <f>IF(_xlfn.IFNA(VLOOKUP(AX218,$K:$L,2,FALSE),"")=0,"",_xlfn.IFNA(VLOOKUP(AX218,$K:$L,2,FALSE),""))</f>
        <v/>
      </c>
      <c r="BE218" s="12" t="str">
        <f>IF(_xlfn.IFNA(VLOOKUP(AY218,$K:$L,2,FALSE),"")=0,"",_xlfn.IFNA(VLOOKUP(AY218,$K:$L,2,FALSE),""))</f>
        <v/>
      </c>
      <c r="BF218" s="12" t="str">
        <f>_xlfn.IFNA(VLOOKUP(Y218,对应表!$Z:$AA,2,FALSE)&amp;Z218,"")</f>
        <v/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L218" t="e">
        <f t="shared" si="97"/>
        <v>#N/A</v>
      </c>
      <c r="BM218" t="str">
        <f t="shared" si="98"/>
        <v/>
      </c>
    </row>
    <row r="219" spans="11:65" x14ac:dyDescent="0.15">
      <c r="K219" t="str">
        <f t="shared" si="99"/>
        <v>被动生命中lv7</v>
      </c>
      <c r="L219" s="6" t="str">
        <f>Q219&amp;":"&amp;M219&amp;":"&amp;VLOOKUP(N219,对应表!B:C,2,FALSE)&amp;":"&amp;IF(buff!O219="",0,O219)</f>
        <v>20147:100:1:0</v>
      </c>
      <c r="M219">
        <v>100</v>
      </c>
      <c r="N219" s="1" t="s">
        <v>299</v>
      </c>
      <c r="O219">
        <v>0</v>
      </c>
      <c r="Q219">
        <v>20147</v>
      </c>
      <c r="R219" s="4" t="s">
        <v>1184</v>
      </c>
      <c r="S219" s="4" t="str">
        <f t="shared" si="96"/>
        <v>被动生命中lv7</v>
      </c>
      <c r="T219" t="s">
        <v>300</v>
      </c>
      <c r="Y219" t="s">
        <v>1157</v>
      </c>
      <c r="Z219" t="e">
        <f>INT(VLOOKUP($I219,角色属性概况!$I:$N,VLOOKUP($H219,对应表!$AD:$AE,2,FALSE),FALSE)*$J219)</f>
        <v>#N/A</v>
      </c>
      <c r="AI219" s="12" t="str">
        <f t="shared" si="100"/>
        <v/>
      </c>
      <c r="AR219">
        <v>999</v>
      </c>
      <c r="AU219" s="4"/>
      <c r="AV219" s="4"/>
      <c r="AW219" s="4"/>
      <c r="AX219" s="4"/>
      <c r="AZ219" s="12" t="str">
        <f t="shared" si="101"/>
        <v/>
      </c>
      <c r="BA219" s="12" t="str">
        <f>IF(_xlfn.IFNA(VLOOKUP(AU219,$K:$L,2,FALSE),"")=0,"",_xlfn.IFNA(VLOOKUP(AU219,$K:$L,2,FALSE),""))</f>
        <v/>
      </c>
      <c r="BB219" s="12" t="str">
        <f>IF(_xlfn.IFNA(VLOOKUP(AV219,$K:$L,2,FALSE),"")=0,"",_xlfn.IFNA(VLOOKUP(AV219,$K:$L,2,FALSE),""))</f>
        <v/>
      </c>
      <c r="BC219" s="12" t="str">
        <f>IF(_xlfn.IFNA(VLOOKUP(AW219,$K:$L,2,FALSE),"")=0,"",_xlfn.IFNA(VLOOKUP(AW219,$K:$L,2,FALSE),""))</f>
        <v/>
      </c>
      <c r="BD219" s="12" t="str">
        <f>IF(_xlfn.IFNA(VLOOKUP(AX219,$K:$L,2,FALSE),"")=0,"",_xlfn.IFNA(VLOOKUP(AX219,$K:$L,2,FALSE),""))</f>
        <v/>
      </c>
      <c r="BE219" s="12" t="str">
        <f>IF(_xlfn.IFNA(VLOOKUP(AY219,$K:$L,2,FALSE),"")=0,"",_xlfn.IFNA(VLOOKUP(AY219,$K:$L,2,FALSE),""))</f>
        <v/>
      </c>
      <c r="BF219" s="12" t="str">
        <f>_xlfn.IFNA(VLOOKUP(Y219,对应表!$Z:$AA,2,FALSE)&amp;Z219,"")</f>
        <v/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L219" t="e">
        <f t="shared" si="97"/>
        <v>#N/A</v>
      </c>
      <c r="BM219" t="str">
        <f t="shared" si="98"/>
        <v/>
      </c>
    </row>
    <row r="220" spans="11:65" x14ac:dyDescent="0.15">
      <c r="K220" t="str">
        <f t="shared" si="99"/>
        <v>被动生命中lv8</v>
      </c>
      <c r="L220" s="6" t="str">
        <f>Q220&amp;":"&amp;M220&amp;":"&amp;VLOOKUP(N220,对应表!B:C,2,FALSE)&amp;":"&amp;IF(buff!O220="",0,O220)</f>
        <v>20148:100:1:0</v>
      </c>
      <c r="M220">
        <v>100</v>
      </c>
      <c r="N220" s="1" t="s">
        <v>299</v>
      </c>
      <c r="O220">
        <v>0</v>
      </c>
      <c r="Q220">
        <v>20148</v>
      </c>
      <c r="R220" s="4" t="s">
        <v>1185</v>
      </c>
      <c r="S220" s="4" t="str">
        <f t="shared" si="96"/>
        <v>被动生命中lv8</v>
      </c>
      <c r="T220" t="s">
        <v>300</v>
      </c>
      <c r="Y220" t="s">
        <v>1157</v>
      </c>
      <c r="Z220" t="e">
        <f>INT(VLOOKUP($I220,角色属性概况!$I:$N,VLOOKUP($H220,对应表!$AD:$AE,2,FALSE),FALSE)*$J220)</f>
        <v>#N/A</v>
      </c>
      <c r="AI220" s="12" t="str">
        <f t="shared" si="100"/>
        <v/>
      </c>
      <c r="AR220">
        <v>999</v>
      </c>
      <c r="AU220" s="4"/>
      <c r="AV220" s="4"/>
      <c r="AW220" s="4"/>
      <c r="AX220" s="4"/>
      <c r="AZ220" s="12" t="str">
        <f t="shared" si="101"/>
        <v/>
      </c>
      <c r="BA220" s="12" t="str">
        <f>IF(_xlfn.IFNA(VLOOKUP(AU220,$K:$L,2,FALSE),"")=0,"",_xlfn.IFNA(VLOOKUP(AU220,$K:$L,2,FALSE),""))</f>
        <v/>
      </c>
      <c r="BB220" s="12" t="str">
        <f>IF(_xlfn.IFNA(VLOOKUP(AV220,$K:$L,2,FALSE),"")=0,"",_xlfn.IFNA(VLOOKUP(AV220,$K:$L,2,FALSE),""))</f>
        <v/>
      </c>
      <c r="BC220" s="12" t="str">
        <f>IF(_xlfn.IFNA(VLOOKUP(AW220,$K:$L,2,FALSE),"")=0,"",_xlfn.IFNA(VLOOKUP(AW220,$K:$L,2,FALSE),""))</f>
        <v/>
      </c>
      <c r="BD220" s="12" t="str">
        <f>IF(_xlfn.IFNA(VLOOKUP(AX220,$K:$L,2,FALSE),"")=0,"",_xlfn.IFNA(VLOOKUP(AX220,$K:$L,2,FALSE),""))</f>
        <v/>
      </c>
      <c r="BE220" s="12" t="str">
        <f>IF(_xlfn.IFNA(VLOOKUP(AY220,$K:$L,2,FALSE),"")=0,"",_xlfn.IFNA(VLOOKUP(AY220,$K:$L,2,FALSE),""))</f>
        <v/>
      </c>
      <c r="BF220" s="12" t="str">
        <f>_xlfn.IFNA(VLOOKUP(Y220,对应表!$Z:$AA,2,FALSE)&amp;Z220,"")</f>
        <v/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L220" t="e">
        <f t="shared" si="97"/>
        <v>#N/A</v>
      </c>
      <c r="BM220" t="str">
        <f t="shared" si="98"/>
        <v/>
      </c>
    </row>
    <row r="221" spans="11:65" x14ac:dyDescent="0.15">
      <c r="K221" t="str">
        <f t="shared" si="99"/>
        <v>被动生命中lv9</v>
      </c>
      <c r="L221" s="6" t="str">
        <f>Q221&amp;":"&amp;M221&amp;":"&amp;VLOOKUP(N221,对应表!B:C,2,FALSE)&amp;":"&amp;IF(buff!O221="",0,O221)</f>
        <v>20149:100:1:0</v>
      </c>
      <c r="M221">
        <v>100</v>
      </c>
      <c r="N221" s="1" t="s">
        <v>299</v>
      </c>
      <c r="O221">
        <v>0</v>
      </c>
      <c r="Q221">
        <v>20149</v>
      </c>
      <c r="R221" s="4" t="s">
        <v>1186</v>
      </c>
      <c r="S221" s="4" t="str">
        <f t="shared" si="96"/>
        <v>被动生命中lv9</v>
      </c>
      <c r="T221" t="s">
        <v>300</v>
      </c>
      <c r="Y221" t="s">
        <v>1157</v>
      </c>
      <c r="Z221" t="e">
        <f>INT(VLOOKUP($I221,角色属性概况!$I:$N,VLOOKUP($H221,对应表!$AD:$AE,2,FALSE),FALSE)*$J221)</f>
        <v>#N/A</v>
      </c>
      <c r="AI221" s="12" t="str">
        <f t="shared" si="100"/>
        <v/>
      </c>
      <c r="AR221">
        <v>999</v>
      </c>
      <c r="AU221" s="4"/>
      <c r="AV221" s="4"/>
      <c r="AW221" s="4"/>
      <c r="AX221" s="4"/>
      <c r="AZ221" s="12" t="str">
        <f t="shared" si="101"/>
        <v/>
      </c>
      <c r="BA221" s="12" t="str">
        <f>IF(_xlfn.IFNA(VLOOKUP(AU221,$K:$L,2,FALSE),"")=0,"",_xlfn.IFNA(VLOOKUP(AU221,$K:$L,2,FALSE),""))</f>
        <v/>
      </c>
      <c r="BB221" s="12" t="str">
        <f>IF(_xlfn.IFNA(VLOOKUP(AV221,$K:$L,2,FALSE),"")=0,"",_xlfn.IFNA(VLOOKUP(AV221,$K:$L,2,FALSE),""))</f>
        <v/>
      </c>
      <c r="BC221" s="12" t="str">
        <f>IF(_xlfn.IFNA(VLOOKUP(AW221,$K:$L,2,FALSE),"")=0,"",_xlfn.IFNA(VLOOKUP(AW221,$K:$L,2,FALSE),""))</f>
        <v/>
      </c>
      <c r="BD221" s="12" t="str">
        <f>IF(_xlfn.IFNA(VLOOKUP(AX221,$K:$L,2,FALSE),"")=0,"",_xlfn.IFNA(VLOOKUP(AX221,$K:$L,2,FALSE),""))</f>
        <v/>
      </c>
      <c r="BE221" s="12" t="str">
        <f>IF(_xlfn.IFNA(VLOOKUP(AY221,$K:$L,2,FALSE),"")=0,"",_xlfn.IFNA(VLOOKUP(AY221,$K:$L,2,FALSE),""))</f>
        <v/>
      </c>
      <c r="BF221" s="12" t="str">
        <f>_xlfn.IFNA(VLOOKUP(Y221,对应表!$Z:$AA,2,FALSE)&amp;Z221,"")</f>
        <v/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L221" t="e">
        <f t="shared" si="97"/>
        <v>#N/A</v>
      </c>
      <c r="BM221" t="str">
        <f t="shared" si="98"/>
        <v/>
      </c>
    </row>
    <row r="222" spans="11:65" x14ac:dyDescent="0.15">
      <c r="K222" t="str">
        <f t="shared" si="99"/>
        <v>被动生命中lv10</v>
      </c>
      <c r="L222" s="6" t="str">
        <f>Q222&amp;":"&amp;M222&amp;":"&amp;VLOOKUP(N222,对应表!B:C,2,FALSE)&amp;":"&amp;IF(buff!O222="",0,O222)</f>
        <v>20150:100:1:0</v>
      </c>
      <c r="M222">
        <v>100</v>
      </c>
      <c r="N222" s="1" t="s">
        <v>299</v>
      </c>
      <c r="O222">
        <v>0</v>
      </c>
      <c r="Q222">
        <v>20150</v>
      </c>
      <c r="R222" s="4" t="s">
        <v>1187</v>
      </c>
      <c r="S222" s="4" t="str">
        <f t="shared" si="96"/>
        <v>被动生命中lv10</v>
      </c>
      <c r="T222" t="s">
        <v>300</v>
      </c>
      <c r="Y222" t="s">
        <v>1157</v>
      </c>
      <c r="Z222" t="e">
        <f>INT(VLOOKUP($I222,角色属性概况!$I:$N,VLOOKUP($H222,对应表!$AD:$AE,2,FALSE),FALSE)*$J222)</f>
        <v>#N/A</v>
      </c>
      <c r="AI222" s="12" t="str">
        <f t="shared" si="100"/>
        <v/>
      </c>
      <c r="AR222">
        <v>999</v>
      </c>
      <c r="AU222" s="4"/>
      <c r="AV222" s="4"/>
      <c r="AW222" s="4"/>
      <c r="AX222" s="4"/>
      <c r="AZ222" s="12" t="str">
        <f t="shared" si="101"/>
        <v/>
      </c>
      <c r="BA222" s="12" t="str">
        <f>IF(_xlfn.IFNA(VLOOKUP(AU222,$K:$L,2,FALSE),"")=0,"",_xlfn.IFNA(VLOOKUP(AU222,$K:$L,2,FALSE),""))</f>
        <v/>
      </c>
      <c r="BB222" s="12" t="str">
        <f>IF(_xlfn.IFNA(VLOOKUP(AV222,$K:$L,2,FALSE),"")=0,"",_xlfn.IFNA(VLOOKUP(AV222,$K:$L,2,FALSE),""))</f>
        <v/>
      </c>
      <c r="BC222" s="12" t="str">
        <f>IF(_xlfn.IFNA(VLOOKUP(AW222,$K:$L,2,FALSE),"")=0,"",_xlfn.IFNA(VLOOKUP(AW222,$K:$L,2,FALSE),""))</f>
        <v/>
      </c>
      <c r="BD222" s="12" t="str">
        <f>IF(_xlfn.IFNA(VLOOKUP(AX222,$K:$L,2,FALSE),"")=0,"",_xlfn.IFNA(VLOOKUP(AX222,$K:$L,2,FALSE),""))</f>
        <v/>
      </c>
      <c r="BE222" s="12" t="str">
        <f>IF(_xlfn.IFNA(VLOOKUP(AY222,$K:$L,2,FALSE),"")=0,"",_xlfn.IFNA(VLOOKUP(AY222,$K:$L,2,FALSE),""))</f>
        <v/>
      </c>
      <c r="BF222" s="12" t="str">
        <f>_xlfn.IFNA(VLOOKUP(Y222,对应表!$Z:$AA,2,FALSE)&amp;Z222,"")</f>
        <v/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L222" t="e">
        <f t="shared" si="97"/>
        <v>#N/A</v>
      </c>
      <c r="BM222" t="str">
        <f t="shared" si="98"/>
        <v/>
      </c>
    </row>
    <row r="223" spans="11:65" x14ac:dyDescent="0.15">
      <c r="K223" t="str">
        <f t="shared" si="99"/>
        <v>被动生命中lv11</v>
      </c>
      <c r="L223" s="6" t="str">
        <f>Q223&amp;":"&amp;M223&amp;":"&amp;VLOOKUP(N223,对应表!B:C,2,FALSE)&amp;":"&amp;IF(buff!O223="",0,O223)</f>
        <v>20151:100:1:0</v>
      </c>
      <c r="M223">
        <v>100</v>
      </c>
      <c r="N223" s="1" t="s">
        <v>299</v>
      </c>
      <c r="O223">
        <v>0</v>
      </c>
      <c r="Q223">
        <v>20151</v>
      </c>
      <c r="R223" s="4" t="s">
        <v>1188</v>
      </c>
      <c r="S223" s="4" t="str">
        <f t="shared" si="96"/>
        <v>被动生命中lv11</v>
      </c>
      <c r="T223" t="s">
        <v>300</v>
      </c>
      <c r="Y223" t="s">
        <v>1157</v>
      </c>
      <c r="Z223" t="e">
        <f>INT(VLOOKUP($I223,角色属性概况!$I:$N,VLOOKUP($H223,对应表!$AD:$AE,2,FALSE),FALSE)*$J223)</f>
        <v>#N/A</v>
      </c>
      <c r="AI223" s="12" t="str">
        <f t="shared" si="100"/>
        <v/>
      </c>
      <c r="AR223">
        <v>999</v>
      </c>
      <c r="AU223" s="4"/>
      <c r="AV223" s="4"/>
      <c r="AW223" s="4"/>
      <c r="AX223" s="4"/>
      <c r="AZ223" s="12" t="str">
        <f t="shared" si="101"/>
        <v/>
      </c>
      <c r="BA223" s="12" t="str">
        <f>IF(_xlfn.IFNA(VLOOKUP(AU223,$K:$L,2,FALSE),"")=0,"",_xlfn.IFNA(VLOOKUP(AU223,$K:$L,2,FALSE),""))</f>
        <v/>
      </c>
      <c r="BB223" s="12" t="str">
        <f>IF(_xlfn.IFNA(VLOOKUP(AV223,$K:$L,2,FALSE),"")=0,"",_xlfn.IFNA(VLOOKUP(AV223,$K:$L,2,FALSE),""))</f>
        <v/>
      </c>
      <c r="BC223" s="12" t="str">
        <f>IF(_xlfn.IFNA(VLOOKUP(AW223,$K:$L,2,FALSE),"")=0,"",_xlfn.IFNA(VLOOKUP(AW223,$K:$L,2,FALSE),""))</f>
        <v/>
      </c>
      <c r="BD223" s="12" t="str">
        <f>IF(_xlfn.IFNA(VLOOKUP(AX223,$K:$L,2,FALSE),"")=0,"",_xlfn.IFNA(VLOOKUP(AX223,$K:$L,2,FALSE),""))</f>
        <v/>
      </c>
      <c r="BE223" s="12" t="str">
        <f>IF(_xlfn.IFNA(VLOOKUP(AY223,$K:$L,2,FALSE),"")=0,"",_xlfn.IFNA(VLOOKUP(AY223,$K:$L,2,FALSE),""))</f>
        <v/>
      </c>
      <c r="BF223" s="12" t="str">
        <f>_xlfn.IFNA(VLOOKUP(Y223,对应表!$Z:$AA,2,FALSE)&amp;Z223,"")</f>
        <v/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L223" t="e">
        <f t="shared" si="97"/>
        <v>#N/A</v>
      </c>
      <c r="BM223" t="str">
        <f t="shared" si="98"/>
        <v/>
      </c>
    </row>
    <row r="224" spans="11:65" x14ac:dyDescent="0.15">
      <c r="K224" t="str">
        <f t="shared" si="99"/>
        <v>被动生命中lv12</v>
      </c>
      <c r="L224" s="6" t="str">
        <f>Q224&amp;":"&amp;M224&amp;":"&amp;VLOOKUP(N224,对应表!B:C,2,FALSE)&amp;":"&amp;IF(buff!O224="",0,O224)</f>
        <v>20152:100:1:0</v>
      </c>
      <c r="M224">
        <v>100</v>
      </c>
      <c r="N224" s="1" t="s">
        <v>299</v>
      </c>
      <c r="O224">
        <v>0</v>
      </c>
      <c r="Q224">
        <v>20152</v>
      </c>
      <c r="R224" s="4" t="s">
        <v>1189</v>
      </c>
      <c r="S224" s="4" t="str">
        <f t="shared" si="96"/>
        <v>被动生命中lv12</v>
      </c>
      <c r="T224" t="s">
        <v>300</v>
      </c>
      <c r="Y224" t="s">
        <v>1157</v>
      </c>
      <c r="Z224" t="e">
        <f>INT(VLOOKUP($I224,角色属性概况!$I:$N,VLOOKUP($H224,对应表!$AD:$AE,2,FALSE),FALSE)*$J224)</f>
        <v>#N/A</v>
      </c>
      <c r="AI224" s="12" t="str">
        <f t="shared" si="100"/>
        <v/>
      </c>
      <c r="AR224">
        <v>999</v>
      </c>
      <c r="AU224" s="4"/>
      <c r="AV224" s="4"/>
      <c r="AW224" s="4"/>
      <c r="AX224" s="4"/>
      <c r="AZ224" s="12" t="str">
        <f t="shared" si="101"/>
        <v/>
      </c>
      <c r="BA224" s="12" t="str">
        <f>IF(_xlfn.IFNA(VLOOKUP(AU224,$K:$L,2,FALSE),"")=0,"",_xlfn.IFNA(VLOOKUP(AU224,$K:$L,2,FALSE),""))</f>
        <v/>
      </c>
      <c r="BB224" s="12" t="str">
        <f>IF(_xlfn.IFNA(VLOOKUP(AV224,$K:$L,2,FALSE),"")=0,"",_xlfn.IFNA(VLOOKUP(AV224,$K:$L,2,FALSE),""))</f>
        <v/>
      </c>
      <c r="BC224" s="12" t="str">
        <f>IF(_xlfn.IFNA(VLOOKUP(AW224,$K:$L,2,FALSE),"")=0,"",_xlfn.IFNA(VLOOKUP(AW224,$K:$L,2,FALSE),""))</f>
        <v/>
      </c>
      <c r="BD224" s="12" t="str">
        <f>IF(_xlfn.IFNA(VLOOKUP(AX224,$K:$L,2,FALSE),"")=0,"",_xlfn.IFNA(VLOOKUP(AX224,$K:$L,2,FALSE),""))</f>
        <v/>
      </c>
      <c r="BE224" s="12" t="str">
        <f>IF(_xlfn.IFNA(VLOOKUP(AY224,$K:$L,2,FALSE),"")=0,"",_xlfn.IFNA(VLOOKUP(AY224,$K:$L,2,FALSE),""))</f>
        <v/>
      </c>
      <c r="BF224" s="12" t="str">
        <f>_xlfn.IFNA(VLOOKUP(Y224,对应表!$Z:$AA,2,FALSE)&amp;Z224,"")</f>
        <v/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L224" t="e">
        <f t="shared" si="97"/>
        <v>#N/A</v>
      </c>
      <c r="BM224" t="str">
        <f t="shared" si="98"/>
        <v/>
      </c>
    </row>
    <row r="225" spans="11:65" x14ac:dyDescent="0.15">
      <c r="K225" t="str">
        <f t="shared" si="99"/>
        <v>被动生命中lv13</v>
      </c>
      <c r="L225" s="6" t="str">
        <f>Q225&amp;":"&amp;M225&amp;":"&amp;VLOOKUP(N225,对应表!B:C,2,FALSE)&amp;":"&amp;IF(buff!O225="",0,O225)</f>
        <v>20153:100:1:0</v>
      </c>
      <c r="M225">
        <v>100</v>
      </c>
      <c r="N225" s="1" t="s">
        <v>299</v>
      </c>
      <c r="O225">
        <v>0</v>
      </c>
      <c r="Q225">
        <v>20153</v>
      </c>
      <c r="R225" s="4" t="s">
        <v>1190</v>
      </c>
      <c r="S225" s="4" t="str">
        <f t="shared" si="96"/>
        <v>被动生命中lv13</v>
      </c>
      <c r="T225" t="s">
        <v>300</v>
      </c>
      <c r="Y225" t="s">
        <v>1157</v>
      </c>
      <c r="Z225" t="e">
        <f>INT(VLOOKUP($I225,角色属性概况!$I:$N,VLOOKUP($H225,对应表!$AD:$AE,2,FALSE),FALSE)*$J225)</f>
        <v>#N/A</v>
      </c>
      <c r="AI225" s="12" t="str">
        <f t="shared" si="100"/>
        <v/>
      </c>
      <c r="AR225">
        <v>999</v>
      </c>
      <c r="AU225" s="4"/>
      <c r="AV225" s="4"/>
      <c r="AW225" s="4"/>
      <c r="AX225" s="4"/>
      <c r="AZ225" s="12" t="str">
        <f t="shared" si="101"/>
        <v/>
      </c>
      <c r="BA225" s="12" t="str">
        <f>IF(_xlfn.IFNA(VLOOKUP(AU225,$K:$L,2,FALSE),"")=0,"",_xlfn.IFNA(VLOOKUP(AU225,$K:$L,2,FALSE),""))</f>
        <v/>
      </c>
      <c r="BB225" s="12" t="str">
        <f>IF(_xlfn.IFNA(VLOOKUP(AV225,$K:$L,2,FALSE),"")=0,"",_xlfn.IFNA(VLOOKUP(AV225,$K:$L,2,FALSE),""))</f>
        <v/>
      </c>
      <c r="BC225" s="12" t="str">
        <f>IF(_xlfn.IFNA(VLOOKUP(AW225,$K:$L,2,FALSE),"")=0,"",_xlfn.IFNA(VLOOKUP(AW225,$K:$L,2,FALSE),""))</f>
        <v/>
      </c>
      <c r="BD225" s="12" t="str">
        <f>IF(_xlfn.IFNA(VLOOKUP(AX225,$K:$L,2,FALSE),"")=0,"",_xlfn.IFNA(VLOOKUP(AX225,$K:$L,2,FALSE),""))</f>
        <v/>
      </c>
      <c r="BE225" s="12" t="str">
        <f>IF(_xlfn.IFNA(VLOOKUP(AY225,$K:$L,2,FALSE),"")=0,"",_xlfn.IFNA(VLOOKUP(AY225,$K:$L,2,FALSE),""))</f>
        <v/>
      </c>
      <c r="BF225" s="12" t="str">
        <f>_xlfn.IFNA(VLOOKUP(Y225,对应表!$Z:$AA,2,FALSE)&amp;Z225,"")</f>
        <v/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L225" t="e">
        <f t="shared" si="97"/>
        <v>#N/A</v>
      </c>
      <c r="BM225" t="str">
        <f t="shared" si="98"/>
        <v/>
      </c>
    </row>
    <row r="226" spans="11:65" x14ac:dyDescent="0.15">
      <c r="K226" t="str">
        <f t="shared" si="99"/>
        <v>被动生命中lv14</v>
      </c>
      <c r="L226" s="6" t="str">
        <f>Q226&amp;":"&amp;M226&amp;":"&amp;VLOOKUP(N226,对应表!B:C,2,FALSE)&amp;":"&amp;IF(buff!O226="",0,O226)</f>
        <v>20154:100:1:0</v>
      </c>
      <c r="M226">
        <v>100</v>
      </c>
      <c r="N226" s="1" t="s">
        <v>299</v>
      </c>
      <c r="O226">
        <v>0</v>
      </c>
      <c r="Q226">
        <v>20154</v>
      </c>
      <c r="R226" s="4" t="s">
        <v>1191</v>
      </c>
      <c r="S226" s="4" t="str">
        <f t="shared" si="96"/>
        <v>被动生命中lv14</v>
      </c>
      <c r="T226" t="s">
        <v>300</v>
      </c>
      <c r="Y226" t="s">
        <v>1157</v>
      </c>
      <c r="Z226" t="e">
        <f>INT(VLOOKUP($I226,角色属性概况!$I:$N,VLOOKUP($H226,对应表!$AD:$AE,2,FALSE),FALSE)*$J226)</f>
        <v>#N/A</v>
      </c>
      <c r="AI226" s="12" t="str">
        <f t="shared" si="100"/>
        <v/>
      </c>
      <c r="AR226">
        <v>999</v>
      </c>
      <c r="AU226" s="4"/>
      <c r="AV226" s="4"/>
      <c r="AW226" s="4"/>
      <c r="AX226" s="4"/>
      <c r="AZ226" s="12" t="str">
        <f t="shared" si="101"/>
        <v/>
      </c>
      <c r="BA226" s="12" t="str">
        <f>IF(_xlfn.IFNA(VLOOKUP(AU226,$K:$L,2,FALSE),"")=0,"",_xlfn.IFNA(VLOOKUP(AU226,$K:$L,2,FALSE),""))</f>
        <v/>
      </c>
      <c r="BB226" s="12" t="str">
        <f>IF(_xlfn.IFNA(VLOOKUP(AV226,$K:$L,2,FALSE),"")=0,"",_xlfn.IFNA(VLOOKUP(AV226,$K:$L,2,FALSE),""))</f>
        <v/>
      </c>
      <c r="BC226" s="12" t="str">
        <f>IF(_xlfn.IFNA(VLOOKUP(AW226,$K:$L,2,FALSE),"")=0,"",_xlfn.IFNA(VLOOKUP(AW226,$K:$L,2,FALSE),""))</f>
        <v/>
      </c>
      <c r="BD226" s="12" t="str">
        <f>IF(_xlfn.IFNA(VLOOKUP(AX226,$K:$L,2,FALSE),"")=0,"",_xlfn.IFNA(VLOOKUP(AX226,$K:$L,2,FALSE),""))</f>
        <v/>
      </c>
      <c r="BE226" s="12" t="str">
        <f>IF(_xlfn.IFNA(VLOOKUP(AY226,$K:$L,2,FALSE),"")=0,"",_xlfn.IFNA(VLOOKUP(AY226,$K:$L,2,FALSE),""))</f>
        <v/>
      </c>
      <c r="BF226" s="12" t="str">
        <f>_xlfn.IFNA(VLOOKUP(Y226,对应表!$Z:$AA,2,FALSE)&amp;Z226,"")</f>
        <v/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L226" t="e">
        <f t="shared" si="97"/>
        <v>#N/A</v>
      </c>
      <c r="BM226" t="str">
        <f t="shared" si="98"/>
        <v/>
      </c>
    </row>
    <row r="227" spans="11:65" x14ac:dyDescent="0.15">
      <c r="K227" t="str">
        <f t="shared" si="99"/>
        <v>被动生命中lv15</v>
      </c>
      <c r="L227" s="6" t="str">
        <f>Q227&amp;":"&amp;M227&amp;":"&amp;VLOOKUP(N227,对应表!B:C,2,FALSE)&amp;":"&amp;IF(buff!O227="",0,O227)</f>
        <v>20155:100:1:0</v>
      </c>
      <c r="M227">
        <v>100</v>
      </c>
      <c r="N227" s="1" t="s">
        <v>299</v>
      </c>
      <c r="O227">
        <v>0</v>
      </c>
      <c r="Q227">
        <v>20155</v>
      </c>
      <c r="R227" s="4" t="s">
        <v>1192</v>
      </c>
      <c r="S227" s="4" t="str">
        <f t="shared" si="96"/>
        <v>被动生命中lv15</v>
      </c>
      <c r="T227" t="s">
        <v>300</v>
      </c>
      <c r="Y227" t="s">
        <v>1157</v>
      </c>
      <c r="Z227" t="e">
        <f>INT(VLOOKUP($I227,角色属性概况!$I:$N,VLOOKUP($H227,对应表!$AD:$AE,2,FALSE),FALSE)*$J227)</f>
        <v>#N/A</v>
      </c>
      <c r="AI227" s="12" t="str">
        <f t="shared" si="100"/>
        <v/>
      </c>
      <c r="AR227">
        <v>999</v>
      </c>
      <c r="AU227" s="4"/>
      <c r="AV227" s="4"/>
      <c r="AW227" s="4"/>
      <c r="AX227" s="4"/>
      <c r="AZ227" s="12" t="str">
        <f t="shared" si="101"/>
        <v/>
      </c>
      <c r="BA227" s="12" t="str">
        <f>IF(_xlfn.IFNA(VLOOKUP(AU227,$K:$L,2,FALSE),"")=0,"",_xlfn.IFNA(VLOOKUP(AU227,$K:$L,2,FALSE),""))</f>
        <v/>
      </c>
      <c r="BB227" s="12" t="str">
        <f>IF(_xlfn.IFNA(VLOOKUP(AV227,$K:$L,2,FALSE),"")=0,"",_xlfn.IFNA(VLOOKUP(AV227,$K:$L,2,FALSE),""))</f>
        <v/>
      </c>
      <c r="BC227" s="12" t="str">
        <f>IF(_xlfn.IFNA(VLOOKUP(AW227,$K:$L,2,FALSE),"")=0,"",_xlfn.IFNA(VLOOKUP(AW227,$K:$L,2,FALSE),""))</f>
        <v/>
      </c>
      <c r="BD227" s="12" t="str">
        <f>IF(_xlfn.IFNA(VLOOKUP(AX227,$K:$L,2,FALSE),"")=0,"",_xlfn.IFNA(VLOOKUP(AX227,$K:$L,2,FALSE),""))</f>
        <v/>
      </c>
      <c r="BE227" s="12" t="str">
        <f>IF(_xlfn.IFNA(VLOOKUP(AY227,$K:$L,2,FALSE),"")=0,"",_xlfn.IFNA(VLOOKUP(AY227,$K:$L,2,FALSE),""))</f>
        <v/>
      </c>
      <c r="BF227" s="12" t="str">
        <f>_xlfn.IFNA(VLOOKUP(Y227,对应表!$Z:$AA,2,FALSE)&amp;Z227,"")</f>
        <v/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L227" t="e">
        <f t="shared" si="97"/>
        <v>#N/A</v>
      </c>
      <c r="BM227" t="str">
        <f t="shared" si="98"/>
        <v/>
      </c>
    </row>
    <row r="228" spans="11:65" x14ac:dyDescent="0.15">
      <c r="K228" t="str">
        <f t="shared" si="99"/>
        <v>被动生命中lv16</v>
      </c>
      <c r="L228" s="6" t="str">
        <f>Q228&amp;":"&amp;M228&amp;":"&amp;VLOOKUP(N228,对应表!B:C,2,FALSE)&amp;":"&amp;IF(buff!O228="",0,O228)</f>
        <v>20156:100:1:0</v>
      </c>
      <c r="M228">
        <v>100</v>
      </c>
      <c r="N228" s="1" t="s">
        <v>299</v>
      </c>
      <c r="O228">
        <v>0</v>
      </c>
      <c r="Q228">
        <v>20156</v>
      </c>
      <c r="R228" s="4" t="s">
        <v>1193</v>
      </c>
      <c r="S228" s="4" t="str">
        <f t="shared" si="96"/>
        <v>被动生命中lv16</v>
      </c>
      <c r="T228" t="s">
        <v>300</v>
      </c>
      <c r="Y228" t="s">
        <v>1157</v>
      </c>
      <c r="Z228" t="e">
        <f>INT(VLOOKUP($I228,角色属性概况!$I:$N,VLOOKUP($H228,对应表!$AD:$AE,2,FALSE),FALSE)*$J228)</f>
        <v>#N/A</v>
      </c>
      <c r="AI228" s="12" t="str">
        <f t="shared" si="100"/>
        <v/>
      </c>
      <c r="AR228">
        <v>999</v>
      </c>
      <c r="AU228" s="4"/>
      <c r="AV228" s="4"/>
      <c r="AW228" s="4"/>
      <c r="AX228" s="4"/>
      <c r="AZ228" s="12" t="str">
        <f t="shared" si="101"/>
        <v/>
      </c>
      <c r="BA228" s="12" t="str">
        <f>IF(_xlfn.IFNA(VLOOKUP(AU228,$K:$L,2,FALSE),"")=0,"",_xlfn.IFNA(VLOOKUP(AU228,$K:$L,2,FALSE),""))</f>
        <v/>
      </c>
      <c r="BB228" s="12" t="str">
        <f>IF(_xlfn.IFNA(VLOOKUP(AV228,$K:$L,2,FALSE),"")=0,"",_xlfn.IFNA(VLOOKUP(AV228,$K:$L,2,FALSE),""))</f>
        <v/>
      </c>
      <c r="BC228" s="12" t="str">
        <f>IF(_xlfn.IFNA(VLOOKUP(AW228,$K:$L,2,FALSE),"")=0,"",_xlfn.IFNA(VLOOKUP(AW228,$K:$L,2,FALSE),""))</f>
        <v/>
      </c>
      <c r="BD228" s="12" t="str">
        <f>IF(_xlfn.IFNA(VLOOKUP(AX228,$K:$L,2,FALSE),"")=0,"",_xlfn.IFNA(VLOOKUP(AX228,$K:$L,2,FALSE),""))</f>
        <v/>
      </c>
      <c r="BE228" s="12" t="str">
        <f>IF(_xlfn.IFNA(VLOOKUP(AY228,$K:$L,2,FALSE),"")=0,"",_xlfn.IFNA(VLOOKUP(AY228,$K:$L,2,FALSE),""))</f>
        <v/>
      </c>
      <c r="BF228" s="12" t="str">
        <f>_xlfn.IFNA(VLOOKUP(Y228,对应表!$Z:$AA,2,FALSE)&amp;Z228,"")</f>
        <v/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L228" t="e">
        <f t="shared" si="97"/>
        <v>#N/A</v>
      </c>
      <c r="BM228" t="str">
        <f t="shared" si="98"/>
        <v/>
      </c>
    </row>
    <row r="229" spans="11:65" x14ac:dyDescent="0.15">
      <c r="K229" t="str">
        <f t="shared" si="99"/>
        <v>被动生命中lv17</v>
      </c>
      <c r="L229" s="6" t="str">
        <f>Q229&amp;":"&amp;M229&amp;":"&amp;VLOOKUP(N229,对应表!B:C,2,FALSE)&amp;":"&amp;IF(buff!O229="",0,O229)</f>
        <v>20157:100:1:0</v>
      </c>
      <c r="M229">
        <v>100</v>
      </c>
      <c r="N229" s="1" t="s">
        <v>299</v>
      </c>
      <c r="O229">
        <v>0</v>
      </c>
      <c r="Q229">
        <v>20157</v>
      </c>
      <c r="R229" s="4" t="s">
        <v>1194</v>
      </c>
      <c r="S229" s="4" t="str">
        <f t="shared" si="96"/>
        <v>被动生命中lv17</v>
      </c>
      <c r="T229" t="s">
        <v>300</v>
      </c>
      <c r="Y229" t="s">
        <v>1157</v>
      </c>
      <c r="Z229" t="e">
        <f>INT(VLOOKUP($I229,角色属性概况!$I:$N,VLOOKUP($H229,对应表!$AD:$AE,2,FALSE),FALSE)*$J229)</f>
        <v>#N/A</v>
      </c>
      <c r="AI229" s="12" t="str">
        <f t="shared" si="100"/>
        <v/>
      </c>
      <c r="AR229">
        <v>999</v>
      </c>
      <c r="AU229" s="4"/>
      <c r="AV229" s="4"/>
      <c r="AW229" s="4"/>
      <c r="AX229" s="4"/>
      <c r="AZ229" s="12" t="str">
        <f t="shared" si="101"/>
        <v/>
      </c>
      <c r="BA229" s="12" t="str">
        <f>IF(_xlfn.IFNA(VLOOKUP(AU229,$K:$L,2,FALSE),"")=0,"",_xlfn.IFNA(VLOOKUP(AU229,$K:$L,2,FALSE),""))</f>
        <v/>
      </c>
      <c r="BB229" s="12" t="str">
        <f>IF(_xlfn.IFNA(VLOOKUP(AV229,$K:$L,2,FALSE),"")=0,"",_xlfn.IFNA(VLOOKUP(AV229,$K:$L,2,FALSE),""))</f>
        <v/>
      </c>
      <c r="BC229" s="12" t="str">
        <f>IF(_xlfn.IFNA(VLOOKUP(AW229,$K:$L,2,FALSE),"")=0,"",_xlfn.IFNA(VLOOKUP(AW229,$K:$L,2,FALSE),""))</f>
        <v/>
      </c>
      <c r="BD229" s="12" t="str">
        <f>IF(_xlfn.IFNA(VLOOKUP(AX229,$K:$L,2,FALSE),"")=0,"",_xlfn.IFNA(VLOOKUP(AX229,$K:$L,2,FALSE),""))</f>
        <v/>
      </c>
      <c r="BE229" s="12" t="str">
        <f>IF(_xlfn.IFNA(VLOOKUP(AY229,$K:$L,2,FALSE),"")=0,"",_xlfn.IFNA(VLOOKUP(AY229,$K:$L,2,FALSE),""))</f>
        <v/>
      </c>
      <c r="BF229" s="12" t="str">
        <f>_xlfn.IFNA(VLOOKUP(Y229,对应表!$Z:$AA,2,FALSE)&amp;Z229,"")</f>
        <v/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L229" t="e">
        <f t="shared" si="97"/>
        <v>#N/A</v>
      </c>
      <c r="BM229" t="str">
        <f t="shared" si="98"/>
        <v/>
      </c>
    </row>
    <row r="230" spans="11:65" x14ac:dyDescent="0.15">
      <c r="K230" t="str">
        <f t="shared" si="99"/>
        <v>被动生命中lv18</v>
      </c>
      <c r="L230" s="6" t="str">
        <f>Q230&amp;":"&amp;M230&amp;":"&amp;VLOOKUP(N230,对应表!B:C,2,FALSE)&amp;":"&amp;IF(buff!O230="",0,O230)</f>
        <v>20158:100:1:0</v>
      </c>
      <c r="M230">
        <v>100</v>
      </c>
      <c r="N230" s="1" t="s">
        <v>299</v>
      </c>
      <c r="O230">
        <v>0</v>
      </c>
      <c r="Q230">
        <v>20158</v>
      </c>
      <c r="R230" s="4" t="s">
        <v>1195</v>
      </c>
      <c r="S230" s="4" t="str">
        <f t="shared" si="96"/>
        <v>被动生命中lv18</v>
      </c>
      <c r="T230" t="s">
        <v>300</v>
      </c>
      <c r="Y230" t="s">
        <v>1157</v>
      </c>
      <c r="Z230" t="e">
        <f>INT(VLOOKUP($I230,角色属性概况!$I:$N,VLOOKUP($H230,对应表!$AD:$AE,2,FALSE),FALSE)*$J230)</f>
        <v>#N/A</v>
      </c>
      <c r="AI230" s="12" t="str">
        <f t="shared" si="100"/>
        <v/>
      </c>
      <c r="AR230">
        <v>999</v>
      </c>
      <c r="AU230" s="4"/>
      <c r="AV230" s="4"/>
      <c r="AW230" s="4"/>
      <c r="AX230" s="4"/>
      <c r="AZ230" s="12" t="str">
        <f t="shared" si="101"/>
        <v/>
      </c>
      <c r="BA230" s="12" t="str">
        <f>IF(_xlfn.IFNA(VLOOKUP(AU230,$K:$L,2,FALSE),"")=0,"",_xlfn.IFNA(VLOOKUP(AU230,$K:$L,2,FALSE),""))</f>
        <v/>
      </c>
      <c r="BB230" s="12" t="str">
        <f>IF(_xlfn.IFNA(VLOOKUP(AV230,$K:$L,2,FALSE),"")=0,"",_xlfn.IFNA(VLOOKUP(AV230,$K:$L,2,FALSE),""))</f>
        <v/>
      </c>
      <c r="BC230" s="12" t="str">
        <f>IF(_xlfn.IFNA(VLOOKUP(AW230,$K:$L,2,FALSE),"")=0,"",_xlfn.IFNA(VLOOKUP(AW230,$K:$L,2,FALSE),""))</f>
        <v/>
      </c>
      <c r="BD230" s="12" t="str">
        <f>IF(_xlfn.IFNA(VLOOKUP(AX230,$K:$L,2,FALSE),"")=0,"",_xlfn.IFNA(VLOOKUP(AX230,$K:$L,2,FALSE),""))</f>
        <v/>
      </c>
      <c r="BE230" s="12" t="str">
        <f>IF(_xlfn.IFNA(VLOOKUP(AY230,$K:$L,2,FALSE),"")=0,"",_xlfn.IFNA(VLOOKUP(AY230,$K:$L,2,FALSE),""))</f>
        <v/>
      </c>
      <c r="BF230" s="12" t="str">
        <f>_xlfn.IFNA(VLOOKUP(Y230,对应表!$Z:$AA,2,FALSE)&amp;Z230,"")</f>
        <v/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L230" t="e">
        <f t="shared" si="97"/>
        <v>#N/A</v>
      </c>
      <c r="BM230" t="str">
        <f t="shared" si="98"/>
        <v/>
      </c>
    </row>
    <row r="231" spans="11:65" x14ac:dyDescent="0.15">
      <c r="K231" t="str">
        <f t="shared" si="99"/>
        <v>被动生命中lv19</v>
      </c>
      <c r="L231" s="6" t="str">
        <f>Q231&amp;":"&amp;M231&amp;":"&amp;VLOOKUP(N231,对应表!B:C,2,FALSE)&amp;":"&amp;IF(buff!O231="",0,O231)</f>
        <v>20159:100:1:0</v>
      </c>
      <c r="M231">
        <v>100</v>
      </c>
      <c r="N231" s="1" t="s">
        <v>299</v>
      </c>
      <c r="O231">
        <v>0</v>
      </c>
      <c r="Q231">
        <v>20159</v>
      </c>
      <c r="R231" s="4" t="s">
        <v>1196</v>
      </c>
      <c r="S231" s="4" t="str">
        <f t="shared" si="96"/>
        <v>被动生命中lv19</v>
      </c>
      <c r="T231" t="s">
        <v>300</v>
      </c>
      <c r="Y231" t="s">
        <v>1157</v>
      </c>
      <c r="Z231" t="e">
        <f>INT(VLOOKUP($I231,角色属性概况!$I:$N,VLOOKUP($H231,对应表!$AD:$AE,2,FALSE),FALSE)*$J231)</f>
        <v>#N/A</v>
      </c>
      <c r="AI231" s="12" t="str">
        <f t="shared" si="100"/>
        <v/>
      </c>
      <c r="AR231">
        <v>999</v>
      </c>
      <c r="AU231" s="4"/>
      <c r="AV231" s="4"/>
      <c r="AW231" s="4"/>
      <c r="AX231" s="4"/>
      <c r="AZ231" s="12" t="str">
        <f t="shared" si="101"/>
        <v/>
      </c>
      <c r="BA231" s="12" t="str">
        <f>IF(_xlfn.IFNA(VLOOKUP(AU231,$K:$L,2,FALSE),"")=0,"",_xlfn.IFNA(VLOOKUP(AU231,$K:$L,2,FALSE),""))</f>
        <v/>
      </c>
      <c r="BB231" s="12" t="str">
        <f>IF(_xlfn.IFNA(VLOOKUP(AV231,$K:$L,2,FALSE),"")=0,"",_xlfn.IFNA(VLOOKUP(AV231,$K:$L,2,FALSE),""))</f>
        <v/>
      </c>
      <c r="BC231" s="12" t="str">
        <f>IF(_xlfn.IFNA(VLOOKUP(AW231,$K:$L,2,FALSE),"")=0,"",_xlfn.IFNA(VLOOKUP(AW231,$K:$L,2,FALSE),""))</f>
        <v/>
      </c>
      <c r="BD231" s="12" t="str">
        <f>IF(_xlfn.IFNA(VLOOKUP(AX231,$K:$L,2,FALSE),"")=0,"",_xlfn.IFNA(VLOOKUP(AX231,$K:$L,2,FALSE),""))</f>
        <v/>
      </c>
      <c r="BE231" s="12" t="str">
        <f>IF(_xlfn.IFNA(VLOOKUP(AY231,$K:$L,2,FALSE),"")=0,"",_xlfn.IFNA(VLOOKUP(AY231,$K:$L,2,FALSE),""))</f>
        <v/>
      </c>
      <c r="BF231" s="12" t="str">
        <f>_xlfn.IFNA(VLOOKUP(Y231,对应表!$Z:$AA,2,FALSE)&amp;Z231,"")</f>
        <v/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L231" t="e">
        <f t="shared" si="97"/>
        <v>#N/A</v>
      </c>
      <c r="BM231" t="str">
        <f t="shared" si="98"/>
        <v/>
      </c>
    </row>
    <row r="232" spans="11:65" x14ac:dyDescent="0.15">
      <c r="K232" t="str">
        <f t="shared" si="99"/>
        <v>被动生命中lv20</v>
      </c>
      <c r="L232" s="6" t="str">
        <f>Q232&amp;":"&amp;M232&amp;":"&amp;VLOOKUP(N232,对应表!B:C,2,FALSE)&amp;":"&amp;IF(buff!O232="",0,O232)</f>
        <v>20160:100:1:0</v>
      </c>
      <c r="M232">
        <v>100</v>
      </c>
      <c r="N232" s="1" t="s">
        <v>299</v>
      </c>
      <c r="O232">
        <v>0</v>
      </c>
      <c r="Q232">
        <v>20160</v>
      </c>
      <c r="R232" s="4" t="s">
        <v>1197</v>
      </c>
      <c r="S232" s="4" t="str">
        <f t="shared" si="96"/>
        <v>被动生命中lv20</v>
      </c>
      <c r="T232" t="s">
        <v>300</v>
      </c>
      <c r="Y232" t="s">
        <v>1157</v>
      </c>
      <c r="Z232" t="e">
        <f>INT(VLOOKUP($I232,角色属性概况!$I:$N,VLOOKUP($H232,对应表!$AD:$AE,2,FALSE),FALSE)*$J232)</f>
        <v>#N/A</v>
      </c>
      <c r="AI232" s="12" t="str">
        <f t="shared" si="100"/>
        <v/>
      </c>
      <c r="AR232">
        <v>999</v>
      </c>
      <c r="AU232" s="4"/>
      <c r="AV232" s="4"/>
      <c r="AW232" s="4"/>
      <c r="AX232" s="4"/>
      <c r="AZ232" s="12" t="str">
        <f t="shared" si="101"/>
        <v/>
      </c>
      <c r="BA232" s="12" t="str">
        <f>IF(_xlfn.IFNA(VLOOKUP(AU232,$K:$L,2,FALSE),"")=0,"",_xlfn.IFNA(VLOOKUP(AU232,$K:$L,2,FALSE),""))</f>
        <v/>
      </c>
      <c r="BB232" s="12" t="str">
        <f>IF(_xlfn.IFNA(VLOOKUP(AV232,$K:$L,2,FALSE),"")=0,"",_xlfn.IFNA(VLOOKUP(AV232,$K:$L,2,FALSE),""))</f>
        <v/>
      </c>
      <c r="BC232" s="12" t="str">
        <f>IF(_xlfn.IFNA(VLOOKUP(AW232,$K:$L,2,FALSE),"")=0,"",_xlfn.IFNA(VLOOKUP(AW232,$K:$L,2,FALSE),""))</f>
        <v/>
      </c>
      <c r="BD232" s="12" t="str">
        <f>IF(_xlfn.IFNA(VLOOKUP(AX232,$K:$L,2,FALSE),"")=0,"",_xlfn.IFNA(VLOOKUP(AX232,$K:$L,2,FALSE),""))</f>
        <v/>
      </c>
      <c r="BE232" s="12" t="str">
        <f>IF(_xlfn.IFNA(VLOOKUP(AY232,$K:$L,2,FALSE),"")=0,"",_xlfn.IFNA(VLOOKUP(AY232,$K:$L,2,FALSE),""))</f>
        <v/>
      </c>
      <c r="BF232" s="12" t="str">
        <f>_xlfn.IFNA(VLOOKUP(Y232,对应表!$Z:$AA,2,FALSE)&amp;Z232,"")</f>
        <v/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L232" t="e">
        <f t="shared" si="97"/>
        <v>#N/A</v>
      </c>
      <c r="BM232" t="str">
        <f t="shared" si="98"/>
        <v/>
      </c>
    </row>
    <row r="233" spans="11:65" x14ac:dyDescent="0.15">
      <c r="K233" t="str">
        <f t="shared" si="99"/>
        <v>被动生命大lv1</v>
      </c>
      <c r="L233" s="6" t="str">
        <f>Q233&amp;":"&amp;M233&amp;":"&amp;VLOOKUP(N233,对应表!B:C,2,FALSE)&amp;":"&amp;IF(buff!O233="",0,O233)</f>
        <v>20161:100:1:0</v>
      </c>
      <c r="M233">
        <v>100</v>
      </c>
      <c r="N233" s="1" t="s">
        <v>299</v>
      </c>
      <c r="O233">
        <v>0</v>
      </c>
      <c r="Q233">
        <v>20161</v>
      </c>
      <c r="R233" s="4" t="s">
        <v>1198</v>
      </c>
      <c r="S233" s="4" t="str">
        <f t="shared" si="96"/>
        <v>被动生命大lv1</v>
      </c>
      <c r="T233" t="s">
        <v>300</v>
      </c>
      <c r="Y233" t="s">
        <v>1157</v>
      </c>
      <c r="Z233" t="e">
        <f>INT(VLOOKUP($I233,角色属性概况!$I:$N,VLOOKUP($H233,对应表!$AD:$AE,2,FALSE),FALSE)*$J233)</f>
        <v>#N/A</v>
      </c>
      <c r="AI233" s="12" t="str">
        <f t="shared" si="100"/>
        <v/>
      </c>
      <c r="AR233">
        <v>999</v>
      </c>
      <c r="AU233" s="4"/>
      <c r="AV233" s="4"/>
      <c r="AW233" s="4"/>
      <c r="AX233" s="4"/>
      <c r="AZ233" s="12" t="str">
        <f t="shared" si="101"/>
        <v/>
      </c>
      <c r="BA233" s="12" t="str">
        <f>IF(_xlfn.IFNA(VLOOKUP(AU233,$K:$L,2,FALSE),"")=0,"",_xlfn.IFNA(VLOOKUP(AU233,$K:$L,2,FALSE),""))</f>
        <v/>
      </c>
      <c r="BB233" s="12" t="str">
        <f>IF(_xlfn.IFNA(VLOOKUP(AV233,$K:$L,2,FALSE),"")=0,"",_xlfn.IFNA(VLOOKUP(AV233,$K:$L,2,FALSE),""))</f>
        <v/>
      </c>
      <c r="BC233" s="12" t="str">
        <f>IF(_xlfn.IFNA(VLOOKUP(AW233,$K:$L,2,FALSE),"")=0,"",_xlfn.IFNA(VLOOKUP(AW233,$K:$L,2,FALSE),""))</f>
        <v/>
      </c>
      <c r="BD233" s="12" t="str">
        <f>IF(_xlfn.IFNA(VLOOKUP(AX233,$K:$L,2,FALSE),"")=0,"",_xlfn.IFNA(VLOOKUP(AX233,$K:$L,2,FALSE),""))</f>
        <v/>
      </c>
      <c r="BE233" s="12" t="str">
        <f>IF(_xlfn.IFNA(VLOOKUP(AY233,$K:$L,2,FALSE),"")=0,"",_xlfn.IFNA(VLOOKUP(AY233,$K:$L,2,FALSE),""))</f>
        <v/>
      </c>
      <c r="BF233" s="12" t="str">
        <f>_xlfn.IFNA(VLOOKUP(Y233,对应表!$Z:$AA,2,FALSE)&amp;Z233,"")</f>
        <v/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L233" t="e">
        <f t="shared" si="97"/>
        <v>#N/A</v>
      </c>
      <c r="BM233" t="str">
        <f t="shared" si="98"/>
        <v/>
      </c>
    </row>
    <row r="234" spans="11:65" x14ac:dyDescent="0.15">
      <c r="K234" t="str">
        <f t="shared" si="99"/>
        <v>被动生命大lv2</v>
      </c>
      <c r="L234" s="6" t="str">
        <f>Q234&amp;":"&amp;M234&amp;":"&amp;VLOOKUP(N234,对应表!B:C,2,FALSE)&amp;":"&amp;IF(buff!O234="",0,O234)</f>
        <v>20162:100:1:0</v>
      </c>
      <c r="M234">
        <v>100</v>
      </c>
      <c r="N234" s="1" t="s">
        <v>299</v>
      </c>
      <c r="O234">
        <v>0</v>
      </c>
      <c r="Q234">
        <v>20162</v>
      </c>
      <c r="R234" s="4" t="s">
        <v>1199</v>
      </c>
      <c r="S234" s="4" t="str">
        <f t="shared" si="96"/>
        <v>被动生命大lv2</v>
      </c>
      <c r="T234" t="s">
        <v>300</v>
      </c>
      <c r="Y234" t="s">
        <v>1157</v>
      </c>
      <c r="Z234" t="e">
        <f>INT(VLOOKUP($I234,角色属性概况!$I:$N,VLOOKUP($H234,对应表!$AD:$AE,2,FALSE),FALSE)*$J234)</f>
        <v>#N/A</v>
      </c>
      <c r="AI234" s="12" t="str">
        <f t="shared" si="100"/>
        <v/>
      </c>
      <c r="AR234">
        <v>999</v>
      </c>
      <c r="AU234" s="4"/>
      <c r="AV234" s="4"/>
      <c r="AW234" s="4"/>
      <c r="AX234" s="4"/>
      <c r="AZ234" s="12" t="str">
        <f t="shared" si="101"/>
        <v/>
      </c>
      <c r="BA234" s="12" t="str">
        <f>IF(_xlfn.IFNA(VLOOKUP(AU234,$K:$L,2,FALSE),"")=0,"",_xlfn.IFNA(VLOOKUP(AU234,$K:$L,2,FALSE),""))</f>
        <v/>
      </c>
      <c r="BB234" s="12" t="str">
        <f>IF(_xlfn.IFNA(VLOOKUP(AV234,$K:$L,2,FALSE),"")=0,"",_xlfn.IFNA(VLOOKUP(AV234,$K:$L,2,FALSE),""))</f>
        <v/>
      </c>
      <c r="BC234" s="12" t="str">
        <f>IF(_xlfn.IFNA(VLOOKUP(AW234,$K:$L,2,FALSE),"")=0,"",_xlfn.IFNA(VLOOKUP(AW234,$K:$L,2,FALSE),""))</f>
        <v/>
      </c>
      <c r="BD234" s="12" t="str">
        <f>IF(_xlfn.IFNA(VLOOKUP(AX234,$K:$L,2,FALSE),"")=0,"",_xlfn.IFNA(VLOOKUP(AX234,$K:$L,2,FALSE),""))</f>
        <v/>
      </c>
      <c r="BE234" s="12" t="str">
        <f>IF(_xlfn.IFNA(VLOOKUP(AY234,$K:$L,2,FALSE),"")=0,"",_xlfn.IFNA(VLOOKUP(AY234,$K:$L,2,FALSE),""))</f>
        <v/>
      </c>
      <c r="BF234" s="12" t="str">
        <f>_xlfn.IFNA(VLOOKUP(Y234,对应表!$Z:$AA,2,FALSE)&amp;Z234,"")</f>
        <v/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L234" t="e">
        <f t="shared" si="97"/>
        <v>#N/A</v>
      </c>
      <c r="BM234" t="str">
        <f t="shared" si="98"/>
        <v/>
      </c>
    </row>
    <row r="235" spans="11:65" x14ac:dyDescent="0.15">
      <c r="K235" t="str">
        <f t="shared" si="99"/>
        <v>被动生命大lv3</v>
      </c>
      <c r="L235" s="6" t="str">
        <f>Q235&amp;":"&amp;M235&amp;":"&amp;VLOOKUP(N235,对应表!B:C,2,FALSE)&amp;":"&amp;IF(buff!O235="",0,O235)</f>
        <v>20163:100:1:0</v>
      </c>
      <c r="M235">
        <v>100</v>
      </c>
      <c r="N235" s="1" t="s">
        <v>299</v>
      </c>
      <c r="O235">
        <v>0</v>
      </c>
      <c r="Q235">
        <v>20163</v>
      </c>
      <c r="R235" s="4" t="s">
        <v>1200</v>
      </c>
      <c r="S235" s="4" t="str">
        <f t="shared" si="96"/>
        <v>被动生命大lv3</v>
      </c>
      <c r="T235" t="s">
        <v>300</v>
      </c>
      <c r="Y235" t="s">
        <v>1157</v>
      </c>
      <c r="Z235" t="e">
        <f>INT(VLOOKUP($I235,角色属性概况!$I:$N,VLOOKUP($H235,对应表!$AD:$AE,2,FALSE),FALSE)*$J235)</f>
        <v>#N/A</v>
      </c>
      <c r="AI235" s="12" t="str">
        <f t="shared" si="100"/>
        <v/>
      </c>
      <c r="AR235">
        <v>999</v>
      </c>
      <c r="AU235" s="4"/>
      <c r="AV235" s="4"/>
      <c r="AW235" s="4"/>
      <c r="AX235" s="4"/>
      <c r="AZ235" s="12" t="str">
        <f t="shared" si="101"/>
        <v/>
      </c>
      <c r="BA235" s="12" t="str">
        <f>IF(_xlfn.IFNA(VLOOKUP(AU235,$K:$L,2,FALSE),"")=0,"",_xlfn.IFNA(VLOOKUP(AU235,$K:$L,2,FALSE),""))</f>
        <v/>
      </c>
      <c r="BB235" s="12" t="str">
        <f>IF(_xlfn.IFNA(VLOOKUP(AV235,$K:$L,2,FALSE),"")=0,"",_xlfn.IFNA(VLOOKUP(AV235,$K:$L,2,FALSE),""))</f>
        <v/>
      </c>
      <c r="BC235" s="12" t="str">
        <f>IF(_xlfn.IFNA(VLOOKUP(AW235,$K:$L,2,FALSE),"")=0,"",_xlfn.IFNA(VLOOKUP(AW235,$K:$L,2,FALSE),""))</f>
        <v/>
      </c>
      <c r="BD235" s="12" t="str">
        <f>IF(_xlfn.IFNA(VLOOKUP(AX235,$K:$L,2,FALSE),"")=0,"",_xlfn.IFNA(VLOOKUP(AX235,$K:$L,2,FALSE),""))</f>
        <v/>
      </c>
      <c r="BE235" s="12" t="str">
        <f>IF(_xlfn.IFNA(VLOOKUP(AY235,$K:$L,2,FALSE),"")=0,"",_xlfn.IFNA(VLOOKUP(AY235,$K:$L,2,FALSE),""))</f>
        <v/>
      </c>
      <c r="BF235" s="12" t="str">
        <f>_xlfn.IFNA(VLOOKUP(Y235,对应表!$Z:$AA,2,FALSE)&amp;Z235,"")</f>
        <v/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L235" t="e">
        <f t="shared" si="97"/>
        <v>#N/A</v>
      </c>
      <c r="BM235" t="str">
        <f t="shared" si="98"/>
        <v/>
      </c>
    </row>
    <row r="236" spans="11:65" x14ac:dyDescent="0.15">
      <c r="K236" t="str">
        <f t="shared" si="99"/>
        <v>被动生命大lv4</v>
      </c>
      <c r="L236" s="6" t="str">
        <f>Q236&amp;":"&amp;M236&amp;":"&amp;VLOOKUP(N236,对应表!B:C,2,FALSE)&amp;":"&amp;IF(buff!O236="",0,O236)</f>
        <v>20164:100:1:0</v>
      </c>
      <c r="M236">
        <v>100</v>
      </c>
      <c r="N236" s="1" t="s">
        <v>299</v>
      </c>
      <c r="O236">
        <v>0</v>
      </c>
      <c r="Q236">
        <v>20164</v>
      </c>
      <c r="R236" s="4" t="s">
        <v>1201</v>
      </c>
      <c r="S236" s="4" t="str">
        <f t="shared" si="96"/>
        <v>被动生命大lv4</v>
      </c>
      <c r="T236" t="s">
        <v>300</v>
      </c>
      <c r="Y236" t="s">
        <v>1157</v>
      </c>
      <c r="Z236" t="e">
        <f>INT(VLOOKUP($I236,角色属性概况!$I:$N,VLOOKUP($H236,对应表!$AD:$AE,2,FALSE),FALSE)*$J236)</f>
        <v>#N/A</v>
      </c>
      <c r="AI236" s="12" t="str">
        <f t="shared" si="100"/>
        <v/>
      </c>
      <c r="AR236">
        <v>999</v>
      </c>
      <c r="AU236" s="4"/>
      <c r="AV236" s="4"/>
      <c r="AW236" s="4"/>
      <c r="AX236" s="4"/>
      <c r="AZ236" s="12" t="str">
        <f t="shared" si="101"/>
        <v/>
      </c>
      <c r="BA236" s="12" t="str">
        <f>IF(_xlfn.IFNA(VLOOKUP(AU236,$K:$L,2,FALSE),"")=0,"",_xlfn.IFNA(VLOOKUP(AU236,$K:$L,2,FALSE),""))</f>
        <v/>
      </c>
      <c r="BB236" s="12" t="str">
        <f>IF(_xlfn.IFNA(VLOOKUP(AV236,$K:$L,2,FALSE),"")=0,"",_xlfn.IFNA(VLOOKUP(AV236,$K:$L,2,FALSE),""))</f>
        <v/>
      </c>
      <c r="BC236" s="12" t="str">
        <f>IF(_xlfn.IFNA(VLOOKUP(AW236,$K:$L,2,FALSE),"")=0,"",_xlfn.IFNA(VLOOKUP(AW236,$K:$L,2,FALSE),""))</f>
        <v/>
      </c>
      <c r="BD236" s="12" t="str">
        <f>IF(_xlfn.IFNA(VLOOKUP(AX236,$K:$L,2,FALSE),"")=0,"",_xlfn.IFNA(VLOOKUP(AX236,$K:$L,2,FALSE),""))</f>
        <v/>
      </c>
      <c r="BE236" s="12" t="str">
        <f>IF(_xlfn.IFNA(VLOOKUP(AY236,$K:$L,2,FALSE),"")=0,"",_xlfn.IFNA(VLOOKUP(AY236,$K:$L,2,FALSE),""))</f>
        <v/>
      </c>
      <c r="BF236" s="12" t="str">
        <f>_xlfn.IFNA(VLOOKUP(Y236,对应表!$Z:$AA,2,FALSE)&amp;Z236,"")</f>
        <v/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L236" t="e">
        <f t="shared" si="97"/>
        <v>#N/A</v>
      </c>
      <c r="BM236" t="str">
        <f t="shared" si="98"/>
        <v/>
      </c>
    </row>
    <row r="237" spans="11:65" x14ac:dyDescent="0.15">
      <c r="K237" t="str">
        <f t="shared" si="99"/>
        <v>被动生命大lv5</v>
      </c>
      <c r="L237" s="6" t="str">
        <f>Q237&amp;":"&amp;M237&amp;":"&amp;VLOOKUP(N237,对应表!B:C,2,FALSE)&amp;":"&amp;IF(buff!O237="",0,O237)</f>
        <v>20165:100:1:0</v>
      </c>
      <c r="M237">
        <v>100</v>
      </c>
      <c r="N237" s="1" t="s">
        <v>299</v>
      </c>
      <c r="O237">
        <v>0</v>
      </c>
      <c r="Q237">
        <v>20165</v>
      </c>
      <c r="R237" s="4" t="s">
        <v>1202</v>
      </c>
      <c r="S237" s="4" t="str">
        <f t="shared" si="96"/>
        <v>被动生命大lv5</v>
      </c>
      <c r="T237" t="s">
        <v>300</v>
      </c>
      <c r="Y237" t="s">
        <v>1157</v>
      </c>
      <c r="Z237" t="e">
        <f>INT(VLOOKUP($I237,角色属性概况!$I:$N,VLOOKUP($H237,对应表!$AD:$AE,2,FALSE),FALSE)*$J237)</f>
        <v>#N/A</v>
      </c>
      <c r="AI237" s="12" t="str">
        <f t="shared" si="100"/>
        <v/>
      </c>
      <c r="AR237">
        <v>999</v>
      </c>
      <c r="AU237" s="4"/>
      <c r="AV237" s="4"/>
      <c r="AW237" s="4"/>
      <c r="AX237" s="4"/>
      <c r="AZ237" s="12" t="str">
        <f t="shared" si="101"/>
        <v/>
      </c>
      <c r="BA237" s="12" t="str">
        <f>IF(_xlfn.IFNA(VLOOKUP(AU237,$K:$L,2,FALSE),"")=0,"",_xlfn.IFNA(VLOOKUP(AU237,$K:$L,2,FALSE),""))</f>
        <v/>
      </c>
      <c r="BB237" s="12" t="str">
        <f>IF(_xlfn.IFNA(VLOOKUP(AV237,$K:$L,2,FALSE),"")=0,"",_xlfn.IFNA(VLOOKUP(AV237,$K:$L,2,FALSE),""))</f>
        <v/>
      </c>
      <c r="BC237" s="12" t="str">
        <f>IF(_xlfn.IFNA(VLOOKUP(AW237,$K:$L,2,FALSE),"")=0,"",_xlfn.IFNA(VLOOKUP(AW237,$K:$L,2,FALSE),""))</f>
        <v/>
      </c>
      <c r="BD237" s="12" t="str">
        <f>IF(_xlfn.IFNA(VLOOKUP(AX237,$K:$L,2,FALSE),"")=0,"",_xlfn.IFNA(VLOOKUP(AX237,$K:$L,2,FALSE),""))</f>
        <v/>
      </c>
      <c r="BE237" s="12" t="str">
        <f>IF(_xlfn.IFNA(VLOOKUP(AY237,$K:$L,2,FALSE),"")=0,"",_xlfn.IFNA(VLOOKUP(AY237,$K:$L,2,FALSE),""))</f>
        <v/>
      </c>
      <c r="BF237" s="12" t="str">
        <f>_xlfn.IFNA(VLOOKUP(Y237,对应表!$Z:$AA,2,FALSE)&amp;Z237,"")</f>
        <v/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L237" t="e">
        <f t="shared" si="97"/>
        <v>#N/A</v>
      </c>
      <c r="BM237" t="str">
        <f t="shared" si="98"/>
        <v/>
      </c>
    </row>
    <row r="238" spans="11:65" x14ac:dyDescent="0.15">
      <c r="K238" t="str">
        <f t="shared" si="99"/>
        <v>被动生命大lv6</v>
      </c>
      <c r="L238" s="6" t="str">
        <f>Q238&amp;":"&amp;M238&amp;":"&amp;VLOOKUP(N238,对应表!B:C,2,FALSE)&amp;":"&amp;IF(buff!O238="",0,O238)</f>
        <v>20166:100:1:0</v>
      </c>
      <c r="M238">
        <v>100</v>
      </c>
      <c r="N238" s="1" t="s">
        <v>299</v>
      </c>
      <c r="O238">
        <v>0</v>
      </c>
      <c r="Q238">
        <v>20166</v>
      </c>
      <c r="R238" s="4" t="s">
        <v>1203</v>
      </c>
      <c r="S238" s="4" t="str">
        <f t="shared" si="96"/>
        <v>被动生命大lv6</v>
      </c>
      <c r="T238" t="s">
        <v>300</v>
      </c>
      <c r="Y238" t="s">
        <v>1157</v>
      </c>
      <c r="Z238" t="e">
        <f>INT(VLOOKUP($I238,角色属性概况!$I:$N,VLOOKUP($H238,对应表!$AD:$AE,2,FALSE),FALSE)*$J238)</f>
        <v>#N/A</v>
      </c>
      <c r="AI238" s="12" t="str">
        <f t="shared" si="100"/>
        <v/>
      </c>
      <c r="AR238">
        <v>999</v>
      </c>
      <c r="AU238" s="4"/>
      <c r="AV238" s="4"/>
      <c r="AW238" s="4"/>
      <c r="AX238" s="4"/>
      <c r="AZ238" s="12" t="str">
        <f t="shared" si="101"/>
        <v/>
      </c>
      <c r="BA238" s="12" t="str">
        <f>IF(_xlfn.IFNA(VLOOKUP(AU238,$K:$L,2,FALSE),"")=0,"",_xlfn.IFNA(VLOOKUP(AU238,$K:$L,2,FALSE),""))</f>
        <v/>
      </c>
      <c r="BB238" s="12" t="str">
        <f>IF(_xlfn.IFNA(VLOOKUP(AV238,$K:$L,2,FALSE),"")=0,"",_xlfn.IFNA(VLOOKUP(AV238,$K:$L,2,FALSE),""))</f>
        <v/>
      </c>
      <c r="BC238" s="12" t="str">
        <f>IF(_xlfn.IFNA(VLOOKUP(AW238,$K:$L,2,FALSE),"")=0,"",_xlfn.IFNA(VLOOKUP(AW238,$K:$L,2,FALSE),""))</f>
        <v/>
      </c>
      <c r="BD238" s="12" t="str">
        <f>IF(_xlfn.IFNA(VLOOKUP(AX238,$K:$L,2,FALSE),"")=0,"",_xlfn.IFNA(VLOOKUP(AX238,$K:$L,2,FALSE),""))</f>
        <v/>
      </c>
      <c r="BE238" s="12" t="str">
        <f>IF(_xlfn.IFNA(VLOOKUP(AY238,$K:$L,2,FALSE),"")=0,"",_xlfn.IFNA(VLOOKUP(AY238,$K:$L,2,FALSE),""))</f>
        <v/>
      </c>
      <c r="BF238" s="12" t="str">
        <f>_xlfn.IFNA(VLOOKUP(Y238,对应表!$Z:$AA,2,FALSE)&amp;Z238,"")</f>
        <v/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L238" t="e">
        <f t="shared" si="97"/>
        <v>#N/A</v>
      </c>
      <c r="BM238" t="str">
        <f t="shared" si="98"/>
        <v/>
      </c>
    </row>
    <row r="239" spans="11:65" x14ac:dyDescent="0.15">
      <c r="K239" t="str">
        <f t="shared" si="99"/>
        <v>被动生命大lv7</v>
      </c>
      <c r="L239" s="6" t="str">
        <f>Q239&amp;":"&amp;M239&amp;":"&amp;VLOOKUP(N239,对应表!B:C,2,FALSE)&amp;":"&amp;IF(buff!O239="",0,O239)</f>
        <v>20167:100:1:0</v>
      </c>
      <c r="M239">
        <v>100</v>
      </c>
      <c r="N239" s="1" t="s">
        <v>299</v>
      </c>
      <c r="O239">
        <v>0</v>
      </c>
      <c r="Q239">
        <v>20167</v>
      </c>
      <c r="R239" s="4" t="s">
        <v>1204</v>
      </c>
      <c r="S239" s="4" t="str">
        <f t="shared" si="96"/>
        <v>被动生命大lv7</v>
      </c>
      <c r="T239" t="s">
        <v>300</v>
      </c>
      <c r="Y239" t="s">
        <v>1157</v>
      </c>
      <c r="Z239" t="e">
        <f>INT(VLOOKUP($I239,角色属性概况!$I:$N,VLOOKUP($H239,对应表!$AD:$AE,2,FALSE),FALSE)*$J239)</f>
        <v>#N/A</v>
      </c>
      <c r="AI239" s="12" t="str">
        <f t="shared" si="100"/>
        <v/>
      </c>
      <c r="AR239">
        <v>999</v>
      </c>
      <c r="AU239" s="4"/>
      <c r="AV239" s="4"/>
      <c r="AW239" s="4"/>
      <c r="AX239" s="4"/>
      <c r="AZ239" s="12" t="str">
        <f t="shared" si="101"/>
        <v/>
      </c>
      <c r="BA239" s="12" t="str">
        <f>IF(_xlfn.IFNA(VLOOKUP(AU239,$K:$L,2,FALSE),"")=0,"",_xlfn.IFNA(VLOOKUP(AU239,$K:$L,2,FALSE),""))</f>
        <v/>
      </c>
      <c r="BB239" s="12" t="str">
        <f>IF(_xlfn.IFNA(VLOOKUP(AV239,$K:$L,2,FALSE),"")=0,"",_xlfn.IFNA(VLOOKUP(AV239,$K:$L,2,FALSE),""))</f>
        <v/>
      </c>
      <c r="BC239" s="12" t="str">
        <f>IF(_xlfn.IFNA(VLOOKUP(AW239,$K:$L,2,FALSE),"")=0,"",_xlfn.IFNA(VLOOKUP(AW239,$K:$L,2,FALSE),""))</f>
        <v/>
      </c>
      <c r="BD239" s="12" t="str">
        <f>IF(_xlfn.IFNA(VLOOKUP(AX239,$K:$L,2,FALSE),"")=0,"",_xlfn.IFNA(VLOOKUP(AX239,$K:$L,2,FALSE),""))</f>
        <v/>
      </c>
      <c r="BE239" s="12" t="str">
        <f>IF(_xlfn.IFNA(VLOOKUP(AY239,$K:$L,2,FALSE),"")=0,"",_xlfn.IFNA(VLOOKUP(AY239,$K:$L,2,FALSE),""))</f>
        <v/>
      </c>
      <c r="BF239" s="12" t="str">
        <f>_xlfn.IFNA(VLOOKUP(Y239,对应表!$Z:$AA,2,FALSE)&amp;Z239,"")</f>
        <v/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L239" t="e">
        <f t="shared" si="97"/>
        <v>#N/A</v>
      </c>
      <c r="BM239" t="str">
        <f t="shared" si="98"/>
        <v/>
      </c>
    </row>
    <row r="240" spans="11:65" x14ac:dyDescent="0.15">
      <c r="K240" t="str">
        <f t="shared" si="99"/>
        <v>被动生命大lv8</v>
      </c>
      <c r="L240" s="6" t="str">
        <f>Q240&amp;":"&amp;M240&amp;":"&amp;VLOOKUP(N240,对应表!B:C,2,FALSE)&amp;":"&amp;IF(buff!O240="",0,O240)</f>
        <v>20168:100:1:0</v>
      </c>
      <c r="M240">
        <v>100</v>
      </c>
      <c r="N240" s="1" t="s">
        <v>299</v>
      </c>
      <c r="O240">
        <v>0</v>
      </c>
      <c r="Q240">
        <v>20168</v>
      </c>
      <c r="R240" s="4" t="s">
        <v>1205</v>
      </c>
      <c r="S240" s="4" t="str">
        <f t="shared" si="96"/>
        <v>被动生命大lv8</v>
      </c>
      <c r="T240" t="s">
        <v>300</v>
      </c>
      <c r="Y240" t="s">
        <v>1157</v>
      </c>
      <c r="Z240" t="e">
        <f>INT(VLOOKUP($I240,角色属性概况!$I:$N,VLOOKUP($H240,对应表!$AD:$AE,2,FALSE),FALSE)*$J240)</f>
        <v>#N/A</v>
      </c>
      <c r="AI240" s="12" t="str">
        <f t="shared" si="100"/>
        <v/>
      </c>
      <c r="AR240">
        <v>999</v>
      </c>
      <c r="AU240" s="4"/>
      <c r="AV240" s="4"/>
      <c r="AW240" s="4"/>
      <c r="AX240" s="4"/>
      <c r="AZ240" s="12" t="str">
        <f t="shared" si="101"/>
        <v/>
      </c>
      <c r="BA240" s="12" t="str">
        <f>IF(_xlfn.IFNA(VLOOKUP(AU240,$K:$L,2,FALSE),"")=0,"",_xlfn.IFNA(VLOOKUP(AU240,$K:$L,2,FALSE),""))</f>
        <v/>
      </c>
      <c r="BB240" s="12" t="str">
        <f>IF(_xlfn.IFNA(VLOOKUP(AV240,$K:$L,2,FALSE),"")=0,"",_xlfn.IFNA(VLOOKUP(AV240,$K:$L,2,FALSE),""))</f>
        <v/>
      </c>
      <c r="BC240" s="12" t="str">
        <f>IF(_xlfn.IFNA(VLOOKUP(AW240,$K:$L,2,FALSE),"")=0,"",_xlfn.IFNA(VLOOKUP(AW240,$K:$L,2,FALSE),""))</f>
        <v/>
      </c>
      <c r="BD240" s="12" t="str">
        <f>IF(_xlfn.IFNA(VLOOKUP(AX240,$K:$L,2,FALSE),"")=0,"",_xlfn.IFNA(VLOOKUP(AX240,$K:$L,2,FALSE),""))</f>
        <v/>
      </c>
      <c r="BE240" s="12" t="str">
        <f>IF(_xlfn.IFNA(VLOOKUP(AY240,$K:$L,2,FALSE),"")=0,"",_xlfn.IFNA(VLOOKUP(AY240,$K:$L,2,FALSE),""))</f>
        <v/>
      </c>
      <c r="BF240" s="12" t="str">
        <f>_xlfn.IFNA(VLOOKUP(Y240,对应表!$Z:$AA,2,FALSE)&amp;Z240,"")</f>
        <v/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L240" t="e">
        <f t="shared" si="97"/>
        <v>#N/A</v>
      </c>
      <c r="BM240" t="str">
        <f t="shared" si="98"/>
        <v/>
      </c>
    </row>
    <row r="241" spans="11:65" x14ac:dyDescent="0.15">
      <c r="K241" t="str">
        <f t="shared" si="99"/>
        <v>被动生命大lv9</v>
      </c>
      <c r="L241" s="6" t="str">
        <f>Q241&amp;":"&amp;M241&amp;":"&amp;VLOOKUP(N241,对应表!B:C,2,FALSE)&amp;":"&amp;IF(buff!O241="",0,O241)</f>
        <v>20169:100:1:0</v>
      </c>
      <c r="M241">
        <v>100</v>
      </c>
      <c r="N241" s="1" t="s">
        <v>299</v>
      </c>
      <c r="O241">
        <v>0</v>
      </c>
      <c r="Q241">
        <v>20169</v>
      </c>
      <c r="R241" s="4" t="s">
        <v>1206</v>
      </c>
      <c r="S241" s="4" t="str">
        <f t="shared" si="96"/>
        <v>被动生命大lv9</v>
      </c>
      <c r="T241" t="s">
        <v>300</v>
      </c>
      <c r="Y241" t="s">
        <v>1157</v>
      </c>
      <c r="Z241" t="e">
        <f>INT(VLOOKUP($I241,角色属性概况!$I:$N,VLOOKUP($H241,对应表!$AD:$AE,2,FALSE),FALSE)*$J241)</f>
        <v>#N/A</v>
      </c>
      <c r="AI241" s="12" t="str">
        <f t="shared" si="100"/>
        <v/>
      </c>
      <c r="AR241">
        <v>999</v>
      </c>
      <c r="AU241" s="4"/>
      <c r="AV241" s="4"/>
      <c r="AW241" s="4"/>
      <c r="AX241" s="4"/>
      <c r="AZ241" s="12" t="str">
        <f t="shared" si="101"/>
        <v/>
      </c>
      <c r="BA241" s="12" t="str">
        <f>IF(_xlfn.IFNA(VLOOKUP(AU241,$K:$L,2,FALSE),"")=0,"",_xlfn.IFNA(VLOOKUP(AU241,$K:$L,2,FALSE),""))</f>
        <v/>
      </c>
      <c r="BB241" s="12" t="str">
        <f>IF(_xlfn.IFNA(VLOOKUP(AV241,$K:$L,2,FALSE),"")=0,"",_xlfn.IFNA(VLOOKUP(AV241,$K:$L,2,FALSE),""))</f>
        <v/>
      </c>
      <c r="BC241" s="12" t="str">
        <f>IF(_xlfn.IFNA(VLOOKUP(AW241,$K:$L,2,FALSE),"")=0,"",_xlfn.IFNA(VLOOKUP(AW241,$K:$L,2,FALSE),""))</f>
        <v/>
      </c>
      <c r="BD241" s="12" t="str">
        <f>IF(_xlfn.IFNA(VLOOKUP(AX241,$K:$L,2,FALSE),"")=0,"",_xlfn.IFNA(VLOOKUP(AX241,$K:$L,2,FALSE),""))</f>
        <v/>
      </c>
      <c r="BE241" s="12" t="str">
        <f>IF(_xlfn.IFNA(VLOOKUP(AY241,$K:$L,2,FALSE),"")=0,"",_xlfn.IFNA(VLOOKUP(AY241,$K:$L,2,FALSE),""))</f>
        <v/>
      </c>
      <c r="BF241" s="12" t="str">
        <f>_xlfn.IFNA(VLOOKUP(Y241,对应表!$Z:$AA,2,FALSE)&amp;Z241,"")</f>
        <v/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L241" t="e">
        <f t="shared" si="97"/>
        <v>#N/A</v>
      </c>
      <c r="BM241" t="str">
        <f t="shared" si="98"/>
        <v/>
      </c>
    </row>
    <row r="242" spans="11:65" x14ac:dyDescent="0.15">
      <c r="K242" t="str">
        <f t="shared" si="99"/>
        <v>被动生命大lv10</v>
      </c>
      <c r="L242" s="6" t="str">
        <f>Q242&amp;":"&amp;M242&amp;":"&amp;VLOOKUP(N242,对应表!B:C,2,FALSE)&amp;":"&amp;IF(buff!O242="",0,O242)</f>
        <v>20170:100:1:0</v>
      </c>
      <c r="M242">
        <v>100</v>
      </c>
      <c r="N242" s="1" t="s">
        <v>299</v>
      </c>
      <c r="O242">
        <v>0</v>
      </c>
      <c r="Q242">
        <v>20170</v>
      </c>
      <c r="R242" s="4" t="s">
        <v>1207</v>
      </c>
      <c r="S242" s="4" t="str">
        <f t="shared" si="96"/>
        <v>被动生命大lv10</v>
      </c>
      <c r="T242" t="s">
        <v>300</v>
      </c>
      <c r="Y242" t="s">
        <v>1157</v>
      </c>
      <c r="Z242" t="e">
        <f>INT(VLOOKUP($I242,角色属性概况!$I:$N,VLOOKUP($H242,对应表!$AD:$AE,2,FALSE),FALSE)*$J242)</f>
        <v>#N/A</v>
      </c>
      <c r="AI242" s="12" t="str">
        <f t="shared" si="100"/>
        <v/>
      </c>
      <c r="AR242">
        <v>999</v>
      </c>
      <c r="AU242" s="4"/>
      <c r="AV242" s="4"/>
      <c r="AW242" s="4"/>
      <c r="AX242" s="4"/>
      <c r="AZ242" s="12" t="str">
        <f t="shared" si="101"/>
        <v/>
      </c>
      <c r="BA242" s="12" t="str">
        <f>IF(_xlfn.IFNA(VLOOKUP(AU242,$K:$L,2,FALSE),"")=0,"",_xlfn.IFNA(VLOOKUP(AU242,$K:$L,2,FALSE),""))</f>
        <v/>
      </c>
      <c r="BB242" s="12" t="str">
        <f>IF(_xlfn.IFNA(VLOOKUP(AV242,$K:$L,2,FALSE),"")=0,"",_xlfn.IFNA(VLOOKUP(AV242,$K:$L,2,FALSE),""))</f>
        <v/>
      </c>
      <c r="BC242" s="12" t="str">
        <f>IF(_xlfn.IFNA(VLOOKUP(AW242,$K:$L,2,FALSE),"")=0,"",_xlfn.IFNA(VLOOKUP(AW242,$K:$L,2,FALSE),""))</f>
        <v/>
      </c>
      <c r="BD242" s="12" t="str">
        <f>IF(_xlfn.IFNA(VLOOKUP(AX242,$K:$L,2,FALSE),"")=0,"",_xlfn.IFNA(VLOOKUP(AX242,$K:$L,2,FALSE),""))</f>
        <v/>
      </c>
      <c r="BE242" s="12" t="str">
        <f>IF(_xlfn.IFNA(VLOOKUP(AY242,$K:$L,2,FALSE),"")=0,"",_xlfn.IFNA(VLOOKUP(AY242,$K:$L,2,FALSE),""))</f>
        <v/>
      </c>
      <c r="BF242" s="12" t="str">
        <f>_xlfn.IFNA(VLOOKUP(Y242,对应表!$Z:$AA,2,FALSE)&amp;Z242,"")</f>
        <v/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L242" t="e">
        <f t="shared" si="97"/>
        <v>#N/A</v>
      </c>
      <c r="BM242" t="str">
        <f t="shared" si="98"/>
        <v/>
      </c>
    </row>
    <row r="243" spans="11:65" x14ac:dyDescent="0.15">
      <c r="K243" t="str">
        <f t="shared" si="99"/>
        <v>被动生命大lv11</v>
      </c>
      <c r="L243" s="6" t="str">
        <f>Q243&amp;":"&amp;M243&amp;":"&amp;VLOOKUP(N243,对应表!B:C,2,FALSE)&amp;":"&amp;IF(buff!O243="",0,O243)</f>
        <v>20171:100:1:0</v>
      </c>
      <c r="M243">
        <v>100</v>
      </c>
      <c r="N243" s="1" t="s">
        <v>299</v>
      </c>
      <c r="O243">
        <v>0</v>
      </c>
      <c r="Q243">
        <v>20171</v>
      </c>
      <c r="R243" s="4" t="s">
        <v>1208</v>
      </c>
      <c r="S243" s="4" t="str">
        <f t="shared" si="96"/>
        <v>被动生命大lv11</v>
      </c>
      <c r="T243" t="s">
        <v>300</v>
      </c>
      <c r="Y243" t="s">
        <v>1157</v>
      </c>
      <c r="Z243" t="e">
        <f>INT(VLOOKUP($I243,角色属性概况!$I:$N,VLOOKUP($H243,对应表!$AD:$AE,2,FALSE),FALSE)*$J243)</f>
        <v>#N/A</v>
      </c>
      <c r="AI243" s="12" t="str">
        <f t="shared" si="100"/>
        <v/>
      </c>
      <c r="AR243">
        <v>999</v>
      </c>
      <c r="AU243" s="4"/>
      <c r="AV243" s="4"/>
      <c r="AW243" s="4"/>
      <c r="AX243" s="4"/>
      <c r="AZ243" s="12" t="str">
        <f t="shared" si="101"/>
        <v/>
      </c>
      <c r="BA243" s="12" t="str">
        <f>IF(_xlfn.IFNA(VLOOKUP(AU243,$K:$L,2,FALSE),"")=0,"",_xlfn.IFNA(VLOOKUP(AU243,$K:$L,2,FALSE),""))</f>
        <v/>
      </c>
      <c r="BB243" s="12" t="str">
        <f>IF(_xlfn.IFNA(VLOOKUP(AV243,$K:$L,2,FALSE),"")=0,"",_xlfn.IFNA(VLOOKUP(AV243,$K:$L,2,FALSE),""))</f>
        <v/>
      </c>
      <c r="BC243" s="12" t="str">
        <f>IF(_xlfn.IFNA(VLOOKUP(AW243,$K:$L,2,FALSE),"")=0,"",_xlfn.IFNA(VLOOKUP(AW243,$K:$L,2,FALSE),""))</f>
        <v/>
      </c>
      <c r="BD243" s="12" t="str">
        <f>IF(_xlfn.IFNA(VLOOKUP(AX243,$K:$L,2,FALSE),"")=0,"",_xlfn.IFNA(VLOOKUP(AX243,$K:$L,2,FALSE),""))</f>
        <v/>
      </c>
      <c r="BE243" s="12" t="str">
        <f>IF(_xlfn.IFNA(VLOOKUP(AY243,$K:$L,2,FALSE),"")=0,"",_xlfn.IFNA(VLOOKUP(AY243,$K:$L,2,FALSE),""))</f>
        <v/>
      </c>
      <c r="BF243" s="12" t="str">
        <f>_xlfn.IFNA(VLOOKUP(Y243,对应表!$Z:$AA,2,FALSE)&amp;Z243,"")</f>
        <v/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L243" t="e">
        <f t="shared" si="97"/>
        <v>#N/A</v>
      </c>
      <c r="BM243" t="str">
        <f t="shared" si="98"/>
        <v/>
      </c>
    </row>
    <row r="244" spans="11:65" x14ac:dyDescent="0.15">
      <c r="K244" t="str">
        <f t="shared" si="99"/>
        <v>被动生命大lv12</v>
      </c>
      <c r="L244" s="6" t="str">
        <f>Q244&amp;":"&amp;M244&amp;":"&amp;VLOOKUP(N244,对应表!B:C,2,FALSE)&amp;":"&amp;IF(buff!O244="",0,O244)</f>
        <v>20172:100:1:0</v>
      </c>
      <c r="M244">
        <v>100</v>
      </c>
      <c r="N244" s="1" t="s">
        <v>299</v>
      </c>
      <c r="O244">
        <v>0</v>
      </c>
      <c r="Q244">
        <v>20172</v>
      </c>
      <c r="R244" s="4" t="s">
        <v>1209</v>
      </c>
      <c r="S244" s="4" t="str">
        <f t="shared" si="96"/>
        <v>被动生命大lv12</v>
      </c>
      <c r="T244" t="s">
        <v>300</v>
      </c>
      <c r="Y244" t="s">
        <v>1157</v>
      </c>
      <c r="Z244" t="e">
        <f>INT(VLOOKUP($I244,角色属性概况!$I:$N,VLOOKUP($H244,对应表!$AD:$AE,2,FALSE),FALSE)*$J244)</f>
        <v>#N/A</v>
      </c>
      <c r="AI244" s="12" t="str">
        <f t="shared" si="100"/>
        <v/>
      </c>
      <c r="AR244">
        <v>999</v>
      </c>
      <c r="AU244" s="4"/>
      <c r="AV244" s="4"/>
      <c r="AW244" s="4"/>
      <c r="AX244" s="4"/>
      <c r="AZ244" s="12" t="str">
        <f t="shared" si="101"/>
        <v/>
      </c>
      <c r="BA244" s="12" t="str">
        <f>IF(_xlfn.IFNA(VLOOKUP(AU244,$K:$L,2,FALSE),"")=0,"",_xlfn.IFNA(VLOOKUP(AU244,$K:$L,2,FALSE),""))</f>
        <v/>
      </c>
      <c r="BB244" s="12" t="str">
        <f>IF(_xlfn.IFNA(VLOOKUP(AV244,$K:$L,2,FALSE),"")=0,"",_xlfn.IFNA(VLOOKUP(AV244,$K:$L,2,FALSE),""))</f>
        <v/>
      </c>
      <c r="BC244" s="12" t="str">
        <f>IF(_xlfn.IFNA(VLOOKUP(AW244,$K:$L,2,FALSE),"")=0,"",_xlfn.IFNA(VLOOKUP(AW244,$K:$L,2,FALSE),""))</f>
        <v/>
      </c>
      <c r="BD244" s="12" t="str">
        <f>IF(_xlfn.IFNA(VLOOKUP(AX244,$K:$L,2,FALSE),"")=0,"",_xlfn.IFNA(VLOOKUP(AX244,$K:$L,2,FALSE),""))</f>
        <v/>
      </c>
      <c r="BE244" s="12" t="str">
        <f>IF(_xlfn.IFNA(VLOOKUP(AY244,$K:$L,2,FALSE),"")=0,"",_xlfn.IFNA(VLOOKUP(AY244,$K:$L,2,FALSE),""))</f>
        <v/>
      </c>
      <c r="BF244" s="12" t="str">
        <f>_xlfn.IFNA(VLOOKUP(Y244,对应表!$Z:$AA,2,FALSE)&amp;Z244,"")</f>
        <v/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L244" t="e">
        <f t="shared" si="97"/>
        <v>#N/A</v>
      </c>
      <c r="BM244" t="str">
        <f t="shared" si="98"/>
        <v/>
      </c>
    </row>
    <row r="245" spans="11:65" x14ac:dyDescent="0.15">
      <c r="K245" t="str">
        <f t="shared" si="99"/>
        <v>被动生命大lv13</v>
      </c>
      <c r="L245" s="6" t="str">
        <f>Q245&amp;":"&amp;M245&amp;":"&amp;VLOOKUP(N245,对应表!B:C,2,FALSE)&amp;":"&amp;IF(buff!O245="",0,O245)</f>
        <v>20173:100:1:0</v>
      </c>
      <c r="M245">
        <v>100</v>
      </c>
      <c r="N245" s="1" t="s">
        <v>299</v>
      </c>
      <c r="O245">
        <v>0</v>
      </c>
      <c r="Q245">
        <v>20173</v>
      </c>
      <c r="R245" s="4" t="s">
        <v>1210</v>
      </c>
      <c r="S245" s="4" t="str">
        <f t="shared" si="96"/>
        <v>被动生命大lv13</v>
      </c>
      <c r="T245" t="s">
        <v>300</v>
      </c>
      <c r="Y245" t="s">
        <v>1157</v>
      </c>
      <c r="Z245" t="e">
        <f>INT(VLOOKUP($I245,角色属性概况!$I:$N,VLOOKUP($H245,对应表!$AD:$AE,2,FALSE),FALSE)*$J245)</f>
        <v>#N/A</v>
      </c>
      <c r="AI245" s="12" t="str">
        <f t="shared" si="100"/>
        <v/>
      </c>
      <c r="AR245">
        <v>999</v>
      </c>
      <c r="AU245" s="4"/>
      <c r="AV245" s="4"/>
      <c r="AW245" s="4"/>
      <c r="AX245" s="4"/>
      <c r="AZ245" s="12" t="str">
        <f t="shared" si="101"/>
        <v/>
      </c>
      <c r="BA245" s="12" t="str">
        <f>IF(_xlfn.IFNA(VLOOKUP(AU245,$K:$L,2,FALSE),"")=0,"",_xlfn.IFNA(VLOOKUP(AU245,$K:$L,2,FALSE),""))</f>
        <v/>
      </c>
      <c r="BB245" s="12" t="str">
        <f>IF(_xlfn.IFNA(VLOOKUP(AV245,$K:$L,2,FALSE),"")=0,"",_xlfn.IFNA(VLOOKUP(AV245,$K:$L,2,FALSE),""))</f>
        <v/>
      </c>
      <c r="BC245" s="12" t="str">
        <f>IF(_xlfn.IFNA(VLOOKUP(AW245,$K:$L,2,FALSE),"")=0,"",_xlfn.IFNA(VLOOKUP(AW245,$K:$L,2,FALSE),""))</f>
        <v/>
      </c>
      <c r="BD245" s="12" t="str">
        <f>IF(_xlfn.IFNA(VLOOKUP(AX245,$K:$L,2,FALSE),"")=0,"",_xlfn.IFNA(VLOOKUP(AX245,$K:$L,2,FALSE),""))</f>
        <v/>
      </c>
      <c r="BE245" s="12" t="str">
        <f>IF(_xlfn.IFNA(VLOOKUP(AY245,$K:$L,2,FALSE),"")=0,"",_xlfn.IFNA(VLOOKUP(AY245,$K:$L,2,FALSE),""))</f>
        <v/>
      </c>
      <c r="BF245" s="12" t="str">
        <f>_xlfn.IFNA(VLOOKUP(Y245,对应表!$Z:$AA,2,FALSE)&amp;Z245,"")</f>
        <v/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L245" t="e">
        <f t="shared" si="97"/>
        <v>#N/A</v>
      </c>
      <c r="BM245" t="str">
        <f t="shared" si="98"/>
        <v/>
      </c>
    </row>
    <row r="246" spans="11:65" x14ac:dyDescent="0.15">
      <c r="K246" t="str">
        <f t="shared" si="99"/>
        <v>被动生命大lv14</v>
      </c>
      <c r="L246" s="6" t="str">
        <f>Q246&amp;":"&amp;M246&amp;":"&amp;VLOOKUP(N246,对应表!B:C,2,FALSE)&amp;":"&amp;IF(buff!O246="",0,O246)</f>
        <v>20174:100:1:0</v>
      </c>
      <c r="M246">
        <v>100</v>
      </c>
      <c r="N246" s="1" t="s">
        <v>299</v>
      </c>
      <c r="O246">
        <v>0</v>
      </c>
      <c r="Q246">
        <v>20174</v>
      </c>
      <c r="R246" s="4" t="s">
        <v>1211</v>
      </c>
      <c r="S246" s="4" t="str">
        <f t="shared" si="96"/>
        <v>被动生命大lv14</v>
      </c>
      <c r="T246" t="s">
        <v>300</v>
      </c>
      <c r="Y246" t="s">
        <v>1157</v>
      </c>
      <c r="Z246" t="e">
        <f>INT(VLOOKUP($I246,角色属性概况!$I:$N,VLOOKUP($H246,对应表!$AD:$AE,2,FALSE),FALSE)*$J246)</f>
        <v>#N/A</v>
      </c>
      <c r="AI246" s="12" t="str">
        <f t="shared" si="100"/>
        <v/>
      </c>
      <c r="AR246">
        <v>999</v>
      </c>
      <c r="AU246" s="4"/>
      <c r="AV246" s="4"/>
      <c r="AW246" s="4"/>
      <c r="AX246" s="4"/>
      <c r="AZ246" s="12" t="str">
        <f t="shared" si="101"/>
        <v/>
      </c>
      <c r="BA246" s="12" t="str">
        <f>IF(_xlfn.IFNA(VLOOKUP(AU246,$K:$L,2,FALSE),"")=0,"",_xlfn.IFNA(VLOOKUP(AU246,$K:$L,2,FALSE),""))</f>
        <v/>
      </c>
      <c r="BB246" s="12" t="str">
        <f>IF(_xlfn.IFNA(VLOOKUP(AV246,$K:$L,2,FALSE),"")=0,"",_xlfn.IFNA(VLOOKUP(AV246,$K:$L,2,FALSE),""))</f>
        <v/>
      </c>
      <c r="BC246" s="12" t="str">
        <f>IF(_xlfn.IFNA(VLOOKUP(AW246,$K:$L,2,FALSE),"")=0,"",_xlfn.IFNA(VLOOKUP(AW246,$K:$L,2,FALSE),""))</f>
        <v/>
      </c>
      <c r="BD246" s="12" t="str">
        <f>IF(_xlfn.IFNA(VLOOKUP(AX246,$K:$L,2,FALSE),"")=0,"",_xlfn.IFNA(VLOOKUP(AX246,$K:$L,2,FALSE),""))</f>
        <v/>
      </c>
      <c r="BE246" s="12" t="str">
        <f>IF(_xlfn.IFNA(VLOOKUP(AY246,$K:$L,2,FALSE),"")=0,"",_xlfn.IFNA(VLOOKUP(AY246,$K:$L,2,FALSE),""))</f>
        <v/>
      </c>
      <c r="BF246" s="12" t="str">
        <f>_xlfn.IFNA(VLOOKUP(Y246,对应表!$Z:$AA,2,FALSE)&amp;Z246,"")</f>
        <v/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L246" t="e">
        <f t="shared" si="97"/>
        <v>#N/A</v>
      </c>
      <c r="BM246" t="str">
        <f t="shared" si="98"/>
        <v/>
      </c>
    </row>
    <row r="247" spans="11:65" x14ac:dyDescent="0.15">
      <c r="K247" t="str">
        <f t="shared" si="99"/>
        <v>被动生命大lv15</v>
      </c>
      <c r="L247" s="6" t="str">
        <f>Q247&amp;":"&amp;M247&amp;":"&amp;VLOOKUP(N247,对应表!B:C,2,FALSE)&amp;":"&amp;IF(buff!O247="",0,O247)</f>
        <v>20175:100:1:0</v>
      </c>
      <c r="M247">
        <v>100</v>
      </c>
      <c r="N247" s="1" t="s">
        <v>299</v>
      </c>
      <c r="O247">
        <v>0</v>
      </c>
      <c r="Q247">
        <v>20175</v>
      </c>
      <c r="R247" s="4" t="s">
        <v>1212</v>
      </c>
      <c r="S247" s="4" t="str">
        <f t="shared" si="96"/>
        <v>被动生命大lv15</v>
      </c>
      <c r="T247" t="s">
        <v>300</v>
      </c>
      <c r="Y247" t="s">
        <v>1157</v>
      </c>
      <c r="Z247" t="e">
        <f>INT(VLOOKUP($I247,角色属性概况!$I:$N,VLOOKUP($H247,对应表!$AD:$AE,2,FALSE),FALSE)*$J247)</f>
        <v>#N/A</v>
      </c>
      <c r="AI247" s="12" t="str">
        <f t="shared" si="100"/>
        <v/>
      </c>
      <c r="AR247">
        <v>999</v>
      </c>
      <c r="AU247" s="4"/>
      <c r="AV247" s="4"/>
      <c r="AW247" s="4"/>
      <c r="AX247" s="4"/>
      <c r="AZ247" s="12" t="str">
        <f t="shared" si="101"/>
        <v/>
      </c>
      <c r="BA247" s="12" t="str">
        <f>IF(_xlfn.IFNA(VLOOKUP(AU247,$K:$L,2,FALSE),"")=0,"",_xlfn.IFNA(VLOOKUP(AU247,$K:$L,2,FALSE),""))</f>
        <v/>
      </c>
      <c r="BB247" s="12" t="str">
        <f>IF(_xlfn.IFNA(VLOOKUP(AV247,$K:$L,2,FALSE),"")=0,"",_xlfn.IFNA(VLOOKUP(AV247,$K:$L,2,FALSE),""))</f>
        <v/>
      </c>
      <c r="BC247" s="12" t="str">
        <f>IF(_xlfn.IFNA(VLOOKUP(AW247,$K:$L,2,FALSE),"")=0,"",_xlfn.IFNA(VLOOKUP(AW247,$K:$L,2,FALSE),""))</f>
        <v/>
      </c>
      <c r="BD247" s="12" t="str">
        <f>IF(_xlfn.IFNA(VLOOKUP(AX247,$K:$L,2,FALSE),"")=0,"",_xlfn.IFNA(VLOOKUP(AX247,$K:$L,2,FALSE),""))</f>
        <v/>
      </c>
      <c r="BE247" s="12" t="str">
        <f>IF(_xlfn.IFNA(VLOOKUP(AY247,$K:$L,2,FALSE),"")=0,"",_xlfn.IFNA(VLOOKUP(AY247,$K:$L,2,FALSE),""))</f>
        <v/>
      </c>
      <c r="BF247" s="12" t="str">
        <f>_xlfn.IFNA(VLOOKUP(Y247,对应表!$Z:$AA,2,FALSE)&amp;Z247,"")</f>
        <v/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L247" t="e">
        <f t="shared" si="97"/>
        <v>#N/A</v>
      </c>
      <c r="BM247" t="str">
        <f t="shared" si="98"/>
        <v/>
      </c>
    </row>
    <row r="248" spans="11:65" x14ac:dyDescent="0.15">
      <c r="K248" t="str">
        <f t="shared" si="99"/>
        <v>被动生命大lv16</v>
      </c>
      <c r="L248" s="6" t="str">
        <f>Q248&amp;":"&amp;M248&amp;":"&amp;VLOOKUP(N248,对应表!B:C,2,FALSE)&amp;":"&amp;IF(buff!O248="",0,O248)</f>
        <v>20176:100:1:0</v>
      </c>
      <c r="M248">
        <v>100</v>
      </c>
      <c r="N248" s="1" t="s">
        <v>299</v>
      </c>
      <c r="O248">
        <v>0</v>
      </c>
      <c r="Q248">
        <v>20176</v>
      </c>
      <c r="R248" s="4" t="s">
        <v>1213</v>
      </c>
      <c r="S248" s="4" t="str">
        <f t="shared" si="96"/>
        <v>被动生命大lv16</v>
      </c>
      <c r="T248" t="s">
        <v>300</v>
      </c>
      <c r="Y248" t="s">
        <v>1157</v>
      </c>
      <c r="Z248" t="e">
        <f>INT(VLOOKUP($I248,角色属性概况!$I:$N,VLOOKUP($H248,对应表!$AD:$AE,2,FALSE),FALSE)*$J248)</f>
        <v>#N/A</v>
      </c>
      <c r="AI248" s="12" t="str">
        <f t="shared" si="100"/>
        <v/>
      </c>
      <c r="AR248">
        <v>999</v>
      </c>
      <c r="AU248" s="4"/>
      <c r="AV248" s="4"/>
      <c r="AW248" s="4"/>
      <c r="AX248" s="4"/>
      <c r="AZ248" s="12" t="str">
        <f t="shared" si="101"/>
        <v/>
      </c>
      <c r="BA248" s="12" t="str">
        <f>IF(_xlfn.IFNA(VLOOKUP(AU248,$K:$L,2,FALSE),"")=0,"",_xlfn.IFNA(VLOOKUP(AU248,$K:$L,2,FALSE),""))</f>
        <v/>
      </c>
      <c r="BB248" s="12" t="str">
        <f>IF(_xlfn.IFNA(VLOOKUP(AV248,$K:$L,2,FALSE),"")=0,"",_xlfn.IFNA(VLOOKUP(AV248,$K:$L,2,FALSE),""))</f>
        <v/>
      </c>
      <c r="BC248" s="12" t="str">
        <f>IF(_xlfn.IFNA(VLOOKUP(AW248,$K:$L,2,FALSE),"")=0,"",_xlfn.IFNA(VLOOKUP(AW248,$K:$L,2,FALSE),""))</f>
        <v/>
      </c>
      <c r="BD248" s="12" t="str">
        <f>IF(_xlfn.IFNA(VLOOKUP(AX248,$K:$L,2,FALSE),"")=0,"",_xlfn.IFNA(VLOOKUP(AX248,$K:$L,2,FALSE),""))</f>
        <v/>
      </c>
      <c r="BE248" s="12" t="str">
        <f>IF(_xlfn.IFNA(VLOOKUP(AY248,$K:$L,2,FALSE),"")=0,"",_xlfn.IFNA(VLOOKUP(AY248,$K:$L,2,FALSE),""))</f>
        <v/>
      </c>
      <c r="BF248" s="12" t="str">
        <f>_xlfn.IFNA(VLOOKUP(Y248,对应表!$Z:$AA,2,FALSE)&amp;Z248,"")</f>
        <v/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L248" t="e">
        <f t="shared" si="97"/>
        <v>#N/A</v>
      </c>
      <c r="BM248" t="str">
        <f t="shared" si="98"/>
        <v/>
      </c>
    </row>
    <row r="249" spans="11:65" x14ac:dyDescent="0.15">
      <c r="K249" t="str">
        <f t="shared" si="99"/>
        <v>被动生命大lv17</v>
      </c>
      <c r="L249" s="6" t="str">
        <f>Q249&amp;":"&amp;M249&amp;":"&amp;VLOOKUP(N249,对应表!B:C,2,FALSE)&amp;":"&amp;IF(buff!O249="",0,O249)</f>
        <v>20177:100:1:0</v>
      </c>
      <c r="M249">
        <v>100</v>
      </c>
      <c r="N249" s="1" t="s">
        <v>299</v>
      </c>
      <c r="O249">
        <v>0</v>
      </c>
      <c r="Q249">
        <v>20177</v>
      </c>
      <c r="R249" s="4" t="s">
        <v>1214</v>
      </c>
      <c r="S249" s="4" t="str">
        <f t="shared" si="96"/>
        <v>被动生命大lv17</v>
      </c>
      <c r="T249" t="s">
        <v>300</v>
      </c>
      <c r="Y249" t="s">
        <v>1157</v>
      </c>
      <c r="Z249" t="e">
        <f>INT(VLOOKUP($I249,角色属性概况!$I:$N,VLOOKUP($H249,对应表!$AD:$AE,2,FALSE),FALSE)*$J249)</f>
        <v>#N/A</v>
      </c>
      <c r="AI249" s="12" t="str">
        <f t="shared" si="100"/>
        <v/>
      </c>
      <c r="AR249">
        <v>999</v>
      </c>
      <c r="AU249" s="4"/>
      <c r="AV249" s="4"/>
      <c r="AW249" s="4"/>
      <c r="AX249" s="4"/>
      <c r="AZ249" s="12" t="str">
        <f t="shared" si="101"/>
        <v/>
      </c>
      <c r="BA249" s="12" t="str">
        <f>IF(_xlfn.IFNA(VLOOKUP(AU249,$K:$L,2,FALSE),"")=0,"",_xlfn.IFNA(VLOOKUP(AU249,$K:$L,2,FALSE),""))</f>
        <v/>
      </c>
      <c r="BB249" s="12" t="str">
        <f>IF(_xlfn.IFNA(VLOOKUP(AV249,$K:$L,2,FALSE),"")=0,"",_xlfn.IFNA(VLOOKUP(AV249,$K:$L,2,FALSE),""))</f>
        <v/>
      </c>
      <c r="BC249" s="12" t="str">
        <f>IF(_xlfn.IFNA(VLOOKUP(AW249,$K:$L,2,FALSE),"")=0,"",_xlfn.IFNA(VLOOKUP(AW249,$K:$L,2,FALSE),""))</f>
        <v/>
      </c>
      <c r="BD249" s="12" t="str">
        <f>IF(_xlfn.IFNA(VLOOKUP(AX249,$K:$L,2,FALSE),"")=0,"",_xlfn.IFNA(VLOOKUP(AX249,$K:$L,2,FALSE),""))</f>
        <v/>
      </c>
      <c r="BE249" s="12" t="str">
        <f>IF(_xlfn.IFNA(VLOOKUP(AY249,$K:$L,2,FALSE),"")=0,"",_xlfn.IFNA(VLOOKUP(AY249,$K:$L,2,FALSE),""))</f>
        <v/>
      </c>
      <c r="BF249" s="12" t="str">
        <f>_xlfn.IFNA(VLOOKUP(Y249,对应表!$Z:$AA,2,FALSE)&amp;Z249,"")</f>
        <v/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L249" t="e">
        <f t="shared" si="97"/>
        <v>#N/A</v>
      </c>
      <c r="BM249" t="str">
        <f t="shared" si="98"/>
        <v/>
      </c>
    </row>
    <row r="250" spans="11:65" x14ac:dyDescent="0.15">
      <c r="K250" t="str">
        <f t="shared" si="99"/>
        <v>被动生命大lv18</v>
      </c>
      <c r="L250" s="6" t="str">
        <f>Q250&amp;":"&amp;M250&amp;":"&amp;VLOOKUP(N250,对应表!B:C,2,FALSE)&amp;":"&amp;IF(buff!O250="",0,O250)</f>
        <v>20178:100:1:0</v>
      </c>
      <c r="M250">
        <v>100</v>
      </c>
      <c r="N250" s="1" t="s">
        <v>299</v>
      </c>
      <c r="O250">
        <v>0</v>
      </c>
      <c r="Q250">
        <v>20178</v>
      </c>
      <c r="R250" s="4" t="s">
        <v>1215</v>
      </c>
      <c r="S250" s="4" t="str">
        <f t="shared" si="96"/>
        <v>被动生命大lv18</v>
      </c>
      <c r="T250" t="s">
        <v>300</v>
      </c>
      <c r="Y250" t="s">
        <v>1157</v>
      </c>
      <c r="Z250" t="e">
        <f>INT(VLOOKUP($I250,角色属性概况!$I:$N,VLOOKUP($H250,对应表!$AD:$AE,2,FALSE),FALSE)*$J250)</f>
        <v>#N/A</v>
      </c>
      <c r="AI250" s="12" t="str">
        <f t="shared" si="100"/>
        <v/>
      </c>
      <c r="AR250">
        <v>999</v>
      </c>
      <c r="AU250" s="4"/>
      <c r="AV250" s="4"/>
      <c r="AW250" s="4"/>
      <c r="AX250" s="4"/>
      <c r="AZ250" s="12" t="str">
        <f t="shared" si="101"/>
        <v/>
      </c>
      <c r="BA250" s="12" t="str">
        <f>IF(_xlfn.IFNA(VLOOKUP(AU250,$K:$L,2,FALSE),"")=0,"",_xlfn.IFNA(VLOOKUP(AU250,$K:$L,2,FALSE),""))</f>
        <v/>
      </c>
      <c r="BB250" s="12" t="str">
        <f>IF(_xlfn.IFNA(VLOOKUP(AV250,$K:$L,2,FALSE),"")=0,"",_xlfn.IFNA(VLOOKUP(AV250,$K:$L,2,FALSE),""))</f>
        <v/>
      </c>
      <c r="BC250" s="12" t="str">
        <f>IF(_xlfn.IFNA(VLOOKUP(AW250,$K:$L,2,FALSE),"")=0,"",_xlfn.IFNA(VLOOKUP(AW250,$K:$L,2,FALSE),""))</f>
        <v/>
      </c>
      <c r="BD250" s="12" t="str">
        <f>IF(_xlfn.IFNA(VLOOKUP(AX250,$K:$L,2,FALSE),"")=0,"",_xlfn.IFNA(VLOOKUP(AX250,$K:$L,2,FALSE),""))</f>
        <v/>
      </c>
      <c r="BE250" s="12" t="str">
        <f>IF(_xlfn.IFNA(VLOOKUP(AY250,$K:$L,2,FALSE),"")=0,"",_xlfn.IFNA(VLOOKUP(AY250,$K:$L,2,FALSE),""))</f>
        <v/>
      </c>
      <c r="BF250" s="12" t="str">
        <f>_xlfn.IFNA(VLOOKUP(Y250,对应表!$Z:$AA,2,FALSE)&amp;Z250,"")</f>
        <v/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L250" t="e">
        <f t="shared" si="97"/>
        <v>#N/A</v>
      </c>
      <c r="BM250" t="str">
        <f t="shared" si="98"/>
        <v/>
      </c>
    </row>
    <row r="251" spans="11:65" x14ac:dyDescent="0.15">
      <c r="K251" t="str">
        <f t="shared" si="99"/>
        <v>被动生命大lv19</v>
      </c>
      <c r="L251" s="6" t="str">
        <f>Q251&amp;":"&amp;M251&amp;":"&amp;VLOOKUP(N251,对应表!B:C,2,FALSE)&amp;":"&amp;IF(buff!O251="",0,O251)</f>
        <v>20179:100:1:0</v>
      </c>
      <c r="M251">
        <v>100</v>
      </c>
      <c r="N251" s="1" t="s">
        <v>299</v>
      </c>
      <c r="O251">
        <v>0</v>
      </c>
      <c r="Q251">
        <v>20179</v>
      </c>
      <c r="R251" s="4" t="s">
        <v>1216</v>
      </c>
      <c r="S251" s="4" t="str">
        <f t="shared" si="96"/>
        <v>被动生命大lv19</v>
      </c>
      <c r="T251" t="s">
        <v>300</v>
      </c>
      <c r="Y251" t="s">
        <v>1157</v>
      </c>
      <c r="Z251" t="e">
        <f>INT(VLOOKUP($I251,角色属性概况!$I:$N,VLOOKUP($H251,对应表!$AD:$AE,2,FALSE),FALSE)*$J251)</f>
        <v>#N/A</v>
      </c>
      <c r="AI251" s="12" t="str">
        <f t="shared" si="100"/>
        <v/>
      </c>
      <c r="AR251">
        <v>999</v>
      </c>
      <c r="AU251" s="4"/>
      <c r="AV251" s="4"/>
      <c r="AW251" s="4"/>
      <c r="AX251" s="4"/>
      <c r="AZ251" s="12" t="str">
        <f t="shared" si="101"/>
        <v/>
      </c>
      <c r="BA251" s="12" t="str">
        <f>IF(_xlfn.IFNA(VLOOKUP(AU251,$K:$L,2,FALSE),"")=0,"",_xlfn.IFNA(VLOOKUP(AU251,$K:$L,2,FALSE),""))</f>
        <v/>
      </c>
      <c r="BB251" s="12" t="str">
        <f>IF(_xlfn.IFNA(VLOOKUP(AV251,$K:$L,2,FALSE),"")=0,"",_xlfn.IFNA(VLOOKUP(AV251,$K:$L,2,FALSE),""))</f>
        <v/>
      </c>
      <c r="BC251" s="12" t="str">
        <f>IF(_xlfn.IFNA(VLOOKUP(AW251,$K:$L,2,FALSE),"")=0,"",_xlfn.IFNA(VLOOKUP(AW251,$K:$L,2,FALSE),""))</f>
        <v/>
      </c>
      <c r="BD251" s="12" t="str">
        <f>IF(_xlfn.IFNA(VLOOKUP(AX251,$K:$L,2,FALSE),"")=0,"",_xlfn.IFNA(VLOOKUP(AX251,$K:$L,2,FALSE),""))</f>
        <v/>
      </c>
      <c r="BE251" s="12" t="str">
        <f>IF(_xlfn.IFNA(VLOOKUP(AY251,$K:$L,2,FALSE),"")=0,"",_xlfn.IFNA(VLOOKUP(AY251,$K:$L,2,FALSE),""))</f>
        <v/>
      </c>
      <c r="BF251" s="12" t="str">
        <f>_xlfn.IFNA(VLOOKUP(Y251,对应表!$Z:$AA,2,FALSE)&amp;Z251,"")</f>
        <v/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L251" t="e">
        <f t="shared" si="97"/>
        <v>#N/A</v>
      </c>
      <c r="BM251" t="str">
        <f t="shared" si="98"/>
        <v/>
      </c>
    </row>
    <row r="252" spans="11:65" x14ac:dyDescent="0.15">
      <c r="K252" t="str">
        <f t="shared" si="99"/>
        <v>被动生命大lv20</v>
      </c>
      <c r="L252" s="6" t="str">
        <f>Q252&amp;":"&amp;M252&amp;":"&amp;VLOOKUP(N252,对应表!B:C,2,FALSE)&amp;":"&amp;IF(buff!O252="",0,O252)</f>
        <v>20180:100:1:0</v>
      </c>
      <c r="M252">
        <v>100</v>
      </c>
      <c r="N252" s="1" t="s">
        <v>299</v>
      </c>
      <c r="O252">
        <v>0</v>
      </c>
      <c r="Q252">
        <v>20180</v>
      </c>
      <c r="R252" s="4" t="s">
        <v>1217</v>
      </c>
      <c r="S252" s="4" t="str">
        <f t="shared" si="96"/>
        <v>被动生命大lv20</v>
      </c>
      <c r="T252" t="s">
        <v>300</v>
      </c>
      <c r="Y252" t="s">
        <v>1157</v>
      </c>
      <c r="Z252" t="e">
        <f>INT(VLOOKUP($I252,角色属性概况!$I:$N,VLOOKUP($H252,对应表!$AD:$AE,2,FALSE),FALSE)*$J252)</f>
        <v>#N/A</v>
      </c>
      <c r="AI252" s="12" t="str">
        <f t="shared" si="100"/>
        <v/>
      </c>
      <c r="AR252">
        <v>999</v>
      </c>
      <c r="AU252" s="4"/>
      <c r="AV252" s="4"/>
      <c r="AW252" s="4"/>
      <c r="AX252" s="4"/>
      <c r="AZ252" s="12" t="str">
        <f t="shared" si="101"/>
        <v/>
      </c>
      <c r="BA252" s="12" t="str">
        <f>IF(_xlfn.IFNA(VLOOKUP(AU252,$K:$L,2,FALSE),"")=0,"",_xlfn.IFNA(VLOOKUP(AU252,$K:$L,2,FALSE),""))</f>
        <v/>
      </c>
      <c r="BB252" s="12" t="str">
        <f>IF(_xlfn.IFNA(VLOOKUP(AV252,$K:$L,2,FALSE),"")=0,"",_xlfn.IFNA(VLOOKUP(AV252,$K:$L,2,FALSE),""))</f>
        <v/>
      </c>
      <c r="BC252" s="12" t="str">
        <f>IF(_xlfn.IFNA(VLOOKUP(AW252,$K:$L,2,FALSE),"")=0,"",_xlfn.IFNA(VLOOKUP(AW252,$K:$L,2,FALSE),""))</f>
        <v/>
      </c>
      <c r="BD252" s="12" t="str">
        <f>IF(_xlfn.IFNA(VLOOKUP(AX252,$K:$L,2,FALSE),"")=0,"",_xlfn.IFNA(VLOOKUP(AX252,$K:$L,2,FALSE),""))</f>
        <v/>
      </c>
      <c r="BE252" s="12" t="str">
        <f>IF(_xlfn.IFNA(VLOOKUP(AY252,$K:$L,2,FALSE),"")=0,"",_xlfn.IFNA(VLOOKUP(AY252,$K:$L,2,FALSE),""))</f>
        <v/>
      </c>
      <c r="BF252" s="12" t="str">
        <f>_xlfn.IFNA(VLOOKUP(Y252,对应表!$Z:$AA,2,FALSE)&amp;Z252,"")</f>
        <v/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L252" t="e">
        <f t="shared" si="97"/>
        <v>#N/A</v>
      </c>
      <c r="BM252" t="str">
        <f t="shared" si="98"/>
        <v/>
      </c>
    </row>
    <row r="253" spans="11:65" x14ac:dyDescent="0.15">
      <c r="K253" t="str">
        <f t="shared" ref="K253:K272" si="102">R253</f>
        <v>被动急速lv1</v>
      </c>
      <c r="L253" s="6" t="str">
        <f>Q253&amp;":"&amp;M253&amp;":"&amp;VLOOKUP(N253,对应表!B:C,2,FALSE)&amp;":"&amp;IF(buff!O253="",0,O253)</f>
        <v>20181:100:1:0</v>
      </c>
      <c r="M253">
        <v>100</v>
      </c>
      <c r="N253" s="1" t="s">
        <v>299</v>
      </c>
      <c r="O253">
        <v>0</v>
      </c>
      <c r="Q253">
        <v>20181</v>
      </c>
      <c r="R253" s="4" t="s">
        <v>1218</v>
      </c>
      <c r="S253" s="4" t="str">
        <f t="shared" si="96"/>
        <v>被动急速lv1</v>
      </c>
      <c r="T253" t="s">
        <v>300</v>
      </c>
      <c r="Y253" t="s">
        <v>412</v>
      </c>
      <c r="Z253">
        <v>5</v>
      </c>
      <c r="AA253" t="s">
        <v>1238</v>
      </c>
      <c r="AB253">
        <v>5</v>
      </c>
      <c r="AI253" s="12" t="str">
        <f t="shared" ref="AI253:AI272" si="103">IF(BF253="","",BF253)&amp;IF(BG253="","","|"&amp;BG253)&amp;IF(BH253="","","|"&amp;BH253)&amp;IF(BI253="","","|"&amp;BI253)&amp;IF(BJ253="","","|"&amp;BJ253)</f>
        <v>HIT:5|SPD_P:5</v>
      </c>
      <c r="AR253">
        <v>999</v>
      </c>
      <c r="AU253" s="4"/>
      <c r="AV253" s="4"/>
      <c r="AW253" s="4"/>
      <c r="AX253" s="4"/>
      <c r="AZ253" s="12" t="str">
        <f t="shared" ref="AZ253:AZ272" si="104">IF(BA253="","",BA253)&amp;IF(BB253="","","|"&amp;BB253)&amp;IF(BC253="","","|"&amp;BC253)&amp;IF(BD253="","","|"&amp;BD253)&amp;IF(BE253="","","|"&amp;BE253)</f>
        <v/>
      </c>
      <c r="BA253" s="12" t="str">
        <f>IF(_xlfn.IFNA(VLOOKUP(AU253,$K:$L,2,FALSE),"")=0,"",_xlfn.IFNA(VLOOKUP(AU253,$K:$L,2,FALSE),""))</f>
        <v/>
      </c>
      <c r="BB253" s="12" t="str">
        <f>IF(_xlfn.IFNA(VLOOKUP(AV253,$K:$L,2,FALSE),"")=0,"",_xlfn.IFNA(VLOOKUP(AV253,$K:$L,2,FALSE),""))</f>
        <v/>
      </c>
      <c r="BC253" s="12" t="str">
        <f>IF(_xlfn.IFNA(VLOOKUP(AW253,$K:$L,2,FALSE),"")=0,"",_xlfn.IFNA(VLOOKUP(AW253,$K:$L,2,FALSE),""))</f>
        <v/>
      </c>
      <c r="BD253" s="12" t="str">
        <f>IF(_xlfn.IFNA(VLOOKUP(AX253,$K:$L,2,FALSE),"")=0,"",_xlfn.IFNA(VLOOKUP(AX253,$K:$L,2,FALSE),""))</f>
        <v/>
      </c>
      <c r="BE253" s="12" t="str">
        <f>IF(_xlfn.IFNA(VLOOKUP(AY253,$K:$L,2,FALSE),"")=0,"",_xlfn.IFNA(VLOOKUP(AY253,$K:$L,2,FALSE),""))</f>
        <v/>
      </c>
      <c r="BF253" s="12" t="str">
        <f>_xlfn.IFNA(VLOOKUP(Y253,对应表!$Z:$AA,2,FALSE)&amp;Z253,"")</f>
        <v>HIT:5</v>
      </c>
      <c r="BG253" s="12" t="str">
        <f>_xlfn.IFNA(VLOOKUP(AA253,对应表!$Z:$AA,2,FALSE)&amp;AB253,"")</f>
        <v>SPD_P:5</v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L253">
        <f t="shared" si="97"/>
        <v>5</v>
      </c>
      <c r="BM253">
        <f t="shared" si="98"/>
        <v>5</v>
      </c>
    </row>
    <row r="254" spans="11:65" x14ac:dyDescent="0.15">
      <c r="K254" t="str">
        <f t="shared" si="102"/>
        <v>被动急速lv2</v>
      </c>
      <c r="L254" s="6" t="str">
        <f>Q254&amp;":"&amp;M254&amp;":"&amp;VLOOKUP(N254,对应表!B:C,2,FALSE)&amp;":"&amp;IF(buff!O254="",0,O254)</f>
        <v>20182:100:1:0</v>
      </c>
      <c r="M254">
        <v>100</v>
      </c>
      <c r="N254" s="1" t="s">
        <v>299</v>
      </c>
      <c r="O254">
        <v>0</v>
      </c>
      <c r="Q254">
        <v>20182</v>
      </c>
      <c r="R254" s="4" t="s">
        <v>1219</v>
      </c>
      <c r="S254" s="4" t="str">
        <f t="shared" si="96"/>
        <v>被动急速lv2</v>
      </c>
      <c r="T254" t="s">
        <v>300</v>
      </c>
      <c r="Y254" t="s">
        <v>412</v>
      </c>
      <c r="Z254">
        <v>6</v>
      </c>
      <c r="AA254" t="s">
        <v>1238</v>
      </c>
      <c r="AB254">
        <v>5</v>
      </c>
      <c r="AI254" s="12" t="str">
        <f t="shared" si="103"/>
        <v>HIT:6|SPD_P:5</v>
      </c>
      <c r="AR254">
        <v>999</v>
      </c>
      <c r="AU254" s="4"/>
      <c r="AV254" s="4"/>
      <c r="AW254" s="4"/>
      <c r="AX254" s="4"/>
      <c r="AZ254" s="12" t="str">
        <f t="shared" si="104"/>
        <v/>
      </c>
      <c r="BA254" s="12" t="str">
        <f>IF(_xlfn.IFNA(VLOOKUP(AU254,$K:$L,2,FALSE),"")=0,"",_xlfn.IFNA(VLOOKUP(AU254,$K:$L,2,FALSE),""))</f>
        <v/>
      </c>
      <c r="BB254" s="12" t="str">
        <f>IF(_xlfn.IFNA(VLOOKUP(AV254,$K:$L,2,FALSE),"")=0,"",_xlfn.IFNA(VLOOKUP(AV254,$K:$L,2,FALSE),""))</f>
        <v/>
      </c>
      <c r="BC254" s="12" t="str">
        <f>IF(_xlfn.IFNA(VLOOKUP(AW254,$K:$L,2,FALSE),"")=0,"",_xlfn.IFNA(VLOOKUP(AW254,$K:$L,2,FALSE),""))</f>
        <v/>
      </c>
      <c r="BD254" s="12" t="str">
        <f>IF(_xlfn.IFNA(VLOOKUP(AX254,$K:$L,2,FALSE),"")=0,"",_xlfn.IFNA(VLOOKUP(AX254,$K:$L,2,FALSE),""))</f>
        <v/>
      </c>
      <c r="BE254" s="12" t="str">
        <f>IF(_xlfn.IFNA(VLOOKUP(AY254,$K:$L,2,FALSE),"")=0,"",_xlfn.IFNA(VLOOKUP(AY254,$K:$L,2,FALSE),""))</f>
        <v/>
      </c>
      <c r="BF254" s="12" t="str">
        <f>_xlfn.IFNA(VLOOKUP(Y254,对应表!$Z:$AA,2,FALSE)&amp;Z254,"")</f>
        <v>HIT:6</v>
      </c>
      <c r="BG254" s="12" t="str">
        <f>_xlfn.IFNA(VLOOKUP(AA254,对应表!$Z:$AA,2,FALSE)&amp;AB254,"")</f>
        <v>SPD_P:5</v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L254">
        <f t="shared" si="97"/>
        <v>6</v>
      </c>
      <c r="BM254">
        <f t="shared" si="98"/>
        <v>5</v>
      </c>
    </row>
    <row r="255" spans="11:65" x14ac:dyDescent="0.15">
      <c r="K255" t="str">
        <f t="shared" si="102"/>
        <v>被动急速lv3</v>
      </c>
      <c r="L255" s="6" t="str">
        <f>Q255&amp;":"&amp;M255&amp;":"&amp;VLOOKUP(N255,对应表!B:C,2,FALSE)&amp;":"&amp;IF(buff!O255="",0,O255)</f>
        <v>20183:100:1:0</v>
      </c>
      <c r="M255">
        <v>100</v>
      </c>
      <c r="N255" s="1" t="s">
        <v>299</v>
      </c>
      <c r="O255">
        <v>0</v>
      </c>
      <c r="Q255">
        <v>20183</v>
      </c>
      <c r="R255" s="4" t="s">
        <v>1220</v>
      </c>
      <c r="S255" s="4" t="str">
        <f t="shared" si="96"/>
        <v>被动急速lv3</v>
      </c>
      <c r="T255" t="s">
        <v>300</v>
      </c>
      <c r="Y255" t="s">
        <v>412</v>
      </c>
      <c r="Z255">
        <v>7</v>
      </c>
      <c r="AA255" t="s">
        <v>1238</v>
      </c>
      <c r="AB255">
        <v>6</v>
      </c>
      <c r="AI255" s="12" t="str">
        <f t="shared" si="103"/>
        <v>HIT:7|SPD_P:6</v>
      </c>
      <c r="AR255">
        <v>999</v>
      </c>
      <c r="AU255" s="4"/>
      <c r="AV255" s="4"/>
      <c r="AW255" s="4"/>
      <c r="AX255" s="4"/>
      <c r="AZ255" s="12" t="str">
        <f t="shared" si="104"/>
        <v/>
      </c>
      <c r="BA255" s="12" t="str">
        <f>IF(_xlfn.IFNA(VLOOKUP(AU255,$K:$L,2,FALSE),"")=0,"",_xlfn.IFNA(VLOOKUP(AU255,$K:$L,2,FALSE),""))</f>
        <v/>
      </c>
      <c r="BB255" s="12" t="str">
        <f>IF(_xlfn.IFNA(VLOOKUP(AV255,$K:$L,2,FALSE),"")=0,"",_xlfn.IFNA(VLOOKUP(AV255,$K:$L,2,FALSE),""))</f>
        <v/>
      </c>
      <c r="BC255" s="12" t="str">
        <f>IF(_xlfn.IFNA(VLOOKUP(AW255,$K:$L,2,FALSE),"")=0,"",_xlfn.IFNA(VLOOKUP(AW255,$K:$L,2,FALSE),""))</f>
        <v/>
      </c>
      <c r="BD255" s="12" t="str">
        <f>IF(_xlfn.IFNA(VLOOKUP(AX255,$K:$L,2,FALSE),"")=0,"",_xlfn.IFNA(VLOOKUP(AX255,$K:$L,2,FALSE),""))</f>
        <v/>
      </c>
      <c r="BE255" s="12" t="str">
        <f>IF(_xlfn.IFNA(VLOOKUP(AY255,$K:$L,2,FALSE),"")=0,"",_xlfn.IFNA(VLOOKUP(AY255,$K:$L,2,FALSE),""))</f>
        <v/>
      </c>
      <c r="BF255" s="12" t="str">
        <f>_xlfn.IFNA(VLOOKUP(Y255,对应表!$Z:$AA,2,FALSE)&amp;Z255,"")</f>
        <v>HIT:7</v>
      </c>
      <c r="BG255" s="12" t="str">
        <f>_xlfn.IFNA(VLOOKUP(AA255,对应表!$Z:$AA,2,FALSE)&amp;AB255,"")</f>
        <v>SPD_P:6</v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L255">
        <f t="shared" si="97"/>
        <v>7</v>
      </c>
      <c r="BM255">
        <f t="shared" si="98"/>
        <v>6</v>
      </c>
    </row>
    <row r="256" spans="11:65" x14ac:dyDescent="0.15">
      <c r="K256" t="str">
        <f t="shared" si="102"/>
        <v>被动急速lv4</v>
      </c>
      <c r="L256" s="6" t="str">
        <f>Q256&amp;":"&amp;M256&amp;":"&amp;VLOOKUP(N256,对应表!B:C,2,FALSE)&amp;":"&amp;IF(buff!O256="",0,O256)</f>
        <v>20184:100:1:0</v>
      </c>
      <c r="M256">
        <v>100</v>
      </c>
      <c r="N256" s="1" t="s">
        <v>299</v>
      </c>
      <c r="O256">
        <v>0</v>
      </c>
      <c r="Q256">
        <v>20184</v>
      </c>
      <c r="R256" s="4" t="s">
        <v>1221</v>
      </c>
      <c r="S256" s="4" t="str">
        <f t="shared" si="96"/>
        <v>被动急速lv4</v>
      </c>
      <c r="T256" t="s">
        <v>300</v>
      </c>
      <c r="Y256" t="s">
        <v>412</v>
      </c>
      <c r="Z256">
        <v>8</v>
      </c>
      <c r="AA256" t="s">
        <v>1238</v>
      </c>
      <c r="AB256">
        <v>6</v>
      </c>
      <c r="AI256" s="12" t="str">
        <f t="shared" si="103"/>
        <v>HIT:8|SPD_P:6</v>
      </c>
      <c r="AR256">
        <v>999</v>
      </c>
      <c r="AU256" s="4"/>
      <c r="AV256" s="4"/>
      <c r="AW256" s="4"/>
      <c r="AX256" s="4"/>
      <c r="AZ256" s="12" t="str">
        <f t="shared" si="104"/>
        <v/>
      </c>
      <c r="BA256" s="12" t="str">
        <f>IF(_xlfn.IFNA(VLOOKUP(AU256,$K:$L,2,FALSE),"")=0,"",_xlfn.IFNA(VLOOKUP(AU256,$K:$L,2,FALSE),""))</f>
        <v/>
      </c>
      <c r="BB256" s="12" t="str">
        <f>IF(_xlfn.IFNA(VLOOKUP(AV256,$K:$L,2,FALSE),"")=0,"",_xlfn.IFNA(VLOOKUP(AV256,$K:$L,2,FALSE),""))</f>
        <v/>
      </c>
      <c r="BC256" s="12" t="str">
        <f>IF(_xlfn.IFNA(VLOOKUP(AW256,$K:$L,2,FALSE),"")=0,"",_xlfn.IFNA(VLOOKUP(AW256,$K:$L,2,FALSE),""))</f>
        <v/>
      </c>
      <c r="BD256" s="12" t="str">
        <f>IF(_xlfn.IFNA(VLOOKUP(AX256,$K:$L,2,FALSE),"")=0,"",_xlfn.IFNA(VLOOKUP(AX256,$K:$L,2,FALSE),""))</f>
        <v/>
      </c>
      <c r="BE256" s="12" t="str">
        <f>IF(_xlfn.IFNA(VLOOKUP(AY256,$K:$L,2,FALSE),"")=0,"",_xlfn.IFNA(VLOOKUP(AY256,$K:$L,2,FALSE),""))</f>
        <v/>
      </c>
      <c r="BF256" s="12" t="str">
        <f>_xlfn.IFNA(VLOOKUP(Y256,对应表!$Z:$AA,2,FALSE)&amp;Z256,"")</f>
        <v>HIT:8</v>
      </c>
      <c r="BG256" s="12" t="str">
        <f>_xlfn.IFNA(VLOOKUP(AA256,对应表!$Z:$AA,2,FALSE)&amp;AB256,"")</f>
        <v>SPD_P:6</v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L256">
        <f t="shared" si="97"/>
        <v>8</v>
      </c>
      <c r="BM256">
        <f t="shared" si="98"/>
        <v>6</v>
      </c>
    </row>
    <row r="257" spans="11:65" x14ac:dyDescent="0.15">
      <c r="K257" t="str">
        <f t="shared" si="102"/>
        <v>被动急速lv5</v>
      </c>
      <c r="L257" s="6" t="str">
        <f>Q257&amp;":"&amp;M257&amp;":"&amp;VLOOKUP(N257,对应表!B:C,2,FALSE)&amp;":"&amp;IF(buff!O257="",0,O257)</f>
        <v>20185:100:1:0</v>
      </c>
      <c r="M257">
        <v>100</v>
      </c>
      <c r="N257" s="1" t="s">
        <v>299</v>
      </c>
      <c r="O257">
        <v>0</v>
      </c>
      <c r="Q257">
        <v>20185</v>
      </c>
      <c r="R257" s="4" t="s">
        <v>1222</v>
      </c>
      <c r="S257" s="4" t="str">
        <f t="shared" si="96"/>
        <v>被动急速lv5</v>
      </c>
      <c r="T257" t="s">
        <v>300</v>
      </c>
      <c r="Y257" t="s">
        <v>412</v>
      </c>
      <c r="Z257">
        <v>9</v>
      </c>
      <c r="AA257" t="s">
        <v>1238</v>
      </c>
      <c r="AB257">
        <f>AB255+1</f>
        <v>7</v>
      </c>
      <c r="AI257" s="12" t="str">
        <f t="shared" si="103"/>
        <v>HIT:9|SPD_P:7</v>
      </c>
      <c r="AR257">
        <v>999</v>
      </c>
      <c r="AU257" s="4"/>
      <c r="AV257" s="4"/>
      <c r="AW257" s="4"/>
      <c r="AX257" s="4"/>
      <c r="AZ257" s="12" t="str">
        <f t="shared" si="104"/>
        <v/>
      </c>
      <c r="BA257" s="12" t="str">
        <f>IF(_xlfn.IFNA(VLOOKUP(AU257,$K:$L,2,FALSE),"")=0,"",_xlfn.IFNA(VLOOKUP(AU257,$K:$L,2,FALSE),""))</f>
        <v/>
      </c>
      <c r="BB257" s="12" t="str">
        <f>IF(_xlfn.IFNA(VLOOKUP(AV257,$K:$L,2,FALSE),"")=0,"",_xlfn.IFNA(VLOOKUP(AV257,$K:$L,2,FALSE),""))</f>
        <v/>
      </c>
      <c r="BC257" s="12" t="str">
        <f>IF(_xlfn.IFNA(VLOOKUP(AW257,$K:$L,2,FALSE),"")=0,"",_xlfn.IFNA(VLOOKUP(AW257,$K:$L,2,FALSE),""))</f>
        <v/>
      </c>
      <c r="BD257" s="12" t="str">
        <f>IF(_xlfn.IFNA(VLOOKUP(AX257,$K:$L,2,FALSE),"")=0,"",_xlfn.IFNA(VLOOKUP(AX257,$K:$L,2,FALSE),""))</f>
        <v/>
      </c>
      <c r="BE257" s="12" t="str">
        <f>IF(_xlfn.IFNA(VLOOKUP(AY257,$K:$L,2,FALSE),"")=0,"",_xlfn.IFNA(VLOOKUP(AY257,$K:$L,2,FALSE),""))</f>
        <v/>
      </c>
      <c r="BF257" s="12" t="str">
        <f>_xlfn.IFNA(VLOOKUP(Y257,对应表!$Z:$AA,2,FALSE)&amp;Z257,"")</f>
        <v>HIT:9</v>
      </c>
      <c r="BG257" s="12" t="str">
        <f>_xlfn.IFNA(VLOOKUP(AA257,对应表!$Z:$AA,2,FALSE)&amp;AB257,"")</f>
        <v>SPD_P:7</v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L257">
        <f t="shared" si="97"/>
        <v>9</v>
      </c>
      <c r="BM257">
        <f t="shared" si="98"/>
        <v>7</v>
      </c>
    </row>
    <row r="258" spans="11:65" x14ac:dyDescent="0.15">
      <c r="K258" t="str">
        <f t="shared" si="102"/>
        <v>被动急速lv6</v>
      </c>
      <c r="L258" s="6" t="str">
        <f>Q258&amp;":"&amp;M258&amp;":"&amp;VLOOKUP(N258,对应表!B:C,2,FALSE)&amp;":"&amp;IF(buff!O258="",0,O258)</f>
        <v>20186:100:1:0</v>
      </c>
      <c r="M258">
        <v>100</v>
      </c>
      <c r="N258" s="1" t="s">
        <v>299</v>
      </c>
      <c r="O258">
        <v>0</v>
      </c>
      <c r="Q258">
        <v>20186</v>
      </c>
      <c r="R258" s="4" t="s">
        <v>1223</v>
      </c>
      <c r="S258" s="4" t="str">
        <f t="shared" ref="S258:S321" si="105">R258</f>
        <v>被动急速lv6</v>
      </c>
      <c r="T258" t="s">
        <v>300</v>
      </c>
      <c r="Y258" t="s">
        <v>412</v>
      </c>
      <c r="Z258">
        <v>10</v>
      </c>
      <c r="AA258" t="s">
        <v>1238</v>
      </c>
      <c r="AB258">
        <f t="shared" ref="AB258:AB264" si="106">AB256+1</f>
        <v>7</v>
      </c>
      <c r="AI258" s="12" t="str">
        <f t="shared" si="103"/>
        <v>HIT:10|SPD_P:7</v>
      </c>
      <c r="AR258">
        <v>999</v>
      </c>
      <c r="AU258" s="4"/>
      <c r="AV258" s="4"/>
      <c r="AW258" s="4"/>
      <c r="AX258" s="4"/>
      <c r="AZ258" s="12" t="str">
        <f t="shared" si="104"/>
        <v/>
      </c>
      <c r="BA258" s="12" t="str">
        <f>IF(_xlfn.IFNA(VLOOKUP(AU258,$K:$L,2,FALSE),"")=0,"",_xlfn.IFNA(VLOOKUP(AU258,$K:$L,2,FALSE),""))</f>
        <v/>
      </c>
      <c r="BB258" s="12" t="str">
        <f>IF(_xlfn.IFNA(VLOOKUP(AV258,$K:$L,2,FALSE),"")=0,"",_xlfn.IFNA(VLOOKUP(AV258,$K:$L,2,FALSE),""))</f>
        <v/>
      </c>
      <c r="BC258" s="12" t="str">
        <f>IF(_xlfn.IFNA(VLOOKUP(AW258,$K:$L,2,FALSE),"")=0,"",_xlfn.IFNA(VLOOKUP(AW258,$K:$L,2,FALSE),""))</f>
        <v/>
      </c>
      <c r="BD258" s="12" t="str">
        <f>IF(_xlfn.IFNA(VLOOKUP(AX258,$K:$L,2,FALSE),"")=0,"",_xlfn.IFNA(VLOOKUP(AX258,$K:$L,2,FALSE),""))</f>
        <v/>
      </c>
      <c r="BE258" s="12" t="str">
        <f>IF(_xlfn.IFNA(VLOOKUP(AY258,$K:$L,2,FALSE),"")=0,"",_xlfn.IFNA(VLOOKUP(AY258,$K:$L,2,FALSE),""))</f>
        <v/>
      </c>
      <c r="BF258" s="12" t="str">
        <f>_xlfn.IFNA(VLOOKUP(Y258,对应表!$Z:$AA,2,FALSE)&amp;Z258,"")</f>
        <v>HIT:10</v>
      </c>
      <c r="BG258" s="12" t="str">
        <f>_xlfn.IFNA(VLOOKUP(AA258,对应表!$Z:$AA,2,FALSE)&amp;AB258,"")</f>
        <v>SPD_P:7</v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L258">
        <f t="shared" si="97"/>
        <v>10</v>
      </c>
      <c r="BM258">
        <f t="shared" si="98"/>
        <v>7</v>
      </c>
    </row>
    <row r="259" spans="11:65" x14ac:dyDescent="0.15">
      <c r="K259" t="str">
        <f t="shared" si="102"/>
        <v>被动急速lv7</v>
      </c>
      <c r="L259" s="6" t="str">
        <f>Q259&amp;":"&amp;M259&amp;":"&amp;VLOOKUP(N259,对应表!B:C,2,FALSE)&amp;":"&amp;IF(buff!O259="",0,O259)</f>
        <v>20187:100:1:0</v>
      </c>
      <c r="M259">
        <v>100</v>
      </c>
      <c r="N259" s="1" t="s">
        <v>299</v>
      </c>
      <c r="O259">
        <v>0</v>
      </c>
      <c r="Q259">
        <v>20187</v>
      </c>
      <c r="R259" s="4" t="s">
        <v>1224</v>
      </c>
      <c r="S259" s="4" t="str">
        <f t="shared" si="105"/>
        <v>被动急速lv7</v>
      </c>
      <c r="T259" t="s">
        <v>300</v>
      </c>
      <c r="Y259" t="s">
        <v>412</v>
      </c>
      <c r="Z259">
        <v>11</v>
      </c>
      <c r="AA259" t="s">
        <v>1238</v>
      </c>
      <c r="AB259">
        <f t="shared" si="106"/>
        <v>8</v>
      </c>
      <c r="AI259" s="12" t="str">
        <f t="shared" si="103"/>
        <v>HIT:11|SPD_P:8</v>
      </c>
      <c r="AR259">
        <v>999</v>
      </c>
      <c r="AU259" s="4"/>
      <c r="AV259" s="4"/>
      <c r="AW259" s="4"/>
      <c r="AX259" s="4"/>
      <c r="AZ259" s="12" t="str">
        <f t="shared" si="104"/>
        <v/>
      </c>
      <c r="BA259" s="12" t="str">
        <f>IF(_xlfn.IFNA(VLOOKUP(AU259,$K:$L,2,FALSE),"")=0,"",_xlfn.IFNA(VLOOKUP(AU259,$K:$L,2,FALSE),""))</f>
        <v/>
      </c>
      <c r="BB259" s="12" t="str">
        <f>IF(_xlfn.IFNA(VLOOKUP(AV259,$K:$L,2,FALSE),"")=0,"",_xlfn.IFNA(VLOOKUP(AV259,$K:$L,2,FALSE),""))</f>
        <v/>
      </c>
      <c r="BC259" s="12" t="str">
        <f>IF(_xlfn.IFNA(VLOOKUP(AW259,$K:$L,2,FALSE),"")=0,"",_xlfn.IFNA(VLOOKUP(AW259,$K:$L,2,FALSE),""))</f>
        <v/>
      </c>
      <c r="BD259" s="12" t="str">
        <f>IF(_xlfn.IFNA(VLOOKUP(AX259,$K:$L,2,FALSE),"")=0,"",_xlfn.IFNA(VLOOKUP(AX259,$K:$L,2,FALSE),""))</f>
        <v/>
      </c>
      <c r="BE259" s="12" t="str">
        <f>IF(_xlfn.IFNA(VLOOKUP(AY259,$K:$L,2,FALSE),"")=0,"",_xlfn.IFNA(VLOOKUP(AY259,$K:$L,2,FALSE),""))</f>
        <v/>
      </c>
      <c r="BF259" s="12" t="str">
        <f>_xlfn.IFNA(VLOOKUP(Y259,对应表!$Z:$AA,2,FALSE)&amp;Z259,"")</f>
        <v>HIT:11</v>
      </c>
      <c r="BG259" s="12" t="str">
        <f>_xlfn.IFNA(VLOOKUP(AA259,对应表!$Z:$AA,2,FALSE)&amp;AB259,"")</f>
        <v>SPD_P:8</v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L259">
        <f t="shared" si="97"/>
        <v>11</v>
      </c>
      <c r="BM259">
        <f t="shared" si="98"/>
        <v>8</v>
      </c>
    </row>
    <row r="260" spans="11:65" x14ac:dyDescent="0.15">
      <c r="K260" t="str">
        <f t="shared" si="102"/>
        <v>被动急速lv8</v>
      </c>
      <c r="L260" s="6" t="str">
        <f>Q260&amp;":"&amp;M260&amp;":"&amp;VLOOKUP(N260,对应表!B:C,2,FALSE)&amp;":"&amp;IF(buff!O260="",0,O260)</f>
        <v>20188:100:1:0</v>
      </c>
      <c r="M260">
        <v>100</v>
      </c>
      <c r="N260" s="1" t="s">
        <v>299</v>
      </c>
      <c r="O260">
        <v>0</v>
      </c>
      <c r="Q260">
        <v>20188</v>
      </c>
      <c r="R260" s="4" t="s">
        <v>1225</v>
      </c>
      <c r="S260" s="4" t="str">
        <f t="shared" si="105"/>
        <v>被动急速lv8</v>
      </c>
      <c r="T260" t="s">
        <v>300</v>
      </c>
      <c r="Y260" t="s">
        <v>412</v>
      </c>
      <c r="Z260">
        <v>12</v>
      </c>
      <c r="AA260" t="s">
        <v>1238</v>
      </c>
      <c r="AB260">
        <f t="shared" si="106"/>
        <v>8</v>
      </c>
      <c r="AI260" s="12" t="str">
        <f t="shared" si="103"/>
        <v>HIT:12|SPD_P:8</v>
      </c>
      <c r="AR260">
        <v>999</v>
      </c>
      <c r="AU260" s="4"/>
      <c r="AV260" s="4"/>
      <c r="AW260" s="4"/>
      <c r="AX260" s="4"/>
      <c r="AZ260" s="12" t="str">
        <f t="shared" si="104"/>
        <v/>
      </c>
      <c r="BA260" s="12" t="str">
        <f>IF(_xlfn.IFNA(VLOOKUP(AU260,$K:$L,2,FALSE),"")=0,"",_xlfn.IFNA(VLOOKUP(AU260,$K:$L,2,FALSE),""))</f>
        <v/>
      </c>
      <c r="BB260" s="12" t="str">
        <f>IF(_xlfn.IFNA(VLOOKUP(AV260,$K:$L,2,FALSE),"")=0,"",_xlfn.IFNA(VLOOKUP(AV260,$K:$L,2,FALSE),""))</f>
        <v/>
      </c>
      <c r="BC260" s="12" t="str">
        <f>IF(_xlfn.IFNA(VLOOKUP(AW260,$K:$L,2,FALSE),"")=0,"",_xlfn.IFNA(VLOOKUP(AW260,$K:$L,2,FALSE),""))</f>
        <v/>
      </c>
      <c r="BD260" s="12" t="str">
        <f>IF(_xlfn.IFNA(VLOOKUP(AX260,$K:$L,2,FALSE),"")=0,"",_xlfn.IFNA(VLOOKUP(AX260,$K:$L,2,FALSE),""))</f>
        <v/>
      </c>
      <c r="BE260" s="12" t="str">
        <f>IF(_xlfn.IFNA(VLOOKUP(AY260,$K:$L,2,FALSE),"")=0,"",_xlfn.IFNA(VLOOKUP(AY260,$K:$L,2,FALSE),""))</f>
        <v/>
      </c>
      <c r="BF260" s="12" t="str">
        <f>_xlfn.IFNA(VLOOKUP(Y260,对应表!$Z:$AA,2,FALSE)&amp;Z260,"")</f>
        <v>HIT:12</v>
      </c>
      <c r="BG260" s="12" t="str">
        <f>_xlfn.IFNA(VLOOKUP(AA260,对应表!$Z:$AA,2,FALSE)&amp;AB260,"")</f>
        <v>SPD_P:8</v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L260">
        <f t="shared" si="97"/>
        <v>12</v>
      </c>
      <c r="BM260">
        <f t="shared" si="98"/>
        <v>8</v>
      </c>
    </row>
    <row r="261" spans="11:65" x14ac:dyDescent="0.15">
      <c r="K261" t="str">
        <f t="shared" si="102"/>
        <v>被动急速lv9</v>
      </c>
      <c r="L261" s="6" t="str">
        <f>Q261&amp;":"&amp;M261&amp;":"&amp;VLOOKUP(N261,对应表!B:C,2,FALSE)&amp;":"&amp;IF(buff!O261="",0,O261)</f>
        <v>20189:100:1:0</v>
      </c>
      <c r="M261">
        <v>100</v>
      </c>
      <c r="N261" s="1" t="s">
        <v>299</v>
      </c>
      <c r="O261">
        <v>0</v>
      </c>
      <c r="Q261">
        <v>20189</v>
      </c>
      <c r="R261" s="4" t="s">
        <v>1226</v>
      </c>
      <c r="S261" s="4" t="str">
        <f t="shared" si="105"/>
        <v>被动急速lv9</v>
      </c>
      <c r="T261" t="s">
        <v>300</v>
      </c>
      <c r="Y261" t="s">
        <v>412</v>
      </c>
      <c r="Z261">
        <v>13</v>
      </c>
      <c r="AA261" t="s">
        <v>1238</v>
      </c>
      <c r="AB261">
        <f t="shared" si="106"/>
        <v>9</v>
      </c>
      <c r="AI261" s="12" t="str">
        <f t="shared" si="103"/>
        <v>HIT:13|SPD_P:9</v>
      </c>
      <c r="AR261">
        <v>999</v>
      </c>
      <c r="AU261" s="4"/>
      <c r="AV261" s="4"/>
      <c r="AW261" s="4"/>
      <c r="AX261" s="4"/>
      <c r="AZ261" s="12" t="str">
        <f t="shared" si="104"/>
        <v/>
      </c>
      <c r="BA261" s="12" t="str">
        <f>IF(_xlfn.IFNA(VLOOKUP(AU261,$K:$L,2,FALSE),"")=0,"",_xlfn.IFNA(VLOOKUP(AU261,$K:$L,2,FALSE),""))</f>
        <v/>
      </c>
      <c r="BB261" s="12" t="str">
        <f>IF(_xlfn.IFNA(VLOOKUP(AV261,$K:$L,2,FALSE),"")=0,"",_xlfn.IFNA(VLOOKUP(AV261,$K:$L,2,FALSE),""))</f>
        <v/>
      </c>
      <c r="BC261" s="12" t="str">
        <f>IF(_xlfn.IFNA(VLOOKUP(AW261,$K:$L,2,FALSE),"")=0,"",_xlfn.IFNA(VLOOKUP(AW261,$K:$L,2,FALSE),""))</f>
        <v/>
      </c>
      <c r="BD261" s="12" t="str">
        <f>IF(_xlfn.IFNA(VLOOKUP(AX261,$K:$L,2,FALSE),"")=0,"",_xlfn.IFNA(VLOOKUP(AX261,$K:$L,2,FALSE),""))</f>
        <v/>
      </c>
      <c r="BE261" s="12" t="str">
        <f>IF(_xlfn.IFNA(VLOOKUP(AY261,$K:$L,2,FALSE),"")=0,"",_xlfn.IFNA(VLOOKUP(AY261,$K:$L,2,FALSE),""))</f>
        <v/>
      </c>
      <c r="BF261" s="12" t="str">
        <f>_xlfn.IFNA(VLOOKUP(Y261,对应表!$Z:$AA,2,FALSE)&amp;Z261,"")</f>
        <v>HIT:13</v>
      </c>
      <c r="BG261" s="12" t="str">
        <f>_xlfn.IFNA(VLOOKUP(AA261,对应表!$Z:$AA,2,FALSE)&amp;AB261,"")</f>
        <v>SPD_P:9</v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L261">
        <f t="shared" si="97"/>
        <v>13</v>
      </c>
      <c r="BM261">
        <f t="shared" si="98"/>
        <v>9</v>
      </c>
    </row>
    <row r="262" spans="11:65" x14ac:dyDescent="0.15">
      <c r="K262" t="str">
        <f t="shared" si="102"/>
        <v>被动急速lv10</v>
      </c>
      <c r="L262" s="6" t="str">
        <f>Q262&amp;":"&amp;M262&amp;":"&amp;VLOOKUP(N262,对应表!B:C,2,FALSE)&amp;":"&amp;IF(buff!O262="",0,O262)</f>
        <v>20190:100:1:0</v>
      </c>
      <c r="M262">
        <v>100</v>
      </c>
      <c r="N262" s="1" t="s">
        <v>299</v>
      </c>
      <c r="O262">
        <v>0</v>
      </c>
      <c r="Q262">
        <v>20190</v>
      </c>
      <c r="R262" s="4" t="s">
        <v>1227</v>
      </c>
      <c r="S262" s="4" t="str">
        <f t="shared" si="105"/>
        <v>被动急速lv10</v>
      </c>
      <c r="T262" t="s">
        <v>300</v>
      </c>
      <c r="Y262" t="s">
        <v>412</v>
      </c>
      <c r="Z262">
        <v>14</v>
      </c>
      <c r="AA262" t="s">
        <v>1238</v>
      </c>
      <c r="AB262">
        <f t="shared" si="106"/>
        <v>9</v>
      </c>
      <c r="AI262" s="12" t="str">
        <f t="shared" si="103"/>
        <v>HIT:14|SPD_P:9</v>
      </c>
      <c r="AR262">
        <v>999</v>
      </c>
      <c r="AU262" s="4"/>
      <c r="AV262" s="4"/>
      <c r="AW262" s="4"/>
      <c r="AX262" s="4"/>
      <c r="AZ262" s="12" t="str">
        <f t="shared" si="104"/>
        <v/>
      </c>
      <c r="BA262" s="12" t="str">
        <f>IF(_xlfn.IFNA(VLOOKUP(AU262,$K:$L,2,FALSE),"")=0,"",_xlfn.IFNA(VLOOKUP(AU262,$K:$L,2,FALSE),""))</f>
        <v/>
      </c>
      <c r="BB262" s="12" t="str">
        <f>IF(_xlfn.IFNA(VLOOKUP(AV262,$K:$L,2,FALSE),"")=0,"",_xlfn.IFNA(VLOOKUP(AV262,$K:$L,2,FALSE),""))</f>
        <v/>
      </c>
      <c r="BC262" s="12" t="str">
        <f>IF(_xlfn.IFNA(VLOOKUP(AW262,$K:$L,2,FALSE),"")=0,"",_xlfn.IFNA(VLOOKUP(AW262,$K:$L,2,FALSE),""))</f>
        <v/>
      </c>
      <c r="BD262" s="12" t="str">
        <f>IF(_xlfn.IFNA(VLOOKUP(AX262,$K:$L,2,FALSE),"")=0,"",_xlfn.IFNA(VLOOKUP(AX262,$K:$L,2,FALSE),""))</f>
        <v/>
      </c>
      <c r="BE262" s="12" t="str">
        <f>IF(_xlfn.IFNA(VLOOKUP(AY262,$K:$L,2,FALSE),"")=0,"",_xlfn.IFNA(VLOOKUP(AY262,$K:$L,2,FALSE),""))</f>
        <v/>
      </c>
      <c r="BF262" s="12" t="str">
        <f>_xlfn.IFNA(VLOOKUP(Y262,对应表!$Z:$AA,2,FALSE)&amp;Z262,"")</f>
        <v>HIT:14</v>
      </c>
      <c r="BG262" s="12" t="str">
        <f>_xlfn.IFNA(VLOOKUP(AA262,对应表!$Z:$AA,2,FALSE)&amp;AB262,"")</f>
        <v>SPD_P:9</v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L262">
        <f t="shared" si="97"/>
        <v>14</v>
      </c>
      <c r="BM262">
        <f t="shared" si="98"/>
        <v>9</v>
      </c>
    </row>
    <row r="263" spans="11:65" x14ac:dyDescent="0.15">
      <c r="K263" t="str">
        <f t="shared" si="102"/>
        <v>被动急速lv11</v>
      </c>
      <c r="L263" s="6" t="str">
        <f>Q263&amp;":"&amp;M263&amp;":"&amp;VLOOKUP(N263,对应表!B:C,2,FALSE)&amp;":"&amp;IF(buff!O263="",0,O263)</f>
        <v>20191:100:1:0</v>
      </c>
      <c r="M263">
        <v>100</v>
      </c>
      <c r="N263" s="1" t="s">
        <v>299</v>
      </c>
      <c r="O263">
        <v>0</v>
      </c>
      <c r="Q263">
        <v>20191</v>
      </c>
      <c r="R263" s="4" t="s">
        <v>1228</v>
      </c>
      <c r="S263" s="4" t="str">
        <f t="shared" si="105"/>
        <v>被动急速lv11</v>
      </c>
      <c r="T263" t="s">
        <v>300</v>
      </c>
      <c r="Y263" t="s">
        <v>412</v>
      </c>
      <c r="Z263">
        <v>15</v>
      </c>
      <c r="AA263" t="s">
        <v>1238</v>
      </c>
      <c r="AB263">
        <f t="shared" si="106"/>
        <v>10</v>
      </c>
      <c r="AI263" s="12" t="str">
        <f t="shared" si="103"/>
        <v>HIT:15|SPD_P:10</v>
      </c>
      <c r="AR263">
        <v>999</v>
      </c>
      <c r="AU263" s="4"/>
      <c r="AV263" s="4"/>
      <c r="AW263" s="4"/>
      <c r="AX263" s="4"/>
      <c r="AZ263" s="12" t="str">
        <f t="shared" si="104"/>
        <v/>
      </c>
      <c r="BA263" s="12" t="str">
        <f>IF(_xlfn.IFNA(VLOOKUP(AU263,$K:$L,2,FALSE),"")=0,"",_xlfn.IFNA(VLOOKUP(AU263,$K:$L,2,FALSE),""))</f>
        <v/>
      </c>
      <c r="BB263" s="12" t="str">
        <f>IF(_xlfn.IFNA(VLOOKUP(AV263,$K:$L,2,FALSE),"")=0,"",_xlfn.IFNA(VLOOKUP(AV263,$K:$L,2,FALSE),""))</f>
        <v/>
      </c>
      <c r="BC263" s="12" t="str">
        <f>IF(_xlfn.IFNA(VLOOKUP(AW263,$K:$L,2,FALSE),"")=0,"",_xlfn.IFNA(VLOOKUP(AW263,$K:$L,2,FALSE),""))</f>
        <v/>
      </c>
      <c r="BD263" s="12" t="str">
        <f>IF(_xlfn.IFNA(VLOOKUP(AX263,$K:$L,2,FALSE),"")=0,"",_xlfn.IFNA(VLOOKUP(AX263,$K:$L,2,FALSE),""))</f>
        <v/>
      </c>
      <c r="BE263" s="12" t="str">
        <f>IF(_xlfn.IFNA(VLOOKUP(AY263,$K:$L,2,FALSE),"")=0,"",_xlfn.IFNA(VLOOKUP(AY263,$K:$L,2,FALSE),""))</f>
        <v/>
      </c>
      <c r="BF263" s="12" t="str">
        <f>_xlfn.IFNA(VLOOKUP(Y263,对应表!$Z:$AA,2,FALSE)&amp;Z263,"")</f>
        <v>HIT:15</v>
      </c>
      <c r="BG263" s="12" t="str">
        <f>_xlfn.IFNA(VLOOKUP(AA263,对应表!$Z:$AA,2,FALSE)&amp;AB263,"")</f>
        <v>SPD_P:10</v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L263">
        <f t="shared" ref="BL263:BL326" si="107">IF(Z263="",IF(U263="",AO263,U263),Z263)</f>
        <v>15</v>
      </c>
      <c r="BM263">
        <f t="shared" ref="BM263:BM326" si="108">IF(AB263="","",AB263)</f>
        <v>10</v>
      </c>
    </row>
    <row r="264" spans="11:65" x14ac:dyDescent="0.15">
      <c r="K264" t="str">
        <f t="shared" si="102"/>
        <v>被动急速lv12</v>
      </c>
      <c r="L264" s="6" t="str">
        <f>Q264&amp;":"&amp;M264&amp;":"&amp;VLOOKUP(N264,对应表!B:C,2,FALSE)&amp;":"&amp;IF(buff!O264="",0,O264)</f>
        <v>20192:100:1:0</v>
      </c>
      <c r="M264">
        <v>100</v>
      </c>
      <c r="N264" s="1" t="s">
        <v>299</v>
      </c>
      <c r="O264">
        <v>0</v>
      </c>
      <c r="Q264">
        <v>20192</v>
      </c>
      <c r="R264" s="4" t="s">
        <v>1229</v>
      </c>
      <c r="S264" s="4" t="str">
        <f t="shared" si="105"/>
        <v>被动急速lv12</v>
      </c>
      <c r="T264" t="s">
        <v>300</v>
      </c>
      <c r="Y264" t="s">
        <v>412</v>
      </c>
      <c r="Z264">
        <v>16</v>
      </c>
      <c r="AA264" t="s">
        <v>1238</v>
      </c>
      <c r="AB264">
        <f t="shared" si="106"/>
        <v>10</v>
      </c>
      <c r="AI264" s="12" t="str">
        <f t="shared" si="103"/>
        <v>HIT:16|SPD_P:10</v>
      </c>
      <c r="AR264">
        <v>999</v>
      </c>
      <c r="AU264" s="4"/>
      <c r="AV264" s="4"/>
      <c r="AW264" s="4"/>
      <c r="AX264" s="4"/>
      <c r="AZ264" s="12" t="str">
        <f t="shared" si="104"/>
        <v/>
      </c>
      <c r="BA264" s="12" t="str">
        <f>IF(_xlfn.IFNA(VLOOKUP(AU264,$K:$L,2,FALSE),"")=0,"",_xlfn.IFNA(VLOOKUP(AU264,$K:$L,2,FALSE),""))</f>
        <v/>
      </c>
      <c r="BB264" s="12" t="str">
        <f>IF(_xlfn.IFNA(VLOOKUP(AV264,$K:$L,2,FALSE),"")=0,"",_xlfn.IFNA(VLOOKUP(AV264,$K:$L,2,FALSE),""))</f>
        <v/>
      </c>
      <c r="BC264" s="12" t="str">
        <f>IF(_xlfn.IFNA(VLOOKUP(AW264,$K:$L,2,FALSE),"")=0,"",_xlfn.IFNA(VLOOKUP(AW264,$K:$L,2,FALSE),""))</f>
        <v/>
      </c>
      <c r="BD264" s="12" t="str">
        <f>IF(_xlfn.IFNA(VLOOKUP(AX264,$K:$L,2,FALSE),"")=0,"",_xlfn.IFNA(VLOOKUP(AX264,$K:$L,2,FALSE),""))</f>
        <v/>
      </c>
      <c r="BE264" s="12" t="str">
        <f>IF(_xlfn.IFNA(VLOOKUP(AY264,$K:$L,2,FALSE),"")=0,"",_xlfn.IFNA(VLOOKUP(AY264,$K:$L,2,FALSE),""))</f>
        <v/>
      </c>
      <c r="BF264" s="12" t="str">
        <f>_xlfn.IFNA(VLOOKUP(Y264,对应表!$Z:$AA,2,FALSE)&amp;Z264,"")</f>
        <v>HIT:16</v>
      </c>
      <c r="BG264" s="12" t="str">
        <f>_xlfn.IFNA(VLOOKUP(AA264,对应表!$Z:$AA,2,FALSE)&amp;AB264,"")</f>
        <v>SPD_P:10</v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L264">
        <f t="shared" si="107"/>
        <v>16</v>
      </c>
      <c r="BM264">
        <f t="shared" si="108"/>
        <v>10</v>
      </c>
    </row>
    <row r="265" spans="11:65" x14ac:dyDescent="0.15">
      <c r="K265" t="str">
        <f t="shared" si="102"/>
        <v>被动急速lv13</v>
      </c>
      <c r="L265" s="6" t="str">
        <f>Q265&amp;":"&amp;M265&amp;":"&amp;VLOOKUP(N265,对应表!B:C,2,FALSE)&amp;":"&amp;IF(buff!O265="",0,O265)</f>
        <v>20193:100:1:0</v>
      </c>
      <c r="M265">
        <v>100</v>
      </c>
      <c r="N265" s="1" t="s">
        <v>299</v>
      </c>
      <c r="O265">
        <v>0</v>
      </c>
      <c r="Q265">
        <v>20193</v>
      </c>
      <c r="R265" s="4" t="s">
        <v>1230</v>
      </c>
      <c r="S265" s="4" t="str">
        <f t="shared" si="105"/>
        <v>被动急速lv13</v>
      </c>
      <c r="T265" t="s">
        <v>300</v>
      </c>
      <c r="Y265" t="s">
        <v>412</v>
      </c>
      <c r="Z265">
        <v>17</v>
      </c>
      <c r="AA265" t="s">
        <v>1238</v>
      </c>
      <c r="AB265">
        <v>10</v>
      </c>
      <c r="AI265" s="12" t="str">
        <f t="shared" si="103"/>
        <v>HIT:17|SPD_P:10</v>
      </c>
      <c r="AR265">
        <v>999</v>
      </c>
      <c r="AU265" s="4"/>
      <c r="AV265" s="4"/>
      <c r="AW265" s="4"/>
      <c r="AX265" s="4"/>
      <c r="AZ265" s="12" t="str">
        <f t="shared" si="104"/>
        <v/>
      </c>
      <c r="BA265" s="12" t="str">
        <f>IF(_xlfn.IFNA(VLOOKUP(AU265,$K:$L,2,FALSE),"")=0,"",_xlfn.IFNA(VLOOKUP(AU265,$K:$L,2,FALSE),""))</f>
        <v/>
      </c>
      <c r="BB265" s="12" t="str">
        <f>IF(_xlfn.IFNA(VLOOKUP(AV265,$K:$L,2,FALSE),"")=0,"",_xlfn.IFNA(VLOOKUP(AV265,$K:$L,2,FALSE),""))</f>
        <v/>
      </c>
      <c r="BC265" s="12" t="str">
        <f>IF(_xlfn.IFNA(VLOOKUP(AW265,$K:$L,2,FALSE),"")=0,"",_xlfn.IFNA(VLOOKUP(AW265,$K:$L,2,FALSE),""))</f>
        <v/>
      </c>
      <c r="BD265" s="12" t="str">
        <f>IF(_xlfn.IFNA(VLOOKUP(AX265,$K:$L,2,FALSE),"")=0,"",_xlfn.IFNA(VLOOKUP(AX265,$K:$L,2,FALSE),""))</f>
        <v/>
      </c>
      <c r="BE265" s="12" t="str">
        <f>IF(_xlfn.IFNA(VLOOKUP(AY265,$K:$L,2,FALSE),"")=0,"",_xlfn.IFNA(VLOOKUP(AY265,$K:$L,2,FALSE),""))</f>
        <v/>
      </c>
      <c r="BF265" s="12" t="str">
        <f>_xlfn.IFNA(VLOOKUP(Y265,对应表!$Z:$AA,2,FALSE)&amp;Z265,"")</f>
        <v>HIT:17</v>
      </c>
      <c r="BG265" s="12" t="str">
        <f>_xlfn.IFNA(VLOOKUP(AA265,对应表!$Z:$AA,2,FALSE)&amp;AB265,"")</f>
        <v>SPD_P:10</v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L265">
        <f t="shared" si="107"/>
        <v>17</v>
      </c>
      <c r="BM265">
        <f t="shared" si="108"/>
        <v>10</v>
      </c>
    </row>
    <row r="266" spans="11:65" x14ac:dyDescent="0.15">
      <c r="K266" t="str">
        <f t="shared" si="102"/>
        <v>被动急速lv14</v>
      </c>
      <c r="L266" s="6" t="str">
        <f>Q266&amp;":"&amp;M266&amp;":"&amp;VLOOKUP(N266,对应表!B:C,2,FALSE)&amp;":"&amp;IF(buff!O266="",0,O266)</f>
        <v>20194:100:1:0</v>
      </c>
      <c r="M266">
        <v>100</v>
      </c>
      <c r="N266" s="1" t="s">
        <v>299</v>
      </c>
      <c r="O266">
        <v>0</v>
      </c>
      <c r="Q266">
        <v>20194</v>
      </c>
      <c r="R266" s="4" t="s">
        <v>1231</v>
      </c>
      <c r="S266" s="4" t="str">
        <f t="shared" si="105"/>
        <v>被动急速lv14</v>
      </c>
      <c r="T266" t="s">
        <v>300</v>
      </c>
      <c r="Y266" t="s">
        <v>412</v>
      </c>
      <c r="Z266">
        <v>18</v>
      </c>
      <c r="AA266" t="s">
        <v>1238</v>
      </c>
      <c r="AB266">
        <v>10</v>
      </c>
      <c r="AI266" s="12" t="str">
        <f t="shared" si="103"/>
        <v>HIT:18|SPD_P:10</v>
      </c>
      <c r="AR266">
        <v>999</v>
      </c>
      <c r="AU266" s="4"/>
      <c r="AV266" s="4"/>
      <c r="AW266" s="4"/>
      <c r="AX266" s="4"/>
      <c r="AZ266" s="12" t="str">
        <f t="shared" si="104"/>
        <v/>
      </c>
      <c r="BA266" s="12" t="str">
        <f>IF(_xlfn.IFNA(VLOOKUP(AU266,$K:$L,2,FALSE),"")=0,"",_xlfn.IFNA(VLOOKUP(AU266,$K:$L,2,FALSE),""))</f>
        <v/>
      </c>
      <c r="BB266" s="12" t="str">
        <f>IF(_xlfn.IFNA(VLOOKUP(AV266,$K:$L,2,FALSE),"")=0,"",_xlfn.IFNA(VLOOKUP(AV266,$K:$L,2,FALSE),""))</f>
        <v/>
      </c>
      <c r="BC266" s="12" t="str">
        <f>IF(_xlfn.IFNA(VLOOKUP(AW266,$K:$L,2,FALSE),"")=0,"",_xlfn.IFNA(VLOOKUP(AW266,$K:$L,2,FALSE),""))</f>
        <v/>
      </c>
      <c r="BD266" s="12" t="str">
        <f>IF(_xlfn.IFNA(VLOOKUP(AX266,$K:$L,2,FALSE),"")=0,"",_xlfn.IFNA(VLOOKUP(AX266,$K:$L,2,FALSE),""))</f>
        <v/>
      </c>
      <c r="BE266" s="12" t="str">
        <f>IF(_xlfn.IFNA(VLOOKUP(AY266,$K:$L,2,FALSE),"")=0,"",_xlfn.IFNA(VLOOKUP(AY266,$K:$L,2,FALSE),""))</f>
        <v/>
      </c>
      <c r="BF266" s="12" t="str">
        <f>_xlfn.IFNA(VLOOKUP(Y266,对应表!$Z:$AA,2,FALSE)&amp;Z266,"")</f>
        <v>HIT:18</v>
      </c>
      <c r="BG266" s="12" t="str">
        <f>_xlfn.IFNA(VLOOKUP(AA266,对应表!$Z:$AA,2,FALSE)&amp;AB266,"")</f>
        <v>SPD_P:10</v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L266">
        <f t="shared" si="107"/>
        <v>18</v>
      </c>
      <c r="BM266">
        <f t="shared" si="108"/>
        <v>10</v>
      </c>
    </row>
    <row r="267" spans="11:65" x14ac:dyDescent="0.15">
      <c r="K267" t="str">
        <f t="shared" si="102"/>
        <v>被动急速lv15</v>
      </c>
      <c r="L267" s="6" t="str">
        <f>Q267&amp;":"&amp;M267&amp;":"&amp;VLOOKUP(N267,对应表!B:C,2,FALSE)&amp;":"&amp;IF(buff!O267="",0,O267)</f>
        <v>20195:100:1:0</v>
      </c>
      <c r="M267">
        <v>100</v>
      </c>
      <c r="N267" s="1" t="s">
        <v>299</v>
      </c>
      <c r="O267">
        <v>0</v>
      </c>
      <c r="Q267">
        <v>20195</v>
      </c>
      <c r="R267" s="4" t="s">
        <v>1232</v>
      </c>
      <c r="S267" s="4" t="str">
        <f t="shared" si="105"/>
        <v>被动急速lv15</v>
      </c>
      <c r="T267" t="s">
        <v>300</v>
      </c>
      <c r="Y267" t="s">
        <v>412</v>
      </c>
      <c r="Z267">
        <v>19</v>
      </c>
      <c r="AA267" t="s">
        <v>1238</v>
      </c>
      <c r="AB267">
        <v>10</v>
      </c>
      <c r="AI267" s="12" t="str">
        <f t="shared" si="103"/>
        <v>HIT:19|SPD_P:10</v>
      </c>
      <c r="AR267">
        <v>999</v>
      </c>
      <c r="AU267" s="4"/>
      <c r="AV267" s="4"/>
      <c r="AW267" s="4"/>
      <c r="AX267" s="4"/>
      <c r="AZ267" s="12" t="str">
        <f t="shared" si="104"/>
        <v/>
      </c>
      <c r="BA267" s="12" t="str">
        <f>IF(_xlfn.IFNA(VLOOKUP(AU267,$K:$L,2,FALSE),"")=0,"",_xlfn.IFNA(VLOOKUP(AU267,$K:$L,2,FALSE),""))</f>
        <v/>
      </c>
      <c r="BB267" s="12" t="str">
        <f>IF(_xlfn.IFNA(VLOOKUP(AV267,$K:$L,2,FALSE),"")=0,"",_xlfn.IFNA(VLOOKUP(AV267,$K:$L,2,FALSE),""))</f>
        <v/>
      </c>
      <c r="BC267" s="12" t="str">
        <f>IF(_xlfn.IFNA(VLOOKUP(AW267,$K:$L,2,FALSE),"")=0,"",_xlfn.IFNA(VLOOKUP(AW267,$K:$L,2,FALSE),""))</f>
        <v/>
      </c>
      <c r="BD267" s="12" t="str">
        <f>IF(_xlfn.IFNA(VLOOKUP(AX267,$K:$L,2,FALSE),"")=0,"",_xlfn.IFNA(VLOOKUP(AX267,$K:$L,2,FALSE),""))</f>
        <v/>
      </c>
      <c r="BE267" s="12" t="str">
        <f>IF(_xlfn.IFNA(VLOOKUP(AY267,$K:$L,2,FALSE),"")=0,"",_xlfn.IFNA(VLOOKUP(AY267,$K:$L,2,FALSE),""))</f>
        <v/>
      </c>
      <c r="BF267" s="12" t="str">
        <f>_xlfn.IFNA(VLOOKUP(Y267,对应表!$Z:$AA,2,FALSE)&amp;Z267,"")</f>
        <v>HIT:19</v>
      </c>
      <c r="BG267" s="12" t="str">
        <f>_xlfn.IFNA(VLOOKUP(AA267,对应表!$Z:$AA,2,FALSE)&amp;AB267,"")</f>
        <v>SPD_P:10</v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L267">
        <f t="shared" si="107"/>
        <v>19</v>
      </c>
      <c r="BM267">
        <f t="shared" si="108"/>
        <v>10</v>
      </c>
    </row>
    <row r="268" spans="11:65" x14ac:dyDescent="0.15">
      <c r="K268" t="str">
        <f t="shared" si="102"/>
        <v>被动急速lv16</v>
      </c>
      <c r="L268" s="6" t="str">
        <f>Q268&amp;":"&amp;M268&amp;":"&amp;VLOOKUP(N268,对应表!B:C,2,FALSE)&amp;":"&amp;IF(buff!O268="",0,O268)</f>
        <v>20196:100:1:0</v>
      </c>
      <c r="M268">
        <v>100</v>
      </c>
      <c r="N268" s="1" t="s">
        <v>299</v>
      </c>
      <c r="O268">
        <v>0</v>
      </c>
      <c r="Q268">
        <v>20196</v>
      </c>
      <c r="R268" s="4" t="s">
        <v>1233</v>
      </c>
      <c r="S268" s="4" t="str">
        <f t="shared" si="105"/>
        <v>被动急速lv16</v>
      </c>
      <c r="T268" t="s">
        <v>300</v>
      </c>
      <c r="Y268" t="s">
        <v>412</v>
      </c>
      <c r="Z268">
        <v>20</v>
      </c>
      <c r="AA268" t="s">
        <v>1238</v>
      </c>
      <c r="AB268">
        <v>10</v>
      </c>
      <c r="AI268" s="12" t="str">
        <f t="shared" si="103"/>
        <v>HIT:20|SPD_P:10</v>
      </c>
      <c r="AR268">
        <v>999</v>
      </c>
      <c r="AU268" s="4"/>
      <c r="AV268" s="4"/>
      <c r="AW268" s="4"/>
      <c r="AX268" s="4"/>
      <c r="AZ268" s="12" t="str">
        <f t="shared" si="104"/>
        <v/>
      </c>
      <c r="BA268" s="12" t="str">
        <f>IF(_xlfn.IFNA(VLOOKUP(AU268,$K:$L,2,FALSE),"")=0,"",_xlfn.IFNA(VLOOKUP(AU268,$K:$L,2,FALSE),""))</f>
        <v/>
      </c>
      <c r="BB268" s="12" t="str">
        <f>IF(_xlfn.IFNA(VLOOKUP(AV268,$K:$L,2,FALSE),"")=0,"",_xlfn.IFNA(VLOOKUP(AV268,$K:$L,2,FALSE),""))</f>
        <v/>
      </c>
      <c r="BC268" s="12" t="str">
        <f>IF(_xlfn.IFNA(VLOOKUP(AW268,$K:$L,2,FALSE),"")=0,"",_xlfn.IFNA(VLOOKUP(AW268,$K:$L,2,FALSE),""))</f>
        <v/>
      </c>
      <c r="BD268" s="12" t="str">
        <f>IF(_xlfn.IFNA(VLOOKUP(AX268,$K:$L,2,FALSE),"")=0,"",_xlfn.IFNA(VLOOKUP(AX268,$K:$L,2,FALSE),""))</f>
        <v/>
      </c>
      <c r="BE268" s="12" t="str">
        <f>IF(_xlfn.IFNA(VLOOKUP(AY268,$K:$L,2,FALSE),"")=0,"",_xlfn.IFNA(VLOOKUP(AY268,$K:$L,2,FALSE),""))</f>
        <v/>
      </c>
      <c r="BF268" s="12" t="str">
        <f>_xlfn.IFNA(VLOOKUP(Y268,对应表!$Z:$AA,2,FALSE)&amp;Z268,"")</f>
        <v>HIT:20</v>
      </c>
      <c r="BG268" s="12" t="str">
        <f>_xlfn.IFNA(VLOOKUP(AA268,对应表!$Z:$AA,2,FALSE)&amp;AB268,"")</f>
        <v>SPD_P:10</v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L268">
        <f t="shared" si="107"/>
        <v>20</v>
      </c>
      <c r="BM268">
        <f t="shared" si="108"/>
        <v>10</v>
      </c>
    </row>
    <row r="269" spans="11:65" x14ac:dyDescent="0.15">
      <c r="K269" t="str">
        <f t="shared" si="102"/>
        <v>被动急速lv17</v>
      </c>
      <c r="L269" s="6" t="str">
        <f>Q269&amp;":"&amp;M269&amp;":"&amp;VLOOKUP(N269,对应表!B:C,2,FALSE)&amp;":"&amp;IF(buff!O269="",0,O269)</f>
        <v>20197:100:1:0</v>
      </c>
      <c r="M269">
        <v>100</v>
      </c>
      <c r="N269" s="1" t="s">
        <v>299</v>
      </c>
      <c r="O269">
        <v>0</v>
      </c>
      <c r="Q269">
        <v>20197</v>
      </c>
      <c r="R269" s="4" t="s">
        <v>1234</v>
      </c>
      <c r="S269" s="4" t="str">
        <f t="shared" si="105"/>
        <v>被动急速lv17</v>
      </c>
      <c r="T269" t="s">
        <v>300</v>
      </c>
      <c r="Y269" t="s">
        <v>412</v>
      </c>
      <c r="Z269">
        <v>21</v>
      </c>
      <c r="AA269" t="s">
        <v>1238</v>
      </c>
      <c r="AB269">
        <v>10</v>
      </c>
      <c r="AI269" s="12" t="str">
        <f t="shared" si="103"/>
        <v>HIT:21|SPD_P:10</v>
      </c>
      <c r="AR269">
        <v>999</v>
      </c>
      <c r="AU269" s="4"/>
      <c r="AV269" s="4"/>
      <c r="AW269" s="4"/>
      <c r="AX269" s="4"/>
      <c r="AZ269" s="12" t="str">
        <f t="shared" si="104"/>
        <v/>
      </c>
      <c r="BA269" s="12" t="str">
        <f>IF(_xlfn.IFNA(VLOOKUP(AU269,$K:$L,2,FALSE),"")=0,"",_xlfn.IFNA(VLOOKUP(AU269,$K:$L,2,FALSE),""))</f>
        <v/>
      </c>
      <c r="BB269" s="12" t="str">
        <f>IF(_xlfn.IFNA(VLOOKUP(AV269,$K:$L,2,FALSE),"")=0,"",_xlfn.IFNA(VLOOKUP(AV269,$K:$L,2,FALSE),""))</f>
        <v/>
      </c>
      <c r="BC269" s="12" t="str">
        <f>IF(_xlfn.IFNA(VLOOKUP(AW269,$K:$L,2,FALSE),"")=0,"",_xlfn.IFNA(VLOOKUP(AW269,$K:$L,2,FALSE),""))</f>
        <v/>
      </c>
      <c r="BD269" s="12" t="str">
        <f>IF(_xlfn.IFNA(VLOOKUP(AX269,$K:$L,2,FALSE),"")=0,"",_xlfn.IFNA(VLOOKUP(AX269,$K:$L,2,FALSE),""))</f>
        <v/>
      </c>
      <c r="BE269" s="12" t="str">
        <f>IF(_xlfn.IFNA(VLOOKUP(AY269,$K:$L,2,FALSE),"")=0,"",_xlfn.IFNA(VLOOKUP(AY269,$K:$L,2,FALSE),""))</f>
        <v/>
      </c>
      <c r="BF269" s="12" t="str">
        <f>_xlfn.IFNA(VLOOKUP(Y269,对应表!$Z:$AA,2,FALSE)&amp;Z269,"")</f>
        <v>HIT:21</v>
      </c>
      <c r="BG269" s="12" t="str">
        <f>_xlfn.IFNA(VLOOKUP(AA269,对应表!$Z:$AA,2,FALSE)&amp;AB269,"")</f>
        <v>SPD_P:10</v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L269">
        <f t="shared" si="107"/>
        <v>21</v>
      </c>
      <c r="BM269">
        <f t="shared" si="108"/>
        <v>10</v>
      </c>
    </row>
    <row r="270" spans="11:65" x14ac:dyDescent="0.15">
      <c r="K270" t="str">
        <f t="shared" si="102"/>
        <v>被动急速lv18</v>
      </c>
      <c r="L270" s="6" t="str">
        <f>Q270&amp;":"&amp;M270&amp;":"&amp;VLOOKUP(N270,对应表!B:C,2,FALSE)&amp;":"&amp;IF(buff!O270="",0,O270)</f>
        <v>20198:100:1:0</v>
      </c>
      <c r="M270">
        <v>100</v>
      </c>
      <c r="N270" s="1" t="s">
        <v>299</v>
      </c>
      <c r="O270">
        <v>0</v>
      </c>
      <c r="Q270">
        <v>20198</v>
      </c>
      <c r="R270" s="4" t="s">
        <v>1235</v>
      </c>
      <c r="S270" s="4" t="str">
        <f t="shared" si="105"/>
        <v>被动急速lv18</v>
      </c>
      <c r="T270" t="s">
        <v>300</v>
      </c>
      <c r="Y270" t="s">
        <v>412</v>
      </c>
      <c r="Z270">
        <v>22</v>
      </c>
      <c r="AA270" t="s">
        <v>1238</v>
      </c>
      <c r="AB270">
        <v>10</v>
      </c>
      <c r="AI270" s="12" t="str">
        <f t="shared" si="103"/>
        <v>HIT:22|SPD_P:10</v>
      </c>
      <c r="AR270">
        <v>999</v>
      </c>
      <c r="AU270" s="4"/>
      <c r="AV270" s="4"/>
      <c r="AW270" s="4"/>
      <c r="AX270" s="4"/>
      <c r="AZ270" s="12" t="str">
        <f t="shared" si="104"/>
        <v/>
      </c>
      <c r="BA270" s="12" t="str">
        <f>IF(_xlfn.IFNA(VLOOKUP(AU270,$K:$L,2,FALSE),"")=0,"",_xlfn.IFNA(VLOOKUP(AU270,$K:$L,2,FALSE),""))</f>
        <v/>
      </c>
      <c r="BB270" s="12" t="str">
        <f>IF(_xlfn.IFNA(VLOOKUP(AV270,$K:$L,2,FALSE),"")=0,"",_xlfn.IFNA(VLOOKUP(AV270,$K:$L,2,FALSE),""))</f>
        <v/>
      </c>
      <c r="BC270" s="12" t="str">
        <f>IF(_xlfn.IFNA(VLOOKUP(AW270,$K:$L,2,FALSE),"")=0,"",_xlfn.IFNA(VLOOKUP(AW270,$K:$L,2,FALSE),""))</f>
        <v/>
      </c>
      <c r="BD270" s="12" t="str">
        <f>IF(_xlfn.IFNA(VLOOKUP(AX270,$K:$L,2,FALSE),"")=0,"",_xlfn.IFNA(VLOOKUP(AX270,$K:$L,2,FALSE),""))</f>
        <v/>
      </c>
      <c r="BE270" s="12" t="str">
        <f>IF(_xlfn.IFNA(VLOOKUP(AY270,$K:$L,2,FALSE),"")=0,"",_xlfn.IFNA(VLOOKUP(AY270,$K:$L,2,FALSE),""))</f>
        <v/>
      </c>
      <c r="BF270" s="12" t="str">
        <f>_xlfn.IFNA(VLOOKUP(Y270,对应表!$Z:$AA,2,FALSE)&amp;Z270,"")</f>
        <v>HIT:22</v>
      </c>
      <c r="BG270" s="12" t="str">
        <f>_xlfn.IFNA(VLOOKUP(AA270,对应表!$Z:$AA,2,FALSE)&amp;AB270,"")</f>
        <v>SPD_P:10</v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L270">
        <f t="shared" si="107"/>
        <v>22</v>
      </c>
      <c r="BM270">
        <f t="shared" si="108"/>
        <v>10</v>
      </c>
    </row>
    <row r="271" spans="11:65" x14ac:dyDescent="0.15">
      <c r="K271" t="str">
        <f t="shared" si="102"/>
        <v>被动急速lv19</v>
      </c>
      <c r="L271" s="6" t="str">
        <f>Q271&amp;":"&amp;M271&amp;":"&amp;VLOOKUP(N271,对应表!B:C,2,FALSE)&amp;":"&amp;IF(buff!O271="",0,O271)</f>
        <v>20199:100:1:0</v>
      </c>
      <c r="M271">
        <v>100</v>
      </c>
      <c r="N271" s="1" t="s">
        <v>299</v>
      </c>
      <c r="O271">
        <v>0</v>
      </c>
      <c r="Q271">
        <v>20199</v>
      </c>
      <c r="R271" s="4" t="s">
        <v>1236</v>
      </c>
      <c r="S271" s="4" t="str">
        <f t="shared" si="105"/>
        <v>被动急速lv19</v>
      </c>
      <c r="T271" t="s">
        <v>300</v>
      </c>
      <c r="Y271" t="s">
        <v>412</v>
      </c>
      <c r="Z271">
        <v>23</v>
      </c>
      <c r="AA271" t="s">
        <v>1238</v>
      </c>
      <c r="AB271">
        <v>10</v>
      </c>
      <c r="AI271" s="12" t="str">
        <f t="shared" si="103"/>
        <v>HIT:23|SPD_P:10</v>
      </c>
      <c r="AR271">
        <v>999</v>
      </c>
      <c r="AU271" s="4"/>
      <c r="AV271" s="4"/>
      <c r="AW271" s="4"/>
      <c r="AX271" s="4"/>
      <c r="AZ271" s="12" t="str">
        <f t="shared" si="104"/>
        <v/>
      </c>
      <c r="BA271" s="12" t="str">
        <f>IF(_xlfn.IFNA(VLOOKUP(AU271,$K:$L,2,FALSE),"")=0,"",_xlfn.IFNA(VLOOKUP(AU271,$K:$L,2,FALSE),""))</f>
        <v/>
      </c>
      <c r="BB271" s="12" t="str">
        <f>IF(_xlfn.IFNA(VLOOKUP(AV271,$K:$L,2,FALSE),"")=0,"",_xlfn.IFNA(VLOOKUP(AV271,$K:$L,2,FALSE),""))</f>
        <v/>
      </c>
      <c r="BC271" s="12" t="str">
        <f>IF(_xlfn.IFNA(VLOOKUP(AW271,$K:$L,2,FALSE),"")=0,"",_xlfn.IFNA(VLOOKUP(AW271,$K:$L,2,FALSE),""))</f>
        <v/>
      </c>
      <c r="BD271" s="12" t="str">
        <f>IF(_xlfn.IFNA(VLOOKUP(AX271,$K:$L,2,FALSE),"")=0,"",_xlfn.IFNA(VLOOKUP(AX271,$K:$L,2,FALSE),""))</f>
        <v/>
      </c>
      <c r="BE271" s="12" t="str">
        <f>IF(_xlfn.IFNA(VLOOKUP(AY271,$K:$L,2,FALSE),"")=0,"",_xlfn.IFNA(VLOOKUP(AY271,$K:$L,2,FALSE),""))</f>
        <v/>
      </c>
      <c r="BF271" s="12" t="str">
        <f>_xlfn.IFNA(VLOOKUP(Y271,对应表!$Z:$AA,2,FALSE)&amp;Z271,"")</f>
        <v>HIT:23</v>
      </c>
      <c r="BG271" s="12" t="str">
        <f>_xlfn.IFNA(VLOOKUP(AA271,对应表!$Z:$AA,2,FALSE)&amp;AB271,"")</f>
        <v>SPD_P:10</v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L271">
        <f t="shared" si="107"/>
        <v>23</v>
      </c>
      <c r="BM271">
        <f t="shared" si="108"/>
        <v>10</v>
      </c>
    </row>
    <row r="272" spans="11:65" x14ac:dyDescent="0.15">
      <c r="K272" t="str">
        <f t="shared" si="102"/>
        <v>被动急速lv20</v>
      </c>
      <c r="L272" s="6" t="str">
        <f>Q272&amp;":"&amp;M272&amp;":"&amp;VLOOKUP(N272,对应表!B:C,2,FALSE)&amp;":"&amp;IF(buff!O272="",0,O272)</f>
        <v>20200:100:1:0</v>
      </c>
      <c r="M272">
        <v>100</v>
      </c>
      <c r="N272" s="1" t="s">
        <v>299</v>
      </c>
      <c r="O272">
        <v>0</v>
      </c>
      <c r="Q272">
        <v>20200</v>
      </c>
      <c r="R272" s="4" t="s">
        <v>1237</v>
      </c>
      <c r="S272" s="4" t="str">
        <f t="shared" si="105"/>
        <v>被动急速lv20</v>
      </c>
      <c r="T272" t="s">
        <v>300</v>
      </c>
      <c r="Y272" t="s">
        <v>412</v>
      </c>
      <c r="Z272">
        <v>24</v>
      </c>
      <c r="AA272" t="s">
        <v>1238</v>
      </c>
      <c r="AB272">
        <v>10</v>
      </c>
      <c r="AI272" s="12" t="str">
        <f t="shared" si="103"/>
        <v>HIT:24|SPD_P:10</v>
      </c>
      <c r="AR272">
        <v>999</v>
      </c>
      <c r="AU272" s="4"/>
      <c r="AV272" s="4"/>
      <c r="AW272" s="4"/>
      <c r="AX272" s="4"/>
      <c r="AZ272" s="12" t="str">
        <f t="shared" si="104"/>
        <v/>
      </c>
      <c r="BA272" s="12" t="str">
        <f>IF(_xlfn.IFNA(VLOOKUP(AU272,$K:$L,2,FALSE),"")=0,"",_xlfn.IFNA(VLOOKUP(AU272,$K:$L,2,FALSE),""))</f>
        <v/>
      </c>
      <c r="BB272" s="12" t="str">
        <f>IF(_xlfn.IFNA(VLOOKUP(AV272,$K:$L,2,FALSE),"")=0,"",_xlfn.IFNA(VLOOKUP(AV272,$K:$L,2,FALSE),""))</f>
        <v/>
      </c>
      <c r="BC272" s="12" t="str">
        <f>IF(_xlfn.IFNA(VLOOKUP(AW272,$K:$L,2,FALSE),"")=0,"",_xlfn.IFNA(VLOOKUP(AW272,$K:$L,2,FALSE),""))</f>
        <v/>
      </c>
      <c r="BD272" s="12" t="str">
        <f>IF(_xlfn.IFNA(VLOOKUP(AX272,$K:$L,2,FALSE),"")=0,"",_xlfn.IFNA(VLOOKUP(AX272,$K:$L,2,FALSE),""))</f>
        <v/>
      </c>
      <c r="BE272" s="12" t="str">
        <f>IF(_xlfn.IFNA(VLOOKUP(AY272,$K:$L,2,FALSE),"")=0,"",_xlfn.IFNA(VLOOKUP(AY272,$K:$L,2,FALSE),""))</f>
        <v/>
      </c>
      <c r="BF272" s="12" t="str">
        <f>_xlfn.IFNA(VLOOKUP(Y272,对应表!$Z:$AA,2,FALSE)&amp;Z272,"")</f>
        <v>HIT:24</v>
      </c>
      <c r="BG272" s="12" t="str">
        <f>_xlfn.IFNA(VLOOKUP(AA272,对应表!$Z:$AA,2,FALSE)&amp;AB272,"")</f>
        <v>SPD_P:10</v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L272">
        <f t="shared" si="107"/>
        <v>24</v>
      </c>
      <c r="BM272">
        <f t="shared" si="108"/>
        <v>10</v>
      </c>
    </row>
    <row r="273" spans="11:65" x14ac:dyDescent="0.15">
      <c r="K273" t="str">
        <f t="shared" ref="K273:K292" si="109">R273</f>
        <v>被动暴伤lv1</v>
      </c>
      <c r="L273" s="6" t="str">
        <f>Q273&amp;":"&amp;M273&amp;":"&amp;VLOOKUP(N273,对应表!B:C,2,FALSE)&amp;":"&amp;IF(buff!O273="",0,O273)</f>
        <v>20201:100:1:0</v>
      </c>
      <c r="M273">
        <v>100</v>
      </c>
      <c r="N273" s="1" t="s">
        <v>299</v>
      </c>
      <c r="O273">
        <v>0</v>
      </c>
      <c r="Q273">
        <v>20201</v>
      </c>
      <c r="R273" s="4" t="s">
        <v>1239</v>
      </c>
      <c r="S273" s="4" t="str">
        <f t="shared" si="105"/>
        <v>被动暴伤lv1</v>
      </c>
      <c r="T273" t="s">
        <v>300</v>
      </c>
      <c r="Y273" t="s">
        <v>1301</v>
      </c>
      <c r="Z273">
        <v>20</v>
      </c>
      <c r="AI273" s="12" t="str">
        <f t="shared" ref="AI273:AI292" si="110">IF(BF273="","",BF273)&amp;IF(BG273="","","|"&amp;BG273)&amp;IF(BH273="","","|"&amp;BH273)&amp;IF(BI273="","","|"&amp;BI273)&amp;IF(BJ273="","","|"&amp;BJ273)</f>
        <v>CPR:20</v>
      </c>
      <c r="AR273">
        <v>999</v>
      </c>
      <c r="AU273" s="4"/>
      <c r="AV273" s="4"/>
      <c r="AW273" s="4"/>
      <c r="AX273" s="4"/>
      <c r="AZ273" s="12" t="str">
        <f t="shared" ref="AZ273:AZ292" si="111">IF(BA273="","",BA273)&amp;IF(BB273="","","|"&amp;BB273)&amp;IF(BC273="","","|"&amp;BC273)&amp;IF(BD273="","","|"&amp;BD273)&amp;IF(BE273="","","|"&amp;BE273)</f>
        <v/>
      </c>
      <c r="BA273" s="12" t="str">
        <f>IF(_xlfn.IFNA(VLOOKUP(AU273,$K:$L,2,FALSE),"")=0,"",_xlfn.IFNA(VLOOKUP(AU273,$K:$L,2,FALSE),""))</f>
        <v/>
      </c>
      <c r="BB273" s="12" t="str">
        <f>IF(_xlfn.IFNA(VLOOKUP(AV273,$K:$L,2,FALSE),"")=0,"",_xlfn.IFNA(VLOOKUP(AV273,$K:$L,2,FALSE),""))</f>
        <v/>
      </c>
      <c r="BC273" s="12" t="str">
        <f>IF(_xlfn.IFNA(VLOOKUP(AW273,$K:$L,2,FALSE),"")=0,"",_xlfn.IFNA(VLOOKUP(AW273,$K:$L,2,FALSE),""))</f>
        <v/>
      </c>
      <c r="BD273" s="12" t="str">
        <f>IF(_xlfn.IFNA(VLOOKUP(AX273,$K:$L,2,FALSE),"")=0,"",_xlfn.IFNA(VLOOKUP(AX273,$K:$L,2,FALSE),""))</f>
        <v/>
      </c>
      <c r="BE273" s="12" t="str">
        <f>IF(_xlfn.IFNA(VLOOKUP(AY273,$K:$L,2,FALSE),"")=0,"",_xlfn.IFNA(VLOOKUP(AY273,$K:$L,2,FALSE),""))</f>
        <v/>
      </c>
      <c r="BF273" s="12" t="str">
        <f>_xlfn.IFNA(VLOOKUP(Y273,对应表!$Z:$AA,2,FALSE)&amp;Z273,"")</f>
        <v>CPR:20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L273">
        <f t="shared" si="107"/>
        <v>20</v>
      </c>
      <c r="BM273" t="str">
        <f t="shared" si="108"/>
        <v/>
      </c>
    </row>
    <row r="274" spans="11:65" x14ac:dyDescent="0.15">
      <c r="K274" t="str">
        <f t="shared" si="109"/>
        <v>被动暴伤lv2</v>
      </c>
      <c r="L274" s="6" t="str">
        <f>Q274&amp;":"&amp;M274&amp;":"&amp;VLOOKUP(N274,对应表!B:C,2,FALSE)&amp;":"&amp;IF(buff!O274="",0,O274)</f>
        <v>20202:100:1:0</v>
      </c>
      <c r="M274">
        <v>100</v>
      </c>
      <c r="N274" s="1" t="s">
        <v>299</v>
      </c>
      <c r="O274">
        <v>0</v>
      </c>
      <c r="Q274">
        <v>20202</v>
      </c>
      <c r="R274" s="4" t="s">
        <v>1240</v>
      </c>
      <c r="S274" s="4" t="str">
        <f t="shared" si="105"/>
        <v>被动暴伤lv2</v>
      </c>
      <c r="T274" t="s">
        <v>300</v>
      </c>
      <c r="Y274" t="s">
        <v>1301</v>
      </c>
      <c r="Z274">
        <v>21</v>
      </c>
      <c r="AI274" s="12" t="str">
        <f t="shared" si="110"/>
        <v>CPR:21</v>
      </c>
      <c r="AR274">
        <v>999</v>
      </c>
      <c r="AU274" s="4"/>
      <c r="AV274" s="4"/>
      <c r="AW274" s="4"/>
      <c r="AX274" s="4"/>
      <c r="AZ274" s="12" t="str">
        <f t="shared" si="111"/>
        <v/>
      </c>
      <c r="BA274" s="12" t="str">
        <f>IF(_xlfn.IFNA(VLOOKUP(AU274,$K:$L,2,FALSE),"")=0,"",_xlfn.IFNA(VLOOKUP(AU274,$K:$L,2,FALSE),""))</f>
        <v/>
      </c>
      <c r="BB274" s="12" t="str">
        <f>IF(_xlfn.IFNA(VLOOKUP(AV274,$K:$L,2,FALSE),"")=0,"",_xlfn.IFNA(VLOOKUP(AV274,$K:$L,2,FALSE),""))</f>
        <v/>
      </c>
      <c r="BC274" s="12" t="str">
        <f>IF(_xlfn.IFNA(VLOOKUP(AW274,$K:$L,2,FALSE),"")=0,"",_xlfn.IFNA(VLOOKUP(AW274,$K:$L,2,FALSE),""))</f>
        <v/>
      </c>
      <c r="BD274" s="12" t="str">
        <f>IF(_xlfn.IFNA(VLOOKUP(AX274,$K:$L,2,FALSE),"")=0,"",_xlfn.IFNA(VLOOKUP(AX274,$K:$L,2,FALSE),""))</f>
        <v/>
      </c>
      <c r="BE274" s="12" t="str">
        <f>IF(_xlfn.IFNA(VLOOKUP(AY274,$K:$L,2,FALSE),"")=0,"",_xlfn.IFNA(VLOOKUP(AY274,$K:$L,2,FALSE),""))</f>
        <v/>
      </c>
      <c r="BF274" s="12" t="str">
        <f>_xlfn.IFNA(VLOOKUP(Y274,对应表!$Z:$AA,2,FALSE)&amp;Z274,"")</f>
        <v>CPR:21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L274">
        <f t="shared" si="107"/>
        <v>21</v>
      </c>
      <c r="BM274" t="str">
        <f t="shared" si="108"/>
        <v/>
      </c>
    </row>
    <row r="275" spans="11:65" x14ac:dyDescent="0.15">
      <c r="K275" t="str">
        <f t="shared" si="109"/>
        <v>被动暴伤lv3</v>
      </c>
      <c r="L275" s="6" t="str">
        <f>Q275&amp;":"&amp;M275&amp;":"&amp;VLOOKUP(N275,对应表!B:C,2,FALSE)&amp;":"&amp;IF(buff!O275="",0,O275)</f>
        <v>20203:100:1:0</v>
      </c>
      <c r="M275">
        <v>100</v>
      </c>
      <c r="N275" s="1" t="s">
        <v>299</v>
      </c>
      <c r="O275">
        <v>0</v>
      </c>
      <c r="Q275">
        <v>20203</v>
      </c>
      <c r="R275" s="4" t="s">
        <v>1241</v>
      </c>
      <c r="S275" s="4" t="str">
        <f t="shared" si="105"/>
        <v>被动暴伤lv3</v>
      </c>
      <c r="T275" t="s">
        <v>300</v>
      </c>
      <c r="Y275" t="s">
        <v>1301</v>
      </c>
      <c r="Z275">
        <v>22</v>
      </c>
      <c r="AI275" s="12" t="str">
        <f t="shared" si="110"/>
        <v>CPR:22</v>
      </c>
      <c r="AR275">
        <v>999</v>
      </c>
      <c r="AU275" s="4"/>
      <c r="AV275" s="4"/>
      <c r="AW275" s="4"/>
      <c r="AX275" s="4"/>
      <c r="AZ275" s="12" t="str">
        <f t="shared" si="111"/>
        <v/>
      </c>
      <c r="BA275" s="12" t="str">
        <f>IF(_xlfn.IFNA(VLOOKUP(AU275,$K:$L,2,FALSE),"")=0,"",_xlfn.IFNA(VLOOKUP(AU275,$K:$L,2,FALSE),""))</f>
        <v/>
      </c>
      <c r="BB275" s="12" t="str">
        <f>IF(_xlfn.IFNA(VLOOKUP(AV275,$K:$L,2,FALSE),"")=0,"",_xlfn.IFNA(VLOOKUP(AV275,$K:$L,2,FALSE),""))</f>
        <v/>
      </c>
      <c r="BC275" s="12" t="str">
        <f>IF(_xlfn.IFNA(VLOOKUP(AW275,$K:$L,2,FALSE),"")=0,"",_xlfn.IFNA(VLOOKUP(AW275,$K:$L,2,FALSE),""))</f>
        <v/>
      </c>
      <c r="BD275" s="12" t="str">
        <f>IF(_xlfn.IFNA(VLOOKUP(AX275,$K:$L,2,FALSE),"")=0,"",_xlfn.IFNA(VLOOKUP(AX275,$K:$L,2,FALSE),""))</f>
        <v/>
      </c>
      <c r="BE275" s="12" t="str">
        <f>IF(_xlfn.IFNA(VLOOKUP(AY275,$K:$L,2,FALSE),"")=0,"",_xlfn.IFNA(VLOOKUP(AY275,$K:$L,2,FALSE),""))</f>
        <v/>
      </c>
      <c r="BF275" s="12" t="str">
        <f>_xlfn.IFNA(VLOOKUP(Y275,对应表!$Z:$AA,2,FALSE)&amp;Z275,"")</f>
        <v>CPR:22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L275">
        <f t="shared" si="107"/>
        <v>22</v>
      </c>
      <c r="BM275" t="str">
        <f t="shared" si="108"/>
        <v/>
      </c>
    </row>
    <row r="276" spans="11:65" x14ac:dyDescent="0.15">
      <c r="K276" t="str">
        <f t="shared" si="109"/>
        <v>被动暴伤lv4</v>
      </c>
      <c r="L276" s="6" t="str">
        <f>Q276&amp;":"&amp;M276&amp;":"&amp;VLOOKUP(N276,对应表!B:C,2,FALSE)&amp;":"&amp;IF(buff!O276="",0,O276)</f>
        <v>20204:100:1:0</v>
      </c>
      <c r="M276">
        <v>100</v>
      </c>
      <c r="N276" s="1" t="s">
        <v>299</v>
      </c>
      <c r="O276">
        <v>0</v>
      </c>
      <c r="Q276">
        <v>20204</v>
      </c>
      <c r="R276" s="4" t="s">
        <v>1242</v>
      </c>
      <c r="S276" s="4" t="str">
        <f t="shared" si="105"/>
        <v>被动暴伤lv4</v>
      </c>
      <c r="T276" t="s">
        <v>300</v>
      </c>
      <c r="Y276" t="s">
        <v>1301</v>
      </c>
      <c r="Z276">
        <v>23</v>
      </c>
      <c r="AI276" s="12" t="str">
        <f t="shared" si="110"/>
        <v>CPR:23</v>
      </c>
      <c r="AR276">
        <v>999</v>
      </c>
      <c r="AU276" s="4"/>
      <c r="AV276" s="4"/>
      <c r="AW276" s="4"/>
      <c r="AX276" s="4"/>
      <c r="AZ276" s="12" t="str">
        <f t="shared" si="111"/>
        <v/>
      </c>
      <c r="BA276" s="12" t="str">
        <f>IF(_xlfn.IFNA(VLOOKUP(AU276,$K:$L,2,FALSE),"")=0,"",_xlfn.IFNA(VLOOKUP(AU276,$K:$L,2,FALSE),""))</f>
        <v/>
      </c>
      <c r="BB276" s="12" t="str">
        <f>IF(_xlfn.IFNA(VLOOKUP(AV276,$K:$L,2,FALSE),"")=0,"",_xlfn.IFNA(VLOOKUP(AV276,$K:$L,2,FALSE),""))</f>
        <v/>
      </c>
      <c r="BC276" s="12" t="str">
        <f>IF(_xlfn.IFNA(VLOOKUP(AW276,$K:$L,2,FALSE),"")=0,"",_xlfn.IFNA(VLOOKUP(AW276,$K:$L,2,FALSE),""))</f>
        <v/>
      </c>
      <c r="BD276" s="12" t="str">
        <f>IF(_xlfn.IFNA(VLOOKUP(AX276,$K:$L,2,FALSE),"")=0,"",_xlfn.IFNA(VLOOKUP(AX276,$K:$L,2,FALSE),""))</f>
        <v/>
      </c>
      <c r="BE276" s="12" t="str">
        <f>IF(_xlfn.IFNA(VLOOKUP(AY276,$K:$L,2,FALSE),"")=0,"",_xlfn.IFNA(VLOOKUP(AY276,$K:$L,2,FALSE),""))</f>
        <v/>
      </c>
      <c r="BF276" s="12" t="str">
        <f>_xlfn.IFNA(VLOOKUP(Y276,对应表!$Z:$AA,2,FALSE)&amp;Z276,"")</f>
        <v>CPR:23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L276">
        <f t="shared" si="107"/>
        <v>23</v>
      </c>
      <c r="BM276" t="str">
        <f t="shared" si="108"/>
        <v/>
      </c>
    </row>
    <row r="277" spans="11:65" x14ac:dyDescent="0.15">
      <c r="K277" t="str">
        <f t="shared" si="109"/>
        <v>被动暴伤lv5</v>
      </c>
      <c r="L277" s="6" t="str">
        <f>Q277&amp;":"&amp;M277&amp;":"&amp;VLOOKUP(N277,对应表!B:C,2,FALSE)&amp;":"&amp;IF(buff!O277="",0,O277)</f>
        <v>20205:100:1:0</v>
      </c>
      <c r="M277">
        <v>100</v>
      </c>
      <c r="N277" s="1" t="s">
        <v>299</v>
      </c>
      <c r="O277">
        <v>0</v>
      </c>
      <c r="Q277">
        <v>20205</v>
      </c>
      <c r="R277" s="4" t="s">
        <v>1243</v>
      </c>
      <c r="S277" s="4" t="str">
        <f t="shared" si="105"/>
        <v>被动暴伤lv5</v>
      </c>
      <c r="T277" t="s">
        <v>300</v>
      </c>
      <c r="Y277" t="s">
        <v>1301</v>
      </c>
      <c r="Z277">
        <v>24</v>
      </c>
      <c r="AI277" s="12" t="str">
        <f t="shared" si="110"/>
        <v>CPR:24</v>
      </c>
      <c r="AR277">
        <v>999</v>
      </c>
      <c r="AU277" s="4"/>
      <c r="AV277" s="4"/>
      <c r="AW277" s="4"/>
      <c r="AX277" s="4"/>
      <c r="AZ277" s="12" t="str">
        <f t="shared" si="111"/>
        <v/>
      </c>
      <c r="BA277" s="12" t="str">
        <f>IF(_xlfn.IFNA(VLOOKUP(AU277,$K:$L,2,FALSE),"")=0,"",_xlfn.IFNA(VLOOKUP(AU277,$K:$L,2,FALSE),""))</f>
        <v/>
      </c>
      <c r="BB277" s="12" t="str">
        <f>IF(_xlfn.IFNA(VLOOKUP(AV277,$K:$L,2,FALSE),"")=0,"",_xlfn.IFNA(VLOOKUP(AV277,$K:$L,2,FALSE),""))</f>
        <v/>
      </c>
      <c r="BC277" s="12" t="str">
        <f>IF(_xlfn.IFNA(VLOOKUP(AW277,$K:$L,2,FALSE),"")=0,"",_xlfn.IFNA(VLOOKUP(AW277,$K:$L,2,FALSE),""))</f>
        <v/>
      </c>
      <c r="BD277" s="12" t="str">
        <f>IF(_xlfn.IFNA(VLOOKUP(AX277,$K:$L,2,FALSE),"")=0,"",_xlfn.IFNA(VLOOKUP(AX277,$K:$L,2,FALSE),""))</f>
        <v/>
      </c>
      <c r="BE277" s="12" t="str">
        <f>IF(_xlfn.IFNA(VLOOKUP(AY277,$K:$L,2,FALSE),"")=0,"",_xlfn.IFNA(VLOOKUP(AY277,$K:$L,2,FALSE),""))</f>
        <v/>
      </c>
      <c r="BF277" s="12" t="str">
        <f>_xlfn.IFNA(VLOOKUP(Y277,对应表!$Z:$AA,2,FALSE)&amp;Z277,"")</f>
        <v>CPR:24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L277">
        <f t="shared" si="107"/>
        <v>24</v>
      </c>
      <c r="BM277" t="str">
        <f t="shared" si="108"/>
        <v/>
      </c>
    </row>
    <row r="278" spans="11:65" x14ac:dyDescent="0.15">
      <c r="K278" t="str">
        <f t="shared" si="109"/>
        <v>被动暴伤lv6</v>
      </c>
      <c r="L278" s="6" t="str">
        <f>Q278&amp;":"&amp;M278&amp;":"&amp;VLOOKUP(N278,对应表!B:C,2,FALSE)&amp;":"&amp;IF(buff!O278="",0,O278)</f>
        <v>20206:100:1:0</v>
      </c>
      <c r="M278">
        <v>100</v>
      </c>
      <c r="N278" s="1" t="s">
        <v>299</v>
      </c>
      <c r="O278">
        <v>0</v>
      </c>
      <c r="Q278">
        <v>20206</v>
      </c>
      <c r="R278" s="4" t="s">
        <v>1244</v>
      </c>
      <c r="S278" s="4" t="str">
        <f t="shared" si="105"/>
        <v>被动暴伤lv6</v>
      </c>
      <c r="T278" t="s">
        <v>300</v>
      </c>
      <c r="Y278" t="s">
        <v>1301</v>
      </c>
      <c r="Z278">
        <v>25</v>
      </c>
      <c r="AI278" s="12" t="str">
        <f t="shared" si="110"/>
        <v>CPR:25</v>
      </c>
      <c r="AR278">
        <v>999</v>
      </c>
      <c r="AU278" s="4"/>
      <c r="AV278" s="4"/>
      <c r="AW278" s="4"/>
      <c r="AX278" s="4"/>
      <c r="AZ278" s="12" t="str">
        <f t="shared" si="111"/>
        <v/>
      </c>
      <c r="BA278" s="12" t="str">
        <f>IF(_xlfn.IFNA(VLOOKUP(AU278,$K:$L,2,FALSE),"")=0,"",_xlfn.IFNA(VLOOKUP(AU278,$K:$L,2,FALSE),""))</f>
        <v/>
      </c>
      <c r="BB278" s="12" t="str">
        <f>IF(_xlfn.IFNA(VLOOKUP(AV278,$K:$L,2,FALSE),"")=0,"",_xlfn.IFNA(VLOOKUP(AV278,$K:$L,2,FALSE),""))</f>
        <v/>
      </c>
      <c r="BC278" s="12" t="str">
        <f>IF(_xlfn.IFNA(VLOOKUP(AW278,$K:$L,2,FALSE),"")=0,"",_xlfn.IFNA(VLOOKUP(AW278,$K:$L,2,FALSE),""))</f>
        <v/>
      </c>
      <c r="BD278" s="12" t="str">
        <f>IF(_xlfn.IFNA(VLOOKUP(AX278,$K:$L,2,FALSE),"")=0,"",_xlfn.IFNA(VLOOKUP(AX278,$K:$L,2,FALSE),""))</f>
        <v/>
      </c>
      <c r="BE278" s="12" t="str">
        <f>IF(_xlfn.IFNA(VLOOKUP(AY278,$K:$L,2,FALSE),"")=0,"",_xlfn.IFNA(VLOOKUP(AY278,$K:$L,2,FALSE),""))</f>
        <v/>
      </c>
      <c r="BF278" s="12" t="str">
        <f>_xlfn.IFNA(VLOOKUP(Y278,对应表!$Z:$AA,2,FALSE)&amp;Z278,"")</f>
        <v>CPR:25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L278">
        <f t="shared" si="107"/>
        <v>25</v>
      </c>
      <c r="BM278" t="str">
        <f t="shared" si="108"/>
        <v/>
      </c>
    </row>
    <row r="279" spans="11:65" x14ac:dyDescent="0.15">
      <c r="K279" t="str">
        <f t="shared" si="109"/>
        <v>被动暴伤lv7</v>
      </c>
      <c r="L279" s="6" t="str">
        <f>Q279&amp;":"&amp;M279&amp;":"&amp;VLOOKUP(N279,对应表!B:C,2,FALSE)&amp;":"&amp;IF(buff!O279="",0,O279)</f>
        <v>20207:100:1:0</v>
      </c>
      <c r="M279">
        <v>100</v>
      </c>
      <c r="N279" s="1" t="s">
        <v>299</v>
      </c>
      <c r="O279">
        <v>0</v>
      </c>
      <c r="Q279">
        <v>20207</v>
      </c>
      <c r="R279" s="4" t="s">
        <v>1245</v>
      </c>
      <c r="S279" s="4" t="str">
        <f t="shared" si="105"/>
        <v>被动暴伤lv7</v>
      </c>
      <c r="T279" t="s">
        <v>300</v>
      </c>
      <c r="Y279" t="s">
        <v>1301</v>
      </c>
      <c r="Z279">
        <v>26</v>
      </c>
      <c r="AI279" s="12" t="str">
        <f t="shared" si="110"/>
        <v>CPR:26</v>
      </c>
      <c r="AR279">
        <v>999</v>
      </c>
      <c r="AU279" s="4"/>
      <c r="AV279" s="4"/>
      <c r="AW279" s="4"/>
      <c r="AX279" s="4"/>
      <c r="AZ279" s="12" t="str">
        <f t="shared" si="111"/>
        <v/>
      </c>
      <c r="BA279" s="12" t="str">
        <f>IF(_xlfn.IFNA(VLOOKUP(AU279,$K:$L,2,FALSE),"")=0,"",_xlfn.IFNA(VLOOKUP(AU279,$K:$L,2,FALSE),""))</f>
        <v/>
      </c>
      <c r="BB279" s="12" t="str">
        <f>IF(_xlfn.IFNA(VLOOKUP(AV279,$K:$L,2,FALSE),"")=0,"",_xlfn.IFNA(VLOOKUP(AV279,$K:$L,2,FALSE),""))</f>
        <v/>
      </c>
      <c r="BC279" s="12" t="str">
        <f>IF(_xlfn.IFNA(VLOOKUP(AW279,$K:$L,2,FALSE),"")=0,"",_xlfn.IFNA(VLOOKUP(AW279,$K:$L,2,FALSE),""))</f>
        <v/>
      </c>
      <c r="BD279" s="12" t="str">
        <f>IF(_xlfn.IFNA(VLOOKUP(AX279,$K:$L,2,FALSE),"")=0,"",_xlfn.IFNA(VLOOKUP(AX279,$K:$L,2,FALSE),""))</f>
        <v/>
      </c>
      <c r="BE279" s="12" t="str">
        <f>IF(_xlfn.IFNA(VLOOKUP(AY279,$K:$L,2,FALSE),"")=0,"",_xlfn.IFNA(VLOOKUP(AY279,$K:$L,2,FALSE),""))</f>
        <v/>
      </c>
      <c r="BF279" s="12" t="str">
        <f>_xlfn.IFNA(VLOOKUP(Y279,对应表!$Z:$AA,2,FALSE)&amp;Z279,"")</f>
        <v>CPR:26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L279">
        <f t="shared" si="107"/>
        <v>26</v>
      </c>
      <c r="BM279" t="str">
        <f t="shared" si="108"/>
        <v/>
      </c>
    </row>
    <row r="280" spans="11:65" x14ac:dyDescent="0.15">
      <c r="K280" t="str">
        <f t="shared" si="109"/>
        <v>被动暴伤lv8</v>
      </c>
      <c r="L280" s="6" t="str">
        <f>Q280&amp;":"&amp;M280&amp;":"&amp;VLOOKUP(N280,对应表!B:C,2,FALSE)&amp;":"&amp;IF(buff!O280="",0,O280)</f>
        <v>20208:100:1:0</v>
      </c>
      <c r="M280">
        <v>100</v>
      </c>
      <c r="N280" s="1" t="s">
        <v>299</v>
      </c>
      <c r="O280">
        <v>0</v>
      </c>
      <c r="Q280">
        <v>20208</v>
      </c>
      <c r="R280" s="4" t="s">
        <v>1246</v>
      </c>
      <c r="S280" s="4" t="str">
        <f t="shared" si="105"/>
        <v>被动暴伤lv8</v>
      </c>
      <c r="T280" t="s">
        <v>300</v>
      </c>
      <c r="Y280" t="s">
        <v>1301</v>
      </c>
      <c r="Z280">
        <v>27</v>
      </c>
      <c r="AI280" s="12" t="str">
        <f t="shared" si="110"/>
        <v>CPR:27</v>
      </c>
      <c r="AR280">
        <v>999</v>
      </c>
      <c r="AU280" s="4"/>
      <c r="AV280" s="4"/>
      <c r="AW280" s="4"/>
      <c r="AX280" s="4"/>
      <c r="AZ280" s="12" t="str">
        <f t="shared" si="111"/>
        <v/>
      </c>
      <c r="BA280" s="12" t="str">
        <f>IF(_xlfn.IFNA(VLOOKUP(AU280,$K:$L,2,FALSE),"")=0,"",_xlfn.IFNA(VLOOKUP(AU280,$K:$L,2,FALSE),""))</f>
        <v/>
      </c>
      <c r="BB280" s="12" t="str">
        <f>IF(_xlfn.IFNA(VLOOKUP(AV280,$K:$L,2,FALSE),"")=0,"",_xlfn.IFNA(VLOOKUP(AV280,$K:$L,2,FALSE),""))</f>
        <v/>
      </c>
      <c r="BC280" s="12" t="str">
        <f>IF(_xlfn.IFNA(VLOOKUP(AW280,$K:$L,2,FALSE),"")=0,"",_xlfn.IFNA(VLOOKUP(AW280,$K:$L,2,FALSE),""))</f>
        <v/>
      </c>
      <c r="BD280" s="12" t="str">
        <f>IF(_xlfn.IFNA(VLOOKUP(AX280,$K:$L,2,FALSE),"")=0,"",_xlfn.IFNA(VLOOKUP(AX280,$K:$L,2,FALSE),""))</f>
        <v/>
      </c>
      <c r="BE280" s="12" t="str">
        <f>IF(_xlfn.IFNA(VLOOKUP(AY280,$K:$L,2,FALSE),"")=0,"",_xlfn.IFNA(VLOOKUP(AY280,$K:$L,2,FALSE),""))</f>
        <v/>
      </c>
      <c r="BF280" s="12" t="str">
        <f>_xlfn.IFNA(VLOOKUP(Y280,对应表!$Z:$AA,2,FALSE)&amp;Z280,"")</f>
        <v>CPR:27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L280">
        <f t="shared" si="107"/>
        <v>27</v>
      </c>
      <c r="BM280" t="str">
        <f t="shared" si="108"/>
        <v/>
      </c>
    </row>
    <row r="281" spans="11:65" x14ac:dyDescent="0.15">
      <c r="K281" t="str">
        <f t="shared" si="109"/>
        <v>被动暴伤lv9</v>
      </c>
      <c r="L281" s="6" t="str">
        <f>Q281&amp;":"&amp;M281&amp;":"&amp;VLOOKUP(N281,对应表!B:C,2,FALSE)&amp;":"&amp;IF(buff!O281="",0,O281)</f>
        <v>20209:100:1:0</v>
      </c>
      <c r="M281">
        <v>100</v>
      </c>
      <c r="N281" s="1" t="s">
        <v>299</v>
      </c>
      <c r="O281">
        <v>0</v>
      </c>
      <c r="Q281">
        <v>20209</v>
      </c>
      <c r="R281" s="4" t="s">
        <v>1247</v>
      </c>
      <c r="S281" s="4" t="str">
        <f t="shared" si="105"/>
        <v>被动暴伤lv9</v>
      </c>
      <c r="T281" t="s">
        <v>300</v>
      </c>
      <c r="Y281" t="s">
        <v>1301</v>
      </c>
      <c r="Z281">
        <v>28</v>
      </c>
      <c r="AI281" s="12" t="str">
        <f t="shared" si="110"/>
        <v>CPR:28</v>
      </c>
      <c r="AR281">
        <v>999</v>
      </c>
      <c r="AU281" s="4"/>
      <c r="AV281" s="4"/>
      <c r="AW281" s="4"/>
      <c r="AX281" s="4"/>
      <c r="AZ281" s="12" t="str">
        <f t="shared" si="111"/>
        <v/>
      </c>
      <c r="BA281" s="12" t="str">
        <f>IF(_xlfn.IFNA(VLOOKUP(AU281,$K:$L,2,FALSE),"")=0,"",_xlfn.IFNA(VLOOKUP(AU281,$K:$L,2,FALSE),""))</f>
        <v/>
      </c>
      <c r="BB281" s="12" t="str">
        <f>IF(_xlfn.IFNA(VLOOKUP(AV281,$K:$L,2,FALSE),"")=0,"",_xlfn.IFNA(VLOOKUP(AV281,$K:$L,2,FALSE),""))</f>
        <v/>
      </c>
      <c r="BC281" s="12" t="str">
        <f>IF(_xlfn.IFNA(VLOOKUP(AW281,$K:$L,2,FALSE),"")=0,"",_xlfn.IFNA(VLOOKUP(AW281,$K:$L,2,FALSE),""))</f>
        <v/>
      </c>
      <c r="BD281" s="12" t="str">
        <f>IF(_xlfn.IFNA(VLOOKUP(AX281,$K:$L,2,FALSE),"")=0,"",_xlfn.IFNA(VLOOKUP(AX281,$K:$L,2,FALSE),""))</f>
        <v/>
      </c>
      <c r="BE281" s="12" t="str">
        <f>IF(_xlfn.IFNA(VLOOKUP(AY281,$K:$L,2,FALSE),"")=0,"",_xlfn.IFNA(VLOOKUP(AY281,$K:$L,2,FALSE),""))</f>
        <v/>
      </c>
      <c r="BF281" s="12" t="str">
        <f>_xlfn.IFNA(VLOOKUP(Y281,对应表!$Z:$AA,2,FALSE)&amp;Z281,"")</f>
        <v>CPR:28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L281">
        <f t="shared" si="107"/>
        <v>28</v>
      </c>
      <c r="BM281" t="str">
        <f t="shared" si="108"/>
        <v/>
      </c>
    </row>
    <row r="282" spans="11:65" x14ac:dyDescent="0.15">
      <c r="K282" t="str">
        <f t="shared" si="109"/>
        <v>被动暴伤lv10</v>
      </c>
      <c r="L282" s="6" t="str">
        <f>Q282&amp;":"&amp;M282&amp;":"&amp;VLOOKUP(N282,对应表!B:C,2,FALSE)&amp;":"&amp;IF(buff!O282="",0,O282)</f>
        <v>20210:100:1:0</v>
      </c>
      <c r="M282">
        <v>100</v>
      </c>
      <c r="N282" s="1" t="s">
        <v>299</v>
      </c>
      <c r="O282">
        <v>0</v>
      </c>
      <c r="Q282">
        <v>20210</v>
      </c>
      <c r="R282" s="4" t="s">
        <v>1248</v>
      </c>
      <c r="S282" s="4" t="str">
        <f t="shared" si="105"/>
        <v>被动暴伤lv10</v>
      </c>
      <c r="T282" t="s">
        <v>300</v>
      </c>
      <c r="Y282" t="s">
        <v>1301</v>
      </c>
      <c r="Z282">
        <v>29</v>
      </c>
      <c r="AI282" s="12" t="str">
        <f t="shared" si="110"/>
        <v>CPR:29</v>
      </c>
      <c r="AR282">
        <v>999</v>
      </c>
      <c r="AU282" s="4"/>
      <c r="AV282" s="4"/>
      <c r="AW282" s="4"/>
      <c r="AX282" s="4"/>
      <c r="AZ282" s="12" t="str">
        <f t="shared" si="111"/>
        <v/>
      </c>
      <c r="BA282" s="12" t="str">
        <f>IF(_xlfn.IFNA(VLOOKUP(AU282,$K:$L,2,FALSE),"")=0,"",_xlfn.IFNA(VLOOKUP(AU282,$K:$L,2,FALSE),""))</f>
        <v/>
      </c>
      <c r="BB282" s="12" t="str">
        <f>IF(_xlfn.IFNA(VLOOKUP(AV282,$K:$L,2,FALSE),"")=0,"",_xlfn.IFNA(VLOOKUP(AV282,$K:$L,2,FALSE),""))</f>
        <v/>
      </c>
      <c r="BC282" s="12" t="str">
        <f>IF(_xlfn.IFNA(VLOOKUP(AW282,$K:$L,2,FALSE),"")=0,"",_xlfn.IFNA(VLOOKUP(AW282,$K:$L,2,FALSE),""))</f>
        <v/>
      </c>
      <c r="BD282" s="12" t="str">
        <f>IF(_xlfn.IFNA(VLOOKUP(AX282,$K:$L,2,FALSE),"")=0,"",_xlfn.IFNA(VLOOKUP(AX282,$K:$L,2,FALSE),""))</f>
        <v/>
      </c>
      <c r="BE282" s="12" t="str">
        <f>IF(_xlfn.IFNA(VLOOKUP(AY282,$K:$L,2,FALSE),"")=0,"",_xlfn.IFNA(VLOOKUP(AY282,$K:$L,2,FALSE),""))</f>
        <v/>
      </c>
      <c r="BF282" s="12" t="str">
        <f>_xlfn.IFNA(VLOOKUP(Y282,对应表!$Z:$AA,2,FALSE)&amp;Z282,"")</f>
        <v>CPR:29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L282">
        <f t="shared" si="107"/>
        <v>29</v>
      </c>
      <c r="BM282" t="str">
        <f t="shared" si="108"/>
        <v/>
      </c>
    </row>
    <row r="283" spans="11:65" x14ac:dyDescent="0.15">
      <c r="K283" t="str">
        <f t="shared" si="109"/>
        <v>被动暴伤lv11</v>
      </c>
      <c r="L283" s="6" t="str">
        <f>Q283&amp;":"&amp;M283&amp;":"&amp;VLOOKUP(N283,对应表!B:C,2,FALSE)&amp;":"&amp;IF(buff!O283="",0,O283)</f>
        <v>20211:100:1:0</v>
      </c>
      <c r="M283">
        <v>100</v>
      </c>
      <c r="N283" s="1" t="s">
        <v>299</v>
      </c>
      <c r="O283">
        <v>0</v>
      </c>
      <c r="Q283">
        <v>20211</v>
      </c>
      <c r="R283" s="4" t="s">
        <v>1249</v>
      </c>
      <c r="S283" s="4" t="str">
        <f t="shared" si="105"/>
        <v>被动暴伤lv11</v>
      </c>
      <c r="T283" t="s">
        <v>300</v>
      </c>
      <c r="Y283" t="s">
        <v>1301</v>
      </c>
      <c r="Z283">
        <v>30</v>
      </c>
      <c r="AI283" s="12" t="str">
        <f t="shared" si="110"/>
        <v>CPR:30</v>
      </c>
      <c r="AR283">
        <v>999</v>
      </c>
      <c r="AU283" s="4"/>
      <c r="AV283" s="4"/>
      <c r="AW283" s="4"/>
      <c r="AX283" s="4"/>
      <c r="AZ283" s="12" t="str">
        <f t="shared" si="111"/>
        <v/>
      </c>
      <c r="BA283" s="12" t="str">
        <f>IF(_xlfn.IFNA(VLOOKUP(AU283,$K:$L,2,FALSE),"")=0,"",_xlfn.IFNA(VLOOKUP(AU283,$K:$L,2,FALSE),""))</f>
        <v/>
      </c>
      <c r="BB283" s="12" t="str">
        <f>IF(_xlfn.IFNA(VLOOKUP(AV283,$K:$L,2,FALSE),"")=0,"",_xlfn.IFNA(VLOOKUP(AV283,$K:$L,2,FALSE),""))</f>
        <v/>
      </c>
      <c r="BC283" s="12" t="str">
        <f>IF(_xlfn.IFNA(VLOOKUP(AW283,$K:$L,2,FALSE),"")=0,"",_xlfn.IFNA(VLOOKUP(AW283,$K:$L,2,FALSE),""))</f>
        <v/>
      </c>
      <c r="BD283" s="12" t="str">
        <f>IF(_xlfn.IFNA(VLOOKUP(AX283,$K:$L,2,FALSE),"")=0,"",_xlfn.IFNA(VLOOKUP(AX283,$K:$L,2,FALSE),""))</f>
        <v/>
      </c>
      <c r="BE283" s="12" t="str">
        <f>IF(_xlfn.IFNA(VLOOKUP(AY283,$K:$L,2,FALSE),"")=0,"",_xlfn.IFNA(VLOOKUP(AY283,$K:$L,2,FALSE),""))</f>
        <v/>
      </c>
      <c r="BF283" s="12" t="str">
        <f>_xlfn.IFNA(VLOOKUP(Y283,对应表!$Z:$AA,2,FALSE)&amp;Z283,"")</f>
        <v>CPR:30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L283">
        <f t="shared" si="107"/>
        <v>30</v>
      </c>
      <c r="BM283" t="str">
        <f t="shared" si="108"/>
        <v/>
      </c>
    </row>
    <row r="284" spans="11:65" x14ac:dyDescent="0.15">
      <c r="K284" t="str">
        <f t="shared" si="109"/>
        <v>被动暴伤lv12</v>
      </c>
      <c r="L284" s="6" t="str">
        <f>Q284&amp;":"&amp;M284&amp;":"&amp;VLOOKUP(N284,对应表!B:C,2,FALSE)&amp;":"&amp;IF(buff!O284="",0,O284)</f>
        <v>20212:100:1:0</v>
      </c>
      <c r="M284">
        <v>100</v>
      </c>
      <c r="N284" s="1" t="s">
        <v>299</v>
      </c>
      <c r="O284">
        <v>0</v>
      </c>
      <c r="Q284">
        <v>20212</v>
      </c>
      <c r="R284" s="4" t="s">
        <v>1250</v>
      </c>
      <c r="S284" s="4" t="str">
        <f t="shared" si="105"/>
        <v>被动暴伤lv12</v>
      </c>
      <c r="T284" t="s">
        <v>300</v>
      </c>
      <c r="Y284" t="s">
        <v>1301</v>
      </c>
      <c r="Z284">
        <v>31</v>
      </c>
      <c r="AI284" s="12" t="str">
        <f t="shared" si="110"/>
        <v>CPR:31</v>
      </c>
      <c r="AR284">
        <v>999</v>
      </c>
      <c r="AU284" s="4"/>
      <c r="AV284" s="4"/>
      <c r="AW284" s="4"/>
      <c r="AX284" s="4"/>
      <c r="AZ284" s="12" t="str">
        <f t="shared" si="111"/>
        <v/>
      </c>
      <c r="BA284" s="12" t="str">
        <f>IF(_xlfn.IFNA(VLOOKUP(AU284,$K:$L,2,FALSE),"")=0,"",_xlfn.IFNA(VLOOKUP(AU284,$K:$L,2,FALSE),""))</f>
        <v/>
      </c>
      <c r="BB284" s="12" t="str">
        <f>IF(_xlfn.IFNA(VLOOKUP(AV284,$K:$L,2,FALSE),"")=0,"",_xlfn.IFNA(VLOOKUP(AV284,$K:$L,2,FALSE),""))</f>
        <v/>
      </c>
      <c r="BC284" s="12" t="str">
        <f>IF(_xlfn.IFNA(VLOOKUP(AW284,$K:$L,2,FALSE),"")=0,"",_xlfn.IFNA(VLOOKUP(AW284,$K:$L,2,FALSE),""))</f>
        <v/>
      </c>
      <c r="BD284" s="12" t="str">
        <f>IF(_xlfn.IFNA(VLOOKUP(AX284,$K:$L,2,FALSE),"")=0,"",_xlfn.IFNA(VLOOKUP(AX284,$K:$L,2,FALSE),""))</f>
        <v/>
      </c>
      <c r="BE284" s="12" t="str">
        <f>IF(_xlfn.IFNA(VLOOKUP(AY284,$K:$L,2,FALSE),"")=0,"",_xlfn.IFNA(VLOOKUP(AY284,$K:$L,2,FALSE),""))</f>
        <v/>
      </c>
      <c r="BF284" s="12" t="str">
        <f>_xlfn.IFNA(VLOOKUP(Y284,对应表!$Z:$AA,2,FALSE)&amp;Z284,"")</f>
        <v>CPR:31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L284">
        <f t="shared" si="107"/>
        <v>31</v>
      </c>
      <c r="BM284" t="str">
        <f t="shared" si="108"/>
        <v/>
      </c>
    </row>
    <row r="285" spans="11:65" x14ac:dyDescent="0.15">
      <c r="K285" t="str">
        <f t="shared" si="109"/>
        <v>被动暴伤lv13</v>
      </c>
      <c r="L285" s="6" t="str">
        <f>Q285&amp;":"&amp;M285&amp;":"&amp;VLOOKUP(N285,对应表!B:C,2,FALSE)&amp;":"&amp;IF(buff!O285="",0,O285)</f>
        <v>20213:100:1:0</v>
      </c>
      <c r="M285">
        <v>100</v>
      </c>
      <c r="N285" s="1" t="s">
        <v>299</v>
      </c>
      <c r="O285">
        <v>0</v>
      </c>
      <c r="Q285">
        <v>20213</v>
      </c>
      <c r="R285" s="4" t="s">
        <v>1251</v>
      </c>
      <c r="S285" s="4" t="str">
        <f t="shared" si="105"/>
        <v>被动暴伤lv13</v>
      </c>
      <c r="T285" t="s">
        <v>300</v>
      </c>
      <c r="Y285" t="s">
        <v>1301</v>
      </c>
      <c r="Z285">
        <v>32</v>
      </c>
      <c r="AI285" s="12" t="str">
        <f t="shared" si="110"/>
        <v>CPR:32</v>
      </c>
      <c r="AR285">
        <v>999</v>
      </c>
      <c r="AU285" s="4"/>
      <c r="AV285" s="4"/>
      <c r="AW285" s="4"/>
      <c r="AX285" s="4"/>
      <c r="AZ285" s="12" t="str">
        <f t="shared" si="111"/>
        <v/>
      </c>
      <c r="BA285" s="12" t="str">
        <f>IF(_xlfn.IFNA(VLOOKUP(AU285,$K:$L,2,FALSE),"")=0,"",_xlfn.IFNA(VLOOKUP(AU285,$K:$L,2,FALSE),""))</f>
        <v/>
      </c>
      <c r="BB285" s="12" t="str">
        <f>IF(_xlfn.IFNA(VLOOKUP(AV285,$K:$L,2,FALSE),"")=0,"",_xlfn.IFNA(VLOOKUP(AV285,$K:$L,2,FALSE),""))</f>
        <v/>
      </c>
      <c r="BC285" s="12" t="str">
        <f>IF(_xlfn.IFNA(VLOOKUP(AW285,$K:$L,2,FALSE),"")=0,"",_xlfn.IFNA(VLOOKUP(AW285,$K:$L,2,FALSE),""))</f>
        <v/>
      </c>
      <c r="BD285" s="12" t="str">
        <f>IF(_xlfn.IFNA(VLOOKUP(AX285,$K:$L,2,FALSE),"")=0,"",_xlfn.IFNA(VLOOKUP(AX285,$K:$L,2,FALSE),""))</f>
        <v/>
      </c>
      <c r="BE285" s="12" t="str">
        <f>IF(_xlfn.IFNA(VLOOKUP(AY285,$K:$L,2,FALSE),"")=0,"",_xlfn.IFNA(VLOOKUP(AY285,$K:$L,2,FALSE),""))</f>
        <v/>
      </c>
      <c r="BF285" s="12" t="str">
        <f>_xlfn.IFNA(VLOOKUP(Y285,对应表!$Z:$AA,2,FALSE)&amp;Z285,"")</f>
        <v>CPR:32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L285">
        <f t="shared" si="107"/>
        <v>32</v>
      </c>
      <c r="BM285" t="str">
        <f t="shared" si="108"/>
        <v/>
      </c>
    </row>
    <row r="286" spans="11:65" x14ac:dyDescent="0.15">
      <c r="K286" t="str">
        <f t="shared" si="109"/>
        <v>被动暴伤lv14</v>
      </c>
      <c r="L286" s="6" t="str">
        <f>Q286&amp;":"&amp;M286&amp;":"&amp;VLOOKUP(N286,对应表!B:C,2,FALSE)&amp;":"&amp;IF(buff!O286="",0,O286)</f>
        <v>20214:100:1:0</v>
      </c>
      <c r="M286">
        <v>100</v>
      </c>
      <c r="N286" s="1" t="s">
        <v>299</v>
      </c>
      <c r="O286">
        <v>0</v>
      </c>
      <c r="Q286">
        <v>20214</v>
      </c>
      <c r="R286" s="4" t="s">
        <v>1252</v>
      </c>
      <c r="S286" s="4" t="str">
        <f t="shared" si="105"/>
        <v>被动暴伤lv14</v>
      </c>
      <c r="T286" t="s">
        <v>300</v>
      </c>
      <c r="Y286" t="s">
        <v>1301</v>
      </c>
      <c r="Z286">
        <v>33</v>
      </c>
      <c r="AI286" s="12" t="str">
        <f t="shared" si="110"/>
        <v>CPR:33</v>
      </c>
      <c r="AR286">
        <v>999</v>
      </c>
      <c r="AU286" s="4"/>
      <c r="AV286" s="4"/>
      <c r="AW286" s="4"/>
      <c r="AX286" s="4"/>
      <c r="AZ286" s="12" t="str">
        <f t="shared" si="111"/>
        <v/>
      </c>
      <c r="BA286" s="12" t="str">
        <f>IF(_xlfn.IFNA(VLOOKUP(AU286,$K:$L,2,FALSE),"")=0,"",_xlfn.IFNA(VLOOKUP(AU286,$K:$L,2,FALSE),""))</f>
        <v/>
      </c>
      <c r="BB286" s="12" t="str">
        <f>IF(_xlfn.IFNA(VLOOKUP(AV286,$K:$L,2,FALSE),"")=0,"",_xlfn.IFNA(VLOOKUP(AV286,$K:$L,2,FALSE),""))</f>
        <v/>
      </c>
      <c r="BC286" s="12" t="str">
        <f>IF(_xlfn.IFNA(VLOOKUP(AW286,$K:$L,2,FALSE),"")=0,"",_xlfn.IFNA(VLOOKUP(AW286,$K:$L,2,FALSE),""))</f>
        <v/>
      </c>
      <c r="BD286" s="12" t="str">
        <f>IF(_xlfn.IFNA(VLOOKUP(AX286,$K:$L,2,FALSE),"")=0,"",_xlfn.IFNA(VLOOKUP(AX286,$K:$L,2,FALSE),""))</f>
        <v/>
      </c>
      <c r="BE286" s="12" t="str">
        <f>IF(_xlfn.IFNA(VLOOKUP(AY286,$K:$L,2,FALSE),"")=0,"",_xlfn.IFNA(VLOOKUP(AY286,$K:$L,2,FALSE),""))</f>
        <v/>
      </c>
      <c r="BF286" s="12" t="str">
        <f>_xlfn.IFNA(VLOOKUP(Y286,对应表!$Z:$AA,2,FALSE)&amp;Z286,"")</f>
        <v>CPR:33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L286">
        <f t="shared" si="107"/>
        <v>33</v>
      </c>
      <c r="BM286" t="str">
        <f t="shared" si="108"/>
        <v/>
      </c>
    </row>
    <row r="287" spans="11:65" x14ac:dyDescent="0.15">
      <c r="K287" t="str">
        <f t="shared" si="109"/>
        <v>被动暴伤lv15</v>
      </c>
      <c r="L287" s="6" t="str">
        <f>Q287&amp;":"&amp;M287&amp;":"&amp;VLOOKUP(N287,对应表!B:C,2,FALSE)&amp;":"&amp;IF(buff!O287="",0,O287)</f>
        <v>20215:100:1:0</v>
      </c>
      <c r="M287">
        <v>100</v>
      </c>
      <c r="N287" s="1" t="s">
        <v>299</v>
      </c>
      <c r="O287">
        <v>0</v>
      </c>
      <c r="Q287">
        <v>20215</v>
      </c>
      <c r="R287" s="4" t="s">
        <v>1253</v>
      </c>
      <c r="S287" s="4" t="str">
        <f t="shared" si="105"/>
        <v>被动暴伤lv15</v>
      </c>
      <c r="T287" t="s">
        <v>300</v>
      </c>
      <c r="Y287" t="s">
        <v>1301</v>
      </c>
      <c r="Z287">
        <v>34</v>
      </c>
      <c r="AI287" s="12" t="str">
        <f t="shared" si="110"/>
        <v>CPR:34</v>
      </c>
      <c r="AR287">
        <v>999</v>
      </c>
      <c r="AU287" s="4"/>
      <c r="AV287" s="4"/>
      <c r="AW287" s="4"/>
      <c r="AX287" s="4"/>
      <c r="AZ287" s="12" t="str">
        <f t="shared" si="111"/>
        <v/>
      </c>
      <c r="BA287" s="12" t="str">
        <f>IF(_xlfn.IFNA(VLOOKUP(AU287,$K:$L,2,FALSE),"")=0,"",_xlfn.IFNA(VLOOKUP(AU287,$K:$L,2,FALSE),""))</f>
        <v/>
      </c>
      <c r="BB287" s="12" t="str">
        <f>IF(_xlfn.IFNA(VLOOKUP(AV287,$K:$L,2,FALSE),"")=0,"",_xlfn.IFNA(VLOOKUP(AV287,$K:$L,2,FALSE),""))</f>
        <v/>
      </c>
      <c r="BC287" s="12" t="str">
        <f>IF(_xlfn.IFNA(VLOOKUP(AW287,$K:$L,2,FALSE),"")=0,"",_xlfn.IFNA(VLOOKUP(AW287,$K:$L,2,FALSE),""))</f>
        <v/>
      </c>
      <c r="BD287" s="12" t="str">
        <f>IF(_xlfn.IFNA(VLOOKUP(AX287,$K:$L,2,FALSE),"")=0,"",_xlfn.IFNA(VLOOKUP(AX287,$K:$L,2,FALSE),""))</f>
        <v/>
      </c>
      <c r="BE287" s="12" t="str">
        <f>IF(_xlfn.IFNA(VLOOKUP(AY287,$K:$L,2,FALSE),"")=0,"",_xlfn.IFNA(VLOOKUP(AY287,$K:$L,2,FALSE),""))</f>
        <v/>
      </c>
      <c r="BF287" s="12" t="str">
        <f>_xlfn.IFNA(VLOOKUP(Y287,对应表!$Z:$AA,2,FALSE)&amp;Z287,"")</f>
        <v>CPR:34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L287">
        <f t="shared" si="107"/>
        <v>34</v>
      </c>
      <c r="BM287" t="str">
        <f t="shared" si="108"/>
        <v/>
      </c>
    </row>
    <row r="288" spans="11:65" x14ac:dyDescent="0.15">
      <c r="K288" t="str">
        <f t="shared" si="109"/>
        <v>被动暴伤lv16</v>
      </c>
      <c r="L288" s="6" t="str">
        <f>Q288&amp;":"&amp;M288&amp;":"&amp;VLOOKUP(N288,对应表!B:C,2,FALSE)&amp;":"&amp;IF(buff!O288="",0,O288)</f>
        <v>20216:100:1:0</v>
      </c>
      <c r="M288">
        <v>100</v>
      </c>
      <c r="N288" s="1" t="s">
        <v>299</v>
      </c>
      <c r="O288">
        <v>0</v>
      </c>
      <c r="Q288">
        <v>20216</v>
      </c>
      <c r="R288" s="4" t="s">
        <v>1254</v>
      </c>
      <c r="S288" s="4" t="str">
        <f t="shared" si="105"/>
        <v>被动暴伤lv16</v>
      </c>
      <c r="T288" t="s">
        <v>300</v>
      </c>
      <c r="Y288" t="s">
        <v>1301</v>
      </c>
      <c r="Z288">
        <v>35</v>
      </c>
      <c r="AI288" s="12" t="str">
        <f t="shared" si="110"/>
        <v>CPR:35</v>
      </c>
      <c r="AR288">
        <v>999</v>
      </c>
      <c r="AU288" s="4"/>
      <c r="AV288" s="4"/>
      <c r="AW288" s="4"/>
      <c r="AX288" s="4"/>
      <c r="AZ288" s="12" t="str">
        <f t="shared" si="111"/>
        <v/>
      </c>
      <c r="BA288" s="12" t="str">
        <f>IF(_xlfn.IFNA(VLOOKUP(AU288,$K:$L,2,FALSE),"")=0,"",_xlfn.IFNA(VLOOKUP(AU288,$K:$L,2,FALSE),""))</f>
        <v/>
      </c>
      <c r="BB288" s="12" t="str">
        <f>IF(_xlfn.IFNA(VLOOKUP(AV288,$K:$L,2,FALSE),"")=0,"",_xlfn.IFNA(VLOOKUP(AV288,$K:$L,2,FALSE),""))</f>
        <v/>
      </c>
      <c r="BC288" s="12" t="str">
        <f>IF(_xlfn.IFNA(VLOOKUP(AW288,$K:$L,2,FALSE),"")=0,"",_xlfn.IFNA(VLOOKUP(AW288,$K:$L,2,FALSE),""))</f>
        <v/>
      </c>
      <c r="BD288" s="12" t="str">
        <f>IF(_xlfn.IFNA(VLOOKUP(AX288,$K:$L,2,FALSE),"")=0,"",_xlfn.IFNA(VLOOKUP(AX288,$K:$L,2,FALSE),""))</f>
        <v/>
      </c>
      <c r="BE288" s="12" t="str">
        <f>IF(_xlfn.IFNA(VLOOKUP(AY288,$K:$L,2,FALSE),"")=0,"",_xlfn.IFNA(VLOOKUP(AY288,$K:$L,2,FALSE),""))</f>
        <v/>
      </c>
      <c r="BF288" s="12" t="str">
        <f>_xlfn.IFNA(VLOOKUP(Y288,对应表!$Z:$AA,2,FALSE)&amp;Z288,"")</f>
        <v>CPR:35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L288">
        <f t="shared" si="107"/>
        <v>35</v>
      </c>
      <c r="BM288" t="str">
        <f t="shared" si="108"/>
        <v/>
      </c>
    </row>
    <row r="289" spans="11:65" x14ac:dyDescent="0.15">
      <c r="K289" t="str">
        <f t="shared" si="109"/>
        <v>被动暴伤lv17</v>
      </c>
      <c r="L289" s="6" t="str">
        <f>Q289&amp;":"&amp;M289&amp;":"&amp;VLOOKUP(N289,对应表!B:C,2,FALSE)&amp;":"&amp;IF(buff!O289="",0,O289)</f>
        <v>20217:100:1:0</v>
      </c>
      <c r="M289">
        <v>100</v>
      </c>
      <c r="N289" s="1" t="s">
        <v>299</v>
      </c>
      <c r="O289">
        <v>0</v>
      </c>
      <c r="Q289">
        <v>20217</v>
      </c>
      <c r="R289" s="4" t="s">
        <v>1255</v>
      </c>
      <c r="S289" s="4" t="str">
        <f t="shared" si="105"/>
        <v>被动暴伤lv17</v>
      </c>
      <c r="T289" t="s">
        <v>300</v>
      </c>
      <c r="Y289" t="s">
        <v>1301</v>
      </c>
      <c r="Z289">
        <v>36</v>
      </c>
      <c r="AI289" s="12" t="str">
        <f t="shared" si="110"/>
        <v>CPR:36</v>
      </c>
      <c r="AR289">
        <v>999</v>
      </c>
      <c r="AU289" s="4"/>
      <c r="AV289" s="4"/>
      <c r="AW289" s="4"/>
      <c r="AX289" s="4"/>
      <c r="AZ289" s="12" t="str">
        <f t="shared" si="111"/>
        <v/>
      </c>
      <c r="BA289" s="12" t="str">
        <f>IF(_xlfn.IFNA(VLOOKUP(AU289,$K:$L,2,FALSE),"")=0,"",_xlfn.IFNA(VLOOKUP(AU289,$K:$L,2,FALSE),""))</f>
        <v/>
      </c>
      <c r="BB289" s="12" t="str">
        <f>IF(_xlfn.IFNA(VLOOKUP(AV289,$K:$L,2,FALSE),"")=0,"",_xlfn.IFNA(VLOOKUP(AV289,$K:$L,2,FALSE),""))</f>
        <v/>
      </c>
      <c r="BC289" s="12" t="str">
        <f>IF(_xlfn.IFNA(VLOOKUP(AW289,$K:$L,2,FALSE),"")=0,"",_xlfn.IFNA(VLOOKUP(AW289,$K:$L,2,FALSE),""))</f>
        <v/>
      </c>
      <c r="BD289" s="12" t="str">
        <f>IF(_xlfn.IFNA(VLOOKUP(AX289,$K:$L,2,FALSE),"")=0,"",_xlfn.IFNA(VLOOKUP(AX289,$K:$L,2,FALSE),""))</f>
        <v/>
      </c>
      <c r="BE289" s="12" t="str">
        <f>IF(_xlfn.IFNA(VLOOKUP(AY289,$K:$L,2,FALSE),"")=0,"",_xlfn.IFNA(VLOOKUP(AY289,$K:$L,2,FALSE),""))</f>
        <v/>
      </c>
      <c r="BF289" s="12" t="str">
        <f>_xlfn.IFNA(VLOOKUP(Y289,对应表!$Z:$AA,2,FALSE)&amp;Z289,"")</f>
        <v>CPR:36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L289">
        <f t="shared" si="107"/>
        <v>36</v>
      </c>
      <c r="BM289" t="str">
        <f t="shared" si="108"/>
        <v/>
      </c>
    </row>
    <row r="290" spans="11:65" x14ac:dyDescent="0.15">
      <c r="K290" t="str">
        <f t="shared" si="109"/>
        <v>被动暴伤lv18</v>
      </c>
      <c r="L290" s="6" t="str">
        <f>Q290&amp;":"&amp;M290&amp;":"&amp;VLOOKUP(N290,对应表!B:C,2,FALSE)&amp;":"&amp;IF(buff!O290="",0,O290)</f>
        <v>20218:100:1:0</v>
      </c>
      <c r="M290">
        <v>100</v>
      </c>
      <c r="N290" s="1" t="s">
        <v>299</v>
      </c>
      <c r="O290">
        <v>0</v>
      </c>
      <c r="Q290">
        <v>20218</v>
      </c>
      <c r="R290" s="4" t="s">
        <v>1256</v>
      </c>
      <c r="S290" s="4" t="str">
        <f t="shared" si="105"/>
        <v>被动暴伤lv18</v>
      </c>
      <c r="T290" t="s">
        <v>300</v>
      </c>
      <c r="Y290" t="s">
        <v>1301</v>
      </c>
      <c r="Z290">
        <v>37</v>
      </c>
      <c r="AI290" s="12" t="str">
        <f t="shared" si="110"/>
        <v>CPR:37</v>
      </c>
      <c r="AR290">
        <v>999</v>
      </c>
      <c r="AU290" s="4"/>
      <c r="AV290" s="4"/>
      <c r="AW290" s="4"/>
      <c r="AX290" s="4"/>
      <c r="AZ290" s="12" t="str">
        <f t="shared" si="111"/>
        <v/>
      </c>
      <c r="BA290" s="12" t="str">
        <f>IF(_xlfn.IFNA(VLOOKUP(AU290,$K:$L,2,FALSE),"")=0,"",_xlfn.IFNA(VLOOKUP(AU290,$K:$L,2,FALSE),""))</f>
        <v/>
      </c>
      <c r="BB290" s="12" t="str">
        <f>IF(_xlfn.IFNA(VLOOKUP(AV290,$K:$L,2,FALSE),"")=0,"",_xlfn.IFNA(VLOOKUP(AV290,$K:$L,2,FALSE),""))</f>
        <v/>
      </c>
      <c r="BC290" s="12" t="str">
        <f>IF(_xlfn.IFNA(VLOOKUP(AW290,$K:$L,2,FALSE),"")=0,"",_xlfn.IFNA(VLOOKUP(AW290,$K:$L,2,FALSE),""))</f>
        <v/>
      </c>
      <c r="BD290" s="12" t="str">
        <f>IF(_xlfn.IFNA(VLOOKUP(AX290,$K:$L,2,FALSE),"")=0,"",_xlfn.IFNA(VLOOKUP(AX290,$K:$L,2,FALSE),""))</f>
        <v/>
      </c>
      <c r="BE290" s="12" t="str">
        <f>IF(_xlfn.IFNA(VLOOKUP(AY290,$K:$L,2,FALSE),"")=0,"",_xlfn.IFNA(VLOOKUP(AY290,$K:$L,2,FALSE),""))</f>
        <v/>
      </c>
      <c r="BF290" s="12" t="str">
        <f>_xlfn.IFNA(VLOOKUP(Y290,对应表!$Z:$AA,2,FALSE)&amp;Z290,"")</f>
        <v>CPR:37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L290">
        <f t="shared" si="107"/>
        <v>37</v>
      </c>
      <c r="BM290" t="str">
        <f t="shared" si="108"/>
        <v/>
      </c>
    </row>
    <row r="291" spans="11:65" x14ac:dyDescent="0.15">
      <c r="K291" t="str">
        <f t="shared" si="109"/>
        <v>被动暴伤lv19</v>
      </c>
      <c r="L291" s="6" t="str">
        <f>Q291&amp;":"&amp;M291&amp;":"&amp;VLOOKUP(N291,对应表!B:C,2,FALSE)&amp;":"&amp;IF(buff!O291="",0,O291)</f>
        <v>20219:100:1:0</v>
      </c>
      <c r="M291">
        <v>100</v>
      </c>
      <c r="N291" s="1" t="s">
        <v>299</v>
      </c>
      <c r="O291">
        <v>0</v>
      </c>
      <c r="Q291">
        <v>20219</v>
      </c>
      <c r="R291" s="4" t="s">
        <v>1257</v>
      </c>
      <c r="S291" s="4" t="str">
        <f t="shared" si="105"/>
        <v>被动暴伤lv19</v>
      </c>
      <c r="T291" t="s">
        <v>300</v>
      </c>
      <c r="Y291" t="s">
        <v>1301</v>
      </c>
      <c r="Z291">
        <v>38</v>
      </c>
      <c r="AI291" s="12" t="str">
        <f t="shared" si="110"/>
        <v>CPR:38</v>
      </c>
      <c r="AR291">
        <v>999</v>
      </c>
      <c r="AU291" s="4"/>
      <c r="AV291" s="4"/>
      <c r="AW291" s="4"/>
      <c r="AX291" s="4"/>
      <c r="AZ291" s="12" t="str">
        <f t="shared" si="111"/>
        <v/>
      </c>
      <c r="BA291" s="12" t="str">
        <f>IF(_xlfn.IFNA(VLOOKUP(AU291,$K:$L,2,FALSE),"")=0,"",_xlfn.IFNA(VLOOKUP(AU291,$K:$L,2,FALSE),""))</f>
        <v/>
      </c>
      <c r="BB291" s="12" t="str">
        <f>IF(_xlfn.IFNA(VLOOKUP(AV291,$K:$L,2,FALSE),"")=0,"",_xlfn.IFNA(VLOOKUP(AV291,$K:$L,2,FALSE),""))</f>
        <v/>
      </c>
      <c r="BC291" s="12" t="str">
        <f>IF(_xlfn.IFNA(VLOOKUP(AW291,$K:$L,2,FALSE),"")=0,"",_xlfn.IFNA(VLOOKUP(AW291,$K:$L,2,FALSE),""))</f>
        <v/>
      </c>
      <c r="BD291" s="12" t="str">
        <f>IF(_xlfn.IFNA(VLOOKUP(AX291,$K:$L,2,FALSE),"")=0,"",_xlfn.IFNA(VLOOKUP(AX291,$K:$L,2,FALSE),""))</f>
        <v/>
      </c>
      <c r="BE291" s="12" t="str">
        <f>IF(_xlfn.IFNA(VLOOKUP(AY291,$K:$L,2,FALSE),"")=0,"",_xlfn.IFNA(VLOOKUP(AY291,$K:$L,2,FALSE),""))</f>
        <v/>
      </c>
      <c r="BF291" s="12" t="str">
        <f>_xlfn.IFNA(VLOOKUP(Y291,对应表!$Z:$AA,2,FALSE)&amp;Z291,"")</f>
        <v>CPR:38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L291">
        <f t="shared" si="107"/>
        <v>38</v>
      </c>
      <c r="BM291" t="str">
        <f t="shared" si="108"/>
        <v/>
      </c>
    </row>
    <row r="292" spans="11:65" x14ac:dyDescent="0.15">
      <c r="K292" t="str">
        <f t="shared" si="109"/>
        <v>被动暴伤lv20</v>
      </c>
      <c r="L292" s="6" t="str">
        <f>Q292&amp;":"&amp;M292&amp;":"&amp;VLOOKUP(N292,对应表!B:C,2,FALSE)&amp;":"&amp;IF(buff!O292="",0,O292)</f>
        <v>20220:100:1:0</v>
      </c>
      <c r="M292">
        <v>100</v>
      </c>
      <c r="N292" s="1" t="s">
        <v>299</v>
      </c>
      <c r="O292">
        <v>0</v>
      </c>
      <c r="Q292">
        <v>20220</v>
      </c>
      <c r="R292" s="4" t="s">
        <v>1258</v>
      </c>
      <c r="S292" s="4" t="str">
        <f t="shared" si="105"/>
        <v>被动暴伤lv20</v>
      </c>
      <c r="T292" t="s">
        <v>300</v>
      </c>
      <c r="Y292" t="s">
        <v>1301</v>
      </c>
      <c r="Z292">
        <v>39</v>
      </c>
      <c r="AI292" s="12" t="str">
        <f t="shared" si="110"/>
        <v>CPR:39</v>
      </c>
      <c r="AR292">
        <v>999</v>
      </c>
      <c r="AU292" s="4"/>
      <c r="AV292" s="4"/>
      <c r="AW292" s="4"/>
      <c r="AX292" s="4"/>
      <c r="AZ292" s="12" t="str">
        <f t="shared" si="111"/>
        <v/>
      </c>
      <c r="BA292" s="12" t="str">
        <f>IF(_xlfn.IFNA(VLOOKUP(AU292,$K:$L,2,FALSE),"")=0,"",_xlfn.IFNA(VLOOKUP(AU292,$K:$L,2,FALSE),""))</f>
        <v/>
      </c>
      <c r="BB292" s="12" t="str">
        <f>IF(_xlfn.IFNA(VLOOKUP(AV292,$K:$L,2,FALSE),"")=0,"",_xlfn.IFNA(VLOOKUP(AV292,$K:$L,2,FALSE),""))</f>
        <v/>
      </c>
      <c r="BC292" s="12" t="str">
        <f>IF(_xlfn.IFNA(VLOOKUP(AW292,$K:$L,2,FALSE),"")=0,"",_xlfn.IFNA(VLOOKUP(AW292,$K:$L,2,FALSE),""))</f>
        <v/>
      </c>
      <c r="BD292" s="12" t="str">
        <f>IF(_xlfn.IFNA(VLOOKUP(AX292,$K:$L,2,FALSE),"")=0,"",_xlfn.IFNA(VLOOKUP(AX292,$K:$L,2,FALSE),""))</f>
        <v/>
      </c>
      <c r="BE292" s="12" t="str">
        <f>IF(_xlfn.IFNA(VLOOKUP(AY292,$K:$L,2,FALSE),"")=0,"",_xlfn.IFNA(VLOOKUP(AY292,$K:$L,2,FALSE),""))</f>
        <v/>
      </c>
      <c r="BF292" s="12" t="str">
        <f>_xlfn.IFNA(VLOOKUP(Y292,对应表!$Z:$AA,2,FALSE)&amp;Z292,"")</f>
        <v>CPR:39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L292">
        <f t="shared" si="107"/>
        <v>39</v>
      </c>
      <c r="BM292" t="str">
        <f t="shared" si="108"/>
        <v/>
      </c>
    </row>
    <row r="293" spans="11:65" x14ac:dyDescent="0.15">
      <c r="K293" t="str">
        <f t="shared" ref="K293:K312" si="112">R293</f>
        <v>被动致命lv1</v>
      </c>
      <c r="L293" s="6" t="str">
        <f>Q293&amp;":"&amp;M293&amp;":"&amp;VLOOKUP(N293,对应表!B:C,2,FALSE)&amp;":"&amp;IF(buff!O293="",0,O293)</f>
        <v>20221:100:1:0</v>
      </c>
      <c r="M293">
        <v>100</v>
      </c>
      <c r="N293" s="1" t="s">
        <v>299</v>
      </c>
      <c r="O293">
        <v>0</v>
      </c>
      <c r="Q293">
        <v>20221</v>
      </c>
      <c r="R293" s="4" t="s">
        <v>1261</v>
      </c>
      <c r="S293" s="4" t="str">
        <f t="shared" si="105"/>
        <v>被动致命lv1</v>
      </c>
      <c r="T293" t="s">
        <v>300</v>
      </c>
      <c r="Y293" t="s">
        <v>246</v>
      </c>
      <c r="Z293">
        <v>5</v>
      </c>
      <c r="AA293" t="s">
        <v>1301</v>
      </c>
      <c r="AB293">
        <v>10</v>
      </c>
      <c r="AI293" s="12" t="str">
        <f t="shared" ref="AI293:AI312" si="113">IF(BF293="","",BF293)&amp;IF(BG293="","","|"&amp;BG293)&amp;IF(BH293="","","|"&amp;BH293)&amp;IF(BI293="","","|"&amp;BI293)&amp;IF(BJ293="","","|"&amp;BJ293)</f>
        <v>CRI:5|CPR:10</v>
      </c>
      <c r="AR293">
        <v>999</v>
      </c>
      <c r="AU293" s="4"/>
      <c r="AV293" s="4"/>
      <c r="AW293" s="4"/>
      <c r="AX293" s="4"/>
      <c r="AZ293" s="12" t="str">
        <f t="shared" ref="AZ293:AZ312" si="114">IF(BA293="","",BA293)&amp;IF(BB293="","","|"&amp;BB293)&amp;IF(BC293="","","|"&amp;BC293)&amp;IF(BD293="","","|"&amp;BD293)&amp;IF(BE293="","","|"&amp;BE293)</f>
        <v/>
      </c>
      <c r="BA293" s="12" t="str">
        <f>IF(_xlfn.IFNA(VLOOKUP(AU293,$K:$L,2,FALSE),"")=0,"",_xlfn.IFNA(VLOOKUP(AU293,$K:$L,2,FALSE),""))</f>
        <v/>
      </c>
      <c r="BB293" s="12" t="str">
        <f>IF(_xlfn.IFNA(VLOOKUP(AV293,$K:$L,2,FALSE),"")=0,"",_xlfn.IFNA(VLOOKUP(AV293,$K:$L,2,FALSE),""))</f>
        <v/>
      </c>
      <c r="BC293" s="12" t="str">
        <f>IF(_xlfn.IFNA(VLOOKUP(AW293,$K:$L,2,FALSE),"")=0,"",_xlfn.IFNA(VLOOKUP(AW293,$K:$L,2,FALSE),""))</f>
        <v/>
      </c>
      <c r="BD293" s="12" t="str">
        <f>IF(_xlfn.IFNA(VLOOKUP(AX293,$K:$L,2,FALSE),"")=0,"",_xlfn.IFNA(VLOOKUP(AX293,$K:$L,2,FALSE),""))</f>
        <v/>
      </c>
      <c r="BE293" s="12" t="str">
        <f>IF(_xlfn.IFNA(VLOOKUP(AY293,$K:$L,2,FALSE),"")=0,"",_xlfn.IFNA(VLOOKUP(AY293,$K:$L,2,FALSE),""))</f>
        <v/>
      </c>
      <c r="BF293" s="12" t="str">
        <f>_xlfn.IFNA(VLOOKUP(Y293,对应表!$Z:$AA,2,FALSE)&amp;Z293,"")</f>
        <v>CRI:5</v>
      </c>
      <c r="BG293" s="12" t="str">
        <f>_xlfn.IFNA(VLOOKUP(AA293,对应表!$Z:$AA,2,FALSE)&amp;AB293,"")</f>
        <v>CPR:10</v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L293">
        <f t="shared" si="107"/>
        <v>5</v>
      </c>
      <c r="BM293">
        <f t="shared" si="108"/>
        <v>10</v>
      </c>
    </row>
    <row r="294" spans="11:65" x14ac:dyDescent="0.15">
      <c r="K294" t="str">
        <f t="shared" si="112"/>
        <v>被动致命lv2</v>
      </c>
      <c r="L294" s="6" t="str">
        <f>Q294&amp;":"&amp;M294&amp;":"&amp;VLOOKUP(N294,对应表!B:C,2,FALSE)&amp;":"&amp;IF(buff!O294="",0,O294)</f>
        <v>20222:100:1:0</v>
      </c>
      <c r="M294">
        <v>100</v>
      </c>
      <c r="N294" s="1" t="s">
        <v>299</v>
      </c>
      <c r="O294">
        <v>0</v>
      </c>
      <c r="Q294">
        <v>20222</v>
      </c>
      <c r="R294" s="4" t="s">
        <v>1262</v>
      </c>
      <c r="S294" s="4" t="str">
        <f t="shared" si="105"/>
        <v>被动致命lv2</v>
      </c>
      <c r="T294" t="s">
        <v>300</v>
      </c>
      <c r="Y294" t="s">
        <v>246</v>
      </c>
      <c r="Z294">
        <v>6</v>
      </c>
      <c r="AA294" t="s">
        <v>1301</v>
      </c>
      <c r="AB294">
        <v>11</v>
      </c>
      <c r="AI294" s="12" t="str">
        <f t="shared" si="113"/>
        <v>CRI:6|CPR:11</v>
      </c>
      <c r="AR294">
        <v>999</v>
      </c>
      <c r="AU294" s="4"/>
      <c r="AV294" s="4"/>
      <c r="AW294" s="4"/>
      <c r="AX294" s="4"/>
      <c r="AZ294" s="12" t="str">
        <f t="shared" si="114"/>
        <v/>
      </c>
      <c r="BA294" s="12" t="str">
        <f>IF(_xlfn.IFNA(VLOOKUP(AU294,$K:$L,2,FALSE),"")=0,"",_xlfn.IFNA(VLOOKUP(AU294,$K:$L,2,FALSE),""))</f>
        <v/>
      </c>
      <c r="BB294" s="12" t="str">
        <f>IF(_xlfn.IFNA(VLOOKUP(AV294,$K:$L,2,FALSE),"")=0,"",_xlfn.IFNA(VLOOKUP(AV294,$K:$L,2,FALSE),""))</f>
        <v/>
      </c>
      <c r="BC294" s="12" t="str">
        <f>IF(_xlfn.IFNA(VLOOKUP(AW294,$K:$L,2,FALSE),"")=0,"",_xlfn.IFNA(VLOOKUP(AW294,$K:$L,2,FALSE),""))</f>
        <v/>
      </c>
      <c r="BD294" s="12" t="str">
        <f>IF(_xlfn.IFNA(VLOOKUP(AX294,$K:$L,2,FALSE),"")=0,"",_xlfn.IFNA(VLOOKUP(AX294,$K:$L,2,FALSE),""))</f>
        <v/>
      </c>
      <c r="BE294" s="12" t="str">
        <f>IF(_xlfn.IFNA(VLOOKUP(AY294,$K:$L,2,FALSE),"")=0,"",_xlfn.IFNA(VLOOKUP(AY294,$K:$L,2,FALSE),""))</f>
        <v/>
      </c>
      <c r="BF294" s="12" t="str">
        <f>_xlfn.IFNA(VLOOKUP(Y294,对应表!$Z:$AA,2,FALSE)&amp;Z294,"")</f>
        <v>CRI:6</v>
      </c>
      <c r="BG294" s="12" t="str">
        <f>_xlfn.IFNA(VLOOKUP(AA294,对应表!$Z:$AA,2,FALSE)&amp;AB294,"")</f>
        <v>CPR:11</v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L294">
        <f t="shared" si="107"/>
        <v>6</v>
      </c>
      <c r="BM294">
        <f t="shared" si="108"/>
        <v>11</v>
      </c>
    </row>
    <row r="295" spans="11:65" x14ac:dyDescent="0.15">
      <c r="K295" t="str">
        <f t="shared" si="112"/>
        <v>被动致命lv3</v>
      </c>
      <c r="L295" s="6" t="str">
        <f>Q295&amp;":"&amp;M295&amp;":"&amp;VLOOKUP(N295,对应表!B:C,2,FALSE)&amp;":"&amp;IF(buff!O295="",0,O295)</f>
        <v>20223:100:1:0</v>
      </c>
      <c r="M295">
        <v>100</v>
      </c>
      <c r="N295" s="1" t="s">
        <v>299</v>
      </c>
      <c r="O295">
        <v>0</v>
      </c>
      <c r="Q295">
        <v>20223</v>
      </c>
      <c r="R295" s="4" t="s">
        <v>1263</v>
      </c>
      <c r="S295" s="4" t="str">
        <f t="shared" si="105"/>
        <v>被动致命lv3</v>
      </c>
      <c r="T295" t="s">
        <v>300</v>
      </c>
      <c r="Y295" t="s">
        <v>246</v>
      </c>
      <c r="Z295">
        <v>7</v>
      </c>
      <c r="AA295" t="s">
        <v>1301</v>
      </c>
      <c r="AB295">
        <v>12</v>
      </c>
      <c r="AI295" s="12" t="str">
        <f t="shared" si="113"/>
        <v>CRI:7|CPR:12</v>
      </c>
      <c r="AR295">
        <v>999</v>
      </c>
      <c r="AU295" s="4"/>
      <c r="AV295" s="4"/>
      <c r="AW295" s="4"/>
      <c r="AX295" s="4"/>
      <c r="AZ295" s="12" t="str">
        <f t="shared" si="114"/>
        <v/>
      </c>
      <c r="BA295" s="12" t="str">
        <f>IF(_xlfn.IFNA(VLOOKUP(AU295,$K:$L,2,FALSE),"")=0,"",_xlfn.IFNA(VLOOKUP(AU295,$K:$L,2,FALSE),""))</f>
        <v/>
      </c>
      <c r="BB295" s="12" t="str">
        <f>IF(_xlfn.IFNA(VLOOKUP(AV295,$K:$L,2,FALSE),"")=0,"",_xlfn.IFNA(VLOOKUP(AV295,$K:$L,2,FALSE),""))</f>
        <v/>
      </c>
      <c r="BC295" s="12" t="str">
        <f>IF(_xlfn.IFNA(VLOOKUP(AW295,$K:$L,2,FALSE),"")=0,"",_xlfn.IFNA(VLOOKUP(AW295,$K:$L,2,FALSE),""))</f>
        <v/>
      </c>
      <c r="BD295" s="12" t="str">
        <f>IF(_xlfn.IFNA(VLOOKUP(AX295,$K:$L,2,FALSE),"")=0,"",_xlfn.IFNA(VLOOKUP(AX295,$K:$L,2,FALSE),""))</f>
        <v/>
      </c>
      <c r="BE295" s="12" t="str">
        <f>IF(_xlfn.IFNA(VLOOKUP(AY295,$K:$L,2,FALSE),"")=0,"",_xlfn.IFNA(VLOOKUP(AY295,$K:$L,2,FALSE),""))</f>
        <v/>
      </c>
      <c r="BF295" s="12" t="str">
        <f>_xlfn.IFNA(VLOOKUP(Y295,对应表!$Z:$AA,2,FALSE)&amp;Z295,"")</f>
        <v>CRI:7</v>
      </c>
      <c r="BG295" s="12" t="str">
        <f>_xlfn.IFNA(VLOOKUP(AA295,对应表!$Z:$AA,2,FALSE)&amp;AB295,"")</f>
        <v>CPR:12</v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L295">
        <f t="shared" si="107"/>
        <v>7</v>
      </c>
      <c r="BM295">
        <f t="shared" si="108"/>
        <v>12</v>
      </c>
    </row>
    <row r="296" spans="11:65" x14ac:dyDescent="0.15">
      <c r="K296" t="str">
        <f t="shared" si="112"/>
        <v>被动致命lv4</v>
      </c>
      <c r="L296" s="6" t="str">
        <f>Q296&amp;":"&amp;M296&amp;":"&amp;VLOOKUP(N296,对应表!B:C,2,FALSE)&amp;":"&amp;IF(buff!O296="",0,O296)</f>
        <v>20224:100:1:0</v>
      </c>
      <c r="M296">
        <v>100</v>
      </c>
      <c r="N296" s="1" t="s">
        <v>299</v>
      </c>
      <c r="O296">
        <v>0</v>
      </c>
      <c r="Q296">
        <v>20224</v>
      </c>
      <c r="R296" s="4" t="s">
        <v>1264</v>
      </c>
      <c r="S296" s="4" t="str">
        <f t="shared" si="105"/>
        <v>被动致命lv4</v>
      </c>
      <c r="T296" t="s">
        <v>300</v>
      </c>
      <c r="Y296" t="s">
        <v>246</v>
      </c>
      <c r="Z296">
        <v>8</v>
      </c>
      <c r="AA296" t="s">
        <v>1301</v>
      </c>
      <c r="AB296">
        <v>13</v>
      </c>
      <c r="AI296" s="12" t="str">
        <f t="shared" si="113"/>
        <v>CRI:8|CPR:13</v>
      </c>
      <c r="AR296">
        <v>999</v>
      </c>
      <c r="AU296" s="4"/>
      <c r="AV296" s="4"/>
      <c r="AW296" s="4"/>
      <c r="AX296" s="4"/>
      <c r="AZ296" s="12" t="str">
        <f t="shared" si="114"/>
        <v/>
      </c>
      <c r="BA296" s="12" t="str">
        <f>IF(_xlfn.IFNA(VLOOKUP(AU296,$K:$L,2,FALSE),"")=0,"",_xlfn.IFNA(VLOOKUP(AU296,$K:$L,2,FALSE),""))</f>
        <v/>
      </c>
      <c r="BB296" s="12" t="str">
        <f>IF(_xlfn.IFNA(VLOOKUP(AV296,$K:$L,2,FALSE),"")=0,"",_xlfn.IFNA(VLOOKUP(AV296,$K:$L,2,FALSE),""))</f>
        <v/>
      </c>
      <c r="BC296" s="12" t="str">
        <f>IF(_xlfn.IFNA(VLOOKUP(AW296,$K:$L,2,FALSE),"")=0,"",_xlfn.IFNA(VLOOKUP(AW296,$K:$L,2,FALSE),""))</f>
        <v/>
      </c>
      <c r="BD296" s="12" t="str">
        <f>IF(_xlfn.IFNA(VLOOKUP(AX296,$K:$L,2,FALSE),"")=0,"",_xlfn.IFNA(VLOOKUP(AX296,$K:$L,2,FALSE),""))</f>
        <v/>
      </c>
      <c r="BE296" s="12" t="str">
        <f>IF(_xlfn.IFNA(VLOOKUP(AY296,$K:$L,2,FALSE),"")=0,"",_xlfn.IFNA(VLOOKUP(AY296,$K:$L,2,FALSE),""))</f>
        <v/>
      </c>
      <c r="BF296" s="12" t="str">
        <f>_xlfn.IFNA(VLOOKUP(Y296,对应表!$Z:$AA,2,FALSE)&amp;Z296,"")</f>
        <v>CRI:8</v>
      </c>
      <c r="BG296" s="12" t="str">
        <f>_xlfn.IFNA(VLOOKUP(AA296,对应表!$Z:$AA,2,FALSE)&amp;AB296,"")</f>
        <v>CPR:13</v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L296">
        <f t="shared" si="107"/>
        <v>8</v>
      </c>
      <c r="BM296">
        <f t="shared" si="108"/>
        <v>13</v>
      </c>
    </row>
    <row r="297" spans="11:65" x14ac:dyDescent="0.15">
      <c r="K297" t="str">
        <f t="shared" si="112"/>
        <v>被动致命lv5</v>
      </c>
      <c r="L297" s="6" t="str">
        <f>Q297&amp;":"&amp;M297&amp;":"&amp;VLOOKUP(N297,对应表!B:C,2,FALSE)&amp;":"&amp;IF(buff!O297="",0,O297)</f>
        <v>20225:100:1:0</v>
      </c>
      <c r="M297">
        <v>100</v>
      </c>
      <c r="N297" s="1" t="s">
        <v>299</v>
      </c>
      <c r="O297">
        <v>0</v>
      </c>
      <c r="Q297">
        <v>20225</v>
      </c>
      <c r="R297" s="4" t="s">
        <v>1265</v>
      </c>
      <c r="S297" s="4" t="str">
        <f t="shared" si="105"/>
        <v>被动致命lv5</v>
      </c>
      <c r="T297" t="s">
        <v>300</v>
      </c>
      <c r="Y297" t="s">
        <v>246</v>
      </c>
      <c r="Z297">
        <v>9</v>
      </c>
      <c r="AA297" t="s">
        <v>1301</v>
      </c>
      <c r="AB297">
        <v>14</v>
      </c>
      <c r="AI297" s="12" t="str">
        <f t="shared" si="113"/>
        <v>CRI:9|CPR:14</v>
      </c>
      <c r="AR297">
        <v>999</v>
      </c>
      <c r="AU297" s="4"/>
      <c r="AV297" s="4"/>
      <c r="AW297" s="4"/>
      <c r="AX297" s="4"/>
      <c r="AZ297" s="12" t="str">
        <f t="shared" si="114"/>
        <v/>
      </c>
      <c r="BA297" s="12" t="str">
        <f>IF(_xlfn.IFNA(VLOOKUP(AU297,$K:$L,2,FALSE),"")=0,"",_xlfn.IFNA(VLOOKUP(AU297,$K:$L,2,FALSE),""))</f>
        <v/>
      </c>
      <c r="BB297" s="12" t="str">
        <f>IF(_xlfn.IFNA(VLOOKUP(AV297,$K:$L,2,FALSE),"")=0,"",_xlfn.IFNA(VLOOKUP(AV297,$K:$L,2,FALSE),""))</f>
        <v/>
      </c>
      <c r="BC297" s="12" t="str">
        <f>IF(_xlfn.IFNA(VLOOKUP(AW297,$K:$L,2,FALSE),"")=0,"",_xlfn.IFNA(VLOOKUP(AW297,$K:$L,2,FALSE),""))</f>
        <v/>
      </c>
      <c r="BD297" s="12" t="str">
        <f>IF(_xlfn.IFNA(VLOOKUP(AX297,$K:$L,2,FALSE),"")=0,"",_xlfn.IFNA(VLOOKUP(AX297,$K:$L,2,FALSE),""))</f>
        <v/>
      </c>
      <c r="BE297" s="12" t="str">
        <f>IF(_xlfn.IFNA(VLOOKUP(AY297,$K:$L,2,FALSE),"")=0,"",_xlfn.IFNA(VLOOKUP(AY297,$K:$L,2,FALSE),""))</f>
        <v/>
      </c>
      <c r="BF297" s="12" t="str">
        <f>_xlfn.IFNA(VLOOKUP(Y297,对应表!$Z:$AA,2,FALSE)&amp;Z297,"")</f>
        <v>CRI:9</v>
      </c>
      <c r="BG297" s="12" t="str">
        <f>_xlfn.IFNA(VLOOKUP(AA297,对应表!$Z:$AA,2,FALSE)&amp;AB297,"")</f>
        <v>CPR:14</v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L297">
        <f t="shared" si="107"/>
        <v>9</v>
      </c>
      <c r="BM297">
        <f t="shared" si="108"/>
        <v>14</v>
      </c>
    </row>
    <row r="298" spans="11:65" x14ac:dyDescent="0.15">
      <c r="K298" t="str">
        <f t="shared" si="112"/>
        <v>被动致命lv6</v>
      </c>
      <c r="L298" s="6" t="str">
        <f>Q298&amp;":"&amp;M298&amp;":"&amp;VLOOKUP(N298,对应表!B:C,2,FALSE)&amp;":"&amp;IF(buff!O298="",0,O298)</f>
        <v>20226:100:1:0</v>
      </c>
      <c r="M298">
        <v>100</v>
      </c>
      <c r="N298" s="1" t="s">
        <v>299</v>
      </c>
      <c r="O298">
        <v>0</v>
      </c>
      <c r="Q298">
        <v>20226</v>
      </c>
      <c r="R298" s="4" t="s">
        <v>1266</v>
      </c>
      <c r="S298" s="4" t="str">
        <f t="shared" si="105"/>
        <v>被动致命lv6</v>
      </c>
      <c r="T298" t="s">
        <v>300</v>
      </c>
      <c r="Y298" t="s">
        <v>246</v>
      </c>
      <c r="Z298">
        <v>10</v>
      </c>
      <c r="AA298" t="s">
        <v>1301</v>
      </c>
      <c r="AB298">
        <v>15</v>
      </c>
      <c r="AI298" s="12" t="str">
        <f t="shared" si="113"/>
        <v>CRI:10|CPR:15</v>
      </c>
      <c r="AR298">
        <v>999</v>
      </c>
      <c r="AU298" s="4"/>
      <c r="AV298" s="4"/>
      <c r="AW298" s="4"/>
      <c r="AX298" s="4"/>
      <c r="AZ298" s="12" t="str">
        <f t="shared" si="114"/>
        <v/>
      </c>
      <c r="BA298" s="12" t="str">
        <f>IF(_xlfn.IFNA(VLOOKUP(AU298,$K:$L,2,FALSE),"")=0,"",_xlfn.IFNA(VLOOKUP(AU298,$K:$L,2,FALSE),""))</f>
        <v/>
      </c>
      <c r="BB298" s="12" t="str">
        <f>IF(_xlfn.IFNA(VLOOKUP(AV298,$K:$L,2,FALSE),"")=0,"",_xlfn.IFNA(VLOOKUP(AV298,$K:$L,2,FALSE),""))</f>
        <v/>
      </c>
      <c r="BC298" s="12" t="str">
        <f>IF(_xlfn.IFNA(VLOOKUP(AW298,$K:$L,2,FALSE),"")=0,"",_xlfn.IFNA(VLOOKUP(AW298,$K:$L,2,FALSE),""))</f>
        <v/>
      </c>
      <c r="BD298" s="12" t="str">
        <f>IF(_xlfn.IFNA(VLOOKUP(AX298,$K:$L,2,FALSE),"")=0,"",_xlfn.IFNA(VLOOKUP(AX298,$K:$L,2,FALSE),""))</f>
        <v/>
      </c>
      <c r="BE298" s="12" t="str">
        <f>IF(_xlfn.IFNA(VLOOKUP(AY298,$K:$L,2,FALSE),"")=0,"",_xlfn.IFNA(VLOOKUP(AY298,$K:$L,2,FALSE),""))</f>
        <v/>
      </c>
      <c r="BF298" s="12" t="str">
        <f>_xlfn.IFNA(VLOOKUP(Y298,对应表!$Z:$AA,2,FALSE)&amp;Z298,"")</f>
        <v>CRI:10</v>
      </c>
      <c r="BG298" s="12" t="str">
        <f>_xlfn.IFNA(VLOOKUP(AA298,对应表!$Z:$AA,2,FALSE)&amp;AB298,"")</f>
        <v>CPR:15</v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L298">
        <f t="shared" si="107"/>
        <v>10</v>
      </c>
      <c r="BM298">
        <f t="shared" si="108"/>
        <v>15</v>
      </c>
    </row>
    <row r="299" spans="11:65" x14ac:dyDescent="0.15">
      <c r="K299" t="str">
        <f t="shared" si="112"/>
        <v>被动致命lv7</v>
      </c>
      <c r="L299" s="6" t="str">
        <f>Q299&amp;":"&amp;M299&amp;":"&amp;VLOOKUP(N299,对应表!B:C,2,FALSE)&amp;":"&amp;IF(buff!O299="",0,O299)</f>
        <v>20227:100:1:0</v>
      </c>
      <c r="M299">
        <v>100</v>
      </c>
      <c r="N299" s="1" t="s">
        <v>299</v>
      </c>
      <c r="O299">
        <v>0</v>
      </c>
      <c r="Q299">
        <v>20227</v>
      </c>
      <c r="R299" s="4" t="s">
        <v>1267</v>
      </c>
      <c r="S299" s="4" t="str">
        <f t="shared" si="105"/>
        <v>被动致命lv7</v>
      </c>
      <c r="T299" t="s">
        <v>300</v>
      </c>
      <c r="Y299" t="s">
        <v>246</v>
      </c>
      <c r="Z299">
        <v>11</v>
      </c>
      <c r="AA299" t="s">
        <v>1301</v>
      </c>
      <c r="AB299">
        <v>16</v>
      </c>
      <c r="AI299" s="12" t="str">
        <f t="shared" si="113"/>
        <v>CRI:11|CPR:16</v>
      </c>
      <c r="AR299">
        <v>999</v>
      </c>
      <c r="AU299" s="4"/>
      <c r="AV299" s="4"/>
      <c r="AW299" s="4"/>
      <c r="AX299" s="4"/>
      <c r="AZ299" s="12" t="str">
        <f t="shared" si="114"/>
        <v/>
      </c>
      <c r="BA299" s="12" t="str">
        <f>IF(_xlfn.IFNA(VLOOKUP(AU299,$K:$L,2,FALSE),"")=0,"",_xlfn.IFNA(VLOOKUP(AU299,$K:$L,2,FALSE),""))</f>
        <v/>
      </c>
      <c r="BB299" s="12" t="str">
        <f>IF(_xlfn.IFNA(VLOOKUP(AV299,$K:$L,2,FALSE),"")=0,"",_xlfn.IFNA(VLOOKUP(AV299,$K:$L,2,FALSE),""))</f>
        <v/>
      </c>
      <c r="BC299" s="12" t="str">
        <f>IF(_xlfn.IFNA(VLOOKUP(AW299,$K:$L,2,FALSE),"")=0,"",_xlfn.IFNA(VLOOKUP(AW299,$K:$L,2,FALSE),""))</f>
        <v/>
      </c>
      <c r="BD299" s="12" t="str">
        <f>IF(_xlfn.IFNA(VLOOKUP(AX299,$K:$L,2,FALSE),"")=0,"",_xlfn.IFNA(VLOOKUP(AX299,$K:$L,2,FALSE),""))</f>
        <v/>
      </c>
      <c r="BE299" s="12" t="str">
        <f>IF(_xlfn.IFNA(VLOOKUP(AY299,$K:$L,2,FALSE),"")=0,"",_xlfn.IFNA(VLOOKUP(AY299,$K:$L,2,FALSE),""))</f>
        <v/>
      </c>
      <c r="BF299" s="12" t="str">
        <f>_xlfn.IFNA(VLOOKUP(Y299,对应表!$Z:$AA,2,FALSE)&amp;Z299,"")</f>
        <v>CRI:11</v>
      </c>
      <c r="BG299" s="12" t="str">
        <f>_xlfn.IFNA(VLOOKUP(AA299,对应表!$Z:$AA,2,FALSE)&amp;AB299,"")</f>
        <v>CPR:16</v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L299">
        <f t="shared" si="107"/>
        <v>11</v>
      </c>
      <c r="BM299">
        <f t="shared" si="108"/>
        <v>16</v>
      </c>
    </row>
    <row r="300" spans="11:65" x14ac:dyDescent="0.15">
      <c r="K300" t="str">
        <f t="shared" si="112"/>
        <v>被动致命lv8</v>
      </c>
      <c r="L300" s="6" t="str">
        <f>Q300&amp;":"&amp;M300&amp;":"&amp;VLOOKUP(N300,对应表!B:C,2,FALSE)&amp;":"&amp;IF(buff!O300="",0,O300)</f>
        <v>20228:100:1:0</v>
      </c>
      <c r="M300">
        <v>100</v>
      </c>
      <c r="N300" s="1" t="s">
        <v>299</v>
      </c>
      <c r="O300">
        <v>0</v>
      </c>
      <c r="Q300">
        <v>20228</v>
      </c>
      <c r="R300" s="4" t="s">
        <v>1268</v>
      </c>
      <c r="S300" s="4" t="str">
        <f t="shared" si="105"/>
        <v>被动致命lv8</v>
      </c>
      <c r="T300" t="s">
        <v>300</v>
      </c>
      <c r="Y300" t="s">
        <v>246</v>
      </c>
      <c r="Z300">
        <v>12</v>
      </c>
      <c r="AA300" t="s">
        <v>1301</v>
      </c>
      <c r="AB300">
        <v>17</v>
      </c>
      <c r="AI300" s="12" t="str">
        <f t="shared" si="113"/>
        <v>CRI:12|CPR:17</v>
      </c>
      <c r="AR300">
        <v>999</v>
      </c>
      <c r="AU300" s="4"/>
      <c r="AV300" s="4"/>
      <c r="AW300" s="4"/>
      <c r="AX300" s="4"/>
      <c r="AZ300" s="12" t="str">
        <f t="shared" si="114"/>
        <v/>
      </c>
      <c r="BA300" s="12" t="str">
        <f>IF(_xlfn.IFNA(VLOOKUP(AU300,$K:$L,2,FALSE),"")=0,"",_xlfn.IFNA(VLOOKUP(AU300,$K:$L,2,FALSE),""))</f>
        <v/>
      </c>
      <c r="BB300" s="12" t="str">
        <f>IF(_xlfn.IFNA(VLOOKUP(AV300,$K:$L,2,FALSE),"")=0,"",_xlfn.IFNA(VLOOKUP(AV300,$K:$L,2,FALSE),""))</f>
        <v/>
      </c>
      <c r="BC300" s="12" t="str">
        <f>IF(_xlfn.IFNA(VLOOKUP(AW300,$K:$L,2,FALSE),"")=0,"",_xlfn.IFNA(VLOOKUP(AW300,$K:$L,2,FALSE),""))</f>
        <v/>
      </c>
      <c r="BD300" s="12" t="str">
        <f>IF(_xlfn.IFNA(VLOOKUP(AX300,$K:$L,2,FALSE),"")=0,"",_xlfn.IFNA(VLOOKUP(AX300,$K:$L,2,FALSE),""))</f>
        <v/>
      </c>
      <c r="BE300" s="12" t="str">
        <f>IF(_xlfn.IFNA(VLOOKUP(AY300,$K:$L,2,FALSE),"")=0,"",_xlfn.IFNA(VLOOKUP(AY300,$K:$L,2,FALSE),""))</f>
        <v/>
      </c>
      <c r="BF300" s="12" t="str">
        <f>_xlfn.IFNA(VLOOKUP(Y300,对应表!$Z:$AA,2,FALSE)&amp;Z300,"")</f>
        <v>CRI:12</v>
      </c>
      <c r="BG300" s="12" t="str">
        <f>_xlfn.IFNA(VLOOKUP(AA300,对应表!$Z:$AA,2,FALSE)&amp;AB300,"")</f>
        <v>CPR:17</v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L300">
        <f t="shared" si="107"/>
        <v>12</v>
      </c>
      <c r="BM300">
        <f t="shared" si="108"/>
        <v>17</v>
      </c>
    </row>
    <row r="301" spans="11:65" x14ac:dyDescent="0.15">
      <c r="K301" t="str">
        <f t="shared" si="112"/>
        <v>被动致命lv9</v>
      </c>
      <c r="L301" s="6" t="str">
        <f>Q301&amp;":"&amp;M301&amp;":"&amp;VLOOKUP(N301,对应表!B:C,2,FALSE)&amp;":"&amp;IF(buff!O301="",0,O301)</f>
        <v>20229:100:1:0</v>
      </c>
      <c r="M301">
        <v>100</v>
      </c>
      <c r="N301" s="1" t="s">
        <v>299</v>
      </c>
      <c r="O301">
        <v>0</v>
      </c>
      <c r="Q301">
        <v>20229</v>
      </c>
      <c r="R301" s="4" t="s">
        <v>1269</v>
      </c>
      <c r="S301" s="4" t="str">
        <f t="shared" si="105"/>
        <v>被动致命lv9</v>
      </c>
      <c r="T301" t="s">
        <v>300</v>
      </c>
      <c r="Y301" t="s">
        <v>246</v>
      </c>
      <c r="Z301">
        <v>13</v>
      </c>
      <c r="AA301" t="s">
        <v>1301</v>
      </c>
      <c r="AB301">
        <v>18</v>
      </c>
      <c r="AI301" s="12" t="str">
        <f t="shared" si="113"/>
        <v>CRI:13|CPR:18</v>
      </c>
      <c r="AR301">
        <v>999</v>
      </c>
      <c r="AU301" s="4"/>
      <c r="AV301" s="4"/>
      <c r="AW301" s="4"/>
      <c r="AX301" s="4"/>
      <c r="AZ301" s="12" t="str">
        <f t="shared" si="114"/>
        <v/>
      </c>
      <c r="BA301" s="12" t="str">
        <f>IF(_xlfn.IFNA(VLOOKUP(AU301,$K:$L,2,FALSE),"")=0,"",_xlfn.IFNA(VLOOKUP(AU301,$K:$L,2,FALSE),""))</f>
        <v/>
      </c>
      <c r="BB301" s="12" t="str">
        <f>IF(_xlfn.IFNA(VLOOKUP(AV301,$K:$L,2,FALSE),"")=0,"",_xlfn.IFNA(VLOOKUP(AV301,$K:$L,2,FALSE),""))</f>
        <v/>
      </c>
      <c r="BC301" s="12" t="str">
        <f>IF(_xlfn.IFNA(VLOOKUP(AW301,$K:$L,2,FALSE),"")=0,"",_xlfn.IFNA(VLOOKUP(AW301,$K:$L,2,FALSE),""))</f>
        <v/>
      </c>
      <c r="BD301" s="12" t="str">
        <f>IF(_xlfn.IFNA(VLOOKUP(AX301,$K:$L,2,FALSE),"")=0,"",_xlfn.IFNA(VLOOKUP(AX301,$K:$L,2,FALSE),""))</f>
        <v/>
      </c>
      <c r="BE301" s="12" t="str">
        <f>IF(_xlfn.IFNA(VLOOKUP(AY301,$K:$L,2,FALSE),"")=0,"",_xlfn.IFNA(VLOOKUP(AY301,$K:$L,2,FALSE),""))</f>
        <v/>
      </c>
      <c r="BF301" s="12" t="str">
        <f>_xlfn.IFNA(VLOOKUP(Y301,对应表!$Z:$AA,2,FALSE)&amp;Z301,"")</f>
        <v>CRI:13</v>
      </c>
      <c r="BG301" s="12" t="str">
        <f>_xlfn.IFNA(VLOOKUP(AA301,对应表!$Z:$AA,2,FALSE)&amp;AB301,"")</f>
        <v>CPR:18</v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L301">
        <f t="shared" si="107"/>
        <v>13</v>
      </c>
      <c r="BM301">
        <f t="shared" si="108"/>
        <v>18</v>
      </c>
    </row>
    <row r="302" spans="11:65" x14ac:dyDescent="0.15">
      <c r="K302" t="str">
        <f t="shared" si="112"/>
        <v>被动致命lv10</v>
      </c>
      <c r="L302" s="6" t="str">
        <f>Q302&amp;":"&amp;M302&amp;":"&amp;VLOOKUP(N302,对应表!B:C,2,FALSE)&amp;":"&amp;IF(buff!O302="",0,O302)</f>
        <v>20230:100:1:0</v>
      </c>
      <c r="M302">
        <v>100</v>
      </c>
      <c r="N302" s="1" t="s">
        <v>299</v>
      </c>
      <c r="O302">
        <v>0</v>
      </c>
      <c r="Q302">
        <v>20230</v>
      </c>
      <c r="R302" s="4" t="s">
        <v>1270</v>
      </c>
      <c r="S302" s="4" t="str">
        <f t="shared" si="105"/>
        <v>被动致命lv10</v>
      </c>
      <c r="T302" t="s">
        <v>300</v>
      </c>
      <c r="Y302" t="s">
        <v>246</v>
      </c>
      <c r="Z302">
        <v>14</v>
      </c>
      <c r="AA302" t="s">
        <v>1301</v>
      </c>
      <c r="AB302">
        <v>19</v>
      </c>
      <c r="AI302" s="12" t="str">
        <f t="shared" si="113"/>
        <v>CRI:14|CPR:19</v>
      </c>
      <c r="AR302">
        <v>999</v>
      </c>
      <c r="AU302" s="4"/>
      <c r="AV302" s="4"/>
      <c r="AW302" s="4"/>
      <c r="AX302" s="4"/>
      <c r="AZ302" s="12" t="str">
        <f t="shared" si="114"/>
        <v/>
      </c>
      <c r="BA302" s="12" t="str">
        <f>IF(_xlfn.IFNA(VLOOKUP(AU302,$K:$L,2,FALSE),"")=0,"",_xlfn.IFNA(VLOOKUP(AU302,$K:$L,2,FALSE),""))</f>
        <v/>
      </c>
      <c r="BB302" s="12" t="str">
        <f>IF(_xlfn.IFNA(VLOOKUP(AV302,$K:$L,2,FALSE),"")=0,"",_xlfn.IFNA(VLOOKUP(AV302,$K:$L,2,FALSE),""))</f>
        <v/>
      </c>
      <c r="BC302" s="12" t="str">
        <f>IF(_xlfn.IFNA(VLOOKUP(AW302,$K:$L,2,FALSE),"")=0,"",_xlfn.IFNA(VLOOKUP(AW302,$K:$L,2,FALSE),""))</f>
        <v/>
      </c>
      <c r="BD302" s="12" t="str">
        <f>IF(_xlfn.IFNA(VLOOKUP(AX302,$K:$L,2,FALSE),"")=0,"",_xlfn.IFNA(VLOOKUP(AX302,$K:$L,2,FALSE),""))</f>
        <v/>
      </c>
      <c r="BE302" s="12" t="str">
        <f>IF(_xlfn.IFNA(VLOOKUP(AY302,$K:$L,2,FALSE),"")=0,"",_xlfn.IFNA(VLOOKUP(AY302,$K:$L,2,FALSE),""))</f>
        <v/>
      </c>
      <c r="BF302" s="12" t="str">
        <f>_xlfn.IFNA(VLOOKUP(Y302,对应表!$Z:$AA,2,FALSE)&amp;Z302,"")</f>
        <v>CRI:14</v>
      </c>
      <c r="BG302" s="12" t="str">
        <f>_xlfn.IFNA(VLOOKUP(AA302,对应表!$Z:$AA,2,FALSE)&amp;AB302,"")</f>
        <v>CPR:19</v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L302">
        <f t="shared" si="107"/>
        <v>14</v>
      </c>
      <c r="BM302">
        <f t="shared" si="108"/>
        <v>19</v>
      </c>
    </row>
    <row r="303" spans="11:65" x14ac:dyDescent="0.15">
      <c r="K303" t="str">
        <f t="shared" si="112"/>
        <v>被动致命lv11</v>
      </c>
      <c r="L303" s="6" t="str">
        <f>Q303&amp;":"&amp;M303&amp;":"&amp;VLOOKUP(N303,对应表!B:C,2,FALSE)&amp;":"&amp;IF(buff!O303="",0,O303)</f>
        <v>20231:100:1:0</v>
      </c>
      <c r="M303">
        <v>100</v>
      </c>
      <c r="N303" s="1" t="s">
        <v>299</v>
      </c>
      <c r="O303">
        <v>0</v>
      </c>
      <c r="Q303">
        <v>20231</v>
      </c>
      <c r="R303" s="4" t="s">
        <v>1271</v>
      </c>
      <c r="S303" s="4" t="str">
        <f t="shared" si="105"/>
        <v>被动致命lv11</v>
      </c>
      <c r="T303" t="s">
        <v>300</v>
      </c>
      <c r="Y303" t="s">
        <v>246</v>
      </c>
      <c r="Z303">
        <v>15</v>
      </c>
      <c r="AA303" t="s">
        <v>1301</v>
      </c>
      <c r="AB303">
        <v>20</v>
      </c>
      <c r="AI303" s="12" t="str">
        <f t="shared" si="113"/>
        <v>CRI:15|CPR:20</v>
      </c>
      <c r="AR303">
        <v>999</v>
      </c>
      <c r="AU303" s="4"/>
      <c r="AV303" s="4"/>
      <c r="AW303" s="4"/>
      <c r="AX303" s="4"/>
      <c r="AZ303" s="12" t="str">
        <f t="shared" si="114"/>
        <v/>
      </c>
      <c r="BA303" s="12" t="str">
        <f>IF(_xlfn.IFNA(VLOOKUP(AU303,$K:$L,2,FALSE),"")=0,"",_xlfn.IFNA(VLOOKUP(AU303,$K:$L,2,FALSE),""))</f>
        <v/>
      </c>
      <c r="BB303" s="12" t="str">
        <f>IF(_xlfn.IFNA(VLOOKUP(AV303,$K:$L,2,FALSE),"")=0,"",_xlfn.IFNA(VLOOKUP(AV303,$K:$L,2,FALSE),""))</f>
        <v/>
      </c>
      <c r="BC303" s="12" t="str">
        <f>IF(_xlfn.IFNA(VLOOKUP(AW303,$K:$L,2,FALSE),"")=0,"",_xlfn.IFNA(VLOOKUP(AW303,$K:$L,2,FALSE),""))</f>
        <v/>
      </c>
      <c r="BD303" s="12" t="str">
        <f>IF(_xlfn.IFNA(VLOOKUP(AX303,$K:$L,2,FALSE),"")=0,"",_xlfn.IFNA(VLOOKUP(AX303,$K:$L,2,FALSE),""))</f>
        <v/>
      </c>
      <c r="BE303" s="12" t="str">
        <f>IF(_xlfn.IFNA(VLOOKUP(AY303,$K:$L,2,FALSE),"")=0,"",_xlfn.IFNA(VLOOKUP(AY303,$K:$L,2,FALSE),""))</f>
        <v/>
      </c>
      <c r="BF303" s="12" t="str">
        <f>_xlfn.IFNA(VLOOKUP(Y303,对应表!$Z:$AA,2,FALSE)&amp;Z303,"")</f>
        <v>CRI:15</v>
      </c>
      <c r="BG303" s="12" t="str">
        <f>_xlfn.IFNA(VLOOKUP(AA303,对应表!$Z:$AA,2,FALSE)&amp;AB303,"")</f>
        <v>CPR:20</v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L303">
        <f t="shared" si="107"/>
        <v>15</v>
      </c>
      <c r="BM303">
        <f t="shared" si="108"/>
        <v>20</v>
      </c>
    </row>
    <row r="304" spans="11:65" x14ac:dyDescent="0.15">
      <c r="K304" t="str">
        <f t="shared" si="112"/>
        <v>被动致命lv12</v>
      </c>
      <c r="L304" s="6" t="str">
        <f>Q304&amp;":"&amp;M304&amp;":"&amp;VLOOKUP(N304,对应表!B:C,2,FALSE)&amp;":"&amp;IF(buff!O304="",0,O304)</f>
        <v>20232:100:1:0</v>
      </c>
      <c r="M304">
        <v>100</v>
      </c>
      <c r="N304" s="1" t="s">
        <v>299</v>
      </c>
      <c r="O304">
        <v>0</v>
      </c>
      <c r="Q304">
        <v>20232</v>
      </c>
      <c r="R304" s="4" t="s">
        <v>1272</v>
      </c>
      <c r="S304" s="4" t="str">
        <f t="shared" si="105"/>
        <v>被动致命lv12</v>
      </c>
      <c r="T304" t="s">
        <v>300</v>
      </c>
      <c r="Y304" t="s">
        <v>246</v>
      </c>
      <c r="Z304">
        <v>16</v>
      </c>
      <c r="AA304" t="s">
        <v>1301</v>
      </c>
      <c r="AB304">
        <v>21</v>
      </c>
      <c r="AI304" s="12" t="str">
        <f t="shared" si="113"/>
        <v>CRI:16|CPR:21</v>
      </c>
      <c r="AR304">
        <v>999</v>
      </c>
      <c r="AU304" s="4"/>
      <c r="AV304" s="4"/>
      <c r="AW304" s="4"/>
      <c r="AX304" s="4"/>
      <c r="AZ304" s="12" t="str">
        <f t="shared" si="114"/>
        <v/>
      </c>
      <c r="BA304" s="12" t="str">
        <f>IF(_xlfn.IFNA(VLOOKUP(AU304,$K:$L,2,FALSE),"")=0,"",_xlfn.IFNA(VLOOKUP(AU304,$K:$L,2,FALSE),""))</f>
        <v/>
      </c>
      <c r="BB304" s="12" t="str">
        <f>IF(_xlfn.IFNA(VLOOKUP(AV304,$K:$L,2,FALSE),"")=0,"",_xlfn.IFNA(VLOOKUP(AV304,$K:$L,2,FALSE),""))</f>
        <v/>
      </c>
      <c r="BC304" s="12" t="str">
        <f>IF(_xlfn.IFNA(VLOOKUP(AW304,$K:$L,2,FALSE),"")=0,"",_xlfn.IFNA(VLOOKUP(AW304,$K:$L,2,FALSE),""))</f>
        <v/>
      </c>
      <c r="BD304" s="12" t="str">
        <f>IF(_xlfn.IFNA(VLOOKUP(AX304,$K:$L,2,FALSE),"")=0,"",_xlfn.IFNA(VLOOKUP(AX304,$K:$L,2,FALSE),""))</f>
        <v/>
      </c>
      <c r="BE304" s="12" t="str">
        <f>IF(_xlfn.IFNA(VLOOKUP(AY304,$K:$L,2,FALSE),"")=0,"",_xlfn.IFNA(VLOOKUP(AY304,$K:$L,2,FALSE),""))</f>
        <v/>
      </c>
      <c r="BF304" s="12" t="str">
        <f>_xlfn.IFNA(VLOOKUP(Y304,对应表!$Z:$AA,2,FALSE)&amp;Z304,"")</f>
        <v>CRI:16</v>
      </c>
      <c r="BG304" s="12" t="str">
        <f>_xlfn.IFNA(VLOOKUP(AA304,对应表!$Z:$AA,2,FALSE)&amp;AB304,"")</f>
        <v>CPR:21</v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L304">
        <f t="shared" si="107"/>
        <v>16</v>
      </c>
      <c r="BM304">
        <f t="shared" si="108"/>
        <v>21</v>
      </c>
    </row>
    <row r="305" spans="11:65" x14ac:dyDescent="0.15">
      <c r="K305" t="str">
        <f t="shared" si="112"/>
        <v>被动致命lv13</v>
      </c>
      <c r="L305" s="6" t="str">
        <f>Q305&amp;":"&amp;M305&amp;":"&amp;VLOOKUP(N305,对应表!B:C,2,FALSE)&amp;":"&amp;IF(buff!O305="",0,O305)</f>
        <v>20233:100:1:0</v>
      </c>
      <c r="M305">
        <v>100</v>
      </c>
      <c r="N305" s="1" t="s">
        <v>299</v>
      </c>
      <c r="O305">
        <v>0</v>
      </c>
      <c r="Q305">
        <v>20233</v>
      </c>
      <c r="R305" s="4" t="s">
        <v>1273</v>
      </c>
      <c r="S305" s="4" t="str">
        <f t="shared" si="105"/>
        <v>被动致命lv13</v>
      </c>
      <c r="T305" t="s">
        <v>300</v>
      </c>
      <c r="Y305" t="s">
        <v>246</v>
      </c>
      <c r="Z305">
        <v>17</v>
      </c>
      <c r="AA305" t="s">
        <v>1301</v>
      </c>
      <c r="AB305">
        <v>22</v>
      </c>
      <c r="AI305" s="12" t="str">
        <f t="shared" si="113"/>
        <v>CRI:17|CPR:22</v>
      </c>
      <c r="AR305">
        <v>999</v>
      </c>
      <c r="AU305" s="4"/>
      <c r="AV305" s="4"/>
      <c r="AW305" s="4"/>
      <c r="AX305" s="4"/>
      <c r="AZ305" s="12" t="str">
        <f t="shared" si="114"/>
        <v/>
      </c>
      <c r="BA305" s="12" t="str">
        <f>IF(_xlfn.IFNA(VLOOKUP(AU305,$K:$L,2,FALSE),"")=0,"",_xlfn.IFNA(VLOOKUP(AU305,$K:$L,2,FALSE),""))</f>
        <v/>
      </c>
      <c r="BB305" s="12" t="str">
        <f>IF(_xlfn.IFNA(VLOOKUP(AV305,$K:$L,2,FALSE),"")=0,"",_xlfn.IFNA(VLOOKUP(AV305,$K:$L,2,FALSE),""))</f>
        <v/>
      </c>
      <c r="BC305" s="12" t="str">
        <f>IF(_xlfn.IFNA(VLOOKUP(AW305,$K:$L,2,FALSE),"")=0,"",_xlfn.IFNA(VLOOKUP(AW305,$K:$L,2,FALSE),""))</f>
        <v/>
      </c>
      <c r="BD305" s="12" t="str">
        <f>IF(_xlfn.IFNA(VLOOKUP(AX305,$K:$L,2,FALSE),"")=0,"",_xlfn.IFNA(VLOOKUP(AX305,$K:$L,2,FALSE),""))</f>
        <v/>
      </c>
      <c r="BE305" s="12" t="str">
        <f>IF(_xlfn.IFNA(VLOOKUP(AY305,$K:$L,2,FALSE),"")=0,"",_xlfn.IFNA(VLOOKUP(AY305,$K:$L,2,FALSE),""))</f>
        <v/>
      </c>
      <c r="BF305" s="12" t="str">
        <f>_xlfn.IFNA(VLOOKUP(Y305,对应表!$Z:$AA,2,FALSE)&amp;Z305,"")</f>
        <v>CRI:17</v>
      </c>
      <c r="BG305" s="12" t="str">
        <f>_xlfn.IFNA(VLOOKUP(AA305,对应表!$Z:$AA,2,FALSE)&amp;AB305,"")</f>
        <v>CPR:22</v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L305">
        <f t="shared" si="107"/>
        <v>17</v>
      </c>
      <c r="BM305">
        <f t="shared" si="108"/>
        <v>22</v>
      </c>
    </row>
    <row r="306" spans="11:65" x14ac:dyDescent="0.15">
      <c r="K306" t="str">
        <f t="shared" si="112"/>
        <v>被动致命lv14</v>
      </c>
      <c r="L306" s="6" t="str">
        <f>Q306&amp;":"&amp;M306&amp;":"&amp;VLOOKUP(N306,对应表!B:C,2,FALSE)&amp;":"&amp;IF(buff!O306="",0,O306)</f>
        <v>20234:100:1:0</v>
      </c>
      <c r="M306">
        <v>100</v>
      </c>
      <c r="N306" s="1" t="s">
        <v>299</v>
      </c>
      <c r="O306">
        <v>0</v>
      </c>
      <c r="Q306">
        <v>20234</v>
      </c>
      <c r="R306" s="4" t="s">
        <v>1274</v>
      </c>
      <c r="S306" s="4" t="str">
        <f t="shared" si="105"/>
        <v>被动致命lv14</v>
      </c>
      <c r="T306" t="s">
        <v>300</v>
      </c>
      <c r="Y306" t="s">
        <v>246</v>
      </c>
      <c r="Z306">
        <v>18</v>
      </c>
      <c r="AA306" t="s">
        <v>1301</v>
      </c>
      <c r="AB306">
        <v>23</v>
      </c>
      <c r="AI306" s="12" t="str">
        <f t="shared" si="113"/>
        <v>CRI:18|CPR:23</v>
      </c>
      <c r="AR306">
        <v>999</v>
      </c>
      <c r="AU306" s="4"/>
      <c r="AV306" s="4"/>
      <c r="AW306" s="4"/>
      <c r="AX306" s="4"/>
      <c r="AZ306" s="12" t="str">
        <f t="shared" si="114"/>
        <v/>
      </c>
      <c r="BA306" s="12" t="str">
        <f>IF(_xlfn.IFNA(VLOOKUP(AU306,$K:$L,2,FALSE),"")=0,"",_xlfn.IFNA(VLOOKUP(AU306,$K:$L,2,FALSE),""))</f>
        <v/>
      </c>
      <c r="BB306" s="12" t="str">
        <f>IF(_xlfn.IFNA(VLOOKUP(AV306,$K:$L,2,FALSE),"")=0,"",_xlfn.IFNA(VLOOKUP(AV306,$K:$L,2,FALSE),""))</f>
        <v/>
      </c>
      <c r="BC306" s="12" t="str">
        <f>IF(_xlfn.IFNA(VLOOKUP(AW306,$K:$L,2,FALSE),"")=0,"",_xlfn.IFNA(VLOOKUP(AW306,$K:$L,2,FALSE),""))</f>
        <v/>
      </c>
      <c r="BD306" s="12" t="str">
        <f>IF(_xlfn.IFNA(VLOOKUP(AX306,$K:$L,2,FALSE),"")=0,"",_xlfn.IFNA(VLOOKUP(AX306,$K:$L,2,FALSE),""))</f>
        <v/>
      </c>
      <c r="BE306" s="12" t="str">
        <f>IF(_xlfn.IFNA(VLOOKUP(AY306,$K:$L,2,FALSE),"")=0,"",_xlfn.IFNA(VLOOKUP(AY306,$K:$L,2,FALSE),""))</f>
        <v/>
      </c>
      <c r="BF306" s="12" t="str">
        <f>_xlfn.IFNA(VLOOKUP(Y306,对应表!$Z:$AA,2,FALSE)&amp;Z306,"")</f>
        <v>CRI:18</v>
      </c>
      <c r="BG306" s="12" t="str">
        <f>_xlfn.IFNA(VLOOKUP(AA306,对应表!$Z:$AA,2,FALSE)&amp;AB306,"")</f>
        <v>CPR:23</v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L306">
        <f t="shared" si="107"/>
        <v>18</v>
      </c>
      <c r="BM306">
        <f t="shared" si="108"/>
        <v>23</v>
      </c>
    </row>
    <row r="307" spans="11:65" x14ac:dyDescent="0.15">
      <c r="K307" t="str">
        <f t="shared" si="112"/>
        <v>被动致命lv15</v>
      </c>
      <c r="L307" s="6" t="str">
        <f>Q307&amp;":"&amp;M307&amp;":"&amp;VLOOKUP(N307,对应表!B:C,2,FALSE)&amp;":"&amp;IF(buff!O307="",0,O307)</f>
        <v>20235:100:1:0</v>
      </c>
      <c r="M307">
        <v>100</v>
      </c>
      <c r="N307" s="1" t="s">
        <v>299</v>
      </c>
      <c r="O307">
        <v>0</v>
      </c>
      <c r="Q307">
        <v>20235</v>
      </c>
      <c r="R307" s="4" t="s">
        <v>1275</v>
      </c>
      <c r="S307" s="4" t="str">
        <f t="shared" si="105"/>
        <v>被动致命lv15</v>
      </c>
      <c r="T307" t="s">
        <v>300</v>
      </c>
      <c r="Y307" t="s">
        <v>246</v>
      </c>
      <c r="Z307">
        <v>19</v>
      </c>
      <c r="AA307" t="s">
        <v>1301</v>
      </c>
      <c r="AB307">
        <v>24</v>
      </c>
      <c r="AI307" s="12" t="str">
        <f t="shared" si="113"/>
        <v>CRI:19|CPR:24</v>
      </c>
      <c r="AR307">
        <v>999</v>
      </c>
      <c r="AU307" s="4"/>
      <c r="AV307" s="4"/>
      <c r="AW307" s="4"/>
      <c r="AX307" s="4"/>
      <c r="AZ307" s="12" t="str">
        <f t="shared" si="114"/>
        <v/>
      </c>
      <c r="BA307" s="12" t="str">
        <f>IF(_xlfn.IFNA(VLOOKUP(AU307,$K:$L,2,FALSE),"")=0,"",_xlfn.IFNA(VLOOKUP(AU307,$K:$L,2,FALSE),""))</f>
        <v/>
      </c>
      <c r="BB307" s="12" t="str">
        <f>IF(_xlfn.IFNA(VLOOKUP(AV307,$K:$L,2,FALSE),"")=0,"",_xlfn.IFNA(VLOOKUP(AV307,$K:$L,2,FALSE),""))</f>
        <v/>
      </c>
      <c r="BC307" s="12" t="str">
        <f>IF(_xlfn.IFNA(VLOOKUP(AW307,$K:$L,2,FALSE),"")=0,"",_xlfn.IFNA(VLOOKUP(AW307,$K:$L,2,FALSE),""))</f>
        <v/>
      </c>
      <c r="BD307" s="12" t="str">
        <f>IF(_xlfn.IFNA(VLOOKUP(AX307,$K:$L,2,FALSE),"")=0,"",_xlfn.IFNA(VLOOKUP(AX307,$K:$L,2,FALSE),""))</f>
        <v/>
      </c>
      <c r="BE307" s="12" t="str">
        <f>IF(_xlfn.IFNA(VLOOKUP(AY307,$K:$L,2,FALSE),"")=0,"",_xlfn.IFNA(VLOOKUP(AY307,$K:$L,2,FALSE),""))</f>
        <v/>
      </c>
      <c r="BF307" s="12" t="str">
        <f>_xlfn.IFNA(VLOOKUP(Y307,对应表!$Z:$AA,2,FALSE)&amp;Z307,"")</f>
        <v>CRI:19</v>
      </c>
      <c r="BG307" s="12" t="str">
        <f>_xlfn.IFNA(VLOOKUP(AA307,对应表!$Z:$AA,2,FALSE)&amp;AB307,"")</f>
        <v>CPR:24</v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L307">
        <f t="shared" si="107"/>
        <v>19</v>
      </c>
      <c r="BM307">
        <f t="shared" si="108"/>
        <v>24</v>
      </c>
    </row>
    <row r="308" spans="11:65" x14ac:dyDescent="0.15">
      <c r="K308" t="str">
        <f t="shared" si="112"/>
        <v>被动致命lv16</v>
      </c>
      <c r="L308" s="6" t="str">
        <f>Q308&amp;":"&amp;M308&amp;":"&amp;VLOOKUP(N308,对应表!B:C,2,FALSE)&amp;":"&amp;IF(buff!O308="",0,O308)</f>
        <v>20236:100:1:0</v>
      </c>
      <c r="M308">
        <v>100</v>
      </c>
      <c r="N308" s="1" t="s">
        <v>299</v>
      </c>
      <c r="O308">
        <v>0</v>
      </c>
      <c r="Q308">
        <v>20236</v>
      </c>
      <c r="R308" s="4" t="s">
        <v>1276</v>
      </c>
      <c r="S308" s="4" t="str">
        <f t="shared" si="105"/>
        <v>被动致命lv16</v>
      </c>
      <c r="T308" t="s">
        <v>300</v>
      </c>
      <c r="Y308" t="s">
        <v>246</v>
      </c>
      <c r="Z308">
        <v>20</v>
      </c>
      <c r="AA308" t="s">
        <v>1301</v>
      </c>
      <c r="AB308">
        <v>25</v>
      </c>
      <c r="AI308" s="12" t="str">
        <f t="shared" si="113"/>
        <v>CRI:20|CPR:25</v>
      </c>
      <c r="AR308">
        <v>999</v>
      </c>
      <c r="AU308" s="4"/>
      <c r="AV308" s="4"/>
      <c r="AW308" s="4"/>
      <c r="AX308" s="4"/>
      <c r="AZ308" s="12" t="str">
        <f t="shared" si="114"/>
        <v/>
      </c>
      <c r="BA308" s="12" t="str">
        <f>IF(_xlfn.IFNA(VLOOKUP(AU308,$K:$L,2,FALSE),"")=0,"",_xlfn.IFNA(VLOOKUP(AU308,$K:$L,2,FALSE),""))</f>
        <v/>
      </c>
      <c r="BB308" s="12" t="str">
        <f>IF(_xlfn.IFNA(VLOOKUP(AV308,$K:$L,2,FALSE),"")=0,"",_xlfn.IFNA(VLOOKUP(AV308,$K:$L,2,FALSE),""))</f>
        <v/>
      </c>
      <c r="BC308" s="12" t="str">
        <f>IF(_xlfn.IFNA(VLOOKUP(AW308,$K:$L,2,FALSE),"")=0,"",_xlfn.IFNA(VLOOKUP(AW308,$K:$L,2,FALSE),""))</f>
        <v/>
      </c>
      <c r="BD308" s="12" t="str">
        <f>IF(_xlfn.IFNA(VLOOKUP(AX308,$K:$L,2,FALSE),"")=0,"",_xlfn.IFNA(VLOOKUP(AX308,$K:$L,2,FALSE),""))</f>
        <v/>
      </c>
      <c r="BE308" s="12" t="str">
        <f>IF(_xlfn.IFNA(VLOOKUP(AY308,$K:$L,2,FALSE),"")=0,"",_xlfn.IFNA(VLOOKUP(AY308,$K:$L,2,FALSE),""))</f>
        <v/>
      </c>
      <c r="BF308" s="12" t="str">
        <f>_xlfn.IFNA(VLOOKUP(Y308,对应表!$Z:$AA,2,FALSE)&amp;Z308,"")</f>
        <v>CRI:20</v>
      </c>
      <c r="BG308" s="12" t="str">
        <f>_xlfn.IFNA(VLOOKUP(AA308,对应表!$Z:$AA,2,FALSE)&amp;AB308,"")</f>
        <v>CPR:25</v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L308">
        <f t="shared" si="107"/>
        <v>20</v>
      </c>
      <c r="BM308">
        <f t="shared" si="108"/>
        <v>25</v>
      </c>
    </row>
    <row r="309" spans="11:65" x14ac:dyDescent="0.15">
      <c r="K309" t="str">
        <f t="shared" si="112"/>
        <v>被动致命lv17</v>
      </c>
      <c r="L309" s="6" t="str">
        <f>Q309&amp;":"&amp;M309&amp;":"&amp;VLOOKUP(N309,对应表!B:C,2,FALSE)&amp;":"&amp;IF(buff!O309="",0,O309)</f>
        <v>20237:100:1:0</v>
      </c>
      <c r="M309">
        <v>100</v>
      </c>
      <c r="N309" s="1" t="s">
        <v>299</v>
      </c>
      <c r="O309">
        <v>0</v>
      </c>
      <c r="Q309">
        <v>20237</v>
      </c>
      <c r="R309" s="4" t="s">
        <v>1277</v>
      </c>
      <c r="S309" s="4" t="str">
        <f t="shared" si="105"/>
        <v>被动致命lv17</v>
      </c>
      <c r="T309" t="s">
        <v>300</v>
      </c>
      <c r="Y309" t="s">
        <v>246</v>
      </c>
      <c r="Z309">
        <v>21</v>
      </c>
      <c r="AA309" t="s">
        <v>1301</v>
      </c>
      <c r="AB309">
        <v>26</v>
      </c>
      <c r="AI309" s="12" t="str">
        <f t="shared" si="113"/>
        <v>CRI:21|CPR:26</v>
      </c>
      <c r="AR309">
        <v>999</v>
      </c>
      <c r="AU309" s="4"/>
      <c r="AV309" s="4"/>
      <c r="AW309" s="4"/>
      <c r="AX309" s="4"/>
      <c r="AZ309" s="12" t="str">
        <f t="shared" si="114"/>
        <v/>
      </c>
      <c r="BA309" s="12" t="str">
        <f>IF(_xlfn.IFNA(VLOOKUP(AU309,$K:$L,2,FALSE),"")=0,"",_xlfn.IFNA(VLOOKUP(AU309,$K:$L,2,FALSE),""))</f>
        <v/>
      </c>
      <c r="BB309" s="12" t="str">
        <f>IF(_xlfn.IFNA(VLOOKUP(AV309,$K:$L,2,FALSE),"")=0,"",_xlfn.IFNA(VLOOKUP(AV309,$K:$L,2,FALSE),""))</f>
        <v/>
      </c>
      <c r="BC309" s="12" t="str">
        <f>IF(_xlfn.IFNA(VLOOKUP(AW309,$K:$L,2,FALSE),"")=0,"",_xlfn.IFNA(VLOOKUP(AW309,$K:$L,2,FALSE),""))</f>
        <v/>
      </c>
      <c r="BD309" s="12" t="str">
        <f>IF(_xlfn.IFNA(VLOOKUP(AX309,$K:$L,2,FALSE),"")=0,"",_xlfn.IFNA(VLOOKUP(AX309,$K:$L,2,FALSE),""))</f>
        <v/>
      </c>
      <c r="BE309" s="12" t="str">
        <f>IF(_xlfn.IFNA(VLOOKUP(AY309,$K:$L,2,FALSE),"")=0,"",_xlfn.IFNA(VLOOKUP(AY309,$K:$L,2,FALSE),""))</f>
        <v/>
      </c>
      <c r="BF309" s="12" t="str">
        <f>_xlfn.IFNA(VLOOKUP(Y309,对应表!$Z:$AA,2,FALSE)&amp;Z309,"")</f>
        <v>CRI:21</v>
      </c>
      <c r="BG309" s="12" t="str">
        <f>_xlfn.IFNA(VLOOKUP(AA309,对应表!$Z:$AA,2,FALSE)&amp;AB309,"")</f>
        <v>CPR:26</v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L309">
        <f t="shared" si="107"/>
        <v>21</v>
      </c>
      <c r="BM309">
        <f t="shared" si="108"/>
        <v>26</v>
      </c>
    </row>
    <row r="310" spans="11:65" x14ac:dyDescent="0.15">
      <c r="K310" t="str">
        <f t="shared" si="112"/>
        <v>被动致命lv18</v>
      </c>
      <c r="L310" s="6" t="str">
        <f>Q310&amp;":"&amp;M310&amp;":"&amp;VLOOKUP(N310,对应表!B:C,2,FALSE)&amp;":"&amp;IF(buff!O310="",0,O310)</f>
        <v>20238:100:1:0</v>
      </c>
      <c r="M310">
        <v>100</v>
      </c>
      <c r="N310" s="1" t="s">
        <v>299</v>
      </c>
      <c r="O310">
        <v>0</v>
      </c>
      <c r="Q310">
        <v>20238</v>
      </c>
      <c r="R310" s="4" t="s">
        <v>1278</v>
      </c>
      <c r="S310" s="4" t="str">
        <f t="shared" si="105"/>
        <v>被动致命lv18</v>
      </c>
      <c r="T310" t="s">
        <v>300</v>
      </c>
      <c r="Y310" t="s">
        <v>246</v>
      </c>
      <c r="Z310">
        <v>22</v>
      </c>
      <c r="AA310" t="s">
        <v>1301</v>
      </c>
      <c r="AB310">
        <v>27</v>
      </c>
      <c r="AI310" s="12" t="str">
        <f t="shared" si="113"/>
        <v>CRI:22|CPR:27</v>
      </c>
      <c r="AR310">
        <v>999</v>
      </c>
      <c r="AU310" s="4"/>
      <c r="AV310" s="4"/>
      <c r="AW310" s="4"/>
      <c r="AX310" s="4"/>
      <c r="AZ310" s="12" t="str">
        <f t="shared" si="114"/>
        <v/>
      </c>
      <c r="BA310" s="12" t="str">
        <f>IF(_xlfn.IFNA(VLOOKUP(AU310,$K:$L,2,FALSE),"")=0,"",_xlfn.IFNA(VLOOKUP(AU310,$K:$L,2,FALSE),""))</f>
        <v/>
      </c>
      <c r="BB310" s="12" t="str">
        <f>IF(_xlfn.IFNA(VLOOKUP(AV310,$K:$L,2,FALSE),"")=0,"",_xlfn.IFNA(VLOOKUP(AV310,$K:$L,2,FALSE),""))</f>
        <v/>
      </c>
      <c r="BC310" s="12" t="str">
        <f>IF(_xlfn.IFNA(VLOOKUP(AW310,$K:$L,2,FALSE),"")=0,"",_xlfn.IFNA(VLOOKUP(AW310,$K:$L,2,FALSE),""))</f>
        <v/>
      </c>
      <c r="BD310" s="12" t="str">
        <f>IF(_xlfn.IFNA(VLOOKUP(AX310,$K:$L,2,FALSE),"")=0,"",_xlfn.IFNA(VLOOKUP(AX310,$K:$L,2,FALSE),""))</f>
        <v/>
      </c>
      <c r="BE310" s="12" t="str">
        <f>IF(_xlfn.IFNA(VLOOKUP(AY310,$K:$L,2,FALSE),"")=0,"",_xlfn.IFNA(VLOOKUP(AY310,$K:$L,2,FALSE),""))</f>
        <v/>
      </c>
      <c r="BF310" s="12" t="str">
        <f>_xlfn.IFNA(VLOOKUP(Y310,对应表!$Z:$AA,2,FALSE)&amp;Z310,"")</f>
        <v>CRI:22</v>
      </c>
      <c r="BG310" s="12" t="str">
        <f>_xlfn.IFNA(VLOOKUP(AA310,对应表!$Z:$AA,2,FALSE)&amp;AB310,"")</f>
        <v>CPR:27</v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L310">
        <f t="shared" si="107"/>
        <v>22</v>
      </c>
      <c r="BM310">
        <f t="shared" si="108"/>
        <v>27</v>
      </c>
    </row>
    <row r="311" spans="11:65" x14ac:dyDescent="0.15">
      <c r="K311" t="str">
        <f t="shared" si="112"/>
        <v>被动致命lv19</v>
      </c>
      <c r="L311" s="6" t="str">
        <f>Q311&amp;":"&amp;M311&amp;":"&amp;VLOOKUP(N311,对应表!B:C,2,FALSE)&amp;":"&amp;IF(buff!O311="",0,O311)</f>
        <v>20239:100:1:0</v>
      </c>
      <c r="M311">
        <v>100</v>
      </c>
      <c r="N311" s="1" t="s">
        <v>299</v>
      </c>
      <c r="O311">
        <v>0</v>
      </c>
      <c r="Q311">
        <v>20239</v>
      </c>
      <c r="R311" s="4" t="s">
        <v>1279</v>
      </c>
      <c r="S311" s="4" t="str">
        <f t="shared" si="105"/>
        <v>被动致命lv19</v>
      </c>
      <c r="T311" t="s">
        <v>300</v>
      </c>
      <c r="Y311" t="s">
        <v>246</v>
      </c>
      <c r="Z311">
        <v>23</v>
      </c>
      <c r="AA311" t="s">
        <v>1301</v>
      </c>
      <c r="AB311">
        <v>28</v>
      </c>
      <c r="AI311" s="12" t="str">
        <f t="shared" si="113"/>
        <v>CRI:23|CPR:28</v>
      </c>
      <c r="AR311">
        <v>999</v>
      </c>
      <c r="AU311" s="4"/>
      <c r="AV311" s="4"/>
      <c r="AW311" s="4"/>
      <c r="AX311" s="4"/>
      <c r="AZ311" s="12" t="str">
        <f t="shared" si="114"/>
        <v/>
      </c>
      <c r="BA311" s="12" t="str">
        <f>IF(_xlfn.IFNA(VLOOKUP(AU311,$K:$L,2,FALSE),"")=0,"",_xlfn.IFNA(VLOOKUP(AU311,$K:$L,2,FALSE),""))</f>
        <v/>
      </c>
      <c r="BB311" s="12" t="str">
        <f>IF(_xlfn.IFNA(VLOOKUP(AV311,$K:$L,2,FALSE),"")=0,"",_xlfn.IFNA(VLOOKUP(AV311,$K:$L,2,FALSE),""))</f>
        <v/>
      </c>
      <c r="BC311" s="12" t="str">
        <f>IF(_xlfn.IFNA(VLOOKUP(AW311,$K:$L,2,FALSE),"")=0,"",_xlfn.IFNA(VLOOKUP(AW311,$K:$L,2,FALSE),""))</f>
        <v/>
      </c>
      <c r="BD311" s="12" t="str">
        <f>IF(_xlfn.IFNA(VLOOKUP(AX311,$K:$L,2,FALSE),"")=0,"",_xlfn.IFNA(VLOOKUP(AX311,$K:$L,2,FALSE),""))</f>
        <v/>
      </c>
      <c r="BE311" s="12" t="str">
        <f>IF(_xlfn.IFNA(VLOOKUP(AY311,$K:$L,2,FALSE),"")=0,"",_xlfn.IFNA(VLOOKUP(AY311,$K:$L,2,FALSE),""))</f>
        <v/>
      </c>
      <c r="BF311" s="12" t="str">
        <f>_xlfn.IFNA(VLOOKUP(Y311,对应表!$Z:$AA,2,FALSE)&amp;Z311,"")</f>
        <v>CRI:23</v>
      </c>
      <c r="BG311" s="12" t="str">
        <f>_xlfn.IFNA(VLOOKUP(AA311,对应表!$Z:$AA,2,FALSE)&amp;AB311,"")</f>
        <v>CPR:28</v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L311">
        <f t="shared" si="107"/>
        <v>23</v>
      </c>
      <c r="BM311">
        <f t="shared" si="108"/>
        <v>28</v>
      </c>
    </row>
    <row r="312" spans="11:65" x14ac:dyDescent="0.15">
      <c r="K312" t="str">
        <f t="shared" si="112"/>
        <v>被动致命lv20</v>
      </c>
      <c r="L312" s="6" t="str">
        <f>Q312&amp;":"&amp;M312&amp;":"&amp;VLOOKUP(N312,对应表!B:C,2,FALSE)&amp;":"&amp;IF(buff!O312="",0,O312)</f>
        <v>20240:100:1:0</v>
      </c>
      <c r="M312">
        <v>100</v>
      </c>
      <c r="N312" s="1" t="s">
        <v>299</v>
      </c>
      <c r="O312">
        <v>0</v>
      </c>
      <c r="Q312">
        <v>20240</v>
      </c>
      <c r="R312" s="4" t="s">
        <v>1280</v>
      </c>
      <c r="S312" s="4" t="str">
        <f t="shared" si="105"/>
        <v>被动致命lv20</v>
      </c>
      <c r="T312" t="s">
        <v>300</v>
      </c>
      <c r="Y312" t="s">
        <v>246</v>
      </c>
      <c r="Z312">
        <v>24</v>
      </c>
      <c r="AA312" t="s">
        <v>1301</v>
      </c>
      <c r="AB312">
        <v>29</v>
      </c>
      <c r="AI312" s="12" t="str">
        <f t="shared" si="113"/>
        <v>CRI:24|CPR:29</v>
      </c>
      <c r="AR312">
        <v>999</v>
      </c>
      <c r="AU312" s="4"/>
      <c r="AV312" s="4"/>
      <c r="AW312" s="4"/>
      <c r="AX312" s="4"/>
      <c r="AZ312" s="12" t="str">
        <f t="shared" si="114"/>
        <v/>
      </c>
      <c r="BA312" s="12" t="str">
        <f>IF(_xlfn.IFNA(VLOOKUP(AU312,$K:$L,2,FALSE),"")=0,"",_xlfn.IFNA(VLOOKUP(AU312,$K:$L,2,FALSE),""))</f>
        <v/>
      </c>
      <c r="BB312" s="12" t="str">
        <f>IF(_xlfn.IFNA(VLOOKUP(AV312,$K:$L,2,FALSE),"")=0,"",_xlfn.IFNA(VLOOKUP(AV312,$K:$L,2,FALSE),""))</f>
        <v/>
      </c>
      <c r="BC312" s="12" t="str">
        <f>IF(_xlfn.IFNA(VLOOKUP(AW312,$K:$L,2,FALSE),"")=0,"",_xlfn.IFNA(VLOOKUP(AW312,$K:$L,2,FALSE),""))</f>
        <v/>
      </c>
      <c r="BD312" s="12" t="str">
        <f>IF(_xlfn.IFNA(VLOOKUP(AX312,$K:$L,2,FALSE),"")=0,"",_xlfn.IFNA(VLOOKUP(AX312,$K:$L,2,FALSE),""))</f>
        <v/>
      </c>
      <c r="BE312" s="12" t="str">
        <f>IF(_xlfn.IFNA(VLOOKUP(AY312,$K:$L,2,FALSE),"")=0,"",_xlfn.IFNA(VLOOKUP(AY312,$K:$L,2,FALSE),""))</f>
        <v/>
      </c>
      <c r="BF312" s="12" t="str">
        <f>_xlfn.IFNA(VLOOKUP(Y312,对应表!$Z:$AA,2,FALSE)&amp;Z312,"")</f>
        <v>CRI:24</v>
      </c>
      <c r="BG312" s="12" t="str">
        <f>_xlfn.IFNA(VLOOKUP(AA312,对应表!$Z:$AA,2,FALSE)&amp;AB312,"")</f>
        <v>CPR:29</v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L312">
        <f t="shared" si="107"/>
        <v>24</v>
      </c>
      <c r="BM312">
        <f t="shared" si="108"/>
        <v>29</v>
      </c>
    </row>
    <row r="313" spans="11:65" x14ac:dyDescent="0.15">
      <c r="K313" t="str">
        <f t="shared" ref="K313:K332" si="115">R313</f>
        <v>被动冷静lv1</v>
      </c>
      <c r="L313" s="6" t="str">
        <f>Q313&amp;":"&amp;M313&amp;":"&amp;VLOOKUP(N313,对应表!B:C,2,FALSE)&amp;":"&amp;IF(buff!O313="",0,O313)</f>
        <v>20241:100:1:0</v>
      </c>
      <c r="M313">
        <v>100</v>
      </c>
      <c r="N313" s="1" t="s">
        <v>299</v>
      </c>
      <c r="O313">
        <v>0</v>
      </c>
      <c r="Q313">
        <v>20241</v>
      </c>
      <c r="R313" s="4" t="s">
        <v>687</v>
      </c>
      <c r="S313" s="4" t="str">
        <f t="shared" si="105"/>
        <v>被动冷静lv1</v>
      </c>
      <c r="T313" t="s">
        <v>300</v>
      </c>
      <c r="Y313" t="s">
        <v>412</v>
      </c>
      <c r="Z313">
        <v>5</v>
      </c>
      <c r="AA313" t="s">
        <v>301</v>
      </c>
      <c r="AB313">
        <v>5</v>
      </c>
      <c r="AI313" s="12" t="str">
        <f t="shared" ref="AI313:AI332" si="116">IF(BF313="","",BF313)&amp;IF(BG313="","","|"&amp;BG313)&amp;IF(BH313="","","|"&amp;BH313)&amp;IF(BI313="","","|"&amp;BI313)&amp;IF(BJ313="","","|"&amp;BJ313)</f>
        <v>HIT:5|ATK_P:5</v>
      </c>
      <c r="AR313">
        <v>999</v>
      </c>
      <c r="AU313" s="4"/>
      <c r="AV313" s="4"/>
      <c r="AW313" s="4"/>
      <c r="AX313" s="4"/>
      <c r="AZ313" s="12" t="str">
        <f t="shared" ref="AZ313:AZ332" si="117">IF(BA313="","",BA313)&amp;IF(BB313="","","|"&amp;BB313)&amp;IF(BC313="","","|"&amp;BC313)&amp;IF(BD313="","","|"&amp;BD313)&amp;IF(BE313="","","|"&amp;BE313)</f>
        <v/>
      </c>
      <c r="BA313" s="12" t="str">
        <f>IF(_xlfn.IFNA(VLOOKUP(AU313,$K:$L,2,FALSE),"")=0,"",_xlfn.IFNA(VLOOKUP(AU313,$K:$L,2,FALSE),""))</f>
        <v/>
      </c>
      <c r="BB313" s="12" t="str">
        <f>IF(_xlfn.IFNA(VLOOKUP(AV313,$K:$L,2,FALSE),"")=0,"",_xlfn.IFNA(VLOOKUP(AV313,$K:$L,2,FALSE),""))</f>
        <v/>
      </c>
      <c r="BC313" s="12" t="str">
        <f>IF(_xlfn.IFNA(VLOOKUP(AW313,$K:$L,2,FALSE),"")=0,"",_xlfn.IFNA(VLOOKUP(AW313,$K:$L,2,FALSE),""))</f>
        <v/>
      </c>
      <c r="BD313" s="12" t="str">
        <f>IF(_xlfn.IFNA(VLOOKUP(AX313,$K:$L,2,FALSE),"")=0,"",_xlfn.IFNA(VLOOKUP(AX313,$K:$L,2,FALSE),""))</f>
        <v/>
      </c>
      <c r="BE313" s="12" t="str">
        <f>IF(_xlfn.IFNA(VLOOKUP(AY313,$K:$L,2,FALSE),"")=0,"",_xlfn.IFNA(VLOOKUP(AY313,$K:$L,2,FALSE),""))</f>
        <v/>
      </c>
      <c r="BF313" s="12" t="str">
        <f>_xlfn.IFNA(VLOOKUP(Y313,对应表!$Z:$AA,2,FALSE)&amp;Z313,"")</f>
        <v>HIT:5</v>
      </c>
      <c r="BG313" s="12" t="str">
        <f>_xlfn.IFNA(VLOOKUP(AA313,对应表!$Z:$AA,2,FALSE)&amp;AB313,"")</f>
        <v>ATK_P:5</v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L313">
        <f t="shared" si="107"/>
        <v>5</v>
      </c>
      <c r="BM313">
        <f t="shared" si="108"/>
        <v>5</v>
      </c>
    </row>
    <row r="314" spans="11:65" x14ac:dyDescent="0.15">
      <c r="K314" t="str">
        <f t="shared" si="115"/>
        <v>被动冷静lv2</v>
      </c>
      <c r="L314" s="6" t="str">
        <f>Q314&amp;":"&amp;M314&amp;":"&amp;VLOOKUP(N314,对应表!B:C,2,FALSE)&amp;":"&amp;IF(buff!O314="",0,O314)</f>
        <v>20242:100:1:0</v>
      </c>
      <c r="M314">
        <v>100</v>
      </c>
      <c r="N314" s="1" t="s">
        <v>299</v>
      </c>
      <c r="O314">
        <v>0</v>
      </c>
      <c r="Q314">
        <v>20242</v>
      </c>
      <c r="R314" s="4" t="s">
        <v>688</v>
      </c>
      <c r="S314" s="4" t="str">
        <f t="shared" si="105"/>
        <v>被动冷静lv2</v>
      </c>
      <c r="T314" t="s">
        <v>300</v>
      </c>
      <c r="Y314" t="s">
        <v>412</v>
      </c>
      <c r="Z314">
        <v>6</v>
      </c>
      <c r="AA314" t="s">
        <v>301</v>
      </c>
      <c r="AB314">
        <v>5</v>
      </c>
      <c r="AI314" s="12" t="str">
        <f t="shared" si="116"/>
        <v>HIT:6|ATK_P:5</v>
      </c>
      <c r="AR314">
        <v>999</v>
      </c>
      <c r="AU314" s="4"/>
      <c r="AV314" s="4"/>
      <c r="AW314" s="4"/>
      <c r="AX314" s="4"/>
      <c r="AZ314" s="12" t="str">
        <f t="shared" si="117"/>
        <v/>
      </c>
      <c r="BA314" s="12" t="str">
        <f>IF(_xlfn.IFNA(VLOOKUP(AU314,$K:$L,2,FALSE),"")=0,"",_xlfn.IFNA(VLOOKUP(AU314,$K:$L,2,FALSE),""))</f>
        <v/>
      </c>
      <c r="BB314" s="12" t="str">
        <f>IF(_xlfn.IFNA(VLOOKUP(AV314,$K:$L,2,FALSE),"")=0,"",_xlfn.IFNA(VLOOKUP(AV314,$K:$L,2,FALSE),""))</f>
        <v/>
      </c>
      <c r="BC314" s="12" t="str">
        <f>IF(_xlfn.IFNA(VLOOKUP(AW314,$K:$L,2,FALSE),"")=0,"",_xlfn.IFNA(VLOOKUP(AW314,$K:$L,2,FALSE),""))</f>
        <v/>
      </c>
      <c r="BD314" s="12" t="str">
        <f>IF(_xlfn.IFNA(VLOOKUP(AX314,$K:$L,2,FALSE),"")=0,"",_xlfn.IFNA(VLOOKUP(AX314,$K:$L,2,FALSE),""))</f>
        <v/>
      </c>
      <c r="BE314" s="12" t="str">
        <f>IF(_xlfn.IFNA(VLOOKUP(AY314,$K:$L,2,FALSE),"")=0,"",_xlfn.IFNA(VLOOKUP(AY314,$K:$L,2,FALSE),""))</f>
        <v/>
      </c>
      <c r="BF314" s="12" t="str">
        <f>_xlfn.IFNA(VLOOKUP(Y314,对应表!$Z:$AA,2,FALSE)&amp;Z314,"")</f>
        <v>HIT:6</v>
      </c>
      <c r="BG314" s="12" t="str">
        <f>_xlfn.IFNA(VLOOKUP(AA314,对应表!$Z:$AA,2,FALSE)&amp;AB314,"")</f>
        <v>ATK_P:5</v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L314">
        <f t="shared" si="107"/>
        <v>6</v>
      </c>
      <c r="BM314">
        <f t="shared" si="108"/>
        <v>5</v>
      </c>
    </row>
    <row r="315" spans="11:65" x14ac:dyDescent="0.15">
      <c r="K315" t="str">
        <f t="shared" si="115"/>
        <v>被动冷静lv3</v>
      </c>
      <c r="L315" s="6" t="str">
        <f>Q315&amp;":"&amp;M315&amp;":"&amp;VLOOKUP(N315,对应表!B:C,2,FALSE)&amp;":"&amp;IF(buff!O315="",0,O315)</f>
        <v>20243:100:1:0</v>
      </c>
      <c r="M315">
        <v>100</v>
      </c>
      <c r="N315" s="1" t="s">
        <v>299</v>
      </c>
      <c r="O315">
        <v>0</v>
      </c>
      <c r="Q315">
        <v>20243</v>
      </c>
      <c r="R315" s="4" t="s">
        <v>689</v>
      </c>
      <c r="S315" s="4" t="str">
        <f t="shared" si="105"/>
        <v>被动冷静lv3</v>
      </c>
      <c r="T315" t="s">
        <v>300</v>
      </c>
      <c r="Y315" t="s">
        <v>412</v>
      </c>
      <c r="Z315">
        <v>7</v>
      </c>
      <c r="AA315" t="s">
        <v>301</v>
      </c>
      <c r="AB315">
        <v>6</v>
      </c>
      <c r="AI315" s="12" t="str">
        <f t="shared" si="116"/>
        <v>HIT:7|ATK_P:6</v>
      </c>
      <c r="AR315">
        <v>999</v>
      </c>
      <c r="AU315" s="4"/>
      <c r="AV315" s="4"/>
      <c r="AW315" s="4"/>
      <c r="AX315" s="4"/>
      <c r="AZ315" s="12" t="str">
        <f t="shared" si="117"/>
        <v/>
      </c>
      <c r="BA315" s="12" t="str">
        <f>IF(_xlfn.IFNA(VLOOKUP(AU315,$K:$L,2,FALSE),"")=0,"",_xlfn.IFNA(VLOOKUP(AU315,$K:$L,2,FALSE),""))</f>
        <v/>
      </c>
      <c r="BB315" s="12" t="str">
        <f>IF(_xlfn.IFNA(VLOOKUP(AV315,$K:$L,2,FALSE),"")=0,"",_xlfn.IFNA(VLOOKUP(AV315,$K:$L,2,FALSE),""))</f>
        <v/>
      </c>
      <c r="BC315" s="12" t="str">
        <f>IF(_xlfn.IFNA(VLOOKUP(AW315,$K:$L,2,FALSE),"")=0,"",_xlfn.IFNA(VLOOKUP(AW315,$K:$L,2,FALSE),""))</f>
        <v/>
      </c>
      <c r="BD315" s="12" t="str">
        <f>IF(_xlfn.IFNA(VLOOKUP(AX315,$K:$L,2,FALSE),"")=0,"",_xlfn.IFNA(VLOOKUP(AX315,$K:$L,2,FALSE),""))</f>
        <v/>
      </c>
      <c r="BE315" s="12" t="str">
        <f>IF(_xlfn.IFNA(VLOOKUP(AY315,$K:$L,2,FALSE),"")=0,"",_xlfn.IFNA(VLOOKUP(AY315,$K:$L,2,FALSE),""))</f>
        <v/>
      </c>
      <c r="BF315" s="12" t="str">
        <f>_xlfn.IFNA(VLOOKUP(Y315,对应表!$Z:$AA,2,FALSE)&amp;Z315,"")</f>
        <v>HIT:7</v>
      </c>
      <c r="BG315" s="12" t="str">
        <f>_xlfn.IFNA(VLOOKUP(AA315,对应表!$Z:$AA,2,FALSE)&amp;AB315,"")</f>
        <v>ATK_P:6</v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L315">
        <f t="shared" si="107"/>
        <v>7</v>
      </c>
      <c r="BM315">
        <f t="shared" si="108"/>
        <v>6</v>
      </c>
    </row>
    <row r="316" spans="11:65" x14ac:dyDescent="0.15">
      <c r="K316" t="str">
        <f t="shared" si="115"/>
        <v>被动冷静lv4</v>
      </c>
      <c r="L316" s="6" t="str">
        <f>Q316&amp;":"&amp;M316&amp;":"&amp;VLOOKUP(N316,对应表!B:C,2,FALSE)&amp;":"&amp;IF(buff!O316="",0,O316)</f>
        <v>20244:100:1:0</v>
      </c>
      <c r="M316">
        <v>100</v>
      </c>
      <c r="N316" s="1" t="s">
        <v>299</v>
      </c>
      <c r="O316">
        <v>0</v>
      </c>
      <c r="Q316">
        <v>20244</v>
      </c>
      <c r="R316" s="4" t="s">
        <v>690</v>
      </c>
      <c r="S316" s="4" t="str">
        <f t="shared" si="105"/>
        <v>被动冷静lv4</v>
      </c>
      <c r="T316" t="s">
        <v>300</v>
      </c>
      <c r="Y316" t="s">
        <v>412</v>
      </c>
      <c r="Z316">
        <v>8</v>
      </c>
      <c r="AA316" t="s">
        <v>301</v>
      </c>
      <c r="AB316">
        <v>6</v>
      </c>
      <c r="AI316" s="12" t="str">
        <f t="shared" si="116"/>
        <v>HIT:8|ATK_P:6</v>
      </c>
      <c r="AR316">
        <v>999</v>
      </c>
      <c r="AU316" s="4"/>
      <c r="AV316" s="4"/>
      <c r="AW316" s="4"/>
      <c r="AX316" s="4"/>
      <c r="AZ316" s="12" t="str">
        <f t="shared" si="117"/>
        <v/>
      </c>
      <c r="BA316" s="12" t="str">
        <f>IF(_xlfn.IFNA(VLOOKUP(AU316,$K:$L,2,FALSE),"")=0,"",_xlfn.IFNA(VLOOKUP(AU316,$K:$L,2,FALSE),""))</f>
        <v/>
      </c>
      <c r="BB316" s="12" t="str">
        <f>IF(_xlfn.IFNA(VLOOKUP(AV316,$K:$L,2,FALSE),"")=0,"",_xlfn.IFNA(VLOOKUP(AV316,$K:$L,2,FALSE),""))</f>
        <v/>
      </c>
      <c r="BC316" s="12" t="str">
        <f>IF(_xlfn.IFNA(VLOOKUP(AW316,$K:$L,2,FALSE),"")=0,"",_xlfn.IFNA(VLOOKUP(AW316,$K:$L,2,FALSE),""))</f>
        <v/>
      </c>
      <c r="BD316" s="12" t="str">
        <f>IF(_xlfn.IFNA(VLOOKUP(AX316,$K:$L,2,FALSE),"")=0,"",_xlfn.IFNA(VLOOKUP(AX316,$K:$L,2,FALSE),""))</f>
        <v/>
      </c>
      <c r="BE316" s="12" t="str">
        <f>IF(_xlfn.IFNA(VLOOKUP(AY316,$K:$L,2,FALSE),"")=0,"",_xlfn.IFNA(VLOOKUP(AY316,$K:$L,2,FALSE),""))</f>
        <v/>
      </c>
      <c r="BF316" s="12" t="str">
        <f>_xlfn.IFNA(VLOOKUP(Y316,对应表!$Z:$AA,2,FALSE)&amp;Z316,"")</f>
        <v>HIT:8</v>
      </c>
      <c r="BG316" s="12" t="str">
        <f>_xlfn.IFNA(VLOOKUP(AA316,对应表!$Z:$AA,2,FALSE)&amp;AB316,"")</f>
        <v>ATK_P:6</v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L316">
        <f t="shared" si="107"/>
        <v>8</v>
      </c>
      <c r="BM316">
        <f t="shared" si="108"/>
        <v>6</v>
      </c>
    </row>
    <row r="317" spans="11:65" x14ac:dyDescent="0.15">
      <c r="K317" t="str">
        <f t="shared" si="115"/>
        <v>被动冷静lv5</v>
      </c>
      <c r="L317" s="6" t="str">
        <f>Q317&amp;":"&amp;M317&amp;":"&amp;VLOOKUP(N317,对应表!B:C,2,FALSE)&amp;":"&amp;IF(buff!O317="",0,O317)</f>
        <v>20245:100:1:0</v>
      </c>
      <c r="M317">
        <v>100</v>
      </c>
      <c r="N317" s="1" t="s">
        <v>299</v>
      </c>
      <c r="O317">
        <v>0</v>
      </c>
      <c r="Q317">
        <v>20245</v>
      </c>
      <c r="R317" s="4" t="s">
        <v>691</v>
      </c>
      <c r="S317" s="4" t="str">
        <f t="shared" si="105"/>
        <v>被动冷静lv5</v>
      </c>
      <c r="T317" t="s">
        <v>300</v>
      </c>
      <c r="Y317" t="s">
        <v>412</v>
      </c>
      <c r="Z317">
        <v>9</v>
      </c>
      <c r="AA317" t="s">
        <v>301</v>
      </c>
      <c r="AB317">
        <f>AB315+1</f>
        <v>7</v>
      </c>
      <c r="AI317" s="12" t="str">
        <f t="shared" si="116"/>
        <v>HIT:9|ATK_P:7</v>
      </c>
      <c r="AR317">
        <v>999</v>
      </c>
      <c r="AU317" s="4"/>
      <c r="AV317" s="4"/>
      <c r="AW317" s="4"/>
      <c r="AX317" s="4"/>
      <c r="AZ317" s="12" t="str">
        <f t="shared" si="117"/>
        <v/>
      </c>
      <c r="BA317" s="12" t="str">
        <f>IF(_xlfn.IFNA(VLOOKUP(AU317,$K:$L,2,FALSE),"")=0,"",_xlfn.IFNA(VLOOKUP(AU317,$K:$L,2,FALSE),""))</f>
        <v/>
      </c>
      <c r="BB317" s="12" t="str">
        <f>IF(_xlfn.IFNA(VLOOKUP(AV317,$K:$L,2,FALSE),"")=0,"",_xlfn.IFNA(VLOOKUP(AV317,$K:$L,2,FALSE),""))</f>
        <v/>
      </c>
      <c r="BC317" s="12" t="str">
        <f>IF(_xlfn.IFNA(VLOOKUP(AW317,$K:$L,2,FALSE),"")=0,"",_xlfn.IFNA(VLOOKUP(AW317,$K:$L,2,FALSE),""))</f>
        <v/>
      </c>
      <c r="BD317" s="12" t="str">
        <f>IF(_xlfn.IFNA(VLOOKUP(AX317,$K:$L,2,FALSE),"")=0,"",_xlfn.IFNA(VLOOKUP(AX317,$K:$L,2,FALSE),""))</f>
        <v/>
      </c>
      <c r="BE317" s="12" t="str">
        <f>IF(_xlfn.IFNA(VLOOKUP(AY317,$K:$L,2,FALSE),"")=0,"",_xlfn.IFNA(VLOOKUP(AY317,$K:$L,2,FALSE),""))</f>
        <v/>
      </c>
      <c r="BF317" s="12" t="str">
        <f>_xlfn.IFNA(VLOOKUP(Y317,对应表!$Z:$AA,2,FALSE)&amp;Z317,"")</f>
        <v>HIT:9</v>
      </c>
      <c r="BG317" s="12" t="str">
        <f>_xlfn.IFNA(VLOOKUP(AA317,对应表!$Z:$AA,2,FALSE)&amp;AB317,"")</f>
        <v>ATK_P:7</v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L317">
        <f t="shared" si="107"/>
        <v>9</v>
      </c>
      <c r="BM317">
        <f t="shared" si="108"/>
        <v>7</v>
      </c>
    </row>
    <row r="318" spans="11:65" x14ac:dyDescent="0.15">
      <c r="K318" t="str">
        <f t="shared" si="115"/>
        <v>被动冷静lv6</v>
      </c>
      <c r="L318" s="6" t="str">
        <f>Q318&amp;":"&amp;M318&amp;":"&amp;VLOOKUP(N318,对应表!B:C,2,FALSE)&amp;":"&amp;IF(buff!O318="",0,O318)</f>
        <v>20246:100:1:0</v>
      </c>
      <c r="M318">
        <v>100</v>
      </c>
      <c r="N318" s="1" t="s">
        <v>299</v>
      </c>
      <c r="O318">
        <v>0</v>
      </c>
      <c r="Q318">
        <v>20246</v>
      </c>
      <c r="R318" s="4" t="s">
        <v>692</v>
      </c>
      <c r="S318" s="4" t="str">
        <f t="shared" si="105"/>
        <v>被动冷静lv6</v>
      </c>
      <c r="T318" t="s">
        <v>300</v>
      </c>
      <c r="Y318" t="s">
        <v>412</v>
      </c>
      <c r="Z318">
        <v>10</v>
      </c>
      <c r="AA318" t="s">
        <v>301</v>
      </c>
      <c r="AB318">
        <f t="shared" ref="AB318:AB324" si="118">AB316+1</f>
        <v>7</v>
      </c>
      <c r="AI318" s="12" t="str">
        <f t="shared" si="116"/>
        <v>HIT:10|ATK_P:7</v>
      </c>
      <c r="AR318">
        <v>999</v>
      </c>
      <c r="AU318" s="4"/>
      <c r="AV318" s="4"/>
      <c r="AW318" s="4"/>
      <c r="AX318" s="4"/>
      <c r="AZ318" s="12" t="str">
        <f t="shared" si="117"/>
        <v/>
      </c>
      <c r="BA318" s="12" t="str">
        <f>IF(_xlfn.IFNA(VLOOKUP(AU318,$K:$L,2,FALSE),"")=0,"",_xlfn.IFNA(VLOOKUP(AU318,$K:$L,2,FALSE),""))</f>
        <v/>
      </c>
      <c r="BB318" s="12" t="str">
        <f>IF(_xlfn.IFNA(VLOOKUP(AV318,$K:$L,2,FALSE),"")=0,"",_xlfn.IFNA(VLOOKUP(AV318,$K:$L,2,FALSE),""))</f>
        <v/>
      </c>
      <c r="BC318" s="12" t="str">
        <f>IF(_xlfn.IFNA(VLOOKUP(AW318,$K:$L,2,FALSE),"")=0,"",_xlfn.IFNA(VLOOKUP(AW318,$K:$L,2,FALSE),""))</f>
        <v/>
      </c>
      <c r="BD318" s="12" t="str">
        <f>IF(_xlfn.IFNA(VLOOKUP(AX318,$K:$L,2,FALSE),"")=0,"",_xlfn.IFNA(VLOOKUP(AX318,$K:$L,2,FALSE),""))</f>
        <v/>
      </c>
      <c r="BE318" s="12" t="str">
        <f>IF(_xlfn.IFNA(VLOOKUP(AY318,$K:$L,2,FALSE),"")=0,"",_xlfn.IFNA(VLOOKUP(AY318,$K:$L,2,FALSE),""))</f>
        <v/>
      </c>
      <c r="BF318" s="12" t="str">
        <f>_xlfn.IFNA(VLOOKUP(Y318,对应表!$Z:$AA,2,FALSE)&amp;Z318,"")</f>
        <v>HIT:10</v>
      </c>
      <c r="BG318" s="12" t="str">
        <f>_xlfn.IFNA(VLOOKUP(AA318,对应表!$Z:$AA,2,FALSE)&amp;AB318,"")</f>
        <v>ATK_P:7</v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L318">
        <f t="shared" si="107"/>
        <v>10</v>
      </c>
      <c r="BM318">
        <f t="shared" si="108"/>
        <v>7</v>
      </c>
    </row>
    <row r="319" spans="11:65" x14ac:dyDescent="0.15">
      <c r="K319" t="str">
        <f t="shared" si="115"/>
        <v>被动冷静lv7</v>
      </c>
      <c r="L319" s="6" t="str">
        <f>Q319&amp;":"&amp;M319&amp;":"&amp;VLOOKUP(N319,对应表!B:C,2,FALSE)&amp;":"&amp;IF(buff!O319="",0,O319)</f>
        <v>20247:100:1:0</v>
      </c>
      <c r="M319">
        <v>100</v>
      </c>
      <c r="N319" s="1" t="s">
        <v>299</v>
      </c>
      <c r="O319">
        <v>0</v>
      </c>
      <c r="Q319">
        <v>20247</v>
      </c>
      <c r="R319" s="4" t="s">
        <v>693</v>
      </c>
      <c r="S319" s="4" t="str">
        <f t="shared" si="105"/>
        <v>被动冷静lv7</v>
      </c>
      <c r="T319" t="s">
        <v>300</v>
      </c>
      <c r="Y319" t="s">
        <v>412</v>
      </c>
      <c r="Z319">
        <v>11</v>
      </c>
      <c r="AA319" t="s">
        <v>301</v>
      </c>
      <c r="AB319">
        <f t="shared" si="118"/>
        <v>8</v>
      </c>
      <c r="AI319" s="12" t="str">
        <f t="shared" si="116"/>
        <v>HIT:11|ATK_P:8</v>
      </c>
      <c r="AR319">
        <v>999</v>
      </c>
      <c r="AU319" s="4"/>
      <c r="AV319" s="4"/>
      <c r="AW319" s="4"/>
      <c r="AX319" s="4"/>
      <c r="AZ319" s="12" t="str">
        <f t="shared" si="117"/>
        <v/>
      </c>
      <c r="BA319" s="12" t="str">
        <f>IF(_xlfn.IFNA(VLOOKUP(AU319,$K:$L,2,FALSE),"")=0,"",_xlfn.IFNA(VLOOKUP(AU319,$K:$L,2,FALSE),""))</f>
        <v/>
      </c>
      <c r="BB319" s="12" t="str">
        <f>IF(_xlfn.IFNA(VLOOKUP(AV319,$K:$L,2,FALSE),"")=0,"",_xlfn.IFNA(VLOOKUP(AV319,$K:$L,2,FALSE),""))</f>
        <v/>
      </c>
      <c r="BC319" s="12" t="str">
        <f>IF(_xlfn.IFNA(VLOOKUP(AW319,$K:$L,2,FALSE),"")=0,"",_xlfn.IFNA(VLOOKUP(AW319,$K:$L,2,FALSE),""))</f>
        <v/>
      </c>
      <c r="BD319" s="12" t="str">
        <f>IF(_xlfn.IFNA(VLOOKUP(AX319,$K:$L,2,FALSE),"")=0,"",_xlfn.IFNA(VLOOKUP(AX319,$K:$L,2,FALSE),""))</f>
        <v/>
      </c>
      <c r="BE319" s="12" t="str">
        <f>IF(_xlfn.IFNA(VLOOKUP(AY319,$K:$L,2,FALSE),"")=0,"",_xlfn.IFNA(VLOOKUP(AY319,$K:$L,2,FALSE),""))</f>
        <v/>
      </c>
      <c r="BF319" s="12" t="str">
        <f>_xlfn.IFNA(VLOOKUP(Y319,对应表!$Z:$AA,2,FALSE)&amp;Z319,"")</f>
        <v>HIT:11</v>
      </c>
      <c r="BG319" s="12" t="str">
        <f>_xlfn.IFNA(VLOOKUP(AA319,对应表!$Z:$AA,2,FALSE)&amp;AB319,"")</f>
        <v>ATK_P:8</v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L319">
        <f t="shared" si="107"/>
        <v>11</v>
      </c>
      <c r="BM319">
        <f t="shared" si="108"/>
        <v>8</v>
      </c>
    </row>
    <row r="320" spans="11:65" x14ac:dyDescent="0.15">
      <c r="K320" t="str">
        <f t="shared" si="115"/>
        <v>被动冷静lv8</v>
      </c>
      <c r="L320" s="6" t="str">
        <f>Q320&amp;":"&amp;M320&amp;":"&amp;VLOOKUP(N320,对应表!B:C,2,FALSE)&amp;":"&amp;IF(buff!O320="",0,O320)</f>
        <v>20248:100:1:0</v>
      </c>
      <c r="M320">
        <v>100</v>
      </c>
      <c r="N320" s="1" t="s">
        <v>299</v>
      </c>
      <c r="O320">
        <v>0</v>
      </c>
      <c r="Q320">
        <v>20248</v>
      </c>
      <c r="R320" s="4" t="s">
        <v>694</v>
      </c>
      <c r="S320" s="4" t="str">
        <f t="shared" si="105"/>
        <v>被动冷静lv8</v>
      </c>
      <c r="T320" t="s">
        <v>300</v>
      </c>
      <c r="Y320" t="s">
        <v>412</v>
      </c>
      <c r="Z320">
        <v>12</v>
      </c>
      <c r="AA320" t="s">
        <v>301</v>
      </c>
      <c r="AB320">
        <f t="shared" si="118"/>
        <v>8</v>
      </c>
      <c r="AI320" s="12" t="str">
        <f t="shared" si="116"/>
        <v>HIT:12|ATK_P:8</v>
      </c>
      <c r="AR320">
        <v>999</v>
      </c>
      <c r="AU320" s="4"/>
      <c r="AV320" s="4"/>
      <c r="AW320" s="4"/>
      <c r="AX320" s="4"/>
      <c r="AZ320" s="12" t="str">
        <f t="shared" si="117"/>
        <v/>
      </c>
      <c r="BA320" s="12" t="str">
        <f>IF(_xlfn.IFNA(VLOOKUP(AU320,$K:$L,2,FALSE),"")=0,"",_xlfn.IFNA(VLOOKUP(AU320,$K:$L,2,FALSE),""))</f>
        <v/>
      </c>
      <c r="BB320" s="12" t="str">
        <f>IF(_xlfn.IFNA(VLOOKUP(AV320,$K:$L,2,FALSE),"")=0,"",_xlfn.IFNA(VLOOKUP(AV320,$K:$L,2,FALSE),""))</f>
        <v/>
      </c>
      <c r="BC320" s="12" t="str">
        <f>IF(_xlfn.IFNA(VLOOKUP(AW320,$K:$L,2,FALSE),"")=0,"",_xlfn.IFNA(VLOOKUP(AW320,$K:$L,2,FALSE),""))</f>
        <v/>
      </c>
      <c r="BD320" s="12" t="str">
        <f>IF(_xlfn.IFNA(VLOOKUP(AX320,$K:$L,2,FALSE),"")=0,"",_xlfn.IFNA(VLOOKUP(AX320,$K:$L,2,FALSE),""))</f>
        <v/>
      </c>
      <c r="BE320" s="12" t="str">
        <f>IF(_xlfn.IFNA(VLOOKUP(AY320,$K:$L,2,FALSE),"")=0,"",_xlfn.IFNA(VLOOKUP(AY320,$K:$L,2,FALSE),""))</f>
        <v/>
      </c>
      <c r="BF320" s="12" t="str">
        <f>_xlfn.IFNA(VLOOKUP(Y320,对应表!$Z:$AA,2,FALSE)&amp;Z320,"")</f>
        <v>HIT:12</v>
      </c>
      <c r="BG320" s="12" t="str">
        <f>_xlfn.IFNA(VLOOKUP(AA320,对应表!$Z:$AA,2,FALSE)&amp;AB320,"")</f>
        <v>ATK_P:8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L320">
        <f t="shared" si="107"/>
        <v>12</v>
      </c>
      <c r="BM320">
        <f t="shared" si="108"/>
        <v>8</v>
      </c>
    </row>
    <row r="321" spans="11:65" x14ac:dyDescent="0.15">
      <c r="K321" t="str">
        <f t="shared" si="115"/>
        <v>被动冷静lv9</v>
      </c>
      <c r="L321" s="6" t="str">
        <f>Q321&amp;":"&amp;M321&amp;":"&amp;VLOOKUP(N321,对应表!B:C,2,FALSE)&amp;":"&amp;IF(buff!O321="",0,O321)</f>
        <v>20249:100:1:0</v>
      </c>
      <c r="M321">
        <v>100</v>
      </c>
      <c r="N321" s="1" t="s">
        <v>299</v>
      </c>
      <c r="O321">
        <v>0</v>
      </c>
      <c r="Q321">
        <v>20249</v>
      </c>
      <c r="R321" s="4" t="s">
        <v>695</v>
      </c>
      <c r="S321" s="4" t="str">
        <f t="shared" si="105"/>
        <v>被动冷静lv9</v>
      </c>
      <c r="T321" t="s">
        <v>300</v>
      </c>
      <c r="Y321" t="s">
        <v>412</v>
      </c>
      <c r="Z321">
        <v>13</v>
      </c>
      <c r="AA321" t="s">
        <v>301</v>
      </c>
      <c r="AB321">
        <f t="shared" si="118"/>
        <v>9</v>
      </c>
      <c r="AI321" s="12" t="str">
        <f t="shared" si="116"/>
        <v>HIT:13|ATK_P:9</v>
      </c>
      <c r="AR321">
        <v>999</v>
      </c>
      <c r="AU321" s="4"/>
      <c r="AV321" s="4"/>
      <c r="AW321" s="4"/>
      <c r="AX321" s="4"/>
      <c r="AZ321" s="12" t="str">
        <f t="shared" si="117"/>
        <v/>
      </c>
      <c r="BA321" s="12" t="str">
        <f>IF(_xlfn.IFNA(VLOOKUP(AU321,$K:$L,2,FALSE),"")=0,"",_xlfn.IFNA(VLOOKUP(AU321,$K:$L,2,FALSE),""))</f>
        <v/>
      </c>
      <c r="BB321" s="12" t="str">
        <f>IF(_xlfn.IFNA(VLOOKUP(AV321,$K:$L,2,FALSE),"")=0,"",_xlfn.IFNA(VLOOKUP(AV321,$K:$L,2,FALSE),""))</f>
        <v/>
      </c>
      <c r="BC321" s="12" t="str">
        <f>IF(_xlfn.IFNA(VLOOKUP(AW321,$K:$L,2,FALSE),"")=0,"",_xlfn.IFNA(VLOOKUP(AW321,$K:$L,2,FALSE),""))</f>
        <v/>
      </c>
      <c r="BD321" s="12" t="str">
        <f>IF(_xlfn.IFNA(VLOOKUP(AX321,$K:$L,2,FALSE),"")=0,"",_xlfn.IFNA(VLOOKUP(AX321,$K:$L,2,FALSE),""))</f>
        <v/>
      </c>
      <c r="BE321" s="12" t="str">
        <f>IF(_xlfn.IFNA(VLOOKUP(AY321,$K:$L,2,FALSE),"")=0,"",_xlfn.IFNA(VLOOKUP(AY321,$K:$L,2,FALSE),""))</f>
        <v/>
      </c>
      <c r="BF321" s="12" t="str">
        <f>_xlfn.IFNA(VLOOKUP(Y321,对应表!$Z:$AA,2,FALSE)&amp;Z321,"")</f>
        <v>HIT:13</v>
      </c>
      <c r="BG321" s="12" t="str">
        <f>_xlfn.IFNA(VLOOKUP(AA321,对应表!$Z:$AA,2,FALSE)&amp;AB321,"")</f>
        <v>ATK_P:9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L321">
        <f t="shared" si="107"/>
        <v>13</v>
      </c>
      <c r="BM321">
        <f t="shared" si="108"/>
        <v>9</v>
      </c>
    </row>
    <row r="322" spans="11:65" x14ac:dyDescent="0.15">
      <c r="K322" t="str">
        <f t="shared" si="115"/>
        <v>被动冷静lv10</v>
      </c>
      <c r="L322" s="6" t="str">
        <f>Q322&amp;":"&amp;M322&amp;":"&amp;VLOOKUP(N322,对应表!B:C,2,FALSE)&amp;":"&amp;IF(buff!O322="",0,O322)</f>
        <v>20250:100:1:0</v>
      </c>
      <c r="M322">
        <v>100</v>
      </c>
      <c r="N322" s="1" t="s">
        <v>299</v>
      </c>
      <c r="O322">
        <v>0</v>
      </c>
      <c r="Q322">
        <v>20250</v>
      </c>
      <c r="R322" s="4" t="s">
        <v>696</v>
      </c>
      <c r="S322" s="4" t="str">
        <f t="shared" ref="S322:S385" si="119">R322</f>
        <v>被动冷静lv10</v>
      </c>
      <c r="T322" t="s">
        <v>300</v>
      </c>
      <c r="Y322" t="s">
        <v>412</v>
      </c>
      <c r="Z322">
        <v>14</v>
      </c>
      <c r="AA322" t="s">
        <v>301</v>
      </c>
      <c r="AB322">
        <f t="shared" si="118"/>
        <v>9</v>
      </c>
      <c r="AI322" s="12" t="str">
        <f t="shared" si="116"/>
        <v>HIT:14|ATK_P:9</v>
      </c>
      <c r="AR322">
        <v>999</v>
      </c>
      <c r="AU322" s="4"/>
      <c r="AV322" s="4"/>
      <c r="AW322" s="4"/>
      <c r="AX322" s="4"/>
      <c r="AZ322" s="12" t="str">
        <f t="shared" si="117"/>
        <v/>
      </c>
      <c r="BA322" s="12" t="str">
        <f>IF(_xlfn.IFNA(VLOOKUP(AU322,$K:$L,2,FALSE),"")=0,"",_xlfn.IFNA(VLOOKUP(AU322,$K:$L,2,FALSE),""))</f>
        <v/>
      </c>
      <c r="BB322" s="12" t="str">
        <f>IF(_xlfn.IFNA(VLOOKUP(AV322,$K:$L,2,FALSE),"")=0,"",_xlfn.IFNA(VLOOKUP(AV322,$K:$L,2,FALSE),""))</f>
        <v/>
      </c>
      <c r="BC322" s="12" t="str">
        <f>IF(_xlfn.IFNA(VLOOKUP(AW322,$K:$L,2,FALSE),"")=0,"",_xlfn.IFNA(VLOOKUP(AW322,$K:$L,2,FALSE),""))</f>
        <v/>
      </c>
      <c r="BD322" s="12" t="str">
        <f>IF(_xlfn.IFNA(VLOOKUP(AX322,$K:$L,2,FALSE),"")=0,"",_xlfn.IFNA(VLOOKUP(AX322,$K:$L,2,FALSE),""))</f>
        <v/>
      </c>
      <c r="BE322" s="12" t="str">
        <f>IF(_xlfn.IFNA(VLOOKUP(AY322,$K:$L,2,FALSE),"")=0,"",_xlfn.IFNA(VLOOKUP(AY322,$K:$L,2,FALSE),""))</f>
        <v/>
      </c>
      <c r="BF322" s="12" t="str">
        <f>_xlfn.IFNA(VLOOKUP(Y322,对应表!$Z:$AA,2,FALSE)&amp;Z322,"")</f>
        <v>HIT:14</v>
      </c>
      <c r="BG322" s="12" t="str">
        <f>_xlfn.IFNA(VLOOKUP(AA322,对应表!$Z:$AA,2,FALSE)&amp;AB322,"")</f>
        <v>ATK_P:9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L322">
        <f t="shared" si="107"/>
        <v>14</v>
      </c>
      <c r="BM322">
        <f t="shared" si="108"/>
        <v>9</v>
      </c>
    </row>
    <row r="323" spans="11:65" x14ac:dyDescent="0.15">
      <c r="K323" t="str">
        <f t="shared" si="115"/>
        <v>被动冷静lv11</v>
      </c>
      <c r="L323" s="6" t="str">
        <f>Q323&amp;":"&amp;M323&amp;":"&amp;VLOOKUP(N323,对应表!B:C,2,FALSE)&amp;":"&amp;IF(buff!O323="",0,O323)</f>
        <v>20251:100:1:0</v>
      </c>
      <c r="M323">
        <v>100</v>
      </c>
      <c r="N323" s="1" t="s">
        <v>299</v>
      </c>
      <c r="O323">
        <v>0</v>
      </c>
      <c r="Q323">
        <v>20251</v>
      </c>
      <c r="R323" s="4" t="s">
        <v>697</v>
      </c>
      <c r="S323" s="4" t="str">
        <f t="shared" si="119"/>
        <v>被动冷静lv11</v>
      </c>
      <c r="T323" t="s">
        <v>300</v>
      </c>
      <c r="Y323" t="s">
        <v>412</v>
      </c>
      <c r="Z323">
        <v>15</v>
      </c>
      <c r="AA323" t="s">
        <v>301</v>
      </c>
      <c r="AB323">
        <f t="shared" si="118"/>
        <v>10</v>
      </c>
      <c r="AI323" s="12" t="str">
        <f t="shared" si="116"/>
        <v>HIT:15|ATK_P:10</v>
      </c>
      <c r="AR323">
        <v>999</v>
      </c>
      <c r="AU323" s="4"/>
      <c r="AV323" s="4"/>
      <c r="AW323" s="4"/>
      <c r="AX323" s="4"/>
      <c r="AZ323" s="12" t="str">
        <f t="shared" si="117"/>
        <v/>
      </c>
      <c r="BA323" s="12" t="str">
        <f>IF(_xlfn.IFNA(VLOOKUP(AU323,$K:$L,2,FALSE),"")=0,"",_xlfn.IFNA(VLOOKUP(AU323,$K:$L,2,FALSE),""))</f>
        <v/>
      </c>
      <c r="BB323" s="12" t="str">
        <f>IF(_xlfn.IFNA(VLOOKUP(AV323,$K:$L,2,FALSE),"")=0,"",_xlfn.IFNA(VLOOKUP(AV323,$K:$L,2,FALSE),""))</f>
        <v/>
      </c>
      <c r="BC323" s="12" t="str">
        <f>IF(_xlfn.IFNA(VLOOKUP(AW323,$K:$L,2,FALSE),"")=0,"",_xlfn.IFNA(VLOOKUP(AW323,$K:$L,2,FALSE),""))</f>
        <v/>
      </c>
      <c r="BD323" s="12" t="str">
        <f>IF(_xlfn.IFNA(VLOOKUP(AX323,$K:$L,2,FALSE),"")=0,"",_xlfn.IFNA(VLOOKUP(AX323,$K:$L,2,FALSE),""))</f>
        <v/>
      </c>
      <c r="BE323" s="12" t="str">
        <f>IF(_xlfn.IFNA(VLOOKUP(AY323,$K:$L,2,FALSE),"")=0,"",_xlfn.IFNA(VLOOKUP(AY323,$K:$L,2,FALSE),""))</f>
        <v/>
      </c>
      <c r="BF323" s="12" t="str">
        <f>_xlfn.IFNA(VLOOKUP(Y323,对应表!$Z:$AA,2,FALSE)&amp;Z323,"")</f>
        <v>HIT:15</v>
      </c>
      <c r="BG323" s="12" t="str">
        <f>_xlfn.IFNA(VLOOKUP(AA323,对应表!$Z:$AA,2,FALSE)&amp;AB323,"")</f>
        <v>ATK_P:10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L323">
        <f t="shared" si="107"/>
        <v>15</v>
      </c>
      <c r="BM323">
        <f t="shared" si="108"/>
        <v>10</v>
      </c>
    </row>
    <row r="324" spans="11:65" x14ac:dyDescent="0.15">
      <c r="K324" t="str">
        <f t="shared" si="115"/>
        <v>被动冷静lv12</v>
      </c>
      <c r="L324" s="6" t="str">
        <f>Q324&amp;":"&amp;M324&amp;":"&amp;VLOOKUP(N324,对应表!B:C,2,FALSE)&amp;":"&amp;IF(buff!O324="",0,O324)</f>
        <v>20252:100:1:0</v>
      </c>
      <c r="M324">
        <v>100</v>
      </c>
      <c r="N324" s="1" t="s">
        <v>299</v>
      </c>
      <c r="O324">
        <v>0</v>
      </c>
      <c r="Q324">
        <v>20252</v>
      </c>
      <c r="R324" s="4" t="s">
        <v>698</v>
      </c>
      <c r="S324" s="4" t="str">
        <f t="shared" si="119"/>
        <v>被动冷静lv12</v>
      </c>
      <c r="T324" t="s">
        <v>300</v>
      </c>
      <c r="Y324" t="s">
        <v>412</v>
      </c>
      <c r="Z324">
        <v>16</v>
      </c>
      <c r="AA324" t="s">
        <v>301</v>
      </c>
      <c r="AB324">
        <f t="shared" si="118"/>
        <v>10</v>
      </c>
      <c r="AI324" s="12" t="str">
        <f t="shared" si="116"/>
        <v>HIT:16|ATK_P:10</v>
      </c>
      <c r="AR324">
        <v>999</v>
      </c>
      <c r="AU324" s="4"/>
      <c r="AV324" s="4"/>
      <c r="AW324" s="4"/>
      <c r="AX324" s="4"/>
      <c r="AZ324" s="12" t="str">
        <f t="shared" si="117"/>
        <v/>
      </c>
      <c r="BA324" s="12" t="str">
        <f>IF(_xlfn.IFNA(VLOOKUP(AU324,$K:$L,2,FALSE),"")=0,"",_xlfn.IFNA(VLOOKUP(AU324,$K:$L,2,FALSE),""))</f>
        <v/>
      </c>
      <c r="BB324" s="12" t="str">
        <f>IF(_xlfn.IFNA(VLOOKUP(AV324,$K:$L,2,FALSE),"")=0,"",_xlfn.IFNA(VLOOKUP(AV324,$K:$L,2,FALSE),""))</f>
        <v/>
      </c>
      <c r="BC324" s="12" t="str">
        <f>IF(_xlfn.IFNA(VLOOKUP(AW324,$K:$L,2,FALSE),"")=0,"",_xlfn.IFNA(VLOOKUP(AW324,$K:$L,2,FALSE),""))</f>
        <v/>
      </c>
      <c r="BD324" s="12" t="str">
        <f>IF(_xlfn.IFNA(VLOOKUP(AX324,$K:$L,2,FALSE),"")=0,"",_xlfn.IFNA(VLOOKUP(AX324,$K:$L,2,FALSE),""))</f>
        <v/>
      </c>
      <c r="BE324" s="12" t="str">
        <f>IF(_xlfn.IFNA(VLOOKUP(AY324,$K:$L,2,FALSE),"")=0,"",_xlfn.IFNA(VLOOKUP(AY324,$K:$L,2,FALSE),""))</f>
        <v/>
      </c>
      <c r="BF324" s="12" t="str">
        <f>_xlfn.IFNA(VLOOKUP(Y324,对应表!$Z:$AA,2,FALSE)&amp;Z324,"")</f>
        <v>HIT:16</v>
      </c>
      <c r="BG324" s="12" t="str">
        <f>_xlfn.IFNA(VLOOKUP(AA324,对应表!$Z:$AA,2,FALSE)&amp;AB324,"")</f>
        <v>ATK_P:10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L324">
        <f t="shared" si="107"/>
        <v>16</v>
      </c>
      <c r="BM324">
        <f t="shared" si="108"/>
        <v>10</v>
      </c>
    </row>
    <row r="325" spans="11:65" x14ac:dyDescent="0.15">
      <c r="K325" t="str">
        <f t="shared" si="115"/>
        <v>被动冷静lv13</v>
      </c>
      <c r="L325" s="6" t="str">
        <f>Q325&amp;":"&amp;M325&amp;":"&amp;VLOOKUP(N325,对应表!B:C,2,FALSE)&amp;":"&amp;IF(buff!O325="",0,O325)</f>
        <v>20253:100:1:0</v>
      </c>
      <c r="M325">
        <v>100</v>
      </c>
      <c r="N325" s="1" t="s">
        <v>299</v>
      </c>
      <c r="O325">
        <v>0</v>
      </c>
      <c r="Q325">
        <v>20253</v>
      </c>
      <c r="R325" s="4" t="s">
        <v>699</v>
      </c>
      <c r="S325" s="4" t="str">
        <f t="shared" si="119"/>
        <v>被动冷静lv13</v>
      </c>
      <c r="T325" t="s">
        <v>300</v>
      </c>
      <c r="Y325" t="s">
        <v>412</v>
      </c>
      <c r="Z325">
        <v>17</v>
      </c>
      <c r="AA325" t="s">
        <v>301</v>
      </c>
      <c r="AB325">
        <v>10</v>
      </c>
      <c r="AI325" s="12" t="str">
        <f t="shared" si="116"/>
        <v>HIT:17|ATK_P:10</v>
      </c>
      <c r="AR325">
        <v>999</v>
      </c>
      <c r="AU325" s="4"/>
      <c r="AV325" s="4"/>
      <c r="AW325" s="4"/>
      <c r="AX325" s="4"/>
      <c r="AZ325" s="12" t="str">
        <f t="shared" si="117"/>
        <v/>
      </c>
      <c r="BA325" s="12" t="str">
        <f>IF(_xlfn.IFNA(VLOOKUP(AU325,$K:$L,2,FALSE),"")=0,"",_xlfn.IFNA(VLOOKUP(AU325,$K:$L,2,FALSE),""))</f>
        <v/>
      </c>
      <c r="BB325" s="12" t="str">
        <f>IF(_xlfn.IFNA(VLOOKUP(AV325,$K:$L,2,FALSE),"")=0,"",_xlfn.IFNA(VLOOKUP(AV325,$K:$L,2,FALSE),""))</f>
        <v/>
      </c>
      <c r="BC325" s="12" t="str">
        <f>IF(_xlfn.IFNA(VLOOKUP(AW325,$K:$L,2,FALSE),"")=0,"",_xlfn.IFNA(VLOOKUP(AW325,$K:$L,2,FALSE),""))</f>
        <v/>
      </c>
      <c r="BD325" s="12" t="str">
        <f>IF(_xlfn.IFNA(VLOOKUP(AX325,$K:$L,2,FALSE),"")=0,"",_xlfn.IFNA(VLOOKUP(AX325,$K:$L,2,FALSE),""))</f>
        <v/>
      </c>
      <c r="BE325" s="12" t="str">
        <f>IF(_xlfn.IFNA(VLOOKUP(AY325,$K:$L,2,FALSE),"")=0,"",_xlfn.IFNA(VLOOKUP(AY325,$K:$L,2,FALSE),""))</f>
        <v/>
      </c>
      <c r="BF325" s="12" t="str">
        <f>_xlfn.IFNA(VLOOKUP(Y325,对应表!$Z:$AA,2,FALSE)&amp;Z325,"")</f>
        <v>HIT:17</v>
      </c>
      <c r="BG325" s="12" t="str">
        <f>_xlfn.IFNA(VLOOKUP(AA325,对应表!$Z:$AA,2,FALSE)&amp;AB325,"")</f>
        <v>ATK_P:10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L325">
        <f t="shared" si="107"/>
        <v>17</v>
      </c>
      <c r="BM325">
        <f t="shared" si="108"/>
        <v>10</v>
      </c>
    </row>
    <row r="326" spans="11:65" x14ac:dyDescent="0.15">
      <c r="K326" t="str">
        <f t="shared" si="115"/>
        <v>被动冷静lv14</v>
      </c>
      <c r="L326" s="6" t="str">
        <f>Q326&amp;":"&amp;M326&amp;":"&amp;VLOOKUP(N326,对应表!B:C,2,FALSE)&amp;":"&amp;IF(buff!O326="",0,O326)</f>
        <v>20254:100:1:0</v>
      </c>
      <c r="M326">
        <v>100</v>
      </c>
      <c r="N326" s="1" t="s">
        <v>299</v>
      </c>
      <c r="O326">
        <v>0</v>
      </c>
      <c r="Q326">
        <v>20254</v>
      </c>
      <c r="R326" s="4" t="s">
        <v>700</v>
      </c>
      <c r="S326" s="4" t="str">
        <f t="shared" si="119"/>
        <v>被动冷静lv14</v>
      </c>
      <c r="T326" t="s">
        <v>300</v>
      </c>
      <c r="Y326" t="s">
        <v>412</v>
      </c>
      <c r="Z326">
        <v>18</v>
      </c>
      <c r="AA326" t="s">
        <v>301</v>
      </c>
      <c r="AB326">
        <v>10</v>
      </c>
      <c r="AI326" s="12" t="str">
        <f t="shared" si="116"/>
        <v>HIT:18|ATK_P:10</v>
      </c>
      <c r="AR326">
        <v>999</v>
      </c>
      <c r="AU326" s="4"/>
      <c r="AV326" s="4"/>
      <c r="AW326" s="4"/>
      <c r="AX326" s="4"/>
      <c r="AZ326" s="12" t="str">
        <f t="shared" si="117"/>
        <v/>
      </c>
      <c r="BA326" s="12" t="str">
        <f>IF(_xlfn.IFNA(VLOOKUP(AU326,$K:$L,2,FALSE),"")=0,"",_xlfn.IFNA(VLOOKUP(AU326,$K:$L,2,FALSE),""))</f>
        <v/>
      </c>
      <c r="BB326" s="12" t="str">
        <f>IF(_xlfn.IFNA(VLOOKUP(AV326,$K:$L,2,FALSE),"")=0,"",_xlfn.IFNA(VLOOKUP(AV326,$K:$L,2,FALSE),""))</f>
        <v/>
      </c>
      <c r="BC326" s="12" t="str">
        <f>IF(_xlfn.IFNA(VLOOKUP(AW326,$K:$L,2,FALSE),"")=0,"",_xlfn.IFNA(VLOOKUP(AW326,$K:$L,2,FALSE),""))</f>
        <v/>
      </c>
      <c r="BD326" s="12" t="str">
        <f>IF(_xlfn.IFNA(VLOOKUP(AX326,$K:$L,2,FALSE),"")=0,"",_xlfn.IFNA(VLOOKUP(AX326,$K:$L,2,FALSE),""))</f>
        <v/>
      </c>
      <c r="BE326" s="12" t="str">
        <f>IF(_xlfn.IFNA(VLOOKUP(AY326,$K:$L,2,FALSE),"")=0,"",_xlfn.IFNA(VLOOKUP(AY326,$K:$L,2,FALSE),""))</f>
        <v/>
      </c>
      <c r="BF326" s="12" t="str">
        <f>_xlfn.IFNA(VLOOKUP(Y326,对应表!$Z:$AA,2,FALSE)&amp;Z326,"")</f>
        <v>HIT:18</v>
      </c>
      <c r="BG326" s="12" t="str">
        <f>_xlfn.IFNA(VLOOKUP(AA326,对应表!$Z:$AA,2,FALSE)&amp;AB326,"")</f>
        <v>ATK_P:10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L326">
        <f t="shared" si="107"/>
        <v>18</v>
      </c>
      <c r="BM326">
        <f t="shared" si="108"/>
        <v>10</v>
      </c>
    </row>
    <row r="327" spans="11:65" x14ac:dyDescent="0.15">
      <c r="K327" t="str">
        <f t="shared" si="115"/>
        <v>被动冷静lv15</v>
      </c>
      <c r="L327" s="6" t="str">
        <f>Q327&amp;":"&amp;M327&amp;":"&amp;VLOOKUP(N327,对应表!B:C,2,FALSE)&amp;":"&amp;IF(buff!O327="",0,O327)</f>
        <v>20255:100:1:0</v>
      </c>
      <c r="M327">
        <v>100</v>
      </c>
      <c r="N327" s="1" t="s">
        <v>299</v>
      </c>
      <c r="O327">
        <v>0</v>
      </c>
      <c r="Q327">
        <v>20255</v>
      </c>
      <c r="R327" s="4" t="s">
        <v>701</v>
      </c>
      <c r="S327" s="4" t="str">
        <f t="shared" si="119"/>
        <v>被动冷静lv15</v>
      </c>
      <c r="T327" t="s">
        <v>300</v>
      </c>
      <c r="Y327" t="s">
        <v>412</v>
      </c>
      <c r="Z327">
        <v>19</v>
      </c>
      <c r="AA327" t="s">
        <v>301</v>
      </c>
      <c r="AB327">
        <v>10</v>
      </c>
      <c r="AI327" s="12" t="str">
        <f t="shared" si="116"/>
        <v>HIT:19|ATK_P:10</v>
      </c>
      <c r="AR327">
        <v>999</v>
      </c>
      <c r="AU327" s="4"/>
      <c r="AV327" s="4"/>
      <c r="AW327" s="4"/>
      <c r="AX327" s="4"/>
      <c r="AZ327" s="12" t="str">
        <f t="shared" si="117"/>
        <v/>
      </c>
      <c r="BA327" s="12" t="str">
        <f>IF(_xlfn.IFNA(VLOOKUP(AU327,$K:$L,2,FALSE),"")=0,"",_xlfn.IFNA(VLOOKUP(AU327,$K:$L,2,FALSE),""))</f>
        <v/>
      </c>
      <c r="BB327" s="12" t="str">
        <f>IF(_xlfn.IFNA(VLOOKUP(AV327,$K:$L,2,FALSE),"")=0,"",_xlfn.IFNA(VLOOKUP(AV327,$K:$L,2,FALSE),""))</f>
        <v/>
      </c>
      <c r="BC327" s="12" t="str">
        <f>IF(_xlfn.IFNA(VLOOKUP(AW327,$K:$L,2,FALSE),"")=0,"",_xlfn.IFNA(VLOOKUP(AW327,$K:$L,2,FALSE),""))</f>
        <v/>
      </c>
      <c r="BD327" s="12" t="str">
        <f>IF(_xlfn.IFNA(VLOOKUP(AX327,$K:$L,2,FALSE),"")=0,"",_xlfn.IFNA(VLOOKUP(AX327,$K:$L,2,FALSE),""))</f>
        <v/>
      </c>
      <c r="BE327" s="12" t="str">
        <f>IF(_xlfn.IFNA(VLOOKUP(AY327,$K:$L,2,FALSE),"")=0,"",_xlfn.IFNA(VLOOKUP(AY327,$K:$L,2,FALSE),""))</f>
        <v/>
      </c>
      <c r="BF327" s="12" t="str">
        <f>_xlfn.IFNA(VLOOKUP(Y327,对应表!$Z:$AA,2,FALSE)&amp;Z327,"")</f>
        <v>HIT:19</v>
      </c>
      <c r="BG327" s="12" t="str">
        <f>_xlfn.IFNA(VLOOKUP(AA327,对应表!$Z:$AA,2,FALSE)&amp;AB327,"")</f>
        <v>ATK_P:10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L327">
        <f t="shared" ref="BL327:BL390" si="120">IF(Z327="",IF(U327="",AO327,U327),Z327)</f>
        <v>19</v>
      </c>
      <c r="BM327">
        <f t="shared" ref="BM327:BM390" si="121">IF(AB327="","",AB327)</f>
        <v>10</v>
      </c>
    </row>
    <row r="328" spans="11:65" x14ac:dyDescent="0.15">
      <c r="K328" t="str">
        <f t="shared" si="115"/>
        <v>被动冷静lv16</v>
      </c>
      <c r="L328" s="6" t="str">
        <f>Q328&amp;":"&amp;M328&amp;":"&amp;VLOOKUP(N328,对应表!B:C,2,FALSE)&amp;":"&amp;IF(buff!O328="",0,O328)</f>
        <v>20256:100:1:0</v>
      </c>
      <c r="M328">
        <v>100</v>
      </c>
      <c r="N328" s="1" t="s">
        <v>299</v>
      </c>
      <c r="O328">
        <v>0</v>
      </c>
      <c r="Q328">
        <v>20256</v>
      </c>
      <c r="R328" s="4" t="s">
        <v>702</v>
      </c>
      <c r="S328" s="4" t="str">
        <f t="shared" si="119"/>
        <v>被动冷静lv16</v>
      </c>
      <c r="T328" t="s">
        <v>300</v>
      </c>
      <c r="Y328" t="s">
        <v>412</v>
      </c>
      <c r="Z328">
        <v>20</v>
      </c>
      <c r="AA328" t="s">
        <v>301</v>
      </c>
      <c r="AB328">
        <v>10</v>
      </c>
      <c r="AI328" s="12" t="str">
        <f t="shared" si="116"/>
        <v>HIT:20|ATK_P:10</v>
      </c>
      <c r="AR328">
        <v>999</v>
      </c>
      <c r="AU328" s="4"/>
      <c r="AV328" s="4"/>
      <c r="AW328" s="4"/>
      <c r="AX328" s="4"/>
      <c r="AZ328" s="12" t="str">
        <f t="shared" si="117"/>
        <v/>
      </c>
      <c r="BA328" s="12" t="str">
        <f>IF(_xlfn.IFNA(VLOOKUP(AU328,$K:$L,2,FALSE),"")=0,"",_xlfn.IFNA(VLOOKUP(AU328,$K:$L,2,FALSE),""))</f>
        <v/>
      </c>
      <c r="BB328" s="12" t="str">
        <f>IF(_xlfn.IFNA(VLOOKUP(AV328,$K:$L,2,FALSE),"")=0,"",_xlfn.IFNA(VLOOKUP(AV328,$K:$L,2,FALSE),""))</f>
        <v/>
      </c>
      <c r="BC328" s="12" t="str">
        <f>IF(_xlfn.IFNA(VLOOKUP(AW328,$K:$L,2,FALSE),"")=0,"",_xlfn.IFNA(VLOOKUP(AW328,$K:$L,2,FALSE),""))</f>
        <v/>
      </c>
      <c r="BD328" s="12" t="str">
        <f>IF(_xlfn.IFNA(VLOOKUP(AX328,$K:$L,2,FALSE),"")=0,"",_xlfn.IFNA(VLOOKUP(AX328,$K:$L,2,FALSE),""))</f>
        <v/>
      </c>
      <c r="BE328" s="12" t="str">
        <f>IF(_xlfn.IFNA(VLOOKUP(AY328,$K:$L,2,FALSE),"")=0,"",_xlfn.IFNA(VLOOKUP(AY328,$K:$L,2,FALSE),""))</f>
        <v/>
      </c>
      <c r="BF328" s="12" t="str">
        <f>_xlfn.IFNA(VLOOKUP(Y328,对应表!$Z:$AA,2,FALSE)&amp;Z328,"")</f>
        <v>HIT:20</v>
      </c>
      <c r="BG328" s="12" t="str">
        <f>_xlfn.IFNA(VLOOKUP(AA328,对应表!$Z:$AA,2,FALSE)&amp;AB328,"")</f>
        <v>ATK_P:10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L328">
        <f t="shared" si="120"/>
        <v>20</v>
      </c>
      <c r="BM328">
        <f t="shared" si="121"/>
        <v>10</v>
      </c>
    </row>
    <row r="329" spans="11:65" x14ac:dyDescent="0.15">
      <c r="K329" t="str">
        <f t="shared" si="115"/>
        <v>被动冷静lv17</v>
      </c>
      <c r="L329" s="6" t="str">
        <f>Q329&amp;":"&amp;M329&amp;":"&amp;VLOOKUP(N329,对应表!B:C,2,FALSE)&amp;":"&amp;IF(buff!O329="",0,O329)</f>
        <v>20257:100:1:0</v>
      </c>
      <c r="M329">
        <v>100</v>
      </c>
      <c r="N329" s="1" t="s">
        <v>299</v>
      </c>
      <c r="O329">
        <v>0</v>
      </c>
      <c r="Q329">
        <v>20257</v>
      </c>
      <c r="R329" s="4" t="s">
        <v>703</v>
      </c>
      <c r="S329" s="4" t="str">
        <f t="shared" si="119"/>
        <v>被动冷静lv17</v>
      </c>
      <c r="T329" t="s">
        <v>300</v>
      </c>
      <c r="Y329" t="s">
        <v>412</v>
      </c>
      <c r="Z329">
        <v>21</v>
      </c>
      <c r="AA329" t="s">
        <v>301</v>
      </c>
      <c r="AB329">
        <v>10</v>
      </c>
      <c r="AI329" s="12" t="str">
        <f t="shared" si="116"/>
        <v>HIT:21|ATK_P:10</v>
      </c>
      <c r="AR329">
        <v>999</v>
      </c>
      <c r="AU329" s="4"/>
      <c r="AV329" s="4"/>
      <c r="AW329" s="4"/>
      <c r="AX329" s="4"/>
      <c r="AZ329" s="12" t="str">
        <f t="shared" si="117"/>
        <v/>
      </c>
      <c r="BA329" s="12" t="str">
        <f>IF(_xlfn.IFNA(VLOOKUP(AU329,$K:$L,2,FALSE),"")=0,"",_xlfn.IFNA(VLOOKUP(AU329,$K:$L,2,FALSE),""))</f>
        <v/>
      </c>
      <c r="BB329" s="12" t="str">
        <f>IF(_xlfn.IFNA(VLOOKUP(AV329,$K:$L,2,FALSE),"")=0,"",_xlfn.IFNA(VLOOKUP(AV329,$K:$L,2,FALSE),""))</f>
        <v/>
      </c>
      <c r="BC329" s="12" t="str">
        <f>IF(_xlfn.IFNA(VLOOKUP(AW329,$K:$L,2,FALSE),"")=0,"",_xlfn.IFNA(VLOOKUP(AW329,$K:$L,2,FALSE),""))</f>
        <v/>
      </c>
      <c r="BD329" s="12" t="str">
        <f>IF(_xlfn.IFNA(VLOOKUP(AX329,$K:$L,2,FALSE),"")=0,"",_xlfn.IFNA(VLOOKUP(AX329,$K:$L,2,FALSE),""))</f>
        <v/>
      </c>
      <c r="BE329" s="12" t="str">
        <f>IF(_xlfn.IFNA(VLOOKUP(AY329,$K:$L,2,FALSE),"")=0,"",_xlfn.IFNA(VLOOKUP(AY329,$K:$L,2,FALSE),""))</f>
        <v/>
      </c>
      <c r="BF329" s="12" t="str">
        <f>_xlfn.IFNA(VLOOKUP(Y329,对应表!$Z:$AA,2,FALSE)&amp;Z329,"")</f>
        <v>HIT:21</v>
      </c>
      <c r="BG329" s="12" t="str">
        <f>_xlfn.IFNA(VLOOKUP(AA329,对应表!$Z:$AA,2,FALSE)&amp;AB329,"")</f>
        <v>ATK_P:10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L329">
        <f t="shared" si="120"/>
        <v>21</v>
      </c>
      <c r="BM329">
        <f t="shared" si="121"/>
        <v>10</v>
      </c>
    </row>
    <row r="330" spans="11:65" x14ac:dyDescent="0.15">
      <c r="K330" t="str">
        <f t="shared" si="115"/>
        <v>被动冷静lv18</v>
      </c>
      <c r="L330" s="6" t="str">
        <f>Q330&amp;":"&amp;M330&amp;":"&amp;VLOOKUP(N330,对应表!B:C,2,FALSE)&amp;":"&amp;IF(buff!O330="",0,O330)</f>
        <v>20258:100:1:0</v>
      </c>
      <c r="M330">
        <v>100</v>
      </c>
      <c r="N330" s="1" t="s">
        <v>299</v>
      </c>
      <c r="O330">
        <v>0</v>
      </c>
      <c r="Q330">
        <v>20258</v>
      </c>
      <c r="R330" s="4" t="s">
        <v>704</v>
      </c>
      <c r="S330" s="4" t="str">
        <f t="shared" si="119"/>
        <v>被动冷静lv18</v>
      </c>
      <c r="T330" t="s">
        <v>300</v>
      </c>
      <c r="Y330" t="s">
        <v>412</v>
      </c>
      <c r="Z330">
        <v>22</v>
      </c>
      <c r="AA330" t="s">
        <v>301</v>
      </c>
      <c r="AB330">
        <v>10</v>
      </c>
      <c r="AI330" s="12" t="str">
        <f t="shared" si="116"/>
        <v>HIT:22|ATK_P:10</v>
      </c>
      <c r="AR330">
        <v>999</v>
      </c>
      <c r="AU330" s="4"/>
      <c r="AV330" s="4"/>
      <c r="AW330" s="4"/>
      <c r="AX330" s="4"/>
      <c r="AZ330" s="12" t="str">
        <f t="shared" si="117"/>
        <v/>
      </c>
      <c r="BA330" s="12" t="str">
        <f>IF(_xlfn.IFNA(VLOOKUP(AU330,$K:$L,2,FALSE),"")=0,"",_xlfn.IFNA(VLOOKUP(AU330,$K:$L,2,FALSE),""))</f>
        <v/>
      </c>
      <c r="BB330" s="12" t="str">
        <f>IF(_xlfn.IFNA(VLOOKUP(AV330,$K:$L,2,FALSE),"")=0,"",_xlfn.IFNA(VLOOKUP(AV330,$K:$L,2,FALSE),""))</f>
        <v/>
      </c>
      <c r="BC330" s="12" t="str">
        <f>IF(_xlfn.IFNA(VLOOKUP(AW330,$K:$L,2,FALSE),"")=0,"",_xlfn.IFNA(VLOOKUP(AW330,$K:$L,2,FALSE),""))</f>
        <v/>
      </c>
      <c r="BD330" s="12" t="str">
        <f>IF(_xlfn.IFNA(VLOOKUP(AX330,$K:$L,2,FALSE),"")=0,"",_xlfn.IFNA(VLOOKUP(AX330,$K:$L,2,FALSE),""))</f>
        <v/>
      </c>
      <c r="BE330" s="12" t="str">
        <f>IF(_xlfn.IFNA(VLOOKUP(AY330,$K:$L,2,FALSE),"")=0,"",_xlfn.IFNA(VLOOKUP(AY330,$K:$L,2,FALSE),""))</f>
        <v/>
      </c>
      <c r="BF330" s="12" t="str">
        <f>_xlfn.IFNA(VLOOKUP(Y330,对应表!$Z:$AA,2,FALSE)&amp;Z330,"")</f>
        <v>HIT:22</v>
      </c>
      <c r="BG330" s="12" t="str">
        <f>_xlfn.IFNA(VLOOKUP(AA330,对应表!$Z:$AA,2,FALSE)&amp;AB330,"")</f>
        <v>ATK_P:10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L330">
        <f t="shared" si="120"/>
        <v>22</v>
      </c>
      <c r="BM330">
        <f t="shared" si="121"/>
        <v>10</v>
      </c>
    </row>
    <row r="331" spans="11:65" x14ac:dyDescent="0.15">
      <c r="K331" t="str">
        <f t="shared" si="115"/>
        <v>被动冷静lv19</v>
      </c>
      <c r="L331" s="6" t="str">
        <f>Q331&amp;":"&amp;M331&amp;":"&amp;VLOOKUP(N331,对应表!B:C,2,FALSE)&amp;":"&amp;IF(buff!O331="",0,O331)</f>
        <v>20259:100:1:0</v>
      </c>
      <c r="M331">
        <v>100</v>
      </c>
      <c r="N331" s="1" t="s">
        <v>299</v>
      </c>
      <c r="O331">
        <v>0</v>
      </c>
      <c r="Q331">
        <v>20259</v>
      </c>
      <c r="R331" s="4" t="s">
        <v>705</v>
      </c>
      <c r="S331" s="4" t="str">
        <f t="shared" si="119"/>
        <v>被动冷静lv19</v>
      </c>
      <c r="T331" t="s">
        <v>300</v>
      </c>
      <c r="Y331" t="s">
        <v>412</v>
      </c>
      <c r="Z331">
        <v>23</v>
      </c>
      <c r="AA331" t="s">
        <v>301</v>
      </c>
      <c r="AB331">
        <v>10</v>
      </c>
      <c r="AI331" s="12" t="str">
        <f t="shared" si="116"/>
        <v>HIT:23|ATK_P:10</v>
      </c>
      <c r="AR331">
        <v>999</v>
      </c>
      <c r="AU331" s="4"/>
      <c r="AV331" s="4"/>
      <c r="AW331" s="4"/>
      <c r="AX331" s="4"/>
      <c r="AZ331" s="12" t="str">
        <f t="shared" si="117"/>
        <v/>
      </c>
      <c r="BA331" s="12" t="str">
        <f>IF(_xlfn.IFNA(VLOOKUP(AU331,$K:$L,2,FALSE),"")=0,"",_xlfn.IFNA(VLOOKUP(AU331,$K:$L,2,FALSE),""))</f>
        <v/>
      </c>
      <c r="BB331" s="12" t="str">
        <f>IF(_xlfn.IFNA(VLOOKUP(AV331,$K:$L,2,FALSE),"")=0,"",_xlfn.IFNA(VLOOKUP(AV331,$K:$L,2,FALSE),""))</f>
        <v/>
      </c>
      <c r="BC331" s="12" t="str">
        <f>IF(_xlfn.IFNA(VLOOKUP(AW331,$K:$L,2,FALSE),"")=0,"",_xlfn.IFNA(VLOOKUP(AW331,$K:$L,2,FALSE),""))</f>
        <v/>
      </c>
      <c r="BD331" s="12" t="str">
        <f>IF(_xlfn.IFNA(VLOOKUP(AX331,$K:$L,2,FALSE),"")=0,"",_xlfn.IFNA(VLOOKUP(AX331,$K:$L,2,FALSE),""))</f>
        <v/>
      </c>
      <c r="BE331" s="12" t="str">
        <f>IF(_xlfn.IFNA(VLOOKUP(AY331,$K:$L,2,FALSE),"")=0,"",_xlfn.IFNA(VLOOKUP(AY331,$K:$L,2,FALSE),""))</f>
        <v/>
      </c>
      <c r="BF331" s="12" t="str">
        <f>_xlfn.IFNA(VLOOKUP(Y331,对应表!$Z:$AA,2,FALSE)&amp;Z331,"")</f>
        <v>HIT:23</v>
      </c>
      <c r="BG331" s="12" t="str">
        <f>_xlfn.IFNA(VLOOKUP(AA331,对应表!$Z:$AA,2,FALSE)&amp;AB331,"")</f>
        <v>ATK_P:10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L331">
        <f t="shared" si="120"/>
        <v>23</v>
      </c>
      <c r="BM331">
        <f t="shared" si="121"/>
        <v>10</v>
      </c>
    </row>
    <row r="332" spans="11:65" x14ac:dyDescent="0.15">
      <c r="K332" t="str">
        <f t="shared" si="115"/>
        <v>被动冷静lv20</v>
      </c>
      <c r="L332" s="6" t="str">
        <f>Q332&amp;":"&amp;M332&amp;":"&amp;VLOOKUP(N332,对应表!B:C,2,FALSE)&amp;":"&amp;IF(buff!O332="",0,O332)</f>
        <v>20260:100:1:0</v>
      </c>
      <c r="M332">
        <v>100</v>
      </c>
      <c r="N332" s="1" t="s">
        <v>299</v>
      </c>
      <c r="O332">
        <v>0</v>
      </c>
      <c r="Q332">
        <v>20260</v>
      </c>
      <c r="R332" s="4" t="s">
        <v>706</v>
      </c>
      <c r="S332" s="4" t="str">
        <f t="shared" si="119"/>
        <v>被动冷静lv20</v>
      </c>
      <c r="T332" t="s">
        <v>300</v>
      </c>
      <c r="Y332" t="s">
        <v>412</v>
      </c>
      <c r="Z332">
        <v>24</v>
      </c>
      <c r="AA332" t="s">
        <v>301</v>
      </c>
      <c r="AB332">
        <v>10</v>
      </c>
      <c r="AI332" s="12" t="str">
        <f t="shared" si="116"/>
        <v>HIT:24|ATK_P:10</v>
      </c>
      <c r="AR332">
        <v>999</v>
      </c>
      <c r="AU332" s="4"/>
      <c r="AV332" s="4"/>
      <c r="AW332" s="4"/>
      <c r="AX332" s="4"/>
      <c r="AZ332" s="12" t="str">
        <f t="shared" si="117"/>
        <v/>
      </c>
      <c r="BA332" s="12" t="str">
        <f>IF(_xlfn.IFNA(VLOOKUP(AU332,$K:$L,2,FALSE),"")=0,"",_xlfn.IFNA(VLOOKUP(AU332,$K:$L,2,FALSE),""))</f>
        <v/>
      </c>
      <c r="BB332" s="12" t="str">
        <f>IF(_xlfn.IFNA(VLOOKUP(AV332,$K:$L,2,FALSE),"")=0,"",_xlfn.IFNA(VLOOKUP(AV332,$K:$L,2,FALSE),""))</f>
        <v/>
      </c>
      <c r="BC332" s="12" t="str">
        <f>IF(_xlfn.IFNA(VLOOKUP(AW332,$K:$L,2,FALSE),"")=0,"",_xlfn.IFNA(VLOOKUP(AW332,$K:$L,2,FALSE),""))</f>
        <v/>
      </c>
      <c r="BD332" s="12" t="str">
        <f>IF(_xlfn.IFNA(VLOOKUP(AX332,$K:$L,2,FALSE),"")=0,"",_xlfn.IFNA(VLOOKUP(AX332,$K:$L,2,FALSE),""))</f>
        <v/>
      </c>
      <c r="BE332" s="12" t="str">
        <f>IF(_xlfn.IFNA(VLOOKUP(AY332,$K:$L,2,FALSE),"")=0,"",_xlfn.IFNA(VLOOKUP(AY332,$K:$L,2,FALSE),""))</f>
        <v/>
      </c>
      <c r="BF332" s="12" t="str">
        <f>_xlfn.IFNA(VLOOKUP(Y332,对应表!$Z:$AA,2,FALSE)&amp;Z332,"")</f>
        <v>HIT:24</v>
      </c>
      <c r="BG332" s="12" t="str">
        <f>_xlfn.IFNA(VLOOKUP(AA332,对应表!$Z:$AA,2,FALSE)&amp;AB332,"")</f>
        <v>ATK_P:10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L332">
        <f t="shared" si="120"/>
        <v>24</v>
      </c>
      <c r="BM332">
        <f t="shared" si="121"/>
        <v>10</v>
      </c>
    </row>
    <row r="333" spans="11:65" x14ac:dyDescent="0.15">
      <c r="K333" t="str">
        <f t="shared" ref="K333:K352" si="122">R333</f>
        <v>被动鼓舞lv1</v>
      </c>
      <c r="L333" s="6" t="str">
        <f>Q333&amp;":"&amp;M333&amp;":"&amp;VLOOKUP(N333,对应表!B:C,2,FALSE)&amp;":"&amp;IF(buff!O333="",0,O333)</f>
        <v>20261:100:1:0</v>
      </c>
      <c r="M333">
        <v>100</v>
      </c>
      <c r="N333" s="1" t="s">
        <v>299</v>
      </c>
      <c r="O333">
        <v>0</v>
      </c>
      <c r="Q333">
        <v>20261</v>
      </c>
      <c r="R333" s="4" t="s">
        <v>1302</v>
      </c>
      <c r="S333" s="4" t="str">
        <f t="shared" si="119"/>
        <v>被动鼓舞lv1</v>
      </c>
      <c r="T333" t="s">
        <v>300</v>
      </c>
      <c r="Y333" t="s">
        <v>437</v>
      </c>
      <c r="Z333">
        <v>10</v>
      </c>
      <c r="AA333" t="s">
        <v>1322</v>
      </c>
      <c r="AB333">
        <v>10</v>
      </c>
      <c r="AI333" s="12" t="str">
        <f t="shared" ref="AI333:AI352" si="123">IF(BF333="","",BF333)&amp;IF(BG333="","","|"&amp;BG333)&amp;IF(BH333="","","|"&amp;BH333)&amp;IF(BI333="","","|"&amp;BI333)&amp;IF(BJ333="","","|"&amp;BJ333)</f>
        <v>MP:10|MPS:10</v>
      </c>
      <c r="AR333">
        <v>999</v>
      </c>
      <c r="AU333" s="4"/>
      <c r="AV333" s="4"/>
      <c r="AW333" s="4"/>
      <c r="AX333" s="4"/>
      <c r="AZ333" s="12" t="str">
        <f t="shared" ref="AZ333:AZ352" si="124">IF(BA333="","",BA333)&amp;IF(BB333="","","|"&amp;BB333)&amp;IF(BC333="","","|"&amp;BC333)&amp;IF(BD333="","","|"&amp;BD333)&amp;IF(BE333="","","|"&amp;BE333)</f>
        <v/>
      </c>
      <c r="BA333" s="12" t="str">
        <f>IF(_xlfn.IFNA(VLOOKUP(AU333,$K:$L,2,FALSE),"")=0,"",_xlfn.IFNA(VLOOKUP(AU333,$K:$L,2,FALSE),""))</f>
        <v/>
      </c>
      <c r="BB333" s="12" t="str">
        <f>IF(_xlfn.IFNA(VLOOKUP(AV333,$K:$L,2,FALSE),"")=0,"",_xlfn.IFNA(VLOOKUP(AV333,$K:$L,2,FALSE),""))</f>
        <v/>
      </c>
      <c r="BC333" s="12" t="str">
        <f>IF(_xlfn.IFNA(VLOOKUP(AW333,$K:$L,2,FALSE),"")=0,"",_xlfn.IFNA(VLOOKUP(AW333,$K:$L,2,FALSE),""))</f>
        <v/>
      </c>
      <c r="BD333" s="12" t="str">
        <f>IF(_xlfn.IFNA(VLOOKUP(AX333,$K:$L,2,FALSE),"")=0,"",_xlfn.IFNA(VLOOKUP(AX333,$K:$L,2,FALSE),""))</f>
        <v/>
      </c>
      <c r="BE333" s="12" t="str">
        <f>IF(_xlfn.IFNA(VLOOKUP(AY333,$K:$L,2,FALSE),"")=0,"",_xlfn.IFNA(VLOOKUP(AY333,$K:$L,2,FALSE),""))</f>
        <v/>
      </c>
      <c r="BF333" s="12" t="str">
        <f>_xlfn.IFNA(VLOOKUP(Y333,对应表!$Z:$AA,2,FALSE)&amp;Z333,"")</f>
        <v>MP:10</v>
      </c>
      <c r="BG333" s="12" t="str">
        <f>_xlfn.IFNA(VLOOKUP(AA333,对应表!$Z:$AA,2,FALSE)&amp;AB333,"")</f>
        <v>MPS:10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L333">
        <f t="shared" si="120"/>
        <v>10</v>
      </c>
      <c r="BM333">
        <f t="shared" si="121"/>
        <v>10</v>
      </c>
    </row>
    <row r="334" spans="11:65" x14ac:dyDescent="0.15">
      <c r="K334" t="str">
        <f t="shared" si="122"/>
        <v>被动鼓舞lv2</v>
      </c>
      <c r="L334" s="6" t="str">
        <f>Q334&amp;":"&amp;M334&amp;":"&amp;VLOOKUP(N334,对应表!B:C,2,FALSE)&amp;":"&amp;IF(buff!O334="",0,O334)</f>
        <v>20262:100:1:0</v>
      </c>
      <c r="M334">
        <v>100</v>
      </c>
      <c r="N334" s="1" t="s">
        <v>299</v>
      </c>
      <c r="O334">
        <v>0</v>
      </c>
      <c r="Q334">
        <v>20262</v>
      </c>
      <c r="R334" s="4" t="s">
        <v>1303</v>
      </c>
      <c r="S334" s="4" t="str">
        <f t="shared" si="119"/>
        <v>被动鼓舞lv2</v>
      </c>
      <c r="T334" t="s">
        <v>300</v>
      </c>
      <c r="Y334" t="s">
        <v>437</v>
      </c>
      <c r="Z334">
        <v>10</v>
      </c>
      <c r="AA334" t="s">
        <v>1322</v>
      </c>
      <c r="AB334">
        <v>15</v>
      </c>
      <c r="AI334" s="12" t="str">
        <f t="shared" si="123"/>
        <v>MP:10|MPS:15</v>
      </c>
      <c r="AR334">
        <v>999</v>
      </c>
      <c r="AU334" s="4"/>
      <c r="AV334" s="4"/>
      <c r="AW334" s="4"/>
      <c r="AX334" s="4"/>
      <c r="AZ334" s="12" t="str">
        <f t="shared" si="124"/>
        <v/>
      </c>
      <c r="BA334" s="12" t="str">
        <f>IF(_xlfn.IFNA(VLOOKUP(AU334,$K:$L,2,FALSE),"")=0,"",_xlfn.IFNA(VLOOKUP(AU334,$K:$L,2,FALSE),""))</f>
        <v/>
      </c>
      <c r="BB334" s="12" t="str">
        <f>IF(_xlfn.IFNA(VLOOKUP(AV334,$K:$L,2,FALSE),"")=0,"",_xlfn.IFNA(VLOOKUP(AV334,$K:$L,2,FALSE),""))</f>
        <v/>
      </c>
      <c r="BC334" s="12" t="str">
        <f>IF(_xlfn.IFNA(VLOOKUP(AW334,$K:$L,2,FALSE),"")=0,"",_xlfn.IFNA(VLOOKUP(AW334,$K:$L,2,FALSE),""))</f>
        <v/>
      </c>
      <c r="BD334" s="12" t="str">
        <f>IF(_xlfn.IFNA(VLOOKUP(AX334,$K:$L,2,FALSE),"")=0,"",_xlfn.IFNA(VLOOKUP(AX334,$K:$L,2,FALSE),""))</f>
        <v/>
      </c>
      <c r="BE334" s="12" t="str">
        <f>IF(_xlfn.IFNA(VLOOKUP(AY334,$K:$L,2,FALSE),"")=0,"",_xlfn.IFNA(VLOOKUP(AY334,$K:$L,2,FALSE),""))</f>
        <v/>
      </c>
      <c r="BF334" s="12" t="str">
        <f>_xlfn.IFNA(VLOOKUP(Y334,对应表!$Z:$AA,2,FALSE)&amp;Z334,"")</f>
        <v>MP:10</v>
      </c>
      <c r="BG334" s="12" t="str">
        <f>_xlfn.IFNA(VLOOKUP(AA334,对应表!$Z:$AA,2,FALSE)&amp;AB334,"")</f>
        <v>MPS:15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L334">
        <f t="shared" si="120"/>
        <v>10</v>
      </c>
      <c r="BM334">
        <f t="shared" si="121"/>
        <v>15</v>
      </c>
    </row>
    <row r="335" spans="11:65" x14ac:dyDescent="0.15">
      <c r="K335" t="str">
        <f t="shared" si="122"/>
        <v>被动鼓舞lv3</v>
      </c>
      <c r="L335" s="6" t="str">
        <f>Q335&amp;":"&amp;M335&amp;":"&amp;VLOOKUP(N335,对应表!B:C,2,FALSE)&amp;":"&amp;IF(buff!O335="",0,O335)</f>
        <v>20263:100:1:0</v>
      </c>
      <c r="M335">
        <v>100</v>
      </c>
      <c r="N335" s="1" t="s">
        <v>299</v>
      </c>
      <c r="O335">
        <v>0</v>
      </c>
      <c r="Q335">
        <v>20263</v>
      </c>
      <c r="R335" s="4" t="s">
        <v>1304</v>
      </c>
      <c r="S335" s="4" t="str">
        <f t="shared" si="119"/>
        <v>被动鼓舞lv3</v>
      </c>
      <c r="T335" t="s">
        <v>300</v>
      </c>
      <c r="Y335" t="s">
        <v>437</v>
      </c>
      <c r="Z335">
        <v>20</v>
      </c>
      <c r="AA335" t="s">
        <v>1322</v>
      </c>
      <c r="AB335">
        <v>15</v>
      </c>
      <c r="AI335" s="12" t="str">
        <f t="shared" si="123"/>
        <v>MP:20|MPS:15</v>
      </c>
      <c r="AR335">
        <v>999</v>
      </c>
      <c r="AU335" s="4"/>
      <c r="AV335" s="4"/>
      <c r="AW335" s="4"/>
      <c r="AX335" s="4"/>
      <c r="AZ335" s="12" t="str">
        <f t="shared" si="124"/>
        <v/>
      </c>
      <c r="BA335" s="12" t="str">
        <f>IF(_xlfn.IFNA(VLOOKUP(AU335,$K:$L,2,FALSE),"")=0,"",_xlfn.IFNA(VLOOKUP(AU335,$K:$L,2,FALSE),""))</f>
        <v/>
      </c>
      <c r="BB335" s="12" t="str">
        <f>IF(_xlfn.IFNA(VLOOKUP(AV335,$K:$L,2,FALSE),"")=0,"",_xlfn.IFNA(VLOOKUP(AV335,$K:$L,2,FALSE),""))</f>
        <v/>
      </c>
      <c r="BC335" s="12" t="str">
        <f>IF(_xlfn.IFNA(VLOOKUP(AW335,$K:$L,2,FALSE),"")=0,"",_xlfn.IFNA(VLOOKUP(AW335,$K:$L,2,FALSE),""))</f>
        <v/>
      </c>
      <c r="BD335" s="12" t="str">
        <f>IF(_xlfn.IFNA(VLOOKUP(AX335,$K:$L,2,FALSE),"")=0,"",_xlfn.IFNA(VLOOKUP(AX335,$K:$L,2,FALSE),""))</f>
        <v/>
      </c>
      <c r="BE335" s="12" t="str">
        <f>IF(_xlfn.IFNA(VLOOKUP(AY335,$K:$L,2,FALSE),"")=0,"",_xlfn.IFNA(VLOOKUP(AY335,$K:$L,2,FALSE),""))</f>
        <v/>
      </c>
      <c r="BF335" s="12" t="str">
        <f>_xlfn.IFNA(VLOOKUP(Y335,对应表!$Z:$AA,2,FALSE)&amp;Z335,"")</f>
        <v>MP:20</v>
      </c>
      <c r="BG335" s="12" t="str">
        <f>_xlfn.IFNA(VLOOKUP(AA335,对应表!$Z:$AA,2,FALSE)&amp;AB335,"")</f>
        <v>MPS:15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L335">
        <f t="shared" si="120"/>
        <v>20</v>
      </c>
      <c r="BM335">
        <f t="shared" si="121"/>
        <v>15</v>
      </c>
    </row>
    <row r="336" spans="11:65" x14ac:dyDescent="0.15">
      <c r="K336" t="str">
        <f t="shared" si="122"/>
        <v>被动鼓舞lv4</v>
      </c>
      <c r="L336" s="6" t="str">
        <f>Q336&amp;":"&amp;M336&amp;":"&amp;VLOOKUP(N336,对应表!B:C,2,FALSE)&amp;":"&amp;IF(buff!O336="",0,O336)</f>
        <v>20264:100:1:0</v>
      </c>
      <c r="M336">
        <v>100</v>
      </c>
      <c r="N336" s="1" t="s">
        <v>299</v>
      </c>
      <c r="O336">
        <v>0</v>
      </c>
      <c r="Q336">
        <v>20264</v>
      </c>
      <c r="R336" s="4" t="s">
        <v>1305</v>
      </c>
      <c r="S336" s="4" t="str">
        <f t="shared" si="119"/>
        <v>被动鼓舞lv4</v>
      </c>
      <c r="T336" t="s">
        <v>300</v>
      </c>
      <c r="Y336" t="s">
        <v>437</v>
      </c>
      <c r="Z336">
        <v>20</v>
      </c>
      <c r="AA336" t="s">
        <v>1322</v>
      </c>
      <c r="AB336">
        <f>AB334+5</f>
        <v>20</v>
      </c>
      <c r="AI336" s="12" t="str">
        <f t="shared" si="123"/>
        <v>MP:20|MPS:20</v>
      </c>
      <c r="AR336">
        <v>999</v>
      </c>
      <c r="AU336" s="4"/>
      <c r="AV336" s="4"/>
      <c r="AW336" s="4"/>
      <c r="AX336" s="4"/>
      <c r="AZ336" s="12" t="str">
        <f t="shared" si="124"/>
        <v/>
      </c>
      <c r="BA336" s="12" t="str">
        <f>IF(_xlfn.IFNA(VLOOKUP(AU336,$K:$L,2,FALSE),"")=0,"",_xlfn.IFNA(VLOOKUP(AU336,$K:$L,2,FALSE),""))</f>
        <v/>
      </c>
      <c r="BB336" s="12" t="str">
        <f>IF(_xlfn.IFNA(VLOOKUP(AV336,$K:$L,2,FALSE),"")=0,"",_xlfn.IFNA(VLOOKUP(AV336,$K:$L,2,FALSE),""))</f>
        <v/>
      </c>
      <c r="BC336" s="12" t="str">
        <f>IF(_xlfn.IFNA(VLOOKUP(AW336,$K:$L,2,FALSE),"")=0,"",_xlfn.IFNA(VLOOKUP(AW336,$K:$L,2,FALSE),""))</f>
        <v/>
      </c>
      <c r="BD336" s="12" t="str">
        <f>IF(_xlfn.IFNA(VLOOKUP(AX336,$K:$L,2,FALSE),"")=0,"",_xlfn.IFNA(VLOOKUP(AX336,$K:$L,2,FALSE),""))</f>
        <v/>
      </c>
      <c r="BE336" s="12" t="str">
        <f>IF(_xlfn.IFNA(VLOOKUP(AY336,$K:$L,2,FALSE),"")=0,"",_xlfn.IFNA(VLOOKUP(AY336,$K:$L,2,FALSE),""))</f>
        <v/>
      </c>
      <c r="BF336" s="12" t="str">
        <f>_xlfn.IFNA(VLOOKUP(Y336,对应表!$Z:$AA,2,FALSE)&amp;Z336,"")</f>
        <v>MP:20</v>
      </c>
      <c r="BG336" s="12" t="str">
        <f>_xlfn.IFNA(VLOOKUP(AA336,对应表!$Z:$AA,2,FALSE)&amp;AB336,"")</f>
        <v>MPS:20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L336">
        <f t="shared" si="120"/>
        <v>20</v>
      </c>
      <c r="BM336">
        <f t="shared" si="121"/>
        <v>20</v>
      </c>
    </row>
    <row r="337" spans="11:65" x14ac:dyDescent="0.15">
      <c r="K337" t="str">
        <f t="shared" si="122"/>
        <v>被动鼓舞lv5</v>
      </c>
      <c r="L337" s="6" t="str">
        <f>Q337&amp;":"&amp;M337&amp;":"&amp;VLOOKUP(N337,对应表!B:C,2,FALSE)&amp;":"&amp;IF(buff!O337="",0,O337)</f>
        <v>20265:100:1:0</v>
      </c>
      <c r="M337">
        <v>100</v>
      </c>
      <c r="N337" s="1" t="s">
        <v>299</v>
      </c>
      <c r="O337">
        <v>0</v>
      </c>
      <c r="Q337">
        <v>20265</v>
      </c>
      <c r="R337" s="4" t="s">
        <v>1306</v>
      </c>
      <c r="S337" s="4" t="str">
        <f t="shared" si="119"/>
        <v>被动鼓舞lv5</v>
      </c>
      <c r="T337" t="s">
        <v>300</v>
      </c>
      <c r="Y337" t="s">
        <v>437</v>
      </c>
      <c r="Z337">
        <v>30</v>
      </c>
      <c r="AA337" t="s">
        <v>1322</v>
      </c>
      <c r="AB337">
        <f t="shared" ref="AB337:AB352" si="125">AB335+5</f>
        <v>20</v>
      </c>
      <c r="AI337" s="12" t="str">
        <f t="shared" si="123"/>
        <v>MP:30|MPS:20</v>
      </c>
      <c r="AR337">
        <v>999</v>
      </c>
      <c r="AU337" s="4"/>
      <c r="AV337" s="4"/>
      <c r="AW337" s="4"/>
      <c r="AX337" s="4"/>
      <c r="AZ337" s="12" t="str">
        <f t="shared" si="124"/>
        <v/>
      </c>
      <c r="BA337" s="12" t="str">
        <f>IF(_xlfn.IFNA(VLOOKUP(AU337,$K:$L,2,FALSE),"")=0,"",_xlfn.IFNA(VLOOKUP(AU337,$K:$L,2,FALSE),""))</f>
        <v/>
      </c>
      <c r="BB337" s="12" t="str">
        <f>IF(_xlfn.IFNA(VLOOKUP(AV337,$K:$L,2,FALSE),"")=0,"",_xlfn.IFNA(VLOOKUP(AV337,$K:$L,2,FALSE),""))</f>
        <v/>
      </c>
      <c r="BC337" s="12" t="str">
        <f>IF(_xlfn.IFNA(VLOOKUP(AW337,$K:$L,2,FALSE),"")=0,"",_xlfn.IFNA(VLOOKUP(AW337,$K:$L,2,FALSE),""))</f>
        <v/>
      </c>
      <c r="BD337" s="12" t="str">
        <f>IF(_xlfn.IFNA(VLOOKUP(AX337,$K:$L,2,FALSE),"")=0,"",_xlfn.IFNA(VLOOKUP(AX337,$K:$L,2,FALSE),""))</f>
        <v/>
      </c>
      <c r="BE337" s="12" t="str">
        <f>IF(_xlfn.IFNA(VLOOKUP(AY337,$K:$L,2,FALSE),"")=0,"",_xlfn.IFNA(VLOOKUP(AY337,$K:$L,2,FALSE),""))</f>
        <v/>
      </c>
      <c r="BF337" s="12" t="str">
        <f>_xlfn.IFNA(VLOOKUP(Y337,对应表!$Z:$AA,2,FALSE)&amp;Z337,"")</f>
        <v>MP:30</v>
      </c>
      <c r="BG337" s="12" t="str">
        <f>_xlfn.IFNA(VLOOKUP(AA337,对应表!$Z:$AA,2,FALSE)&amp;AB337,"")</f>
        <v>MPS:20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L337">
        <f t="shared" si="120"/>
        <v>30</v>
      </c>
      <c r="BM337">
        <f t="shared" si="121"/>
        <v>20</v>
      </c>
    </row>
    <row r="338" spans="11:65" x14ac:dyDescent="0.15">
      <c r="K338" t="str">
        <f t="shared" si="122"/>
        <v>被动鼓舞lv6</v>
      </c>
      <c r="L338" s="6" t="str">
        <f>Q338&amp;":"&amp;M338&amp;":"&amp;VLOOKUP(N338,对应表!B:C,2,FALSE)&amp;":"&amp;IF(buff!O338="",0,O338)</f>
        <v>20266:100:1:0</v>
      </c>
      <c r="M338">
        <v>100</v>
      </c>
      <c r="N338" s="1" t="s">
        <v>299</v>
      </c>
      <c r="O338">
        <v>0</v>
      </c>
      <c r="Q338">
        <v>20266</v>
      </c>
      <c r="R338" s="4" t="s">
        <v>1307</v>
      </c>
      <c r="S338" s="4" t="str">
        <f t="shared" si="119"/>
        <v>被动鼓舞lv6</v>
      </c>
      <c r="T338" t="s">
        <v>300</v>
      </c>
      <c r="Y338" t="s">
        <v>437</v>
      </c>
      <c r="Z338">
        <v>30</v>
      </c>
      <c r="AA338" t="s">
        <v>1322</v>
      </c>
      <c r="AB338">
        <f t="shared" si="125"/>
        <v>25</v>
      </c>
      <c r="AI338" s="12" t="str">
        <f t="shared" si="123"/>
        <v>MP:30|MPS:25</v>
      </c>
      <c r="AR338">
        <v>999</v>
      </c>
      <c r="AU338" s="4"/>
      <c r="AV338" s="4"/>
      <c r="AW338" s="4"/>
      <c r="AX338" s="4"/>
      <c r="AZ338" s="12" t="str">
        <f t="shared" si="124"/>
        <v/>
      </c>
      <c r="BA338" s="12" t="str">
        <f>IF(_xlfn.IFNA(VLOOKUP(AU338,$K:$L,2,FALSE),"")=0,"",_xlfn.IFNA(VLOOKUP(AU338,$K:$L,2,FALSE),""))</f>
        <v/>
      </c>
      <c r="BB338" s="12" t="str">
        <f>IF(_xlfn.IFNA(VLOOKUP(AV338,$K:$L,2,FALSE),"")=0,"",_xlfn.IFNA(VLOOKUP(AV338,$K:$L,2,FALSE),""))</f>
        <v/>
      </c>
      <c r="BC338" s="12" t="str">
        <f>IF(_xlfn.IFNA(VLOOKUP(AW338,$K:$L,2,FALSE),"")=0,"",_xlfn.IFNA(VLOOKUP(AW338,$K:$L,2,FALSE),""))</f>
        <v/>
      </c>
      <c r="BD338" s="12" t="str">
        <f>IF(_xlfn.IFNA(VLOOKUP(AX338,$K:$L,2,FALSE),"")=0,"",_xlfn.IFNA(VLOOKUP(AX338,$K:$L,2,FALSE),""))</f>
        <v/>
      </c>
      <c r="BE338" s="12" t="str">
        <f>IF(_xlfn.IFNA(VLOOKUP(AY338,$K:$L,2,FALSE),"")=0,"",_xlfn.IFNA(VLOOKUP(AY338,$K:$L,2,FALSE),""))</f>
        <v/>
      </c>
      <c r="BF338" s="12" t="str">
        <f>_xlfn.IFNA(VLOOKUP(Y338,对应表!$Z:$AA,2,FALSE)&amp;Z338,"")</f>
        <v>MP:30</v>
      </c>
      <c r="BG338" s="12" t="str">
        <f>_xlfn.IFNA(VLOOKUP(AA338,对应表!$Z:$AA,2,FALSE)&amp;AB338,"")</f>
        <v>MPS:25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L338">
        <f t="shared" si="120"/>
        <v>30</v>
      </c>
      <c r="BM338">
        <f t="shared" si="121"/>
        <v>25</v>
      </c>
    </row>
    <row r="339" spans="11:65" x14ac:dyDescent="0.15">
      <c r="K339" t="str">
        <f t="shared" si="122"/>
        <v>被动鼓舞lv7</v>
      </c>
      <c r="L339" s="6" t="str">
        <f>Q339&amp;":"&amp;M339&amp;":"&amp;VLOOKUP(N339,对应表!B:C,2,FALSE)&amp;":"&amp;IF(buff!O339="",0,O339)</f>
        <v>20267:100:1:0</v>
      </c>
      <c r="M339">
        <v>100</v>
      </c>
      <c r="N339" s="1" t="s">
        <v>299</v>
      </c>
      <c r="O339">
        <v>0</v>
      </c>
      <c r="Q339">
        <v>20267</v>
      </c>
      <c r="R339" s="4" t="s">
        <v>1308</v>
      </c>
      <c r="S339" s="4" t="str">
        <f t="shared" si="119"/>
        <v>被动鼓舞lv7</v>
      </c>
      <c r="T339" t="s">
        <v>300</v>
      </c>
      <c r="Y339" t="s">
        <v>437</v>
      </c>
      <c r="Z339">
        <v>40</v>
      </c>
      <c r="AA339" t="s">
        <v>1322</v>
      </c>
      <c r="AB339">
        <f t="shared" si="125"/>
        <v>25</v>
      </c>
      <c r="AI339" s="12" t="str">
        <f t="shared" si="123"/>
        <v>MP:40|MPS:25</v>
      </c>
      <c r="AR339">
        <v>999</v>
      </c>
      <c r="AU339" s="4"/>
      <c r="AV339" s="4"/>
      <c r="AW339" s="4"/>
      <c r="AX339" s="4"/>
      <c r="AZ339" s="12" t="str">
        <f t="shared" si="124"/>
        <v/>
      </c>
      <c r="BA339" s="12" t="str">
        <f>IF(_xlfn.IFNA(VLOOKUP(AU339,$K:$L,2,FALSE),"")=0,"",_xlfn.IFNA(VLOOKUP(AU339,$K:$L,2,FALSE),""))</f>
        <v/>
      </c>
      <c r="BB339" s="12" t="str">
        <f>IF(_xlfn.IFNA(VLOOKUP(AV339,$K:$L,2,FALSE),"")=0,"",_xlfn.IFNA(VLOOKUP(AV339,$K:$L,2,FALSE),""))</f>
        <v/>
      </c>
      <c r="BC339" s="12" t="str">
        <f>IF(_xlfn.IFNA(VLOOKUP(AW339,$K:$L,2,FALSE),"")=0,"",_xlfn.IFNA(VLOOKUP(AW339,$K:$L,2,FALSE),""))</f>
        <v/>
      </c>
      <c r="BD339" s="12" t="str">
        <f>IF(_xlfn.IFNA(VLOOKUP(AX339,$K:$L,2,FALSE),"")=0,"",_xlfn.IFNA(VLOOKUP(AX339,$K:$L,2,FALSE),""))</f>
        <v/>
      </c>
      <c r="BE339" s="12" t="str">
        <f>IF(_xlfn.IFNA(VLOOKUP(AY339,$K:$L,2,FALSE),"")=0,"",_xlfn.IFNA(VLOOKUP(AY339,$K:$L,2,FALSE),""))</f>
        <v/>
      </c>
      <c r="BF339" s="12" t="str">
        <f>_xlfn.IFNA(VLOOKUP(Y339,对应表!$Z:$AA,2,FALSE)&amp;Z339,"")</f>
        <v>MP:40</v>
      </c>
      <c r="BG339" s="12" t="str">
        <f>_xlfn.IFNA(VLOOKUP(AA339,对应表!$Z:$AA,2,FALSE)&amp;AB339,"")</f>
        <v>MPS:25</v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L339">
        <f t="shared" si="120"/>
        <v>40</v>
      </c>
      <c r="BM339">
        <f t="shared" si="121"/>
        <v>25</v>
      </c>
    </row>
    <row r="340" spans="11:65" x14ac:dyDescent="0.15">
      <c r="K340" t="str">
        <f t="shared" si="122"/>
        <v>被动鼓舞lv8</v>
      </c>
      <c r="L340" s="6" t="str">
        <f>Q340&amp;":"&amp;M340&amp;":"&amp;VLOOKUP(N340,对应表!B:C,2,FALSE)&amp;":"&amp;IF(buff!O340="",0,O340)</f>
        <v>20268:100:1:0</v>
      </c>
      <c r="M340">
        <v>100</v>
      </c>
      <c r="N340" s="1" t="s">
        <v>299</v>
      </c>
      <c r="O340">
        <v>0</v>
      </c>
      <c r="Q340">
        <v>20268</v>
      </c>
      <c r="R340" s="4" t="s">
        <v>1309</v>
      </c>
      <c r="S340" s="4" t="str">
        <f t="shared" si="119"/>
        <v>被动鼓舞lv8</v>
      </c>
      <c r="T340" t="s">
        <v>300</v>
      </c>
      <c r="Y340" t="s">
        <v>437</v>
      </c>
      <c r="Z340">
        <v>40</v>
      </c>
      <c r="AA340" t="s">
        <v>1322</v>
      </c>
      <c r="AB340">
        <f t="shared" si="125"/>
        <v>30</v>
      </c>
      <c r="AI340" s="12" t="str">
        <f t="shared" si="123"/>
        <v>MP:40|MPS:30</v>
      </c>
      <c r="AR340">
        <v>999</v>
      </c>
      <c r="AU340" s="4"/>
      <c r="AV340" s="4"/>
      <c r="AW340" s="4"/>
      <c r="AX340" s="4"/>
      <c r="AZ340" s="12" t="str">
        <f t="shared" si="124"/>
        <v/>
      </c>
      <c r="BA340" s="12" t="str">
        <f>IF(_xlfn.IFNA(VLOOKUP(AU340,$K:$L,2,FALSE),"")=0,"",_xlfn.IFNA(VLOOKUP(AU340,$K:$L,2,FALSE),""))</f>
        <v/>
      </c>
      <c r="BB340" s="12" t="str">
        <f>IF(_xlfn.IFNA(VLOOKUP(AV340,$K:$L,2,FALSE),"")=0,"",_xlfn.IFNA(VLOOKUP(AV340,$K:$L,2,FALSE),""))</f>
        <v/>
      </c>
      <c r="BC340" s="12" t="str">
        <f>IF(_xlfn.IFNA(VLOOKUP(AW340,$K:$L,2,FALSE),"")=0,"",_xlfn.IFNA(VLOOKUP(AW340,$K:$L,2,FALSE),""))</f>
        <v/>
      </c>
      <c r="BD340" s="12" t="str">
        <f>IF(_xlfn.IFNA(VLOOKUP(AX340,$K:$L,2,FALSE),"")=0,"",_xlfn.IFNA(VLOOKUP(AX340,$K:$L,2,FALSE),""))</f>
        <v/>
      </c>
      <c r="BE340" s="12" t="str">
        <f>IF(_xlfn.IFNA(VLOOKUP(AY340,$K:$L,2,FALSE),"")=0,"",_xlfn.IFNA(VLOOKUP(AY340,$K:$L,2,FALSE),""))</f>
        <v/>
      </c>
      <c r="BF340" s="12" t="str">
        <f>_xlfn.IFNA(VLOOKUP(Y340,对应表!$Z:$AA,2,FALSE)&amp;Z340,"")</f>
        <v>MP:40</v>
      </c>
      <c r="BG340" s="12" t="str">
        <f>_xlfn.IFNA(VLOOKUP(AA340,对应表!$Z:$AA,2,FALSE)&amp;AB340,"")</f>
        <v>MPS:30</v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L340">
        <f t="shared" si="120"/>
        <v>40</v>
      </c>
      <c r="BM340">
        <f t="shared" si="121"/>
        <v>30</v>
      </c>
    </row>
    <row r="341" spans="11:65" x14ac:dyDescent="0.15">
      <c r="K341" t="str">
        <f t="shared" si="122"/>
        <v>被动鼓舞lv9</v>
      </c>
      <c r="L341" s="6" t="str">
        <f>Q341&amp;":"&amp;M341&amp;":"&amp;VLOOKUP(N341,对应表!B:C,2,FALSE)&amp;":"&amp;IF(buff!O341="",0,O341)</f>
        <v>20269:100:1:0</v>
      </c>
      <c r="M341">
        <v>100</v>
      </c>
      <c r="N341" s="1" t="s">
        <v>299</v>
      </c>
      <c r="O341">
        <v>0</v>
      </c>
      <c r="Q341">
        <v>20269</v>
      </c>
      <c r="R341" s="4" t="s">
        <v>1310</v>
      </c>
      <c r="S341" s="4" t="str">
        <f t="shared" si="119"/>
        <v>被动鼓舞lv9</v>
      </c>
      <c r="T341" t="s">
        <v>300</v>
      </c>
      <c r="Y341" t="s">
        <v>437</v>
      </c>
      <c r="Z341">
        <v>50</v>
      </c>
      <c r="AA341" t="s">
        <v>1322</v>
      </c>
      <c r="AB341">
        <f t="shared" si="125"/>
        <v>30</v>
      </c>
      <c r="AI341" s="12" t="str">
        <f t="shared" si="123"/>
        <v>MP:50|MPS:30</v>
      </c>
      <c r="AR341">
        <v>999</v>
      </c>
      <c r="AU341" s="4"/>
      <c r="AV341" s="4"/>
      <c r="AW341" s="4"/>
      <c r="AX341" s="4"/>
      <c r="AZ341" s="12" t="str">
        <f t="shared" si="124"/>
        <v/>
      </c>
      <c r="BA341" s="12" t="str">
        <f>IF(_xlfn.IFNA(VLOOKUP(AU341,$K:$L,2,FALSE),"")=0,"",_xlfn.IFNA(VLOOKUP(AU341,$K:$L,2,FALSE),""))</f>
        <v/>
      </c>
      <c r="BB341" s="12" t="str">
        <f>IF(_xlfn.IFNA(VLOOKUP(AV341,$K:$L,2,FALSE),"")=0,"",_xlfn.IFNA(VLOOKUP(AV341,$K:$L,2,FALSE),""))</f>
        <v/>
      </c>
      <c r="BC341" s="12" t="str">
        <f>IF(_xlfn.IFNA(VLOOKUP(AW341,$K:$L,2,FALSE),"")=0,"",_xlfn.IFNA(VLOOKUP(AW341,$K:$L,2,FALSE),""))</f>
        <v/>
      </c>
      <c r="BD341" s="12" t="str">
        <f>IF(_xlfn.IFNA(VLOOKUP(AX341,$K:$L,2,FALSE),"")=0,"",_xlfn.IFNA(VLOOKUP(AX341,$K:$L,2,FALSE),""))</f>
        <v/>
      </c>
      <c r="BE341" s="12" t="str">
        <f>IF(_xlfn.IFNA(VLOOKUP(AY341,$K:$L,2,FALSE),"")=0,"",_xlfn.IFNA(VLOOKUP(AY341,$K:$L,2,FALSE),""))</f>
        <v/>
      </c>
      <c r="BF341" s="12" t="str">
        <f>_xlfn.IFNA(VLOOKUP(Y341,对应表!$Z:$AA,2,FALSE)&amp;Z341,"")</f>
        <v>MP:50</v>
      </c>
      <c r="BG341" s="12" t="str">
        <f>_xlfn.IFNA(VLOOKUP(AA341,对应表!$Z:$AA,2,FALSE)&amp;AB341,"")</f>
        <v>MPS:30</v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L341">
        <f t="shared" si="120"/>
        <v>50</v>
      </c>
      <c r="BM341">
        <f t="shared" si="121"/>
        <v>30</v>
      </c>
    </row>
    <row r="342" spans="11:65" x14ac:dyDescent="0.15">
      <c r="K342" t="str">
        <f t="shared" si="122"/>
        <v>被动鼓舞lv10</v>
      </c>
      <c r="L342" s="6" t="str">
        <f>Q342&amp;":"&amp;M342&amp;":"&amp;VLOOKUP(N342,对应表!B:C,2,FALSE)&amp;":"&amp;IF(buff!O342="",0,O342)</f>
        <v>20270:100:1:0</v>
      </c>
      <c r="M342">
        <v>100</v>
      </c>
      <c r="N342" s="1" t="s">
        <v>299</v>
      </c>
      <c r="O342">
        <v>0</v>
      </c>
      <c r="Q342">
        <v>20270</v>
      </c>
      <c r="R342" s="4" t="s">
        <v>1311</v>
      </c>
      <c r="S342" s="4" t="str">
        <f t="shared" si="119"/>
        <v>被动鼓舞lv10</v>
      </c>
      <c r="T342" t="s">
        <v>300</v>
      </c>
      <c r="Y342" t="s">
        <v>437</v>
      </c>
      <c r="Z342">
        <v>50</v>
      </c>
      <c r="AA342" t="s">
        <v>1322</v>
      </c>
      <c r="AB342">
        <f t="shared" si="125"/>
        <v>35</v>
      </c>
      <c r="AI342" s="12" t="str">
        <f t="shared" si="123"/>
        <v>MP:50|MPS:35</v>
      </c>
      <c r="AR342">
        <v>999</v>
      </c>
      <c r="AU342" s="4"/>
      <c r="AV342" s="4"/>
      <c r="AW342" s="4"/>
      <c r="AX342" s="4"/>
      <c r="AZ342" s="12" t="str">
        <f t="shared" si="124"/>
        <v/>
      </c>
      <c r="BA342" s="12" t="str">
        <f>IF(_xlfn.IFNA(VLOOKUP(AU342,$K:$L,2,FALSE),"")=0,"",_xlfn.IFNA(VLOOKUP(AU342,$K:$L,2,FALSE),""))</f>
        <v/>
      </c>
      <c r="BB342" s="12" t="str">
        <f>IF(_xlfn.IFNA(VLOOKUP(AV342,$K:$L,2,FALSE),"")=0,"",_xlfn.IFNA(VLOOKUP(AV342,$K:$L,2,FALSE),""))</f>
        <v/>
      </c>
      <c r="BC342" s="12" t="str">
        <f>IF(_xlfn.IFNA(VLOOKUP(AW342,$K:$L,2,FALSE),"")=0,"",_xlfn.IFNA(VLOOKUP(AW342,$K:$L,2,FALSE),""))</f>
        <v/>
      </c>
      <c r="BD342" s="12" t="str">
        <f>IF(_xlfn.IFNA(VLOOKUP(AX342,$K:$L,2,FALSE),"")=0,"",_xlfn.IFNA(VLOOKUP(AX342,$K:$L,2,FALSE),""))</f>
        <v/>
      </c>
      <c r="BE342" s="12" t="str">
        <f>IF(_xlfn.IFNA(VLOOKUP(AY342,$K:$L,2,FALSE),"")=0,"",_xlfn.IFNA(VLOOKUP(AY342,$K:$L,2,FALSE),""))</f>
        <v/>
      </c>
      <c r="BF342" s="12" t="str">
        <f>_xlfn.IFNA(VLOOKUP(Y342,对应表!$Z:$AA,2,FALSE)&amp;Z342,"")</f>
        <v>MP:50</v>
      </c>
      <c r="BG342" s="12" t="str">
        <f>_xlfn.IFNA(VLOOKUP(AA342,对应表!$Z:$AA,2,FALSE)&amp;AB342,"")</f>
        <v>MPS:35</v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L342">
        <f t="shared" si="120"/>
        <v>50</v>
      </c>
      <c r="BM342">
        <f t="shared" si="121"/>
        <v>35</v>
      </c>
    </row>
    <row r="343" spans="11:65" x14ac:dyDescent="0.15">
      <c r="K343" t="str">
        <f t="shared" si="122"/>
        <v>被动鼓舞lv11</v>
      </c>
      <c r="L343" s="6" t="str">
        <f>Q343&amp;":"&amp;M343&amp;":"&amp;VLOOKUP(N343,对应表!B:C,2,FALSE)&amp;":"&amp;IF(buff!O343="",0,O343)</f>
        <v>20271:100:1:0</v>
      </c>
      <c r="M343">
        <v>100</v>
      </c>
      <c r="N343" s="1" t="s">
        <v>299</v>
      </c>
      <c r="O343">
        <v>0</v>
      </c>
      <c r="Q343">
        <v>20271</v>
      </c>
      <c r="R343" s="4" t="s">
        <v>1312</v>
      </c>
      <c r="S343" s="4" t="str">
        <f t="shared" si="119"/>
        <v>被动鼓舞lv11</v>
      </c>
      <c r="T343" t="s">
        <v>300</v>
      </c>
      <c r="Y343" t="s">
        <v>437</v>
      </c>
      <c r="Z343">
        <f>Z341+10</f>
        <v>60</v>
      </c>
      <c r="AA343" t="s">
        <v>1322</v>
      </c>
      <c r="AB343">
        <f t="shared" si="125"/>
        <v>35</v>
      </c>
      <c r="AI343" s="12" t="str">
        <f t="shared" si="123"/>
        <v>MP:60|MPS:35</v>
      </c>
      <c r="AR343">
        <v>999</v>
      </c>
      <c r="AU343" s="4"/>
      <c r="AV343" s="4"/>
      <c r="AW343" s="4"/>
      <c r="AX343" s="4"/>
      <c r="AZ343" s="12" t="str">
        <f t="shared" si="124"/>
        <v/>
      </c>
      <c r="BA343" s="12" t="str">
        <f>IF(_xlfn.IFNA(VLOOKUP(AU343,$K:$L,2,FALSE),"")=0,"",_xlfn.IFNA(VLOOKUP(AU343,$K:$L,2,FALSE),""))</f>
        <v/>
      </c>
      <c r="BB343" s="12" t="str">
        <f>IF(_xlfn.IFNA(VLOOKUP(AV343,$K:$L,2,FALSE),"")=0,"",_xlfn.IFNA(VLOOKUP(AV343,$K:$L,2,FALSE),""))</f>
        <v/>
      </c>
      <c r="BC343" s="12" t="str">
        <f>IF(_xlfn.IFNA(VLOOKUP(AW343,$K:$L,2,FALSE),"")=0,"",_xlfn.IFNA(VLOOKUP(AW343,$K:$L,2,FALSE),""))</f>
        <v/>
      </c>
      <c r="BD343" s="12" t="str">
        <f>IF(_xlfn.IFNA(VLOOKUP(AX343,$K:$L,2,FALSE),"")=0,"",_xlfn.IFNA(VLOOKUP(AX343,$K:$L,2,FALSE),""))</f>
        <v/>
      </c>
      <c r="BE343" s="12" t="str">
        <f>IF(_xlfn.IFNA(VLOOKUP(AY343,$K:$L,2,FALSE),"")=0,"",_xlfn.IFNA(VLOOKUP(AY343,$K:$L,2,FALSE),""))</f>
        <v/>
      </c>
      <c r="BF343" s="12" t="str">
        <f>_xlfn.IFNA(VLOOKUP(Y343,对应表!$Z:$AA,2,FALSE)&amp;Z343,"")</f>
        <v>MP:60</v>
      </c>
      <c r="BG343" s="12" t="str">
        <f>_xlfn.IFNA(VLOOKUP(AA343,对应表!$Z:$AA,2,FALSE)&amp;AB343,"")</f>
        <v>MPS:35</v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L343">
        <f t="shared" si="120"/>
        <v>60</v>
      </c>
      <c r="BM343">
        <f t="shared" si="121"/>
        <v>35</v>
      </c>
    </row>
    <row r="344" spans="11:65" x14ac:dyDescent="0.15">
      <c r="K344" t="str">
        <f t="shared" si="122"/>
        <v>被动鼓舞lv12</v>
      </c>
      <c r="L344" s="6" t="str">
        <f>Q344&amp;":"&amp;M344&amp;":"&amp;VLOOKUP(N344,对应表!B:C,2,FALSE)&amp;":"&amp;IF(buff!O344="",0,O344)</f>
        <v>20272:100:1:0</v>
      </c>
      <c r="M344">
        <v>100</v>
      </c>
      <c r="N344" s="1" t="s">
        <v>299</v>
      </c>
      <c r="O344">
        <v>0</v>
      </c>
      <c r="Q344">
        <v>20272</v>
      </c>
      <c r="R344" s="4" t="s">
        <v>1313</v>
      </c>
      <c r="S344" s="4" t="str">
        <f t="shared" si="119"/>
        <v>被动鼓舞lv12</v>
      </c>
      <c r="T344" t="s">
        <v>300</v>
      </c>
      <c r="Y344" t="s">
        <v>437</v>
      </c>
      <c r="Z344">
        <f t="shared" ref="Z344:Z352" si="126">Z342+10</f>
        <v>60</v>
      </c>
      <c r="AA344" t="s">
        <v>1322</v>
      </c>
      <c r="AB344">
        <f t="shared" si="125"/>
        <v>40</v>
      </c>
      <c r="AI344" s="12" t="str">
        <f t="shared" si="123"/>
        <v>MP:60|MPS:40</v>
      </c>
      <c r="AR344">
        <v>999</v>
      </c>
      <c r="AU344" s="4"/>
      <c r="AV344" s="4"/>
      <c r="AW344" s="4"/>
      <c r="AX344" s="4"/>
      <c r="AZ344" s="12" t="str">
        <f t="shared" si="124"/>
        <v/>
      </c>
      <c r="BA344" s="12" t="str">
        <f>IF(_xlfn.IFNA(VLOOKUP(AU344,$K:$L,2,FALSE),"")=0,"",_xlfn.IFNA(VLOOKUP(AU344,$K:$L,2,FALSE),""))</f>
        <v/>
      </c>
      <c r="BB344" s="12" t="str">
        <f>IF(_xlfn.IFNA(VLOOKUP(AV344,$K:$L,2,FALSE),"")=0,"",_xlfn.IFNA(VLOOKUP(AV344,$K:$L,2,FALSE),""))</f>
        <v/>
      </c>
      <c r="BC344" s="12" t="str">
        <f>IF(_xlfn.IFNA(VLOOKUP(AW344,$K:$L,2,FALSE),"")=0,"",_xlfn.IFNA(VLOOKUP(AW344,$K:$L,2,FALSE),""))</f>
        <v/>
      </c>
      <c r="BD344" s="12" t="str">
        <f>IF(_xlfn.IFNA(VLOOKUP(AX344,$K:$L,2,FALSE),"")=0,"",_xlfn.IFNA(VLOOKUP(AX344,$K:$L,2,FALSE),""))</f>
        <v/>
      </c>
      <c r="BE344" s="12" t="str">
        <f>IF(_xlfn.IFNA(VLOOKUP(AY344,$K:$L,2,FALSE),"")=0,"",_xlfn.IFNA(VLOOKUP(AY344,$K:$L,2,FALSE),""))</f>
        <v/>
      </c>
      <c r="BF344" s="12" t="str">
        <f>_xlfn.IFNA(VLOOKUP(Y344,对应表!$Z:$AA,2,FALSE)&amp;Z344,"")</f>
        <v>MP:60</v>
      </c>
      <c r="BG344" s="12" t="str">
        <f>_xlfn.IFNA(VLOOKUP(AA344,对应表!$Z:$AA,2,FALSE)&amp;AB344,"")</f>
        <v>MPS:40</v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L344">
        <f t="shared" si="120"/>
        <v>60</v>
      </c>
      <c r="BM344">
        <f t="shared" si="121"/>
        <v>40</v>
      </c>
    </row>
    <row r="345" spans="11:65" x14ac:dyDescent="0.15">
      <c r="K345" t="str">
        <f t="shared" si="122"/>
        <v>被动鼓舞lv13</v>
      </c>
      <c r="L345" s="6" t="str">
        <f>Q345&amp;":"&amp;M345&amp;":"&amp;VLOOKUP(N345,对应表!B:C,2,FALSE)&amp;":"&amp;IF(buff!O345="",0,O345)</f>
        <v>20273:100:1:0</v>
      </c>
      <c r="M345">
        <v>100</v>
      </c>
      <c r="N345" s="1" t="s">
        <v>299</v>
      </c>
      <c r="O345">
        <v>0</v>
      </c>
      <c r="Q345">
        <v>20273</v>
      </c>
      <c r="R345" s="4" t="s">
        <v>1314</v>
      </c>
      <c r="S345" s="4" t="str">
        <f t="shared" si="119"/>
        <v>被动鼓舞lv13</v>
      </c>
      <c r="T345" t="s">
        <v>300</v>
      </c>
      <c r="Y345" t="s">
        <v>437</v>
      </c>
      <c r="Z345">
        <f t="shared" si="126"/>
        <v>70</v>
      </c>
      <c r="AA345" t="s">
        <v>1322</v>
      </c>
      <c r="AB345">
        <f t="shared" si="125"/>
        <v>40</v>
      </c>
      <c r="AI345" s="12" t="str">
        <f t="shared" si="123"/>
        <v>MP:70|MPS:40</v>
      </c>
      <c r="AR345">
        <v>999</v>
      </c>
      <c r="AU345" s="4"/>
      <c r="AV345" s="4"/>
      <c r="AW345" s="4"/>
      <c r="AX345" s="4"/>
      <c r="AZ345" s="12" t="str">
        <f t="shared" si="124"/>
        <v/>
      </c>
      <c r="BA345" s="12" t="str">
        <f>IF(_xlfn.IFNA(VLOOKUP(AU345,$K:$L,2,FALSE),"")=0,"",_xlfn.IFNA(VLOOKUP(AU345,$K:$L,2,FALSE),""))</f>
        <v/>
      </c>
      <c r="BB345" s="12" t="str">
        <f>IF(_xlfn.IFNA(VLOOKUP(AV345,$K:$L,2,FALSE),"")=0,"",_xlfn.IFNA(VLOOKUP(AV345,$K:$L,2,FALSE),""))</f>
        <v/>
      </c>
      <c r="BC345" s="12" t="str">
        <f>IF(_xlfn.IFNA(VLOOKUP(AW345,$K:$L,2,FALSE),"")=0,"",_xlfn.IFNA(VLOOKUP(AW345,$K:$L,2,FALSE),""))</f>
        <v/>
      </c>
      <c r="BD345" s="12" t="str">
        <f>IF(_xlfn.IFNA(VLOOKUP(AX345,$K:$L,2,FALSE),"")=0,"",_xlfn.IFNA(VLOOKUP(AX345,$K:$L,2,FALSE),""))</f>
        <v/>
      </c>
      <c r="BE345" s="12" t="str">
        <f>IF(_xlfn.IFNA(VLOOKUP(AY345,$K:$L,2,FALSE),"")=0,"",_xlfn.IFNA(VLOOKUP(AY345,$K:$L,2,FALSE),""))</f>
        <v/>
      </c>
      <c r="BF345" s="12" t="str">
        <f>_xlfn.IFNA(VLOOKUP(Y345,对应表!$Z:$AA,2,FALSE)&amp;Z345,"")</f>
        <v>MP:70</v>
      </c>
      <c r="BG345" s="12" t="str">
        <f>_xlfn.IFNA(VLOOKUP(AA345,对应表!$Z:$AA,2,FALSE)&amp;AB345,"")</f>
        <v>MPS:40</v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L345">
        <f t="shared" si="120"/>
        <v>70</v>
      </c>
      <c r="BM345">
        <f t="shared" si="121"/>
        <v>40</v>
      </c>
    </row>
    <row r="346" spans="11:65" x14ac:dyDescent="0.15">
      <c r="K346" t="str">
        <f t="shared" si="122"/>
        <v>被动鼓舞lv14</v>
      </c>
      <c r="L346" s="6" t="str">
        <f>Q346&amp;":"&amp;M346&amp;":"&amp;VLOOKUP(N346,对应表!B:C,2,FALSE)&amp;":"&amp;IF(buff!O346="",0,O346)</f>
        <v>20274:100:1:0</v>
      </c>
      <c r="M346">
        <v>100</v>
      </c>
      <c r="N346" s="1" t="s">
        <v>299</v>
      </c>
      <c r="O346">
        <v>0</v>
      </c>
      <c r="Q346">
        <v>20274</v>
      </c>
      <c r="R346" s="4" t="s">
        <v>1315</v>
      </c>
      <c r="S346" s="4" t="str">
        <f t="shared" si="119"/>
        <v>被动鼓舞lv14</v>
      </c>
      <c r="T346" t="s">
        <v>300</v>
      </c>
      <c r="Y346" t="s">
        <v>437</v>
      </c>
      <c r="Z346">
        <f t="shared" si="126"/>
        <v>70</v>
      </c>
      <c r="AA346" t="s">
        <v>1322</v>
      </c>
      <c r="AB346">
        <f t="shared" si="125"/>
        <v>45</v>
      </c>
      <c r="AI346" s="12" t="str">
        <f t="shared" si="123"/>
        <v>MP:70|MPS:45</v>
      </c>
      <c r="AR346">
        <v>999</v>
      </c>
      <c r="AU346" s="4"/>
      <c r="AV346" s="4"/>
      <c r="AW346" s="4"/>
      <c r="AX346" s="4"/>
      <c r="AZ346" s="12" t="str">
        <f t="shared" si="124"/>
        <v/>
      </c>
      <c r="BA346" s="12" t="str">
        <f>IF(_xlfn.IFNA(VLOOKUP(AU346,$K:$L,2,FALSE),"")=0,"",_xlfn.IFNA(VLOOKUP(AU346,$K:$L,2,FALSE),""))</f>
        <v/>
      </c>
      <c r="BB346" s="12" t="str">
        <f>IF(_xlfn.IFNA(VLOOKUP(AV346,$K:$L,2,FALSE),"")=0,"",_xlfn.IFNA(VLOOKUP(AV346,$K:$L,2,FALSE),""))</f>
        <v/>
      </c>
      <c r="BC346" s="12" t="str">
        <f>IF(_xlfn.IFNA(VLOOKUP(AW346,$K:$L,2,FALSE),"")=0,"",_xlfn.IFNA(VLOOKUP(AW346,$K:$L,2,FALSE),""))</f>
        <v/>
      </c>
      <c r="BD346" s="12" t="str">
        <f>IF(_xlfn.IFNA(VLOOKUP(AX346,$K:$L,2,FALSE),"")=0,"",_xlfn.IFNA(VLOOKUP(AX346,$K:$L,2,FALSE),""))</f>
        <v/>
      </c>
      <c r="BE346" s="12" t="str">
        <f>IF(_xlfn.IFNA(VLOOKUP(AY346,$K:$L,2,FALSE),"")=0,"",_xlfn.IFNA(VLOOKUP(AY346,$K:$L,2,FALSE),""))</f>
        <v/>
      </c>
      <c r="BF346" s="12" t="str">
        <f>_xlfn.IFNA(VLOOKUP(Y346,对应表!$Z:$AA,2,FALSE)&amp;Z346,"")</f>
        <v>MP:70</v>
      </c>
      <c r="BG346" s="12" t="str">
        <f>_xlfn.IFNA(VLOOKUP(AA346,对应表!$Z:$AA,2,FALSE)&amp;AB346,"")</f>
        <v>MPS:45</v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L346">
        <f t="shared" si="120"/>
        <v>70</v>
      </c>
      <c r="BM346">
        <f t="shared" si="121"/>
        <v>45</v>
      </c>
    </row>
    <row r="347" spans="11:65" x14ac:dyDescent="0.15">
      <c r="K347" t="str">
        <f t="shared" si="122"/>
        <v>被动鼓舞lv15</v>
      </c>
      <c r="L347" s="6" t="str">
        <f>Q347&amp;":"&amp;M347&amp;":"&amp;VLOOKUP(N347,对应表!B:C,2,FALSE)&amp;":"&amp;IF(buff!O347="",0,O347)</f>
        <v>20275:100:1:0</v>
      </c>
      <c r="M347">
        <v>100</v>
      </c>
      <c r="N347" s="1" t="s">
        <v>299</v>
      </c>
      <c r="O347">
        <v>0</v>
      </c>
      <c r="Q347">
        <v>20275</v>
      </c>
      <c r="R347" s="4" t="s">
        <v>1316</v>
      </c>
      <c r="S347" s="4" t="str">
        <f t="shared" si="119"/>
        <v>被动鼓舞lv15</v>
      </c>
      <c r="T347" t="s">
        <v>300</v>
      </c>
      <c r="Y347" t="s">
        <v>437</v>
      </c>
      <c r="Z347">
        <f t="shared" si="126"/>
        <v>80</v>
      </c>
      <c r="AA347" t="s">
        <v>1322</v>
      </c>
      <c r="AB347">
        <f t="shared" si="125"/>
        <v>45</v>
      </c>
      <c r="AI347" s="12" t="str">
        <f t="shared" si="123"/>
        <v>MP:80|MPS:45</v>
      </c>
      <c r="AR347">
        <v>999</v>
      </c>
      <c r="AU347" s="4"/>
      <c r="AV347" s="4"/>
      <c r="AW347" s="4"/>
      <c r="AX347" s="4"/>
      <c r="AZ347" s="12" t="str">
        <f t="shared" si="124"/>
        <v/>
      </c>
      <c r="BA347" s="12" t="str">
        <f>IF(_xlfn.IFNA(VLOOKUP(AU347,$K:$L,2,FALSE),"")=0,"",_xlfn.IFNA(VLOOKUP(AU347,$K:$L,2,FALSE),""))</f>
        <v/>
      </c>
      <c r="BB347" s="12" t="str">
        <f>IF(_xlfn.IFNA(VLOOKUP(AV347,$K:$L,2,FALSE),"")=0,"",_xlfn.IFNA(VLOOKUP(AV347,$K:$L,2,FALSE),""))</f>
        <v/>
      </c>
      <c r="BC347" s="12" t="str">
        <f>IF(_xlfn.IFNA(VLOOKUP(AW347,$K:$L,2,FALSE),"")=0,"",_xlfn.IFNA(VLOOKUP(AW347,$K:$L,2,FALSE),""))</f>
        <v/>
      </c>
      <c r="BD347" s="12" t="str">
        <f>IF(_xlfn.IFNA(VLOOKUP(AX347,$K:$L,2,FALSE),"")=0,"",_xlfn.IFNA(VLOOKUP(AX347,$K:$L,2,FALSE),""))</f>
        <v/>
      </c>
      <c r="BE347" s="12" t="str">
        <f>IF(_xlfn.IFNA(VLOOKUP(AY347,$K:$L,2,FALSE),"")=0,"",_xlfn.IFNA(VLOOKUP(AY347,$K:$L,2,FALSE),""))</f>
        <v/>
      </c>
      <c r="BF347" s="12" t="str">
        <f>_xlfn.IFNA(VLOOKUP(Y347,对应表!$Z:$AA,2,FALSE)&amp;Z347,"")</f>
        <v>MP:80</v>
      </c>
      <c r="BG347" s="12" t="str">
        <f>_xlfn.IFNA(VLOOKUP(AA347,对应表!$Z:$AA,2,FALSE)&amp;AB347,"")</f>
        <v>MPS:45</v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L347">
        <f t="shared" si="120"/>
        <v>80</v>
      </c>
      <c r="BM347">
        <f t="shared" si="121"/>
        <v>45</v>
      </c>
    </row>
    <row r="348" spans="11:65" x14ac:dyDescent="0.15">
      <c r="K348" t="str">
        <f t="shared" si="122"/>
        <v>被动鼓舞lv16</v>
      </c>
      <c r="L348" s="6" t="str">
        <f>Q348&amp;":"&amp;M348&amp;":"&amp;VLOOKUP(N348,对应表!B:C,2,FALSE)&amp;":"&amp;IF(buff!O348="",0,O348)</f>
        <v>20276:100:1:0</v>
      </c>
      <c r="M348">
        <v>100</v>
      </c>
      <c r="N348" s="1" t="s">
        <v>299</v>
      </c>
      <c r="O348">
        <v>0</v>
      </c>
      <c r="Q348">
        <v>20276</v>
      </c>
      <c r="R348" s="4" t="s">
        <v>1317</v>
      </c>
      <c r="S348" s="4" t="str">
        <f t="shared" si="119"/>
        <v>被动鼓舞lv16</v>
      </c>
      <c r="T348" t="s">
        <v>300</v>
      </c>
      <c r="Y348" t="s">
        <v>437</v>
      </c>
      <c r="Z348">
        <f t="shared" si="126"/>
        <v>80</v>
      </c>
      <c r="AA348" t="s">
        <v>1322</v>
      </c>
      <c r="AB348">
        <f t="shared" si="125"/>
        <v>50</v>
      </c>
      <c r="AI348" s="12" t="str">
        <f t="shared" si="123"/>
        <v>MP:80|MPS:50</v>
      </c>
      <c r="AR348">
        <v>999</v>
      </c>
      <c r="AU348" s="4"/>
      <c r="AV348" s="4"/>
      <c r="AW348" s="4"/>
      <c r="AX348" s="4"/>
      <c r="AZ348" s="12" t="str">
        <f t="shared" si="124"/>
        <v/>
      </c>
      <c r="BA348" s="12" t="str">
        <f>IF(_xlfn.IFNA(VLOOKUP(AU348,$K:$L,2,FALSE),"")=0,"",_xlfn.IFNA(VLOOKUP(AU348,$K:$L,2,FALSE),""))</f>
        <v/>
      </c>
      <c r="BB348" s="12" t="str">
        <f>IF(_xlfn.IFNA(VLOOKUP(AV348,$K:$L,2,FALSE),"")=0,"",_xlfn.IFNA(VLOOKUP(AV348,$K:$L,2,FALSE),""))</f>
        <v/>
      </c>
      <c r="BC348" s="12" t="str">
        <f>IF(_xlfn.IFNA(VLOOKUP(AW348,$K:$L,2,FALSE),"")=0,"",_xlfn.IFNA(VLOOKUP(AW348,$K:$L,2,FALSE),""))</f>
        <v/>
      </c>
      <c r="BD348" s="12" t="str">
        <f>IF(_xlfn.IFNA(VLOOKUP(AX348,$K:$L,2,FALSE),"")=0,"",_xlfn.IFNA(VLOOKUP(AX348,$K:$L,2,FALSE),""))</f>
        <v/>
      </c>
      <c r="BE348" s="12" t="str">
        <f>IF(_xlfn.IFNA(VLOOKUP(AY348,$K:$L,2,FALSE),"")=0,"",_xlfn.IFNA(VLOOKUP(AY348,$K:$L,2,FALSE),""))</f>
        <v/>
      </c>
      <c r="BF348" s="12" t="str">
        <f>_xlfn.IFNA(VLOOKUP(Y348,对应表!$Z:$AA,2,FALSE)&amp;Z348,"")</f>
        <v>MP:80</v>
      </c>
      <c r="BG348" s="12" t="str">
        <f>_xlfn.IFNA(VLOOKUP(AA348,对应表!$Z:$AA,2,FALSE)&amp;AB348,"")</f>
        <v>MPS:50</v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L348">
        <f t="shared" si="120"/>
        <v>80</v>
      </c>
      <c r="BM348">
        <f t="shared" si="121"/>
        <v>50</v>
      </c>
    </row>
    <row r="349" spans="11:65" x14ac:dyDescent="0.15">
      <c r="K349" t="str">
        <f t="shared" si="122"/>
        <v>被动鼓舞lv17</v>
      </c>
      <c r="L349" s="6" t="str">
        <f>Q349&amp;":"&amp;M349&amp;":"&amp;VLOOKUP(N349,对应表!B:C,2,FALSE)&amp;":"&amp;IF(buff!O349="",0,O349)</f>
        <v>20277:100:1:0</v>
      </c>
      <c r="M349">
        <v>100</v>
      </c>
      <c r="N349" s="1" t="s">
        <v>299</v>
      </c>
      <c r="O349">
        <v>0</v>
      </c>
      <c r="Q349">
        <v>20277</v>
      </c>
      <c r="R349" s="4" t="s">
        <v>1318</v>
      </c>
      <c r="S349" s="4" t="str">
        <f t="shared" si="119"/>
        <v>被动鼓舞lv17</v>
      </c>
      <c r="T349" t="s">
        <v>300</v>
      </c>
      <c r="Y349" t="s">
        <v>437</v>
      </c>
      <c r="Z349">
        <f t="shared" si="126"/>
        <v>90</v>
      </c>
      <c r="AA349" t="s">
        <v>1322</v>
      </c>
      <c r="AB349">
        <f t="shared" si="125"/>
        <v>50</v>
      </c>
      <c r="AI349" s="12" t="str">
        <f t="shared" si="123"/>
        <v>MP:90|MPS:50</v>
      </c>
      <c r="AR349">
        <v>999</v>
      </c>
      <c r="AU349" s="4"/>
      <c r="AV349" s="4"/>
      <c r="AW349" s="4"/>
      <c r="AX349" s="4"/>
      <c r="AZ349" s="12" t="str">
        <f t="shared" si="124"/>
        <v/>
      </c>
      <c r="BA349" s="12" t="str">
        <f>IF(_xlfn.IFNA(VLOOKUP(AU349,$K:$L,2,FALSE),"")=0,"",_xlfn.IFNA(VLOOKUP(AU349,$K:$L,2,FALSE),""))</f>
        <v/>
      </c>
      <c r="BB349" s="12" t="str">
        <f>IF(_xlfn.IFNA(VLOOKUP(AV349,$K:$L,2,FALSE),"")=0,"",_xlfn.IFNA(VLOOKUP(AV349,$K:$L,2,FALSE),""))</f>
        <v/>
      </c>
      <c r="BC349" s="12" t="str">
        <f>IF(_xlfn.IFNA(VLOOKUP(AW349,$K:$L,2,FALSE),"")=0,"",_xlfn.IFNA(VLOOKUP(AW349,$K:$L,2,FALSE),""))</f>
        <v/>
      </c>
      <c r="BD349" s="12" t="str">
        <f>IF(_xlfn.IFNA(VLOOKUP(AX349,$K:$L,2,FALSE),"")=0,"",_xlfn.IFNA(VLOOKUP(AX349,$K:$L,2,FALSE),""))</f>
        <v/>
      </c>
      <c r="BE349" s="12" t="str">
        <f>IF(_xlfn.IFNA(VLOOKUP(AY349,$K:$L,2,FALSE),"")=0,"",_xlfn.IFNA(VLOOKUP(AY349,$K:$L,2,FALSE),""))</f>
        <v/>
      </c>
      <c r="BF349" s="12" t="str">
        <f>_xlfn.IFNA(VLOOKUP(Y349,对应表!$Z:$AA,2,FALSE)&amp;Z349,"")</f>
        <v>MP:90</v>
      </c>
      <c r="BG349" s="12" t="str">
        <f>_xlfn.IFNA(VLOOKUP(AA349,对应表!$Z:$AA,2,FALSE)&amp;AB349,"")</f>
        <v>MPS:50</v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L349">
        <f t="shared" si="120"/>
        <v>90</v>
      </c>
      <c r="BM349">
        <f t="shared" si="121"/>
        <v>50</v>
      </c>
    </row>
    <row r="350" spans="11:65" x14ac:dyDescent="0.15">
      <c r="K350" t="str">
        <f t="shared" si="122"/>
        <v>被动鼓舞lv18</v>
      </c>
      <c r="L350" s="6" t="str">
        <f>Q350&amp;":"&amp;M350&amp;":"&amp;VLOOKUP(N350,对应表!B:C,2,FALSE)&amp;":"&amp;IF(buff!O350="",0,O350)</f>
        <v>20278:100:1:0</v>
      </c>
      <c r="M350">
        <v>100</v>
      </c>
      <c r="N350" s="1" t="s">
        <v>299</v>
      </c>
      <c r="O350">
        <v>0</v>
      </c>
      <c r="Q350">
        <v>20278</v>
      </c>
      <c r="R350" s="4" t="s">
        <v>1319</v>
      </c>
      <c r="S350" s="4" t="str">
        <f t="shared" si="119"/>
        <v>被动鼓舞lv18</v>
      </c>
      <c r="T350" t="s">
        <v>300</v>
      </c>
      <c r="Y350" t="s">
        <v>437</v>
      </c>
      <c r="Z350">
        <f t="shared" si="126"/>
        <v>90</v>
      </c>
      <c r="AA350" t="s">
        <v>1322</v>
      </c>
      <c r="AB350">
        <f t="shared" si="125"/>
        <v>55</v>
      </c>
      <c r="AI350" s="12" t="str">
        <f t="shared" si="123"/>
        <v>MP:90|MPS:55</v>
      </c>
      <c r="AR350">
        <v>999</v>
      </c>
      <c r="AU350" s="4"/>
      <c r="AV350" s="4"/>
      <c r="AW350" s="4"/>
      <c r="AX350" s="4"/>
      <c r="AZ350" s="12" t="str">
        <f t="shared" si="124"/>
        <v/>
      </c>
      <c r="BA350" s="12" t="str">
        <f>IF(_xlfn.IFNA(VLOOKUP(AU350,$K:$L,2,FALSE),"")=0,"",_xlfn.IFNA(VLOOKUP(AU350,$K:$L,2,FALSE),""))</f>
        <v/>
      </c>
      <c r="BB350" s="12" t="str">
        <f>IF(_xlfn.IFNA(VLOOKUP(AV350,$K:$L,2,FALSE),"")=0,"",_xlfn.IFNA(VLOOKUP(AV350,$K:$L,2,FALSE),""))</f>
        <v/>
      </c>
      <c r="BC350" s="12" t="str">
        <f>IF(_xlfn.IFNA(VLOOKUP(AW350,$K:$L,2,FALSE),"")=0,"",_xlfn.IFNA(VLOOKUP(AW350,$K:$L,2,FALSE),""))</f>
        <v/>
      </c>
      <c r="BD350" s="12" t="str">
        <f>IF(_xlfn.IFNA(VLOOKUP(AX350,$K:$L,2,FALSE),"")=0,"",_xlfn.IFNA(VLOOKUP(AX350,$K:$L,2,FALSE),""))</f>
        <v/>
      </c>
      <c r="BE350" s="12" t="str">
        <f>IF(_xlfn.IFNA(VLOOKUP(AY350,$K:$L,2,FALSE),"")=0,"",_xlfn.IFNA(VLOOKUP(AY350,$K:$L,2,FALSE),""))</f>
        <v/>
      </c>
      <c r="BF350" s="12" t="str">
        <f>_xlfn.IFNA(VLOOKUP(Y350,对应表!$Z:$AA,2,FALSE)&amp;Z350,"")</f>
        <v>MP:90</v>
      </c>
      <c r="BG350" s="12" t="str">
        <f>_xlfn.IFNA(VLOOKUP(AA350,对应表!$Z:$AA,2,FALSE)&amp;AB350,"")</f>
        <v>MPS:55</v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L350">
        <f t="shared" si="120"/>
        <v>90</v>
      </c>
      <c r="BM350">
        <f t="shared" si="121"/>
        <v>55</v>
      </c>
    </row>
    <row r="351" spans="11:65" x14ac:dyDescent="0.15">
      <c r="K351" t="str">
        <f t="shared" si="122"/>
        <v>被动鼓舞lv19</v>
      </c>
      <c r="L351" s="6" t="str">
        <f>Q351&amp;":"&amp;M351&amp;":"&amp;VLOOKUP(N351,对应表!B:C,2,FALSE)&amp;":"&amp;IF(buff!O351="",0,O351)</f>
        <v>20279:100:1:0</v>
      </c>
      <c r="M351">
        <v>100</v>
      </c>
      <c r="N351" s="1" t="s">
        <v>299</v>
      </c>
      <c r="O351">
        <v>0</v>
      </c>
      <c r="Q351">
        <v>20279</v>
      </c>
      <c r="R351" s="4" t="s">
        <v>1320</v>
      </c>
      <c r="S351" s="4" t="str">
        <f t="shared" si="119"/>
        <v>被动鼓舞lv19</v>
      </c>
      <c r="T351" t="s">
        <v>300</v>
      </c>
      <c r="Y351" t="s">
        <v>437</v>
      </c>
      <c r="Z351">
        <f t="shared" si="126"/>
        <v>100</v>
      </c>
      <c r="AA351" t="s">
        <v>1322</v>
      </c>
      <c r="AB351">
        <f t="shared" si="125"/>
        <v>55</v>
      </c>
      <c r="AI351" s="12" t="str">
        <f t="shared" si="123"/>
        <v>MP:100|MPS:55</v>
      </c>
      <c r="AR351">
        <v>999</v>
      </c>
      <c r="AU351" s="4"/>
      <c r="AV351" s="4"/>
      <c r="AW351" s="4"/>
      <c r="AX351" s="4"/>
      <c r="AZ351" s="12" t="str">
        <f t="shared" si="124"/>
        <v/>
      </c>
      <c r="BA351" s="12" t="str">
        <f>IF(_xlfn.IFNA(VLOOKUP(AU351,$K:$L,2,FALSE),"")=0,"",_xlfn.IFNA(VLOOKUP(AU351,$K:$L,2,FALSE),""))</f>
        <v/>
      </c>
      <c r="BB351" s="12" t="str">
        <f>IF(_xlfn.IFNA(VLOOKUP(AV351,$K:$L,2,FALSE),"")=0,"",_xlfn.IFNA(VLOOKUP(AV351,$K:$L,2,FALSE),""))</f>
        <v/>
      </c>
      <c r="BC351" s="12" t="str">
        <f>IF(_xlfn.IFNA(VLOOKUP(AW351,$K:$L,2,FALSE),"")=0,"",_xlfn.IFNA(VLOOKUP(AW351,$K:$L,2,FALSE),""))</f>
        <v/>
      </c>
      <c r="BD351" s="12" t="str">
        <f>IF(_xlfn.IFNA(VLOOKUP(AX351,$K:$L,2,FALSE),"")=0,"",_xlfn.IFNA(VLOOKUP(AX351,$K:$L,2,FALSE),""))</f>
        <v/>
      </c>
      <c r="BE351" s="12" t="str">
        <f>IF(_xlfn.IFNA(VLOOKUP(AY351,$K:$L,2,FALSE),"")=0,"",_xlfn.IFNA(VLOOKUP(AY351,$K:$L,2,FALSE),""))</f>
        <v/>
      </c>
      <c r="BF351" s="12" t="str">
        <f>_xlfn.IFNA(VLOOKUP(Y351,对应表!$Z:$AA,2,FALSE)&amp;Z351,"")</f>
        <v>MP:100</v>
      </c>
      <c r="BG351" s="12" t="str">
        <f>_xlfn.IFNA(VLOOKUP(AA351,对应表!$Z:$AA,2,FALSE)&amp;AB351,"")</f>
        <v>MPS:55</v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L351">
        <f t="shared" si="120"/>
        <v>100</v>
      </c>
      <c r="BM351">
        <f t="shared" si="121"/>
        <v>55</v>
      </c>
    </row>
    <row r="352" spans="11:65" x14ac:dyDescent="0.15">
      <c r="K352" t="str">
        <f t="shared" si="122"/>
        <v>被动鼓舞lv20</v>
      </c>
      <c r="L352" s="6" t="str">
        <f>Q352&amp;":"&amp;M352&amp;":"&amp;VLOOKUP(N352,对应表!B:C,2,FALSE)&amp;":"&amp;IF(buff!O352="",0,O352)</f>
        <v>20280:100:1:0</v>
      </c>
      <c r="M352">
        <v>100</v>
      </c>
      <c r="N352" s="1" t="s">
        <v>299</v>
      </c>
      <c r="O352">
        <v>0</v>
      </c>
      <c r="Q352">
        <v>20280</v>
      </c>
      <c r="R352" s="4" t="s">
        <v>1321</v>
      </c>
      <c r="S352" s="4" t="str">
        <f t="shared" si="119"/>
        <v>被动鼓舞lv20</v>
      </c>
      <c r="T352" t="s">
        <v>300</v>
      </c>
      <c r="Y352" t="s">
        <v>437</v>
      </c>
      <c r="Z352">
        <f t="shared" si="126"/>
        <v>100</v>
      </c>
      <c r="AA352" t="s">
        <v>1322</v>
      </c>
      <c r="AB352">
        <f t="shared" si="125"/>
        <v>60</v>
      </c>
      <c r="AI352" s="12" t="str">
        <f t="shared" si="123"/>
        <v>MP:100|MPS:60</v>
      </c>
      <c r="AR352">
        <v>999</v>
      </c>
      <c r="AU352" s="4"/>
      <c r="AV352" s="4"/>
      <c r="AW352" s="4"/>
      <c r="AX352" s="4"/>
      <c r="AZ352" s="12" t="str">
        <f t="shared" si="124"/>
        <v/>
      </c>
      <c r="BA352" s="12" t="str">
        <f>IF(_xlfn.IFNA(VLOOKUP(AU352,$K:$L,2,FALSE),"")=0,"",_xlfn.IFNA(VLOOKUP(AU352,$K:$L,2,FALSE),""))</f>
        <v/>
      </c>
      <c r="BB352" s="12" t="str">
        <f>IF(_xlfn.IFNA(VLOOKUP(AV352,$K:$L,2,FALSE),"")=0,"",_xlfn.IFNA(VLOOKUP(AV352,$K:$L,2,FALSE),""))</f>
        <v/>
      </c>
      <c r="BC352" s="12" t="str">
        <f>IF(_xlfn.IFNA(VLOOKUP(AW352,$K:$L,2,FALSE),"")=0,"",_xlfn.IFNA(VLOOKUP(AW352,$K:$L,2,FALSE),""))</f>
        <v/>
      </c>
      <c r="BD352" s="12" t="str">
        <f>IF(_xlfn.IFNA(VLOOKUP(AX352,$K:$L,2,FALSE),"")=0,"",_xlfn.IFNA(VLOOKUP(AX352,$K:$L,2,FALSE),""))</f>
        <v/>
      </c>
      <c r="BE352" s="12" t="str">
        <f>IF(_xlfn.IFNA(VLOOKUP(AY352,$K:$L,2,FALSE),"")=0,"",_xlfn.IFNA(VLOOKUP(AY352,$K:$L,2,FALSE),""))</f>
        <v/>
      </c>
      <c r="BF352" s="12" t="str">
        <f>_xlfn.IFNA(VLOOKUP(Y352,对应表!$Z:$AA,2,FALSE)&amp;Z352,"")</f>
        <v>MP:100</v>
      </c>
      <c r="BG352" s="12" t="str">
        <f>_xlfn.IFNA(VLOOKUP(AA352,对应表!$Z:$AA,2,FALSE)&amp;AB352,"")</f>
        <v>MPS:60</v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L352">
        <f t="shared" si="120"/>
        <v>100</v>
      </c>
      <c r="BM352">
        <f t="shared" si="121"/>
        <v>60</v>
      </c>
    </row>
    <row r="353" spans="11:65" x14ac:dyDescent="0.15">
      <c r="K353" t="str">
        <f t="shared" ref="K353:K372" si="127">R353</f>
        <v>被动刚烈lv1</v>
      </c>
      <c r="L353" s="6" t="str">
        <f>Q353&amp;":"&amp;M353&amp;":"&amp;VLOOKUP(N353,对应表!B:C,2,FALSE)&amp;":"&amp;IF(buff!O353="",0,O353)</f>
        <v>20281:100:1:0</v>
      </c>
      <c r="M353">
        <v>100</v>
      </c>
      <c r="N353" s="1" t="s">
        <v>299</v>
      </c>
      <c r="O353">
        <v>0</v>
      </c>
      <c r="Q353">
        <v>20281</v>
      </c>
      <c r="R353" s="4" t="s">
        <v>1323</v>
      </c>
      <c r="S353" s="4" t="str">
        <f t="shared" si="119"/>
        <v>被动刚烈lv1</v>
      </c>
      <c r="T353" t="s">
        <v>300</v>
      </c>
      <c r="Y353" t="s">
        <v>441</v>
      </c>
      <c r="Z353">
        <v>10</v>
      </c>
      <c r="AI353" s="12" t="str">
        <f t="shared" ref="AI353:AI372" si="128">IF(BF353="","",BF353)&amp;IF(BG353="","","|"&amp;BG353)&amp;IF(BH353="","","|"&amp;BH353)&amp;IF(BI353="","","|"&amp;BI353)&amp;IF(BJ353="","","|"&amp;BJ353)</f>
        <v>COT:10</v>
      </c>
      <c r="AR353">
        <v>999</v>
      </c>
      <c r="AU353" s="4"/>
      <c r="AV353" s="4"/>
      <c r="AW353" s="4"/>
      <c r="AX353" s="4"/>
      <c r="AZ353" s="12" t="str">
        <f t="shared" ref="AZ353:AZ372" si="129">IF(BA353="","",BA353)&amp;IF(BB353="","","|"&amp;BB353)&amp;IF(BC353="","","|"&amp;BC353)&amp;IF(BD353="","","|"&amp;BD353)&amp;IF(BE353="","","|"&amp;BE353)</f>
        <v/>
      </c>
      <c r="BA353" s="12" t="str">
        <f>IF(_xlfn.IFNA(VLOOKUP(AU353,$K:$L,2,FALSE),"")=0,"",_xlfn.IFNA(VLOOKUP(AU353,$K:$L,2,FALSE),""))</f>
        <v/>
      </c>
      <c r="BB353" s="12" t="str">
        <f>IF(_xlfn.IFNA(VLOOKUP(AV353,$K:$L,2,FALSE),"")=0,"",_xlfn.IFNA(VLOOKUP(AV353,$K:$L,2,FALSE),""))</f>
        <v/>
      </c>
      <c r="BC353" s="12" t="str">
        <f>IF(_xlfn.IFNA(VLOOKUP(AW353,$K:$L,2,FALSE),"")=0,"",_xlfn.IFNA(VLOOKUP(AW353,$K:$L,2,FALSE),""))</f>
        <v/>
      </c>
      <c r="BD353" s="12" t="str">
        <f>IF(_xlfn.IFNA(VLOOKUP(AX353,$K:$L,2,FALSE),"")=0,"",_xlfn.IFNA(VLOOKUP(AX353,$K:$L,2,FALSE),""))</f>
        <v/>
      </c>
      <c r="BE353" s="12" t="str">
        <f>IF(_xlfn.IFNA(VLOOKUP(AY353,$K:$L,2,FALSE),"")=0,"",_xlfn.IFNA(VLOOKUP(AY353,$K:$L,2,FALSE),""))</f>
        <v/>
      </c>
      <c r="BF353" s="12" t="str">
        <f>_xlfn.IFNA(VLOOKUP(Y353,对应表!$Z:$AA,2,FALSE)&amp;Z353,"")</f>
        <v>COT:10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L353">
        <f t="shared" si="120"/>
        <v>10</v>
      </c>
      <c r="BM353" t="str">
        <f t="shared" si="121"/>
        <v/>
      </c>
    </row>
    <row r="354" spans="11:65" x14ac:dyDescent="0.15">
      <c r="K354" t="str">
        <f t="shared" si="127"/>
        <v>被动刚烈lv2</v>
      </c>
      <c r="L354" s="6" t="str">
        <f>Q354&amp;":"&amp;M354&amp;":"&amp;VLOOKUP(N354,对应表!B:C,2,FALSE)&amp;":"&amp;IF(buff!O354="",0,O354)</f>
        <v>20282:100:1:0</v>
      </c>
      <c r="M354">
        <v>100</v>
      </c>
      <c r="N354" s="1" t="s">
        <v>299</v>
      </c>
      <c r="O354">
        <v>0</v>
      </c>
      <c r="Q354">
        <v>20282</v>
      </c>
      <c r="R354" s="4" t="s">
        <v>1324</v>
      </c>
      <c r="S354" s="4" t="str">
        <f t="shared" si="119"/>
        <v>被动刚烈lv2</v>
      </c>
      <c r="T354" t="s">
        <v>300</v>
      </c>
      <c r="Y354" t="s">
        <v>441</v>
      </c>
      <c r="Z354">
        <v>11</v>
      </c>
      <c r="AI354" s="12" t="str">
        <f t="shared" si="128"/>
        <v>COT:11</v>
      </c>
      <c r="AR354">
        <v>999</v>
      </c>
      <c r="AU354" s="4"/>
      <c r="AV354" s="4"/>
      <c r="AW354" s="4"/>
      <c r="AX354" s="4"/>
      <c r="AZ354" s="12" t="str">
        <f t="shared" si="129"/>
        <v/>
      </c>
      <c r="BA354" s="12" t="str">
        <f>IF(_xlfn.IFNA(VLOOKUP(AU354,$K:$L,2,FALSE),"")=0,"",_xlfn.IFNA(VLOOKUP(AU354,$K:$L,2,FALSE),""))</f>
        <v/>
      </c>
      <c r="BB354" s="12" t="str">
        <f>IF(_xlfn.IFNA(VLOOKUP(AV354,$K:$L,2,FALSE),"")=0,"",_xlfn.IFNA(VLOOKUP(AV354,$K:$L,2,FALSE),""))</f>
        <v/>
      </c>
      <c r="BC354" s="12" t="str">
        <f>IF(_xlfn.IFNA(VLOOKUP(AW354,$K:$L,2,FALSE),"")=0,"",_xlfn.IFNA(VLOOKUP(AW354,$K:$L,2,FALSE),""))</f>
        <v/>
      </c>
      <c r="BD354" s="12" t="str">
        <f>IF(_xlfn.IFNA(VLOOKUP(AX354,$K:$L,2,FALSE),"")=0,"",_xlfn.IFNA(VLOOKUP(AX354,$K:$L,2,FALSE),""))</f>
        <v/>
      </c>
      <c r="BE354" s="12" t="str">
        <f>IF(_xlfn.IFNA(VLOOKUP(AY354,$K:$L,2,FALSE),"")=0,"",_xlfn.IFNA(VLOOKUP(AY354,$K:$L,2,FALSE),""))</f>
        <v/>
      </c>
      <c r="BF354" s="12" t="str">
        <f>_xlfn.IFNA(VLOOKUP(Y354,对应表!$Z:$AA,2,FALSE)&amp;Z354,"")</f>
        <v>COT:11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L354">
        <f t="shared" si="120"/>
        <v>11</v>
      </c>
      <c r="BM354" t="str">
        <f t="shared" si="121"/>
        <v/>
      </c>
    </row>
    <row r="355" spans="11:65" x14ac:dyDescent="0.15">
      <c r="K355" t="str">
        <f t="shared" si="127"/>
        <v>被动刚烈lv3</v>
      </c>
      <c r="L355" s="6" t="str">
        <f>Q355&amp;":"&amp;M355&amp;":"&amp;VLOOKUP(N355,对应表!B:C,2,FALSE)&amp;":"&amp;IF(buff!O355="",0,O355)</f>
        <v>20283:100:1:0</v>
      </c>
      <c r="M355">
        <v>100</v>
      </c>
      <c r="N355" s="1" t="s">
        <v>299</v>
      </c>
      <c r="O355">
        <v>0</v>
      </c>
      <c r="Q355">
        <v>20283</v>
      </c>
      <c r="R355" s="4" t="s">
        <v>1325</v>
      </c>
      <c r="S355" s="4" t="str">
        <f t="shared" si="119"/>
        <v>被动刚烈lv3</v>
      </c>
      <c r="T355" t="s">
        <v>300</v>
      </c>
      <c r="Y355" t="s">
        <v>441</v>
      </c>
      <c r="Z355">
        <v>12</v>
      </c>
      <c r="AI355" s="12" t="str">
        <f t="shared" si="128"/>
        <v>COT:12</v>
      </c>
      <c r="AR355">
        <v>999</v>
      </c>
      <c r="AU355" s="4"/>
      <c r="AV355" s="4"/>
      <c r="AW355" s="4"/>
      <c r="AX355" s="4"/>
      <c r="AZ355" s="12" t="str">
        <f t="shared" si="129"/>
        <v/>
      </c>
      <c r="BA355" s="12" t="str">
        <f>IF(_xlfn.IFNA(VLOOKUP(AU355,$K:$L,2,FALSE),"")=0,"",_xlfn.IFNA(VLOOKUP(AU355,$K:$L,2,FALSE),""))</f>
        <v/>
      </c>
      <c r="BB355" s="12" t="str">
        <f>IF(_xlfn.IFNA(VLOOKUP(AV355,$K:$L,2,FALSE),"")=0,"",_xlfn.IFNA(VLOOKUP(AV355,$K:$L,2,FALSE),""))</f>
        <v/>
      </c>
      <c r="BC355" s="12" t="str">
        <f>IF(_xlfn.IFNA(VLOOKUP(AW355,$K:$L,2,FALSE),"")=0,"",_xlfn.IFNA(VLOOKUP(AW355,$K:$L,2,FALSE),""))</f>
        <v/>
      </c>
      <c r="BD355" s="12" t="str">
        <f>IF(_xlfn.IFNA(VLOOKUP(AX355,$K:$L,2,FALSE),"")=0,"",_xlfn.IFNA(VLOOKUP(AX355,$K:$L,2,FALSE),""))</f>
        <v/>
      </c>
      <c r="BE355" s="12" t="str">
        <f>IF(_xlfn.IFNA(VLOOKUP(AY355,$K:$L,2,FALSE),"")=0,"",_xlfn.IFNA(VLOOKUP(AY355,$K:$L,2,FALSE),""))</f>
        <v/>
      </c>
      <c r="BF355" s="12" t="str">
        <f>_xlfn.IFNA(VLOOKUP(Y355,对应表!$Z:$AA,2,FALSE)&amp;Z355,"")</f>
        <v>COT:12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L355">
        <f t="shared" si="120"/>
        <v>12</v>
      </c>
      <c r="BM355" t="str">
        <f t="shared" si="121"/>
        <v/>
      </c>
    </row>
    <row r="356" spans="11:65" x14ac:dyDescent="0.15">
      <c r="K356" t="str">
        <f t="shared" si="127"/>
        <v>被动刚烈lv4</v>
      </c>
      <c r="L356" s="6" t="str">
        <f>Q356&amp;":"&amp;M356&amp;":"&amp;VLOOKUP(N356,对应表!B:C,2,FALSE)&amp;":"&amp;IF(buff!O356="",0,O356)</f>
        <v>20284:100:1:0</v>
      </c>
      <c r="M356">
        <v>100</v>
      </c>
      <c r="N356" s="1" t="s">
        <v>299</v>
      </c>
      <c r="O356">
        <v>0</v>
      </c>
      <c r="Q356">
        <v>20284</v>
      </c>
      <c r="R356" s="4" t="s">
        <v>1326</v>
      </c>
      <c r="S356" s="4" t="str">
        <f t="shared" si="119"/>
        <v>被动刚烈lv4</v>
      </c>
      <c r="T356" t="s">
        <v>300</v>
      </c>
      <c r="Y356" t="s">
        <v>441</v>
      </c>
      <c r="Z356">
        <v>13</v>
      </c>
      <c r="AI356" s="12" t="str">
        <f t="shared" si="128"/>
        <v>COT:13</v>
      </c>
      <c r="AR356">
        <v>999</v>
      </c>
      <c r="AU356" s="4"/>
      <c r="AV356" s="4"/>
      <c r="AW356" s="4"/>
      <c r="AX356" s="4"/>
      <c r="AZ356" s="12" t="str">
        <f t="shared" si="129"/>
        <v/>
      </c>
      <c r="BA356" s="12" t="str">
        <f>IF(_xlfn.IFNA(VLOOKUP(AU356,$K:$L,2,FALSE),"")=0,"",_xlfn.IFNA(VLOOKUP(AU356,$K:$L,2,FALSE),""))</f>
        <v/>
      </c>
      <c r="BB356" s="12" t="str">
        <f>IF(_xlfn.IFNA(VLOOKUP(AV356,$K:$L,2,FALSE),"")=0,"",_xlfn.IFNA(VLOOKUP(AV356,$K:$L,2,FALSE),""))</f>
        <v/>
      </c>
      <c r="BC356" s="12" t="str">
        <f>IF(_xlfn.IFNA(VLOOKUP(AW356,$K:$L,2,FALSE),"")=0,"",_xlfn.IFNA(VLOOKUP(AW356,$K:$L,2,FALSE),""))</f>
        <v/>
      </c>
      <c r="BD356" s="12" t="str">
        <f>IF(_xlfn.IFNA(VLOOKUP(AX356,$K:$L,2,FALSE),"")=0,"",_xlfn.IFNA(VLOOKUP(AX356,$K:$L,2,FALSE),""))</f>
        <v/>
      </c>
      <c r="BE356" s="12" t="str">
        <f>IF(_xlfn.IFNA(VLOOKUP(AY356,$K:$L,2,FALSE),"")=0,"",_xlfn.IFNA(VLOOKUP(AY356,$K:$L,2,FALSE),""))</f>
        <v/>
      </c>
      <c r="BF356" s="12" t="str">
        <f>_xlfn.IFNA(VLOOKUP(Y356,对应表!$Z:$AA,2,FALSE)&amp;Z356,"")</f>
        <v>COT:13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L356">
        <f t="shared" si="120"/>
        <v>13</v>
      </c>
      <c r="BM356" t="str">
        <f t="shared" si="121"/>
        <v/>
      </c>
    </row>
    <row r="357" spans="11:65" x14ac:dyDescent="0.15">
      <c r="K357" t="str">
        <f t="shared" si="127"/>
        <v>被动刚烈lv5</v>
      </c>
      <c r="L357" s="6" t="str">
        <f>Q357&amp;":"&amp;M357&amp;":"&amp;VLOOKUP(N357,对应表!B:C,2,FALSE)&amp;":"&amp;IF(buff!O357="",0,O357)</f>
        <v>20285:100:1:0</v>
      </c>
      <c r="M357">
        <v>100</v>
      </c>
      <c r="N357" s="1" t="s">
        <v>299</v>
      </c>
      <c r="O357">
        <v>0</v>
      </c>
      <c r="Q357">
        <v>20285</v>
      </c>
      <c r="R357" s="4" t="s">
        <v>1327</v>
      </c>
      <c r="S357" s="4" t="str">
        <f t="shared" si="119"/>
        <v>被动刚烈lv5</v>
      </c>
      <c r="T357" t="s">
        <v>300</v>
      </c>
      <c r="Y357" t="s">
        <v>441</v>
      </c>
      <c r="Z357">
        <v>14</v>
      </c>
      <c r="AI357" s="12" t="str">
        <f t="shared" si="128"/>
        <v>COT:14</v>
      </c>
      <c r="AR357">
        <v>999</v>
      </c>
      <c r="AU357" s="4"/>
      <c r="AV357" s="4"/>
      <c r="AW357" s="4"/>
      <c r="AX357" s="4"/>
      <c r="AZ357" s="12" t="str">
        <f t="shared" si="129"/>
        <v/>
      </c>
      <c r="BA357" s="12" t="str">
        <f>IF(_xlfn.IFNA(VLOOKUP(AU357,$K:$L,2,FALSE),"")=0,"",_xlfn.IFNA(VLOOKUP(AU357,$K:$L,2,FALSE),""))</f>
        <v/>
      </c>
      <c r="BB357" s="12" t="str">
        <f>IF(_xlfn.IFNA(VLOOKUP(AV357,$K:$L,2,FALSE),"")=0,"",_xlfn.IFNA(VLOOKUP(AV357,$K:$L,2,FALSE),""))</f>
        <v/>
      </c>
      <c r="BC357" s="12" t="str">
        <f>IF(_xlfn.IFNA(VLOOKUP(AW357,$K:$L,2,FALSE),"")=0,"",_xlfn.IFNA(VLOOKUP(AW357,$K:$L,2,FALSE),""))</f>
        <v/>
      </c>
      <c r="BD357" s="12" t="str">
        <f>IF(_xlfn.IFNA(VLOOKUP(AX357,$K:$L,2,FALSE),"")=0,"",_xlfn.IFNA(VLOOKUP(AX357,$K:$L,2,FALSE),""))</f>
        <v/>
      </c>
      <c r="BE357" s="12" t="str">
        <f>IF(_xlfn.IFNA(VLOOKUP(AY357,$K:$L,2,FALSE),"")=0,"",_xlfn.IFNA(VLOOKUP(AY357,$K:$L,2,FALSE),""))</f>
        <v/>
      </c>
      <c r="BF357" s="12" t="str">
        <f>_xlfn.IFNA(VLOOKUP(Y357,对应表!$Z:$AA,2,FALSE)&amp;Z357,"")</f>
        <v>COT:14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L357">
        <f t="shared" si="120"/>
        <v>14</v>
      </c>
      <c r="BM357" t="str">
        <f t="shared" si="121"/>
        <v/>
      </c>
    </row>
    <row r="358" spans="11:65" x14ac:dyDescent="0.15">
      <c r="K358" t="str">
        <f t="shared" si="127"/>
        <v>被动刚烈lv6</v>
      </c>
      <c r="L358" s="6" t="str">
        <f>Q358&amp;":"&amp;M358&amp;":"&amp;VLOOKUP(N358,对应表!B:C,2,FALSE)&amp;":"&amp;IF(buff!O358="",0,O358)</f>
        <v>20286:100:1:0</v>
      </c>
      <c r="M358">
        <v>100</v>
      </c>
      <c r="N358" s="1" t="s">
        <v>299</v>
      </c>
      <c r="O358">
        <v>0</v>
      </c>
      <c r="Q358">
        <v>20286</v>
      </c>
      <c r="R358" s="4" t="s">
        <v>1328</v>
      </c>
      <c r="S358" s="4" t="str">
        <f t="shared" si="119"/>
        <v>被动刚烈lv6</v>
      </c>
      <c r="T358" t="s">
        <v>300</v>
      </c>
      <c r="Y358" t="s">
        <v>441</v>
      </c>
      <c r="Z358">
        <v>15</v>
      </c>
      <c r="AI358" s="12" t="str">
        <f t="shared" si="128"/>
        <v>COT:15</v>
      </c>
      <c r="AR358">
        <v>999</v>
      </c>
      <c r="AU358" s="4"/>
      <c r="AV358" s="4"/>
      <c r="AW358" s="4"/>
      <c r="AX358" s="4"/>
      <c r="AZ358" s="12" t="str">
        <f t="shared" si="129"/>
        <v/>
      </c>
      <c r="BA358" s="12" t="str">
        <f>IF(_xlfn.IFNA(VLOOKUP(AU358,$K:$L,2,FALSE),"")=0,"",_xlfn.IFNA(VLOOKUP(AU358,$K:$L,2,FALSE),""))</f>
        <v/>
      </c>
      <c r="BB358" s="12" t="str">
        <f>IF(_xlfn.IFNA(VLOOKUP(AV358,$K:$L,2,FALSE),"")=0,"",_xlfn.IFNA(VLOOKUP(AV358,$K:$L,2,FALSE),""))</f>
        <v/>
      </c>
      <c r="BC358" s="12" t="str">
        <f>IF(_xlfn.IFNA(VLOOKUP(AW358,$K:$L,2,FALSE),"")=0,"",_xlfn.IFNA(VLOOKUP(AW358,$K:$L,2,FALSE),""))</f>
        <v/>
      </c>
      <c r="BD358" s="12" t="str">
        <f>IF(_xlfn.IFNA(VLOOKUP(AX358,$K:$L,2,FALSE),"")=0,"",_xlfn.IFNA(VLOOKUP(AX358,$K:$L,2,FALSE),""))</f>
        <v/>
      </c>
      <c r="BE358" s="12" t="str">
        <f>IF(_xlfn.IFNA(VLOOKUP(AY358,$K:$L,2,FALSE),"")=0,"",_xlfn.IFNA(VLOOKUP(AY358,$K:$L,2,FALSE),""))</f>
        <v/>
      </c>
      <c r="BF358" s="12" t="str">
        <f>_xlfn.IFNA(VLOOKUP(Y358,对应表!$Z:$AA,2,FALSE)&amp;Z358,"")</f>
        <v>COT:15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L358">
        <f t="shared" si="120"/>
        <v>15</v>
      </c>
      <c r="BM358" t="str">
        <f t="shared" si="121"/>
        <v/>
      </c>
    </row>
    <row r="359" spans="11:65" x14ac:dyDescent="0.15">
      <c r="K359" t="str">
        <f t="shared" si="127"/>
        <v>被动刚烈lv7</v>
      </c>
      <c r="L359" s="6" t="str">
        <f>Q359&amp;":"&amp;M359&amp;":"&amp;VLOOKUP(N359,对应表!B:C,2,FALSE)&amp;":"&amp;IF(buff!O359="",0,O359)</f>
        <v>20287:100:1:0</v>
      </c>
      <c r="M359">
        <v>100</v>
      </c>
      <c r="N359" s="1" t="s">
        <v>299</v>
      </c>
      <c r="O359">
        <v>0</v>
      </c>
      <c r="Q359">
        <v>20287</v>
      </c>
      <c r="R359" s="4" t="s">
        <v>1329</v>
      </c>
      <c r="S359" s="4" t="str">
        <f t="shared" si="119"/>
        <v>被动刚烈lv7</v>
      </c>
      <c r="T359" t="s">
        <v>300</v>
      </c>
      <c r="Y359" t="s">
        <v>441</v>
      </c>
      <c r="Z359">
        <v>16</v>
      </c>
      <c r="AI359" s="12" t="str">
        <f t="shared" si="128"/>
        <v>COT:16</v>
      </c>
      <c r="AR359">
        <v>999</v>
      </c>
      <c r="AU359" s="4"/>
      <c r="AV359" s="4"/>
      <c r="AW359" s="4"/>
      <c r="AX359" s="4"/>
      <c r="AZ359" s="12" t="str">
        <f t="shared" si="129"/>
        <v/>
      </c>
      <c r="BA359" s="12" t="str">
        <f>IF(_xlfn.IFNA(VLOOKUP(AU359,$K:$L,2,FALSE),"")=0,"",_xlfn.IFNA(VLOOKUP(AU359,$K:$L,2,FALSE),""))</f>
        <v/>
      </c>
      <c r="BB359" s="12" t="str">
        <f>IF(_xlfn.IFNA(VLOOKUP(AV359,$K:$L,2,FALSE),"")=0,"",_xlfn.IFNA(VLOOKUP(AV359,$K:$L,2,FALSE),""))</f>
        <v/>
      </c>
      <c r="BC359" s="12" t="str">
        <f>IF(_xlfn.IFNA(VLOOKUP(AW359,$K:$L,2,FALSE),"")=0,"",_xlfn.IFNA(VLOOKUP(AW359,$K:$L,2,FALSE),""))</f>
        <v/>
      </c>
      <c r="BD359" s="12" t="str">
        <f>IF(_xlfn.IFNA(VLOOKUP(AX359,$K:$L,2,FALSE),"")=0,"",_xlfn.IFNA(VLOOKUP(AX359,$K:$L,2,FALSE),""))</f>
        <v/>
      </c>
      <c r="BE359" s="12" t="str">
        <f>IF(_xlfn.IFNA(VLOOKUP(AY359,$K:$L,2,FALSE),"")=0,"",_xlfn.IFNA(VLOOKUP(AY359,$K:$L,2,FALSE),""))</f>
        <v/>
      </c>
      <c r="BF359" s="12" t="str">
        <f>_xlfn.IFNA(VLOOKUP(Y359,对应表!$Z:$AA,2,FALSE)&amp;Z359,"")</f>
        <v>COT:16</v>
      </c>
      <c r="BG359" s="12" t="str">
        <f>_xlfn.IFNA(VLOOKUP(AA359,对应表!$Z:$AA,2,FALSE)&amp;AB359,"")</f>
        <v/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L359">
        <f t="shared" si="120"/>
        <v>16</v>
      </c>
      <c r="BM359" t="str">
        <f t="shared" si="121"/>
        <v/>
      </c>
    </row>
    <row r="360" spans="11:65" x14ac:dyDescent="0.15">
      <c r="K360" t="str">
        <f t="shared" si="127"/>
        <v>被动刚烈lv8</v>
      </c>
      <c r="L360" s="6" t="str">
        <f>Q360&amp;":"&amp;M360&amp;":"&amp;VLOOKUP(N360,对应表!B:C,2,FALSE)&amp;":"&amp;IF(buff!O360="",0,O360)</f>
        <v>20288:100:1:0</v>
      </c>
      <c r="M360">
        <v>100</v>
      </c>
      <c r="N360" s="1" t="s">
        <v>299</v>
      </c>
      <c r="O360">
        <v>0</v>
      </c>
      <c r="Q360">
        <v>20288</v>
      </c>
      <c r="R360" s="4" t="s">
        <v>1330</v>
      </c>
      <c r="S360" s="4" t="str">
        <f t="shared" si="119"/>
        <v>被动刚烈lv8</v>
      </c>
      <c r="T360" t="s">
        <v>300</v>
      </c>
      <c r="Y360" t="s">
        <v>441</v>
      </c>
      <c r="Z360">
        <v>17</v>
      </c>
      <c r="AI360" s="12" t="str">
        <f t="shared" si="128"/>
        <v>COT:17</v>
      </c>
      <c r="AR360">
        <v>999</v>
      </c>
      <c r="AU360" s="4"/>
      <c r="AV360" s="4"/>
      <c r="AW360" s="4"/>
      <c r="AX360" s="4"/>
      <c r="AZ360" s="12" t="str">
        <f t="shared" si="129"/>
        <v/>
      </c>
      <c r="BA360" s="12" t="str">
        <f>IF(_xlfn.IFNA(VLOOKUP(AU360,$K:$L,2,FALSE),"")=0,"",_xlfn.IFNA(VLOOKUP(AU360,$K:$L,2,FALSE),""))</f>
        <v/>
      </c>
      <c r="BB360" s="12" t="str">
        <f>IF(_xlfn.IFNA(VLOOKUP(AV360,$K:$L,2,FALSE),"")=0,"",_xlfn.IFNA(VLOOKUP(AV360,$K:$L,2,FALSE),""))</f>
        <v/>
      </c>
      <c r="BC360" s="12" t="str">
        <f>IF(_xlfn.IFNA(VLOOKUP(AW360,$K:$L,2,FALSE),"")=0,"",_xlfn.IFNA(VLOOKUP(AW360,$K:$L,2,FALSE),""))</f>
        <v/>
      </c>
      <c r="BD360" s="12" t="str">
        <f>IF(_xlfn.IFNA(VLOOKUP(AX360,$K:$L,2,FALSE),"")=0,"",_xlfn.IFNA(VLOOKUP(AX360,$K:$L,2,FALSE),""))</f>
        <v/>
      </c>
      <c r="BE360" s="12" t="str">
        <f>IF(_xlfn.IFNA(VLOOKUP(AY360,$K:$L,2,FALSE),"")=0,"",_xlfn.IFNA(VLOOKUP(AY360,$K:$L,2,FALSE),""))</f>
        <v/>
      </c>
      <c r="BF360" s="12" t="str">
        <f>_xlfn.IFNA(VLOOKUP(Y360,对应表!$Z:$AA,2,FALSE)&amp;Z360,"")</f>
        <v>COT:17</v>
      </c>
      <c r="BG360" s="12" t="str">
        <f>_xlfn.IFNA(VLOOKUP(AA360,对应表!$Z:$AA,2,FALSE)&amp;AB360,"")</f>
        <v/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L360">
        <f t="shared" si="120"/>
        <v>17</v>
      </c>
      <c r="BM360" t="str">
        <f t="shared" si="121"/>
        <v/>
      </c>
    </row>
    <row r="361" spans="11:65" x14ac:dyDescent="0.15">
      <c r="K361" t="str">
        <f t="shared" si="127"/>
        <v>被动刚烈lv9</v>
      </c>
      <c r="L361" s="6" t="str">
        <f>Q361&amp;":"&amp;M361&amp;":"&amp;VLOOKUP(N361,对应表!B:C,2,FALSE)&amp;":"&amp;IF(buff!O361="",0,O361)</f>
        <v>20289:100:1:0</v>
      </c>
      <c r="M361">
        <v>100</v>
      </c>
      <c r="N361" s="1" t="s">
        <v>299</v>
      </c>
      <c r="O361">
        <v>0</v>
      </c>
      <c r="Q361">
        <v>20289</v>
      </c>
      <c r="R361" s="4" t="s">
        <v>1331</v>
      </c>
      <c r="S361" s="4" t="str">
        <f t="shared" si="119"/>
        <v>被动刚烈lv9</v>
      </c>
      <c r="T361" t="s">
        <v>300</v>
      </c>
      <c r="Y361" t="s">
        <v>441</v>
      </c>
      <c r="Z361">
        <v>18</v>
      </c>
      <c r="AI361" s="12" t="str">
        <f t="shared" si="128"/>
        <v>COT:18</v>
      </c>
      <c r="AR361">
        <v>999</v>
      </c>
      <c r="AU361" s="4"/>
      <c r="AV361" s="4"/>
      <c r="AW361" s="4"/>
      <c r="AX361" s="4"/>
      <c r="AZ361" s="12" t="str">
        <f t="shared" si="129"/>
        <v/>
      </c>
      <c r="BA361" s="12" t="str">
        <f>IF(_xlfn.IFNA(VLOOKUP(AU361,$K:$L,2,FALSE),"")=0,"",_xlfn.IFNA(VLOOKUP(AU361,$K:$L,2,FALSE),""))</f>
        <v/>
      </c>
      <c r="BB361" s="12" t="str">
        <f>IF(_xlfn.IFNA(VLOOKUP(AV361,$K:$L,2,FALSE),"")=0,"",_xlfn.IFNA(VLOOKUP(AV361,$K:$L,2,FALSE),""))</f>
        <v/>
      </c>
      <c r="BC361" s="12" t="str">
        <f>IF(_xlfn.IFNA(VLOOKUP(AW361,$K:$L,2,FALSE),"")=0,"",_xlfn.IFNA(VLOOKUP(AW361,$K:$L,2,FALSE),""))</f>
        <v/>
      </c>
      <c r="BD361" s="12" t="str">
        <f>IF(_xlfn.IFNA(VLOOKUP(AX361,$K:$L,2,FALSE),"")=0,"",_xlfn.IFNA(VLOOKUP(AX361,$K:$L,2,FALSE),""))</f>
        <v/>
      </c>
      <c r="BE361" s="12" t="str">
        <f>IF(_xlfn.IFNA(VLOOKUP(AY361,$K:$L,2,FALSE),"")=0,"",_xlfn.IFNA(VLOOKUP(AY361,$K:$L,2,FALSE),""))</f>
        <v/>
      </c>
      <c r="BF361" s="12" t="str">
        <f>_xlfn.IFNA(VLOOKUP(Y361,对应表!$Z:$AA,2,FALSE)&amp;Z361,"")</f>
        <v>COT:18</v>
      </c>
      <c r="BG361" s="12" t="str">
        <f>_xlfn.IFNA(VLOOKUP(AA361,对应表!$Z:$AA,2,FALSE)&amp;AB361,"")</f>
        <v/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L361">
        <f t="shared" si="120"/>
        <v>18</v>
      </c>
      <c r="BM361" t="str">
        <f t="shared" si="121"/>
        <v/>
      </c>
    </row>
    <row r="362" spans="11:65" x14ac:dyDescent="0.15">
      <c r="K362" t="str">
        <f t="shared" si="127"/>
        <v>被动刚烈lv10</v>
      </c>
      <c r="L362" s="6" t="str">
        <f>Q362&amp;":"&amp;M362&amp;":"&amp;VLOOKUP(N362,对应表!B:C,2,FALSE)&amp;":"&amp;IF(buff!O362="",0,O362)</f>
        <v>20290:100:1:0</v>
      </c>
      <c r="M362">
        <v>100</v>
      </c>
      <c r="N362" s="1" t="s">
        <v>299</v>
      </c>
      <c r="O362">
        <v>0</v>
      </c>
      <c r="Q362">
        <v>20290</v>
      </c>
      <c r="R362" s="4" t="s">
        <v>1332</v>
      </c>
      <c r="S362" s="4" t="str">
        <f t="shared" si="119"/>
        <v>被动刚烈lv10</v>
      </c>
      <c r="T362" t="s">
        <v>300</v>
      </c>
      <c r="Y362" t="s">
        <v>441</v>
      </c>
      <c r="Z362">
        <v>19</v>
      </c>
      <c r="AI362" s="12" t="str">
        <f t="shared" si="128"/>
        <v>COT:19</v>
      </c>
      <c r="AR362">
        <v>999</v>
      </c>
      <c r="AU362" s="4"/>
      <c r="AV362" s="4"/>
      <c r="AW362" s="4"/>
      <c r="AX362" s="4"/>
      <c r="AZ362" s="12" t="str">
        <f t="shared" si="129"/>
        <v/>
      </c>
      <c r="BA362" s="12" t="str">
        <f>IF(_xlfn.IFNA(VLOOKUP(AU362,$K:$L,2,FALSE),"")=0,"",_xlfn.IFNA(VLOOKUP(AU362,$K:$L,2,FALSE),""))</f>
        <v/>
      </c>
      <c r="BB362" s="12" t="str">
        <f>IF(_xlfn.IFNA(VLOOKUP(AV362,$K:$L,2,FALSE),"")=0,"",_xlfn.IFNA(VLOOKUP(AV362,$K:$L,2,FALSE),""))</f>
        <v/>
      </c>
      <c r="BC362" s="12" t="str">
        <f>IF(_xlfn.IFNA(VLOOKUP(AW362,$K:$L,2,FALSE),"")=0,"",_xlfn.IFNA(VLOOKUP(AW362,$K:$L,2,FALSE),""))</f>
        <v/>
      </c>
      <c r="BD362" s="12" t="str">
        <f>IF(_xlfn.IFNA(VLOOKUP(AX362,$K:$L,2,FALSE),"")=0,"",_xlfn.IFNA(VLOOKUP(AX362,$K:$L,2,FALSE),""))</f>
        <v/>
      </c>
      <c r="BE362" s="12" t="str">
        <f>IF(_xlfn.IFNA(VLOOKUP(AY362,$K:$L,2,FALSE),"")=0,"",_xlfn.IFNA(VLOOKUP(AY362,$K:$L,2,FALSE),""))</f>
        <v/>
      </c>
      <c r="BF362" s="12" t="str">
        <f>_xlfn.IFNA(VLOOKUP(Y362,对应表!$Z:$AA,2,FALSE)&amp;Z362,"")</f>
        <v>COT:19</v>
      </c>
      <c r="BG362" s="12" t="str">
        <f>_xlfn.IFNA(VLOOKUP(AA362,对应表!$Z:$AA,2,FALSE)&amp;AB362,"")</f>
        <v/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L362">
        <f t="shared" si="120"/>
        <v>19</v>
      </c>
      <c r="BM362" t="str">
        <f t="shared" si="121"/>
        <v/>
      </c>
    </row>
    <row r="363" spans="11:65" x14ac:dyDescent="0.15">
      <c r="K363" t="str">
        <f t="shared" si="127"/>
        <v>被动刚烈lv11</v>
      </c>
      <c r="L363" s="6" t="str">
        <f>Q363&amp;":"&amp;M363&amp;":"&amp;VLOOKUP(N363,对应表!B:C,2,FALSE)&amp;":"&amp;IF(buff!O363="",0,O363)</f>
        <v>20291:100:1:0</v>
      </c>
      <c r="M363">
        <v>100</v>
      </c>
      <c r="N363" s="1" t="s">
        <v>299</v>
      </c>
      <c r="O363">
        <v>0</v>
      </c>
      <c r="Q363">
        <v>20291</v>
      </c>
      <c r="R363" s="4" t="s">
        <v>1333</v>
      </c>
      <c r="S363" s="4" t="str">
        <f t="shared" si="119"/>
        <v>被动刚烈lv11</v>
      </c>
      <c r="T363" t="s">
        <v>300</v>
      </c>
      <c r="Y363" t="s">
        <v>441</v>
      </c>
      <c r="Z363">
        <v>20</v>
      </c>
      <c r="AI363" s="12" t="str">
        <f t="shared" si="128"/>
        <v>COT:20</v>
      </c>
      <c r="AR363">
        <v>999</v>
      </c>
      <c r="AU363" s="4"/>
      <c r="AV363" s="4"/>
      <c r="AW363" s="4"/>
      <c r="AX363" s="4"/>
      <c r="AZ363" s="12" t="str">
        <f t="shared" si="129"/>
        <v/>
      </c>
      <c r="BA363" s="12" t="str">
        <f>IF(_xlfn.IFNA(VLOOKUP(AU363,$K:$L,2,FALSE),"")=0,"",_xlfn.IFNA(VLOOKUP(AU363,$K:$L,2,FALSE),""))</f>
        <v/>
      </c>
      <c r="BB363" s="12" t="str">
        <f>IF(_xlfn.IFNA(VLOOKUP(AV363,$K:$L,2,FALSE),"")=0,"",_xlfn.IFNA(VLOOKUP(AV363,$K:$L,2,FALSE),""))</f>
        <v/>
      </c>
      <c r="BC363" s="12" t="str">
        <f>IF(_xlfn.IFNA(VLOOKUP(AW363,$K:$L,2,FALSE),"")=0,"",_xlfn.IFNA(VLOOKUP(AW363,$K:$L,2,FALSE),""))</f>
        <v/>
      </c>
      <c r="BD363" s="12" t="str">
        <f>IF(_xlfn.IFNA(VLOOKUP(AX363,$K:$L,2,FALSE),"")=0,"",_xlfn.IFNA(VLOOKUP(AX363,$K:$L,2,FALSE),""))</f>
        <v/>
      </c>
      <c r="BE363" s="12" t="str">
        <f>IF(_xlfn.IFNA(VLOOKUP(AY363,$K:$L,2,FALSE),"")=0,"",_xlfn.IFNA(VLOOKUP(AY363,$K:$L,2,FALSE),""))</f>
        <v/>
      </c>
      <c r="BF363" s="12" t="str">
        <f>_xlfn.IFNA(VLOOKUP(Y363,对应表!$Z:$AA,2,FALSE)&amp;Z363,"")</f>
        <v>COT:20</v>
      </c>
      <c r="BG363" s="12" t="str">
        <f>_xlfn.IFNA(VLOOKUP(AA363,对应表!$Z:$AA,2,FALSE)&amp;AB363,"")</f>
        <v/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L363">
        <f t="shared" si="120"/>
        <v>20</v>
      </c>
      <c r="BM363" t="str">
        <f t="shared" si="121"/>
        <v/>
      </c>
    </row>
    <row r="364" spans="11:65" x14ac:dyDescent="0.15">
      <c r="K364" t="str">
        <f t="shared" si="127"/>
        <v>被动刚烈lv12</v>
      </c>
      <c r="L364" s="6" t="str">
        <f>Q364&amp;":"&amp;M364&amp;":"&amp;VLOOKUP(N364,对应表!B:C,2,FALSE)&amp;":"&amp;IF(buff!O364="",0,O364)</f>
        <v>20292:100:1:0</v>
      </c>
      <c r="M364">
        <v>100</v>
      </c>
      <c r="N364" s="1" t="s">
        <v>299</v>
      </c>
      <c r="O364">
        <v>0</v>
      </c>
      <c r="Q364">
        <v>20292</v>
      </c>
      <c r="R364" s="4" t="s">
        <v>1334</v>
      </c>
      <c r="S364" s="4" t="str">
        <f t="shared" si="119"/>
        <v>被动刚烈lv12</v>
      </c>
      <c r="T364" t="s">
        <v>300</v>
      </c>
      <c r="Y364" t="s">
        <v>441</v>
      </c>
      <c r="Z364">
        <v>21</v>
      </c>
      <c r="AI364" s="12" t="str">
        <f t="shared" si="128"/>
        <v>COT:21</v>
      </c>
      <c r="AR364">
        <v>999</v>
      </c>
      <c r="AU364" s="4"/>
      <c r="AV364" s="4"/>
      <c r="AW364" s="4"/>
      <c r="AX364" s="4"/>
      <c r="AZ364" s="12" t="str">
        <f t="shared" si="129"/>
        <v/>
      </c>
      <c r="BA364" s="12" t="str">
        <f>IF(_xlfn.IFNA(VLOOKUP(AU364,$K:$L,2,FALSE),"")=0,"",_xlfn.IFNA(VLOOKUP(AU364,$K:$L,2,FALSE),""))</f>
        <v/>
      </c>
      <c r="BB364" s="12" t="str">
        <f>IF(_xlfn.IFNA(VLOOKUP(AV364,$K:$L,2,FALSE),"")=0,"",_xlfn.IFNA(VLOOKUP(AV364,$K:$L,2,FALSE),""))</f>
        <v/>
      </c>
      <c r="BC364" s="12" t="str">
        <f>IF(_xlfn.IFNA(VLOOKUP(AW364,$K:$L,2,FALSE),"")=0,"",_xlfn.IFNA(VLOOKUP(AW364,$K:$L,2,FALSE),""))</f>
        <v/>
      </c>
      <c r="BD364" s="12" t="str">
        <f>IF(_xlfn.IFNA(VLOOKUP(AX364,$K:$L,2,FALSE),"")=0,"",_xlfn.IFNA(VLOOKUP(AX364,$K:$L,2,FALSE),""))</f>
        <v/>
      </c>
      <c r="BE364" s="12" t="str">
        <f>IF(_xlfn.IFNA(VLOOKUP(AY364,$K:$L,2,FALSE),"")=0,"",_xlfn.IFNA(VLOOKUP(AY364,$K:$L,2,FALSE),""))</f>
        <v/>
      </c>
      <c r="BF364" s="12" t="str">
        <f>_xlfn.IFNA(VLOOKUP(Y364,对应表!$Z:$AA,2,FALSE)&amp;Z364,"")</f>
        <v>COT:21</v>
      </c>
      <c r="BG364" s="12" t="str">
        <f>_xlfn.IFNA(VLOOKUP(AA364,对应表!$Z:$AA,2,FALSE)&amp;AB364,"")</f>
        <v/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L364">
        <f t="shared" si="120"/>
        <v>21</v>
      </c>
      <c r="BM364" t="str">
        <f t="shared" si="121"/>
        <v/>
      </c>
    </row>
    <row r="365" spans="11:65" x14ac:dyDescent="0.15">
      <c r="K365" t="str">
        <f t="shared" si="127"/>
        <v>被动刚烈lv13</v>
      </c>
      <c r="L365" s="6" t="str">
        <f>Q365&amp;":"&amp;M365&amp;":"&amp;VLOOKUP(N365,对应表!B:C,2,FALSE)&amp;":"&amp;IF(buff!O365="",0,O365)</f>
        <v>20293:100:1:0</v>
      </c>
      <c r="M365">
        <v>100</v>
      </c>
      <c r="N365" s="1" t="s">
        <v>299</v>
      </c>
      <c r="O365">
        <v>0</v>
      </c>
      <c r="Q365">
        <v>20293</v>
      </c>
      <c r="R365" s="4" t="s">
        <v>1335</v>
      </c>
      <c r="S365" s="4" t="str">
        <f t="shared" si="119"/>
        <v>被动刚烈lv13</v>
      </c>
      <c r="T365" t="s">
        <v>300</v>
      </c>
      <c r="Y365" t="s">
        <v>441</v>
      </c>
      <c r="Z365">
        <v>22</v>
      </c>
      <c r="AI365" s="12" t="str">
        <f t="shared" si="128"/>
        <v>COT:22</v>
      </c>
      <c r="AR365">
        <v>999</v>
      </c>
      <c r="AU365" s="4"/>
      <c r="AV365" s="4"/>
      <c r="AW365" s="4"/>
      <c r="AX365" s="4"/>
      <c r="AZ365" s="12" t="str">
        <f t="shared" si="129"/>
        <v/>
      </c>
      <c r="BA365" s="12" t="str">
        <f>IF(_xlfn.IFNA(VLOOKUP(AU365,$K:$L,2,FALSE),"")=0,"",_xlfn.IFNA(VLOOKUP(AU365,$K:$L,2,FALSE),""))</f>
        <v/>
      </c>
      <c r="BB365" s="12" t="str">
        <f>IF(_xlfn.IFNA(VLOOKUP(AV365,$K:$L,2,FALSE),"")=0,"",_xlfn.IFNA(VLOOKUP(AV365,$K:$L,2,FALSE),""))</f>
        <v/>
      </c>
      <c r="BC365" s="12" t="str">
        <f>IF(_xlfn.IFNA(VLOOKUP(AW365,$K:$L,2,FALSE),"")=0,"",_xlfn.IFNA(VLOOKUP(AW365,$K:$L,2,FALSE),""))</f>
        <v/>
      </c>
      <c r="BD365" s="12" t="str">
        <f>IF(_xlfn.IFNA(VLOOKUP(AX365,$K:$L,2,FALSE),"")=0,"",_xlfn.IFNA(VLOOKUP(AX365,$K:$L,2,FALSE),""))</f>
        <v/>
      </c>
      <c r="BE365" s="12" t="str">
        <f>IF(_xlfn.IFNA(VLOOKUP(AY365,$K:$L,2,FALSE),"")=0,"",_xlfn.IFNA(VLOOKUP(AY365,$K:$L,2,FALSE),""))</f>
        <v/>
      </c>
      <c r="BF365" s="12" t="str">
        <f>_xlfn.IFNA(VLOOKUP(Y365,对应表!$Z:$AA,2,FALSE)&amp;Z365,"")</f>
        <v>COT:22</v>
      </c>
      <c r="BG365" s="12" t="str">
        <f>_xlfn.IFNA(VLOOKUP(AA365,对应表!$Z:$AA,2,FALSE)&amp;AB365,"")</f>
        <v/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L365">
        <f t="shared" si="120"/>
        <v>22</v>
      </c>
      <c r="BM365" t="str">
        <f t="shared" si="121"/>
        <v/>
      </c>
    </row>
    <row r="366" spans="11:65" x14ac:dyDescent="0.15">
      <c r="K366" t="str">
        <f t="shared" si="127"/>
        <v>被动刚烈lv14</v>
      </c>
      <c r="L366" s="6" t="str">
        <f>Q366&amp;":"&amp;M366&amp;":"&amp;VLOOKUP(N366,对应表!B:C,2,FALSE)&amp;":"&amp;IF(buff!O366="",0,O366)</f>
        <v>20294:100:1:0</v>
      </c>
      <c r="M366">
        <v>100</v>
      </c>
      <c r="N366" s="1" t="s">
        <v>299</v>
      </c>
      <c r="O366">
        <v>0</v>
      </c>
      <c r="Q366">
        <v>20294</v>
      </c>
      <c r="R366" s="4" t="s">
        <v>1336</v>
      </c>
      <c r="S366" s="4" t="str">
        <f t="shared" si="119"/>
        <v>被动刚烈lv14</v>
      </c>
      <c r="T366" t="s">
        <v>300</v>
      </c>
      <c r="Y366" t="s">
        <v>441</v>
      </c>
      <c r="Z366">
        <v>23</v>
      </c>
      <c r="AI366" s="12" t="str">
        <f t="shared" si="128"/>
        <v>COT:23</v>
      </c>
      <c r="AR366">
        <v>999</v>
      </c>
      <c r="AU366" s="4"/>
      <c r="AV366" s="4"/>
      <c r="AW366" s="4"/>
      <c r="AX366" s="4"/>
      <c r="AZ366" s="12" t="str">
        <f t="shared" si="129"/>
        <v/>
      </c>
      <c r="BA366" s="12" t="str">
        <f>IF(_xlfn.IFNA(VLOOKUP(AU366,$K:$L,2,FALSE),"")=0,"",_xlfn.IFNA(VLOOKUP(AU366,$K:$L,2,FALSE),""))</f>
        <v/>
      </c>
      <c r="BB366" s="12" t="str">
        <f>IF(_xlfn.IFNA(VLOOKUP(AV366,$K:$L,2,FALSE),"")=0,"",_xlfn.IFNA(VLOOKUP(AV366,$K:$L,2,FALSE),""))</f>
        <v/>
      </c>
      <c r="BC366" s="12" t="str">
        <f>IF(_xlfn.IFNA(VLOOKUP(AW366,$K:$L,2,FALSE),"")=0,"",_xlfn.IFNA(VLOOKUP(AW366,$K:$L,2,FALSE),""))</f>
        <v/>
      </c>
      <c r="BD366" s="12" t="str">
        <f>IF(_xlfn.IFNA(VLOOKUP(AX366,$K:$L,2,FALSE),"")=0,"",_xlfn.IFNA(VLOOKUP(AX366,$K:$L,2,FALSE),""))</f>
        <v/>
      </c>
      <c r="BE366" s="12" t="str">
        <f>IF(_xlfn.IFNA(VLOOKUP(AY366,$K:$L,2,FALSE),"")=0,"",_xlfn.IFNA(VLOOKUP(AY366,$K:$L,2,FALSE),""))</f>
        <v/>
      </c>
      <c r="BF366" s="12" t="str">
        <f>_xlfn.IFNA(VLOOKUP(Y366,对应表!$Z:$AA,2,FALSE)&amp;Z366,"")</f>
        <v>COT:23</v>
      </c>
      <c r="BG366" s="12" t="str">
        <f>_xlfn.IFNA(VLOOKUP(AA366,对应表!$Z:$AA,2,FALSE)&amp;AB366,"")</f>
        <v/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L366">
        <f t="shared" si="120"/>
        <v>23</v>
      </c>
      <c r="BM366" t="str">
        <f t="shared" si="121"/>
        <v/>
      </c>
    </row>
    <row r="367" spans="11:65" x14ac:dyDescent="0.15">
      <c r="K367" t="str">
        <f t="shared" si="127"/>
        <v>被动刚烈lv15</v>
      </c>
      <c r="L367" s="6" t="str">
        <f>Q367&amp;":"&amp;M367&amp;":"&amp;VLOOKUP(N367,对应表!B:C,2,FALSE)&amp;":"&amp;IF(buff!O367="",0,O367)</f>
        <v>20295:100:1:0</v>
      </c>
      <c r="M367">
        <v>100</v>
      </c>
      <c r="N367" s="1" t="s">
        <v>299</v>
      </c>
      <c r="O367">
        <v>0</v>
      </c>
      <c r="Q367">
        <v>20295</v>
      </c>
      <c r="R367" s="4" t="s">
        <v>1337</v>
      </c>
      <c r="S367" s="4" t="str">
        <f t="shared" si="119"/>
        <v>被动刚烈lv15</v>
      </c>
      <c r="T367" t="s">
        <v>300</v>
      </c>
      <c r="Y367" t="s">
        <v>441</v>
      </c>
      <c r="Z367">
        <v>24</v>
      </c>
      <c r="AI367" s="12" t="str">
        <f t="shared" si="128"/>
        <v>COT:24</v>
      </c>
      <c r="AR367">
        <v>999</v>
      </c>
      <c r="AU367" s="4"/>
      <c r="AV367" s="4"/>
      <c r="AW367" s="4"/>
      <c r="AX367" s="4"/>
      <c r="AZ367" s="12" t="str">
        <f t="shared" si="129"/>
        <v/>
      </c>
      <c r="BA367" s="12" t="str">
        <f>IF(_xlfn.IFNA(VLOOKUP(AU367,$K:$L,2,FALSE),"")=0,"",_xlfn.IFNA(VLOOKUP(AU367,$K:$L,2,FALSE),""))</f>
        <v/>
      </c>
      <c r="BB367" s="12" t="str">
        <f>IF(_xlfn.IFNA(VLOOKUP(AV367,$K:$L,2,FALSE),"")=0,"",_xlfn.IFNA(VLOOKUP(AV367,$K:$L,2,FALSE),""))</f>
        <v/>
      </c>
      <c r="BC367" s="12" t="str">
        <f>IF(_xlfn.IFNA(VLOOKUP(AW367,$K:$L,2,FALSE),"")=0,"",_xlfn.IFNA(VLOOKUP(AW367,$K:$L,2,FALSE),""))</f>
        <v/>
      </c>
      <c r="BD367" s="12" t="str">
        <f>IF(_xlfn.IFNA(VLOOKUP(AX367,$K:$L,2,FALSE),"")=0,"",_xlfn.IFNA(VLOOKUP(AX367,$K:$L,2,FALSE),""))</f>
        <v/>
      </c>
      <c r="BE367" s="12" t="str">
        <f>IF(_xlfn.IFNA(VLOOKUP(AY367,$K:$L,2,FALSE),"")=0,"",_xlfn.IFNA(VLOOKUP(AY367,$K:$L,2,FALSE),""))</f>
        <v/>
      </c>
      <c r="BF367" s="12" t="str">
        <f>_xlfn.IFNA(VLOOKUP(Y367,对应表!$Z:$AA,2,FALSE)&amp;Z367,"")</f>
        <v>COT:24</v>
      </c>
      <c r="BG367" s="12" t="str">
        <f>_xlfn.IFNA(VLOOKUP(AA367,对应表!$Z:$AA,2,FALSE)&amp;AB367,"")</f>
        <v/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L367">
        <f t="shared" si="120"/>
        <v>24</v>
      </c>
      <c r="BM367" t="str">
        <f t="shared" si="121"/>
        <v/>
      </c>
    </row>
    <row r="368" spans="11:65" x14ac:dyDescent="0.15">
      <c r="K368" t="str">
        <f t="shared" si="127"/>
        <v>被动刚烈lv16</v>
      </c>
      <c r="L368" s="6" t="str">
        <f>Q368&amp;":"&amp;M368&amp;":"&amp;VLOOKUP(N368,对应表!B:C,2,FALSE)&amp;":"&amp;IF(buff!O368="",0,O368)</f>
        <v>20296:100:1:0</v>
      </c>
      <c r="M368">
        <v>100</v>
      </c>
      <c r="N368" s="1" t="s">
        <v>299</v>
      </c>
      <c r="O368">
        <v>0</v>
      </c>
      <c r="Q368">
        <v>20296</v>
      </c>
      <c r="R368" s="4" t="s">
        <v>1338</v>
      </c>
      <c r="S368" s="4" t="str">
        <f t="shared" si="119"/>
        <v>被动刚烈lv16</v>
      </c>
      <c r="T368" t="s">
        <v>300</v>
      </c>
      <c r="Y368" t="s">
        <v>441</v>
      </c>
      <c r="Z368">
        <v>25</v>
      </c>
      <c r="AI368" s="12" t="str">
        <f t="shared" si="128"/>
        <v>COT:25</v>
      </c>
      <c r="AR368">
        <v>999</v>
      </c>
      <c r="AU368" s="4"/>
      <c r="AV368" s="4"/>
      <c r="AW368" s="4"/>
      <c r="AX368" s="4"/>
      <c r="AZ368" s="12" t="str">
        <f t="shared" si="129"/>
        <v/>
      </c>
      <c r="BA368" s="12" t="str">
        <f>IF(_xlfn.IFNA(VLOOKUP(AU368,$K:$L,2,FALSE),"")=0,"",_xlfn.IFNA(VLOOKUP(AU368,$K:$L,2,FALSE),""))</f>
        <v/>
      </c>
      <c r="BB368" s="12" t="str">
        <f>IF(_xlfn.IFNA(VLOOKUP(AV368,$K:$L,2,FALSE),"")=0,"",_xlfn.IFNA(VLOOKUP(AV368,$K:$L,2,FALSE),""))</f>
        <v/>
      </c>
      <c r="BC368" s="12" t="str">
        <f>IF(_xlfn.IFNA(VLOOKUP(AW368,$K:$L,2,FALSE),"")=0,"",_xlfn.IFNA(VLOOKUP(AW368,$K:$L,2,FALSE),""))</f>
        <v/>
      </c>
      <c r="BD368" s="12" t="str">
        <f>IF(_xlfn.IFNA(VLOOKUP(AX368,$K:$L,2,FALSE),"")=0,"",_xlfn.IFNA(VLOOKUP(AX368,$K:$L,2,FALSE),""))</f>
        <v/>
      </c>
      <c r="BE368" s="12" t="str">
        <f>IF(_xlfn.IFNA(VLOOKUP(AY368,$K:$L,2,FALSE),"")=0,"",_xlfn.IFNA(VLOOKUP(AY368,$K:$L,2,FALSE),""))</f>
        <v/>
      </c>
      <c r="BF368" s="12" t="str">
        <f>_xlfn.IFNA(VLOOKUP(Y368,对应表!$Z:$AA,2,FALSE)&amp;Z368,"")</f>
        <v>COT:25</v>
      </c>
      <c r="BG368" s="12" t="str">
        <f>_xlfn.IFNA(VLOOKUP(AA368,对应表!$Z:$AA,2,FALSE)&amp;AB368,"")</f>
        <v/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L368">
        <f t="shared" si="120"/>
        <v>25</v>
      </c>
      <c r="BM368" t="str">
        <f t="shared" si="121"/>
        <v/>
      </c>
    </row>
    <row r="369" spans="11:65" x14ac:dyDescent="0.15">
      <c r="K369" t="str">
        <f t="shared" si="127"/>
        <v>被动刚烈lv17</v>
      </c>
      <c r="L369" s="6" t="str">
        <f>Q369&amp;":"&amp;M369&amp;":"&amp;VLOOKUP(N369,对应表!B:C,2,FALSE)&amp;":"&amp;IF(buff!O369="",0,O369)</f>
        <v>20297:100:1:0</v>
      </c>
      <c r="M369">
        <v>100</v>
      </c>
      <c r="N369" s="1" t="s">
        <v>299</v>
      </c>
      <c r="O369">
        <v>0</v>
      </c>
      <c r="Q369">
        <v>20297</v>
      </c>
      <c r="R369" s="4" t="s">
        <v>1339</v>
      </c>
      <c r="S369" s="4" t="str">
        <f t="shared" si="119"/>
        <v>被动刚烈lv17</v>
      </c>
      <c r="T369" t="s">
        <v>300</v>
      </c>
      <c r="Y369" t="s">
        <v>441</v>
      </c>
      <c r="Z369">
        <v>26</v>
      </c>
      <c r="AI369" s="12" t="str">
        <f t="shared" si="128"/>
        <v>COT:26</v>
      </c>
      <c r="AR369">
        <v>999</v>
      </c>
      <c r="AU369" s="4"/>
      <c r="AV369" s="4"/>
      <c r="AW369" s="4"/>
      <c r="AX369" s="4"/>
      <c r="AZ369" s="12" t="str">
        <f t="shared" si="129"/>
        <v/>
      </c>
      <c r="BA369" s="12" t="str">
        <f>IF(_xlfn.IFNA(VLOOKUP(AU369,$K:$L,2,FALSE),"")=0,"",_xlfn.IFNA(VLOOKUP(AU369,$K:$L,2,FALSE),""))</f>
        <v/>
      </c>
      <c r="BB369" s="12" t="str">
        <f>IF(_xlfn.IFNA(VLOOKUP(AV369,$K:$L,2,FALSE),"")=0,"",_xlfn.IFNA(VLOOKUP(AV369,$K:$L,2,FALSE),""))</f>
        <v/>
      </c>
      <c r="BC369" s="12" t="str">
        <f>IF(_xlfn.IFNA(VLOOKUP(AW369,$K:$L,2,FALSE),"")=0,"",_xlfn.IFNA(VLOOKUP(AW369,$K:$L,2,FALSE),""))</f>
        <v/>
      </c>
      <c r="BD369" s="12" t="str">
        <f>IF(_xlfn.IFNA(VLOOKUP(AX369,$K:$L,2,FALSE),"")=0,"",_xlfn.IFNA(VLOOKUP(AX369,$K:$L,2,FALSE),""))</f>
        <v/>
      </c>
      <c r="BE369" s="12" t="str">
        <f>IF(_xlfn.IFNA(VLOOKUP(AY369,$K:$L,2,FALSE),"")=0,"",_xlfn.IFNA(VLOOKUP(AY369,$K:$L,2,FALSE),""))</f>
        <v/>
      </c>
      <c r="BF369" s="12" t="str">
        <f>_xlfn.IFNA(VLOOKUP(Y369,对应表!$Z:$AA,2,FALSE)&amp;Z369,"")</f>
        <v>COT:26</v>
      </c>
      <c r="BG369" s="12" t="str">
        <f>_xlfn.IFNA(VLOOKUP(AA369,对应表!$Z:$AA,2,FALSE)&amp;AB369,"")</f>
        <v/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L369">
        <f t="shared" si="120"/>
        <v>26</v>
      </c>
      <c r="BM369" t="str">
        <f t="shared" si="121"/>
        <v/>
      </c>
    </row>
    <row r="370" spans="11:65" x14ac:dyDescent="0.15">
      <c r="K370" t="str">
        <f t="shared" si="127"/>
        <v>被动刚烈lv18</v>
      </c>
      <c r="L370" s="6" t="str">
        <f>Q370&amp;":"&amp;M370&amp;":"&amp;VLOOKUP(N370,对应表!B:C,2,FALSE)&amp;":"&amp;IF(buff!O370="",0,O370)</f>
        <v>20298:100:1:0</v>
      </c>
      <c r="M370">
        <v>100</v>
      </c>
      <c r="N370" s="1" t="s">
        <v>299</v>
      </c>
      <c r="O370">
        <v>0</v>
      </c>
      <c r="Q370">
        <v>20298</v>
      </c>
      <c r="R370" s="4" t="s">
        <v>1340</v>
      </c>
      <c r="S370" s="4" t="str">
        <f t="shared" si="119"/>
        <v>被动刚烈lv18</v>
      </c>
      <c r="T370" t="s">
        <v>300</v>
      </c>
      <c r="Y370" t="s">
        <v>441</v>
      </c>
      <c r="Z370">
        <v>27</v>
      </c>
      <c r="AI370" s="12" t="str">
        <f t="shared" si="128"/>
        <v>COT:27</v>
      </c>
      <c r="AR370">
        <v>999</v>
      </c>
      <c r="AU370" s="4"/>
      <c r="AV370" s="4"/>
      <c r="AW370" s="4"/>
      <c r="AX370" s="4"/>
      <c r="AZ370" s="12" t="str">
        <f t="shared" si="129"/>
        <v/>
      </c>
      <c r="BA370" s="12" t="str">
        <f>IF(_xlfn.IFNA(VLOOKUP(AU370,$K:$L,2,FALSE),"")=0,"",_xlfn.IFNA(VLOOKUP(AU370,$K:$L,2,FALSE),""))</f>
        <v/>
      </c>
      <c r="BB370" s="12" t="str">
        <f>IF(_xlfn.IFNA(VLOOKUP(AV370,$K:$L,2,FALSE),"")=0,"",_xlfn.IFNA(VLOOKUP(AV370,$K:$L,2,FALSE),""))</f>
        <v/>
      </c>
      <c r="BC370" s="12" t="str">
        <f>IF(_xlfn.IFNA(VLOOKUP(AW370,$K:$L,2,FALSE),"")=0,"",_xlfn.IFNA(VLOOKUP(AW370,$K:$L,2,FALSE),""))</f>
        <v/>
      </c>
      <c r="BD370" s="12" t="str">
        <f>IF(_xlfn.IFNA(VLOOKUP(AX370,$K:$L,2,FALSE),"")=0,"",_xlfn.IFNA(VLOOKUP(AX370,$K:$L,2,FALSE),""))</f>
        <v/>
      </c>
      <c r="BE370" s="12" t="str">
        <f>IF(_xlfn.IFNA(VLOOKUP(AY370,$K:$L,2,FALSE),"")=0,"",_xlfn.IFNA(VLOOKUP(AY370,$K:$L,2,FALSE),""))</f>
        <v/>
      </c>
      <c r="BF370" s="12" t="str">
        <f>_xlfn.IFNA(VLOOKUP(Y370,对应表!$Z:$AA,2,FALSE)&amp;Z370,"")</f>
        <v>COT:27</v>
      </c>
      <c r="BG370" s="12" t="str">
        <f>_xlfn.IFNA(VLOOKUP(AA370,对应表!$Z:$AA,2,FALSE)&amp;AB370,"")</f>
        <v/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L370">
        <f t="shared" si="120"/>
        <v>27</v>
      </c>
      <c r="BM370" t="str">
        <f t="shared" si="121"/>
        <v/>
      </c>
    </row>
    <row r="371" spans="11:65" x14ac:dyDescent="0.15">
      <c r="K371" t="str">
        <f t="shared" si="127"/>
        <v>被动刚烈lv19</v>
      </c>
      <c r="L371" s="6" t="str">
        <f>Q371&amp;":"&amp;M371&amp;":"&amp;VLOOKUP(N371,对应表!B:C,2,FALSE)&amp;":"&amp;IF(buff!O371="",0,O371)</f>
        <v>20299:100:1:0</v>
      </c>
      <c r="M371">
        <v>100</v>
      </c>
      <c r="N371" s="1" t="s">
        <v>299</v>
      </c>
      <c r="O371">
        <v>0</v>
      </c>
      <c r="Q371">
        <v>20299</v>
      </c>
      <c r="R371" s="4" t="s">
        <v>1341</v>
      </c>
      <c r="S371" s="4" t="str">
        <f t="shared" si="119"/>
        <v>被动刚烈lv19</v>
      </c>
      <c r="T371" t="s">
        <v>300</v>
      </c>
      <c r="Y371" t="s">
        <v>441</v>
      </c>
      <c r="Z371">
        <v>28</v>
      </c>
      <c r="AI371" s="12" t="str">
        <f t="shared" si="128"/>
        <v>COT:28</v>
      </c>
      <c r="AR371">
        <v>999</v>
      </c>
      <c r="AU371" s="4"/>
      <c r="AV371" s="4"/>
      <c r="AW371" s="4"/>
      <c r="AX371" s="4"/>
      <c r="AZ371" s="12" t="str">
        <f t="shared" si="129"/>
        <v/>
      </c>
      <c r="BA371" s="12" t="str">
        <f>IF(_xlfn.IFNA(VLOOKUP(AU371,$K:$L,2,FALSE),"")=0,"",_xlfn.IFNA(VLOOKUP(AU371,$K:$L,2,FALSE),""))</f>
        <v/>
      </c>
      <c r="BB371" s="12" t="str">
        <f>IF(_xlfn.IFNA(VLOOKUP(AV371,$K:$L,2,FALSE),"")=0,"",_xlfn.IFNA(VLOOKUP(AV371,$K:$L,2,FALSE),""))</f>
        <v/>
      </c>
      <c r="BC371" s="12" t="str">
        <f>IF(_xlfn.IFNA(VLOOKUP(AW371,$K:$L,2,FALSE),"")=0,"",_xlfn.IFNA(VLOOKUP(AW371,$K:$L,2,FALSE),""))</f>
        <v/>
      </c>
      <c r="BD371" s="12" t="str">
        <f>IF(_xlfn.IFNA(VLOOKUP(AX371,$K:$L,2,FALSE),"")=0,"",_xlfn.IFNA(VLOOKUP(AX371,$K:$L,2,FALSE),""))</f>
        <v/>
      </c>
      <c r="BE371" s="12" t="str">
        <f>IF(_xlfn.IFNA(VLOOKUP(AY371,$K:$L,2,FALSE),"")=0,"",_xlfn.IFNA(VLOOKUP(AY371,$K:$L,2,FALSE),""))</f>
        <v/>
      </c>
      <c r="BF371" s="12" t="str">
        <f>_xlfn.IFNA(VLOOKUP(Y371,对应表!$Z:$AA,2,FALSE)&amp;Z371,"")</f>
        <v>COT:28</v>
      </c>
      <c r="BG371" s="12" t="str">
        <f>_xlfn.IFNA(VLOOKUP(AA371,对应表!$Z:$AA,2,FALSE)&amp;AB371,"")</f>
        <v/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L371">
        <f t="shared" si="120"/>
        <v>28</v>
      </c>
      <c r="BM371" t="str">
        <f t="shared" si="121"/>
        <v/>
      </c>
    </row>
    <row r="372" spans="11:65" x14ac:dyDescent="0.15">
      <c r="K372" t="str">
        <f t="shared" si="127"/>
        <v>被动刚烈lv20</v>
      </c>
      <c r="L372" s="6" t="str">
        <f>Q372&amp;":"&amp;M372&amp;":"&amp;VLOOKUP(N372,对应表!B:C,2,FALSE)&amp;":"&amp;IF(buff!O372="",0,O372)</f>
        <v>20300:100:1:0</v>
      </c>
      <c r="M372">
        <v>100</v>
      </c>
      <c r="N372" s="1" t="s">
        <v>299</v>
      </c>
      <c r="O372">
        <v>0</v>
      </c>
      <c r="Q372">
        <v>20300</v>
      </c>
      <c r="R372" s="4" t="s">
        <v>1342</v>
      </c>
      <c r="S372" s="4" t="str">
        <f t="shared" si="119"/>
        <v>被动刚烈lv20</v>
      </c>
      <c r="T372" t="s">
        <v>300</v>
      </c>
      <c r="Y372" t="s">
        <v>441</v>
      </c>
      <c r="Z372">
        <v>29</v>
      </c>
      <c r="AI372" s="12" t="str">
        <f t="shared" si="128"/>
        <v>COT:29</v>
      </c>
      <c r="AR372">
        <v>999</v>
      </c>
      <c r="AU372" s="4"/>
      <c r="AV372" s="4"/>
      <c r="AW372" s="4"/>
      <c r="AX372" s="4"/>
      <c r="AZ372" s="12" t="str">
        <f t="shared" si="129"/>
        <v/>
      </c>
      <c r="BA372" s="12" t="str">
        <f>IF(_xlfn.IFNA(VLOOKUP(AU372,$K:$L,2,FALSE),"")=0,"",_xlfn.IFNA(VLOOKUP(AU372,$K:$L,2,FALSE),""))</f>
        <v/>
      </c>
      <c r="BB372" s="12" t="str">
        <f>IF(_xlfn.IFNA(VLOOKUP(AV372,$K:$L,2,FALSE),"")=0,"",_xlfn.IFNA(VLOOKUP(AV372,$K:$L,2,FALSE),""))</f>
        <v/>
      </c>
      <c r="BC372" s="12" t="str">
        <f>IF(_xlfn.IFNA(VLOOKUP(AW372,$K:$L,2,FALSE),"")=0,"",_xlfn.IFNA(VLOOKUP(AW372,$K:$L,2,FALSE),""))</f>
        <v/>
      </c>
      <c r="BD372" s="12" t="str">
        <f>IF(_xlfn.IFNA(VLOOKUP(AX372,$K:$L,2,FALSE),"")=0,"",_xlfn.IFNA(VLOOKUP(AX372,$K:$L,2,FALSE),""))</f>
        <v/>
      </c>
      <c r="BE372" s="12" t="str">
        <f>IF(_xlfn.IFNA(VLOOKUP(AY372,$K:$L,2,FALSE),"")=0,"",_xlfn.IFNA(VLOOKUP(AY372,$K:$L,2,FALSE),""))</f>
        <v/>
      </c>
      <c r="BF372" s="12" t="str">
        <f>_xlfn.IFNA(VLOOKUP(Y372,对应表!$Z:$AA,2,FALSE)&amp;Z372,"")</f>
        <v>COT:29</v>
      </c>
      <c r="BG372" s="12" t="str">
        <f>_xlfn.IFNA(VLOOKUP(AA372,对应表!$Z:$AA,2,FALSE)&amp;AB372,"")</f>
        <v/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L372">
        <f t="shared" si="120"/>
        <v>29</v>
      </c>
      <c r="BM372" t="str">
        <f t="shared" si="121"/>
        <v/>
      </c>
    </row>
    <row r="373" spans="11:65" x14ac:dyDescent="0.15">
      <c r="K373" t="str">
        <f t="shared" ref="K373:K392" si="130">R373</f>
        <v>被动祝福小lv1</v>
      </c>
      <c r="L373" s="6" t="str">
        <f>Q373&amp;":"&amp;M373&amp;":"&amp;VLOOKUP(N373,对应表!B:C,2,FALSE)&amp;":"&amp;IF(buff!O373="",0,O373)</f>
        <v>20301:100:3:9</v>
      </c>
      <c r="M373">
        <v>100</v>
      </c>
      <c r="N373" s="1" t="s">
        <v>120</v>
      </c>
      <c r="O373">
        <v>9</v>
      </c>
      <c r="Q373">
        <v>20301</v>
      </c>
      <c r="R373" s="4" t="s">
        <v>890</v>
      </c>
      <c r="S373" s="4" t="str">
        <f t="shared" si="119"/>
        <v>被动祝福小lv1</v>
      </c>
      <c r="T373" t="s">
        <v>300</v>
      </c>
      <c r="Y373" t="s">
        <v>1157</v>
      </c>
      <c r="Z373" t="e">
        <f>INT(VLOOKUP($I373,角色属性概况!$I:$N,VLOOKUP($H373,对应表!$AD:$AE,2,FALSE),FALSE)*$J373)</f>
        <v>#N/A</v>
      </c>
      <c r="AI373" s="12" t="str">
        <f t="shared" ref="AI373:AI392" si="131">IF(BF373="","",BF373)&amp;IF(BG373="","","|"&amp;BG373)&amp;IF(BH373="","","|"&amp;BH373)&amp;IF(BI373="","","|"&amp;BI373)&amp;IF(BJ373="","","|"&amp;BJ373)</f>
        <v/>
      </c>
      <c r="AR373">
        <v>999</v>
      </c>
      <c r="AU373" s="4"/>
      <c r="AV373" s="4"/>
      <c r="AW373" s="4"/>
      <c r="AX373" s="4"/>
      <c r="AZ373" s="12" t="str">
        <f t="shared" ref="AZ373:AZ392" si="132">IF(BA373="","",BA373)&amp;IF(BB373="","","|"&amp;BB373)&amp;IF(BC373="","","|"&amp;BC373)&amp;IF(BD373="","","|"&amp;BD373)&amp;IF(BE373="","","|"&amp;BE373)</f>
        <v/>
      </c>
      <c r="BA373" s="12" t="str">
        <f>IF(_xlfn.IFNA(VLOOKUP(AU373,$K:$L,2,FALSE),"")=0,"",_xlfn.IFNA(VLOOKUP(AU373,$K:$L,2,FALSE),""))</f>
        <v/>
      </c>
      <c r="BB373" s="12" t="str">
        <f>IF(_xlfn.IFNA(VLOOKUP(AV373,$K:$L,2,FALSE),"")=0,"",_xlfn.IFNA(VLOOKUP(AV373,$K:$L,2,FALSE),""))</f>
        <v/>
      </c>
      <c r="BC373" s="12" t="str">
        <f>IF(_xlfn.IFNA(VLOOKUP(AW373,$K:$L,2,FALSE),"")=0,"",_xlfn.IFNA(VLOOKUP(AW373,$K:$L,2,FALSE),""))</f>
        <v/>
      </c>
      <c r="BD373" s="12" t="str">
        <f>IF(_xlfn.IFNA(VLOOKUP(AX373,$K:$L,2,FALSE),"")=0,"",_xlfn.IFNA(VLOOKUP(AX373,$K:$L,2,FALSE),""))</f>
        <v/>
      </c>
      <c r="BE373" s="12" t="str">
        <f>IF(_xlfn.IFNA(VLOOKUP(AY373,$K:$L,2,FALSE),"")=0,"",_xlfn.IFNA(VLOOKUP(AY373,$K:$L,2,FALSE),""))</f>
        <v/>
      </c>
      <c r="BF373" s="12" t="str">
        <f>_xlfn.IFNA(VLOOKUP(Y373,对应表!$Z:$AA,2,FALSE)&amp;Z373,"")</f>
        <v/>
      </c>
      <c r="BG373" s="12" t="str">
        <f>_xlfn.IFNA(VLOOKUP(AA373,对应表!$Z:$AA,2,FALSE)&amp;AB373,"")</f>
        <v/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L373" t="e">
        <f t="shared" si="120"/>
        <v>#N/A</v>
      </c>
      <c r="BM373" t="str">
        <f t="shared" si="121"/>
        <v/>
      </c>
    </row>
    <row r="374" spans="11:65" x14ac:dyDescent="0.15">
      <c r="K374" t="str">
        <f t="shared" si="130"/>
        <v>被动祝福小lv2</v>
      </c>
      <c r="L374" s="6" t="str">
        <f>Q374&amp;":"&amp;M374&amp;":"&amp;VLOOKUP(N374,对应表!B:C,2,FALSE)&amp;":"&amp;IF(buff!O374="",0,O374)</f>
        <v>20302:100:3:9</v>
      </c>
      <c r="M374">
        <v>100</v>
      </c>
      <c r="N374" s="1" t="s">
        <v>120</v>
      </c>
      <c r="O374">
        <v>9</v>
      </c>
      <c r="Q374">
        <v>20302</v>
      </c>
      <c r="R374" s="4" t="s">
        <v>891</v>
      </c>
      <c r="S374" s="4" t="str">
        <f t="shared" si="119"/>
        <v>被动祝福小lv2</v>
      </c>
      <c r="T374" t="s">
        <v>300</v>
      </c>
      <c r="Y374" t="s">
        <v>1157</v>
      </c>
      <c r="Z374" t="e">
        <f>INT(VLOOKUP($I374,角色属性概况!$I:$N,VLOOKUP($H374,对应表!$AD:$AE,2,FALSE),FALSE)*$J374)</f>
        <v>#N/A</v>
      </c>
      <c r="AI374" s="12" t="str">
        <f t="shared" si="131"/>
        <v/>
      </c>
      <c r="AR374">
        <v>999</v>
      </c>
      <c r="AU374" s="4"/>
      <c r="AV374" s="4"/>
      <c r="AW374" s="4"/>
      <c r="AX374" s="4"/>
      <c r="AZ374" s="12" t="str">
        <f t="shared" si="132"/>
        <v/>
      </c>
      <c r="BA374" s="12" t="str">
        <f>IF(_xlfn.IFNA(VLOOKUP(AU374,$K:$L,2,FALSE),"")=0,"",_xlfn.IFNA(VLOOKUP(AU374,$K:$L,2,FALSE),""))</f>
        <v/>
      </c>
      <c r="BB374" s="12" t="str">
        <f>IF(_xlfn.IFNA(VLOOKUP(AV374,$K:$L,2,FALSE),"")=0,"",_xlfn.IFNA(VLOOKUP(AV374,$K:$L,2,FALSE),""))</f>
        <v/>
      </c>
      <c r="BC374" s="12" t="str">
        <f>IF(_xlfn.IFNA(VLOOKUP(AW374,$K:$L,2,FALSE),"")=0,"",_xlfn.IFNA(VLOOKUP(AW374,$K:$L,2,FALSE),""))</f>
        <v/>
      </c>
      <c r="BD374" s="12" t="str">
        <f>IF(_xlfn.IFNA(VLOOKUP(AX374,$K:$L,2,FALSE),"")=0,"",_xlfn.IFNA(VLOOKUP(AX374,$K:$L,2,FALSE),""))</f>
        <v/>
      </c>
      <c r="BE374" s="12" t="str">
        <f>IF(_xlfn.IFNA(VLOOKUP(AY374,$K:$L,2,FALSE),"")=0,"",_xlfn.IFNA(VLOOKUP(AY374,$K:$L,2,FALSE),""))</f>
        <v/>
      </c>
      <c r="BF374" s="12" t="str">
        <f>_xlfn.IFNA(VLOOKUP(Y374,对应表!$Z:$AA,2,FALSE)&amp;Z374,"")</f>
        <v/>
      </c>
      <c r="BG374" s="12" t="str">
        <f>_xlfn.IFNA(VLOOKUP(AA374,对应表!$Z:$AA,2,FALSE)&amp;AB374,"")</f>
        <v/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L374" t="e">
        <f t="shared" si="120"/>
        <v>#N/A</v>
      </c>
      <c r="BM374" t="str">
        <f t="shared" si="121"/>
        <v/>
      </c>
    </row>
    <row r="375" spans="11:65" x14ac:dyDescent="0.15">
      <c r="K375" t="str">
        <f t="shared" si="130"/>
        <v>被动祝福小lv3</v>
      </c>
      <c r="L375" s="6" t="str">
        <f>Q375&amp;":"&amp;M375&amp;":"&amp;VLOOKUP(N375,对应表!B:C,2,FALSE)&amp;":"&amp;IF(buff!O375="",0,O375)</f>
        <v>20303:100:3:9</v>
      </c>
      <c r="M375">
        <v>100</v>
      </c>
      <c r="N375" s="1" t="s">
        <v>120</v>
      </c>
      <c r="O375">
        <v>9</v>
      </c>
      <c r="Q375">
        <v>20303</v>
      </c>
      <c r="R375" s="4" t="s">
        <v>892</v>
      </c>
      <c r="S375" s="4" t="str">
        <f t="shared" si="119"/>
        <v>被动祝福小lv3</v>
      </c>
      <c r="T375" t="s">
        <v>300</v>
      </c>
      <c r="Y375" t="s">
        <v>1157</v>
      </c>
      <c r="Z375" t="e">
        <f>INT(VLOOKUP($I375,角色属性概况!$I:$N,VLOOKUP($H375,对应表!$AD:$AE,2,FALSE),FALSE)*$J375)</f>
        <v>#N/A</v>
      </c>
      <c r="AI375" s="12" t="str">
        <f t="shared" si="131"/>
        <v/>
      </c>
      <c r="AR375">
        <v>999</v>
      </c>
      <c r="AU375" s="4"/>
      <c r="AV375" s="4"/>
      <c r="AW375" s="4"/>
      <c r="AX375" s="4"/>
      <c r="AZ375" s="12" t="str">
        <f t="shared" si="132"/>
        <v/>
      </c>
      <c r="BA375" s="12" t="str">
        <f>IF(_xlfn.IFNA(VLOOKUP(AU375,$K:$L,2,FALSE),"")=0,"",_xlfn.IFNA(VLOOKUP(AU375,$K:$L,2,FALSE),""))</f>
        <v/>
      </c>
      <c r="BB375" s="12" t="str">
        <f>IF(_xlfn.IFNA(VLOOKUP(AV375,$K:$L,2,FALSE),"")=0,"",_xlfn.IFNA(VLOOKUP(AV375,$K:$L,2,FALSE),""))</f>
        <v/>
      </c>
      <c r="BC375" s="12" t="str">
        <f>IF(_xlfn.IFNA(VLOOKUP(AW375,$K:$L,2,FALSE),"")=0,"",_xlfn.IFNA(VLOOKUP(AW375,$K:$L,2,FALSE),""))</f>
        <v/>
      </c>
      <c r="BD375" s="12" t="str">
        <f>IF(_xlfn.IFNA(VLOOKUP(AX375,$K:$L,2,FALSE),"")=0,"",_xlfn.IFNA(VLOOKUP(AX375,$K:$L,2,FALSE),""))</f>
        <v/>
      </c>
      <c r="BE375" s="12" t="str">
        <f>IF(_xlfn.IFNA(VLOOKUP(AY375,$K:$L,2,FALSE),"")=0,"",_xlfn.IFNA(VLOOKUP(AY375,$K:$L,2,FALSE),""))</f>
        <v/>
      </c>
      <c r="BF375" s="12" t="str">
        <f>_xlfn.IFNA(VLOOKUP(Y375,对应表!$Z:$AA,2,FALSE)&amp;Z375,"")</f>
        <v/>
      </c>
      <c r="BG375" s="12" t="str">
        <f>_xlfn.IFNA(VLOOKUP(AA375,对应表!$Z:$AA,2,FALSE)&amp;AB375,"")</f>
        <v/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L375" t="e">
        <f t="shared" si="120"/>
        <v>#N/A</v>
      </c>
      <c r="BM375" t="str">
        <f t="shared" si="121"/>
        <v/>
      </c>
    </row>
    <row r="376" spans="11:65" x14ac:dyDescent="0.15">
      <c r="K376" t="str">
        <f t="shared" si="130"/>
        <v>被动祝福小lv4</v>
      </c>
      <c r="L376" s="6" t="str">
        <f>Q376&amp;":"&amp;M376&amp;":"&amp;VLOOKUP(N376,对应表!B:C,2,FALSE)&amp;":"&amp;IF(buff!O376="",0,O376)</f>
        <v>20304:100:3:9</v>
      </c>
      <c r="M376">
        <v>100</v>
      </c>
      <c r="N376" s="1" t="s">
        <v>120</v>
      </c>
      <c r="O376">
        <v>9</v>
      </c>
      <c r="Q376">
        <v>20304</v>
      </c>
      <c r="R376" s="4" t="s">
        <v>893</v>
      </c>
      <c r="S376" s="4" t="str">
        <f t="shared" si="119"/>
        <v>被动祝福小lv4</v>
      </c>
      <c r="T376" t="s">
        <v>300</v>
      </c>
      <c r="Y376" t="s">
        <v>1157</v>
      </c>
      <c r="Z376" t="e">
        <f>INT(VLOOKUP($I376,角色属性概况!$I:$N,VLOOKUP($H376,对应表!$AD:$AE,2,FALSE),FALSE)*$J376)</f>
        <v>#N/A</v>
      </c>
      <c r="AI376" s="12" t="str">
        <f t="shared" si="131"/>
        <v/>
      </c>
      <c r="AR376">
        <v>999</v>
      </c>
      <c r="AU376" s="4"/>
      <c r="AV376" s="4"/>
      <c r="AW376" s="4"/>
      <c r="AX376" s="4"/>
      <c r="AZ376" s="12" t="str">
        <f t="shared" si="132"/>
        <v/>
      </c>
      <c r="BA376" s="12" t="str">
        <f>IF(_xlfn.IFNA(VLOOKUP(AU376,$K:$L,2,FALSE),"")=0,"",_xlfn.IFNA(VLOOKUP(AU376,$K:$L,2,FALSE),""))</f>
        <v/>
      </c>
      <c r="BB376" s="12" t="str">
        <f>IF(_xlfn.IFNA(VLOOKUP(AV376,$K:$L,2,FALSE),"")=0,"",_xlfn.IFNA(VLOOKUP(AV376,$K:$L,2,FALSE),""))</f>
        <v/>
      </c>
      <c r="BC376" s="12" t="str">
        <f>IF(_xlfn.IFNA(VLOOKUP(AW376,$K:$L,2,FALSE),"")=0,"",_xlfn.IFNA(VLOOKUP(AW376,$K:$L,2,FALSE),""))</f>
        <v/>
      </c>
      <c r="BD376" s="12" t="str">
        <f>IF(_xlfn.IFNA(VLOOKUP(AX376,$K:$L,2,FALSE),"")=0,"",_xlfn.IFNA(VLOOKUP(AX376,$K:$L,2,FALSE),""))</f>
        <v/>
      </c>
      <c r="BE376" s="12" t="str">
        <f>IF(_xlfn.IFNA(VLOOKUP(AY376,$K:$L,2,FALSE),"")=0,"",_xlfn.IFNA(VLOOKUP(AY376,$K:$L,2,FALSE),""))</f>
        <v/>
      </c>
      <c r="BF376" s="12" t="str">
        <f>_xlfn.IFNA(VLOOKUP(Y376,对应表!$Z:$AA,2,FALSE)&amp;Z376,"")</f>
        <v/>
      </c>
      <c r="BG376" s="12" t="str">
        <f>_xlfn.IFNA(VLOOKUP(AA376,对应表!$Z:$AA,2,FALSE)&amp;AB376,"")</f>
        <v/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L376" t="e">
        <f t="shared" si="120"/>
        <v>#N/A</v>
      </c>
      <c r="BM376" t="str">
        <f t="shared" si="121"/>
        <v/>
      </c>
    </row>
    <row r="377" spans="11:65" x14ac:dyDescent="0.15">
      <c r="K377" t="str">
        <f t="shared" si="130"/>
        <v>被动祝福小lv5</v>
      </c>
      <c r="L377" s="6" t="str">
        <f>Q377&amp;":"&amp;M377&amp;":"&amp;VLOOKUP(N377,对应表!B:C,2,FALSE)&amp;":"&amp;IF(buff!O377="",0,O377)</f>
        <v>20305:100:3:9</v>
      </c>
      <c r="M377">
        <v>100</v>
      </c>
      <c r="N377" s="1" t="s">
        <v>120</v>
      </c>
      <c r="O377">
        <v>9</v>
      </c>
      <c r="Q377">
        <v>20305</v>
      </c>
      <c r="R377" s="4" t="s">
        <v>894</v>
      </c>
      <c r="S377" s="4" t="str">
        <f t="shared" si="119"/>
        <v>被动祝福小lv5</v>
      </c>
      <c r="T377" t="s">
        <v>300</v>
      </c>
      <c r="Y377" t="s">
        <v>1157</v>
      </c>
      <c r="Z377" t="e">
        <f>INT(VLOOKUP($I377,角色属性概况!$I:$N,VLOOKUP($H377,对应表!$AD:$AE,2,FALSE),FALSE)*$J377)</f>
        <v>#N/A</v>
      </c>
      <c r="AI377" s="12" t="str">
        <f t="shared" si="131"/>
        <v/>
      </c>
      <c r="AR377">
        <v>999</v>
      </c>
      <c r="AU377" s="4"/>
      <c r="AV377" s="4"/>
      <c r="AW377" s="4"/>
      <c r="AX377" s="4"/>
      <c r="AZ377" s="12" t="str">
        <f t="shared" si="132"/>
        <v/>
      </c>
      <c r="BA377" s="12" t="str">
        <f>IF(_xlfn.IFNA(VLOOKUP(AU377,$K:$L,2,FALSE),"")=0,"",_xlfn.IFNA(VLOOKUP(AU377,$K:$L,2,FALSE),""))</f>
        <v/>
      </c>
      <c r="BB377" s="12" t="str">
        <f>IF(_xlfn.IFNA(VLOOKUP(AV377,$K:$L,2,FALSE),"")=0,"",_xlfn.IFNA(VLOOKUP(AV377,$K:$L,2,FALSE),""))</f>
        <v/>
      </c>
      <c r="BC377" s="12" t="str">
        <f>IF(_xlfn.IFNA(VLOOKUP(AW377,$K:$L,2,FALSE),"")=0,"",_xlfn.IFNA(VLOOKUP(AW377,$K:$L,2,FALSE),""))</f>
        <v/>
      </c>
      <c r="BD377" s="12" t="str">
        <f>IF(_xlfn.IFNA(VLOOKUP(AX377,$K:$L,2,FALSE),"")=0,"",_xlfn.IFNA(VLOOKUP(AX377,$K:$L,2,FALSE),""))</f>
        <v/>
      </c>
      <c r="BE377" s="12" t="str">
        <f>IF(_xlfn.IFNA(VLOOKUP(AY377,$K:$L,2,FALSE),"")=0,"",_xlfn.IFNA(VLOOKUP(AY377,$K:$L,2,FALSE),""))</f>
        <v/>
      </c>
      <c r="BF377" s="12" t="str">
        <f>_xlfn.IFNA(VLOOKUP(Y377,对应表!$Z:$AA,2,FALSE)&amp;Z377,"")</f>
        <v/>
      </c>
      <c r="BG377" s="12" t="str">
        <f>_xlfn.IFNA(VLOOKUP(AA377,对应表!$Z:$AA,2,FALSE)&amp;AB377,"")</f>
        <v/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L377" t="e">
        <f t="shared" si="120"/>
        <v>#N/A</v>
      </c>
      <c r="BM377" t="str">
        <f t="shared" si="121"/>
        <v/>
      </c>
    </row>
    <row r="378" spans="11:65" x14ac:dyDescent="0.15">
      <c r="K378" t="str">
        <f t="shared" si="130"/>
        <v>被动祝福小lv6</v>
      </c>
      <c r="L378" s="6" t="str">
        <f>Q378&amp;":"&amp;M378&amp;":"&amp;VLOOKUP(N378,对应表!B:C,2,FALSE)&amp;":"&amp;IF(buff!O378="",0,O378)</f>
        <v>20306:100:3:9</v>
      </c>
      <c r="M378">
        <v>100</v>
      </c>
      <c r="N378" s="1" t="s">
        <v>120</v>
      </c>
      <c r="O378">
        <v>9</v>
      </c>
      <c r="Q378">
        <v>20306</v>
      </c>
      <c r="R378" s="4" t="s">
        <v>895</v>
      </c>
      <c r="S378" s="4" t="str">
        <f t="shared" si="119"/>
        <v>被动祝福小lv6</v>
      </c>
      <c r="T378" t="s">
        <v>300</v>
      </c>
      <c r="Y378" t="s">
        <v>1157</v>
      </c>
      <c r="Z378" t="e">
        <f>INT(VLOOKUP($I378,角色属性概况!$I:$N,VLOOKUP($H378,对应表!$AD:$AE,2,FALSE),FALSE)*$J378)</f>
        <v>#N/A</v>
      </c>
      <c r="AI378" s="12" t="str">
        <f t="shared" si="131"/>
        <v/>
      </c>
      <c r="AR378">
        <v>999</v>
      </c>
      <c r="AU378" s="4"/>
      <c r="AV378" s="4"/>
      <c r="AW378" s="4"/>
      <c r="AX378" s="4"/>
      <c r="AZ378" s="12" t="str">
        <f t="shared" si="132"/>
        <v/>
      </c>
      <c r="BA378" s="12" t="str">
        <f>IF(_xlfn.IFNA(VLOOKUP(AU378,$K:$L,2,FALSE),"")=0,"",_xlfn.IFNA(VLOOKUP(AU378,$K:$L,2,FALSE),""))</f>
        <v/>
      </c>
      <c r="BB378" s="12" t="str">
        <f>IF(_xlfn.IFNA(VLOOKUP(AV378,$K:$L,2,FALSE),"")=0,"",_xlfn.IFNA(VLOOKUP(AV378,$K:$L,2,FALSE),""))</f>
        <v/>
      </c>
      <c r="BC378" s="12" t="str">
        <f>IF(_xlfn.IFNA(VLOOKUP(AW378,$K:$L,2,FALSE),"")=0,"",_xlfn.IFNA(VLOOKUP(AW378,$K:$L,2,FALSE),""))</f>
        <v/>
      </c>
      <c r="BD378" s="12" t="str">
        <f>IF(_xlfn.IFNA(VLOOKUP(AX378,$K:$L,2,FALSE),"")=0,"",_xlfn.IFNA(VLOOKUP(AX378,$K:$L,2,FALSE),""))</f>
        <v/>
      </c>
      <c r="BE378" s="12" t="str">
        <f>IF(_xlfn.IFNA(VLOOKUP(AY378,$K:$L,2,FALSE),"")=0,"",_xlfn.IFNA(VLOOKUP(AY378,$K:$L,2,FALSE),""))</f>
        <v/>
      </c>
      <c r="BF378" s="12" t="str">
        <f>_xlfn.IFNA(VLOOKUP(Y378,对应表!$Z:$AA,2,FALSE)&amp;Z378,"")</f>
        <v/>
      </c>
      <c r="BG378" s="12" t="str">
        <f>_xlfn.IFNA(VLOOKUP(AA378,对应表!$Z:$AA,2,FALSE)&amp;AB378,"")</f>
        <v/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L378" t="e">
        <f t="shared" si="120"/>
        <v>#N/A</v>
      </c>
      <c r="BM378" t="str">
        <f t="shared" si="121"/>
        <v/>
      </c>
    </row>
    <row r="379" spans="11:65" x14ac:dyDescent="0.15">
      <c r="K379" t="str">
        <f t="shared" si="130"/>
        <v>被动祝福小lv7</v>
      </c>
      <c r="L379" s="6" t="str">
        <f>Q379&amp;":"&amp;M379&amp;":"&amp;VLOOKUP(N379,对应表!B:C,2,FALSE)&amp;":"&amp;IF(buff!O379="",0,O379)</f>
        <v>20307:100:3:9</v>
      </c>
      <c r="M379">
        <v>100</v>
      </c>
      <c r="N379" s="1" t="s">
        <v>120</v>
      </c>
      <c r="O379">
        <v>9</v>
      </c>
      <c r="Q379">
        <v>20307</v>
      </c>
      <c r="R379" s="4" t="s">
        <v>896</v>
      </c>
      <c r="S379" s="4" t="str">
        <f t="shared" si="119"/>
        <v>被动祝福小lv7</v>
      </c>
      <c r="T379" t="s">
        <v>300</v>
      </c>
      <c r="Y379" t="s">
        <v>1157</v>
      </c>
      <c r="Z379" t="e">
        <f>INT(VLOOKUP($I379,角色属性概况!$I:$N,VLOOKUP($H379,对应表!$AD:$AE,2,FALSE),FALSE)*$J379)</f>
        <v>#N/A</v>
      </c>
      <c r="AI379" s="12" t="str">
        <f t="shared" si="131"/>
        <v/>
      </c>
      <c r="AR379">
        <v>999</v>
      </c>
      <c r="AU379" s="4"/>
      <c r="AV379" s="4"/>
      <c r="AW379" s="4"/>
      <c r="AX379" s="4"/>
      <c r="AZ379" s="12" t="str">
        <f t="shared" si="132"/>
        <v/>
      </c>
      <c r="BA379" s="12" t="str">
        <f>IF(_xlfn.IFNA(VLOOKUP(AU379,$K:$L,2,FALSE),"")=0,"",_xlfn.IFNA(VLOOKUP(AU379,$K:$L,2,FALSE),""))</f>
        <v/>
      </c>
      <c r="BB379" s="12" t="str">
        <f>IF(_xlfn.IFNA(VLOOKUP(AV379,$K:$L,2,FALSE),"")=0,"",_xlfn.IFNA(VLOOKUP(AV379,$K:$L,2,FALSE),""))</f>
        <v/>
      </c>
      <c r="BC379" s="12" t="str">
        <f>IF(_xlfn.IFNA(VLOOKUP(AW379,$K:$L,2,FALSE),"")=0,"",_xlfn.IFNA(VLOOKUP(AW379,$K:$L,2,FALSE),""))</f>
        <v/>
      </c>
      <c r="BD379" s="12" t="str">
        <f>IF(_xlfn.IFNA(VLOOKUP(AX379,$K:$L,2,FALSE),"")=0,"",_xlfn.IFNA(VLOOKUP(AX379,$K:$L,2,FALSE),""))</f>
        <v/>
      </c>
      <c r="BE379" s="12" t="str">
        <f>IF(_xlfn.IFNA(VLOOKUP(AY379,$K:$L,2,FALSE),"")=0,"",_xlfn.IFNA(VLOOKUP(AY379,$K:$L,2,FALSE),""))</f>
        <v/>
      </c>
      <c r="BF379" s="12" t="str">
        <f>_xlfn.IFNA(VLOOKUP(Y379,对应表!$Z:$AA,2,FALSE)&amp;Z379,"")</f>
        <v/>
      </c>
      <c r="BG379" s="12" t="str">
        <f>_xlfn.IFNA(VLOOKUP(AA379,对应表!$Z:$AA,2,FALSE)&amp;AB379,"")</f>
        <v/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L379" t="e">
        <f t="shared" si="120"/>
        <v>#N/A</v>
      </c>
      <c r="BM379" t="str">
        <f t="shared" si="121"/>
        <v/>
      </c>
    </row>
    <row r="380" spans="11:65" x14ac:dyDescent="0.15">
      <c r="K380" t="str">
        <f t="shared" si="130"/>
        <v>被动祝福小lv8</v>
      </c>
      <c r="L380" s="6" t="str">
        <f>Q380&amp;":"&amp;M380&amp;":"&amp;VLOOKUP(N380,对应表!B:C,2,FALSE)&amp;":"&amp;IF(buff!O380="",0,O380)</f>
        <v>20308:100:3:9</v>
      </c>
      <c r="M380">
        <v>100</v>
      </c>
      <c r="N380" s="1" t="s">
        <v>120</v>
      </c>
      <c r="O380">
        <v>9</v>
      </c>
      <c r="Q380">
        <v>20308</v>
      </c>
      <c r="R380" s="4" t="s">
        <v>897</v>
      </c>
      <c r="S380" s="4" t="str">
        <f t="shared" si="119"/>
        <v>被动祝福小lv8</v>
      </c>
      <c r="T380" t="s">
        <v>300</v>
      </c>
      <c r="Y380" t="s">
        <v>1157</v>
      </c>
      <c r="Z380" t="e">
        <f>INT(VLOOKUP($I380,角色属性概况!$I:$N,VLOOKUP($H380,对应表!$AD:$AE,2,FALSE),FALSE)*$J380)</f>
        <v>#N/A</v>
      </c>
      <c r="AI380" s="12" t="str">
        <f t="shared" si="131"/>
        <v/>
      </c>
      <c r="AR380">
        <v>999</v>
      </c>
      <c r="AU380" s="4"/>
      <c r="AV380" s="4"/>
      <c r="AW380" s="4"/>
      <c r="AX380" s="4"/>
      <c r="AZ380" s="12" t="str">
        <f t="shared" si="132"/>
        <v/>
      </c>
      <c r="BA380" s="12" t="str">
        <f>IF(_xlfn.IFNA(VLOOKUP(AU380,$K:$L,2,FALSE),"")=0,"",_xlfn.IFNA(VLOOKUP(AU380,$K:$L,2,FALSE),""))</f>
        <v/>
      </c>
      <c r="BB380" s="12" t="str">
        <f>IF(_xlfn.IFNA(VLOOKUP(AV380,$K:$L,2,FALSE),"")=0,"",_xlfn.IFNA(VLOOKUP(AV380,$K:$L,2,FALSE),""))</f>
        <v/>
      </c>
      <c r="BC380" s="12" t="str">
        <f>IF(_xlfn.IFNA(VLOOKUP(AW380,$K:$L,2,FALSE),"")=0,"",_xlfn.IFNA(VLOOKUP(AW380,$K:$L,2,FALSE),""))</f>
        <v/>
      </c>
      <c r="BD380" s="12" t="str">
        <f>IF(_xlfn.IFNA(VLOOKUP(AX380,$K:$L,2,FALSE),"")=0,"",_xlfn.IFNA(VLOOKUP(AX380,$K:$L,2,FALSE),""))</f>
        <v/>
      </c>
      <c r="BE380" s="12" t="str">
        <f>IF(_xlfn.IFNA(VLOOKUP(AY380,$K:$L,2,FALSE),"")=0,"",_xlfn.IFNA(VLOOKUP(AY380,$K:$L,2,FALSE),""))</f>
        <v/>
      </c>
      <c r="BF380" s="12" t="str">
        <f>_xlfn.IFNA(VLOOKUP(Y380,对应表!$Z:$AA,2,FALSE)&amp;Z380,"")</f>
        <v/>
      </c>
      <c r="BG380" s="12" t="str">
        <f>_xlfn.IFNA(VLOOKUP(AA380,对应表!$Z:$AA,2,FALSE)&amp;AB380,"")</f>
        <v/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L380" t="e">
        <f t="shared" si="120"/>
        <v>#N/A</v>
      </c>
      <c r="BM380" t="str">
        <f t="shared" si="121"/>
        <v/>
      </c>
    </row>
    <row r="381" spans="11:65" x14ac:dyDescent="0.15">
      <c r="K381" t="str">
        <f t="shared" si="130"/>
        <v>被动祝福小lv9</v>
      </c>
      <c r="L381" s="6" t="str">
        <f>Q381&amp;":"&amp;M381&amp;":"&amp;VLOOKUP(N381,对应表!B:C,2,FALSE)&amp;":"&amp;IF(buff!O381="",0,O381)</f>
        <v>20309:100:3:9</v>
      </c>
      <c r="M381">
        <v>100</v>
      </c>
      <c r="N381" s="1" t="s">
        <v>120</v>
      </c>
      <c r="O381">
        <v>9</v>
      </c>
      <c r="Q381">
        <v>20309</v>
      </c>
      <c r="R381" s="4" t="s">
        <v>898</v>
      </c>
      <c r="S381" s="4" t="str">
        <f t="shared" si="119"/>
        <v>被动祝福小lv9</v>
      </c>
      <c r="T381" t="s">
        <v>300</v>
      </c>
      <c r="Y381" t="s">
        <v>1157</v>
      </c>
      <c r="Z381" t="e">
        <f>INT(VLOOKUP($I381,角色属性概况!$I:$N,VLOOKUP($H381,对应表!$AD:$AE,2,FALSE),FALSE)*$J381)</f>
        <v>#N/A</v>
      </c>
      <c r="AI381" s="12" t="str">
        <f t="shared" si="131"/>
        <v/>
      </c>
      <c r="AR381">
        <v>999</v>
      </c>
      <c r="AU381" s="4"/>
      <c r="AV381" s="4"/>
      <c r="AW381" s="4"/>
      <c r="AX381" s="4"/>
      <c r="AZ381" s="12" t="str">
        <f t="shared" si="132"/>
        <v/>
      </c>
      <c r="BA381" s="12" t="str">
        <f>IF(_xlfn.IFNA(VLOOKUP(AU381,$K:$L,2,FALSE),"")=0,"",_xlfn.IFNA(VLOOKUP(AU381,$K:$L,2,FALSE),""))</f>
        <v/>
      </c>
      <c r="BB381" s="12" t="str">
        <f>IF(_xlfn.IFNA(VLOOKUP(AV381,$K:$L,2,FALSE),"")=0,"",_xlfn.IFNA(VLOOKUP(AV381,$K:$L,2,FALSE),""))</f>
        <v/>
      </c>
      <c r="BC381" s="12" t="str">
        <f>IF(_xlfn.IFNA(VLOOKUP(AW381,$K:$L,2,FALSE),"")=0,"",_xlfn.IFNA(VLOOKUP(AW381,$K:$L,2,FALSE),""))</f>
        <v/>
      </c>
      <c r="BD381" s="12" t="str">
        <f>IF(_xlfn.IFNA(VLOOKUP(AX381,$K:$L,2,FALSE),"")=0,"",_xlfn.IFNA(VLOOKUP(AX381,$K:$L,2,FALSE),""))</f>
        <v/>
      </c>
      <c r="BE381" s="12" t="str">
        <f>IF(_xlfn.IFNA(VLOOKUP(AY381,$K:$L,2,FALSE),"")=0,"",_xlfn.IFNA(VLOOKUP(AY381,$K:$L,2,FALSE),""))</f>
        <v/>
      </c>
      <c r="BF381" s="12" t="str">
        <f>_xlfn.IFNA(VLOOKUP(Y381,对应表!$Z:$AA,2,FALSE)&amp;Z381,"")</f>
        <v/>
      </c>
      <c r="BG381" s="12" t="str">
        <f>_xlfn.IFNA(VLOOKUP(AA381,对应表!$Z:$AA,2,FALSE)&amp;AB381,"")</f>
        <v/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L381" t="e">
        <f t="shared" si="120"/>
        <v>#N/A</v>
      </c>
      <c r="BM381" t="str">
        <f t="shared" si="121"/>
        <v/>
      </c>
    </row>
    <row r="382" spans="11:65" x14ac:dyDescent="0.15">
      <c r="K382" t="str">
        <f t="shared" si="130"/>
        <v>被动祝福小lv10</v>
      </c>
      <c r="L382" s="6" t="str">
        <f>Q382&amp;":"&amp;M382&amp;":"&amp;VLOOKUP(N382,对应表!B:C,2,FALSE)&amp;":"&amp;IF(buff!O382="",0,O382)</f>
        <v>20310:100:3:9</v>
      </c>
      <c r="M382">
        <v>100</v>
      </c>
      <c r="N382" s="1" t="s">
        <v>120</v>
      </c>
      <c r="O382">
        <v>9</v>
      </c>
      <c r="Q382">
        <v>20310</v>
      </c>
      <c r="R382" s="4" t="s">
        <v>899</v>
      </c>
      <c r="S382" s="4" t="str">
        <f t="shared" si="119"/>
        <v>被动祝福小lv10</v>
      </c>
      <c r="T382" t="s">
        <v>300</v>
      </c>
      <c r="Y382" t="s">
        <v>1157</v>
      </c>
      <c r="Z382" t="e">
        <f>INT(VLOOKUP($I382,角色属性概况!$I:$N,VLOOKUP($H382,对应表!$AD:$AE,2,FALSE),FALSE)*$J382)</f>
        <v>#N/A</v>
      </c>
      <c r="AI382" s="12" t="str">
        <f t="shared" si="131"/>
        <v/>
      </c>
      <c r="AR382">
        <v>999</v>
      </c>
      <c r="AU382" s="4"/>
      <c r="AV382" s="4"/>
      <c r="AW382" s="4"/>
      <c r="AX382" s="4"/>
      <c r="AZ382" s="12" t="str">
        <f t="shared" si="132"/>
        <v/>
      </c>
      <c r="BA382" s="12" t="str">
        <f>IF(_xlfn.IFNA(VLOOKUP(AU382,$K:$L,2,FALSE),"")=0,"",_xlfn.IFNA(VLOOKUP(AU382,$K:$L,2,FALSE),""))</f>
        <v/>
      </c>
      <c r="BB382" s="12" t="str">
        <f>IF(_xlfn.IFNA(VLOOKUP(AV382,$K:$L,2,FALSE),"")=0,"",_xlfn.IFNA(VLOOKUP(AV382,$K:$L,2,FALSE),""))</f>
        <v/>
      </c>
      <c r="BC382" s="12" t="str">
        <f>IF(_xlfn.IFNA(VLOOKUP(AW382,$K:$L,2,FALSE),"")=0,"",_xlfn.IFNA(VLOOKUP(AW382,$K:$L,2,FALSE),""))</f>
        <v/>
      </c>
      <c r="BD382" s="12" t="str">
        <f>IF(_xlfn.IFNA(VLOOKUP(AX382,$K:$L,2,FALSE),"")=0,"",_xlfn.IFNA(VLOOKUP(AX382,$K:$L,2,FALSE),""))</f>
        <v/>
      </c>
      <c r="BE382" s="12" t="str">
        <f>IF(_xlfn.IFNA(VLOOKUP(AY382,$K:$L,2,FALSE),"")=0,"",_xlfn.IFNA(VLOOKUP(AY382,$K:$L,2,FALSE),""))</f>
        <v/>
      </c>
      <c r="BF382" s="12" t="str">
        <f>_xlfn.IFNA(VLOOKUP(Y382,对应表!$Z:$AA,2,FALSE)&amp;Z382,"")</f>
        <v/>
      </c>
      <c r="BG382" s="12" t="str">
        <f>_xlfn.IFNA(VLOOKUP(AA382,对应表!$Z:$AA,2,FALSE)&amp;AB382,"")</f>
        <v/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L382" t="e">
        <f t="shared" si="120"/>
        <v>#N/A</v>
      </c>
      <c r="BM382" t="str">
        <f t="shared" si="121"/>
        <v/>
      </c>
    </row>
    <row r="383" spans="11:65" x14ac:dyDescent="0.15">
      <c r="K383" t="str">
        <f t="shared" si="130"/>
        <v>被动祝福小lv11</v>
      </c>
      <c r="L383" s="6" t="str">
        <f>Q383&amp;":"&amp;M383&amp;":"&amp;VLOOKUP(N383,对应表!B:C,2,FALSE)&amp;":"&amp;IF(buff!O383="",0,O383)</f>
        <v>20311:100:3:9</v>
      </c>
      <c r="M383">
        <v>100</v>
      </c>
      <c r="N383" s="1" t="s">
        <v>120</v>
      </c>
      <c r="O383">
        <v>9</v>
      </c>
      <c r="Q383">
        <v>20311</v>
      </c>
      <c r="R383" s="4" t="s">
        <v>900</v>
      </c>
      <c r="S383" s="4" t="str">
        <f t="shared" si="119"/>
        <v>被动祝福小lv11</v>
      </c>
      <c r="T383" t="s">
        <v>300</v>
      </c>
      <c r="Y383" t="s">
        <v>1157</v>
      </c>
      <c r="Z383" t="e">
        <f>INT(VLOOKUP($I383,角色属性概况!$I:$N,VLOOKUP($H383,对应表!$AD:$AE,2,FALSE),FALSE)*$J383)</f>
        <v>#N/A</v>
      </c>
      <c r="AI383" s="12" t="str">
        <f t="shared" si="131"/>
        <v/>
      </c>
      <c r="AR383">
        <v>999</v>
      </c>
      <c r="AU383" s="4"/>
      <c r="AV383" s="4"/>
      <c r="AW383" s="4"/>
      <c r="AX383" s="4"/>
      <c r="AZ383" s="12" t="str">
        <f t="shared" si="132"/>
        <v/>
      </c>
      <c r="BA383" s="12" t="str">
        <f>IF(_xlfn.IFNA(VLOOKUP(AU383,$K:$L,2,FALSE),"")=0,"",_xlfn.IFNA(VLOOKUP(AU383,$K:$L,2,FALSE),""))</f>
        <v/>
      </c>
      <c r="BB383" s="12" t="str">
        <f>IF(_xlfn.IFNA(VLOOKUP(AV383,$K:$L,2,FALSE),"")=0,"",_xlfn.IFNA(VLOOKUP(AV383,$K:$L,2,FALSE),""))</f>
        <v/>
      </c>
      <c r="BC383" s="12" t="str">
        <f>IF(_xlfn.IFNA(VLOOKUP(AW383,$K:$L,2,FALSE),"")=0,"",_xlfn.IFNA(VLOOKUP(AW383,$K:$L,2,FALSE),""))</f>
        <v/>
      </c>
      <c r="BD383" s="12" t="str">
        <f>IF(_xlfn.IFNA(VLOOKUP(AX383,$K:$L,2,FALSE),"")=0,"",_xlfn.IFNA(VLOOKUP(AX383,$K:$L,2,FALSE),""))</f>
        <v/>
      </c>
      <c r="BE383" s="12" t="str">
        <f>IF(_xlfn.IFNA(VLOOKUP(AY383,$K:$L,2,FALSE),"")=0,"",_xlfn.IFNA(VLOOKUP(AY383,$K:$L,2,FALSE),""))</f>
        <v/>
      </c>
      <c r="BF383" s="12" t="str">
        <f>_xlfn.IFNA(VLOOKUP(Y383,对应表!$Z:$AA,2,FALSE)&amp;Z383,"")</f>
        <v/>
      </c>
      <c r="BG383" s="12" t="str">
        <f>_xlfn.IFNA(VLOOKUP(AA383,对应表!$Z:$AA,2,FALSE)&amp;AB383,"")</f>
        <v/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L383" t="e">
        <f t="shared" si="120"/>
        <v>#N/A</v>
      </c>
      <c r="BM383" t="str">
        <f t="shared" si="121"/>
        <v/>
      </c>
    </row>
    <row r="384" spans="11:65" x14ac:dyDescent="0.15">
      <c r="K384" t="str">
        <f t="shared" si="130"/>
        <v>被动祝福小lv12</v>
      </c>
      <c r="L384" s="6" t="str">
        <f>Q384&amp;":"&amp;M384&amp;":"&amp;VLOOKUP(N384,对应表!B:C,2,FALSE)&amp;":"&amp;IF(buff!O384="",0,O384)</f>
        <v>20312:100:3:9</v>
      </c>
      <c r="M384">
        <v>100</v>
      </c>
      <c r="N384" s="1" t="s">
        <v>120</v>
      </c>
      <c r="O384">
        <v>9</v>
      </c>
      <c r="Q384">
        <v>20312</v>
      </c>
      <c r="R384" s="4" t="s">
        <v>901</v>
      </c>
      <c r="S384" s="4" t="str">
        <f t="shared" si="119"/>
        <v>被动祝福小lv12</v>
      </c>
      <c r="T384" t="s">
        <v>300</v>
      </c>
      <c r="Y384" t="s">
        <v>1157</v>
      </c>
      <c r="Z384" t="e">
        <f>INT(VLOOKUP($I384,角色属性概况!$I:$N,VLOOKUP($H384,对应表!$AD:$AE,2,FALSE),FALSE)*$J384)</f>
        <v>#N/A</v>
      </c>
      <c r="AI384" s="12" t="str">
        <f t="shared" si="131"/>
        <v/>
      </c>
      <c r="AR384">
        <v>999</v>
      </c>
      <c r="AU384" s="4"/>
      <c r="AV384" s="4"/>
      <c r="AW384" s="4"/>
      <c r="AX384" s="4"/>
      <c r="AZ384" s="12" t="str">
        <f t="shared" si="132"/>
        <v/>
      </c>
      <c r="BA384" s="12" t="str">
        <f>IF(_xlfn.IFNA(VLOOKUP(AU384,$K:$L,2,FALSE),"")=0,"",_xlfn.IFNA(VLOOKUP(AU384,$K:$L,2,FALSE),""))</f>
        <v/>
      </c>
      <c r="BB384" s="12" t="str">
        <f>IF(_xlfn.IFNA(VLOOKUP(AV384,$K:$L,2,FALSE),"")=0,"",_xlfn.IFNA(VLOOKUP(AV384,$K:$L,2,FALSE),""))</f>
        <v/>
      </c>
      <c r="BC384" s="12" t="str">
        <f>IF(_xlfn.IFNA(VLOOKUP(AW384,$K:$L,2,FALSE),"")=0,"",_xlfn.IFNA(VLOOKUP(AW384,$K:$L,2,FALSE),""))</f>
        <v/>
      </c>
      <c r="BD384" s="12" t="str">
        <f>IF(_xlfn.IFNA(VLOOKUP(AX384,$K:$L,2,FALSE),"")=0,"",_xlfn.IFNA(VLOOKUP(AX384,$K:$L,2,FALSE),""))</f>
        <v/>
      </c>
      <c r="BE384" s="12" t="str">
        <f>IF(_xlfn.IFNA(VLOOKUP(AY384,$K:$L,2,FALSE),"")=0,"",_xlfn.IFNA(VLOOKUP(AY384,$K:$L,2,FALSE),""))</f>
        <v/>
      </c>
      <c r="BF384" s="12" t="str">
        <f>_xlfn.IFNA(VLOOKUP(Y384,对应表!$Z:$AA,2,FALSE)&amp;Z384,"")</f>
        <v/>
      </c>
      <c r="BG384" s="12" t="str">
        <f>_xlfn.IFNA(VLOOKUP(AA384,对应表!$Z:$AA,2,FALSE)&amp;AB384,"")</f>
        <v/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L384" t="e">
        <f t="shared" si="120"/>
        <v>#N/A</v>
      </c>
      <c r="BM384" t="str">
        <f t="shared" si="121"/>
        <v/>
      </c>
    </row>
    <row r="385" spans="11:65" x14ac:dyDescent="0.15">
      <c r="K385" t="str">
        <f t="shared" si="130"/>
        <v>被动祝福小lv13</v>
      </c>
      <c r="L385" s="6" t="str">
        <f>Q385&amp;":"&amp;M385&amp;":"&amp;VLOOKUP(N385,对应表!B:C,2,FALSE)&amp;":"&amp;IF(buff!O385="",0,O385)</f>
        <v>20313:100:3:9</v>
      </c>
      <c r="M385">
        <v>100</v>
      </c>
      <c r="N385" s="1" t="s">
        <v>120</v>
      </c>
      <c r="O385">
        <v>9</v>
      </c>
      <c r="Q385">
        <v>20313</v>
      </c>
      <c r="R385" s="4" t="s">
        <v>902</v>
      </c>
      <c r="S385" s="4" t="str">
        <f t="shared" si="119"/>
        <v>被动祝福小lv13</v>
      </c>
      <c r="T385" t="s">
        <v>300</v>
      </c>
      <c r="Y385" t="s">
        <v>1157</v>
      </c>
      <c r="Z385" t="e">
        <f>INT(VLOOKUP($I385,角色属性概况!$I:$N,VLOOKUP($H385,对应表!$AD:$AE,2,FALSE),FALSE)*$J385)</f>
        <v>#N/A</v>
      </c>
      <c r="AI385" s="12" t="str">
        <f t="shared" si="131"/>
        <v/>
      </c>
      <c r="AR385">
        <v>999</v>
      </c>
      <c r="AU385" s="4"/>
      <c r="AV385" s="4"/>
      <c r="AW385" s="4"/>
      <c r="AX385" s="4"/>
      <c r="AZ385" s="12" t="str">
        <f t="shared" si="132"/>
        <v/>
      </c>
      <c r="BA385" s="12" t="str">
        <f>IF(_xlfn.IFNA(VLOOKUP(AU385,$K:$L,2,FALSE),"")=0,"",_xlfn.IFNA(VLOOKUP(AU385,$K:$L,2,FALSE),""))</f>
        <v/>
      </c>
      <c r="BB385" s="12" t="str">
        <f>IF(_xlfn.IFNA(VLOOKUP(AV385,$K:$L,2,FALSE),"")=0,"",_xlfn.IFNA(VLOOKUP(AV385,$K:$L,2,FALSE),""))</f>
        <v/>
      </c>
      <c r="BC385" s="12" t="str">
        <f>IF(_xlfn.IFNA(VLOOKUP(AW385,$K:$L,2,FALSE),"")=0,"",_xlfn.IFNA(VLOOKUP(AW385,$K:$L,2,FALSE),""))</f>
        <v/>
      </c>
      <c r="BD385" s="12" t="str">
        <f>IF(_xlfn.IFNA(VLOOKUP(AX385,$K:$L,2,FALSE),"")=0,"",_xlfn.IFNA(VLOOKUP(AX385,$K:$L,2,FALSE),""))</f>
        <v/>
      </c>
      <c r="BE385" s="12" t="str">
        <f>IF(_xlfn.IFNA(VLOOKUP(AY385,$K:$L,2,FALSE),"")=0,"",_xlfn.IFNA(VLOOKUP(AY385,$K:$L,2,FALSE),""))</f>
        <v/>
      </c>
      <c r="BF385" s="12" t="str">
        <f>_xlfn.IFNA(VLOOKUP(Y385,对应表!$Z:$AA,2,FALSE)&amp;Z385,"")</f>
        <v/>
      </c>
      <c r="BG385" s="12" t="str">
        <f>_xlfn.IFNA(VLOOKUP(AA385,对应表!$Z:$AA,2,FALSE)&amp;AB385,"")</f>
        <v/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L385" t="e">
        <f t="shared" si="120"/>
        <v>#N/A</v>
      </c>
      <c r="BM385" t="str">
        <f t="shared" si="121"/>
        <v/>
      </c>
    </row>
    <row r="386" spans="11:65" x14ac:dyDescent="0.15">
      <c r="K386" t="str">
        <f t="shared" si="130"/>
        <v>被动祝福小lv14</v>
      </c>
      <c r="L386" s="6" t="str">
        <f>Q386&amp;":"&amp;M386&amp;":"&amp;VLOOKUP(N386,对应表!B:C,2,FALSE)&amp;":"&amp;IF(buff!O386="",0,O386)</f>
        <v>20314:100:3:9</v>
      </c>
      <c r="M386">
        <v>100</v>
      </c>
      <c r="N386" s="1" t="s">
        <v>120</v>
      </c>
      <c r="O386">
        <v>9</v>
      </c>
      <c r="Q386">
        <v>20314</v>
      </c>
      <c r="R386" s="4" t="s">
        <v>903</v>
      </c>
      <c r="S386" s="4" t="str">
        <f t="shared" ref="S386:S449" si="133">R386</f>
        <v>被动祝福小lv14</v>
      </c>
      <c r="T386" t="s">
        <v>300</v>
      </c>
      <c r="Y386" t="s">
        <v>1157</v>
      </c>
      <c r="Z386" t="e">
        <f>INT(VLOOKUP($I386,角色属性概况!$I:$N,VLOOKUP($H386,对应表!$AD:$AE,2,FALSE),FALSE)*$J386)</f>
        <v>#N/A</v>
      </c>
      <c r="AI386" s="12" t="str">
        <f t="shared" si="131"/>
        <v/>
      </c>
      <c r="AR386">
        <v>999</v>
      </c>
      <c r="AU386" s="4"/>
      <c r="AV386" s="4"/>
      <c r="AW386" s="4"/>
      <c r="AX386" s="4"/>
      <c r="AZ386" s="12" t="str">
        <f t="shared" si="132"/>
        <v/>
      </c>
      <c r="BA386" s="12" t="str">
        <f>IF(_xlfn.IFNA(VLOOKUP(AU386,$K:$L,2,FALSE),"")=0,"",_xlfn.IFNA(VLOOKUP(AU386,$K:$L,2,FALSE),""))</f>
        <v/>
      </c>
      <c r="BB386" s="12" t="str">
        <f>IF(_xlfn.IFNA(VLOOKUP(AV386,$K:$L,2,FALSE),"")=0,"",_xlfn.IFNA(VLOOKUP(AV386,$K:$L,2,FALSE),""))</f>
        <v/>
      </c>
      <c r="BC386" s="12" t="str">
        <f>IF(_xlfn.IFNA(VLOOKUP(AW386,$K:$L,2,FALSE),"")=0,"",_xlfn.IFNA(VLOOKUP(AW386,$K:$L,2,FALSE),""))</f>
        <v/>
      </c>
      <c r="BD386" s="12" t="str">
        <f>IF(_xlfn.IFNA(VLOOKUP(AX386,$K:$L,2,FALSE),"")=0,"",_xlfn.IFNA(VLOOKUP(AX386,$K:$L,2,FALSE),""))</f>
        <v/>
      </c>
      <c r="BE386" s="12" t="str">
        <f>IF(_xlfn.IFNA(VLOOKUP(AY386,$K:$L,2,FALSE),"")=0,"",_xlfn.IFNA(VLOOKUP(AY386,$K:$L,2,FALSE),""))</f>
        <v/>
      </c>
      <c r="BF386" s="12" t="str">
        <f>_xlfn.IFNA(VLOOKUP(Y386,对应表!$Z:$AA,2,FALSE)&amp;Z386,"")</f>
        <v/>
      </c>
      <c r="BG386" s="12" t="str">
        <f>_xlfn.IFNA(VLOOKUP(AA386,对应表!$Z:$AA,2,FALSE)&amp;AB386,"")</f>
        <v/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L386" t="e">
        <f t="shared" si="120"/>
        <v>#N/A</v>
      </c>
      <c r="BM386" t="str">
        <f t="shared" si="121"/>
        <v/>
      </c>
    </row>
    <row r="387" spans="11:65" x14ac:dyDescent="0.15">
      <c r="K387" t="str">
        <f t="shared" si="130"/>
        <v>被动祝福小lv15</v>
      </c>
      <c r="L387" s="6" t="str">
        <f>Q387&amp;":"&amp;M387&amp;":"&amp;VLOOKUP(N387,对应表!B:C,2,FALSE)&amp;":"&amp;IF(buff!O387="",0,O387)</f>
        <v>20315:100:3:9</v>
      </c>
      <c r="M387">
        <v>100</v>
      </c>
      <c r="N387" s="1" t="s">
        <v>120</v>
      </c>
      <c r="O387">
        <v>9</v>
      </c>
      <c r="Q387">
        <v>20315</v>
      </c>
      <c r="R387" s="4" t="s">
        <v>904</v>
      </c>
      <c r="S387" s="4" t="str">
        <f t="shared" si="133"/>
        <v>被动祝福小lv15</v>
      </c>
      <c r="T387" t="s">
        <v>300</v>
      </c>
      <c r="Y387" t="s">
        <v>1157</v>
      </c>
      <c r="Z387" t="e">
        <f>INT(VLOOKUP($I387,角色属性概况!$I:$N,VLOOKUP($H387,对应表!$AD:$AE,2,FALSE),FALSE)*$J387)</f>
        <v>#N/A</v>
      </c>
      <c r="AI387" s="12" t="str">
        <f t="shared" si="131"/>
        <v/>
      </c>
      <c r="AR387">
        <v>999</v>
      </c>
      <c r="AU387" s="4"/>
      <c r="AV387" s="4"/>
      <c r="AW387" s="4"/>
      <c r="AX387" s="4"/>
      <c r="AZ387" s="12" t="str">
        <f t="shared" si="132"/>
        <v/>
      </c>
      <c r="BA387" s="12" t="str">
        <f>IF(_xlfn.IFNA(VLOOKUP(AU387,$K:$L,2,FALSE),"")=0,"",_xlfn.IFNA(VLOOKUP(AU387,$K:$L,2,FALSE),""))</f>
        <v/>
      </c>
      <c r="BB387" s="12" t="str">
        <f>IF(_xlfn.IFNA(VLOOKUP(AV387,$K:$L,2,FALSE),"")=0,"",_xlfn.IFNA(VLOOKUP(AV387,$K:$L,2,FALSE),""))</f>
        <v/>
      </c>
      <c r="BC387" s="12" t="str">
        <f>IF(_xlfn.IFNA(VLOOKUP(AW387,$K:$L,2,FALSE),"")=0,"",_xlfn.IFNA(VLOOKUP(AW387,$K:$L,2,FALSE),""))</f>
        <v/>
      </c>
      <c r="BD387" s="12" t="str">
        <f>IF(_xlfn.IFNA(VLOOKUP(AX387,$K:$L,2,FALSE),"")=0,"",_xlfn.IFNA(VLOOKUP(AX387,$K:$L,2,FALSE),""))</f>
        <v/>
      </c>
      <c r="BE387" s="12" t="str">
        <f>IF(_xlfn.IFNA(VLOOKUP(AY387,$K:$L,2,FALSE),"")=0,"",_xlfn.IFNA(VLOOKUP(AY387,$K:$L,2,FALSE),""))</f>
        <v/>
      </c>
      <c r="BF387" s="12" t="str">
        <f>_xlfn.IFNA(VLOOKUP(Y387,对应表!$Z:$AA,2,FALSE)&amp;Z387,"")</f>
        <v/>
      </c>
      <c r="BG387" s="12" t="str">
        <f>_xlfn.IFNA(VLOOKUP(AA387,对应表!$Z:$AA,2,FALSE)&amp;AB387,"")</f>
        <v/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L387" t="e">
        <f t="shared" si="120"/>
        <v>#N/A</v>
      </c>
      <c r="BM387" t="str">
        <f t="shared" si="121"/>
        <v/>
      </c>
    </row>
    <row r="388" spans="11:65" x14ac:dyDescent="0.15">
      <c r="K388" t="str">
        <f t="shared" si="130"/>
        <v>被动祝福小lv16</v>
      </c>
      <c r="L388" s="6" t="str">
        <f>Q388&amp;":"&amp;M388&amp;":"&amp;VLOOKUP(N388,对应表!B:C,2,FALSE)&amp;":"&amp;IF(buff!O388="",0,O388)</f>
        <v>20316:100:3:9</v>
      </c>
      <c r="M388">
        <v>100</v>
      </c>
      <c r="N388" s="1" t="s">
        <v>120</v>
      </c>
      <c r="O388">
        <v>9</v>
      </c>
      <c r="Q388">
        <v>20316</v>
      </c>
      <c r="R388" s="4" t="s">
        <v>905</v>
      </c>
      <c r="S388" s="4" t="str">
        <f t="shared" si="133"/>
        <v>被动祝福小lv16</v>
      </c>
      <c r="T388" t="s">
        <v>300</v>
      </c>
      <c r="Y388" t="s">
        <v>1157</v>
      </c>
      <c r="Z388" t="e">
        <f>INT(VLOOKUP($I388,角色属性概况!$I:$N,VLOOKUP($H388,对应表!$AD:$AE,2,FALSE),FALSE)*$J388)</f>
        <v>#N/A</v>
      </c>
      <c r="AI388" s="12" t="str">
        <f t="shared" si="131"/>
        <v/>
      </c>
      <c r="AR388">
        <v>999</v>
      </c>
      <c r="AU388" s="4"/>
      <c r="AV388" s="4"/>
      <c r="AW388" s="4"/>
      <c r="AX388" s="4"/>
      <c r="AZ388" s="12" t="str">
        <f t="shared" si="132"/>
        <v/>
      </c>
      <c r="BA388" s="12" t="str">
        <f>IF(_xlfn.IFNA(VLOOKUP(AU388,$K:$L,2,FALSE),"")=0,"",_xlfn.IFNA(VLOOKUP(AU388,$K:$L,2,FALSE),""))</f>
        <v/>
      </c>
      <c r="BB388" s="12" t="str">
        <f>IF(_xlfn.IFNA(VLOOKUP(AV388,$K:$L,2,FALSE),"")=0,"",_xlfn.IFNA(VLOOKUP(AV388,$K:$L,2,FALSE),""))</f>
        <v/>
      </c>
      <c r="BC388" s="12" t="str">
        <f>IF(_xlfn.IFNA(VLOOKUP(AW388,$K:$L,2,FALSE),"")=0,"",_xlfn.IFNA(VLOOKUP(AW388,$K:$L,2,FALSE),""))</f>
        <v/>
      </c>
      <c r="BD388" s="12" t="str">
        <f>IF(_xlfn.IFNA(VLOOKUP(AX388,$K:$L,2,FALSE),"")=0,"",_xlfn.IFNA(VLOOKUP(AX388,$K:$L,2,FALSE),""))</f>
        <v/>
      </c>
      <c r="BE388" s="12" t="str">
        <f>IF(_xlfn.IFNA(VLOOKUP(AY388,$K:$L,2,FALSE),"")=0,"",_xlfn.IFNA(VLOOKUP(AY388,$K:$L,2,FALSE),""))</f>
        <v/>
      </c>
      <c r="BF388" s="12" t="str">
        <f>_xlfn.IFNA(VLOOKUP(Y388,对应表!$Z:$AA,2,FALSE)&amp;Z388,"")</f>
        <v/>
      </c>
      <c r="BG388" s="12" t="str">
        <f>_xlfn.IFNA(VLOOKUP(AA388,对应表!$Z:$AA,2,FALSE)&amp;AB388,"")</f>
        <v/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L388" t="e">
        <f t="shared" si="120"/>
        <v>#N/A</v>
      </c>
      <c r="BM388" t="str">
        <f t="shared" si="121"/>
        <v/>
      </c>
    </row>
    <row r="389" spans="11:65" x14ac:dyDescent="0.15">
      <c r="K389" t="str">
        <f t="shared" si="130"/>
        <v>被动祝福小lv17</v>
      </c>
      <c r="L389" s="6" t="str">
        <f>Q389&amp;":"&amp;M389&amp;":"&amp;VLOOKUP(N389,对应表!B:C,2,FALSE)&amp;":"&amp;IF(buff!O389="",0,O389)</f>
        <v>20317:100:3:9</v>
      </c>
      <c r="M389">
        <v>100</v>
      </c>
      <c r="N389" s="1" t="s">
        <v>120</v>
      </c>
      <c r="O389">
        <v>9</v>
      </c>
      <c r="Q389">
        <v>20317</v>
      </c>
      <c r="R389" s="4" t="s">
        <v>906</v>
      </c>
      <c r="S389" s="4" t="str">
        <f t="shared" si="133"/>
        <v>被动祝福小lv17</v>
      </c>
      <c r="T389" t="s">
        <v>300</v>
      </c>
      <c r="Y389" t="s">
        <v>1157</v>
      </c>
      <c r="Z389" t="e">
        <f>INT(VLOOKUP($I389,角色属性概况!$I:$N,VLOOKUP($H389,对应表!$AD:$AE,2,FALSE),FALSE)*$J389)</f>
        <v>#N/A</v>
      </c>
      <c r="AI389" s="12" t="str">
        <f t="shared" si="131"/>
        <v/>
      </c>
      <c r="AR389">
        <v>999</v>
      </c>
      <c r="AU389" s="4"/>
      <c r="AV389" s="4"/>
      <c r="AW389" s="4"/>
      <c r="AX389" s="4"/>
      <c r="AZ389" s="12" t="str">
        <f t="shared" si="132"/>
        <v/>
      </c>
      <c r="BA389" s="12" t="str">
        <f>IF(_xlfn.IFNA(VLOOKUP(AU389,$K:$L,2,FALSE),"")=0,"",_xlfn.IFNA(VLOOKUP(AU389,$K:$L,2,FALSE),""))</f>
        <v/>
      </c>
      <c r="BB389" s="12" t="str">
        <f>IF(_xlfn.IFNA(VLOOKUP(AV389,$K:$L,2,FALSE),"")=0,"",_xlfn.IFNA(VLOOKUP(AV389,$K:$L,2,FALSE),""))</f>
        <v/>
      </c>
      <c r="BC389" s="12" t="str">
        <f>IF(_xlfn.IFNA(VLOOKUP(AW389,$K:$L,2,FALSE),"")=0,"",_xlfn.IFNA(VLOOKUP(AW389,$K:$L,2,FALSE),""))</f>
        <v/>
      </c>
      <c r="BD389" s="12" t="str">
        <f>IF(_xlfn.IFNA(VLOOKUP(AX389,$K:$L,2,FALSE),"")=0,"",_xlfn.IFNA(VLOOKUP(AX389,$K:$L,2,FALSE),""))</f>
        <v/>
      </c>
      <c r="BE389" s="12" t="str">
        <f>IF(_xlfn.IFNA(VLOOKUP(AY389,$K:$L,2,FALSE),"")=0,"",_xlfn.IFNA(VLOOKUP(AY389,$K:$L,2,FALSE),""))</f>
        <v/>
      </c>
      <c r="BF389" s="12" t="str">
        <f>_xlfn.IFNA(VLOOKUP(Y389,对应表!$Z:$AA,2,FALSE)&amp;Z389,"")</f>
        <v/>
      </c>
      <c r="BG389" s="12" t="str">
        <f>_xlfn.IFNA(VLOOKUP(AA389,对应表!$Z:$AA,2,FALSE)&amp;AB389,"")</f>
        <v/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L389" t="e">
        <f t="shared" si="120"/>
        <v>#N/A</v>
      </c>
      <c r="BM389" t="str">
        <f t="shared" si="121"/>
        <v/>
      </c>
    </row>
    <row r="390" spans="11:65" x14ac:dyDescent="0.15">
      <c r="K390" t="str">
        <f t="shared" si="130"/>
        <v>被动祝福小lv18</v>
      </c>
      <c r="L390" s="6" t="str">
        <f>Q390&amp;":"&amp;M390&amp;":"&amp;VLOOKUP(N390,对应表!B:C,2,FALSE)&amp;":"&amp;IF(buff!O390="",0,O390)</f>
        <v>20318:100:3:9</v>
      </c>
      <c r="M390">
        <v>100</v>
      </c>
      <c r="N390" s="1" t="s">
        <v>120</v>
      </c>
      <c r="O390">
        <v>9</v>
      </c>
      <c r="Q390">
        <v>20318</v>
      </c>
      <c r="R390" s="4" t="s">
        <v>907</v>
      </c>
      <c r="S390" s="4" t="str">
        <f t="shared" si="133"/>
        <v>被动祝福小lv18</v>
      </c>
      <c r="T390" t="s">
        <v>300</v>
      </c>
      <c r="Y390" t="s">
        <v>1157</v>
      </c>
      <c r="Z390" t="e">
        <f>INT(VLOOKUP($I390,角色属性概况!$I:$N,VLOOKUP($H390,对应表!$AD:$AE,2,FALSE),FALSE)*$J390)</f>
        <v>#N/A</v>
      </c>
      <c r="AI390" s="12" t="str">
        <f t="shared" si="131"/>
        <v/>
      </c>
      <c r="AR390">
        <v>999</v>
      </c>
      <c r="AU390" s="4"/>
      <c r="AV390" s="4"/>
      <c r="AW390" s="4"/>
      <c r="AX390" s="4"/>
      <c r="AZ390" s="12" t="str">
        <f t="shared" si="132"/>
        <v/>
      </c>
      <c r="BA390" s="12" t="str">
        <f>IF(_xlfn.IFNA(VLOOKUP(AU390,$K:$L,2,FALSE),"")=0,"",_xlfn.IFNA(VLOOKUP(AU390,$K:$L,2,FALSE),""))</f>
        <v/>
      </c>
      <c r="BB390" s="12" t="str">
        <f>IF(_xlfn.IFNA(VLOOKUP(AV390,$K:$L,2,FALSE),"")=0,"",_xlfn.IFNA(VLOOKUP(AV390,$K:$L,2,FALSE),""))</f>
        <v/>
      </c>
      <c r="BC390" s="12" t="str">
        <f>IF(_xlfn.IFNA(VLOOKUP(AW390,$K:$L,2,FALSE),"")=0,"",_xlfn.IFNA(VLOOKUP(AW390,$K:$L,2,FALSE),""))</f>
        <v/>
      </c>
      <c r="BD390" s="12" t="str">
        <f>IF(_xlfn.IFNA(VLOOKUP(AX390,$K:$L,2,FALSE),"")=0,"",_xlfn.IFNA(VLOOKUP(AX390,$K:$L,2,FALSE),""))</f>
        <v/>
      </c>
      <c r="BE390" s="12" t="str">
        <f>IF(_xlfn.IFNA(VLOOKUP(AY390,$K:$L,2,FALSE),"")=0,"",_xlfn.IFNA(VLOOKUP(AY390,$K:$L,2,FALSE),""))</f>
        <v/>
      </c>
      <c r="BF390" s="12" t="str">
        <f>_xlfn.IFNA(VLOOKUP(Y390,对应表!$Z:$AA,2,FALSE)&amp;Z390,"")</f>
        <v/>
      </c>
      <c r="BG390" s="12" t="str">
        <f>_xlfn.IFNA(VLOOKUP(AA390,对应表!$Z:$AA,2,FALSE)&amp;AB390,"")</f>
        <v/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L390" t="e">
        <f t="shared" si="120"/>
        <v>#N/A</v>
      </c>
      <c r="BM390" t="str">
        <f t="shared" si="121"/>
        <v/>
      </c>
    </row>
    <row r="391" spans="11:65" x14ac:dyDescent="0.15">
      <c r="K391" t="str">
        <f t="shared" si="130"/>
        <v>被动祝福小lv19</v>
      </c>
      <c r="L391" s="6" t="str">
        <f>Q391&amp;":"&amp;M391&amp;":"&amp;VLOOKUP(N391,对应表!B:C,2,FALSE)&amp;":"&amp;IF(buff!O391="",0,O391)</f>
        <v>20319:100:3:9</v>
      </c>
      <c r="M391">
        <v>100</v>
      </c>
      <c r="N391" s="1" t="s">
        <v>120</v>
      </c>
      <c r="O391">
        <v>9</v>
      </c>
      <c r="Q391">
        <v>20319</v>
      </c>
      <c r="R391" s="4" t="s">
        <v>908</v>
      </c>
      <c r="S391" s="4" t="str">
        <f t="shared" si="133"/>
        <v>被动祝福小lv19</v>
      </c>
      <c r="T391" t="s">
        <v>300</v>
      </c>
      <c r="Y391" t="s">
        <v>1157</v>
      </c>
      <c r="Z391" t="e">
        <f>INT(VLOOKUP($I391,角色属性概况!$I:$N,VLOOKUP($H391,对应表!$AD:$AE,2,FALSE),FALSE)*$J391)</f>
        <v>#N/A</v>
      </c>
      <c r="AI391" s="12" t="str">
        <f t="shared" si="131"/>
        <v/>
      </c>
      <c r="AR391">
        <v>999</v>
      </c>
      <c r="AU391" s="4"/>
      <c r="AV391" s="4"/>
      <c r="AW391" s="4"/>
      <c r="AX391" s="4"/>
      <c r="AZ391" s="12" t="str">
        <f t="shared" si="132"/>
        <v/>
      </c>
      <c r="BA391" s="12" t="str">
        <f>IF(_xlfn.IFNA(VLOOKUP(AU391,$K:$L,2,FALSE),"")=0,"",_xlfn.IFNA(VLOOKUP(AU391,$K:$L,2,FALSE),""))</f>
        <v/>
      </c>
      <c r="BB391" s="12" t="str">
        <f>IF(_xlfn.IFNA(VLOOKUP(AV391,$K:$L,2,FALSE),"")=0,"",_xlfn.IFNA(VLOOKUP(AV391,$K:$L,2,FALSE),""))</f>
        <v/>
      </c>
      <c r="BC391" s="12" t="str">
        <f>IF(_xlfn.IFNA(VLOOKUP(AW391,$K:$L,2,FALSE),"")=0,"",_xlfn.IFNA(VLOOKUP(AW391,$K:$L,2,FALSE),""))</f>
        <v/>
      </c>
      <c r="BD391" s="12" t="str">
        <f>IF(_xlfn.IFNA(VLOOKUP(AX391,$K:$L,2,FALSE),"")=0,"",_xlfn.IFNA(VLOOKUP(AX391,$K:$L,2,FALSE),""))</f>
        <v/>
      </c>
      <c r="BE391" s="12" t="str">
        <f>IF(_xlfn.IFNA(VLOOKUP(AY391,$K:$L,2,FALSE),"")=0,"",_xlfn.IFNA(VLOOKUP(AY391,$K:$L,2,FALSE),""))</f>
        <v/>
      </c>
      <c r="BF391" s="12" t="str">
        <f>_xlfn.IFNA(VLOOKUP(Y391,对应表!$Z:$AA,2,FALSE)&amp;Z391,"")</f>
        <v/>
      </c>
      <c r="BG391" s="12" t="str">
        <f>_xlfn.IFNA(VLOOKUP(AA391,对应表!$Z:$AA,2,FALSE)&amp;AB391,"")</f>
        <v/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L391" t="e">
        <f t="shared" ref="BL391:BL454" si="134">IF(Z391="",IF(U391="",AO391,U391),Z391)</f>
        <v>#N/A</v>
      </c>
      <c r="BM391" t="str">
        <f t="shared" ref="BM391:BM454" si="135">IF(AB391="","",AB391)</f>
        <v/>
      </c>
    </row>
    <row r="392" spans="11:65" x14ac:dyDescent="0.15">
      <c r="K392" t="str">
        <f t="shared" si="130"/>
        <v>被动祝福小lv20</v>
      </c>
      <c r="L392" s="6" t="str">
        <f>Q392&amp;":"&amp;M392&amp;":"&amp;VLOOKUP(N392,对应表!B:C,2,FALSE)&amp;":"&amp;IF(buff!O392="",0,O392)</f>
        <v>20320:100:3:9</v>
      </c>
      <c r="M392">
        <v>100</v>
      </c>
      <c r="N392" s="1" t="s">
        <v>120</v>
      </c>
      <c r="O392">
        <v>9</v>
      </c>
      <c r="Q392">
        <v>20320</v>
      </c>
      <c r="R392" s="4" t="s">
        <v>909</v>
      </c>
      <c r="S392" s="4" t="str">
        <f t="shared" si="133"/>
        <v>被动祝福小lv20</v>
      </c>
      <c r="T392" t="s">
        <v>300</v>
      </c>
      <c r="Y392" t="s">
        <v>1157</v>
      </c>
      <c r="Z392" t="e">
        <f>INT(VLOOKUP($I392,角色属性概况!$I:$N,VLOOKUP($H392,对应表!$AD:$AE,2,FALSE),FALSE)*$J392)</f>
        <v>#N/A</v>
      </c>
      <c r="AI392" s="12" t="str">
        <f t="shared" si="131"/>
        <v/>
      </c>
      <c r="AR392">
        <v>999</v>
      </c>
      <c r="AU392" s="4"/>
      <c r="AV392" s="4"/>
      <c r="AW392" s="4"/>
      <c r="AX392" s="4"/>
      <c r="AZ392" s="12" t="str">
        <f t="shared" si="132"/>
        <v/>
      </c>
      <c r="BA392" s="12" t="str">
        <f>IF(_xlfn.IFNA(VLOOKUP(AU392,$K:$L,2,FALSE),"")=0,"",_xlfn.IFNA(VLOOKUP(AU392,$K:$L,2,FALSE),""))</f>
        <v/>
      </c>
      <c r="BB392" s="12" t="str">
        <f>IF(_xlfn.IFNA(VLOOKUP(AV392,$K:$L,2,FALSE),"")=0,"",_xlfn.IFNA(VLOOKUP(AV392,$K:$L,2,FALSE),""))</f>
        <v/>
      </c>
      <c r="BC392" s="12" t="str">
        <f>IF(_xlfn.IFNA(VLOOKUP(AW392,$K:$L,2,FALSE),"")=0,"",_xlfn.IFNA(VLOOKUP(AW392,$K:$L,2,FALSE),""))</f>
        <v/>
      </c>
      <c r="BD392" s="12" t="str">
        <f>IF(_xlfn.IFNA(VLOOKUP(AX392,$K:$L,2,FALSE),"")=0,"",_xlfn.IFNA(VLOOKUP(AX392,$K:$L,2,FALSE),""))</f>
        <v/>
      </c>
      <c r="BE392" s="12" t="str">
        <f>IF(_xlfn.IFNA(VLOOKUP(AY392,$K:$L,2,FALSE),"")=0,"",_xlfn.IFNA(VLOOKUP(AY392,$K:$L,2,FALSE),""))</f>
        <v/>
      </c>
      <c r="BF392" s="12" t="str">
        <f>_xlfn.IFNA(VLOOKUP(Y392,对应表!$Z:$AA,2,FALSE)&amp;Z392,"")</f>
        <v/>
      </c>
      <c r="BG392" s="12" t="str">
        <f>_xlfn.IFNA(VLOOKUP(AA392,对应表!$Z:$AA,2,FALSE)&amp;AB392,"")</f>
        <v/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L392" t="e">
        <f t="shared" si="134"/>
        <v>#N/A</v>
      </c>
      <c r="BM392" t="str">
        <f t="shared" si="135"/>
        <v/>
      </c>
    </row>
    <row r="393" spans="11:65" x14ac:dyDescent="0.15">
      <c r="K393" t="str">
        <f t="shared" ref="K393:K452" si="136">R393</f>
        <v>被动祝福中lv1</v>
      </c>
      <c r="L393" s="6" t="str">
        <f>Q393&amp;":"&amp;M393&amp;":"&amp;VLOOKUP(N393,对应表!B:C,2,FALSE)&amp;":"&amp;IF(buff!O393="",0,O393)</f>
        <v>20321:100:3:9</v>
      </c>
      <c r="M393">
        <v>100</v>
      </c>
      <c r="N393" s="1" t="s">
        <v>120</v>
      </c>
      <c r="O393">
        <v>9</v>
      </c>
      <c r="Q393">
        <v>20321</v>
      </c>
      <c r="R393" s="4" t="s">
        <v>910</v>
      </c>
      <c r="S393" s="4" t="str">
        <f t="shared" si="133"/>
        <v>被动祝福中lv1</v>
      </c>
      <c r="T393" t="s">
        <v>300</v>
      </c>
      <c r="Y393" t="s">
        <v>1157</v>
      </c>
      <c r="Z393" t="e">
        <f>INT(VLOOKUP($I393,角色属性概况!$I:$N,VLOOKUP($H393,对应表!$AD:$AE,2,FALSE),FALSE)*$J393)</f>
        <v>#N/A</v>
      </c>
      <c r="AI393" s="12" t="str">
        <f t="shared" ref="AI393:AI452" si="137">IF(BF393="","",BF393)&amp;IF(BG393="","","|"&amp;BG393)&amp;IF(BH393="","","|"&amp;BH393)&amp;IF(BI393="","","|"&amp;BI393)&amp;IF(BJ393="","","|"&amp;BJ393)</f>
        <v/>
      </c>
      <c r="AR393">
        <v>999</v>
      </c>
      <c r="AU393" s="4"/>
      <c r="AV393" s="4"/>
      <c r="AW393" s="4"/>
      <c r="AX393" s="4"/>
      <c r="AZ393" s="12" t="str">
        <f t="shared" ref="AZ393:AZ452" si="138">IF(BA393="","",BA393)&amp;IF(BB393="","","|"&amp;BB393)&amp;IF(BC393="","","|"&amp;BC393)&amp;IF(BD393="","","|"&amp;BD393)&amp;IF(BE393="","","|"&amp;BE393)</f>
        <v/>
      </c>
      <c r="BA393" s="12" t="str">
        <f>IF(_xlfn.IFNA(VLOOKUP(AU393,$K:$L,2,FALSE),"")=0,"",_xlfn.IFNA(VLOOKUP(AU393,$K:$L,2,FALSE),""))</f>
        <v/>
      </c>
      <c r="BB393" s="12" t="str">
        <f>IF(_xlfn.IFNA(VLOOKUP(AV393,$K:$L,2,FALSE),"")=0,"",_xlfn.IFNA(VLOOKUP(AV393,$K:$L,2,FALSE),""))</f>
        <v/>
      </c>
      <c r="BC393" s="12" t="str">
        <f>IF(_xlfn.IFNA(VLOOKUP(AW393,$K:$L,2,FALSE),"")=0,"",_xlfn.IFNA(VLOOKUP(AW393,$K:$L,2,FALSE),""))</f>
        <v/>
      </c>
      <c r="BD393" s="12" t="str">
        <f>IF(_xlfn.IFNA(VLOOKUP(AX393,$K:$L,2,FALSE),"")=0,"",_xlfn.IFNA(VLOOKUP(AX393,$K:$L,2,FALSE),""))</f>
        <v/>
      </c>
      <c r="BE393" s="12" t="str">
        <f>IF(_xlfn.IFNA(VLOOKUP(AY393,$K:$L,2,FALSE),"")=0,"",_xlfn.IFNA(VLOOKUP(AY393,$K:$L,2,FALSE),""))</f>
        <v/>
      </c>
      <c r="BF393" s="12" t="str">
        <f>_xlfn.IFNA(VLOOKUP(Y393,对应表!$Z:$AA,2,FALSE)&amp;Z393,"")</f>
        <v/>
      </c>
      <c r="BG393" s="12" t="str">
        <f>_xlfn.IFNA(VLOOKUP(AA393,对应表!$Z:$AA,2,FALSE)&amp;AB393,"")</f>
        <v/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L393" t="e">
        <f t="shared" si="134"/>
        <v>#N/A</v>
      </c>
      <c r="BM393" t="str">
        <f t="shared" si="135"/>
        <v/>
      </c>
    </row>
    <row r="394" spans="11:65" x14ac:dyDescent="0.15">
      <c r="K394" t="str">
        <f t="shared" si="136"/>
        <v>被动祝福中lv2</v>
      </c>
      <c r="L394" s="6" t="str">
        <f>Q394&amp;":"&amp;M394&amp;":"&amp;VLOOKUP(N394,对应表!B:C,2,FALSE)&amp;":"&amp;IF(buff!O394="",0,O394)</f>
        <v>20322:100:3:9</v>
      </c>
      <c r="M394">
        <v>100</v>
      </c>
      <c r="N394" s="1" t="s">
        <v>120</v>
      </c>
      <c r="O394">
        <v>9</v>
      </c>
      <c r="Q394">
        <v>20322</v>
      </c>
      <c r="R394" s="4" t="s">
        <v>911</v>
      </c>
      <c r="S394" s="4" t="str">
        <f t="shared" si="133"/>
        <v>被动祝福中lv2</v>
      </c>
      <c r="T394" t="s">
        <v>300</v>
      </c>
      <c r="Y394" t="s">
        <v>1157</v>
      </c>
      <c r="Z394" t="e">
        <f>INT(VLOOKUP($I394,角色属性概况!$I:$N,VLOOKUP($H394,对应表!$AD:$AE,2,FALSE),FALSE)*$J394)</f>
        <v>#N/A</v>
      </c>
      <c r="AI394" s="12" t="str">
        <f t="shared" si="137"/>
        <v/>
      </c>
      <c r="AR394">
        <v>999</v>
      </c>
      <c r="AU394" s="4"/>
      <c r="AV394" s="4"/>
      <c r="AW394" s="4"/>
      <c r="AX394" s="4"/>
      <c r="AZ394" s="12" t="str">
        <f t="shared" si="138"/>
        <v/>
      </c>
      <c r="BA394" s="12" t="str">
        <f>IF(_xlfn.IFNA(VLOOKUP(AU394,$K:$L,2,FALSE),"")=0,"",_xlfn.IFNA(VLOOKUP(AU394,$K:$L,2,FALSE),""))</f>
        <v/>
      </c>
      <c r="BB394" s="12" t="str">
        <f>IF(_xlfn.IFNA(VLOOKUP(AV394,$K:$L,2,FALSE),"")=0,"",_xlfn.IFNA(VLOOKUP(AV394,$K:$L,2,FALSE),""))</f>
        <v/>
      </c>
      <c r="BC394" s="12" t="str">
        <f>IF(_xlfn.IFNA(VLOOKUP(AW394,$K:$L,2,FALSE),"")=0,"",_xlfn.IFNA(VLOOKUP(AW394,$K:$L,2,FALSE),""))</f>
        <v/>
      </c>
      <c r="BD394" s="12" t="str">
        <f>IF(_xlfn.IFNA(VLOOKUP(AX394,$K:$L,2,FALSE),"")=0,"",_xlfn.IFNA(VLOOKUP(AX394,$K:$L,2,FALSE),""))</f>
        <v/>
      </c>
      <c r="BE394" s="12" t="str">
        <f>IF(_xlfn.IFNA(VLOOKUP(AY394,$K:$L,2,FALSE),"")=0,"",_xlfn.IFNA(VLOOKUP(AY394,$K:$L,2,FALSE),""))</f>
        <v/>
      </c>
      <c r="BF394" s="12" t="str">
        <f>_xlfn.IFNA(VLOOKUP(Y394,对应表!$Z:$AA,2,FALSE)&amp;Z394,"")</f>
        <v/>
      </c>
      <c r="BG394" s="12" t="str">
        <f>_xlfn.IFNA(VLOOKUP(AA394,对应表!$Z:$AA,2,FALSE)&amp;AB394,"")</f>
        <v/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L394" t="e">
        <f t="shared" si="134"/>
        <v>#N/A</v>
      </c>
      <c r="BM394" t="str">
        <f t="shared" si="135"/>
        <v/>
      </c>
    </row>
    <row r="395" spans="11:65" x14ac:dyDescent="0.15">
      <c r="K395" t="str">
        <f t="shared" si="136"/>
        <v>被动祝福中lv3</v>
      </c>
      <c r="L395" s="6" t="str">
        <f>Q395&amp;":"&amp;M395&amp;":"&amp;VLOOKUP(N395,对应表!B:C,2,FALSE)&amp;":"&amp;IF(buff!O395="",0,O395)</f>
        <v>20323:100:3:9</v>
      </c>
      <c r="M395">
        <v>100</v>
      </c>
      <c r="N395" s="1" t="s">
        <v>120</v>
      </c>
      <c r="O395">
        <v>9</v>
      </c>
      <c r="Q395">
        <v>20323</v>
      </c>
      <c r="R395" s="4" t="s">
        <v>912</v>
      </c>
      <c r="S395" s="4" t="str">
        <f t="shared" si="133"/>
        <v>被动祝福中lv3</v>
      </c>
      <c r="T395" t="s">
        <v>300</v>
      </c>
      <c r="Y395" t="s">
        <v>1157</v>
      </c>
      <c r="Z395" t="e">
        <f>INT(VLOOKUP($I395,角色属性概况!$I:$N,VLOOKUP($H395,对应表!$AD:$AE,2,FALSE),FALSE)*$J395)</f>
        <v>#N/A</v>
      </c>
      <c r="AI395" s="12" t="str">
        <f t="shared" si="137"/>
        <v/>
      </c>
      <c r="AR395">
        <v>999</v>
      </c>
      <c r="AU395" s="4"/>
      <c r="AV395" s="4"/>
      <c r="AW395" s="4"/>
      <c r="AX395" s="4"/>
      <c r="AZ395" s="12" t="str">
        <f t="shared" si="138"/>
        <v/>
      </c>
      <c r="BA395" s="12" t="str">
        <f>IF(_xlfn.IFNA(VLOOKUP(AU395,$K:$L,2,FALSE),"")=0,"",_xlfn.IFNA(VLOOKUP(AU395,$K:$L,2,FALSE),""))</f>
        <v/>
      </c>
      <c r="BB395" s="12" t="str">
        <f>IF(_xlfn.IFNA(VLOOKUP(AV395,$K:$L,2,FALSE),"")=0,"",_xlfn.IFNA(VLOOKUP(AV395,$K:$L,2,FALSE),""))</f>
        <v/>
      </c>
      <c r="BC395" s="12" t="str">
        <f>IF(_xlfn.IFNA(VLOOKUP(AW395,$K:$L,2,FALSE),"")=0,"",_xlfn.IFNA(VLOOKUP(AW395,$K:$L,2,FALSE),""))</f>
        <v/>
      </c>
      <c r="BD395" s="12" t="str">
        <f>IF(_xlfn.IFNA(VLOOKUP(AX395,$K:$L,2,FALSE),"")=0,"",_xlfn.IFNA(VLOOKUP(AX395,$K:$L,2,FALSE),""))</f>
        <v/>
      </c>
      <c r="BE395" s="12" t="str">
        <f>IF(_xlfn.IFNA(VLOOKUP(AY395,$K:$L,2,FALSE),"")=0,"",_xlfn.IFNA(VLOOKUP(AY395,$K:$L,2,FALSE),""))</f>
        <v/>
      </c>
      <c r="BF395" s="12" t="str">
        <f>_xlfn.IFNA(VLOOKUP(Y395,对应表!$Z:$AA,2,FALSE)&amp;Z395,"")</f>
        <v/>
      </c>
      <c r="BG395" s="12" t="str">
        <f>_xlfn.IFNA(VLOOKUP(AA395,对应表!$Z:$AA,2,FALSE)&amp;AB395,"")</f>
        <v/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L395" t="e">
        <f t="shared" si="134"/>
        <v>#N/A</v>
      </c>
      <c r="BM395" t="str">
        <f t="shared" si="135"/>
        <v/>
      </c>
    </row>
    <row r="396" spans="11:65" x14ac:dyDescent="0.15">
      <c r="K396" t="str">
        <f t="shared" si="136"/>
        <v>被动祝福中lv4</v>
      </c>
      <c r="L396" s="6" t="str">
        <f>Q396&amp;":"&amp;M396&amp;":"&amp;VLOOKUP(N396,对应表!B:C,2,FALSE)&amp;":"&amp;IF(buff!O396="",0,O396)</f>
        <v>20324:100:3:9</v>
      </c>
      <c r="M396">
        <v>100</v>
      </c>
      <c r="N396" s="1" t="s">
        <v>120</v>
      </c>
      <c r="O396">
        <v>9</v>
      </c>
      <c r="Q396">
        <v>20324</v>
      </c>
      <c r="R396" s="4" t="s">
        <v>913</v>
      </c>
      <c r="S396" s="4" t="str">
        <f t="shared" si="133"/>
        <v>被动祝福中lv4</v>
      </c>
      <c r="T396" t="s">
        <v>300</v>
      </c>
      <c r="Y396" t="s">
        <v>1157</v>
      </c>
      <c r="Z396" t="e">
        <f>INT(VLOOKUP($I396,角色属性概况!$I:$N,VLOOKUP($H396,对应表!$AD:$AE,2,FALSE),FALSE)*$J396)</f>
        <v>#N/A</v>
      </c>
      <c r="AI396" s="12" t="str">
        <f t="shared" si="137"/>
        <v/>
      </c>
      <c r="AR396">
        <v>999</v>
      </c>
      <c r="AU396" s="4"/>
      <c r="AV396" s="4"/>
      <c r="AW396" s="4"/>
      <c r="AX396" s="4"/>
      <c r="AZ396" s="12" t="str">
        <f t="shared" si="138"/>
        <v/>
      </c>
      <c r="BA396" s="12" t="str">
        <f>IF(_xlfn.IFNA(VLOOKUP(AU396,$K:$L,2,FALSE),"")=0,"",_xlfn.IFNA(VLOOKUP(AU396,$K:$L,2,FALSE),""))</f>
        <v/>
      </c>
      <c r="BB396" s="12" t="str">
        <f>IF(_xlfn.IFNA(VLOOKUP(AV396,$K:$L,2,FALSE),"")=0,"",_xlfn.IFNA(VLOOKUP(AV396,$K:$L,2,FALSE),""))</f>
        <v/>
      </c>
      <c r="BC396" s="12" t="str">
        <f>IF(_xlfn.IFNA(VLOOKUP(AW396,$K:$L,2,FALSE),"")=0,"",_xlfn.IFNA(VLOOKUP(AW396,$K:$L,2,FALSE),""))</f>
        <v/>
      </c>
      <c r="BD396" s="12" t="str">
        <f>IF(_xlfn.IFNA(VLOOKUP(AX396,$K:$L,2,FALSE),"")=0,"",_xlfn.IFNA(VLOOKUP(AX396,$K:$L,2,FALSE),""))</f>
        <v/>
      </c>
      <c r="BE396" s="12" t="str">
        <f>IF(_xlfn.IFNA(VLOOKUP(AY396,$K:$L,2,FALSE),"")=0,"",_xlfn.IFNA(VLOOKUP(AY396,$K:$L,2,FALSE),""))</f>
        <v/>
      </c>
      <c r="BF396" s="12" t="str">
        <f>_xlfn.IFNA(VLOOKUP(Y396,对应表!$Z:$AA,2,FALSE)&amp;Z396,"")</f>
        <v/>
      </c>
      <c r="BG396" s="12" t="str">
        <f>_xlfn.IFNA(VLOOKUP(AA396,对应表!$Z:$AA,2,FALSE)&amp;AB396,"")</f>
        <v/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L396" t="e">
        <f t="shared" si="134"/>
        <v>#N/A</v>
      </c>
      <c r="BM396" t="str">
        <f t="shared" si="135"/>
        <v/>
      </c>
    </row>
    <row r="397" spans="11:65" x14ac:dyDescent="0.15">
      <c r="K397" t="str">
        <f t="shared" si="136"/>
        <v>被动祝福中lv5</v>
      </c>
      <c r="L397" s="6" t="str">
        <f>Q397&amp;":"&amp;M397&amp;":"&amp;VLOOKUP(N397,对应表!B:C,2,FALSE)&amp;":"&amp;IF(buff!O397="",0,O397)</f>
        <v>20325:100:3:9</v>
      </c>
      <c r="M397">
        <v>100</v>
      </c>
      <c r="N397" s="1" t="s">
        <v>120</v>
      </c>
      <c r="O397">
        <v>9</v>
      </c>
      <c r="Q397">
        <v>20325</v>
      </c>
      <c r="R397" s="4" t="s">
        <v>914</v>
      </c>
      <c r="S397" s="4" t="str">
        <f t="shared" si="133"/>
        <v>被动祝福中lv5</v>
      </c>
      <c r="T397" t="s">
        <v>300</v>
      </c>
      <c r="Y397" t="s">
        <v>1157</v>
      </c>
      <c r="Z397" t="e">
        <f>INT(VLOOKUP($I397,角色属性概况!$I:$N,VLOOKUP($H397,对应表!$AD:$AE,2,FALSE),FALSE)*$J397)</f>
        <v>#N/A</v>
      </c>
      <c r="AI397" s="12" t="str">
        <f t="shared" si="137"/>
        <v/>
      </c>
      <c r="AR397">
        <v>999</v>
      </c>
      <c r="AU397" s="4"/>
      <c r="AV397" s="4"/>
      <c r="AW397" s="4"/>
      <c r="AX397" s="4"/>
      <c r="AZ397" s="12" t="str">
        <f t="shared" si="138"/>
        <v/>
      </c>
      <c r="BA397" s="12" t="str">
        <f>IF(_xlfn.IFNA(VLOOKUP(AU397,$K:$L,2,FALSE),"")=0,"",_xlfn.IFNA(VLOOKUP(AU397,$K:$L,2,FALSE),""))</f>
        <v/>
      </c>
      <c r="BB397" s="12" t="str">
        <f>IF(_xlfn.IFNA(VLOOKUP(AV397,$K:$L,2,FALSE),"")=0,"",_xlfn.IFNA(VLOOKUP(AV397,$K:$L,2,FALSE),""))</f>
        <v/>
      </c>
      <c r="BC397" s="12" t="str">
        <f>IF(_xlfn.IFNA(VLOOKUP(AW397,$K:$L,2,FALSE),"")=0,"",_xlfn.IFNA(VLOOKUP(AW397,$K:$L,2,FALSE),""))</f>
        <v/>
      </c>
      <c r="BD397" s="12" t="str">
        <f>IF(_xlfn.IFNA(VLOOKUP(AX397,$K:$L,2,FALSE),"")=0,"",_xlfn.IFNA(VLOOKUP(AX397,$K:$L,2,FALSE),""))</f>
        <v/>
      </c>
      <c r="BE397" s="12" t="str">
        <f>IF(_xlfn.IFNA(VLOOKUP(AY397,$K:$L,2,FALSE),"")=0,"",_xlfn.IFNA(VLOOKUP(AY397,$K:$L,2,FALSE),""))</f>
        <v/>
      </c>
      <c r="BF397" s="12" t="str">
        <f>_xlfn.IFNA(VLOOKUP(Y397,对应表!$Z:$AA,2,FALSE)&amp;Z397,"")</f>
        <v/>
      </c>
      <c r="BG397" s="12" t="str">
        <f>_xlfn.IFNA(VLOOKUP(AA397,对应表!$Z:$AA,2,FALSE)&amp;AB397,"")</f>
        <v/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L397" t="e">
        <f t="shared" si="134"/>
        <v>#N/A</v>
      </c>
      <c r="BM397" t="str">
        <f t="shared" si="135"/>
        <v/>
      </c>
    </row>
    <row r="398" spans="11:65" x14ac:dyDescent="0.15">
      <c r="K398" t="str">
        <f t="shared" si="136"/>
        <v>被动祝福中lv6</v>
      </c>
      <c r="L398" s="6" t="str">
        <f>Q398&amp;":"&amp;M398&amp;":"&amp;VLOOKUP(N398,对应表!B:C,2,FALSE)&amp;":"&amp;IF(buff!O398="",0,O398)</f>
        <v>20326:100:3:9</v>
      </c>
      <c r="M398">
        <v>100</v>
      </c>
      <c r="N398" s="1" t="s">
        <v>120</v>
      </c>
      <c r="O398">
        <v>9</v>
      </c>
      <c r="Q398">
        <v>20326</v>
      </c>
      <c r="R398" s="4" t="s">
        <v>915</v>
      </c>
      <c r="S398" s="4" t="str">
        <f t="shared" si="133"/>
        <v>被动祝福中lv6</v>
      </c>
      <c r="T398" t="s">
        <v>300</v>
      </c>
      <c r="Y398" t="s">
        <v>1157</v>
      </c>
      <c r="Z398" t="e">
        <f>INT(VLOOKUP($I398,角色属性概况!$I:$N,VLOOKUP($H398,对应表!$AD:$AE,2,FALSE),FALSE)*$J398)</f>
        <v>#N/A</v>
      </c>
      <c r="AI398" s="12" t="str">
        <f t="shared" si="137"/>
        <v/>
      </c>
      <c r="AR398">
        <v>999</v>
      </c>
      <c r="AU398" s="4"/>
      <c r="AV398" s="4"/>
      <c r="AW398" s="4"/>
      <c r="AX398" s="4"/>
      <c r="AZ398" s="12" t="str">
        <f t="shared" si="138"/>
        <v/>
      </c>
      <c r="BA398" s="12" t="str">
        <f>IF(_xlfn.IFNA(VLOOKUP(AU398,$K:$L,2,FALSE),"")=0,"",_xlfn.IFNA(VLOOKUP(AU398,$K:$L,2,FALSE),""))</f>
        <v/>
      </c>
      <c r="BB398" s="12" t="str">
        <f>IF(_xlfn.IFNA(VLOOKUP(AV398,$K:$L,2,FALSE),"")=0,"",_xlfn.IFNA(VLOOKUP(AV398,$K:$L,2,FALSE),""))</f>
        <v/>
      </c>
      <c r="BC398" s="12" t="str">
        <f>IF(_xlfn.IFNA(VLOOKUP(AW398,$K:$L,2,FALSE),"")=0,"",_xlfn.IFNA(VLOOKUP(AW398,$K:$L,2,FALSE),""))</f>
        <v/>
      </c>
      <c r="BD398" s="12" t="str">
        <f>IF(_xlfn.IFNA(VLOOKUP(AX398,$K:$L,2,FALSE),"")=0,"",_xlfn.IFNA(VLOOKUP(AX398,$K:$L,2,FALSE),""))</f>
        <v/>
      </c>
      <c r="BE398" s="12" t="str">
        <f>IF(_xlfn.IFNA(VLOOKUP(AY398,$K:$L,2,FALSE),"")=0,"",_xlfn.IFNA(VLOOKUP(AY398,$K:$L,2,FALSE),""))</f>
        <v/>
      </c>
      <c r="BF398" s="12" t="str">
        <f>_xlfn.IFNA(VLOOKUP(Y398,对应表!$Z:$AA,2,FALSE)&amp;Z398,"")</f>
        <v/>
      </c>
      <c r="BG398" s="12" t="str">
        <f>_xlfn.IFNA(VLOOKUP(AA398,对应表!$Z:$AA,2,FALSE)&amp;AB398,"")</f>
        <v/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L398" t="e">
        <f t="shared" si="134"/>
        <v>#N/A</v>
      </c>
      <c r="BM398" t="str">
        <f t="shared" si="135"/>
        <v/>
      </c>
    </row>
    <row r="399" spans="11:65" x14ac:dyDescent="0.15">
      <c r="K399" t="str">
        <f t="shared" si="136"/>
        <v>被动祝福中lv7</v>
      </c>
      <c r="L399" s="6" t="str">
        <f>Q399&amp;":"&amp;M399&amp;":"&amp;VLOOKUP(N399,对应表!B:C,2,FALSE)&amp;":"&amp;IF(buff!O399="",0,O399)</f>
        <v>20327:100:3:9</v>
      </c>
      <c r="M399">
        <v>100</v>
      </c>
      <c r="N399" s="1" t="s">
        <v>120</v>
      </c>
      <c r="O399">
        <v>9</v>
      </c>
      <c r="Q399">
        <v>20327</v>
      </c>
      <c r="R399" s="4" t="s">
        <v>916</v>
      </c>
      <c r="S399" s="4" t="str">
        <f t="shared" si="133"/>
        <v>被动祝福中lv7</v>
      </c>
      <c r="T399" t="s">
        <v>300</v>
      </c>
      <c r="Y399" t="s">
        <v>1157</v>
      </c>
      <c r="Z399" t="e">
        <f>INT(VLOOKUP($I399,角色属性概况!$I:$N,VLOOKUP($H399,对应表!$AD:$AE,2,FALSE),FALSE)*$J399)</f>
        <v>#N/A</v>
      </c>
      <c r="AI399" s="12" t="str">
        <f t="shared" si="137"/>
        <v/>
      </c>
      <c r="AR399">
        <v>999</v>
      </c>
      <c r="AU399" s="4"/>
      <c r="AV399" s="4"/>
      <c r="AW399" s="4"/>
      <c r="AX399" s="4"/>
      <c r="AZ399" s="12" t="str">
        <f t="shared" si="138"/>
        <v/>
      </c>
      <c r="BA399" s="12" t="str">
        <f>IF(_xlfn.IFNA(VLOOKUP(AU399,$K:$L,2,FALSE),"")=0,"",_xlfn.IFNA(VLOOKUP(AU399,$K:$L,2,FALSE),""))</f>
        <v/>
      </c>
      <c r="BB399" s="12" t="str">
        <f>IF(_xlfn.IFNA(VLOOKUP(AV399,$K:$L,2,FALSE),"")=0,"",_xlfn.IFNA(VLOOKUP(AV399,$K:$L,2,FALSE),""))</f>
        <v/>
      </c>
      <c r="BC399" s="12" t="str">
        <f>IF(_xlfn.IFNA(VLOOKUP(AW399,$K:$L,2,FALSE),"")=0,"",_xlfn.IFNA(VLOOKUP(AW399,$K:$L,2,FALSE),""))</f>
        <v/>
      </c>
      <c r="BD399" s="12" t="str">
        <f>IF(_xlfn.IFNA(VLOOKUP(AX399,$K:$L,2,FALSE),"")=0,"",_xlfn.IFNA(VLOOKUP(AX399,$K:$L,2,FALSE),""))</f>
        <v/>
      </c>
      <c r="BE399" s="12" t="str">
        <f>IF(_xlfn.IFNA(VLOOKUP(AY399,$K:$L,2,FALSE),"")=0,"",_xlfn.IFNA(VLOOKUP(AY399,$K:$L,2,FALSE),""))</f>
        <v/>
      </c>
      <c r="BF399" s="12" t="str">
        <f>_xlfn.IFNA(VLOOKUP(Y399,对应表!$Z:$AA,2,FALSE)&amp;Z399,"")</f>
        <v/>
      </c>
      <c r="BG399" s="12" t="str">
        <f>_xlfn.IFNA(VLOOKUP(AA399,对应表!$Z:$AA,2,FALSE)&amp;AB399,"")</f>
        <v/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L399" t="e">
        <f t="shared" si="134"/>
        <v>#N/A</v>
      </c>
      <c r="BM399" t="str">
        <f t="shared" si="135"/>
        <v/>
      </c>
    </row>
    <row r="400" spans="11:65" x14ac:dyDescent="0.15">
      <c r="K400" t="str">
        <f t="shared" si="136"/>
        <v>被动祝福中lv8</v>
      </c>
      <c r="L400" s="6" t="str">
        <f>Q400&amp;":"&amp;M400&amp;":"&amp;VLOOKUP(N400,对应表!B:C,2,FALSE)&amp;":"&amp;IF(buff!O400="",0,O400)</f>
        <v>20328:100:3:9</v>
      </c>
      <c r="M400">
        <v>100</v>
      </c>
      <c r="N400" s="1" t="s">
        <v>120</v>
      </c>
      <c r="O400">
        <v>9</v>
      </c>
      <c r="Q400">
        <v>20328</v>
      </c>
      <c r="R400" s="4" t="s">
        <v>917</v>
      </c>
      <c r="S400" s="4" t="str">
        <f t="shared" si="133"/>
        <v>被动祝福中lv8</v>
      </c>
      <c r="T400" t="s">
        <v>300</v>
      </c>
      <c r="Y400" t="s">
        <v>1157</v>
      </c>
      <c r="Z400" t="e">
        <f>INT(VLOOKUP($I400,角色属性概况!$I:$N,VLOOKUP($H400,对应表!$AD:$AE,2,FALSE),FALSE)*$J400)</f>
        <v>#N/A</v>
      </c>
      <c r="AI400" s="12" t="str">
        <f t="shared" si="137"/>
        <v/>
      </c>
      <c r="AR400">
        <v>999</v>
      </c>
      <c r="AU400" s="4"/>
      <c r="AV400" s="4"/>
      <c r="AW400" s="4"/>
      <c r="AX400" s="4"/>
      <c r="AZ400" s="12" t="str">
        <f t="shared" si="138"/>
        <v/>
      </c>
      <c r="BA400" s="12" t="str">
        <f>IF(_xlfn.IFNA(VLOOKUP(AU400,$K:$L,2,FALSE),"")=0,"",_xlfn.IFNA(VLOOKUP(AU400,$K:$L,2,FALSE),""))</f>
        <v/>
      </c>
      <c r="BB400" s="12" t="str">
        <f>IF(_xlfn.IFNA(VLOOKUP(AV400,$K:$L,2,FALSE),"")=0,"",_xlfn.IFNA(VLOOKUP(AV400,$K:$L,2,FALSE),""))</f>
        <v/>
      </c>
      <c r="BC400" s="12" t="str">
        <f>IF(_xlfn.IFNA(VLOOKUP(AW400,$K:$L,2,FALSE),"")=0,"",_xlfn.IFNA(VLOOKUP(AW400,$K:$L,2,FALSE),""))</f>
        <v/>
      </c>
      <c r="BD400" s="12" t="str">
        <f>IF(_xlfn.IFNA(VLOOKUP(AX400,$K:$L,2,FALSE),"")=0,"",_xlfn.IFNA(VLOOKUP(AX400,$K:$L,2,FALSE),""))</f>
        <v/>
      </c>
      <c r="BE400" s="12" t="str">
        <f>IF(_xlfn.IFNA(VLOOKUP(AY400,$K:$L,2,FALSE),"")=0,"",_xlfn.IFNA(VLOOKUP(AY400,$K:$L,2,FALSE),""))</f>
        <v/>
      </c>
      <c r="BF400" s="12" t="str">
        <f>_xlfn.IFNA(VLOOKUP(Y400,对应表!$Z:$AA,2,FALSE)&amp;Z400,"")</f>
        <v/>
      </c>
      <c r="BG400" s="12" t="str">
        <f>_xlfn.IFNA(VLOOKUP(AA400,对应表!$Z:$AA,2,FALSE)&amp;AB400,"")</f>
        <v/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L400" t="e">
        <f t="shared" si="134"/>
        <v>#N/A</v>
      </c>
      <c r="BM400" t="str">
        <f t="shared" si="135"/>
        <v/>
      </c>
    </row>
    <row r="401" spans="11:65" x14ac:dyDescent="0.15">
      <c r="K401" t="str">
        <f t="shared" si="136"/>
        <v>被动祝福中lv9</v>
      </c>
      <c r="L401" s="6" t="str">
        <f>Q401&amp;":"&amp;M401&amp;":"&amp;VLOOKUP(N401,对应表!B:C,2,FALSE)&amp;":"&amp;IF(buff!O401="",0,O401)</f>
        <v>20329:100:3:9</v>
      </c>
      <c r="M401">
        <v>100</v>
      </c>
      <c r="N401" s="1" t="s">
        <v>120</v>
      </c>
      <c r="O401">
        <v>9</v>
      </c>
      <c r="Q401">
        <v>20329</v>
      </c>
      <c r="R401" s="4" t="s">
        <v>918</v>
      </c>
      <c r="S401" s="4" t="str">
        <f t="shared" si="133"/>
        <v>被动祝福中lv9</v>
      </c>
      <c r="T401" t="s">
        <v>300</v>
      </c>
      <c r="Y401" t="s">
        <v>1157</v>
      </c>
      <c r="Z401" t="e">
        <f>INT(VLOOKUP($I401,角色属性概况!$I:$N,VLOOKUP($H401,对应表!$AD:$AE,2,FALSE),FALSE)*$J401)</f>
        <v>#N/A</v>
      </c>
      <c r="AI401" s="12" t="str">
        <f t="shared" si="137"/>
        <v/>
      </c>
      <c r="AR401">
        <v>999</v>
      </c>
      <c r="AU401" s="4"/>
      <c r="AV401" s="4"/>
      <c r="AW401" s="4"/>
      <c r="AX401" s="4"/>
      <c r="AZ401" s="12" t="str">
        <f t="shared" si="138"/>
        <v/>
      </c>
      <c r="BA401" s="12" t="str">
        <f>IF(_xlfn.IFNA(VLOOKUP(AU401,$K:$L,2,FALSE),"")=0,"",_xlfn.IFNA(VLOOKUP(AU401,$K:$L,2,FALSE),""))</f>
        <v/>
      </c>
      <c r="BB401" s="12" t="str">
        <f>IF(_xlfn.IFNA(VLOOKUP(AV401,$K:$L,2,FALSE),"")=0,"",_xlfn.IFNA(VLOOKUP(AV401,$K:$L,2,FALSE),""))</f>
        <v/>
      </c>
      <c r="BC401" s="12" t="str">
        <f>IF(_xlfn.IFNA(VLOOKUP(AW401,$K:$L,2,FALSE),"")=0,"",_xlfn.IFNA(VLOOKUP(AW401,$K:$L,2,FALSE),""))</f>
        <v/>
      </c>
      <c r="BD401" s="12" t="str">
        <f>IF(_xlfn.IFNA(VLOOKUP(AX401,$K:$L,2,FALSE),"")=0,"",_xlfn.IFNA(VLOOKUP(AX401,$K:$L,2,FALSE),""))</f>
        <v/>
      </c>
      <c r="BE401" s="12" t="str">
        <f>IF(_xlfn.IFNA(VLOOKUP(AY401,$K:$L,2,FALSE),"")=0,"",_xlfn.IFNA(VLOOKUP(AY401,$K:$L,2,FALSE),""))</f>
        <v/>
      </c>
      <c r="BF401" s="12" t="str">
        <f>_xlfn.IFNA(VLOOKUP(Y401,对应表!$Z:$AA,2,FALSE)&amp;Z401,"")</f>
        <v/>
      </c>
      <c r="BG401" s="12" t="str">
        <f>_xlfn.IFNA(VLOOKUP(AA401,对应表!$Z:$AA,2,FALSE)&amp;AB401,"")</f>
        <v/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L401" t="e">
        <f t="shared" si="134"/>
        <v>#N/A</v>
      </c>
      <c r="BM401" t="str">
        <f t="shared" si="135"/>
        <v/>
      </c>
    </row>
    <row r="402" spans="11:65" x14ac:dyDescent="0.15">
      <c r="K402" t="str">
        <f t="shared" si="136"/>
        <v>被动祝福中lv10</v>
      </c>
      <c r="L402" s="6" t="str">
        <f>Q402&amp;":"&amp;M402&amp;":"&amp;VLOOKUP(N402,对应表!B:C,2,FALSE)&amp;":"&amp;IF(buff!O402="",0,O402)</f>
        <v>20330:100:3:9</v>
      </c>
      <c r="M402">
        <v>100</v>
      </c>
      <c r="N402" s="1" t="s">
        <v>120</v>
      </c>
      <c r="O402">
        <v>9</v>
      </c>
      <c r="Q402">
        <v>20330</v>
      </c>
      <c r="R402" s="4" t="s">
        <v>919</v>
      </c>
      <c r="S402" s="4" t="str">
        <f t="shared" si="133"/>
        <v>被动祝福中lv10</v>
      </c>
      <c r="T402" t="s">
        <v>300</v>
      </c>
      <c r="Y402" t="s">
        <v>1157</v>
      </c>
      <c r="Z402" t="e">
        <f>INT(VLOOKUP($I402,角色属性概况!$I:$N,VLOOKUP($H402,对应表!$AD:$AE,2,FALSE),FALSE)*$J402)</f>
        <v>#N/A</v>
      </c>
      <c r="AI402" s="12" t="str">
        <f t="shared" si="137"/>
        <v/>
      </c>
      <c r="AR402">
        <v>999</v>
      </c>
      <c r="AU402" s="4"/>
      <c r="AV402" s="4"/>
      <c r="AW402" s="4"/>
      <c r="AX402" s="4"/>
      <c r="AZ402" s="12" t="str">
        <f t="shared" si="138"/>
        <v/>
      </c>
      <c r="BA402" s="12" t="str">
        <f>IF(_xlfn.IFNA(VLOOKUP(AU402,$K:$L,2,FALSE),"")=0,"",_xlfn.IFNA(VLOOKUP(AU402,$K:$L,2,FALSE),""))</f>
        <v/>
      </c>
      <c r="BB402" s="12" t="str">
        <f>IF(_xlfn.IFNA(VLOOKUP(AV402,$K:$L,2,FALSE),"")=0,"",_xlfn.IFNA(VLOOKUP(AV402,$K:$L,2,FALSE),""))</f>
        <v/>
      </c>
      <c r="BC402" s="12" t="str">
        <f>IF(_xlfn.IFNA(VLOOKUP(AW402,$K:$L,2,FALSE),"")=0,"",_xlfn.IFNA(VLOOKUP(AW402,$K:$L,2,FALSE),""))</f>
        <v/>
      </c>
      <c r="BD402" s="12" t="str">
        <f>IF(_xlfn.IFNA(VLOOKUP(AX402,$K:$L,2,FALSE),"")=0,"",_xlfn.IFNA(VLOOKUP(AX402,$K:$L,2,FALSE),""))</f>
        <v/>
      </c>
      <c r="BE402" s="12" t="str">
        <f>IF(_xlfn.IFNA(VLOOKUP(AY402,$K:$L,2,FALSE),"")=0,"",_xlfn.IFNA(VLOOKUP(AY402,$K:$L,2,FALSE),""))</f>
        <v/>
      </c>
      <c r="BF402" s="12" t="str">
        <f>_xlfn.IFNA(VLOOKUP(Y402,对应表!$Z:$AA,2,FALSE)&amp;Z402,"")</f>
        <v/>
      </c>
      <c r="BG402" s="12" t="str">
        <f>_xlfn.IFNA(VLOOKUP(AA402,对应表!$Z:$AA,2,FALSE)&amp;AB402,"")</f>
        <v/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L402" t="e">
        <f t="shared" si="134"/>
        <v>#N/A</v>
      </c>
      <c r="BM402" t="str">
        <f t="shared" si="135"/>
        <v/>
      </c>
    </row>
    <row r="403" spans="11:65" x14ac:dyDescent="0.15">
      <c r="K403" t="str">
        <f t="shared" si="136"/>
        <v>被动祝福中lv11</v>
      </c>
      <c r="L403" s="6" t="str">
        <f>Q403&amp;":"&amp;M403&amp;":"&amp;VLOOKUP(N403,对应表!B:C,2,FALSE)&amp;":"&amp;IF(buff!O403="",0,O403)</f>
        <v>20331:100:3:9</v>
      </c>
      <c r="M403">
        <v>100</v>
      </c>
      <c r="N403" s="1" t="s">
        <v>120</v>
      </c>
      <c r="O403">
        <v>9</v>
      </c>
      <c r="Q403">
        <v>20331</v>
      </c>
      <c r="R403" s="4" t="s">
        <v>920</v>
      </c>
      <c r="S403" s="4" t="str">
        <f t="shared" si="133"/>
        <v>被动祝福中lv11</v>
      </c>
      <c r="T403" t="s">
        <v>300</v>
      </c>
      <c r="Y403" t="s">
        <v>1157</v>
      </c>
      <c r="Z403" t="e">
        <f>INT(VLOOKUP($I403,角色属性概况!$I:$N,VLOOKUP($H403,对应表!$AD:$AE,2,FALSE),FALSE)*$J403)</f>
        <v>#N/A</v>
      </c>
      <c r="AI403" s="12" t="str">
        <f t="shared" si="137"/>
        <v/>
      </c>
      <c r="AR403">
        <v>999</v>
      </c>
      <c r="AU403" s="4"/>
      <c r="AV403" s="4"/>
      <c r="AW403" s="4"/>
      <c r="AX403" s="4"/>
      <c r="AZ403" s="12" t="str">
        <f t="shared" si="138"/>
        <v/>
      </c>
      <c r="BA403" s="12" t="str">
        <f>IF(_xlfn.IFNA(VLOOKUP(AU403,$K:$L,2,FALSE),"")=0,"",_xlfn.IFNA(VLOOKUP(AU403,$K:$L,2,FALSE),""))</f>
        <v/>
      </c>
      <c r="BB403" s="12" t="str">
        <f>IF(_xlfn.IFNA(VLOOKUP(AV403,$K:$L,2,FALSE),"")=0,"",_xlfn.IFNA(VLOOKUP(AV403,$K:$L,2,FALSE),""))</f>
        <v/>
      </c>
      <c r="BC403" s="12" t="str">
        <f>IF(_xlfn.IFNA(VLOOKUP(AW403,$K:$L,2,FALSE),"")=0,"",_xlfn.IFNA(VLOOKUP(AW403,$K:$L,2,FALSE),""))</f>
        <v/>
      </c>
      <c r="BD403" s="12" t="str">
        <f>IF(_xlfn.IFNA(VLOOKUP(AX403,$K:$L,2,FALSE),"")=0,"",_xlfn.IFNA(VLOOKUP(AX403,$K:$L,2,FALSE),""))</f>
        <v/>
      </c>
      <c r="BE403" s="12" t="str">
        <f>IF(_xlfn.IFNA(VLOOKUP(AY403,$K:$L,2,FALSE),"")=0,"",_xlfn.IFNA(VLOOKUP(AY403,$K:$L,2,FALSE),""))</f>
        <v/>
      </c>
      <c r="BF403" s="12" t="str">
        <f>_xlfn.IFNA(VLOOKUP(Y403,对应表!$Z:$AA,2,FALSE)&amp;Z403,"")</f>
        <v/>
      </c>
      <c r="BG403" s="12" t="str">
        <f>_xlfn.IFNA(VLOOKUP(AA403,对应表!$Z:$AA,2,FALSE)&amp;AB403,"")</f>
        <v/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L403" t="e">
        <f t="shared" si="134"/>
        <v>#N/A</v>
      </c>
      <c r="BM403" t="str">
        <f t="shared" si="135"/>
        <v/>
      </c>
    </row>
    <row r="404" spans="11:65" x14ac:dyDescent="0.15">
      <c r="K404" t="str">
        <f t="shared" si="136"/>
        <v>被动祝福中lv12</v>
      </c>
      <c r="L404" s="6" t="str">
        <f>Q404&amp;":"&amp;M404&amp;":"&amp;VLOOKUP(N404,对应表!B:C,2,FALSE)&amp;":"&amp;IF(buff!O404="",0,O404)</f>
        <v>20332:100:3:9</v>
      </c>
      <c r="M404">
        <v>100</v>
      </c>
      <c r="N404" s="1" t="s">
        <v>120</v>
      </c>
      <c r="O404">
        <v>9</v>
      </c>
      <c r="Q404">
        <v>20332</v>
      </c>
      <c r="R404" s="4" t="s">
        <v>921</v>
      </c>
      <c r="S404" s="4" t="str">
        <f t="shared" si="133"/>
        <v>被动祝福中lv12</v>
      </c>
      <c r="T404" t="s">
        <v>300</v>
      </c>
      <c r="Y404" t="s">
        <v>1157</v>
      </c>
      <c r="Z404" t="e">
        <f>INT(VLOOKUP($I404,角色属性概况!$I:$N,VLOOKUP($H404,对应表!$AD:$AE,2,FALSE),FALSE)*$J404)</f>
        <v>#N/A</v>
      </c>
      <c r="AI404" s="12" t="str">
        <f t="shared" si="137"/>
        <v/>
      </c>
      <c r="AR404">
        <v>999</v>
      </c>
      <c r="AU404" s="4"/>
      <c r="AV404" s="4"/>
      <c r="AW404" s="4"/>
      <c r="AX404" s="4"/>
      <c r="AZ404" s="12" t="str">
        <f t="shared" si="138"/>
        <v/>
      </c>
      <c r="BA404" s="12" t="str">
        <f>IF(_xlfn.IFNA(VLOOKUP(AU404,$K:$L,2,FALSE),"")=0,"",_xlfn.IFNA(VLOOKUP(AU404,$K:$L,2,FALSE),""))</f>
        <v/>
      </c>
      <c r="BB404" s="12" t="str">
        <f>IF(_xlfn.IFNA(VLOOKUP(AV404,$K:$L,2,FALSE),"")=0,"",_xlfn.IFNA(VLOOKUP(AV404,$K:$L,2,FALSE),""))</f>
        <v/>
      </c>
      <c r="BC404" s="12" t="str">
        <f>IF(_xlfn.IFNA(VLOOKUP(AW404,$K:$L,2,FALSE),"")=0,"",_xlfn.IFNA(VLOOKUP(AW404,$K:$L,2,FALSE),""))</f>
        <v/>
      </c>
      <c r="BD404" s="12" t="str">
        <f>IF(_xlfn.IFNA(VLOOKUP(AX404,$K:$L,2,FALSE),"")=0,"",_xlfn.IFNA(VLOOKUP(AX404,$K:$L,2,FALSE),""))</f>
        <v/>
      </c>
      <c r="BE404" s="12" t="str">
        <f>IF(_xlfn.IFNA(VLOOKUP(AY404,$K:$L,2,FALSE),"")=0,"",_xlfn.IFNA(VLOOKUP(AY404,$K:$L,2,FALSE),""))</f>
        <v/>
      </c>
      <c r="BF404" s="12" t="str">
        <f>_xlfn.IFNA(VLOOKUP(Y404,对应表!$Z:$AA,2,FALSE)&amp;Z404,"")</f>
        <v/>
      </c>
      <c r="BG404" s="12" t="str">
        <f>_xlfn.IFNA(VLOOKUP(AA404,对应表!$Z:$AA,2,FALSE)&amp;AB404,"")</f>
        <v/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L404" t="e">
        <f t="shared" si="134"/>
        <v>#N/A</v>
      </c>
      <c r="BM404" t="str">
        <f t="shared" si="135"/>
        <v/>
      </c>
    </row>
    <row r="405" spans="11:65" x14ac:dyDescent="0.15">
      <c r="K405" t="str">
        <f t="shared" si="136"/>
        <v>被动祝福中lv13</v>
      </c>
      <c r="L405" s="6" t="str">
        <f>Q405&amp;":"&amp;M405&amp;":"&amp;VLOOKUP(N405,对应表!B:C,2,FALSE)&amp;":"&amp;IF(buff!O405="",0,O405)</f>
        <v>20333:100:3:9</v>
      </c>
      <c r="M405">
        <v>100</v>
      </c>
      <c r="N405" s="1" t="s">
        <v>120</v>
      </c>
      <c r="O405">
        <v>9</v>
      </c>
      <c r="Q405">
        <v>20333</v>
      </c>
      <c r="R405" s="4" t="s">
        <v>922</v>
      </c>
      <c r="S405" s="4" t="str">
        <f t="shared" si="133"/>
        <v>被动祝福中lv13</v>
      </c>
      <c r="T405" t="s">
        <v>300</v>
      </c>
      <c r="Y405" t="s">
        <v>1157</v>
      </c>
      <c r="Z405" t="e">
        <f>INT(VLOOKUP($I405,角色属性概况!$I:$N,VLOOKUP($H405,对应表!$AD:$AE,2,FALSE),FALSE)*$J405)</f>
        <v>#N/A</v>
      </c>
      <c r="AI405" s="12" t="str">
        <f t="shared" si="137"/>
        <v/>
      </c>
      <c r="AR405">
        <v>999</v>
      </c>
      <c r="AU405" s="4"/>
      <c r="AV405" s="4"/>
      <c r="AW405" s="4"/>
      <c r="AX405" s="4"/>
      <c r="AZ405" s="12" t="str">
        <f t="shared" si="138"/>
        <v/>
      </c>
      <c r="BA405" s="12" t="str">
        <f>IF(_xlfn.IFNA(VLOOKUP(AU405,$K:$L,2,FALSE),"")=0,"",_xlfn.IFNA(VLOOKUP(AU405,$K:$L,2,FALSE),""))</f>
        <v/>
      </c>
      <c r="BB405" s="12" t="str">
        <f>IF(_xlfn.IFNA(VLOOKUP(AV405,$K:$L,2,FALSE),"")=0,"",_xlfn.IFNA(VLOOKUP(AV405,$K:$L,2,FALSE),""))</f>
        <v/>
      </c>
      <c r="BC405" s="12" t="str">
        <f>IF(_xlfn.IFNA(VLOOKUP(AW405,$K:$L,2,FALSE),"")=0,"",_xlfn.IFNA(VLOOKUP(AW405,$K:$L,2,FALSE),""))</f>
        <v/>
      </c>
      <c r="BD405" s="12" t="str">
        <f>IF(_xlfn.IFNA(VLOOKUP(AX405,$K:$L,2,FALSE),"")=0,"",_xlfn.IFNA(VLOOKUP(AX405,$K:$L,2,FALSE),""))</f>
        <v/>
      </c>
      <c r="BE405" s="12" t="str">
        <f>IF(_xlfn.IFNA(VLOOKUP(AY405,$K:$L,2,FALSE),"")=0,"",_xlfn.IFNA(VLOOKUP(AY405,$K:$L,2,FALSE),""))</f>
        <v/>
      </c>
      <c r="BF405" s="12" t="str">
        <f>_xlfn.IFNA(VLOOKUP(Y405,对应表!$Z:$AA,2,FALSE)&amp;Z405,"")</f>
        <v/>
      </c>
      <c r="BG405" s="12" t="str">
        <f>_xlfn.IFNA(VLOOKUP(AA405,对应表!$Z:$AA,2,FALSE)&amp;AB405,"")</f>
        <v/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L405" t="e">
        <f t="shared" si="134"/>
        <v>#N/A</v>
      </c>
      <c r="BM405" t="str">
        <f t="shared" si="135"/>
        <v/>
      </c>
    </row>
    <row r="406" spans="11:65" x14ac:dyDescent="0.15">
      <c r="K406" t="str">
        <f t="shared" si="136"/>
        <v>被动祝福中lv14</v>
      </c>
      <c r="L406" s="6" t="str">
        <f>Q406&amp;":"&amp;M406&amp;":"&amp;VLOOKUP(N406,对应表!B:C,2,FALSE)&amp;":"&amp;IF(buff!O406="",0,O406)</f>
        <v>20334:100:3:9</v>
      </c>
      <c r="M406">
        <v>100</v>
      </c>
      <c r="N406" s="1" t="s">
        <v>120</v>
      </c>
      <c r="O406">
        <v>9</v>
      </c>
      <c r="Q406">
        <v>20334</v>
      </c>
      <c r="R406" s="4" t="s">
        <v>923</v>
      </c>
      <c r="S406" s="4" t="str">
        <f t="shared" si="133"/>
        <v>被动祝福中lv14</v>
      </c>
      <c r="T406" t="s">
        <v>300</v>
      </c>
      <c r="Y406" t="s">
        <v>1157</v>
      </c>
      <c r="Z406" t="e">
        <f>INT(VLOOKUP($I406,角色属性概况!$I:$N,VLOOKUP($H406,对应表!$AD:$AE,2,FALSE),FALSE)*$J406)</f>
        <v>#N/A</v>
      </c>
      <c r="AI406" s="12" t="str">
        <f t="shared" si="137"/>
        <v/>
      </c>
      <c r="AR406">
        <v>999</v>
      </c>
      <c r="AU406" s="4"/>
      <c r="AV406" s="4"/>
      <c r="AW406" s="4"/>
      <c r="AX406" s="4"/>
      <c r="AZ406" s="12" t="str">
        <f t="shared" si="138"/>
        <v/>
      </c>
      <c r="BA406" s="12" t="str">
        <f>IF(_xlfn.IFNA(VLOOKUP(AU406,$K:$L,2,FALSE),"")=0,"",_xlfn.IFNA(VLOOKUP(AU406,$K:$L,2,FALSE),""))</f>
        <v/>
      </c>
      <c r="BB406" s="12" t="str">
        <f>IF(_xlfn.IFNA(VLOOKUP(AV406,$K:$L,2,FALSE),"")=0,"",_xlfn.IFNA(VLOOKUP(AV406,$K:$L,2,FALSE),""))</f>
        <v/>
      </c>
      <c r="BC406" s="12" t="str">
        <f>IF(_xlfn.IFNA(VLOOKUP(AW406,$K:$L,2,FALSE),"")=0,"",_xlfn.IFNA(VLOOKUP(AW406,$K:$L,2,FALSE),""))</f>
        <v/>
      </c>
      <c r="BD406" s="12" t="str">
        <f>IF(_xlfn.IFNA(VLOOKUP(AX406,$K:$L,2,FALSE),"")=0,"",_xlfn.IFNA(VLOOKUP(AX406,$K:$L,2,FALSE),""))</f>
        <v/>
      </c>
      <c r="BE406" s="12" t="str">
        <f>IF(_xlfn.IFNA(VLOOKUP(AY406,$K:$L,2,FALSE),"")=0,"",_xlfn.IFNA(VLOOKUP(AY406,$K:$L,2,FALSE),""))</f>
        <v/>
      </c>
      <c r="BF406" s="12" t="str">
        <f>_xlfn.IFNA(VLOOKUP(Y406,对应表!$Z:$AA,2,FALSE)&amp;Z406,"")</f>
        <v/>
      </c>
      <c r="BG406" s="12" t="str">
        <f>_xlfn.IFNA(VLOOKUP(AA406,对应表!$Z:$AA,2,FALSE)&amp;AB406,"")</f>
        <v/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L406" t="e">
        <f t="shared" si="134"/>
        <v>#N/A</v>
      </c>
      <c r="BM406" t="str">
        <f t="shared" si="135"/>
        <v/>
      </c>
    </row>
    <row r="407" spans="11:65" x14ac:dyDescent="0.15">
      <c r="K407" t="str">
        <f t="shared" si="136"/>
        <v>被动祝福中lv15</v>
      </c>
      <c r="L407" s="6" t="str">
        <f>Q407&amp;":"&amp;M407&amp;":"&amp;VLOOKUP(N407,对应表!B:C,2,FALSE)&amp;":"&amp;IF(buff!O407="",0,O407)</f>
        <v>20335:100:3:9</v>
      </c>
      <c r="M407">
        <v>100</v>
      </c>
      <c r="N407" s="1" t="s">
        <v>120</v>
      </c>
      <c r="O407">
        <v>9</v>
      </c>
      <c r="Q407">
        <v>20335</v>
      </c>
      <c r="R407" s="4" t="s">
        <v>924</v>
      </c>
      <c r="S407" s="4" t="str">
        <f t="shared" si="133"/>
        <v>被动祝福中lv15</v>
      </c>
      <c r="T407" t="s">
        <v>300</v>
      </c>
      <c r="Y407" t="s">
        <v>1157</v>
      </c>
      <c r="Z407" t="e">
        <f>INT(VLOOKUP($I407,角色属性概况!$I:$N,VLOOKUP($H407,对应表!$AD:$AE,2,FALSE),FALSE)*$J407)</f>
        <v>#N/A</v>
      </c>
      <c r="AI407" s="12" t="str">
        <f t="shared" si="137"/>
        <v/>
      </c>
      <c r="AR407">
        <v>999</v>
      </c>
      <c r="AU407" s="4"/>
      <c r="AV407" s="4"/>
      <c r="AW407" s="4"/>
      <c r="AX407" s="4"/>
      <c r="AZ407" s="12" t="str">
        <f t="shared" si="138"/>
        <v/>
      </c>
      <c r="BA407" s="12" t="str">
        <f>IF(_xlfn.IFNA(VLOOKUP(AU407,$K:$L,2,FALSE),"")=0,"",_xlfn.IFNA(VLOOKUP(AU407,$K:$L,2,FALSE),""))</f>
        <v/>
      </c>
      <c r="BB407" s="12" t="str">
        <f>IF(_xlfn.IFNA(VLOOKUP(AV407,$K:$L,2,FALSE),"")=0,"",_xlfn.IFNA(VLOOKUP(AV407,$K:$L,2,FALSE),""))</f>
        <v/>
      </c>
      <c r="BC407" s="12" t="str">
        <f>IF(_xlfn.IFNA(VLOOKUP(AW407,$K:$L,2,FALSE),"")=0,"",_xlfn.IFNA(VLOOKUP(AW407,$K:$L,2,FALSE),""))</f>
        <v/>
      </c>
      <c r="BD407" s="12" t="str">
        <f>IF(_xlfn.IFNA(VLOOKUP(AX407,$K:$L,2,FALSE),"")=0,"",_xlfn.IFNA(VLOOKUP(AX407,$K:$L,2,FALSE),""))</f>
        <v/>
      </c>
      <c r="BE407" s="12" t="str">
        <f>IF(_xlfn.IFNA(VLOOKUP(AY407,$K:$L,2,FALSE),"")=0,"",_xlfn.IFNA(VLOOKUP(AY407,$K:$L,2,FALSE),""))</f>
        <v/>
      </c>
      <c r="BF407" s="12" t="str">
        <f>_xlfn.IFNA(VLOOKUP(Y407,对应表!$Z:$AA,2,FALSE)&amp;Z407,"")</f>
        <v/>
      </c>
      <c r="BG407" s="12" t="str">
        <f>_xlfn.IFNA(VLOOKUP(AA407,对应表!$Z:$AA,2,FALSE)&amp;AB407,"")</f>
        <v/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L407" t="e">
        <f t="shared" si="134"/>
        <v>#N/A</v>
      </c>
      <c r="BM407" t="str">
        <f t="shared" si="135"/>
        <v/>
      </c>
    </row>
    <row r="408" spans="11:65" x14ac:dyDescent="0.15">
      <c r="K408" t="str">
        <f t="shared" si="136"/>
        <v>被动祝福中lv16</v>
      </c>
      <c r="L408" s="6" t="str">
        <f>Q408&amp;":"&amp;M408&amp;":"&amp;VLOOKUP(N408,对应表!B:C,2,FALSE)&amp;":"&amp;IF(buff!O408="",0,O408)</f>
        <v>20336:100:3:9</v>
      </c>
      <c r="M408">
        <v>100</v>
      </c>
      <c r="N408" s="1" t="s">
        <v>120</v>
      </c>
      <c r="O408">
        <v>9</v>
      </c>
      <c r="Q408">
        <v>20336</v>
      </c>
      <c r="R408" s="4" t="s">
        <v>925</v>
      </c>
      <c r="S408" s="4" t="str">
        <f t="shared" si="133"/>
        <v>被动祝福中lv16</v>
      </c>
      <c r="T408" t="s">
        <v>300</v>
      </c>
      <c r="Y408" t="s">
        <v>1157</v>
      </c>
      <c r="Z408" t="e">
        <f>INT(VLOOKUP($I408,角色属性概况!$I:$N,VLOOKUP($H408,对应表!$AD:$AE,2,FALSE),FALSE)*$J408)</f>
        <v>#N/A</v>
      </c>
      <c r="AI408" s="12" t="str">
        <f t="shared" si="137"/>
        <v/>
      </c>
      <c r="AR408">
        <v>999</v>
      </c>
      <c r="AU408" s="4"/>
      <c r="AV408" s="4"/>
      <c r="AW408" s="4"/>
      <c r="AX408" s="4"/>
      <c r="AZ408" s="12" t="str">
        <f t="shared" si="138"/>
        <v/>
      </c>
      <c r="BA408" s="12" t="str">
        <f>IF(_xlfn.IFNA(VLOOKUP(AU408,$K:$L,2,FALSE),"")=0,"",_xlfn.IFNA(VLOOKUP(AU408,$K:$L,2,FALSE),""))</f>
        <v/>
      </c>
      <c r="BB408" s="12" t="str">
        <f>IF(_xlfn.IFNA(VLOOKUP(AV408,$K:$L,2,FALSE),"")=0,"",_xlfn.IFNA(VLOOKUP(AV408,$K:$L,2,FALSE),""))</f>
        <v/>
      </c>
      <c r="BC408" s="12" t="str">
        <f>IF(_xlfn.IFNA(VLOOKUP(AW408,$K:$L,2,FALSE),"")=0,"",_xlfn.IFNA(VLOOKUP(AW408,$K:$L,2,FALSE),""))</f>
        <v/>
      </c>
      <c r="BD408" s="12" t="str">
        <f>IF(_xlfn.IFNA(VLOOKUP(AX408,$K:$L,2,FALSE),"")=0,"",_xlfn.IFNA(VLOOKUP(AX408,$K:$L,2,FALSE),""))</f>
        <v/>
      </c>
      <c r="BE408" s="12" t="str">
        <f>IF(_xlfn.IFNA(VLOOKUP(AY408,$K:$L,2,FALSE),"")=0,"",_xlfn.IFNA(VLOOKUP(AY408,$K:$L,2,FALSE),""))</f>
        <v/>
      </c>
      <c r="BF408" s="12" t="str">
        <f>_xlfn.IFNA(VLOOKUP(Y408,对应表!$Z:$AA,2,FALSE)&amp;Z408,"")</f>
        <v/>
      </c>
      <c r="BG408" s="12" t="str">
        <f>_xlfn.IFNA(VLOOKUP(AA408,对应表!$Z:$AA,2,FALSE)&amp;AB408,"")</f>
        <v/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L408" t="e">
        <f t="shared" si="134"/>
        <v>#N/A</v>
      </c>
      <c r="BM408" t="str">
        <f t="shared" si="135"/>
        <v/>
      </c>
    </row>
    <row r="409" spans="11:65" x14ac:dyDescent="0.15">
      <c r="K409" t="str">
        <f t="shared" si="136"/>
        <v>被动祝福中lv17</v>
      </c>
      <c r="L409" s="6" t="str">
        <f>Q409&amp;":"&amp;M409&amp;":"&amp;VLOOKUP(N409,对应表!B:C,2,FALSE)&amp;":"&amp;IF(buff!O409="",0,O409)</f>
        <v>20337:100:3:9</v>
      </c>
      <c r="M409">
        <v>100</v>
      </c>
      <c r="N409" s="1" t="s">
        <v>120</v>
      </c>
      <c r="O409">
        <v>9</v>
      </c>
      <c r="Q409">
        <v>20337</v>
      </c>
      <c r="R409" s="4" t="s">
        <v>926</v>
      </c>
      <c r="S409" s="4" t="str">
        <f t="shared" si="133"/>
        <v>被动祝福中lv17</v>
      </c>
      <c r="T409" t="s">
        <v>300</v>
      </c>
      <c r="Y409" t="s">
        <v>1157</v>
      </c>
      <c r="Z409" t="e">
        <f>INT(VLOOKUP($I409,角色属性概况!$I:$N,VLOOKUP($H409,对应表!$AD:$AE,2,FALSE),FALSE)*$J409)</f>
        <v>#N/A</v>
      </c>
      <c r="AI409" s="12" t="str">
        <f t="shared" si="137"/>
        <v/>
      </c>
      <c r="AR409">
        <v>999</v>
      </c>
      <c r="AU409" s="4"/>
      <c r="AV409" s="4"/>
      <c r="AW409" s="4"/>
      <c r="AX409" s="4"/>
      <c r="AZ409" s="12" t="str">
        <f t="shared" si="138"/>
        <v/>
      </c>
      <c r="BA409" s="12" t="str">
        <f>IF(_xlfn.IFNA(VLOOKUP(AU409,$K:$L,2,FALSE),"")=0,"",_xlfn.IFNA(VLOOKUP(AU409,$K:$L,2,FALSE),""))</f>
        <v/>
      </c>
      <c r="BB409" s="12" t="str">
        <f>IF(_xlfn.IFNA(VLOOKUP(AV409,$K:$L,2,FALSE),"")=0,"",_xlfn.IFNA(VLOOKUP(AV409,$K:$L,2,FALSE),""))</f>
        <v/>
      </c>
      <c r="BC409" s="12" t="str">
        <f>IF(_xlfn.IFNA(VLOOKUP(AW409,$K:$L,2,FALSE),"")=0,"",_xlfn.IFNA(VLOOKUP(AW409,$K:$L,2,FALSE),""))</f>
        <v/>
      </c>
      <c r="BD409" s="12" t="str">
        <f>IF(_xlfn.IFNA(VLOOKUP(AX409,$K:$L,2,FALSE),"")=0,"",_xlfn.IFNA(VLOOKUP(AX409,$K:$L,2,FALSE),""))</f>
        <v/>
      </c>
      <c r="BE409" s="12" t="str">
        <f>IF(_xlfn.IFNA(VLOOKUP(AY409,$K:$L,2,FALSE),"")=0,"",_xlfn.IFNA(VLOOKUP(AY409,$K:$L,2,FALSE),""))</f>
        <v/>
      </c>
      <c r="BF409" s="12" t="str">
        <f>_xlfn.IFNA(VLOOKUP(Y409,对应表!$Z:$AA,2,FALSE)&amp;Z409,"")</f>
        <v/>
      </c>
      <c r="BG409" s="12" t="str">
        <f>_xlfn.IFNA(VLOOKUP(AA409,对应表!$Z:$AA,2,FALSE)&amp;AB409,"")</f>
        <v/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L409" t="e">
        <f t="shared" si="134"/>
        <v>#N/A</v>
      </c>
      <c r="BM409" t="str">
        <f t="shared" si="135"/>
        <v/>
      </c>
    </row>
    <row r="410" spans="11:65" x14ac:dyDescent="0.15">
      <c r="K410" t="str">
        <f t="shared" si="136"/>
        <v>被动祝福中lv18</v>
      </c>
      <c r="L410" s="6" t="str">
        <f>Q410&amp;":"&amp;M410&amp;":"&amp;VLOOKUP(N410,对应表!B:C,2,FALSE)&amp;":"&amp;IF(buff!O410="",0,O410)</f>
        <v>20338:100:3:9</v>
      </c>
      <c r="M410">
        <v>100</v>
      </c>
      <c r="N410" s="1" t="s">
        <v>120</v>
      </c>
      <c r="O410">
        <v>9</v>
      </c>
      <c r="Q410">
        <v>20338</v>
      </c>
      <c r="R410" s="4" t="s">
        <v>927</v>
      </c>
      <c r="S410" s="4" t="str">
        <f t="shared" si="133"/>
        <v>被动祝福中lv18</v>
      </c>
      <c r="T410" t="s">
        <v>300</v>
      </c>
      <c r="Y410" t="s">
        <v>1157</v>
      </c>
      <c r="Z410" t="e">
        <f>INT(VLOOKUP($I410,角色属性概况!$I:$N,VLOOKUP($H410,对应表!$AD:$AE,2,FALSE),FALSE)*$J410)</f>
        <v>#N/A</v>
      </c>
      <c r="AI410" s="12" t="str">
        <f t="shared" si="137"/>
        <v/>
      </c>
      <c r="AR410">
        <v>999</v>
      </c>
      <c r="AU410" s="4"/>
      <c r="AV410" s="4"/>
      <c r="AW410" s="4"/>
      <c r="AX410" s="4"/>
      <c r="AZ410" s="12" t="str">
        <f t="shared" si="138"/>
        <v/>
      </c>
      <c r="BA410" s="12" t="str">
        <f>IF(_xlfn.IFNA(VLOOKUP(AU410,$K:$L,2,FALSE),"")=0,"",_xlfn.IFNA(VLOOKUP(AU410,$K:$L,2,FALSE),""))</f>
        <v/>
      </c>
      <c r="BB410" s="12" t="str">
        <f>IF(_xlfn.IFNA(VLOOKUP(AV410,$K:$L,2,FALSE),"")=0,"",_xlfn.IFNA(VLOOKUP(AV410,$K:$L,2,FALSE),""))</f>
        <v/>
      </c>
      <c r="BC410" s="12" t="str">
        <f>IF(_xlfn.IFNA(VLOOKUP(AW410,$K:$L,2,FALSE),"")=0,"",_xlfn.IFNA(VLOOKUP(AW410,$K:$L,2,FALSE),""))</f>
        <v/>
      </c>
      <c r="BD410" s="12" t="str">
        <f>IF(_xlfn.IFNA(VLOOKUP(AX410,$K:$L,2,FALSE),"")=0,"",_xlfn.IFNA(VLOOKUP(AX410,$K:$L,2,FALSE),""))</f>
        <v/>
      </c>
      <c r="BE410" s="12" t="str">
        <f>IF(_xlfn.IFNA(VLOOKUP(AY410,$K:$L,2,FALSE),"")=0,"",_xlfn.IFNA(VLOOKUP(AY410,$K:$L,2,FALSE),""))</f>
        <v/>
      </c>
      <c r="BF410" s="12" t="str">
        <f>_xlfn.IFNA(VLOOKUP(Y410,对应表!$Z:$AA,2,FALSE)&amp;Z410,"")</f>
        <v/>
      </c>
      <c r="BG410" s="12" t="str">
        <f>_xlfn.IFNA(VLOOKUP(AA410,对应表!$Z:$AA,2,FALSE)&amp;AB410,"")</f>
        <v/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L410" t="e">
        <f t="shared" si="134"/>
        <v>#N/A</v>
      </c>
      <c r="BM410" t="str">
        <f t="shared" si="135"/>
        <v/>
      </c>
    </row>
    <row r="411" spans="11:65" x14ac:dyDescent="0.15">
      <c r="K411" t="str">
        <f t="shared" si="136"/>
        <v>被动祝福中lv19</v>
      </c>
      <c r="L411" s="6" t="str">
        <f>Q411&amp;":"&amp;M411&amp;":"&amp;VLOOKUP(N411,对应表!B:C,2,FALSE)&amp;":"&amp;IF(buff!O411="",0,O411)</f>
        <v>20339:100:3:9</v>
      </c>
      <c r="M411">
        <v>100</v>
      </c>
      <c r="N411" s="1" t="s">
        <v>120</v>
      </c>
      <c r="O411">
        <v>9</v>
      </c>
      <c r="Q411">
        <v>20339</v>
      </c>
      <c r="R411" s="4" t="s">
        <v>928</v>
      </c>
      <c r="S411" s="4" t="str">
        <f t="shared" si="133"/>
        <v>被动祝福中lv19</v>
      </c>
      <c r="T411" t="s">
        <v>300</v>
      </c>
      <c r="Y411" t="s">
        <v>1157</v>
      </c>
      <c r="Z411" t="e">
        <f>INT(VLOOKUP($I411,角色属性概况!$I:$N,VLOOKUP($H411,对应表!$AD:$AE,2,FALSE),FALSE)*$J411)</f>
        <v>#N/A</v>
      </c>
      <c r="AI411" s="12" t="str">
        <f t="shared" si="137"/>
        <v/>
      </c>
      <c r="AR411">
        <v>999</v>
      </c>
      <c r="AU411" s="4"/>
      <c r="AV411" s="4"/>
      <c r="AW411" s="4"/>
      <c r="AX411" s="4"/>
      <c r="AZ411" s="12" t="str">
        <f t="shared" si="138"/>
        <v/>
      </c>
      <c r="BA411" s="12" t="str">
        <f>IF(_xlfn.IFNA(VLOOKUP(AU411,$K:$L,2,FALSE),"")=0,"",_xlfn.IFNA(VLOOKUP(AU411,$K:$L,2,FALSE),""))</f>
        <v/>
      </c>
      <c r="BB411" s="12" t="str">
        <f>IF(_xlfn.IFNA(VLOOKUP(AV411,$K:$L,2,FALSE),"")=0,"",_xlfn.IFNA(VLOOKUP(AV411,$K:$L,2,FALSE),""))</f>
        <v/>
      </c>
      <c r="BC411" s="12" t="str">
        <f>IF(_xlfn.IFNA(VLOOKUP(AW411,$K:$L,2,FALSE),"")=0,"",_xlfn.IFNA(VLOOKUP(AW411,$K:$L,2,FALSE),""))</f>
        <v/>
      </c>
      <c r="BD411" s="12" t="str">
        <f>IF(_xlfn.IFNA(VLOOKUP(AX411,$K:$L,2,FALSE),"")=0,"",_xlfn.IFNA(VLOOKUP(AX411,$K:$L,2,FALSE),""))</f>
        <v/>
      </c>
      <c r="BE411" s="12" t="str">
        <f>IF(_xlfn.IFNA(VLOOKUP(AY411,$K:$L,2,FALSE),"")=0,"",_xlfn.IFNA(VLOOKUP(AY411,$K:$L,2,FALSE),""))</f>
        <v/>
      </c>
      <c r="BF411" s="12" t="str">
        <f>_xlfn.IFNA(VLOOKUP(Y411,对应表!$Z:$AA,2,FALSE)&amp;Z411,"")</f>
        <v/>
      </c>
      <c r="BG411" s="12" t="str">
        <f>_xlfn.IFNA(VLOOKUP(AA411,对应表!$Z:$AA,2,FALSE)&amp;AB411,"")</f>
        <v/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L411" t="e">
        <f t="shared" si="134"/>
        <v>#N/A</v>
      </c>
      <c r="BM411" t="str">
        <f t="shared" si="135"/>
        <v/>
      </c>
    </row>
    <row r="412" spans="11:65" x14ac:dyDescent="0.15">
      <c r="K412" t="str">
        <f t="shared" si="136"/>
        <v>被动祝福中lv20</v>
      </c>
      <c r="L412" s="6" t="str">
        <f>Q412&amp;":"&amp;M412&amp;":"&amp;VLOOKUP(N412,对应表!B:C,2,FALSE)&amp;":"&amp;IF(buff!O412="",0,O412)</f>
        <v>20340:100:3:9</v>
      </c>
      <c r="M412">
        <v>100</v>
      </c>
      <c r="N412" s="1" t="s">
        <v>120</v>
      </c>
      <c r="O412">
        <v>9</v>
      </c>
      <c r="Q412">
        <v>20340</v>
      </c>
      <c r="R412" s="4" t="s">
        <v>929</v>
      </c>
      <c r="S412" s="4" t="str">
        <f t="shared" si="133"/>
        <v>被动祝福中lv20</v>
      </c>
      <c r="T412" t="s">
        <v>300</v>
      </c>
      <c r="Y412" t="s">
        <v>1157</v>
      </c>
      <c r="Z412" t="e">
        <f>INT(VLOOKUP($I412,角色属性概况!$I:$N,VLOOKUP($H412,对应表!$AD:$AE,2,FALSE),FALSE)*$J412)</f>
        <v>#N/A</v>
      </c>
      <c r="AI412" s="12" t="str">
        <f t="shared" si="137"/>
        <v/>
      </c>
      <c r="AR412">
        <v>999</v>
      </c>
      <c r="AU412" s="4"/>
      <c r="AV412" s="4"/>
      <c r="AW412" s="4"/>
      <c r="AX412" s="4"/>
      <c r="AZ412" s="12" t="str">
        <f t="shared" si="138"/>
        <v/>
      </c>
      <c r="BA412" s="12" t="str">
        <f>IF(_xlfn.IFNA(VLOOKUP(AU412,$K:$L,2,FALSE),"")=0,"",_xlfn.IFNA(VLOOKUP(AU412,$K:$L,2,FALSE),""))</f>
        <v/>
      </c>
      <c r="BB412" s="12" t="str">
        <f>IF(_xlfn.IFNA(VLOOKUP(AV412,$K:$L,2,FALSE),"")=0,"",_xlfn.IFNA(VLOOKUP(AV412,$K:$L,2,FALSE),""))</f>
        <v/>
      </c>
      <c r="BC412" s="12" t="str">
        <f>IF(_xlfn.IFNA(VLOOKUP(AW412,$K:$L,2,FALSE),"")=0,"",_xlfn.IFNA(VLOOKUP(AW412,$K:$L,2,FALSE),""))</f>
        <v/>
      </c>
      <c r="BD412" s="12" t="str">
        <f>IF(_xlfn.IFNA(VLOOKUP(AX412,$K:$L,2,FALSE),"")=0,"",_xlfn.IFNA(VLOOKUP(AX412,$K:$L,2,FALSE),""))</f>
        <v/>
      </c>
      <c r="BE412" s="12" t="str">
        <f>IF(_xlfn.IFNA(VLOOKUP(AY412,$K:$L,2,FALSE),"")=0,"",_xlfn.IFNA(VLOOKUP(AY412,$K:$L,2,FALSE),""))</f>
        <v/>
      </c>
      <c r="BF412" s="12" t="str">
        <f>_xlfn.IFNA(VLOOKUP(Y412,对应表!$Z:$AA,2,FALSE)&amp;Z412,"")</f>
        <v/>
      </c>
      <c r="BG412" s="12" t="str">
        <f>_xlfn.IFNA(VLOOKUP(AA412,对应表!$Z:$AA,2,FALSE)&amp;AB412,"")</f>
        <v/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L412" t="e">
        <f t="shared" si="134"/>
        <v>#N/A</v>
      </c>
      <c r="BM412" t="str">
        <f t="shared" si="135"/>
        <v/>
      </c>
    </row>
    <row r="413" spans="11:65" x14ac:dyDescent="0.15">
      <c r="K413" t="str">
        <f t="shared" si="136"/>
        <v>被动祝福大lv1</v>
      </c>
      <c r="L413" s="6" t="str">
        <f>Q413&amp;":"&amp;M413&amp;":"&amp;VLOOKUP(N413,对应表!B:C,2,FALSE)&amp;":"&amp;IF(buff!O413="",0,O413)</f>
        <v>20341:100:3:9</v>
      </c>
      <c r="M413">
        <v>100</v>
      </c>
      <c r="N413" s="1" t="s">
        <v>120</v>
      </c>
      <c r="O413">
        <v>9</v>
      </c>
      <c r="Q413">
        <v>20341</v>
      </c>
      <c r="R413" s="4" t="s">
        <v>930</v>
      </c>
      <c r="S413" s="4" t="str">
        <f t="shared" si="133"/>
        <v>被动祝福大lv1</v>
      </c>
      <c r="T413" t="s">
        <v>300</v>
      </c>
      <c r="Y413" t="s">
        <v>1157</v>
      </c>
      <c r="Z413" t="e">
        <f>INT(VLOOKUP($I413,角色属性概况!$I:$N,VLOOKUP($H413,对应表!$AD:$AE,2,FALSE),FALSE)*$J413)</f>
        <v>#N/A</v>
      </c>
      <c r="AI413" s="12" t="str">
        <f t="shared" si="137"/>
        <v/>
      </c>
      <c r="AR413">
        <v>999</v>
      </c>
      <c r="AU413" s="4"/>
      <c r="AV413" s="4"/>
      <c r="AW413" s="4"/>
      <c r="AX413" s="4"/>
      <c r="AZ413" s="12" t="str">
        <f t="shared" si="138"/>
        <v/>
      </c>
      <c r="BA413" s="12" t="str">
        <f>IF(_xlfn.IFNA(VLOOKUP(AU413,$K:$L,2,FALSE),"")=0,"",_xlfn.IFNA(VLOOKUP(AU413,$K:$L,2,FALSE),""))</f>
        <v/>
      </c>
      <c r="BB413" s="12" t="str">
        <f>IF(_xlfn.IFNA(VLOOKUP(AV413,$K:$L,2,FALSE),"")=0,"",_xlfn.IFNA(VLOOKUP(AV413,$K:$L,2,FALSE),""))</f>
        <v/>
      </c>
      <c r="BC413" s="12" t="str">
        <f>IF(_xlfn.IFNA(VLOOKUP(AW413,$K:$L,2,FALSE),"")=0,"",_xlfn.IFNA(VLOOKUP(AW413,$K:$L,2,FALSE),""))</f>
        <v/>
      </c>
      <c r="BD413" s="12" t="str">
        <f>IF(_xlfn.IFNA(VLOOKUP(AX413,$K:$L,2,FALSE),"")=0,"",_xlfn.IFNA(VLOOKUP(AX413,$K:$L,2,FALSE),""))</f>
        <v/>
      </c>
      <c r="BE413" s="12" t="str">
        <f>IF(_xlfn.IFNA(VLOOKUP(AY413,$K:$L,2,FALSE),"")=0,"",_xlfn.IFNA(VLOOKUP(AY413,$K:$L,2,FALSE),""))</f>
        <v/>
      </c>
      <c r="BF413" s="12" t="str">
        <f>_xlfn.IFNA(VLOOKUP(Y413,对应表!$Z:$AA,2,FALSE)&amp;Z413,"")</f>
        <v/>
      </c>
      <c r="BG413" s="12" t="str">
        <f>_xlfn.IFNA(VLOOKUP(AA413,对应表!$Z:$AA,2,FALSE)&amp;AB413,"")</f>
        <v/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L413" t="e">
        <f t="shared" si="134"/>
        <v>#N/A</v>
      </c>
      <c r="BM413" t="str">
        <f t="shared" si="135"/>
        <v/>
      </c>
    </row>
    <row r="414" spans="11:65" x14ac:dyDescent="0.15">
      <c r="K414" t="str">
        <f t="shared" si="136"/>
        <v>被动祝福大lv2</v>
      </c>
      <c r="L414" s="6" t="str">
        <f>Q414&amp;":"&amp;M414&amp;":"&amp;VLOOKUP(N414,对应表!B:C,2,FALSE)&amp;":"&amp;IF(buff!O414="",0,O414)</f>
        <v>20342:100:3:9</v>
      </c>
      <c r="M414">
        <v>100</v>
      </c>
      <c r="N414" s="1" t="s">
        <v>120</v>
      </c>
      <c r="O414">
        <v>9</v>
      </c>
      <c r="Q414">
        <v>20342</v>
      </c>
      <c r="R414" s="4" t="s">
        <v>931</v>
      </c>
      <c r="S414" s="4" t="str">
        <f t="shared" si="133"/>
        <v>被动祝福大lv2</v>
      </c>
      <c r="T414" t="s">
        <v>300</v>
      </c>
      <c r="Y414" t="s">
        <v>1157</v>
      </c>
      <c r="Z414" t="e">
        <f>INT(VLOOKUP($I414,角色属性概况!$I:$N,VLOOKUP($H414,对应表!$AD:$AE,2,FALSE),FALSE)*$J414)</f>
        <v>#N/A</v>
      </c>
      <c r="AI414" s="12" t="str">
        <f t="shared" si="137"/>
        <v/>
      </c>
      <c r="AR414">
        <v>999</v>
      </c>
      <c r="AU414" s="4"/>
      <c r="AV414" s="4"/>
      <c r="AW414" s="4"/>
      <c r="AX414" s="4"/>
      <c r="AZ414" s="12" t="str">
        <f t="shared" si="138"/>
        <v/>
      </c>
      <c r="BA414" s="12" t="str">
        <f>IF(_xlfn.IFNA(VLOOKUP(AU414,$K:$L,2,FALSE),"")=0,"",_xlfn.IFNA(VLOOKUP(AU414,$K:$L,2,FALSE),""))</f>
        <v/>
      </c>
      <c r="BB414" s="12" t="str">
        <f>IF(_xlfn.IFNA(VLOOKUP(AV414,$K:$L,2,FALSE),"")=0,"",_xlfn.IFNA(VLOOKUP(AV414,$K:$L,2,FALSE),""))</f>
        <v/>
      </c>
      <c r="BC414" s="12" t="str">
        <f>IF(_xlfn.IFNA(VLOOKUP(AW414,$K:$L,2,FALSE),"")=0,"",_xlfn.IFNA(VLOOKUP(AW414,$K:$L,2,FALSE),""))</f>
        <v/>
      </c>
      <c r="BD414" s="12" t="str">
        <f>IF(_xlfn.IFNA(VLOOKUP(AX414,$K:$L,2,FALSE),"")=0,"",_xlfn.IFNA(VLOOKUP(AX414,$K:$L,2,FALSE),""))</f>
        <v/>
      </c>
      <c r="BE414" s="12" t="str">
        <f>IF(_xlfn.IFNA(VLOOKUP(AY414,$K:$L,2,FALSE),"")=0,"",_xlfn.IFNA(VLOOKUP(AY414,$K:$L,2,FALSE),""))</f>
        <v/>
      </c>
      <c r="BF414" s="12" t="str">
        <f>_xlfn.IFNA(VLOOKUP(Y414,对应表!$Z:$AA,2,FALSE)&amp;Z414,"")</f>
        <v/>
      </c>
      <c r="BG414" s="12" t="str">
        <f>_xlfn.IFNA(VLOOKUP(AA414,对应表!$Z:$AA,2,FALSE)&amp;AB414,"")</f>
        <v/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L414" t="e">
        <f t="shared" si="134"/>
        <v>#N/A</v>
      </c>
      <c r="BM414" t="str">
        <f t="shared" si="135"/>
        <v/>
      </c>
    </row>
    <row r="415" spans="11:65" x14ac:dyDescent="0.15">
      <c r="K415" t="str">
        <f t="shared" si="136"/>
        <v>被动祝福大lv3</v>
      </c>
      <c r="L415" s="6" t="str">
        <f>Q415&amp;":"&amp;M415&amp;":"&amp;VLOOKUP(N415,对应表!B:C,2,FALSE)&amp;":"&amp;IF(buff!O415="",0,O415)</f>
        <v>20343:100:3:9</v>
      </c>
      <c r="M415">
        <v>100</v>
      </c>
      <c r="N415" s="1" t="s">
        <v>120</v>
      </c>
      <c r="O415">
        <v>9</v>
      </c>
      <c r="Q415">
        <v>20343</v>
      </c>
      <c r="R415" s="4" t="s">
        <v>932</v>
      </c>
      <c r="S415" s="4" t="str">
        <f t="shared" si="133"/>
        <v>被动祝福大lv3</v>
      </c>
      <c r="T415" t="s">
        <v>300</v>
      </c>
      <c r="Y415" t="s">
        <v>1157</v>
      </c>
      <c r="Z415" t="e">
        <f>INT(VLOOKUP($I415,角色属性概况!$I:$N,VLOOKUP($H415,对应表!$AD:$AE,2,FALSE),FALSE)*$J415)</f>
        <v>#N/A</v>
      </c>
      <c r="AI415" s="12" t="str">
        <f t="shared" si="137"/>
        <v/>
      </c>
      <c r="AR415">
        <v>999</v>
      </c>
      <c r="AU415" s="4"/>
      <c r="AV415" s="4"/>
      <c r="AW415" s="4"/>
      <c r="AX415" s="4"/>
      <c r="AZ415" s="12" t="str">
        <f t="shared" si="138"/>
        <v/>
      </c>
      <c r="BA415" s="12" t="str">
        <f>IF(_xlfn.IFNA(VLOOKUP(AU415,$K:$L,2,FALSE),"")=0,"",_xlfn.IFNA(VLOOKUP(AU415,$K:$L,2,FALSE),""))</f>
        <v/>
      </c>
      <c r="BB415" s="12" t="str">
        <f>IF(_xlfn.IFNA(VLOOKUP(AV415,$K:$L,2,FALSE),"")=0,"",_xlfn.IFNA(VLOOKUP(AV415,$K:$L,2,FALSE),""))</f>
        <v/>
      </c>
      <c r="BC415" s="12" t="str">
        <f>IF(_xlfn.IFNA(VLOOKUP(AW415,$K:$L,2,FALSE),"")=0,"",_xlfn.IFNA(VLOOKUP(AW415,$K:$L,2,FALSE),""))</f>
        <v/>
      </c>
      <c r="BD415" s="12" t="str">
        <f>IF(_xlfn.IFNA(VLOOKUP(AX415,$K:$L,2,FALSE),"")=0,"",_xlfn.IFNA(VLOOKUP(AX415,$K:$L,2,FALSE),""))</f>
        <v/>
      </c>
      <c r="BE415" s="12" t="str">
        <f>IF(_xlfn.IFNA(VLOOKUP(AY415,$K:$L,2,FALSE),"")=0,"",_xlfn.IFNA(VLOOKUP(AY415,$K:$L,2,FALSE),""))</f>
        <v/>
      </c>
      <c r="BF415" s="12" t="str">
        <f>_xlfn.IFNA(VLOOKUP(Y415,对应表!$Z:$AA,2,FALSE)&amp;Z415,"")</f>
        <v/>
      </c>
      <c r="BG415" s="12" t="str">
        <f>_xlfn.IFNA(VLOOKUP(AA415,对应表!$Z:$AA,2,FALSE)&amp;AB415,"")</f>
        <v/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L415" t="e">
        <f t="shared" si="134"/>
        <v>#N/A</v>
      </c>
      <c r="BM415" t="str">
        <f t="shared" si="135"/>
        <v/>
      </c>
    </row>
    <row r="416" spans="11:65" x14ac:dyDescent="0.15">
      <c r="K416" t="str">
        <f t="shared" si="136"/>
        <v>被动祝福大lv4</v>
      </c>
      <c r="L416" s="6" t="str">
        <f>Q416&amp;":"&amp;M416&amp;":"&amp;VLOOKUP(N416,对应表!B:C,2,FALSE)&amp;":"&amp;IF(buff!O416="",0,O416)</f>
        <v>20344:100:3:9</v>
      </c>
      <c r="M416">
        <v>100</v>
      </c>
      <c r="N416" s="1" t="s">
        <v>120</v>
      </c>
      <c r="O416">
        <v>9</v>
      </c>
      <c r="Q416">
        <v>20344</v>
      </c>
      <c r="R416" s="4" t="s">
        <v>933</v>
      </c>
      <c r="S416" s="4" t="str">
        <f t="shared" si="133"/>
        <v>被动祝福大lv4</v>
      </c>
      <c r="T416" t="s">
        <v>300</v>
      </c>
      <c r="Y416" t="s">
        <v>1157</v>
      </c>
      <c r="Z416" t="e">
        <f>INT(VLOOKUP($I416,角色属性概况!$I:$N,VLOOKUP($H416,对应表!$AD:$AE,2,FALSE),FALSE)*$J416)</f>
        <v>#N/A</v>
      </c>
      <c r="AI416" s="12" t="str">
        <f t="shared" si="137"/>
        <v/>
      </c>
      <c r="AR416">
        <v>999</v>
      </c>
      <c r="AU416" s="4"/>
      <c r="AV416" s="4"/>
      <c r="AW416" s="4"/>
      <c r="AX416" s="4"/>
      <c r="AZ416" s="12" t="str">
        <f t="shared" si="138"/>
        <v/>
      </c>
      <c r="BA416" s="12" t="str">
        <f>IF(_xlfn.IFNA(VLOOKUP(AU416,$K:$L,2,FALSE),"")=0,"",_xlfn.IFNA(VLOOKUP(AU416,$K:$L,2,FALSE),""))</f>
        <v/>
      </c>
      <c r="BB416" s="12" t="str">
        <f>IF(_xlfn.IFNA(VLOOKUP(AV416,$K:$L,2,FALSE),"")=0,"",_xlfn.IFNA(VLOOKUP(AV416,$K:$L,2,FALSE),""))</f>
        <v/>
      </c>
      <c r="BC416" s="12" t="str">
        <f>IF(_xlfn.IFNA(VLOOKUP(AW416,$K:$L,2,FALSE),"")=0,"",_xlfn.IFNA(VLOOKUP(AW416,$K:$L,2,FALSE),""))</f>
        <v/>
      </c>
      <c r="BD416" s="12" t="str">
        <f>IF(_xlfn.IFNA(VLOOKUP(AX416,$K:$L,2,FALSE),"")=0,"",_xlfn.IFNA(VLOOKUP(AX416,$K:$L,2,FALSE),""))</f>
        <v/>
      </c>
      <c r="BE416" s="12" t="str">
        <f>IF(_xlfn.IFNA(VLOOKUP(AY416,$K:$L,2,FALSE),"")=0,"",_xlfn.IFNA(VLOOKUP(AY416,$K:$L,2,FALSE),""))</f>
        <v/>
      </c>
      <c r="BF416" s="12" t="str">
        <f>_xlfn.IFNA(VLOOKUP(Y416,对应表!$Z:$AA,2,FALSE)&amp;Z416,"")</f>
        <v/>
      </c>
      <c r="BG416" s="12" t="str">
        <f>_xlfn.IFNA(VLOOKUP(AA416,对应表!$Z:$AA,2,FALSE)&amp;AB416,"")</f>
        <v/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L416" t="e">
        <f t="shared" si="134"/>
        <v>#N/A</v>
      </c>
      <c r="BM416" t="str">
        <f t="shared" si="135"/>
        <v/>
      </c>
    </row>
    <row r="417" spans="11:65" x14ac:dyDescent="0.15">
      <c r="K417" t="str">
        <f t="shared" si="136"/>
        <v>被动祝福大lv5</v>
      </c>
      <c r="L417" s="6" t="str">
        <f>Q417&amp;":"&amp;M417&amp;":"&amp;VLOOKUP(N417,对应表!B:C,2,FALSE)&amp;":"&amp;IF(buff!O417="",0,O417)</f>
        <v>20345:100:3:9</v>
      </c>
      <c r="M417">
        <v>100</v>
      </c>
      <c r="N417" s="1" t="s">
        <v>120</v>
      </c>
      <c r="O417">
        <v>9</v>
      </c>
      <c r="Q417">
        <v>20345</v>
      </c>
      <c r="R417" s="4" t="s">
        <v>934</v>
      </c>
      <c r="S417" s="4" t="str">
        <f t="shared" si="133"/>
        <v>被动祝福大lv5</v>
      </c>
      <c r="T417" t="s">
        <v>300</v>
      </c>
      <c r="Y417" t="s">
        <v>1157</v>
      </c>
      <c r="Z417" t="e">
        <f>INT(VLOOKUP($I417,角色属性概况!$I:$N,VLOOKUP($H417,对应表!$AD:$AE,2,FALSE),FALSE)*$J417)</f>
        <v>#N/A</v>
      </c>
      <c r="AI417" s="12" t="str">
        <f t="shared" si="137"/>
        <v/>
      </c>
      <c r="AR417">
        <v>999</v>
      </c>
      <c r="AU417" s="4"/>
      <c r="AV417" s="4"/>
      <c r="AW417" s="4"/>
      <c r="AX417" s="4"/>
      <c r="AZ417" s="12" t="str">
        <f t="shared" si="138"/>
        <v/>
      </c>
      <c r="BA417" s="12" t="str">
        <f>IF(_xlfn.IFNA(VLOOKUP(AU417,$K:$L,2,FALSE),"")=0,"",_xlfn.IFNA(VLOOKUP(AU417,$K:$L,2,FALSE),""))</f>
        <v/>
      </c>
      <c r="BB417" s="12" t="str">
        <f>IF(_xlfn.IFNA(VLOOKUP(AV417,$K:$L,2,FALSE),"")=0,"",_xlfn.IFNA(VLOOKUP(AV417,$K:$L,2,FALSE),""))</f>
        <v/>
      </c>
      <c r="BC417" s="12" t="str">
        <f>IF(_xlfn.IFNA(VLOOKUP(AW417,$K:$L,2,FALSE),"")=0,"",_xlfn.IFNA(VLOOKUP(AW417,$K:$L,2,FALSE),""))</f>
        <v/>
      </c>
      <c r="BD417" s="12" t="str">
        <f>IF(_xlfn.IFNA(VLOOKUP(AX417,$K:$L,2,FALSE),"")=0,"",_xlfn.IFNA(VLOOKUP(AX417,$K:$L,2,FALSE),""))</f>
        <v/>
      </c>
      <c r="BE417" s="12" t="str">
        <f>IF(_xlfn.IFNA(VLOOKUP(AY417,$K:$L,2,FALSE),"")=0,"",_xlfn.IFNA(VLOOKUP(AY417,$K:$L,2,FALSE),""))</f>
        <v/>
      </c>
      <c r="BF417" s="12" t="str">
        <f>_xlfn.IFNA(VLOOKUP(Y417,对应表!$Z:$AA,2,FALSE)&amp;Z417,"")</f>
        <v/>
      </c>
      <c r="BG417" s="12" t="str">
        <f>_xlfn.IFNA(VLOOKUP(AA417,对应表!$Z:$AA,2,FALSE)&amp;AB417,"")</f>
        <v/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L417" t="e">
        <f t="shared" si="134"/>
        <v>#N/A</v>
      </c>
      <c r="BM417" t="str">
        <f t="shared" si="135"/>
        <v/>
      </c>
    </row>
    <row r="418" spans="11:65" x14ac:dyDescent="0.15">
      <c r="K418" t="str">
        <f t="shared" si="136"/>
        <v>被动祝福大lv6</v>
      </c>
      <c r="L418" s="6" t="str">
        <f>Q418&amp;":"&amp;M418&amp;":"&amp;VLOOKUP(N418,对应表!B:C,2,FALSE)&amp;":"&amp;IF(buff!O418="",0,O418)</f>
        <v>20346:100:3:9</v>
      </c>
      <c r="M418">
        <v>100</v>
      </c>
      <c r="N418" s="1" t="s">
        <v>120</v>
      </c>
      <c r="O418">
        <v>9</v>
      </c>
      <c r="Q418">
        <v>20346</v>
      </c>
      <c r="R418" s="4" t="s">
        <v>935</v>
      </c>
      <c r="S418" s="4" t="str">
        <f t="shared" si="133"/>
        <v>被动祝福大lv6</v>
      </c>
      <c r="T418" t="s">
        <v>300</v>
      </c>
      <c r="Y418" t="s">
        <v>1157</v>
      </c>
      <c r="Z418" t="e">
        <f>INT(VLOOKUP($I418,角色属性概况!$I:$N,VLOOKUP($H418,对应表!$AD:$AE,2,FALSE),FALSE)*$J418)</f>
        <v>#N/A</v>
      </c>
      <c r="AI418" s="12" t="str">
        <f t="shared" si="137"/>
        <v/>
      </c>
      <c r="AR418">
        <v>999</v>
      </c>
      <c r="AU418" s="4"/>
      <c r="AV418" s="4"/>
      <c r="AW418" s="4"/>
      <c r="AX418" s="4"/>
      <c r="AZ418" s="12" t="str">
        <f t="shared" si="138"/>
        <v/>
      </c>
      <c r="BA418" s="12" t="str">
        <f>IF(_xlfn.IFNA(VLOOKUP(AU418,$K:$L,2,FALSE),"")=0,"",_xlfn.IFNA(VLOOKUP(AU418,$K:$L,2,FALSE),""))</f>
        <v/>
      </c>
      <c r="BB418" s="12" t="str">
        <f>IF(_xlfn.IFNA(VLOOKUP(AV418,$K:$L,2,FALSE),"")=0,"",_xlfn.IFNA(VLOOKUP(AV418,$K:$L,2,FALSE),""))</f>
        <v/>
      </c>
      <c r="BC418" s="12" t="str">
        <f>IF(_xlfn.IFNA(VLOOKUP(AW418,$K:$L,2,FALSE),"")=0,"",_xlfn.IFNA(VLOOKUP(AW418,$K:$L,2,FALSE),""))</f>
        <v/>
      </c>
      <c r="BD418" s="12" t="str">
        <f>IF(_xlfn.IFNA(VLOOKUP(AX418,$K:$L,2,FALSE),"")=0,"",_xlfn.IFNA(VLOOKUP(AX418,$K:$L,2,FALSE),""))</f>
        <v/>
      </c>
      <c r="BE418" s="12" t="str">
        <f>IF(_xlfn.IFNA(VLOOKUP(AY418,$K:$L,2,FALSE),"")=0,"",_xlfn.IFNA(VLOOKUP(AY418,$K:$L,2,FALSE),""))</f>
        <v/>
      </c>
      <c r="BF418" s="12" t="str">
        <f>_xlfn.IFNA(VLOOKUP(Y418,对应表!$Z:$AA,2,FALSE)&amp;Z418,"")</f>
        <v/>
      </c>
      <c r="BG418" s="12" t="str">
        <f>_xlfn.IFNA(VLOOKUP(AA418,对应表!$Z:$AA,2,FALSE)&amp;AB418,"")</f>
        <v/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L418" t="e">
        <f t="shared" si="134"/>
        <v>#N/A</v>
      </c>
      <c r="BM418" t="str">
        <f t="shared" si="135"/>
        <v/>
      </c>
    </row>
    <row r="419" spans="11:65" x14ac:dyDescent="0.15">
      <c r="K419" t="str">
        <f t="shared" si="136"/>
        <v>被动祝福大lv7</v>
      </c>
      <c r="L419" s="6" t="str">
        <f>Q419&amp;":"&amp;M419&amp;":"&amp;VLOOKUP(N419,对应表!B:C,2,FALSE)&amp;":"&amp;IF(buff!O419="",0,O419)</f>
        <v>20347:100:3:9</v>
      </c>
      <c r="M419">
        <v>100</v>
      </c>
      <c r="N419" s="1" t="s">
        <v>120</v>
      </c>
      <c r="O419">
        <v>9</v>
      </c>
      <c r="Q419">
        <v>20347</v>
      </c>
      <c r="R419" s="4" t="s">
        <v>936</v>
      </c>
      <c r="S419" s="4" t="str">
        <f t="shared" si="133"/>
        <v>被动祝福大lv7</v>
      </c>
      <c r="T419" t="s">
        <v>300</v>
      </c>
      <c r="Y419" t="s">
        <v>1157</v>
      </c>
      <c r="Z419" t="e">
        <f>INT(VLOOKUP($I419,角色属性概况!$I:$N,VLOOKUP($H419,对应表!$AD:$AE,2,FALSE),FALSE)*$J419)</f>
        <v>#N/A</v>
      </c>
      <c r="AI419" s="12" t="str">
        <f t="shared" si="137"/>
        <v/>
      </c>
      <c r="AR419">
        <v>999</v>
      </c>
      <c r="AU419" s="4"/>
      <c r="AV419" s="4"/>
      <c r="AW419" s="4"/>
      <c r="AX419" s="4"/>
      <c r="AZ419" s="12" t="str">
        <f t="shared" si="138"/>
        <v/>
      </c>
      <c r="BA419" s="12" t="str">
        <f>IF(_xlfn.IFNA(VLOOKUP(AU419,$K:$L,2,FALSE),"")=0,"",_xlfn.IFNA(VLOOKUP(AU419,$K:$L,2,FALSE),""))</f>
        <v/>
      </c>
      <c r="BB419" s="12" t="str">
        <f>IF(_xlfn.IFNA(VLOOKUP(AV419,$K:$L,2,FALSE),"")=0,"",_xlfn.IFNA(VLOOKUP(AV419,$K:$L,2,FALSE),""))</f>
        <v/>
      </c>
      <c r="BC419" s="12" t="str">
        <f>IF(_xlfn.IFNA(VLOOKUP(AW419,$K:$L,2,FALSE),"")=0,"",_xlfn.IFNA(VLOOKUP(AW419,$K:$L,2,FALSE),""))</f>
        <v/>
      </c>
      <c r="BD419" s="12" t="str">
        <f>IF(_xlfn.IFNA(VLOOKUP(AX419,$K:$L,2,FALSE),"")=0,"",_xlfn.IFNA(VLOOKUP(AX419,$K:$L,2,FALSE),""))</f>
        <v/>
      </c>
      <c r="BE419" s="12" t="str">
        <f>IF(_xlfn.IFNA(VLOOKUP(AY419,$K:$L,2,FALSE),"")=0,"",_xlfn.IFNA(VLOOKUP(AY419,$K:$L,2,FALSE),""))</f>
        <v/>
      </c>
      <c r="BF419" s="12" t="str">
        <f>_xlfn.IFNA(VLOOKUP(Y419,对应表!$Z:$AA,2,FALSE)&amp;Z419,"")</f>
        <v/>
      </c>
      <c r="BG419" s="12" t="str">
        <f>_xlfn.IFNA(VLOOKUP(AA419,对应表!$Z:$AA,2,FALSE)&amp;AB419,"")</f>
        <v/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L419" t="e">
        <f t="shared" si="134"/>
        <v>#N/A</v>
      </c>
      <c r="BM419" t="str">
        <f t="shared" si="135"/>
        <v/>
      </c>
    </row>
    <row r="420" spans="11:65" x14ac:dyDescent="0.15">
      <c r="K420" t="str">
        <f t="shared" si="136"/>
        <v>被动祝福大lv8</v>
      </c>
      <c r="L420" s="6" t="str">
        <f>Q420&amp;":"&amp;M420&amp;":"&amp;VLOOKUP(N420,对应表!B:C,2,FALSE)&amp;":"&amp;IF(buff!O420="",0,O420)</f>
        <v>20348:100:3:9</v>
      </c>
      <c r="M420">
        <v>100</v>
      </c>
      <c r="N420" s="1" t="s">
        <v>120</v>
      </c>
      <c r="O420">
        <v>9</v>
      </c>
      <c r="Q420">
        <v>20348</v>
      </c>
      <c r="R420" s="4" t="s">
        <v>937</v>
      </c>
      <c r="S420" s="4" t="str">
        <f t="shared" si="133"/>
        <v>被动祝福大lv8</v>
      </c>
      <c r="T420" t="s">
        <v>300</v>
      </c>
      <c r="Y420" t="s">
        <v>1157</v>
      </c>
      <c r="Z420" t="e">
        <f>INT(VLOOKUP($I420,角色属性概况!$I:$N,VLOOKUP($H420,对应表!$AD:$AE,2,FALSE),FALSE)*$J420)</f>
        <v>#N/A</v>
      </c>
      <c r="AI420" s="12" t="str">
        <f t="shared" si="137"/>
        <v/>
      </c>
      <c r="AR420">
        <v>999</v>
      </c>
      <c r="AU420" s="4"/>
      <c r="AV420" s="4"/>
      <c r="AW420" s="4"/>
      <c r="AX420" s="4"/>
      <c r="AZ420" s="12" t="str">
        <f t="shared" si="138"/>
        <v/>
      </c>
      <c r="BA420" s="12" t="str">
        <f>IF(_xlfn.IFNA(VLOOKUP(AU420,$K:$L,2,FALSE),"")=0,"",_xlfn.IFNA(VLOOKUP(AU420,$K:$L,2,FALSE),""))</f>
        <v/>
      </c>
      <c r="BB420" s="12" t="str">
        <f>IF(_xlfn.IFNA(VLOOKUP(AV420,$K:$L,2,FALSE),"")=0,"",_xlfn.IFNA(VLOOKUP(AV420,$K:$L,2,FALSE),""))</f>
        <v/>
      </c>
      <c r="BC420" s="12" t="str">
        <f>IF(_xlfn.IFNA(VLOOKUP(AW420,$K:$L,2,FALSE),"")=0,"",_xlfn.IFNA(VLOOKUP(AW420,$K:$L,2,FALSE),""))</f>
        <v/>
      </c>
      <c r="BD420" s="12" t="str">
        <f>IF(_xlfn.IFNA(VLOOKUP(AX420,$K:$L,2,FALSE),"")=0,"",_xlfn.IFNA(VLOOKUP(AX420,$K:$L,2,FALSE),""))</f>
        <v/>
      </c>
      <c r="BE420" s="12" t="str">
        <f>IF(_xlfn.IFNA(VLOOKUP(AY420,$K:$L,2,FALSE),"")=0,"",_xlfn.IFNA(VLOOKUP(AY420,$K:$L,2,FALSE),""))</f>
        <v/>
      </c>
      <c r="BF420" s="12" t="str">
        <f>_xlfn.IFNA(VLOOKUP(Y420,对应表!$Z:$AA,2,FALSE)&amp;Z420,"")</f>
        <v/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L420" t="e">
        <f t="shared" si="134"/>
        <v>#N/A</v>
      </c>
      <c r="BM420" t="str">
        <f t="shared" si="135"/>
        <v/>
      </c>
    </row>
    <row r="421" spans="11:65" x14ac:dyDescent="0.15">
      <c r="K421" t="str">
        <f t="shared" si="136"/>
        <v>被动祝福大lv9</v>
      </c>
      <c r="L421" s="6" t="str">
        <f>Q421&amp;":"&amp;M421&amp;":"&amp;VLOOKUP(N421,对应表!B:C,2,FALSE)&amp;":"&amp;IF(buff!O421="",0,O421)</f>
        <v>20349:100:3:9</v>
      </c>
      <c r="M421">
        <v>100</v>
      </c>
      <c r="N421" s="1" t="s">
        <v>120</v>
      </c>
      <c r="O421">
        <v>9</v>
      </c>
      <c r="Q421">
        <v>20349</v>
      </c>
      <c r="R421" s="4" t="s">
        <v>938</v>
      </c>
      <c r="S421" s="4" t="str">
        <f t="shared" si="133"/>
        <v>被动祝福大lv9</v>
      </c>
      <c r="T421" t="s">
        <v>300</v>
      </c>
      <c r="Y421" t="s">
        <v>1157</v>
      </c>
      <c r="Z421" t="e">
        <f>INT(VLOOKUP($I421,角色属性概况!$I:$N,VLOOKUP($H421,对应表!$AD:$AE,2,FALSE),FALSE)*$J421)</f>
        <v>#N/A</v>
      </c>
      <c r="AI421" s="12" t="str">
        <f t="shared" si="137"/>
        <v/>
      </c>
      <c r="AR421">
        <v>999</v>
      </c>
      <c r="AU421" s="4"/>
      <c r="AV421" s="4"/>
      <c r="AW421" s="4"/>
      <c r="AX421" s="4"/>
      <c r="AZ421" s="12" t="str">
        <f t="shared" si="138"/>
        <v/>
      </c>
      <c r="BA421" s="12" t="str">
        <f>IF(_xlfn.IFNA(VLOOKUP(AU421,$K:$L,2,FALSE),"")=0,"",_xlfn.IFNA(VLOOKUP(AU421,$K:$L,2,FALSE),""))</f>
        <v/>
      </c>
      <c r="BB421" s="12" t="str">
        <f>IF(_xlfn.IFNA(VLOOKUP(AV421,$K:$L,2,FALSE),"")=0,"",_xlfn.IFNA(VLOOKUP(AV421,$K:$L,2,FALSE),""))</f>
        <v/>
      </c>
      <c r="BC421" s="12" t="str">
        <f>IF(_xlfn.IFNA(VLOOKUP(AW421,$K:$L,2,FALSE),"")=0,"",_xlfn.IFNA(VLOOKUP(AW421,$K:$L,2,FALSE),""))</f>
        <v/>
      </c>
      <c r="BD421" s="12" t="str">
        <f>IF(_xlfn.IFNA(VLOOKUP(AX421,$K:$L,2,FALSE),"")=0,"",_xlfn.IFNA(VLOOKUP(AX421,$K:$L,2,FALSE),""))</f>
        <v/>
      </c>
      <c r="BE421" s="12" t="str">
        <f>IF(_xlfn.IFNA(VLOOKUP(AY421,$K:$L,2,FALSE),"")=0,"",_xlfn.IFNA(VLOOKUP(AY421,$K:$L,2,FALSE),""))</f>
        <v/>
      </c>
      <c r="BF421" s="12" t="str">
        <f>_xlfn.IFNA(VLOOKUP(Y421,对应表!$Z:$AA,2,FALSE)&amp;Z421,"")</f>
        <v/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L421" t="e">
        <f t="shared" si="134"/>
        <v>#N/A</v>
      </c>
      <c r="BM421" t="str">
        <f t="shared" si="135"/>
        <v/>
      </c>
    </row>
    <row r="422" spans="11:65" x14ac:dyDescent="0.15">
      <c r="K422" t="str">
        <f t="shared" si="136"/>
        <v>被动祝福大lv10</v>
      </c>
      <c r="L422" s="6" t="str">
        <f>Q422&amp;":"&amp;M422&amp;":"&amp;VLOOKUP(N422,对应表!B:C,2,FALSE)&amp;":"&amp;IF(buff!O422="",0,O422)</f>
        <v>20350:100:3:9</v>
      </c>
      <c r="M422">
        <v>100</v>
      </c>
      <c r="N422" s="1" t="s">
        <v>120</v>
      </c>
      <c r="O422">
        <v>9</v>
      </c>
      <c r="Q422">
        <v>20350</v>
      </c>
      <c r="R422" s="4" t="s">
        <v>939</v>
      </c>
      <c r="S422" s="4" t="str">
        <f t="shared" si="133"/>
        <v>被动祝福大lv10</v>
      </c>
      <c r="T422" t="s">
        <v>300</v>
      </c>
      <c r="Y422" t="s">
        <v>1157</v>
      </c>
      <c r="Z422" t="e">
        <f>INT(VLOOKUP($I422,角色属性概况!$I:$N,VLOOKUP($H422,对应表!$AD:$AE,2,FALSE),FALSE)*$J422)</f>
        <v>#N/A</v>
      </c>
      <c r="AI422" s="12" t="str">
        <f t="shared" si="137"/>
        <v/>
      </c>
      <c r="AR422">
        <v>999</v>
      </c>
      <c r="AU422" s="4"/>
      <c r="AV422" s="4"/>
      <c r="AW422" s="4"/>
      <c r="AX422" s="4"/>
      <c r="AZ422" s="12" t="str">
        <f t="shared" si="138"/>
        <v/>
      </c>
      <c r="BA422" s="12" t="str">
        <f>IF(_xlfn.IFNA(VLOOKUP(AU422,$K:$L,2,FALSE),"")=0,"",_xlfn.IFNA(VLOOKUP(AU422,$K:$L,2,FALSE),""))</f>
        <v/>
      </c>
      <c r="BB422" s="12" t="str">
        <f>IF(_xlfn.IFNA(VLOOKUP(AV422,$K:$L,2,FALSE),"")=0,"",_xlfn.IFNA(VLOOKUP(AV422,$K:$L,2,FALSE),""))</f>
        <v/>
      </c>
      <c r="BC422" s="12" t="str">
        <f>IF(_xlfn.IFNA(VLOOKUP(AW422,$K:$L,2,FALSE),"")=0,"",_xlfn.IFNA(VLOOKUP(AW422,$K:$L,2,FALSE),""))</f>
        <v/>
      </c>
      <c r="BD422" s="12" t="str">
        <f>IF(_xlfn.IFNA(VLOOKUP(AX422,$K:$L,2,FALSE),"")=0,"",_xlfn.IFNA(VLOOKUP(AX422,$K:$L,2,FALSE),""))</f>
        <v/>
      </c>
      <c r="BE422" s="12" t="str">
        <f>IF(_xlfn.IFNA(VLOOKUP(AY422,$K:$L,2,FALSE),"")=0,"",_xlfn.IFNA(VLOOKUP(AY422,$K:$L,2,FALSE),""))</f>
        <v/>
      </c>
      <c r="BF422" s="12" t="str">
        <f>_xlfn.IFNA(VLOOKUP(Y422,对应表!$Z:$AA,2,FALSE)&amp;Z422,"")</f>
        <v/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L422" t="e">
        <f t="shared" si="134"/>
        <v>#N/A</v>
      </c>
      <c r="BM422" t="str">
        <f t="shared" si="135"/>
        <v/>
      </c>
    </row>
    <row r="423" spans="11:65" x14ac:dyDescent="0.15">
      <c r="K423" t="str">
        <f t="shared" si="136"/>
        <v>被动祝福大lv11</v>
      </c>
      <c r="L423" s="6" t="str">
        <f>Q423&amp;":"&amp;M423&amp;":"&amp;VLOOKUP(N423,对应表!B:C,2,FALSE)&amp;":"&amp;IF(buff!O423="",0,O423)</f>
        <v>20351:100:3:9</v>
      </c>
      <c r="M423">
        <v>100</v>
      </c>
      <c r="N423" s="1" t="s">
        <v>120</v>
      </c>
      <c r="O423">
        <v>9</v>
      </c>
      <c r="Q423">
        <v>20351</v>
      </c>
      <c r="R423" s="4" t="s">
        <v>940</v>
      </c>
      <c r="S423" s="4" t="str">
        <f t="shared" si="133"/>
        <v>被动祝福大lv11</v>
      </c>
      <c r="T423" t="s">
        <v>300</v>
      </c>
      <c r="Y423" t="s">
        <v>1157</v>
      </c>
      <c r="Z423" t="e">
        <f>INT(VLOOKUP($I423,角色属性概况!$I:$N,VLOOKUP($H423,对应表!$AD:$AE,2,FALSE),FALSE)*$J423)</f>
        <v>#N/A</v>
      </c>
      <c r="AI423" s="12" t="str">
        <f t="shared" si="137"/>
        <v/>
      </c>
      <c r="AR423">
        <v>999</v>
      </c>
      <c r="AU423" s="4"/>
      <c r="AV423" s="4"/>
      <c r="AW423" s="4"/>
      <c r="AX423" s="4"/>
      <c r="AZ423" s="12" t="str">
        <f t="shared" si="138"/>
        <v/>
      </c>
      <c r="BA423" s="12" t="str">
        <f>IF(_xlfn.IFNA(VLOOKUP(AU423,$K:$L,2,FALSE),"")=0,"",_xlfn.IFNA(VLOOKUP(AU423,$K:$L,2,FALSE),""))</f>
        <v/>
      </c>
      <c r="BB423" s="12" t="str">
        <f>IF(_xlfn.IFNA(VLOOKUP(AV423,$K:$L,2,FALSE),"")=0,"",_xlfn.IFNA(VLOOKUP(AV423,$K:$L,2,FALSE),""))</f>
        <v/>
      </c>
      <c r="BC423" s="12" t="str">
        <f>IF(_xlfn.IFNA(VLOOKUP(AW423,$K:$L,2,FALSE),"")=0,"",_xlfn.IFNA(VLOOKUP(AW423,$K:$L,2,FALSE),""))</f>
        <v/>
      </c>
      <c r="BD423" s="12" t="str">
        <f>IF(_xlfn.IFNA(VLOOKUP(AX423,$K:$L,2,FALSE),"")=0,"",_xlfn.IFNA(VLOOKUP(AX423,$K:$L,2,FALSE),""))</f>
        <v/>
      </c>
      <c r="BE423" s="12" t="str">
        <f>IF(_xlfn.IFNA(VLOOKUP(AY423,$K:$L,2,FALSE),"")=0,"",_xlfn.IFNA(VLOOKUP(AY423,$K:$L,2,FALSE),""))</f>
        <v/>
      </c>
      <c r="BF423" s="12" t="str">
        <f>_xlfn.IFNA(VLOOKUP(Y423,对应表!$Z:$AA,2,FALSE)&amp;Z423,"")</f>
        <v/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L423" t="e">
        <f t="shared" si="134"/>
        <v>#N/A</v>
      </c>
      <c r="BM423" t="str">
        <f t="shared" si="135"/>
        <v/>
      </c>
    </row>
    <row r="424" spans="11:65" x14ac:dyDescent="0.15">
      <c r="K424" t="str">
        <f t="shared" si="136"/>
        <v>被动祝福大lv12</v>
      </c>
      <c r="L424" s="6" t="str">
        <f>Q424&amp;":"&amp;M424&amp;":"&amp;VLOOKUP(N424,对应表!B:C,2,FALSE)&amp;":"&amp;IF(buff!O424="",0,O424)</f>
        <v>20352:100:3:9</v>
      </c>
      <c r="M424">
        <v>100</v>
      </c>
      <c r="N424" s="1" t="s">
        <v>120</v>
      </c>
      <c r="O424">
        <v>9</v>
      </c>
      <c r="Q424">
        <v>20352</v>
      </c>
      <c r="R424" s="4" t="s">
        <v>941</v>
      </c>
      <c r="S424" s="4" t="str">
        <f t="shared" si="133"/>
        <v>被动祝福大lv12</v>
      </c>
      <c r="T424" t="s">
        <v>300</v>
      </c>
      <c r="Y424" t="s">
        <v>1157</v>
      </c>
      <c r="Z424" t="e">
        <f>INT(VLOOKUP($I424,角色属性概况!$I:$N,VLOOKUP($H424,对应表!$AD:$AE,2,FALSE),FALSE)*$J424)</f>
        <v>#N/A</v>
      </c>
      <c r="AI424" s="12" t="str">
        <f t="shared" si="137"/>
        <v/>
      </c>
      <c r="AR424">
        <v>999</v>
      </c>
      <c r="AU424" s="4"/>
      <c r="AV424" s="4"/>
      <c r="AW424" s="4"/>
      <c r="AX424" s="4"/>
      <c r="AZ424" s="12" t="str">
        <f t="shared" si="138"/>
        <v/>
      </c>
      <c r="BA424" s="12" t="str">
        <f>IF(_xlfn.IFNA(VLOOKUP(AU424,$K:$L,2,FALSE),"")=0,"",_xlfn.IFNA(VLOOKUP(AU424,$K:$L,2,FALSE),""))</f>
        <v/>
      </c>
      <c r="BB424" s="12" t="str">
        <f>IF(_xlfn.IFNA(VLOOKUP(AV424,$K:$L,2,FALSE),"")=0,"",_xlfn.IFNA(VLOOKUP(AV424,$K:$L,2,FALSE),""))</f>
        <v/>
      </c>
      <c r="BC424" s="12" t="str">
        <f>IF(_xlfn.IFNA(VLOOKUP(AW424,$K:$L,2,FALSE),"")=0,"",_xlfn.IFNA(VLOOKUP(AW424,$K:$L,2,FALSE),""))</f>
        <v/>
      </c>
      <c r="BD424" s="12" t="str">
        <f>IF(_xlfn.IFNA(VLOOKUP(AX424,$K:$L,2,FALSE),"")=0,"",_xlfn.IFNA(VLOOKUP(AX424,$K:$L,2,FALSE),""))</f>
        <v/>
      </c>
      <c r="BE424" s="12" t="str">
        <f>IF(_xlfn.IFNA(VLOOKUP(AY424,$K:$L,2,FALSE),"")=0,"",_xlfn.IFNA(VLOOKUP(AY424,$K:$L,2,FALSE),""))</f>
        <v/>
      </c>
      <c r="BF424" s="12" t="str">
        <f>_xlfn.IFNA(VLOOKUP(Y424,对应表!$Z:$AA,2,FALSE)&amp;Z424,"")</f>
        <v/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L424" t="e">
        <f t="shared" si="134"/>
        <v>#N/A</v>
      </c>
      <c r="BM424" t="str">
        <f t="shared" si="135"/>
        <v/>
      </c>
    </row>
    <row r="425" spans="11:65" x14ac:dyDescent="0.15">
      <c r="K425" t="str">
        <f t="shared" si="136"/>
        <v>被动祝福大lv13</v>
      </c>
      <c r="L425" s="6" t="str">
        <f>Q425&amp;":"&amp;M425&amp;":"&amp;VLOOKUP(N425,对应表!B:C,2,FALSE)&amp;":"&amp;IF(buff!O425="",0,O425)</f>
        <v>20353:100:3:9</v>
      </c>
      <c r="M425">
        <v>100</v>
      </c>
      <c r="N425" s="1" t="s">
        <v>120</v>
      </c>
      <c r="O425">
        <v>9</v>
      </c>
      <c r="Q425">
        <v>20353</v>
      </c>
      <c r="R425" s="4" t="s">
        <v>942</v>
      </c>
      <c r="S425" s="4" t="str">
        <f t="shared" si="133"/>
        <v>被动祝福大lv13</v>
      </c>
      <c r="T425" t="s">
        <v>300</v>
      </c>
      <c r="Y425" t="s">
        <v>1157</v>
      </c>
      <c r="Z425" t="e">
        <f>INT(VLOOKUP($I425,角色属性概况!$I:$N,VLOOKUP($H425,对应表!$AD:$AE,2,FALSE),FALSE)*$J425)</f>
        <v>#N/A</v>
      </c>
      <c r="AI425" s="12" t="str">
        <f t="shared" si="137"/>
        <v/>
      </c>
      <c r="AR425">
        <v>999</v>
      </c>
      <c r="AU425" s="4"/>
      <c r="AV425" s="4"/>
      <c r="AW425" s="4"/>
      <c r="AX425" s="4"/>
      <c r="AZ425" s="12" t="str">
        <f t="shared" si="138"/>
        <v/>
      </c>
      <c r="BA425" s="12" t="str">
        <f>IF(_xlfn.IFNA(VLOOKUP(AU425,$K:$L,2,FALSE),"")=0,"",_xlfn.IFNA(VLOOKUP(AU425,$K:$L,2,FALSE),""))</f>
        <v/>
      </c>
      <c r="BB425" s="12" t="str">
        <f>IF(_xlfn.IFNA(VLOOKUP(AV425,$K:$L,2,FALSE),"")=0,"",_xlfn.IFNA(VLOOKUP(AV425,$K:$L,2,FALSE),""))</f>
        <v/>
      </c>
      <c r="BC425" s="12" t="str">
        <f>IF(_xlfn.IFNA(VLOOKUP(AW425,$K:$L,2,FALSE),"")=0,"",_xlfn.IFNA(VLOOKUP(AW425,$K:$L,2,FALSE),""))</f>
        <v/>
      </c>
      <c r="BD425" s="12" t="str">
        <f>IF(_xlfn.IFNA(VLOOKUP(AX425,$K:$L,2,FALSE),"")=0,"",_xlfn.IFNA(VLOOKUP(AX425,$K:$L,2,FALSE),""))</f>
        <v/>
      </c>
      <c r="BE425" s="12" t="str">
        <f>IF(_xlfn.IFNA(VLOOKUP(AY425,$K:$L,2,FALSE),"")=0,"",_xlfn.IFNA(VLOOKUP(AY425,$K:$L,2,FALSE),""))</f>
        <v/>
      </c>
      <c r="BF425" s="12" t="str">
        <f>_xlfn.IFNA(VLOOKUP(Y425,对应表!$Z:$AA,2,FALSE)&amp;Z425,"")</f>
        <v/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L425" t="e">
        <f t="shared" si="134"/>
        <v>#N/A</v>
      </c>
      <c r="BM425" t="str">
        <f t="shared" si="135"/>
        <v/>
      </c>
    </row>
    <row r="426" spans="11:65" x14ac:dyDescent="0.15">
      <c r="K426" t="str">
        <f t="shared" si="136"/>
        <v>被动祝福大lv14</v>
      </c>
      <c r="L426" s="6" t="str">
        <f>Q426&amp;":"&amp;M426&amp;":"&amp;VLOOKUP(N426,对应表!B:C,2,FALSE)&amp;":"&amp;IF(buff!O426="",0,O426)</f>
        <v>20354:100:3:9</v>
      </c>
      <c r="M426">
        <v>100</v>
      </c>
      <c r="N426" s="1" t="s">
        <v>120</v>
      </c>
      <c r="O426">
        <v>9</v>
      </c>
      <c r="Q426">
        <v>20354</v>
      </c>
      <c r="R426" s="4" t="s">
        <v>943</v>
      </c>
      <c r="S426" s="4" t="str">
        <f t="shared" si="133"/>
        <v>被动祝福大lv14</v>
      </c>
      <c r="T426" t="s">
        <v>300</v>
      </c>
      <c r="Y426" t="s">
        <v>1157</v>
      </c>
      <c r="Z426" t="e">
        <f>INT(VLOOKUP($I426,角色属性概况!$I:$N,VLOOKUP($H426,对应表!$AD:$AE,2,FALSE),FALSE)*$J426)</f>
        <v>#N/A</v>
      </c>
      <c r="AI426" s="12" t="str">
        <f t="shared" si="137"/>
        <v/>
      </c>
      <c r="AR426">
        <v>999</v>
      </c>
      <c r="AU426" s="4"/>
      <c r="AV426" s="4"/>
      <c r="AW426" s="4"/>
      <c r="AX426" s="4"/>
      <c r="AZ426" s="12" t="str">
        <f t="shared" si="138"/>
        <v/>
      </c>
      <c r="BA426" s="12" t="str">
        <f>IF(_xlfn.IFNA(VLOOKUP(AU426,$K:$L,2,FALSE),"")=0,"",_xlfn.IFNA(VLOOKUP(AU426,$K:$L,2,FALSE),""))</f>
        <v/>
      </c>
      <c r="BB426" s="12" t="str">
        <f>IF(_xlfn.IFNA(VLOOKUP(AV426,$K:$L,2,FALSE),"")=0,"",_xlfn.IFNA(VLOOKUP(AV426,$K:$L,2,FALSE),""))</f>
        <v/>
      </c>
      <c r="BC426" s="12" t="str">
        <f>IF(_xlfn.IFNA(VLOOKUP(AW426,$K:$L,2,FALSE),"")=0,"",_xlfn.IFNA(VLOOKUP(AW426,$K:$L,2,FALSE),""))</f>
        <v/>
      </c>
      <c r="BD426" s="12" t="str">
        <f>IF(_xlfn.IFNA(VLOOKUP(AX426,$K:$L,2,FALSE),"")=0,"",_xlfn.IFNA(VLOOKUP(AX426,$K:$L,2,FALSE),""))</f>
        <v/>
      </c>
      <c r="BE426" s="12" t="str">
        <f>IF(_xlfn.IFNA(VLOOKUP(AY426,$K:$L,2,FALSE),"")=0,"",_xlfn.IFNA(VLOOKUP(AY426,$K:$L,2,FALSE),""))</f>
        <v/>
      </c>
      <c r="BF426" s="12" t="str">
        <f>_xlfn.IFNA(VLOOKUP(Y426,对应表!$Z:$AA,2,FALSE)&amp;Z426,"")</f>
        <v/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L426" t="e">
        <f t="shared" si="134"/>
        <v>#N/A</v>
      </c>
      <c r="BM426" t="str">
        <f t="shared" si="135"/>
        <v/>
      </c>
    </row>
    <row r="427" spans="11:65" x14ac:dyDescent="0.15">
      <c r="K427" t="str">
        <f t="shared" si="136"/>
        <v>被动祝福大lv15</v>
      </c>
      <c r="L427" s="6" t="str">
        <f>Q427&amp;":"&amp;M427&amp;":"&amp;VLOOKUP(N427,对应表!B:C,2,FALSE)&amp;":"&amp;IF(buff!O427="",0,O427)</f>
        <v>20355:100:3:9</v>
      </c>
      <c r="M427">
        <v>100</v>
      </c>
      <c r="N427" s="1" t="s">
        <v>120</v>
      </c>
      <c r="O427">
        <v>9</v>
      </c>
      <c r="Q427">
        <v>20355</v>
      </c>
      <c r="R427" s="4" t="s">
        <v>944</v>
      </c>
      <c r="S427" s="4" t="str">
        <f t="shared" si="133"/>
        <v>被动祝福大lv15</v>
      </c>
      <c r="T427" t="s">
        <v>300</v>
      </c>
      <c r="Y427" t="s">
        <v>1157</v>
      </c>
      <c r="Z427" t="e">
        <f>INT(VLOOKUP($I427,角色属性概况!$I:$N,VLOOKUP($H427,对应表!$AD:$AE,2,FALSE),FALSE)*$J427)</f>
        <v>#N/A</v>
      </c>
      <c r="AI427" s="12" t="str">
        <f t="shared" si="137"/>
        <v/>
      </c>
      <c r="AR427">
        <v>999</v>
      </c>
      <c r="AU427" s="4"/>
      <c r="AV427" s="4"/>
      <c r="AW427" s="4"/>
      <c r="AX427" s="4"/>
      <c r="AZ427" s="12" t="str">
        <f t="shared" si="138"/>
        <v/>
      </c>
      <c r="BA427" s="12" t="str">
        <f>IF(_xlfn.IFNA(VLOOKUP(AU427,$K:$L,2,FALSE),"")=0,"",_xlfn.IFNA(VLOOKUP(AU427,$K:$L,2,FALSE),""))</f>
        <v/>
      </c>
      <c r="BB427" s="12" t="str">
        <f>IF(_xlfn.IFNA(VLOOKUP(AV427,$K:$L,2,FALSE),"")=0,"",_xlfn.IFNA(VLOOKUP(AV427,$K:$L,2,FALSE),""))</f>
        <v/>
      </c>
      <c r="BC427" s="12" t="str">
        <f>IF(_xlfn.IFNA(VLOOKUP(AW427,$K:$L,2,FALSE),"")=0,"",_xlfn.IFNA(VLOOKUP(AW427,$K:$L,2,FALSE),""))</f>
        <v/>
      </c>
      <c r="BD427" s="12" t="str">
        <f>IF(_xlfn.IFNA(VLOOKUP(AX427,$K:$L,2,FALSE),"")=0,"",_xlfn.IFNA(VLOOKUP(AX427,$K:$L,2,FALSE),""))</f>
        <v/>
      </c>
      <c r="BE427" s="12" t="str">
        <f>IF(_xlfn.IFNA(VLOOKUP(AY427,$K:$L,2,FALSE),"")=0,"",_xlfn.IFNA(VLOOKUP(AY427,$K:$L,2,FALSE),""))</f>
        <v/>
      </c>
      <c r="BF427" s="12" t="str">
        <f>_xlfn.IFNA(VLOOKUP(Y427,对应表!$Z:$AA,2,FALSE)&amp;Z427,"")</f>
        <v/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L427" t="e">
        <f t="shared" si="134"/>
        <v>#N/A</v>
      </c>
      <c r="BM427" t="str">
        <f t="shared" si="135"/>
        <v/>
      </c>
    </row>
    <row r="428" spans="11:65" x14ac:dyDescent="0.15">
      <c r="K428" t="str">
        <f t="shared" si="136"/>
        <v>被动祝福大lv16</v>
      </c>
      <c r="L428" s="6" t="str">
        <f>Q428&amp;":"&amp;M428&amp;":"&amp;VLOOKUP(N428,对应表!B:C,2,FALSE)&amp;":"&amp;IF(buff!O428="",0,O428)</f>
        <v>20356:100:3:9</v>
      </c>
      <c r="M428">
        <v>100</v>
      </c>
      <c r="N428" s="1" t="s">
        <v>120</v>
      </c>
      <c r="O428">
        <v>9</v>
      </c>
      <c r="Q428">
        <v>20356</v>
      </c>
      <c r="R428" s="4" t="s">
        <v>945</v>
      </c>
      <c r="S428" s="4" t="str">
        <f t="shared" si="133"/>
        <v>被动祝福大lv16</v>
      </c>
      <c r="T428" t="s">
        <v>300</v>
      </c>
      <c r="Y428" t="s">
        <v>1157</v>
      </c>
      <c r="Z428" t="e">
        <f>INT(VLOOKUP($I428,角色属性概况!$I:$N,VLOOKUP($H428,对应表!$AD:$AE,2,FALSE),FALSE)*$J428)</f>
        <v>#N/A</v>
      </c>
      <c r="AI428" s="12" t="str">
        <f t="shared" si="137"/>
        <v/>
      </c>
      <c r="AR428">
        <v>999</v>
      </c>
      <c r="AU428" s="4"/>
      <c r="AV428" s="4"/>
      <c r="AW428" s="4"/>
      <c r="AX428" s="4"/>
      <c r="AZ428" s="12" t="str">
        <f t="shared" si="138"/>
        <v/>
      </c>
      <c r="BA428" s="12" t="str">
        <f>IF(_xlfn.IFNA(VLOOKUP(AU428,$K:$L,2,FALSE),"")=0,"",_xlfn.IFNA(VLOOKUP(AU428,$K:$L,2,FALSE),""))</f>
        <v/>
      </c>
      <c r="BB428" s="12" t="str">
        <f>IF(_xlfn.IFNA(VLOOKUP(AV428,$K:$L,2,FALSE),"")=0,"",_xlfn.IFNA(VLOOKUP(AV428,$K:$L,2,FALSE),""))</f>
        <v/>
      </c>
      <c r="BC428" s="12" t="str">
        <f>IF(_xlfn.IFNA(VLOOKUP(AW428,$K:$L,2,FALSE),"")=0,"",_xlfn.IFNA(VLOOKUP(AW428,$K:$L,2,FALSE),""))</f>
        <v/>
      </c>
      <c r="BD428" s="12" t="str">
        <f>IF(_xlfn.IFNA(VLOOKUP(AX428,$K:$L,2,FALSE),"")=0,"",_xlfn.IFNA(VLOOKUP(AX428,$K:$L,2,FALSE),""))</f>
        <v/>
      </c>
      <c r="BE428" s="12" t="str">
        <f>IF(_xlfn.IFNA(VLOOKUP(AY428,$K:$L,2,FALSE),"")=0,"",_xlfn.IFNA(VLOOKUP(AY428,$K:$L,2,FALSE),""))</f>
        <v/>
      </c>
      <c r="BF428" s="12" t="str">
        <f>_xlfn.IFNA(VLOOKUP(Y428,对应表!$Z:$AA,2,FALSE)&amp;Z428,"")</f>
        <v/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L428" t="e">
        <f t="shared" si="134"/>
        <v>#N/A</v>
      </c>
      <c r="BM428" t="str">
        <f t="shared" si="135"/>
        <v/>
      </c>
    </row>
    <row r="429" spans="11:65" x14ac:dyDescent="0.15">
      <c r="K429" t="str">
        <f t="shared" si="136"/>
        <v>被动祝福大lv17</v>
      </c>
      <c r="L429" s="6" t="str">
        <f>Q429&amp;":"&amp;M429&amp;":"&amp;VLOOKUP(N429,对应表!B:C,2,FALSE)&amp;":"&amp;IF(buff!O429="",0,O429)</f>
        <v>20357:100:3:9</v>
      </c>
      <c r="M429">
        <v>100</v>
      </c>
      <c r="N429" s="1" t="s">
        <v>120</v>
      </c>
      <c r="O429">
        <v>9</v>
      </c>
      <c r="Q429">
        <v>20357</v>
      </c>
      <c r="R429" s="4" t="s">
        <v>946</v>
      </c>
      <c r="S429" s="4" t="str">
        <f t="shared" si="133"/>
        <v>被动祝福大lv17</v>
      </c>
      <c r="T429" t="s">
        <v>300</v>
      </c>
      <c r="Y429" t="s">
        <v>1157</v>
      </c>
      <c r="Z429" t="e">
        <f>INT(VLOOKUP($I429,角色属性概况!$I:$N,VLOOKUP($H429,对应表!$AD:$AE,2,FALSE),FALSE)*$J429)</f>
        <v>#N/A</v>
      </c>
      <c r="AI429" s="12" t="str">
        <f t="shared" si="137"/>
        <v/>
      </c>
      <c r="AR429">
        <v>999</v>
      </c>
      <c r="AU429" s="4"/>
      <c r="AV429" s="4"/>
      <c r="AW429" s="4"/>
      <c r="AX429" s="4"/>
      <c r="AZ429" s="12" t="str">
        <f t="shared" si="138"/>
        <v/>
      </c>
      <c r="BA429" s="12" t="str">
        <f>IF(_xlfn.IFNA(VLOOKUP(AU429,$K:$L,2,FALSE),"")=0,"",_xlfn.IFNA(VLOOKUP(AU429,$K:$L,2,FALSE),""))</f>
        <v/>
      </c>
      <c r="BB429" s="12" t="str">
        <f>IF(_xlfn.IFNA(VLOOKUP(AV429,$K:$L,2,FALSE),"")=0,"",_xlfn.IFNA(VLOOKUP(AV429,$K:$L,2,FALSE),""))</f>
        <v/>
      </c>
      <c r="BC429" s="12" t="str">
        <f>IF(_xlfn.IFNA(VLOOKUP(AW429,$K:$L,2,FALSE),"")=0,"",_xlfn.IFNA(VLOOKUP(AW429,$K:$L,2,FALSE),""))</f>
        <v/>
      </c>
      <c r="BD429" s="12" t="str">
        <f>IF(_xlfn.IFNA(VLOOKUP(AX429,$K:$L,2,FALSE),"")=0,"",_xlfn.IFNA(VLOOKUP(AX429,$K:$L,2,FALSE),""))</f>
        <v/>
      </c>
      <c r="BE429" s="12" t="str">
        <f>IF(_xlfn.IFNA(VLOOKUP(AY429,$K:$L,2,FALSE),"")=0,"",_xlfn.IFNA(VLOOKUP(AY429,$K:$L,2,FALSE),""))</f>
        <v/>
      </c>
      <c r="BF429" s="12" t="str">
        <f>_xlfn.IFNA(VLOOKUP(Y429,对应表!$Z:$AA,2,FALSE)&amp;Z429,"")</f>
        <v/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L429" t="e">
        <f t="shared" si="134"/>
        <v>#N/A</v>
      </c>
      <c r="BM429" t="str">
        <f t="shared" si="135"/>
        <v/>
      </c>
    </row>
    <row r="430" spans="11:65" x14ac:dyDescent="0.15">
      <c r="K430" t="str">
        <f t="shared" si="136"/>
        <v>被动祝福大lv18</v>
      </c>
      <c r="L430" s="6" t="str">
        <f>Q430&amp;":"&amp;M430&amp;":"&amp;VLOOKUP(N430,对应表!B:C,2,FALSE)&amp;":"&amp;IF(buff!O430="",0,O430)</f>
        <v>20358:100:3:9</v>
      </c>
      <c r="M430">
        <v>100</v>
      </c>
      <c r="N430" s="1" t="s">
        <v>120</v>
      </c>
      <c r="O430">
        <v>9</v>
      </c>
      <c r="Q430">
        <v>20358</v>
      </c>
      <c r="R430" s="4" t="s">
        <v>947</v>
      </c>
      <c r="S430" s="4" t="str">
        <f t="shared" si="133"/>
        <v>被动祝福大lv18</v>
      </c>
      <c r="T430" t="s">
        <v>300</v>
      </c>
      <c r="Y430" t="s">
        <v>1157</v>
      </c>
      <c r="Z430" t="e">
        <f>INT(VLOOKUP($I430,角色属性概况!$I:$N,VLOOKUP($H430,对应表!$AD:$AE,2,FALSE),FALSE)*$J430)</f>
        <v>#N/A</v>
      </c>
      <c r="AI430" s="12" t="str">
        <f t="shared" si="137"/>
        <v/>
      </c>
      <c r="AR430">
        <v>999</v>
      </c>
      <c r="AU430" s="4"/>
      <c r="AV430" s="4"/>
      <c r="AW430" s="4"/>
      <c r="AX430" s="4"/>
      <c r="AZ430" s="12" t="str">
        <f t="shared" si="138"/>
        <v/>
      </c>
      <c r="BA430" s="12" t="str">
        <f>IF(_xlfn.IFNA(VLOOKUP(AU430,$K:$L,2,FALSE),"")=0,"",_xlfn.IFNA(VLOOKUP(AU430,$K:$L,2,FALSE),""))</f>
        <v/>
      </c>
      <c r="BB430" s="12" t="str">
        <f>IF(_xlfn.IFNA(VLOOKUP(AV430,$K:$L,2,FALSE),"")=0,"",_xlfn.IFNA(VLOOKUP(AV430,$K:$L,2,FALSE),""))</f>
        <v/>
      </c>
      <c r="BC430" s="12" t="str">
        <f>IF(_xlfn.IFNA(VLOOKUP(AW430,$K:$L,2,FALSE),"")=0,"",_xlfn.IFNA(VLOOKUP(AW430,$K:$L,2,FALSE),""))</f>
        <v/>
      </c>
      <c r="BD430" s="12" t="str">
        <f>IF(_xlfn.IFNA(VLOOKUP(AX430,$K:$L,2,FALSE),"")=0,"",_xlfn.IFNA(VLOOKUP(AX430,$K:$L,2,FALSE),""))</f>
        <v/>
      </c>
      <c r="BE430" s="12" t="str">
        <f>IF(_xlfn.IFNA(VLOOKUP(AY430,$K:$L,2,FALSE),"")=0,"",_xlfn.IFNA(VLOOKUP(AY430,$K:$L,2,FALSE),""))</f>
        <v/>
      </c>
      <c r="BF430" s="12" t="str">
        <f>_xlfn.IFNA(VLOOKUP(Y430,对应表!$Z:$AA,2,FALSE)&amp;Z430,"")</f>
        <v/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L430" t="e">
        <f t="shared" si="134"/>
        <v>#N/A</v>
      </c>
      <c r="BM430" t="str">
        <f t="shared" si="135"/>
        <v/>
      </c>
    </row>
    <row r="431" spans="11:65" x14ac:dyDescent="0.15">
      <c r="K431" t="str">
        <f t="shared" si="136"/>
        <v>被动祝福大lv19</v>
      </c>
      <c r="L431" s="6" t="str">
        <f>Q431&amp;":"&amp;M431&amp;":"&amp;VLOOKUP(N431,对应表!B:C,2,FALSE)&amp;":"&amp;IF(buff!O431="",0,O431)</f>
        <v>20359:100:3:9</v>
      </c>
      <c r="M431">
        <v>100</v>
      </c>
      <c r="N431" s="1" t="s">
        <v>120</v>
      </c>
      <c r="O431">
        <v>9</v>
      </c>
      <c r="Q431">
        <v>20359</v>
      </c>
      <c r="R431" s="4" t="s">
        <v>948</v>
      </c>
      <c r="S431" s="4" t="str">
        <f t="shared" si="133"/>
        <v>被动祝福大lv19</v>
      </c>
      <c r="T431" t="s">
        <v>300</v>
      </c>
      <c r="Y431" t="s">
        <v>1157</v>
      </c>
      <c r="Z431" t="e">
        <f>INT(VLOOKUP($I431,角色属性概况!$I:$N,VLOOKUP($H431,对应表!$AD:$AE,2,FALSE),FALSE)*$J431)</f>
        <v>#N/A</v>
      </c>
      <c r="AI431" s="12" t="str">
        <f t="shared" si="137"/>
        <v/>
      </c>
      <c r="AR431">
        <v>999</v>
      </c>
      <c r="AU431" s="4"/>
      <c r="AV431" s="4"/>
      <c r="AW431" s="4"/>
      <c r="AX431" s="4"/>
      <c r="AZ431" s="12" t="str">
        <f t="shared" si="138"/>
        <v/>
      </c>
      <c r="BA431" s="12" t="str">
        <f>IF(_xlfn.IFNA(VLOOKUP(AU431,$K:$L,2,FALSE),"")=0,"",_xlfn.IFNA(VLOOKUP(AU431,$K:$L,2,FALSE),""))</f>
        <v/>
      </c>
      <c r="BB431" s="12" t="str">
        <f>IF(_xlfn.IFNA(VLOOKUP(AV431,$K:$L,2,FALSE),"")=0,"",_xlfn.IFNA(VLOOKUP(AV431,$K:$L,2,FALSE),""))</f>
        <v/>
      </c>
      <c r="BC431" s="12" t="str">
        <f>IF(_xlfn.IFNA(VLOOKUP(AW431,$K:$L,2,FALSE),"")=0,"",_xlfn.IFNA(VLOOKUP(AW431,$K:$L,2,FALSE),""))</f>
        <v/>
      </c>
      <c r="BD431" s="12" t="str">
        <f>IF(_xlfn.IFNA(VLOOKUP(AX431,$K:$L,2,FALSE),"")=0,"",_xlfn.IFNA(VLOOKUP(AX431,$K:$L,2,FALSE),""))</f>
        <v/>
      </c>
      <c r="BE431" s="12" t="str">
        <f>IF(_xlfn.IFNA(VLOOKUP(AY431,$K:$L,2,FALSE),"")=0,"",_xlfn.IFNA(VLOOKUP(AY431,$K:$L,2,FALSE),""))</f>
        <v/>
      </c>
      <c r="BF431" s="12" t="str">
        <f>_xlfn.IFNA(VLOOKUP(Y431,对应表!$Z:$AA,2,FALSE)&amp;Z431,"")</f>
        <v/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L431" t="e">
        <f t="shared" si="134"/>
        <v>#N/A</v>
      </c>
      <c r="BM431" t="str">
        <f t="shared" si="135"/>
        <v/>
      </c>
    </row>
    <row r="432" spans="11:65" x14ac:dyDescent="0.15">
      <c r="K432" t="str">
        <f t="shared" si="136"/>
        <v>被动祝福大lv20</v>
      </c>
      <c r="L432" s="6" t="str">
        <f>Q432&amp;":"&amp;M432&amp;":"&amp;VLOOKUP(N432,对应表!B:C,2,FALSE)&amp;":"&amp;IF(buff!O432="",0,O432)</f>
        <v>20360:100:3:9</v>
      </c>
      <c r="M432">
        <v>100</v>
      </c>
      <c r="N432" s="1" t="s">
        <v>120</v>
      </c>
      <c r="O432">
        <v>9</v>
      </c>
      <c r="Q432">
        <v>20360</v>
      </c>
      <c r="R432" s="4" t="s">
        <v>949</v>
      </c>
      <c r="S432" s="4" t="str">
        <f t="shared" si="133"/>
        <v>被动祝福大lv20</v>
      </c>
      <c r="T432" t="s">
        <v>300</v>
      </c>
      <c r="Y432" t="s">
        <v>1157</v>
      </c>
      <c r="Z432" t="e">
        <f>INT(VLOOKUP($I432,角色属性概况!$I:$N,VLOOKUP($H432,对应表!$AD:$AE,2,FALSE),FALSE)*$J432)</f>
        <v>#N/A</v>
      </c>
      <c r="AI432" s="12" t="str">
        <f t="shared" si="137"/>
        <v/>
      </c>
      <c r="AR432">
        <v>999</v>
      </c>
      <c r="AU432" s="4"/>
      <c r="AV432" s="4"/>
      <c r="AW432" s="4"/>
      <c r="AX432" s="4"/>
      <c r="AZ432" s="12" t="str">
        <f t="shared" si="138"/>
        <v/>
      </c>
      <c r="BA432" s="12" t="str">
        <f>IF(_xlfn.IFNA(VLOOKUP(AU432,$K:$L,2,FALSE),"")=0,"",_xlfn.IFNA(VLOOKUP(AU432,$K:$L,2,FALSE),""))</f>
        <v/>
      </c>
      <c r="BB432" s="12" t="str">
        <f>IF(_xlfn.IFNA(VLOOKUP(AV432,$K:$L,2,FALSE),"")=0,"",_xlfn.IFNA(VLOOKUP(AV432,$K:$L,2,FALSE),""))</f>
        <v/>
      </c>
      <c r="BC432" s="12" t="str">
        <f>IF(_xlfn.IFNA(VLOOKUP(AW432,$K:$L,2,FALSE),"")=0,"",_xlfn.IFNA(VLOOKUP(AW432,$K:$L,2,FALSE),""))</f>
        <v/>
      </c>
      <c r="BD432" s="12" t="str">
        <f>IF(_xlfn.IFNA(VLOOKUP(AX432,$K:$L,2,FALSE),"")=0,"",_xlfn.IFNA(VLOOKUP(AX432,$K:$L,2,FALSE),""))</f>
        <v/>
      </c>
      <c r="BE432" s="12" t="str">
        <f>IF(_xlfn.IFNA(VLOOKUP(AY432,$K:$L,2,FALSE),"")=0,"",_xlfn.IFNA(VLOOKUP(AY432,$K:$L,2,FALSE),""))</f>
        <v/>
      </c>
      <c r="BF432" s="12" t="str">
        <f>_xlfn.IFNA(VLOOKUP(Y432,对应表!$Z:$AA,2,FALSE)&amp;Z432,"")</f>
        <v/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L432" t="e">
        <f t="shared" si="134"/>
        <v>#N/A</v>
      </c>
      <c r="BM432" t="str">
        <f t="shared" si="135"/>
        <v/>
      </c>
    </row>
    <row r="433" spans="11:65" x14ac:dyDescent="0.15">
      <c r="K433" t="str">
        <f t="shared" si="136"/>
        <v>被动直觉lv1</v>
      </c>
      <c r="L433" s="6" t="str">
        <f>Q433&amp;":"&amp;M433&amp;":"&amp;VLOOKUP(N433,对应表!B:C,2,FALSE)&amp;":"&amp;IF(buff!O433="",0,O433)</f>
        <v>20361:100:1:0</v>
      </c>
      <c r="M433">
        <v>100</v>
      </c>
      <c r="N433" s="1" t="s">
        <v>299</v>
      </c>
      <c r="O433">
        <v>0</v>
      </c>
      <c r="Q433">
        <v>20361</v>
      </c>
      <c r="R433" s="4" t="s">
        <v>1343</v>
      </c>
      <c r="S433" s="4" t="str">
        <f t="shared" si="133"/>
        <v>被动直觉lv1</v>
      </c>
      <c r="T433" t="s">
        <v>300</v>
      </c>
      <c r="Y433" t="s">
        <v>1363</v>
      </c>
      <c r="Z433">
        <v>5</v>
      </c>
      <c r="AI433" s="12" t="str">
        <f t="shared" si="137"/>
        <v>MIS:5</v>
      </c>
      <c r="AR433">
        <v>999</v>
      </c>
      <c r="AU433" s="4"/>
      <c r="AV433" s="4"/>
      <c r="AW433" s="4"/>
      <c r="AX433" s="4"/>
      <c r="AZ433" s="12" t="str">
        <f t="shared" si="138"/>
        <v/>
      </c>
      <c r="BA433" s="12" t="str">
        <f>IF(_xlfn.IFNA(VLOOKUP(AU433,$K:$L,2,FALSE),"")=0,"",_xlfn.IFNA(VLOOKUP(AU433,$K:$L,2,FALSE),""))</f>
        <v/>
      </c>
      <c r="BB433" s="12" t="str">
        <f>IF(_xlfn.IFNA(VLOOKUP(AV433,$K:$L,2,FALSE),"")=0,"",_xlfn.IFNA(VLOOKUP(AV433,$K:$L,2,FALSE),""))</f>
        <v/>
      </c>
      <c r="BC433" s="12" t="str">
        <f>IF(_xlfn.IFNA(VLOOKUP(AW433,$K:$L,2,FALSE),"")=0,"",_xlfn.IFNA(VLOOKUP(AW433,$K:$L,2,FALSE),""))</f>
        <v/>
      </c>
      <c r="BD433" s="12" t="str">
        <f>IF(_xlfn.IFNA(VLOOKUP(AX433,$K:$L,2,FALSE),"")=0,"",_xlfn.IFNA(VLOOKUP(AX433,$K:$L,2,FALSE),""))</f>
        <v/>
      </c>
      <c r="BE433" s="12" t="str">
        <f>IF(_xlfn.IFNA(VLOOKUP(AY433,$K:$L,2,FALSE),"")=0,"",_xlfn.IFNA(VLOOKUP(AY433,$K:$L,2,FALSE),""))</f>
        <v/>
      </c>
      <c r="BF433" s="12" t="str">
        <f>_xlfn.IFNA(VLOOKUP(Y433,对应表!$Z:$AA,2,FALSE)&amp;Z433,"")</f>
        <v>MIS:5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L433">
        <f t="shared" si="134"/>
        <v>5</v>
      </c>
      <c r="BM433" t="str">
        <f t="shared" si="135"/>
        <v/>
      </c>
    </row>
    <row r="434" spans="11:65" x14ac:dyDescent="0.15">
      <c r="K434" t="str">
        <f t="shared" si="136"/>
        <v>被动直觉lv2</v>
      </c>
      <c r="L434" s="6" t="str">
        <f>Q434&amp;":"&amp;M434&amp;":"&amp;VLOOKUP(N434,对应表!B:C,2,FALSE)&amp;":"&amp;IF(buff!O434="",0,O434)</f>
        <v>20362:100:1:0</v>
      </c>
      <c r="M434">
        <v>100</v>
      </c>
      <c r="N434" s="1" t="s">
        <v>299</v>
      </c>
      <c r="O434">
        <v>0</v>
      </c>
      <c r="Q434">
        <v>20362</v>
      </c>
      <c r="R434" s="4" t="s">
        <v>1344</v>
      </c>
      <c r="S434" s="4" t="str">
        <f t="shared" si="133"/>
        <v>被动直觉lv2</v>
      </c>
      <c r="T434" t="s">
        <v>300</v>
      </c>
      <c r="Y434" t="s">
        <v>1363</v>
      </c>
      <c r="Z434">
        <v>6</v>
      </c>
      <c r="AI434" s="12" t="str">
        <f t="shared" si="137"/>
        <v>MIS:6</v>
      </c>
      <c r="AR434">
        <v>999</v>
      </c>
      <c r="AU434" s="4"/>
      <c r="AV434" s="4"/>
      <c r="AW434" s="4"/>
      <c r="AX434" s="4"/>
      <c r="AZ434" s="12" t="str">
        <f t="shared" si="138"/>
        <v/>
      </c>
      <c r="BA434" s="12" t="str">
        <f>IF(_xlfn.IFNA(VLOOKUP(AU434,$K:$L,2,FALSE),"")=0,"",_xlfn.IFNA(VLOOKUP(AU434,$K:$L,2,FALSE),""))</f>
        <v/>
      </c>
      <c r="BB434" s="12" t="str">
        <f>IF(_xlfn.IFNA(VLOOKUP(AV434,$K:$L,2,FALSE),"")=0,"",_xlfn.IFNA(VLOOKUP(AV434,$K:$L,2,FALSE),""))</f>
        <v/>
      </c>
      <c r="BC434" s="12" t="str">
        <f>IF(_xlfn.IFNA(VLOOKUP(AW434,$K:$L,2,FALSE),"")=0,"",_xlfn.IFNA(VLOOKUP(AW434,$K:$L,2,FALSE),""))</f>
        <v/>
      </c>
      <c r="BD434" s="12" t="str">
        <f>IF(_xlfn.IFNA(VLOOKUP(AX434,$K:$L,2,FALSE),"")=0,"",_xlfn.IFNA(VLOOKUP(AX434,$K:$L,2,FALSE),""))</f>
        <v/>
      </c>
      <c r="BE434" s="12" t="str">
        <f>IF(_xlfn.IFNA(VLOOKUP(AY434,$K:$L,2,FALSE),"")=0,"",_xlfn.IFNA(VLOOKUP(AY434,$K:$L,2,FALSE),""))</f>
        <v/>
      </c>
      <c r="BF434" s="12" t="str">
        <f>_xlfn.IFNA(VLOOKUP(Y434,对应表!$Z:$AA,2,FALSE)&amp;Z434,"")</f>
        <v>MIS:6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L434">
        <f t="shared" si="134"/>
        <v>6</v>
      </c>
      <c r="BM434" t="str">
        <f t="shared" si="135"/>
        <v/>
      </c>
    </row>
    <row r="435" spans="11:65" x14ac:dyDescent="0.15">
      <c r="K435" t="str">
        <f t="shared" si="136"/>
        <v>被动直觉lv3</v>
      </c>
      <c r="L435" s="6" t="str">
        <f>Q435&amp;":"&amp;M435&amp;":"&amp;VLOOKUP(N435,对应表!B:C,2,FALSE)&amp;":"&amp;IF(buff!O435="",0,O435)</f>
        <v>20363:100:1:0</v>
      </c>
      <c r="M435">
        <v>100</v>
      </c>
      <c r="N435" s="1" t="s">
        <v>299</v>
      </c>
      <c r="O435">
        <v>0</v>
      </c>
      <c r="Q435">
        <v>20363</v>
      </c>
      <c r="R435" s="4" t="s">
        <v>1345</v>
      </c>
      <c r="S435" s="4" t="str">
        <f t="shared" si="133"/>
        <v>被动直觉lv3</v>
      </c>
      <c r="T435" t="s">
        <v>300</v>
      </c>
      <c r="Y435" t="s">
        <v>1363</v>
      </c>
      <c r="Z435">
        <v>7</v>
      </c>
      <c r="AI435" s="12" t="str">
        <f t="shared" si="137"/>
        <v>MIS:7</v>
      </c>
      <c r="AR435">
        <v>999</v>
      </c>
      <c r="AU435" s="4"/>
      <c r="AV435" s="4"/>
      <c r="AW435" s="4"/>
      <c r="AX435" s="4"/>
      <c r="AZ435" s="12" t="str">
        <f t="shared" si="138"/>
        <v/>
      </c>
      <c r="BA435" s="12" t="str">
        <f>IF(_xlfn.IFNA(VLOOKUP(AU435,$K:$L,2,FALSE),"")=0,"",_xlfn.IFNA(VLOOKUP(AU435,$K:$L,2,FALSE),""))</f>
        <v/>
      </c>
      <c r="BB435" s="12" t="str">
        <f>IF(_xlfn.IFNA(VLOOKUP(AV435,$K:$L,2,FALSE),"")=0,"",_xlfn.IFNA(VLOOKUP(AV435,$K:$L,2,FALSE),""))</f>
        <v/>
      </c>
      <c r="BC435" s="12" t="str">
        <f>IF(_xlfn.IFNA(VLOOKUP(AW435,$K:$L,2,FALSE),"")=0,"",_xlfn.IFNA(VLOOKUP(AW435,$K:$L,2,FALSE),""))</f>
        <v/>
      </c>
      <c r="BD435" s="12" t="str">
        <f>IF(_xlfn.IFNA(VLOOKUP(AX435,$K:$L,2,FALSE),"")=0,"",_xlfn.IFNA(VLOOKUP(AX435,$K:$L,2,FALSE),""))</f>
        <v/>
      </c>
      <c r="BE435" s="12" t="str">
        <f>IF(_xlfn.IFNA(VLOOKUP(AY435,$K:$L,2,FALSE),"")=0,"",_xlfn.IFNA(VLOOKUP(AY435,$K:$L,2,FALSE),""))</f>
        <v/>
      </c>
      <c r="BF435" s="12" t="str">
        <f>_xlfn.IFNA(VLOOKUP(Y435,对应表!$Z:$AA,2,FALSE)&amp;Z435,"")</f>
        <v>MIS:7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L435">
        <f t="shared" si="134"/>
        <v>7</v>
      </c>
      <c r="BM435" t="str">
        <f t="shared" si="135"/>
        <v/>
      </c>
    </row>
    <row r="436" spans="11:65" x14ac:dyDescent="0.15">
      <c r="K436" t="str">
        <f t="shared" si="136"/>
        <v>被动直觉lv4</v>
      </c>
      <c r="L436" s="6" t="str">
        <f>Q436&amp;":"&amp;M436&amp;":"&amp;VLOOKUP(N436,对应表!B:C,2,FALSE)&amp;":"&amp;IF(buff!O436="",0,O436)</f>
        <v>20364:100:1:0</v>
      </c>
      <c r="M436">
        <v>100</v>
      </c>
      <c r="N436" s="1" t="s">
        <v>299</v>
      </c>
      <c r="O436">
        <v>0</v>
      </c>
      <c r="Q436">
        <v>20364</v>
      </c>
      <c r="R436" s="4" t="s">
        <v>1346</v>
      </c>
      <c r="S436" s="4" t="str">
        <f t="shared" si="133"/>
        <v>被动直觉lv4</v>
      </c>
      <c r="T436" t="s">
        <v>300</v>
      </c>
      <c r="Y436" t="s">
        <v>1363</v>
      </c>
      <c r="Z436">
        <v>8</v>
      </c>
      <c r="AI436" s="12" t="str">
        <f t="shared" si="137"/>
        <v>MIS:8</v>
      </c>
      <c r="AR436">
        <v>999</v>
      </c>
      <c r="AU436" s="4"/>
      <c r="AV436" s="4"/>
      <c r="AW436" s="4"/>
      <c r="AX436" s="4"/>
      <c r="AZ436" s="12" t="str">
        <f t="shared" si="138"/>
        <v/>
      </c>
      <c r="BA436" s="12" t="str">
        <f>IF(_xlfn.IFNA(VLOOKUP(AU436,$K:$L,2,FALSE),"")=0,"",_xlfn.IFNA(VLOOKUP(AU436,$K:$L,2,FALSE),""))</f>
        <v/>
      </c>
      <c r="BB436" s="12" t="str">
        <f>IF(_xlfn.IFNA(VLOOKUP(AV436,$K:$L,2,FALSE),"")=0,"",_xlfn.IFNA(VLOOKUP(AV436,$K:$L,2,FALSE),""))</f>
        <v/>
      </c>
      <c r="BC436" s="12" t="str">
        <f>IF(_xlfn.IFNA(VLOOKUP(AW436,$K:$L,2,FALSE),"")=0,"",_xlfn.IFNA(VLOOKUP(AW436,$K:$L,2,FALSE),""))</f>
        <v/>
      </c>
      <c r="BD436" s="12" t="str">
        <f>IF(_xlfn.IFNA(VLOOKUP(AX436,$K:$L,2,FALSE),"")=0,"",_xlfn.IFNA(VLOOKUP(AX436,$K:$L,2,FALSE),""))</f>
        <v/>
      </c>
      <c r="BE436" s="12" t="str">
        <f>IF(_xlfn.IFNA(VLOOKUP(AY436,$K:$L,2,FALSE),"")=0,"",_xlfn.IFNA(VLOOKUP(AY436,$K:$L,2,FALSE),""))</f>
        <v/>
      </c>
      <c r="BF436" s="12" t="str">
        <f>_xlfn.IFNA(VLOOKUP(Y436,对应表!$Z:$AA,2,FALSE)&amp;Z436,"")</f>
        <v>MIS:8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L436">
        <f t="shared" si="134"/>
        <v>8</v>
      </c>
      <c r="BM436" t="str">
        <f t="shared" si="135"/>
        <v/>
      </c>
    </row>
    <row r="437" spans="11:65" x14ac:dyDescent="0.15">
      <c r="K437" t="str">
        <f t="shared" si="136"/>
        <v>被动直觉lv5</v>
      </c>
      <c r="L437" s="6" t="str">
        <f>Q437&amp;":"&amp;M437&amp;":"&amp;VLOOKUP(N437,对应表!B:C,2,FALSE)&amp;":"&amp;IF(buff!O437="",0,O437)</f>
        <v>20365:100:1:0</v>
      </c>
      <c r="M437">
        <v>100</v>
      </c>
      <c r="N437" s="1" t="s">
        <v>299</v>
      </c>
      <c r="O437">
        <v>0</v>
      </c>
      <c r="Q437">
        <v>20365</v>
      </c>
      <c r="R437" s="4" t="s">
        <v>1347</v>
      </c>
      <c r="S437" s="4" t="str">
        <f t="shared" si="133"/>
        <v>被动直觉lv5</v>
      </c>
      <c r="T437" t="s">
        <v>300</v>
      </c>
      <c r="Y437" t="s">
        <v>1363</v>
      </c>
      <c r="Z437">
        <v>9</v>
      </c>
      <c r="AI437" s="12" t="str">
        <f t="shared" si="137"/>
        <v>MIS:9</v>
      </c>
      <c r="AR437">
        <v>999</v>
      </c>
      <c r="AU437" s="4"/>
      <c r="AV437" s="4"/>
      <c r="AW437" s="4"/>
      <c r="AX437" s="4"/>
      <c r="AZ437" s="12" t="str">
        <f t="shared" si="138"/>
        <v/>
      </c>
      <c r="BA437" s="12" t="str">
        <f>IF(_xlfn.IFNA(VLOOKUP(AU437,$K:$L,2,FALSE),"")=0,"",_xlfn.IFNA(VLOOKUP(AU437,$K:$L,2,FALSE),""))</f>
        <v/>
      </c>
      <c r="BB437" s="12" t="str">
        <f>IF(_xlfn.IFNA(VLOOKUP(AV437,$K:$L,2,FALSE),"")=0,"",_xlfn.IFNA(VLOOKUP(AV437,$K:$L,2,FALSE),""))</f>
        <v/>
      </c>
      <c r="BC437" s="12" t="str">
        <f>IF(_xlfn.IFNA(VLOOKUP(AW437,$K:$L,2,FALSE),"")=0,"",_xlfn.IFNA(VLOOKUP(AW437,$K:$L,2,FALSE),""))</f>
        <v/>
      </c>
      <c r="BD437" s="12" t="str">
        <f>IF(_xlfn.IFNA(VLOOKUP(AX437,$K:$L,2,FALSE),"")=0,"",_xlfn.IFNA(VLOOKUP(AX437,$K:$L,2,FALSE),""))</f>
        <v/>
      </c>
      <c r="BE437" s="12" t="str">
        <f>IF(_xlfn.IFNA(VLOOKUP(AY437,$K:$L,2,FALSE),"")=0,"",_xlfn.IFNA(VLOOKUP(AY437,$K:$L,2,FALSE),""))</f>
        <v/>
      </c>
      <c r="BF437" s="12" t="str">
        <f>_xlfn.IFNA(VLOOKUP(Y437,对应表!$Z:$AA,2,FALSE)&amp;Z437,"")</f>
        <v>MIS:9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L437">
        <f t="shared" si="134"/>
        <v>9</v>
      </c>
      <c r="BM437" t="str">
        <f t="shared" si="135"/>
        <v/>
      </c>
    </row>
    <row r="438" spans="11:65" x14ac:dyDescent="0.15">
      <c r="K438" t="str">
        <f t="shared" si="136"/>
        <v>被动直觉lv6</v>
      </c>
      <c r="L438" s="6" t="str">
        <f>Q438&amp;":"&amp;M438&amp;":"&amp;VLOOKUP(N438,对应表!B:C,2,FALSE)&amp;":"&amp;IF(buff!O438="",0,O438)</f>
        <v>20366:100:1:0</v>
      </c>
      <c r="M438">
        <v>100</v>
      </c>
      <c r="N438" s="1" t="s">
        <v>299</v>
      </c>
      <c r="O438">
        <v>0</v>
      </c>
      <c r="Q438">
        <v>20366</v>
      </c>
      <c r="R438" s="4" t="s">
        <v>1348</v>
      </c>
      <c r="S438" s="4" t="str">
        <f t="shared" si="133"/>
        <v>被动直觉lv6</v>
      </c>
      <c r="T438" t="s">
        <v>300</v>
      </c>
      <c r="Y438" t="s">
        <v>1363</v>
      </c>
      <c r="Z438">
        <v>10</v>
      </c>
      <c r="AI438" s="12" t="str">
        <f t="shared" si="137"/>
        <v>MIS:10</v>
      </c>
      <c r="AR438">
        <v>999</v>
      </c>
      <c r="AU438" s="4"/>
      <c r="AV438" s="4"/>
      <c r="AW438" s="4"/>
      <c r="AX438" s="4"/>
      <c r="AZ438" s="12" t="str">
        <f t="shared" si="138"/>
        <v/>
      </c>
      <c r="BA438" s="12" t="str">
        <f>IF(_xlfn.IFNA(VLOOKUP(AU438,$K:$L,2,FALSE),"")=0,"",_xlfn.IFNA(VLOOKUP(AU438,$K:$L,2,FALSE),""))</f>
        <v/>
      </c>
      <c r="BB438" s="12" t="str">
        <f>IF(_xlfn.IFNA(VLOOKUP(AV438,$K:$L,2,FALSE),"")=0,"",_xlfn.IFNA(VLOOKUP(AV438,$K:$L,2,FALSE),""))</f>
        <v/>
      </c>
      <c r="BC438" s="12" t="str">
        <f>IF(_xlfn.IFNA(VLOOKUP(AW438,$K:$L,2,FALSE),"")=0,"",_xlfn.IFNA(VLOOKUP(AW438,$K:$L,2,FALSE),""))</f>
        <v/>
      </c>
      <c r="BD438" s="12" t="str">
        <f>IF(_xlfn.IFNA(VLOOKUP(AX438,$K:$L,2,FALSE),"")=0,"",_xlfn.IFNA(VLOOKUP(AX438,$K:$L,2,FALSE),""))</f>
        <v/>
      </c>
      <c r="BE438" s="12" t="str">
        <f>IF(_xlfn.IFNA(VLOOKUP(AY438,$K:$L,2,FALSE),"")=0,"",_xlfn.IFNA(VLOOKUP(AY438,$K:$L,2,FALSE),""))</f>
        <v/>
      </c>
      <c r="BF438" s="12" t="str">
        <f>_xlfn.IFNA(VLOOKUP(Y438,对应表!$Z:$AA,2,FALSE)&amp;Z438,"")</f>
        <v>MIS:10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L438">
        <f t="shared" si="134"/>
        <v>10</v>
      </c>
      <c r="BM438" t="str">
        <f t="shared" si="135"/>
        <v/>
      </c>
    </row>
    <row r="439" spans="11:65" x14ac:dyDescent="0.15">
      <c r="K439" t="str">
        <f t="shared" si="136"/>
        <v>被动直觉lv7</v>
      </c>
      <c r="L439" s="6" t="str">
        <f>Q439&amp;":"&amp;M439&amp;":"&amp;VLOOKUP(N439,对应表!B:C,2,FALSE)&amp;":"&amp;IF(buff!O439="",0,O439)</f>
        <v>20367:100:1:0</v>
      </c>
      <c r="M439">
        <v>100</v>
      </c>
      <c r="N439" s="1" t="s">
        <v>299</v>
      </c>
      <c r="O439">
        <v>0</v>
      </c>
      <c r="Q439">
        <v>20367</v>
      </c>
      <c r="R439" s="4" t="s">
        <v>1349</v>
      </c>
      <c r="S439" s="4" t="str">
        <f t="shared" si="133"/>
        <v>被动直觉lv7</v>
      </c>
      <c r="T439" t="s">
        <v>300</v>
      </c>
      <c r="Y439" t="s">
        <v>1363</v>
      </c>
      <c r="Z439">
        <v>11</v>
      </c>
      <c r="AI439" s="12" t="str">
        <f t="shared" si="137"/>
        <v>MIS:11</v>
      </c>
      <c r="AR439">
        <v>999</v>
      </c>
      <c r="AU439" s="4"/>
      <c r="AV439" s="4"/>
      <c r="AW439" s="4"/>
      <c r="AX439" s="4"/>
      <c r="AZ439" s="12" t="str">
        <f t="shared" si="138"/>
        <v/>
      </c>
      <c r="BA439" s="12" t="str">
        <f>IF(_xlfn.IFNA(VLOOKUP(AU439,$K:$L,2,FALSE),"")=0,"",_xlfn.IFNA(VLOOKUP(AU439,$K:$L,2,FALSE),""))</f>
        <v/>
      </c>
      <c r="BB439" s="12" t="str">
        <f>IF(_xlfn.IFNA(VLOOKUP(AV439,$K:$L,2,FALSE),"")=0,"",_xlfn.IFNA(VLOOKUP(AV439,$K:$L,2,FALSE),""))</f>
        <v/>
      </c>
      <c r="BC439" s="12" t="str">
        <f>IF(_xlfn.IFNA(VLOOKUP(AW439,$K:$L,2,FALSE),"")=0,"",_xlfn.IFNA(VLOOKUP(AW439,$K:$L,2,FALSE),""))</f>
        <v/>
      </c>
      <c r="BD439" s="12" t="str">
        <f>IF(_xlfn.IFNA(VLOOKUP(AX439,$K:$L,2,FALSE),"")=0,"",_xlfn.IFNA(VLOOKUP(AX439,$K:$L,2,FALSE),""))</f>
        <v/>
      </c>
      <c r="BE439" s="12" t="str">
        <f>IF(_xlfn.IFNA(VLOOKUP(AY439,$K:$L,2,FALSE),"")=0,"",_xlfn.IFNA(VLOOKUP(AY439,$K:$L,2,FALSE),""))</f>
        <v/>
      </c>
      <c r="BF439" s="12" t="str">
        <f>_xlfn.IFNA(VLOOKUP(Y439,对应表!$Z:$AA,2,FALSE)&amp;Z439,"")</f>
        <v>MIS:11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L439">
        <f t="shared" si="134"/>
        <v>11</v>
      </c>
      <c r="BM439" t="str">
        <f t="shared" si="135"/>
        <v/>
      </c>
    </row>
    <row r="440" spans="11:65" x14ac:dyDescent="0.15">
      <c r="K440" t="str">
        <f t="shared" si="136"/>
        <v>被动直觉lv8</v>
      </c>
      <c r="L440" s="6" t="str">
        <f>Q440&amp;":"&amp;M440&amp;":"&amp;VLOOKUP(N440,对应表!B:C,2,FALSE)&amp;":"&amp;IF(buff!O440="",0,O440)</f>
        <v>20368:100:1:0</v>
      </c>
      <c r="M440">
        <v>100</v>
      </c>
      <c r="N440" s="1" t="s">
        <v>299</v>
      </c>
      <c r="O440">
        <v>0</v>
      </c>
      <c r="Q440">
        <v>20368</v>
      </c>
      <c r="R440" s="4" t="s">
        <v>1350</v>
      </c>
      <c r="S440" s="4" t="str">
        <f t="shared" si="133"/>
        <v>被动直觉lv8</v>
      </c>
      <c r="T440" t="s">
        <v>300</v>
      </c>
      <c r="Y440" t="s">
        <v>1363</v>
      </c>
      <c r="Z440">
        <v>12</v>
      </c>
      <c r="AI440" s="12" t="str">
        <f t="shared" si="137"/>
        <v>MIS:12</v>
      </c>
      <c r="AR440">
        <v>999</v>
      </c>
      <c r="AU440" s="4"/>
      <c r="AV440" s="4"/>
      <c r="AW440" s="4"/>
      <c r="AX440" s="4"/>
      <c r="AZ440" s="12" t="str">
        <f t="shared" si="138"/>
        <v/>
      </c>
      <c r="BA440" s="12" t="str">
        <f>IF(_xlfn.IFNA(VLOOKUP(AU440,$K:$L,2,FALSE),"")=0,"",_xlfn.IFNA(VLOOKUP(AU440,$K:$L,2,FALSE),""))</f>
        <v/>
      </c>
      <c r="BB440" s="12" t="str">
        <f>IF(_xlfn.IFNA(VLOOKUP(AV440,$K:$L,2,FALSE),"")=0,"",_xlfn.IFNA(VLOOKUP(AV440,$K:$L,2,FALSE),""))</f>
        <v/>
      </c>
      <c r="BC440" s="12" t="str">
        <f>IF(_xlfn.IFNA(VLOOKUP(AW440,$K:$L,2,FALSE),"")=0,"",_xlfn.IFNA(VLOOKUP(AW440,$K:$L,2,FALSE),""))</f>
        <v/>
      </c>
      <c r="BD440" s="12" t="str">
        <f>IF(_xlfn.IFNA(VLOOKUP(AX440,$K:$L,2,FALSE),"")=0,"",_xlfn.IFNA(VLOOKUP(AX440,$K:$L,2,FALSE),""))</f>
        <v/>
      </c>
      <c r="BE440" s="12" t="str">
        <f>IF(_xlfn.IFNA(VLOOKUP(AY440,$K:$L,2,FALSE),"")=0,"",_xlfn.IFNA(VLOOKUP(AY440,$K:$L,2,FALSE),""))</f>
        <v/>
      </c>
      <c r="BF440" s="12" t="str">
        <f>_xlfn.IFNA(VLOOKUP(Y440,对应表!$Z:$AA,2,FALSE)&amp;Z440,"")</f>
        <v>MIS:12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L440">
        <f t="shared" si="134"/>
        <v>12</v>
      </c>
      <c r="BM440" t="str">
        <f t="shared" si="135"/>
        <v/>
      </c>
    </row>
    <row r="441" spans="11:65" x14ac:dyDescent="0.15">
      <c r="K441" t="str">
        <f t="shared" si="136"/>
        <v>被动直觉lv9</v>
      </c>
      <c r="L441" s="6" t="str">
        <f>Q441&amp;":"&amp;M441&amp;":"&amp;VLOOKUP(N441,对应表!B:C,2,FALSE)&amp;":"&amp;IF(buff!O441="",0,O441)</f>
        <v>20369:100:1:0</v>
      </c>
      <c r="M441">
        <v>100</v>
      </c>
      <c r="N441" s="1" t="s">
        <v>299</v>
      </c>
      <c r="O441">
        <v>0</v>
      </c>
      <c r="Q441">
        <v>20369</v>
      </c>
      <c r="R441" s="4" t="s">
        <v>1351</v>
      </c>
      <c r="S441" s="4" t="str">
        <f t="shared" si="133"/>
        <v>被动直觉lv9</v>
      </c>
      <c r="T441" t="s">
        <v>300</v>
      </c>
      <c r="Y441" t="s">
        <v>1363</v>
      </c>
      <c r="Z441">
        <v>13</v>
      </c>
      <c r="AI441" s="12" t="str">
        <f t="shared" si="137"/>
        <v>MIS:13</v>
      </c>
      <c r="AR441">
        <v>999</v>
      </c>
      <c r="AU441" s="4"/>
      <c r="AV441" s="4"/>
      <c r="AW441" s="4"/>
      <c r="AX441" s="4"/>
      <c r="AZ441" s="12" t="str">
        <f t="shared" si="138"/>
        <v/>
      </c>
      <c r="BA441" s="12" t="str">
        <f>IF(_xlfn.IFNA(VLOOKUP(AU441,$K:$L,2,FALSE),"")=0,"",_xlfn.IFNA(VLOOKUP(AU441,$K:$L,2,FALSE),""))</f>
        <v/>
      </c>
      <c r="BB441" s="12" t="str">
        <f>IF(_xlfn.IFNA(VLOOKUP(AV441,$K:$L,2,FALSE),"")=0,"",_xlfn.IFNA(VLOOKUP(AV441,$K:$L,2,FALSE),""))</f>
        <v/>
      </c>
      <c r="BC441" s="12" t="str">
        <f>IF(_xlfn.IFNA(VLOOKUP(AW441,$K:$L,2,FALSE),"")=0,"",_xlfn.IFNA(VLOOKUP(AW441,$K:$L,2,FALSE),""))</f>
        <v/>
      </c>
      <c r="BD441" s="12" t="str">
        <f>IF(_xlfn.IFNA(VLOOKUP(AX441,$K:$L,2,FALSE),"")=0,"",_xlfn.IFNA(VLOOKUP(AX441,$K:$L,2,FALSE),""))</f>
        <v/>
      </c>
      <c r="BE441" s="12" t="str">
        <f>IF(_xlfn.IFNA(VLOOKUP(AY441,$K:$L,2,FALSE),"")=0,"",_xlfn.IFNA(VLOOKUP(AY441,$K:$L,2,FALSE),""))</f>
        <v/>
      </c>
      <c r="BF441" s="12" t="str">
        <f>_xlfn.IFNA(VLOOKUP(Y441,对应表!$Z:$AA,2,FALSE)&amp;Z441,"")</f>
        <v>MIS:13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L441">
        <f t="shared" si="134"/>
        <v>13</v>
      </c>
      <c r="BM441" t="str">
        <f t="shared" si="135"/>
        <v/>
      </c>
    </row>
    <row r="442" spans="11:65" x14ac:dyDescent="0.15">
      <c r="K442" t="str">
        <f t="shared" si="136"/>
        <v>被动直觉lv10</v>
      </c>
      <c r="L442" s="6" t="str">
        <f>Q442&amp;":"&amp;M442&amp;":"&amp;VLOOKUP(N442,对应表!B:C,2,FALSE)&amp;":"&amp;IF(buff!O442="",0,O442)</f>
        <v>20370:100:1:0</v>
      </c>
      <c r="M442">
        <v>100</v>
      </c>
      <c r="N442" s="1" t="s">
        <v>299</v>
      </c>
      <c r="O442">
        <v>0</v>
      </c>
      <c r="Q442">
        <v>20370</v>
      </c>
      <c r="R442" s="4" t="s">
        <v>1352</v>
      </c>
      <c r="S442" s="4" t="str">
        <f t="shared" si="133"/>
        <v>被动直觉lv10</v>
      </c>
      <c r="T442" t="s">
        <v>300</v>
      </c>
      <c r="Y442" t="s">
        <v>1363</v>
      </c>
      <c r="Z442">
        <v>14</v>
      </c>
      <c r="AI442" s="12" t="str">
        <f t="shared" si="137"/>
        <v>MIS:14</v>
      </c>
      <c r="AR442">
        <v>999</v>
      </c>
      <c r="AU442" s="4"/>
      <c r="AV442" s="4"/>
      <c r="AW442" s="4"/>
      <c r="AX442" s="4"/>
      <c r="AZ442" s="12" t="str">
        <f t="shared" si="138"/>
        <v/>
      </c>
      <c r="BA442" s="12" t="str">
        <f>IF(_xlfn.IFNA(VLOOKUP(AU442,$K:$L,2,FALSE),"")=0,"",_xlfn.IFNA(VLOOKUP(AU442,$K:$L,2,FALSE),""))</f>
        <v/>
      </c>
      <c r="BB442" s="12" t="str">
        <f>IF(_xlfn.IFNA(VLOOKUP(AV442,$K:$L,2,FALSE),"")=0,"",_xlfn.IFNA(VLOOKUP(AV442,$K:$L,2,FALSE),""))</f>
        <v/>
      </c>
      <c r="BC442" s="12" t="str">
        <f>IF(_xlfn.IFNA(VLOOKUP(AW442,$K:$L,2,FALSE),"")=0,"",_xlfn.IFNA(VLOOKUP(AW442,$K:$L,2,FALSE),""))</f>
        <v/>
      </c>
      <c r="BD442" s="12" t="str">
        <f>IF(_xlfn.IFNA(VLOOKUP(AX442,$K:$L,2,FALSE),"")=0,"",_xlfn.IFNA(VLOOKUP(AX442,$K:$L,2,FALSE),""))</f>
        <v/>
      </c>
      <c r="BE442" s="12" t="str">
        <f>IF(_xlfn.IFNA(VLOOKUP(AY442,$K:$L,2,FALSE),"")=0,"",_xlfn.IFNA(VLOOKUP(AY442,$K:$L,2,FALSE),""))</f>
        <v/>
      </c>
      <c r="BF442" s="12" t="str">
        <f>_xlfn.IFNA(VLOOKUP(Y442,对应表!$Z:$AA,2,FALSE)&amp;Z442,"")</f>
        <v>MIS:14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L442">
        <f t="shared" si="134"/>
        <v>14</v>
      </c>
      <c r="BM442" t="str">
        <f t="shared" si="135"/>
        <v/>
      </c>
    </row>
    <row r="443" spans="11:65" x14ac:dyDescent="0.15">
      <c r="K443" t="str">
        <f t="shared" si="136"/>
        <v>被动直觉lv11</v>
      </c>
      <c r="L443" s="6" t="str">
        <f>Q443&amp;":"&amp;M443&amp;":"&amp;VLOOKUP(N443,对应表!B:C,2,FALSE)&amp;":"&amp;IF(buff!O443="",0,O443)</f>
        <v>20371:100:1:0</v>
      </c>
      <c r="M443">
        <v>100</v>
      </c>
      <c r="N443" s="1" t="s">
        <v>299</v>
      </c>
      <c r="O443">
        <v>0</v>
      </c>
      <c r="Q443">
        <v>20371</v>
      </c>
      <c r="R443" s="4" t="s">
        <v>1353</v>
      </c>
      <c r="S443" s="4" t="str">
        <f t="shared" si="133"/>
        <v>被动直觉lv11</v>
      </c>
      <c r="T443" t="s">
        <v>300</v>
      </c>
      <c r="Y443" t="s">
        <v>1363</v>
      </c>
      <c r="Z443">
        <v>15</v>
      </c>
      <c r="AI443" s="12" t="str">
        <f t="shared" si="137"/>
        <v>MIS:15</v>
      </c>
      <c r="AR443">
        <v>999</v>
      </c>
      <c r="AU443" s="4"/>
      <c r="AV443" s="4"/>
      <c r="AW443" s="4"/>
      <c r="AX443" s="4"/>
      <c r="AZ443" s="12" t="str">
        <f t="shared" si="138"/>
        <v/>
      </c>
      <c r="BA443" s="12" t="str">
        <f>IF(_xlfn.IFNA(VLOOKUP(AU443,$K:$L,2,FALSE),"")=0,"",_xlfn.IFNA(VLOOKUP(AU443,$K:$L,2,FALSE),""))</f>
        <v/>
      </c>
      <c r="BB443" s="12" t="str">
        <f>IF(_xlfn.IFNA(VLOOKUP(AV443,$K:$L,2,FALSE),"")=0,"",_xlfn.IFNA(VLOOKUP(AV443,$K:$L,2,FALSE),""))</f>
        <v/>
      </c>
      <c r="BC443" s="12" t="str">
        <f>IF(_xlfn.IFNA(VLOOKUP(AW443,$K:$L,2,FALSE),"")=0,"",_xlfn.IFNA(VLOOKUP(AW443,$K:$L,2,FALSE),""))</f>
        <v/>
      </c>
      <c r="BD443" s="12" t="str">
        <f>IF(_xlfn.IFNA(VLOOKUP(AX443,$K:$L,2,FALSE),"")=0,"",_xlfn.IFNA(VLOOKUP(AX443,$K:$L,2,FALSE),""))</f>
        <v/>
      </c>
      <c r="BE443" s="12" t="str">
        <f>IF(_xlfn.IFNA(VLOOKUP(AY443,$K:$L,2,FALSE),"")=0,"",_xlfn.IFNA(VLOOKUP(AY443,$K:$L,2,FALSE),""))</f>
        <v/>
      </c>
      <c r="BF443" s="12" t="str">
        <f>_xlfn.IFNA(VLOOKUP(Y443,对应表!$Z:$AA,2,FALSE)&amp;Z443,"")</f>
        <v>MIS:15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L443">
        <f t="shared" si="134"/>
        <v>15</v>
      </c>
      <c r="BM443" t="str">
        <f t="shared" si="135"/>
        <v/>
      </c>
    </row>
    <row r="444" spans="11:65" x14ac:dyDescent="0.15">
      <c r="K444" t="str">
        <f t="shared" si="136"/>
        <v>被动直觉lv12</v>
      </c>
      <c r="L444" s="6" t="str">
        <f>Q444&amp;":"&amp;M444&amp;":"&amp;VLOOKUP(N444,对应表!B:C,2,FALSE)&amp;":"&amp;IF(buff!O444="",0,O444)</f>
        <v>20372:100:1:0</v>
      </c>
      <c r="M444">
        <v>100</v>
      </c>
      <c r="N444" s="1" t="s">
        <v>299</v>
      </c>
      <c r="O444">
        <v>0</v>
      </c>
      <c r="Q444">
        <v>20372</v>
      </c>
      <c r="R444" s="4" t="s">
        <v>1354</v>
      </c>
      <c r="S444" s="4" t="str">
        <f t="shared" si="133"/>
        <v>被动直觉lv12</v>
      </c>
      <c r="T444" t="s">
        <v>300</v>
      </c>
      <c r="Y444" t="s">
        <v>1363</v>
      </c>
      <c r="Z444">
        <v>16</v>
      </c>
      <c r="AI444" s="12" t="str">
        <f t="shared" si="137"/>
        <v>MIS:16</v>
      </c>
      <c r="AR444">
        <v>999</v>
      </c>
      <c r="AU444" s="4"/>
      <c r="AV444" s="4"/>
      <c r="AW444" s="4"/>
      <c r="AX444" s="4"/>
      <c r="AZ444" s="12" t="str">
        <f t="shared" si="138"/>
        <v/>
      </c>
      <c r="BA444" s="12" t="str">
        <f>IF(_xlfn.IFNA(VLOOKUP(AU444,$K:$L,2,FALSE),"")=0,"",_xlfn.IFNA(VLOOKUP(AU444,$K:$L,2,FALSE),""))</f>
        <v/>
      </c>
      <c r="BB444" s="12" t="str">
        <f>IF(_xlfn.IFNA(VLOOKUP(AV444,$K:$L,2,FALSE),"")=0,"",_xlfn.IFNA(VLOOKUP(AV444,$K:$L,2,FALSE),""))</f>
        <v/>
      </c>
      <c r="BC444" s="12" t="str">
        <f>IF(_xlfn.IFNA(VLOOKUP(AW444,$K:$L,2,FALSE),"")=0,"",_xlfn.IFNA(VLOOKUP(AW444,$K:$L,2,FALSE),""))</f>
        <v/>
      </c>
      <c r="BD444" s="12" t="str">
        <f>IF(_xlfn.IFNA(VLOOKUP(AX444,$K:$L,2,FALSE),"")=0,"",_xlfn.IFNA(VLOOKUP(AX444,$K:$L,2,FALSE),""))</f>
        <v/>
      </c>
      <c r="BE444" s="12" t="str">
        <f>IF(_xlfn.IFNA(VLOOKUP(AY444,$K:$L,2,FALSE),"")=0,"",_xlfn.IFNA(VLOOKUP(AY444,$K:$L,2,FALSE),""))</f>
        <v/>
      </c>
      <c r="BF444" s="12" t="str">
        <f>_xlfn.IFNA(VLOOKUP(Y444,对应表!$Z:$AA,2,FALSE)&amp;Z444,"")</f>
        <v>MIS:16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L444">
        <f t="shared" si="134"/>
        <v>16</v>
      </c>
      <c r="BM444" t="str">
        <f t="shared" si="135"/>
        <v/>
      </c>
    </row>
    <row r="445" spans="11:65" x14ac:dyDescent="0.15">
      <c r="K445" t="str">
        <f t="shared" si="136"/>
        <v>被动直觉lv13</v>
      </c>
      <c r="L445" s="6" t="str">
        <f>Q445&amp;":"&amp;M445&amp;":"&amp;VLOOKUP(N445,对应表!B:C,2,FALSE)&amp;":"&amp;IF(buff!O445="",0,O445)</f>
        <v>20373:100:1:0</v>
      </c>
      <c r="M445">
        <v>100</v>
      </c>
      <c r="N445" s="1" t="s">
        <v>299</v>
      </c>
      <c r="O445">
        <v>0</v>
      </c>
      <c r="Q445">
        <v>20373</v>
      </c>
      <c r="R445" s="4" t="s">
        <v>1355</v>
      </c>
      <c r="S445" s="4" t="str">
        <f t="shared" si="133"/>
        <v>被动直觉lv13</v>
      </c>
      <c r="T445" t="s">
        <v>300</v>
      </c>
      <c r="Y445" t="s">
        <v>1363</v>
      </c>
      <c r="Z445">
        <v>17</v>
      </c>
      <c r="AI445" s="12" t="str">
        <f t="shared" si="137"/>
        <v>MIS:17</v>
      </c>
      <c r="AR445">
        <v>999</v>
      </c>
      <c r="AU445" s="4"/>
      <c r="AV445" s="4"/>
      <c r="AW445" s="4"/>
      <c r="AX445" s="4"/>
      <c r="AZ445" s="12" t="str">
        <f t="shared" si="138"/>
        <v/>
      </c>
      <c r="BA445" s="12" t="str">
        <f>IF(_xlfn.IFNA(VLOOKUP(AU445,$K:$L,2,FALSE),"")=0,"",_xlfn.IFNA(VLOOKUP(AU445,$K:$L,2,FALSE),""))</f>
        <v/>
      </c>
      <c r="BB445" s="12" t="str">
        <f>IF(_xlfn.IFNA(VLOOKUP(AV445,$K:$L,2,FALSE),"")=0,"",_xlfn.IFNA(VLOOKUP(AV445,$K:$L,2,FALSE),""))</f>
        <v/>
      </c>
      <c r="BC445" s="12" t="str">
        <f>IF(_xlfn.IFNA(VLOOKUP(AW445,$K:$L,2,FALSE),"")=0,"",_xlfn.IFNA(VLOOKUP(AW445,$K:$L,2,FALSE),""))</f>
        <v/>
      </c>
      <c r="BD445" s="12" t="str">
        <f>IF(_xlfn.IFNA(VLOOKUP(AX445,$K:$L,2,FALSE),"")=0,"",_xlfn.IFNA(VLOOKUP(AX445,$K:$L,2,FALSE),""))</f>
        <v/>
      </c>
      <c r="BE445" s="12" t="str">
        <f>IF(_xlfn.IFNA(VLOOKUP(AY445,$K:$L,2,FALSE),"")=0,"",_xlfn.IFNA(VLOOKUP(AY445,$K:$L,2,FALSE),""))</f>
        <v/>
      </c>
      <c r="BF445" s="12" t="str">
        <f>_xlfn.IFNA(VLOOKUP(Y445,对应表!$Z:$AA,2,FALSE)&amp;Z445,"")</f>
        <v>MIS:17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L445">
        <f t="shared" si="134"/>
        <v>17</v>
      </c>
      <c r="BM445" t="str">
        <f t="shared" si="135"/>
        <v/>
      </c>
    </row>
    <row r="446" spans="11:65" x14ac:dyDescent="0.15">
      <c r="K446" t="str">
        <f t="shared" si="136"/>
        <v>被动直觉lv14</v>
      </c>
      <c r="L446" s="6" t="str">
        <f>Q446&amp;":"&amp;M446&amp;":"&amp;VLOOKUP(N446,对应表!B:C,2,FALSE)&amp;":"&amp;IF(buff!O446="",0,O446)</f>
        <v>20374:100:1:0</v>
      </c>
      <c r="M446">
        <v>100</v>
      </c>
      <c r="N446" s="1" t="s">
        <v>299</v>
      </c>
      <c r="O446">
        <v>0</v>
      </c>
      <c r="Q446">
        <v>20374</v>
      </c>
      <c r="R446" s="4" t="s">
        <v>1356</v>
      </c>
      <c r="S446" s="4" t="str">
        <f t="shared" si="133"/>
        <v>被动直觉lv14</v>
      </c>
      <c r="T446" t="s">
        <v>300</v>
      </c>
      <c r="Y446" t="s">
        <v>1363</v>
      </c>
      <c r="Z446">
        <v>18</v>
      </c>
      <c r="AI446" s="12" t="str">
        <f t="shared" si="137"/>
        <v>MIS:18</v>
      </c>
      <c r="AR446">
        <v>999</v>
      </c>
      <c r="AU446" s="4"/>
      <c r="AV446" s="4"/>
      <c r="AW446" s="4"/>
      <c r="AX446" s="4"/>
      <c r="AZ446" s="12" t="str">
        <f t="shared" si="138"/>
        <v/>
      </c>
      <c r="BA446" s="12" t="str">
        <f>IF(_xlfn.IFNA(VLOOKUP(AU446,$K:$L,2,FALSE),"")=0,"",_xlfn.IFNA(VLOOKUP(AU446,$K:$L,2,FALSE),""))</f>
        <v/>
      </c>
      <c r="BB446" s="12" t="str">
        <f>IF(_xlfn.IFNA(VLOOKUP(AV446,$K:$L,2,FALSE),"")=0,"",_xlfn.IFNA(VLOOKUP(AV446,$K:$L,2,FALSE),""))</f>
        <v/>
      </c>
      <c r="BC446" s="12" t="str">
        <f>IF(_xlfn.IFNA(VLOOKUP(AW446,$K:$L,2,FALSE),"")=0,"",_xlfn.IFNA(VLOOKUP(AW446,$K:$L,2,FALSE),""))</f>
        <v/>
      </c>
      <c r="BD446" s="12" t="str">
        <f>IF(_xlfn.IFNA(VLOOKUP(AX446,$K:$L,2,FALSE),"")=0,"",_xlfn.IFNA(VLOOKUP(AX446,$K:$L,2,FALSE),""))</f>
        <v/>
      </c>
      <c r="BE446" s="12" t="str">
        <f>IF(_xlfn.IFNA(VLOOKUP(AY446,$K:$L,2,FALSE),"")=0,"",_xlfn.IFNA(VLOOKUP(AY446,$K:$L,2,FALSE),""))</f>
        <v/>
      </c>
      <c r="BF446" s="12" t="str">
        <f>_xlfn.IFNA(VLOOKUP(Y446,对应表!$Z:$AA,2,FALSE)&amp;Z446,"")</f>
        <v>MIS:18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L446">
        <f t="shared" si="134"/>
        <v>18</v>
      </c>
      <c r="BM446" t="str">
        <f t="shared" si="135"/>
        <v/>
      </c>
    </row>
    <row r="447" spans="11:65" x14ac:dyDescent="0.15">
      <c r="K447" t="str">
        <f t="shared" si="136"/>
        <v>被动直觉lv15</v>
      </c>
      <c r="L447" s="6" t="str">
        <f>Q447&amp;":"&amp;M447&amp;":"&amp;VLOOKUP(N447,对应表!B:C,2,FALSE)&amp;":"&amp;IF(buff!O447="",0,O447)</f>
        <v>20375:100:1:0</v>
      </c>
      <c r="M447">
        <v>100</v>
      </c>
      <c r="N447" s="1" t="s">
        <v>299</v>
      </c>
      <c r="O447">
        <v>0</v>
      </c>
      <c r="Q447">
        <v>20375</v>
      </c>
      <c r="R447" s="4" t="s">
        <v>1357</v>
      </c>
      <c r="S447" s="4" t="str">
        <f t="shared" si="133"/>
        <v>被动直觉lv15</v>
      </c>
      <c r="T447" t="s">
        <v>300</v>
      </c>
      <c r="Y447" t="s">
        <v>1363</v>
      </c>
      <c r="Z447">
        <v>19</v>
      </c>
      <c r="AI447" s="12" t="str">
        <f t="shared" si="137"/>
        <v>MIS:19</v>
      </c>
      <c r="AR447">
        <v>999</v>
      </c>
      <c r="AU447" s="4"/>
      <c r="AV447" s="4"/>
      <c r="AW447" s="4"/>
      <c r="AX447" s="4"/>
      <c r="AZ447" s="12" t="str">
        <f t="shared" si="138"/>
        <v/>
      </c>
      <c r="BA447" s="12" t="str">
        <f>IF(_xlfn.IFNA(VLOOKUP(AU447,$K:$L,2,FALSE),"")=0,"",_xlfn.IFNA(VLOOKUP(AU447,$K:$L,2,FALSE),""))</f>
        <v/>
      </c>
      <c r="BB447" s="12" t="str">
        <f>IF(_xlfn.IFNA(VLOOKUP(AV447,$K:$L,2,FALSE),"")=0,"",_xlfn.IFNA(VLOOKUP(AV447,$K:$L,2,FALSE),""))</f>
        <v/>
      </c>
      <c r="BC447" s="12" t="str">
        <f>IF(_xlfn.IFNA(VLOOKUP(AW447,$K:$L,2,FALSE),"")=0,"",_xlfn.IFNA(VLOOKUP(AW447,$K:$L,2,FALSE),""))</f>
        <v/>
      </c>
      <c r="BD447" s="12" t="str">
        <f>IF(_xlfn.IFNA(VLOOKUP(AX447,$K:$L,2,FALSE),"")=0,"",_xlfn.IFNA(VLOOKUP(AX447,$K:$L,2,FALSE),""))</f>
        <v/>
      </c>
      <c r="BE447" s="12" t="str">
        <f>IF(_xlfn.IFNA(VLOOKUP(AY447,$K:$L,2,FALSE),"")=0,"",_xlfn.IFNA(VLOOKUP(AY447,$K:$L,2,FALSE),""))</f>
        <v/>
      </c>
      <c r="BF447" s="12" t="str">
        <f>_xlfn.IFNA(VLOOKUP(Y447,对应表!$Z:$AA,2,FALSE)&amp;Z447,"")</f>
        <v>MIS:19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L447">
        <f t="shared" si="134"/>
        <v>19</v>
      </c>
      <c r="BM447" t="str">
        <f t="shared" si="135"/>
        <v/>
      </c>
    </row>
    <row r="448" spans="11:65" x14ac:dyDescent="0.15">
      <c r="K448" t="str">
        <f t="shared" si="136"/>
        <v>被动直觉lv16</v>
      </c>
      <c r="L448" s="6" t="str">
        <f>Q448&amp;":"&amp;M448&amp;":"&amp;VLOOKUP(N448,对应表!B:C,2,FALSE)&amp;":"&amp;IF(buff!O448="",0,O448)</f>
        <v>20376:100:1:0</v>
      </c>
      <c r="M448">
        <v>100</v>
      </c>
      <c r="N448" s="1" t="s">
        <v>299</v>
      </c>
      <c r="O448">
        <v>0</v>
      </c>
      <c r="Q448">
        <v>20376</v>
      </c>
      <c r="R448" s="4" t="s">
        <v>1358</v>
      </c>
      <c r="S448" s="4" t="str">
        <f t="shared" si="133"/>
        <v>被动直觉lv16</v>
      </c>
      <c r="T448" t="s">
        <v>300</v>
      </c>
      <c r="Y448" t="s">
        <v>1363</v>
      </c>
      <c r="Z448">
        <v>20</v>
      </c>
      <c r="AI448" s="12" t="str">
        <f t="shared" si="137"/>
        <v>MIS:20</v>
      </c>
      <c r="AR448">
        <v>999</v>
      </c>
      <c r="AU448" s="4"/>
      <c r="AV448" s="4"/>
      <c r="AW448" s="4"/>
      <c r="AX448" s="4"/>
      <c r="AZ448" s="12" t="str">
        <f t="shared" si="138"/>
        <v/>
      </c>
      <c r="BA448" s="12" t="str">
        <f>IF(_xlfn.IFNA(VLOOKUP(AU448,$K:$L,2,FALSE),"")=0,"",_xlfn.IFNA(VLOOKUP(AU448,$K:$L,2,FALSE),""))</f>
        <v/>
      </c>
      <c r="BB448" s="12" t="str">
        <f>IF(_xlfn.IFNA(VLOOKUP(AV448,$K:$L,2,FALSE),"")=0,"",_xlfn.IFNA(VLOOKUP(AV448,$K:$L,2,FALSE),""))</f>
        <v/>
      </c>
      <c r="BC448" s="12" t="str">
        <f>IF(_xlfn.IFNA(VLOOKUP(AW448,$K:$L,2,FALSE),"")=0,"",_xlfn.IFNA(VLOOKUP(AW448,$K:$L,2,FALSE),""))</f>
        <v/>
      </c>
      <c r="BD448" s="12" t="str">
        <f>IF(_xlfn.IFNA(VLOOKUP(AX448,$K:$L,2,FALSE),"")=0,"",_xlfn.IFNA(VLOOKUP(AX448,$K:$L,2,FALSE),""))</f>
        <v/>
      </c>
      <c r="BE448" s="12" t="str">
        <f>IF(_xlfn.IFNA(VLOOKUP(AY448,$K:$L,2,FALSE),"")=0,"",_xlfn.IFNA(VLOOKUP(AY448,$K:$L,2,FALSE),""))</f>
        <v/>
      </c>
      <c r="BF448" s="12" t="str">
        <f>_xlfn.IFNA(VLOOKUP(Y448,对应表!$Z:$AA,2,FALSE)&amp;Z448,"")</f>
        <v>MIS:20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L448">
        <f t="shared" si="134"/>
        <v>20</v>
      </c>
      <c r="BM448" t="str">
        <f t="shared" si="135"/>
        <v/>
      </c>
    </row>
    <row r="449" spans="11:65" x14ac:dyDescent="0.15">
      <c r="K449" t="str">
        <f t="shared" si="136"/>
        <v>被动直觉lv17</v>
      </c>
      <c r="L449" s="6" t="str">
        <f>Q449&amp;":"&amp;M449&amp;":"&amp;VLOOKUP(N449,对应表!B:C,2,FALSE)&amp;":"&amp;IF(buff!O449="",0,O449)</f>
        <v>20377:100:1:0</v>
      </c>
      <c r="M449">
        <v>100</v>
      </c>
      <c r="N449" s="1" t="s">
        <v>299</v>
      </c>
      <c r="O449">
        <v>0</v>
      </c>
      <c r="Q449">
        <v>20377</v>
      </c>
      <c r="R449" s="4" t="s">
        <v>1359</v>
      </c>
      <c r="S449" s="4" t="str">
        <f t="shared" si="133"/>
        <v>被动直觉lv17</v>
      </c>
      <c r="T449" t="s">
        <v>300</v>
      </c>
      <c r="Y449" t="s">
        <v>1363</v>
      </c>
      <c r="Z449">
        <v>21</v>
      </c>
      <c r="AI449" s="12" t="str">
        <f t="shared" si="137"/>
        <v>MIS:21</v>
      </c>
      <c r="AR449">
        <v>999</v>
      </c>
      <c r="AU449" s="4"/>
      <c r="AV449" s="4"/>
      <c r="AW449" s="4"/>
      <c r="AX449" s="4"/>
      <c r="AZ449" s="12" t="str">
        <f t="shared" si="138"/>
        <v/>
      </c>
      <c r="BA449" s="12" t="str">
        <f>IF(_xlfn.IFNA(VLOOKUP(AU449,$K:$L,2,FALSE),"")=0,"",_xlfn.IFNA(VLOOKUP(AU449,$K:$L,2,FALSE),""))</f>
        <v/>
      </c>
      <c r="BB449" s="12" t="str">
        <f>IF(_xlfn.IFNA(VLOOKUP(AV449,$K:$L,2,FALSE),"")=0,"",_xlfn.IFNA(VLOOKUP(AV449,$K:$L,2,FALSE),""))</f>
        <v/>
      </c>
      <c r="BC449" s="12" t="str">
        <f>IF(_xlfn.IFNA(VLOOKUP(AW449,$K:$L,2,FALSE),"")=0,"",_xlfn.IFNA(VLOOKUP(AW449,$K:$L,2,FALSE),""))</f>
        <v/>
      </c>
      <c r="BD449" s="12" t="str">
        <f>IF(_xlfn.IFNA(VLOOKUP(AX449,$K:$L,2,FALSE),"")=0,"",_xlfn.IFNA(VLOOKUP(AX449,$K:$L,2,FALSE),""))</f>
        <v/>
      </c>
      <c r="BE449" s="12" t="str">
        <f>IF(_xlfn.IFNA(VLOOKUP(AY449,$K:$L,2,FALSE),"")=0,"",_xlfn.IFNA(VLOOKUP(AY449,$K:$L,2,FALSE),""))</f>
        <v/>
      </c>
      <c r="BF449" s="12" t="str">
        <f>_xlfn.IFNA(VLOOKUP(Y449,对应表!$Z:$AA,2,FALSE)&amp;Z449,"")</f>
        <v>MIS:21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L449">
        <f t="shared" si="134"/>
        <v>21</v>
      </c>
      <c r="BM449" t="str">
        <f t="shared" si="135"/>
        <v/>
      </c>
    </row>
    <row r="450" spans="11:65" x14ac:dyDescent="0.15">
      <c r="K450" t="str">
        <f t="shared" si="136"/>
        <v>被动直觉lv18</v>
      </c>
      <c r="L450" s="6" t="str">
        <f>Q450&amp;":"&amp;M450&amp;":"&amp;VLOOKUP(N450,对应表!B:C,2,FALSE)&amp;":"&amp;IF(buff!O450="",0,O450)</f>
        <v>20378:100:1:0</v>
      </c>
      <c r="M450">
        <v>100</v>
      </c>
      <c r="N450" s="1" t="s">
        <v>299</v>
      </c>
      <c r="O450">
        <v>0</v>
      </c>
      <c r="Q450">
        <v>20378</v>
      </c>
      <c r="R450" s="4" t="s">
        <v>1360</v>
      </c>
      <c r="S450" s="4" t="str">
        <f t="shared" ref="S450:S513" si="139">R450</f>
        <v>被动直觉lv18</v>
      </c>
      <c r="T450" t="s">
        <v>300</v>
      </c>
      <c r="Y450" t="s">
        <v>1363</v>
      </c>
      <c r="Z450">
        <v>22</v>
      </c>
      <c r="AI450" s="12" t="str">
        <f t="shared" si="137"/>
        <v>MIS:22</v>
      </c>
      <c r="AR450">
        <v>999</v>
      </c>
      <c r="AU450" s="4"/>
      <c r="AV450" s="4"/>
      <c r="AW450" s="4"/>
      <c r="AX450" s="4"/>
      <c r="AZ450" s="12" t="str">
        <f t="shared" si="138"/>
        <v/>
      </c>
      <c r="BA450" s="12" t="str">
        <f>IF(_xlfn.IFNA(VLOOKUP(AU450,$K:$L,2,FALSE),"")=0,"",_xlfn.IFNA(VLOOKUP(AU450,$K:$L,2,FALSE),""))</f>
        <v/>
      </c>
      <c r="BB450" s="12" t="str">
        <f>IF(_xlfn.IFNA(VLOOKUP(AV450,$K:$L,2,FALSE),"")=0,"",_xlfn.IFNA(VLOOKUP(AV450,$K:$L,2,FALSE),""))</f>
        <v/>
      </c>
      <c r="BC450" s="12" t="str">
        <f>IF(_xlfn.IFNA(VLOOKUP(AW450,$K:$L,2,FALSE),"")=0,"",_xlfn.IFNA(VLOOKUP(AW450,$K:$L,2,FALSE),""))</f>
        <v/>
      </c>
      <c r="BD450" s="12" t="str">
        <f>IF(_xlfn.IFNA(VLOOKUP(AX450,$K:$L,2,FALSE),"")=0,"",_xlfn.IFNA(VLOOKUP(AX450,$K:$L,2,FALSE),""))</f>
        <v/>
      </c>
      <c r="BE450" s="12" t="str">
        <f>IF(_xlfn.IFNA(VLOOKUP(AY450,$K:$L,2,FALSE),"")=0,"",_xlfn.IFNA(VLOOKUP(AY450,$K:$L,2,FALSE),""))</f>
        <v/>
      </c>
      <c r="BF450" s="12" t="str">
        <f>_xlfn.IFNA(VLOOKUP(Y450,对应表!$Z:$AA,2,FALSE)&amp;Z450,"")</f>
        <v>MIS:22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L450">
        <f t="shared" si="134"/>
        <v>22</v>
      </c>
      <c r="BM450" t="str">
        <f t="shared" si="135"/>
        <v/>
      </c>
    </row>
    <row r="451" spans="11:65" x14ac:dyDescent="0.15">
      <c r="K451" t="str">
        <f t="shared" si="136"/>
        <v>被动直觉lv19</v>
      </c>
      <c r="L451" s="6" t="str">
        <f>Q451&amp;":"&amp;M451&amp;":"&amp;VLOOKUP(N451,对应表!B:C,2,FALSE)&amp;":"&amp;IF(buff!O451="",0,O451)</f>
        <v>20379:100:1:0</v>
      </c>
      <c r="M451">
        <v>100</v>
      </c>
      <c r="N451" s="1" t="s">
        <v>299</v>
      </c>
      <c r="O451">
        <v>0</v>
      </c>
      <c r="Q451">
        <v>20379</v>
      </c>
      <c r="R451" s="4" t="s">
        <v>1361</v>
      </c>
      <c r="S451" s="4" t="str">
        <f t="shared" si="139"/>
        <v>被动直觉lv19</v>
      </c>
      <c r="T451" t="s">
        <v>300</v>
      </c>
      <c r="Y451" t="s">
        <v>1363</v>
      </c>
      <c r="Z451">
        <v>23</v>
      </c>
      <c r="AI451" s="12" t="str">
        <f t="shared" si="137"/>
        <v>MIS:23</v>
      </c>
      <c r="AR451">
        <v>999</v>
      </c>
      <c r="AU451" s="4"/>
      <c r="AV451" s="4"/>
      <c r="AW451" s="4"/>
      <c r="AX451" s="4"/>
      <c r="AZ451" s="12" t="str">
        <f t="shared" si="138"/>
        <v/>
      </c>
      <c r="BA451" s="12" t="str">
        <f>IF(_xlfn.IFNA(VLOOKUP(AU451,$K:$L,2,FALSE),"")=0,"",_xlfn.IFNA(VLOOKUP(AU451,$K:$L,2,FALSE),""))</f>
        <v/>
      </c>
      <c r="BB451" s="12" t="str">
        <f>IF(_xlfn.IFNA(VLOOKUP(AV451,$K:$L,2,FALSE),"")=0,"",_xlfn.IFNA(VLOOKUP(AV451,$K:$L,2,FALSE),""))</f>
        <v/>
      </c>
      <c r="BC451" s="12" t="str">
        <f>IF(_xlfn.IFNA(VLOOKUP(AW451,$K:$L,2,FALSE),"")=0,"",_xlfn.IFNA(VLOOKUP(AW451,$K:$L,2,FALSE),""))</f>
        <v/>
      </c>
      <c r="BD451" s="12" t="str">
        <f>IF(_xlfn.IFNA(VLOOKUP(AX451,$K:$L,2,FALSE),"")=0,"",_xlfn.IFNA(VLOOKUP(AX451,$K:$L,2,FALSE),""))</f>
        <v/>
      </c>
      <c r="BE451" s="12" t="str">
        <f>IF(_xlfn.IFNA(VLOOKUP(AY451,$K:$L,2,FALSE),"")=0,"",_xlfn.IFNA(VLOOKUP(AY451,$K:$L,2,FALSE),""))</f>
        <v/>
      </c>
      <c r="BF451" s="12" t="str">
        <f>_xlfn.IFNA(VLOOKUP(Y451,对应表!$Z:$AA,2,FALSE)&amp;Z451,"")</f>
        <v>MIS:23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L451">
        <f t="shared" si="134"/>
        <v>23</v>
      </c>
      <c r="BM451" t="str">
        <f t="shared" si="135"/>
        <v/>
      </c>
    </row>
    <row r="452" spans="11:65" x14ac:dyDescent="0.15">
      <c r="K452" t="str">
        <f t="shared" si="136"/>
        <v>被动直觉lv20</v>
      </c>
      <c r="L452" s="6" t="str">
        <f>Q452&amp;":"&amp;M452&amp;":"&amp;VLOOKUP(N452,对应表!B:C,2,FALSE)&amp;":"&amp;IF(buff!O452="",0,O452)</f>
        <v>20380:100:1:0</v>
      </c>
      <c r="M452">
        <v>100</v>
      </c>
      <c r="N452" s="1" t="s">
        <v>299</v>
      </c>
      <c r="O452">
        <v>0</v>
      </c>
      <c r="Q452">
        <v>20380</v>
      </c>
      <c r="R452" s="4" t="s">
        <v>1362</v>
      </c>
      <c r="S452" s="4" t="str">
        <f t="shared" si="139"/>
        <v>被动直觉lv20</v>
      </c>
      <c r="T452" t="s">
        <v>300</v>
      </c>
      <c r="Y452" t="s">
        <v>1363</v>
      </c>
      <c r="Z452">
        <v>24</v>
      </c>
      <c r="AI452" s="12" t="str">
        <f t="shared" si="137"/>
        <v>MIS:24</v>
      </c>
      <c r="AR452">
        <v>999</v>
      </c>
      <c r="AU452" s="4"/>
      <c r="AV452" s="4"/>
      <c r="AW452" s="4"/>
      <c r="AX452" s="4"/>
      <c r="AZ452" s="12" t="str">
        <f t="shared" si="138"/>
        <v/>
      </c>
      <c r="BA452" s="12" t="str">
        <f>IF(_xlfn.IFNA(VLOOKUP(AU452,$K:$L,2,FALSE),"")=0,"",_xlfn.IFNA(VLOOKUP(AU452,$K:$L,2,FALSE),""))</f>
        <v/>
      </c>
      <c r="BB452" s="12" t="str">
        <f>IF(_xlfn.IFNA(VLOOKUP(AV452,$K:$L,2,FALSE),"")=0,"",_xlfn.IFNA(VLOOKUP(AV452,$K:$L,2,FALSE),""))</f>
        <v/>
      </c>
      <c r="BC452" s="12" t="str">
        <f>IF(_xlfn.IFNA(VLOOKUP(AW452,$K:$L,2,FALSE),"")=0,"",_xlfn.IFNA(VLOOKUP(AW452,$K:$L,2,FALSE),""))</f>
        <v/>
      </c>
      <c r="BD452" s="12" t="str">
        <f>IF(_xlfn.IFNA(VLOOKUP(AX452,$K:$L,2,FALSE),"")=0,"",_xlfn.IFNA(VLOOKUP(AX452,$K:$L,2,FALSE),""))</f>
        <v/>
      </c>
      <c r="BE452" s="12" t="str">
        <f>IF(_xlfn.IFNA(VLOOKUP(AY452,$K:$L,2,FALSE),"")=0,"",_xlfn.IFNA(VLOOKUP(AY452,$K:$L,2,FALSE),""))</f>
        <v/>
      </c>
      <c r="BF452" s="12" t="str">
        <f>_xlfn.IFNA(VLOOKUP(Y452,对应表!$Z:$AA,2,FALSE)&amp;Z452,"")</f>
        <v>MIS:24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L452">
        <f t="shared" si="134"/>
        <v>24</v>
      </c>
      <c r="BM452" t="str">
        <f t="shared" si="135"/>
        <v/>
      </c>
    </row>
    <row r="453" spans="11:65" x14ac:dyDescent="0.15">
      <c r="K453" t="str">
        <f t="shared" ref="K453:K472" si="140">R453</f>
        <v>被动守护lv1</v>
      </c>
      <c r="L453" s="6" t="str">
        <f>Q453&amp;":"&amp;M453&amp;":"&amp;VLOOKUP(N453,对应表!B:C,2,FALSE)&amp;":"&amp;IF(buff!O453="",0,O453)</f>
        <v>20381:100:1:0</v>
      </c>
      <c r="M453">
        <v>100</v>
      </c>
      <c r="N453" s="1" t="s">
        <v>299</v>
      </c>
      <c r="O453">
        <v>0</v>
      </c>
      <c r="Q453">
        <v>20381</v>
      </c>
      <c r="R453" s="4" t="s">
        <v>1364</v>
      </c>
      <c r="S453" s="4" t="str">
        <f t="shared" si="139"/>
        <v>被动守护lv1</v>
      </c>
      <c r="T453" t="s">
        <v>300</v>
      </c>
      <c r="Y453" t="s">
        <v>1384</v>
      </c>
      <c r="Z453" t="e">
        <f>INT(VLOOKUP($I453,角色属性概况!$I:$N,VLOOKUP($H453,对应表!$AD:$AE,2,FALSE),FALSE)*$J453)</f>
        <v>#N/A</v>
      </c>
      <c r="AA453" t="s">
        <v>445</v>
      </c>
      <c r="AB453">
        <v>5</v>
      </c>
      <c r="AI453" s="12" t="str">
        <f t="shared" ref="AI453:AI472" si="141">IF(BF453="","",BF453)&amp;IF(BG453="","","|"&amp;BG453)&amp;IF(BH453="","","|"&amp;BH453)&amp;IF(BI453="","","|"&amp;BI453)&amp;IF(BJ453="","","|"&amp;BJ453)</f>
        <v>|TUF:5</v>
      </c>
      <c r="AR453">
        <v>999</v>
      </c>
      <c r="AU453" s="4"/>
      <c r="AV453" s="4"/>
      <c r="AW453" s="4"/>
      <c r="AX453" s="4"/>
      <c r="AZ453" s="12" t="str">
        <f t="shared" ref="AZ453:AZ472" si="142">IF(BA453="","",BA453)&amp;IF(BB453="","","|"&amp;BB453)&amp;IF(BC453="","","|"&amp;BC453)&amp;IF(BD453="","","|"&amp;BD453)&amp;IF(BE453="","","|"&amp;BE453)</f>
        <v/>
      </c>
      <c r="BA453" s="12" t="str">
        <f>IF(_xlfn.IFNA(VLOOKUP(AU453,$K:$L,2,FALSE),"")=0,"",_xlfn.IFNA(VLOOKUP(AU453,$K:$L,2,FALSE),""))</f>
        <v/>
      </c>
      <c r="BB453" s="12" t="str">
        <f>IF(_xlfn.IFNA(VLOOKUP(AV453,$K:$L,2,FALSE),"")=0,"",_xlfn.IFNA(VLOOKUP(AV453,$K:$L,2,FALSE),""))</f>
        <v/>
      </c>
      <c r="BC453" s="12" t="str">
        <f>IF(_xlfn.IFNA(VLOOKUP(AW453,$K:$L,2,FALSE),"")=0,"",_xlfn.IFNA(VLOOKUP(AW453,$K:$L,2,FALSE),""))</f>
        <v/>
      </c>
      <c r="BD453" s="12" t="str">
        <f>IF(_xlfn.IFNA(VLOOKUP(AX453,$K:$L,2,FALSE),"")=0,"",_xlfn.IFNA(VLOOKUP(AX453,$K:$L,2,FALSE),""))</f>
        <v/>
      </c>
      <c r="BE453" s="12" t="str">
        <f>IF(_xlfn.IFNA(VLOOKUP(AY453,$K:$L,2,FALSE),"")=0,"",_xlfn.IFNA(VLOOKUP(AY453,$K:$L,2,FALSE),""))</f>
        <v/>
      </c>
      <c r="BF453" s="12" t="str">
        <f>_xlfn.IFNA(VLOOKUP(Y453,对应表!$Z:$AA,2,FALSE)&amp;Z453,"")</f>
        <v/>
      </c>
      <c r="BG453" s="12" t="str">
        <f>_xlfn.IFNA(VLOOKUP(AA453,对应表!$Z:$AA,2,FALSE)&amp;AB453,"")</f>
        <v>TUF:5</v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L453" t="e">
        <f t="shared" si="134"/>
        <v>#N/A</v>
      </c>
      <c r="BM453">
        <f t="shared" si="135"/>
        <v>5</v>
      </c>
    </row>
    <row r="454" spans="11:65" x14ac:dyDescent="0.15">
      <c r="K454" t="str">
        <f t="shared" si="140"/>
        <v>被动守护lv2</v>
      </c>
      <c r="L454" s="6" t="str">
        <f>Q454&amp;":"&amp;M454&amp;":"&amp;VLOOKUP(N454,对应表!B:C,2,FALSE)&amp;":"&amp;IF(buff!O454="",0,O454)</f>
        <v>20382:100:1:0</v>
      </c>
      <c r="M454">
        <v>100</v>
      </c>
      <c r="N454" s="1" t="s">
        <v>299</v>
      </c>
      <c r="O454">
        <v>0</v>
      </c>
      <c r="Q454">
        <v>20382</v>
      </c>
      <c r="R454" s="4" t="s">
        <v>1365</v>
      </c>
      <c r="S454" s="4" t="str">
        <f t="shared" si="139"/>
        <v>被动守护lv2</v>
      </c>
      <c r="T454" t="s">
        <v>300</v>
      </c>
      <c r="Y454" t="s">
        <v>1384</v>
      </c>
      <c r="Z454" t="e">
        <f>INT(VLOOKUP($I454,角色属性概况!$I:$N,VLOOKUP($H454,对应表!$AD:$AE,2,FALSE),FALSE)*$J454)</f>
        <v>#N/A</v>
      </c>
      <c r="AA454" t="s">
        <v>445</v>
      </c>
      <c r="AB454">
        <v>5</v>
      </c>
      <c r="AI454" s="12" t="str">
        <f t="shared" si="141"/>
        <v>|TUF:5</v>
      </c>
      <c r="AR454">
        <v>999</v>
      </c>
      <c r="AU454" s="4"/>
      <c r="AV454" s="4"/>
      <c r="AW454" s="4"/>
      <c r="AX454" s="4"/>
      <c r="AZ454" s="12" t="str">
        <f t="shared" si="142"/>
        <v/>
      </c>
      <c r="BA454" s="12" t="str">
        <f>IF(_xlfn.IFNA(VLOOKUP(AU454,$K:$L,2,FALSE),"")=0,"",_xlfn.IFNA(VLOOKUP(AU454,$K:$L,2,FALSE),""))</f>
        <v/>
      </c>
      <c r="BB454" s="12" t="str">
        <f>IF(_xlfn.IFNA(VLOOKUP(AV454,$K:$L,2,FALSE),"")=0,"",_xlfn.IFNA(VLOOKUP(AV454,$K:$L,2,FALSE),""))</f>
        <v/>
      </c>
      <c r="BC454" s="12" t="str">
        <f>IF(_xlfn.IFNA(VLOOKUP(AW454,$K:$L,2,FALSE),"")=0,"",_xlfn.IFNA(VLOOKUP(AW454,$K:$L,2,FALSE),""))</f>
        <v/>
      </c>
      <c r="BD454" s="12" t="str">
        <f>IF(_xlfn.IFNA(VLOOKUP(AX454,$K:$L,2,FALSE),"")=0,"",_xlfn.IFNA(VLOOKUP(AX454,$K:$L,2,FALSE),""))</f>
        <v/>
      </c>
      <c r="BE454" s="12" t="str">
        <f>IF(_xlfn.IFNA(VLOOKUP(AY454,$K:$L,2,FALSE),"")=0,"",_xlfn.IFNA(VLOOKUP(AY454,$K:$L,2,FALSE),""))</f>
        <v/>
      </c>
      <c r="BF454" s="12" t="str">
        <f>_xlfn.IFNA(VLOOKUP(Y454,对应表!$Z:$AA,2,FALSE)&amp;Z454,"")</f>
        <v/>
      </c>
      <c r="BG454" s="12" t="str">
        <f>_xlfn.IFNA(VLOOKUP(AA454,对应表!$Z:$AA,2,FALSE)&amp;AB454,"")</f>
        <v>TUF:5</v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L454" t="e">
        <f t="shared" si="134"/>
        <v>#N/A</v>
      </c>
      <c r="BM454">
        <f t="shared" si="135"/>
        <v>5</v>
      </c>
    </row>
    <row r="455" spans="11:65" x14ac:dyDescent="0.15">
      <c r="K455" t="str">
        <f t="shared" si="140"/>
        <v>被动守护lv3</v>
      </c>
      <c r="L455" s="6" t="str">
        <f>Q455&amp;":"&amp;M455&amp;":"&amp;VLOOKUP(N455,对应表!B:C,2,FALSE)&amp;":"&amp;IF(buff!O455="",0,O455)</f>
        <v>20383:100:1:0</v>
      </c>
      <c r="M455">
        <v>100</v>
      </c>
      <c r="N455" s="1" t="s">
        <v>299</v>
      </c>
      <c r="O455">
        <v>0</v>
      </c>
      <c r="Q455">
        <v>20383</v>
      </c>
      <c r="R455" s="4" t="s">
        <v>1366</v>
      </c>
      <c r="S455" s="4" t="str">
        <f t="shared" si="139"/>
        <v>被动守护lv3</v>
      </c>
      <c r="T455" t="s">
        <v>300</v>
      </c>
      <c r="Y455" t="s">
        <v>1384</v>
      </c>
      <c r="Z455" t="e">
        <f>INT(VLOOKUP($I455,角色属性概况!$I:$N,VLOOKUP($H455,对应表!$AD:$AE,2,FALSE),FALSE)*$J455)</f>
        <v>#N/A</v>
      </c>
      <c r="AA455" t="s">
        <v>445</v>
      </c>
      <c r="AB455">
        <v>6</v>
      </c>
      <c r="AI455" s="12" t="str">
        <f t="shared" si="141"/>
        <v>|TUF:6</v>
      </c>
      <c r="AR455">
        <v>999</v>
      </c>
      <c r="AU455" s="4"/>
      <c r="AV455" s="4"/>
      <c r="AW455" s="4"/>
      <c r="AX455" s="4"/>
      <c r="AZ455" s="12" t="str">
        <f t="shared" si="142"/>
        <v/>
      </c>
      <c r="BA455" s="12" t="str">
        <f>IF(_xlfn.IFNA(VLOOKUP(AU455,$K:$L,2,FALSE),"")=0,"",_xlfn.IFNA(VLOOKUP(AU455,$K:$L,2,FALSE),""))</f>
        <v/>
      </c>
      <c r="BB455" s="12" t="str">
        <f>IF(_xlfn.IFNA(VLOOKUP(AV455,$K:$L,2,FALSE),"")=0,"",_xlfn.IFNA(VLOOKUP(AV455,$K:$L,2,FALSE),""))</f>
        <v/>
      </c>
      <c r="BC455" s="12" t="str">
        <f>IF(_xlfn.IFNA(VLOOKUP(AW455,$K:$L,2,FALSE),"")=0,"",_xlfn.IFNA(VLOOKUP(AW455,$K:$L,2,FALSE),""))</f>
        <v/>
      </c>
      <c r="BD455" s="12" t="str">
        <f>IF(_xlfn.IFNA(VLOOKUP(AX455,$K:$L,2,FALSE),"")=0,"",_xlfn.IFNA(VLOOKUP(AX455,$K:$L,2,FALSE),""))</f>
        <v/>
      </c>
      <c r="BE455" s="12" t="str">
        <f>IF(_xlfn.IFNA(VLOOKUP(AY455,$K:$L,2,FALSE),"")=0,"",_xlfn.IFNA(VLOOKUP(AY455,$K:$L,2,FALSE),""))</f>
        <v/>
      </c>
      <c r="BF455" s="12" t="str">
        <f>_xlfn.IFNA(VLOOKUP(Y455,对应表!$Z:$AA,2,FALSE)&amp;Z455,"")</f>
        <v/>
      </c>
      <c r="BG455" s="12" t="str">
        <f>_xlfn.IFNA(VLOOKUP(AA455,对应表!$Z:$AA,2,FALSE)&amp;AB455,"")</f>
        <v>TUF:6</v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L455" t="e">
        <f t="shared" ref="BL455:BL518" si="143">IF(Z455="",IF(U455="",AO455,U455),Z455)</f>
        <v>#N/A</v>
      </c>
      <c r="BM455">
        <f t="shared" ref="BM455:BM518" si="144">IF(AB455="","",AB455)</f>
        <v>6</v>
      </c>
    </row>
    <row r="456" spans="11:65" x14ac:dyDescent="0.15">
      <c r="K456" t="str">
        <f t="shared" si="140"/>
        <v>被动守护lv4</v>
      </c>
      <c r="L456" s="6" t="str">
        <f>Q456&amp;":"&amp;M456&amp;":"&amp;VLOOKUP(N456,对应表!B:C,2,FALSE)&amp;":"&amp;IF(buff!O456="",0,O456)</f>
        <v>20384:100:1:0</v>
      </c>
      <c r="M456">
        <v>100</v>
      </c>
      <c r="N456" s="1" t="s">
        <v>299</v>
      </c>
      <c r="O456">
        <v>0</v>
      </c>
      <c r="Q456">
        <v>20384</v>
      </c>
      <c r="R456" s="4" t="s">
        <v>1367</v>
      </c>
      <c r="S456" s="4" t="str">
        <f t="shared" si="139"/>
        <v>被动守护lv4</v>
      </c>
      <c r="T456" t="s">
        <v>300</v>
      </c>
      <c r="Y456" t="s">
        <v>1384</v>
      </c>
      <c r="Z456" t="e">
        <f>INT(VLOOKUP($I456,角色属性概况!$I:$N,VLOOKUP($H456,对应表!$AD:$AE,2,FALSE),FALSE)*$J456)</f>
        <v>#N/A</v>
      </c>
      <c r="AA456" t="s">
        <v>445</v>
      </c>
      <c r="AB456">
        <v>6</v>
      </c>
      <c r="AI456" s="12" t="str">
        <f t="shared" si="141"/>
        <v>|TUF:6</v>
      </c>
      <c r="AR456">
        <v>999</v>
      </c>
      <c r="AU456" s="4"/>
      <c r="AV456" s="4"/>
      <c r="AW456" s="4"/>
      <c r="AX456" s="4"/>
      <c r="AZ456" s="12" t="str">
        <f t="shared" si="142"/>
        <v/>
      </c>
      <c r="BA456" s="12" t="str">
        <f>IF(_xlfn.IFNA(VLOOKUP(AU456,$K:$L,2,FALSE),"")=0,"",_xlfn.IFNA(VLOOKUP(AU456,$K:$L,2,FALSE),""))</f>
        <v/>
      </c>
      <c r="BB456" s="12" t="str">
        <f>IF(_xlfn.IFNA(VLOOKUP(AV456,$K:$L,2,FALSE),"")=0,"",_xlfn.IFNA(VLOOKUP(AV456,$K:$L,2,FALSE),""))</f>
        <v/>
      </c>
      <c r="BC456" s="12" t="str">
        <f>IF(_xlfn.IFNA(VLOOKUP(AW456,$K:$L,2,FALSE),"")=0,"",_xlfn.IFNA(VLOOKUP(AW456,$K:$L,2,FALSE),""))</f>
        <v/>
      </c>
      <c r="BD456" s="12" t="str">
        <f>IF(_xlfn.IFNA(VLOOKUP(AX456,$K:$L,2,FALSE),"")=0,"",_xlfn.IFNA(VLOOKUP(AX456,$K:$L,2,FALSE),""))</f>
        <v/>
      </c>
      <c r="BE456" s="12" t="str">
        <f>IF(_xlfn.IFNA(VLOOKUP(AY456,$K:$L,2,FALSE),"")=0,"",_xlfn.IFNA(VLOOKUP(AY456,$K:$L,2,FALSE),""))</f>
        <v/>
      </c>
      <c r="BF456" s="12" t="str">
        <f>_xlfn.IFNA(VLOOKUP(Y456,对应表!$Z:$AA,2,FALSE)&amp;Z456,"")</f>
        <v/>
      </c>
      <c r="BG456" s="12" t="str">
        <f>_xlfn.IFNA(VLOOKUP(AA456,对应表!$Z:$AA,2,FALSE)&amp;AB456,"")</f>
        <v>TUF:6</v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L456" t="e">
        <f t="shared" si="143"/>
        <v>#N/A</v>
      </c>
      <c r="BM456">
        <f t="shared" si="144"/>
        <v>6</v>
      </c>
    </row>
    <row r="457" spans="11:65" x14ac:dyDescent="0.15">
      <c r="K457" t="str">
        <f t="shared" si="140"/>
        <v>被动守护lv5</v>
      </c>
      <c r="L457" s="6" t="str">
        <f>Q457&amp;":"&amp;M457&amp;":"&amp;VLOOKUP(N457,对应表!B:C,2,FALSE)&amp;":"&amp;IF(buff!O457="",0,O457)</f>
        <v>20385:100:1:0</v>
      </c>
      <c r="M457">
        <v>100</v>
      </c>
      <c r="N457" s="1" t="s">
        <v>299</v>
      </c>
      <c r="O457">
        <v>0</v>
      </c>
      <c r="Q457">
        <v>20385</v>
      </c>
      <c r="R457" s="4" t="s">
        <v>1368</v>
      </c>
      <c r="S457" s="4" t="str">
        <f t="shared" si="139"/>
        <v>被动守护lv5</v>
      </c>
      <c r="T457" t="s">
        <v>300</v>
      </c>
      <c r="Y457" t="s">
        <v>1384</v>
      </c>
      <c r="Z457" t="e">
        <f>INT(VLOOKUP($I457,角色属性概况!$I:$N,VLOOKUP($H457,对应表!$AD:$AE,2,FALSE),FALSE)*$J457)</f>
        <v>#N/A</v>
      </c>
      <c r="AA457" t="s">
        <v>445</v>
      </c>
      <c r="AB457">
        <f>AB455+1</f>
        <v>7</v>
      </c>
      <c r="AI457" s="12" t="str">
        <f t="shared" si="141"/>
        <v>|TUF:7</v>
      </c>
      <c r="AR457">
        <v>999</v>
      </c>
      <c r="AU457" s="4"/>
      <c r="AV457" s="4"/>
      <c r="AW457" s="4"/>
      <c r="AX457" s="4"/>
      <c r="AZ457" s="12" t="str">
        <f t="shared" si="142"/>
        <v/>
      </c>
      <c r="BA457" s="12" t="str">
        <f>IF(_xlfn.IFNA(VLOOKUP(AU457,$K:$L,2,FALSE),"")=0,"",_xlfn.IFNA(VLOOKUP(AU457,$K:$L,2,FALSE),""))</f>
        <v/>
      </c>
      <c r="BB457" s="12" t="str">
        <f>IF(_xlfn.IFNA(VLOOKUP(AV457,$K:$L,2,FALSE),"")=0,"",_xlfn.IFNA(VLOOKUP(AV457,$K:$L,2,FALSE),""))</f>
        <v/>
      </c>
      <c r="BC457" s="12" t="str">
        <f>IF(_xlfn.IFNA(VLOOKUP(AW457,$K:$L,2,FALSE),"")=0,"",_xlfn.IFNA(VLOOKUP(AW457,$K:$L,2,FALSE),""))</f>
        <v/>
      </c>
      <c r="BD457" s="12" t="str">
        <f>IF(_xlfn.IFNA(VLOOKUP(AX457,$K:$L,2,FALSE),"")=0,"",_xlfn.IFNA(VLOOKUP(AX457,$K:$L,2,FALSE),""))</f>
        <v/>
      </c>
      <c r="BE457" s="12" t="str">
        <f>IF(_xlfn.IFNA(VLOOKUP(AY457,$K:$L,2,FALSE),"")=0,"",_xlfn.IFNA(VLOOKUP(AY457,$K:$L,2,FALSE),""))</f>
        <v/>
      </c>
      <c r="BF457" s="12" t="str">
        <f>_xlfn.IFNA(VLOOKUP(Y457,对应表!$Z:$AA,2,FALSE)&amp;Z457,"")</f>
        <v/>
      </c>
      <c r="BG457" s="12" t="str">
        <f>_xlfn.IFNA(VLOOKUP(AA457,对应表!$Z:$AA,2,FALSE)&amp;AB457,"")</f>
        <v>TUF:7</v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L457" t="e">
        <f t="shared" si="143"/>
        <v>#N/A</v>
      </c>
      <c r="BM457">
        <f t="shared" si="144"/>
        <v>7</v>
      </c>
    </row>
    <row r="458" spans="11:65" x14ac:dyDescent="0.15">
      <c r="K458" t="str">
        <f t="shared" si="140"/>
        <v>被动守护lv6</v>
      </c>
      <c r="L458" s="6" t="str">
        <f>Q458&amp;":"&amp;M458&amp;":"&amp;VLOOKUP(N458,对应表!B:C,2,FALSE)&amp;":"&amp;IF(buff!O458="",0,O458)</f>
        <v>20386:100:1:0</v>
      </c>
      <c r="M458">
        <v>100</v>
      </c>
      <c r="N458" s="1" t="s">
        <v>299</v>
      </c>
      <c r="O458">
        <v>0</v>
      </c>
      <c r="Q458">
        <v>20386</v>
      </c>
      <c r="R458" s="4" t="s">
        <v>1369</v>
      </c>
      <c r="S458" s="4" t="str">
        <f t="shared" si="139"/>
        <v>被动守护lv6</v>
      </c>
      <c r="T458" t="s">
        <v>300</v>
      </c>
      <c r="Y458" t="s">
        <v>1384</v>
      </c>
      <c r="Z458" t="e">
        <f>INT(VLOOKUP($I458,角色属性概况!$I:$N,VLOOKUP($H458,对应表!$AD:$AE,2,FALSE),FALSE)*$J458)</f>
        <v>#N/A</v>
      </c>
      <c r="AA458" t="s">
        <v>445</v>
      </c>
      <c r="AB458">
        <f t="shared" ref="AB458:AB472" si="145">AB456+1</f>
        <v>7</v>
      </c>
      <c r="AI458" s="12" t="str">
        <f t="shared" si="141"/>
        <v>|TUF:7</v>
      </c>
      <c r="AR458">
        <v>999</v>
      </c>
      <c r="AU458" s="4"/>
      <c r="AV458" s="4"/>
      <c r="AW458" s="4"/>
      <c r="AX458" s="4"/>
      <c r="AZ458" s="12" t="str">
        <f t="shared" si="142"/>
        <v/>
      </c>
      <c r="BA458" s="12" t="str">
        <f>IF(_xlfn.IFNA(VLOOKUP(AU458,$K:$L,2,FALSE),"")=0,"",_xlfn.IFNA(VLOOKUP(AU458,$K:$L,2,FALSE),""))</f>
        <v/>
      </c>
      <c r="BB458" s="12" t="str">
        <f>IF(_xlfn.IFNA(VLOOKUP(AV458,$K:$L,2,FALSE),"")=0,"",_xlfn.IFNA(VLOOKUP(AV458,$K:$L,2,FALSE),""))</f>
        <v/>
      </c>
      <c r="BC458" s="12" t="str">
        <f>IF(_xlfn.IFNA(VLOOKUP(AW458,$K:$L,2,FALSE),"")=0,"",_xlfn.IFNA(VLOOKUP(AW458,$K:$L,2,FALSE),""))</f>
        <v/>
      </c>
      <c r="BD458" s="12" t="str">
        <f>IF(_xlfn.IFNA(VLOOKUP(AX458,$K:$L,2,FALSE),"")=0,"",_xlfn.IFNA(VLOOKUP(AX458,$K:$L,2,FALSE),""))</f>
        <v/>
      </c>
      <c r="BE458" s="12" t="str">
        <f>IF(_xlfn.IFNA(VLOOKUP(AY458,$K:$L,2,FALSE),"")=0,"",_xlfn.IFNA(VLOOKUP(AY458,$K:$L,2,FALSE),""))</f>
        <v/>
      </c>
      <c r="BF458" s="12" t="str">
        <f>_xlfn.IFNA(VLOOKUP(Y458,对应表!$Z:$AA,2,FALSE)&amp;Z458,"")</f>
        <v/>
      </c>
      <c r="BG458" s="12" t="str">
        <f>_xlfn.IFNA(VLOOKUP(AA458,对应表!$Z:$AA,2,FALSE)&amp;AB458,"")</f>
        <v>TUF:7</v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L458" t="e">
        <f t="shared" si="143"/>
        <v>#N/A</v>
      </c>
      <c r="BM458">
        <f t="shared" si="144"/>
        <v>7</v>
      </c>
    </row>
    <row r="459" spans="11:65" x14ac:dyDescent="0.15">
      <c r="K459" t="str">
        <f t="shared" si="140"/>
        <v>被动守护lv7</v>
      </c>
      <c r="L459" s="6" t="str">
        <f>Q459&amp;":"&amp;M459&amp;":"&amp;VLOOKUP(N459,对应表!B:C,2,FALSE)&amp;":"&amp;IF(buff!O459="",0,O459)</f>
        <v>20387:100:1:0</v>
      </c>
      <c r="M459">
        <v>100</v>
      </c>
      <c r="N459" s="1" t="s">
        <v>299</v>
      </c>
      <c r="O459">
        <v>0</v>
      </c>
      <c r="Q459">
        <v>20387</v>
      </c>
      <c r="R459" s="4" t="s">
        <v>1370</v>
      </c>
      <c r="S459" s="4" t="str">
        <f t="shared" si="139"/>
        <v>被动守护lv7</v>
      </c>
      <c r="T459" t="s">
        <v>300</v>
      </c>
      <c r="Y459" t="s">
        <v>1384</v>
      </c>
      <c r="Z459" t="e">
        <f>INT(VLOOKUP($I459,角色属性概况!$I:$N,VLOOKUP($H459,对应表!$AD:$AE,2,FALSE),FALSE)*$J459)</f>
        <v>#N/A</v>
      </c>
      <c r="AA459" t="s">
        <v>445</v>
      </c>
      <c r="AB459">
        <f t="shared" si="145"/>
        <v>8</v>
      </c>
      <c r="AI459" s="12" t="str">
        <f t="shared" si="141"/>
        <v>|TUF:8</v>
      </c>
      <c r="AR459">
        <v>999</v>
      </c>
      <c r="AU459" s="4"/>
      <c r="AV459" s="4"/>
      <c r="AW459" s="4"/>
      <c r="AX459" s="4"/>
      <c r="AZ459" s="12" t="str">
        <f t="shared" si="142"/>
        <v/>
      </c>
      <c r="BA459" s="12" t="str">
        <f>IF(_xlfn.IFNA(VLOOKUP(AU459,$K:$L,2,FALSE),"")=0,"",_xlfn.IFNA(VLOOKUP(AU459,$K:$L,2,FALSE),""))</f>
        <v/>
      </c>
      <c r="BB459" s="12" t="str">
        <f>IF(_xlfn.IFNA(VLOOKUP(AV459,$K:$L,2,FALSE),"")=0,"",_xlfn.IFNA(VLOOKUP(AV459,$K:$L,2,FALSE),""))</f>
        <v/>
      </c>
      <c r="BC459" s="12" t="str">
        <f>IF(_xlfn.IFNA(VLOOKUP(AW459,$K:$L,2,FALSE),"")=0,"",_xlfn.IFNA(VLOOKUP(AW459,$K:$L,2,FALSE),""))</f>
        <v/>
      </c>
      <c r="BD459" s="12" t="str">
        <f>IF(_xlfn.IFNA(VLOOKUP(AX459,$K:$L,2,FALSE),"")=0,"",_xlfn.IFNA(VLOOKUP(AX459,$K:$L,2,FALSE),""))</f>
        <v/>
      </c>
      <c r="BE459" s="12" t="str">
        <f>IF(_xlfn.IFNA(VLOOKUP(AY459,$K:$L,2,FALSE),"")=0,"",_xlfn.IFNA(VLOOKUP(AY459,$K:$L,2,FALSE),""))</f>
        <v/>
      </c>
      <c r="BF459" s="12" t="str">
        <f>_xlfn.IFNA(VLOOKUP(Y459,对应表!$Z:$AA,2,FALSE)&amp;Z459,"")</f>
        <v/>
      </c>
      <c r="BG459" s="12" t="str">
        <f>_xlfn.IFNA(VLOOKUP(AA459,对应表!$Z:$AA,2,FALSE)&amp;AB459,"")</f>
        <v>TUF:8</v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L459" t="e">
        <f t="shared" si="143"/>
        <v>#N/A</v>
      </c>
      <c r="BM459">
        <f t="shared" si="144"/>
        <v>8</v>
      </c>
    </row>
    <row r="460" spans="11:65" x14ac:dyDescent="0.15">
      <c r="K460" t="str">
        <f t="shared" si="140"/>
        <v>被动守护lv8</v>
      </c>
      <c r="L460" s="6" t="str">
        <f>Q460&amp;":"&amp;M460&amp;":"&amp;VLOOKUP(N460,对应表!B:C,2,FALSE)&amp;":"&amp;IF(buff!O460="",0,O460)</f>
        <v>20388:100:1:0</v>
      </c>
      <c r="M460">
        <v>100</v>
      </c>
      <c r="N460" s="1" t="s">
        <v>299</v>
      </c>
      <c r="O460">
        <v>0</v>
      </c>
      <c r="Q460">
        <v>20388</v>
      </c>
      <c r="R460" s="4" t="s">
        <v>1371</v>
      </c>
      <c r="S460" s="4" t="str">
        <f t="shared" si="139"/>
        <v>被动守护lv8</v>
      </c>
      <c r="T460" t="s">
        <v>300</v>
      </c>
      <c r="Y460" t="s">
        <v>1384</v>
      </c>
      <c r="Z460" t="e">
        <f>INT(VLOOKUP($I460,角色属性概况!$I:$N,VLOOKUP($H460,对应表!$AD:$AE,2,FALSE),FALSE)*$J460)</f>
        <v>#N/A</v>
      </c>
      <c r="AA460" t="s">
        <v>445</v>
      </c>
      <c r="AB460">
        <f t="shared" si="145"/>
        <v>8</v>
      </c>
      <c r="AI460" s="12" t="str">
        <f t="shared" si="141"/>
        <v>|TUF:8</v>
      </c>
      <c r="AR460">
        <v>999</v>
      </c>
      <c r="AU460" s="4"/>
      <c r="AV460" s="4"/>
      <c r="AW460" s="4"/>
      <c r="AX460" s="4"/>
      <c r="AZ460" s="12" t="str">
        <f t="shared" si="142"/>
        <v/>
      </c>
      <c r="BA460" s="12" t="str">
        <f>IF(_xlfn.IFNA(VLOOKUP(AU460,$K:$L,2,FALSE),"")=0,"",_xlfn.IFNA(VLOOKUP(AU460,$K:$L,2,FALSE),""))</f>
        <v/>
      </c>
      <c r="BB460" s="12" t="str">
        <f>IF(_xlfn.IFNA(VLOOKUP(AV460,$K:$L,2,FALSE),"")=0,"",_xlfn.IFNA(VLOOKUP(AV460,$K:$L,2,FALSE),""))</f>
        <v/>
      </c>
      <c r="BC460" s="12" t="str">
        <f>IF(_xlfn.IFNA(VLOOKUP(AW460,$K:$L,2,FALSE),"")=0,"",_xlfn.IFNA(VLOOKUP(AW460,$K:$L,2,FALSE),""))</f>
        <v/>
      </c>
      <c r="BD460" s="12" t="str">
        <f>IF(_xlfn.IFNA(VLOOKUP(AX460,$K:$L,2,FALSE),"")=0,"",_xlfn.IFNA(VLOOKUP(AX460,$K:$L,2,FALSE),""))</f>
        <v/>
      </c>
      <c r="BE460" s="12" t="str">
        <f>IF(_xlfn.IFNA(VLOOKUP(AY460,$K:$L,2,FALSE),"")=0,"",_xlfn.IFNA(VLOOKUP(AY460,$K:$L,2,FALSE),""))</f>
        <v/>
      </c>
      <c r="BF460" s="12" t="str">
        <f>_xlfn.IFNA(VLOOKUP(Y460,对应表!$Z:$AA,2,FALSE)&amp;Z460,"")</f>
        <v/>
      </c>
      <c r="BG460" s="12" t="str">
        <f>_xlfn.IFNA(VLOOKUP(AA460,对应表!$Z:$AA,2,FALSE)&amp;AB460,"")</f>
        <v>TUF:8</v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L460" t="e">
        <f t="shared" si="143"/>
        <v>#N/A</v>
      </c>
      <c r="BM460">
        <f t="shared" si="144"/>
        <v>8</v>
      </c>
    </row>
    <row r="461" spans="11:65" x14ac:dyDescent="0.15">
      <c r="K461" t="str">
        <f t="shared" si="140"/>
        <v>被动守护lv9</v>
      </c>
      <c r="L461" s="6" t="str">
        <f>Q461&amp;":"&amp;M461&amp;":"&amp;VLOOKUP(N461,对应表!B:C,2,FALSE)&amp;":"&amp;IF(buff!O461="",0,O461)</f>
        <v>20389:100:1:0</v>
      </c>
      <c r="M461">
        <v>100</v>
      </c>
      <c r="N461" s="1" t="s">
        <v>299</v>
      </c>
      <c r="O461">
        <v>0</v>
      </c>
      <c r="Q461">
        <v>20389</v>
      </c>
      <c r="R461" s="4" t="s">
        <v>1372</v>
      </c>
      <c r="S461" s="4" t="str">
        <f t="shared" si="139"/>
        <v>被动守护lv9</v>
      </c>
      <c r="T461" t="s">
        <v>300</v>
      </c>
      <c r="Y461" t="s">
        <v>1384</v>
      </c>
      <c r="Z461" t="e">
        <f>INT(VLOOKUP($I461,角色属性概况!$I:$N,VLOOKUP($H461,对应表!$AD:$AE,2,FALSE),FALSE)*$J461)</f>
        <v>#N/A</v>
      </c>
      <c r="AA461" t="s">
        <v>445</v>
      </c>
      <c r="AB461">
        <f t="shared" si="145"/>
        <v>9</v>
      </c>
      <c r="AI461" s="12" t="str">
        <f t="shared" si="141"/>
        <v>|TUF:9</v>
      </c>
      <c r="AR461">
        <v>999</v>
      </c>
      <c r="AU461" s="4"/>
      <c r="AV461" s="4"/>
      <c r="AW461" s="4"/>
      <c r="AX461" s="4"/>
      <c r="AZ461" s="12" t="str">
        <f t="shared" si="142"/>
        <v/>
      </c>
      <c r="BA461" s="12" t="str">
        <f>IF(_xlfn.IFNA(VLOOKUP(AU461,$K:$L,2,FALSE),"")=0,"",_xlfn.IFNA(VLOOKUP(AU461,$K:$L,2,FALSE),""))</f>
        <v/>
      </c>
      <c r="BB461" s="12" t="str">
        <f>IF(_xlfn.IFNA(VLOOKUP(AV461,$K:$L,2,FALSE),"")=0,"",_xlfn.IFNA(VLOOKUP(AV461,$K:$L,2,FALSE),""))</f>
        <v/>
      </c>
      <c r="BC461" s="12" t="str">
        <f>IF(_xlfn.IFNA(VLOOKUP(AW461,$K:$L,2,FALSE),"")=0,"",_xlfn.IFNA(VLOOKUP(AW461,$K:$L,2,FALSE),""))</f>
        <v/>
      </c>
      <c r="BD461" s="12" t="str">
        <f>IF(_xlfn.IFNA(VLOOKUP(AX461,$K:$L,2,FALSE),"")=0,"",_xlfn.IFNA(VLOOKUP(AX461,$K:$L,2,FALSE),""))</f>
        <v/>
      </c>
      <c r="BE461" s="12" t="str">
        <f>IF(_xlfn.IFNA(VLOOKUP(AY461,$K:$L,2,FALSE),"")=0,"",_xlfn.IFNA(VLOOKUP(AY461,$K:$L,2,FALSE),""))</f>
        <v/>
      </c>
      <c r="BF461" s="12" t="str">
        <f>_xlfn.IFNA(VLOOKUP(Y461,对应表!$Z:$AA,2,FALSE)&amp;Z461,"")</f>
        <v/>
      </c>
      <c r="BG461" s="12" t="str">
        <f>_xlfn.IFNA(VLOOKUP(AA461,对应表!$Z:$AA,2,FALSE)&amp;AB461,"")</f>
        <v>TUF:9</v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L461" t="e">
        <f t="shared" si="143"/>
        <v>#N/A</v>
      </c>
      <c r="BM461">
        <f t="shared" si="144"/>
        <v>9</v>
      </c>
    </row>
    <row r="462" spans="11:65" x14ac:dyDescent="0.15">
      <c r="K462" t="str">
        <f t="shared" si="140"/>
        <v>被动守护lv10</v>
      </c>
      <c r="L462" s="6" t="str">
        <f>Q462&amp;":"&amp;M462&amp;":"&amp;VLOOKUP(N462,对应表!B:C,2,FALSE)&amp;":"&amp;IF(buff!O462="",0,O462)</f>
        <v>20390:100:1:0</v>
      </c>
      <c r="M462">
        <v>100</v>
      </c>
      <c r="N462" s="1" t="s">
        <v>299</v>
      </c>
      <c r="O462">
        <v>0</v>
      </c>
      <c r="Q462">
        <v>20390</v>
      </c>
      <c r="R462" s="4" t="s">
        <v>1373</v>
      </c>
      <c r="S462" s="4" t="str">
        <f t="shared" si="139"/>
        <v>被动守护lv10</v>
      </c>
      <c r="T462" t="s">
        <v>300</v>
      </c>
      <c r="Y462" t="s">
        <v>1384</v>
      </c>
      <c r="Z462" t="e">
        <f>INT(VLOOKUP($I462,角色属性概况!$I:$N,VLOOKUP($H462,对应表!$AD:$AE,2,FALSE),FALSE)*$J462)</f>
        <v>#N/A</v>
      </c>
      <c r="AA462" t="s">
        <v>445</v>
      </c>
      <c r="AB462">
        <f t="shared" si="145"/>
        <v>9</v>
      </c>
      <c r="AI462" s="12" t="str">
        <f t="shared" si="141"/>
        <v>|TUF:9</v>
      </c>
      <c r="AR462">
        <v>999</v>
      </c>
      <c r="AU462" s="4"/>
      <c r="AV462" s="4"/>
      <c r="AW462" s="4"/>
      <c r="AX462" s="4"/>
      <c r="AZ462" s="12" t="str">
        <f t="shared" si="142"/>
        <v/>
      </c>
      <c r="BA462" s="12" t="str">
        <f>IF(_xlfn.IFNA(VLOOKUP(AU462,$K:$L,2,FALSE),"")=0,"",_xlfn.IFNA(VLOOKUP(AU462,$K:$L,2,FALSE),""))</f>
        <v/>
      </c>
      <c r="BB462" s="12" t="str">
        <f>IF(_xlfn.IFNA(VLOOKUP(AV462,$K:$L,2,FALSE),"")=0,"",_xlfn.IFNA(VLOOKUP(AV462,$K:$L,2,FALSE),""))</f>
        <v/>
      </c>
      <c r="BC462" s="12" t="str">
        <f>IF(_xlfn.IFNA(VLOOKUP(AW462,$K:$L,2,FALSE),"")=0,"",_xlfn.IFNA(VLOOKUP(AW462,$K:$L,2,FALSE),""))</f>
        <v/>
      </c>
      <c r="BD462" s="12" t="str">
        <f>IF(_xlfn.IFNA(VLOOKUP(AX462,$K:$L,2,FALSE),"")=0,"",_xlfn.IFNA(VLOOKUP(AX462,$K:$L,2,FALSE),""))</f>
        <v/>
      </c>
      <c r="BE462" s="12" t="str">
        <f>IF(_xlfn.IFNA(VLOOKUP(AY462,$K:$L,2,FALSE),"")=0,"",_xlfn.IFNA(VLOOKUP(AY462,$K:$L,2,FALSE),""))</f>
        <v/>
      </c>
      <c r="BF462" s="12" t="str">
        <f>_xlfn.IFNA(VLOOKUP(Y462,对应表!$Z:$AA,2,FALSE)&amp;Z462,"")</f>
        <v/>
      </c>
      <c r="BG462" s="12" t="str">
        <f>_xlfn.IFNA(VLOOKUP(AA462,对应表!$Z:$AA,2,FALSE)&amp;AB462,"")</f>
        <v>TUF:9</v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L462" t="e">
        <f t="shared" si="143"/>
        <v>#N/A</v>
      </c>
      <c r="BM462">
        <f t="shared" si="144"/>
        <v>9</v>
      </c>
    </row>
    <row r="463" spans="11:65" x14ac:dyDescent="0.15">
      <c r="K463" t="str">
        <f t="shared" si="140"/>
        <v>被动守护lv11</v>
      </c>
      <c r="L463" s="6" t="str">
        <f>Q463&amp;":"&amp;M463&amp;":"&amp;VLOOKUP(N463,对应表!B:C,2,FALSE)&amp;":"&amp;IF(buff!O463="",0,O463)</f>
        <v>20391:100:1:0</v>
      </c>
      <c r="M463">
        <v>100</v>
      </c>
      <c r="N463" s="1" t="s">
        <v>299</v>
      </c>
      <c r="O463">
        <v>0</v>
      </c>
      <c r="Q463">
        <v>20391</v>
      </c>
      <c r="R463" s="4" t="s">
        <v>1374</v>
      </c>
      <c r="S463" s="4" t="str">
        <f t="shared" si="139"/>
        <v>被动守护lv11</v>
      </c>
      <c r="T463" t="s">
        <v>300</v>
      </c>
      <c r="Y463" t="s">
        <v>1384</v>
      </c>
      <c r="Z463" t="e">
        <f>INT(VLOOKUP($I463,角色属性概况!$I:$N,VLOOKUP($H463,对应表!$AD:$AE,2,FALSE),FALSE)*$J463)</f>
        <v>#N/A</v>
      </c>
      <c r="AA463" t="s">
        <v>445</v>
      </c>
      <c r="AB463">
        <f t="shared" si="145"/>
        <v>10</v>
      </c>
      <c r="AI463" s="12" t="str">
        <f t="shared" si="141"/>
        <v>|TUF:10</v>
      </c>
      <c r="AR463">
        <v>999</v>
      </c>
      <c r="AU463" s="4"/>
      <c r="AV463" s="4"/>
      <c r="AW463" s="4"/>
      <c r="AX463" s="4"/>
      <c r="AZ463" s="12" t="str">
        <f t="shared" si="142"/>
        <v/>
      </c>
      <c r="BA463" s="12" t="str">
        <f>IF(_xlfn.IFNA(VLOOKUP(AU463,$K:$L,2,FALSE),"")=0,"",_xlfn.IFNA(VLOOKUP(AU463,$K:$L,2,FALSE),""))</f>
        <v/>
      </c>
      <c r="BB463" s="12" t="str">
        <f>IF(_xlfn.IFNA(VLOOKUP(AV463,$K:$L,2,FALSE),"")=0,"",_xlfn.IFNA(VLOOKUP(AV463,$K:$L,2,FALSE),""))</f>
        <v/>
      </c>
      <c r="BC463" s="12" t="str">
        <f>IF(_xlfn.IFNA(VLOOKUP(AW463,$K:$L,2,FALSE),"")=0,"",_xlfn.IFNA(VLOOKUP(AW463,$K:$L,2,FALSE),""))</f>
        <v/>
      </c>
      <c r="BD463" s="12" t="str">
        <f>IF(_xlfn.IFNA(VLOOKUP(AX463,$K:$L,2,FALSE),"")=0,"",_xlfn.IFNA(VLOOKUP(AX463,$K:$L,2,FALSE),""))</f>
        <v/>
      </c>
      <c r="BE463" s="12" t="str">
        <f>IF(_xlfn.IFNA(VLOOKUP(AY463,$K:$L,2,FALSE),"")=0,"",_xlfn.IFNA(VLOOKUP(AY463,$K:$L,2,FALSE),""))</f>
        <v/>
      </c>
      <c r="BF463" s="12" t="str">
        <f>_xlfn.IFNA(VLOOKUP(Y463,对应表!$Z:$AA,2,FALSE)&amp;Z463,"")</f>
        <v/>
      </c>
      <c r="BG463" s="12" t="str">
        <f>_xlfn.IFNA(VLOOKUP(AA463,对应表!$Z:$AA,2,FALSE)&amp;AB463,"")</f>
        <v>TUF:10</v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L463" t="e">
        <f t="shared" si="143"/>
        <v>#N/A</v>
      </c>
      <c r="BM463">
        <f t="shared" si="144"/>
        <v>10</v>
      </c>
    </row>
    <row r="464" spans="11:65" x14ac:dyDescent="0.15">
      <c r="K464" t="str">
        <f t="shared" si="140"/>
        <v>被动守护lv12</v>
      </c>
      <c r="L464" s="6" t="str">
        <f>Q464&amp;":"&amp;M464&amp;":"&amp;VLOOKUP(N464,对应表!B:C,2,FALSE)&amp;":"&amp;IF(buff!O464="",0,O464)</f>
        <v>20392:100:1:0</v>
      </c>
      <c r="M464">
        <v>100</v>
      </c>
      <c r="N464" s="1" t="s">
        <v>299</v>
      </c>
      <c r="O464">
        <v>0</v>
      </c>
      <c r="Q464">
        <v>20392</v>
      </c>
      <c r="R464" s="4" t="s">
        <v>1375</v>
      </c>
      <c r="S464" s="4" t="str">
        <f t="shared" si="139"/>
        <v>被动守护lv12</v>
      </c>
      <c r="T464" t="s">
        <v>300</v>
      </c>
      <c r="Y464" t="s">
        <v>1384</v>
      </c>
      <c r="Z464" t="e">
        <f>INT(VLOOKUP($I464,角色属性概况!$I:$N,VLOOKUP($H464,对应表!$AD:$AE,2,FALSE),FALSE)*$J464)</f>
        <v>#N/A</v>
      </c>
      <c r="AA464" t="s">
        <v>445</v>
      </c>
      <c r="AB464">
        <f t="shared" si="145"/>
        <v>10</v>
      </c>
      <c r="AI464" s="12" t="str">
        <f t="shared" si="141"/>
        <v>|TUF:10</v>
      </c>
      <c r="AR464">
        <v>999</v>
      </c>
      <c r="AU464" s="4"/>
      <c r="AV464" s="4"/>
      <c r="AW464" s="4"/>
      <c r="AX464" s="4"/>
      <c r="AZ464" s="12" t="str">
        <f t="shared" si="142"/>
        <v/>
      </c>
      <c r="BA464" s="12" t="str">
        <f>IF(_xlfn.IFNA(VLOOKUP(AU464,$K:$L,2,FALSE),"")=0,"",_xlfn.IFNA(VLOOKUP(AU464,$K:$L,2,FALSE),""))</f>
        <v/>
      </c>
      <c r="BB464" s="12" t="str">
        <f>IF(_xlfn.IFNA(VLOOKUP(AV464,$K:$L,2,FALSE),"")=0,"",_xlfn.IFNA(VLOOKUP(AV464,$K:$L,2,FALSE),""))</f>
        <v/>
      </c>
      <c r="BC464" s="12" t="str">
        <f>IF(_xlfn.IFNA(VLOOKUP(AW464,$K:$L,2,FALSE),"")=0,"",_xlfn.IFNA(VLOOKUP(AW464,$K:$L,2,FALSE),""))</f>
        <v/>
      </c>
      <c r="BD464" s="12" t="str">
        <f>IF(_xlfn.IFNA(VLOOKUP(AX464,$K:$L,2,FALSE),"")=0,"",_xlfn.IFNA(VLOOKUP(AX464,$K:$L,2,FALSE),""))</f>
        <v/>
      </c>
      <c r="BE464" s="12" t="str">
        <f>IF(_xlfn.IFNA(VLOOKUP(AY464,$K:$L,2,FALSE),"")=0,"",_xlfn.IFNA(VLOOKUP(AY464,$K:$L,2,FALSE),""))</f>
        <v/>
      </c>
      <c r="BF464" s="12" t="str">
        <f>_xlfn.IFNA(VLOOKUP(Y464,对应表!$Z:$AA,2,FALSE)&amp;Z464,"")</f>
        <v/>
      </c>
      <c r="BG464" s="12" t="str">
        <f>_xlfn.IFNA(VLOOKUP(AA464,对应表!$Z:$AA,2,FALSE)&amp;AB464,"")</f>
        <v>TUF:10</v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L464" t="e">
        <f t="shared" si="143"/>
        <v>#N/A</v>
      </c>
      <c r="BM464">
        <f t="shared" si="144"/>
        <v>10</v>
      </c>
    </row>
    <row r="465" spans="11:65" x14ac:dyDescent="0.15">
      <c r="K465" t="str">
        <f t="shared" si="140"/>
        <v>被动守护lv13</v>
      </c>
      <c r="L465" s="6" t="str">
        <f>Q465&amp;":"&amp;M465&amp;":"&amp;VLOOKUP(N465,对应表!B:C,2,FALSE)&amp;":"&amp;IF(buff!O465="",0,O465)</f>
        <v>20393:100:1:0</v>
      </c>
      <c r="M465">
        <v>100</v>
      </c>
      <c r="N465" s="1" t="s">
        <v>299</v>
      </c>
      <c r="O465">
        <v>0</v>
      </c>
      <c r="Q465">
        <v>20393</v>
      </c>
      <c r="R465" s="4" t="s">
        <v>1376</v>
      </c>
      <c r="S465" s="4" t="str">
        <f t="shared" si="139"/>
        <v>被动守护lv13</v>
      </c>
      <c r="T465" t="s">
        <v>300</v>
      </c>
      <c r="Y465" t="s">
        <v>1384</v>
      </c>
      <c r="Z465" t="e">
        <f>INT(VLOOKUP($I465,角色属性概况!$I:$N,VLOOKUP($H465,对应表!$AD:$AE,2,FALSE),FALSE)*$J465)</f>
        <v>#N/A</v>
      </c>
      <c r="AA465" t="s">
        <v>445</v>
      </c>
      <c r="AB465">
        <f t="shared" si="145"/>
        <v>11</v>
      </c>
      <c r="AI465" s="12" t="str">
        <f t="shared" si="141"/>
        <v>|TUF:11</v>
      </c>
      <c r="AR465">
        <v>999</v>
      </c>
      <c r="AU465" s="4"/>
      <c r="AV465" s="4"/>
      <c r="AW465" s="4"/>
      <c r="AX465" s="4"/>
      <c r="AZ465" s="12" t="str">
        <f t="shared" si="142"/>
        <v/>
      </c>
      <c r="BA465" s="12" t="str">
        <f>IF(_xlfn.IFNA(VLOOKUP(AU465,$K:$L,2,FALSE),"")=0,"",_xlfn.IFNA(VLOOKUP(AU465,$K:$L,2,FALSE),""))</f>
        <v/>
      </c>
      <c r="BB465" s="12" t="str">
        <f>IF(_xlfn.IFNA(VLOOKUP(AV465,$K:$L,2,FALSE),"")=0,"",_xlfn.IFNA(VLOOKUP(AV465,$K:$L,2,FALSE),""))</f>
        <v/>
      </c>
      <c r="BC465" s="12" t="str">
        <f>IF(_xlfn.IFNA(VLOOKUP(AW465,$K:$L,2,FALSE),"")=0,"",_xlfn.IFNA(VLOOKUP(AW465,$K:$L,2,FALSE),""))</f>
        <v/>
      </c>
      <c r="BD465" s="12" t="str">
        <f>IF(_xlfn.IFNA(VLOOKUP(AX465,$K:$L,2,FALSE),"")=0,"",_xlfn.IFNA(VLOOKUP(AX465,$K:$L,2,FALSE),""))</f>
        <v/>
      </c>
      <c r="BE465" s="12" t="str">
        <f>IF(_xlfn.IFNA(VLOOKUP(AY465,$K:$L,2,FALSE),"")=0,"",_xlfn.IFNA(VLOOKUP(AY465,$K:$L,2,FALSE),""))</f>
        <v/>
      </c>
      <c r="BF465" s="12" t="str">
        <f>_xlfn.IFNA(VLOOKUP(Y465,对应表!$Z:$AA,2,FALSE)&amp;Z465,"")</f>
        <v/>
      </c>
      <c r="BG465" s="12" t="str">
        <f>_xlfn.IFNA(VLOOKUP(AA465,对应表!$Z:$AA,2,FALSE)&amp;AB465,"")</f>
        <v>TUF:11</v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L465" t="e">
        <f t="shared" si="143"/>
        <v>#N/A</v>
      </c>
      <c r="BM465">
        <f t="shared" si="144"/>
        <v>11</v>
      </c>
    </row>
    <row r="466" spans="11:65" x14ac:dyDescent="0.15">
      <c r="K466" t="str">
        <f t="shared" si="140"/>
        <v>被动守护lv14</v>
      </c>
      <c r="L466" s="6" t="str">
        <f>Q466&amp;":"&amp;M466&amp;":"&amp;VLOOKUP(N466,对应表!B:C,2,FALSE)&amp;":"&amp;IF(buff!O466="",0,O466)</f>
        <v>20394:100:1:0</v>
      </c>
      <c r="M466">
        <v>100</v>
      </c>
      <c r="N466" s="1" t="s">
        <v>299</v>
      </c>
      <c r="O466">
        <v>0</v>
      </c>
      <c r="Q466">
        <v>20394</v>
      </c>
      <c r="R466" s="4" t="s">
        <v>1377</v>
      </c>
      <c r="S466" s="4" t="str">
        <f t="shared" si="139"/>
        <v>被动守护lv14</v>
      </c>
      <c r="T466" t="s">
        <v>300</v>
      </c>
      <c r="Y466" t="s">
        <v>1384</v>
      </c>
      <c r="Z466" t="e">
        <f>INT(VLOOKUP($I466,角色属性概况!$I:$N,VLOOKUP($H466,对应表!$AD:$AE,2,FALSE),FALSE)*$J466)</f>
        <v>#N/A</v>
      </c>
      <c r="AA466" t="s">
        <v>445</v>
      </c>
      <c r="AB466">
        <f t="shared" si="145"/>
        <v>11</v>
      </c>
      <c r="AI466" s="12" t="str">
        <f t="shared" si="141"/>
        <v>|TUF:11</v>
      </c>
      <c r="AR466">
        <v>999</v>
      </c>
      <c r="AU466" s="4"/>
      <c r="AV466" s="4"/>
      <c r="AW466" s="4"/>
      <c r="AX466" s="4"/>
      <c r="AZ466" s="12" t="str">
        <f t="shared" si="142"/>
        <v/>
      </c>
      <c r="BA466" s="12" t="str">
        <f>IF(_xlfn.IFNA(VLOOKUP(AU466,$K:$L,2,FALSE),"")=0,"",_xlfn.IFNA(VLOOKUP(AU466,$K:$L,2,FALSE),""))</f>
        <v/>
      </c>
      <c r="BB466" s="12" t="str">
        <f>IF(_xlfn.IFNA(VLOOKUP(AV466,$K:$L,2,FALSE),"")=0,"",_xlfn.IFNA(VLOOKUP(AV466,$K:$L,2,FALSE),""))</f>
        <v/>
      </c>
      <c r="BC466" s="12" t="str">
        <f>IF(_xlfn.IFNA(VLOOKUP(AW466,$K:$L,2,FALSE),"")=0,"",_xlfn.IFNA(VLOOKUP(AW466,$K:$L,2,FALSE),""))</f>
        <v/>
      </c>
      <c r="BD466" s="12" t="str">
        <f>IF(_xlfn.IFNA(VLOOKUP(AX466,$K:$L,2,FALSE),"")=0,"",_xlfn.IFNA(VLOOKUP(AX466,$K:$L,2,FALSE),""))</f>
        <v/>
      </c>
      <c r="BE466" s="12" t="str">
        <f>IF(_xlfn.IFNA(VLOOKUP(AY466,$K:$L,2,FALSE),"")=0,"",_xlfn.IFNA(VLOOKUP(AY466,$K:$L,2,FALSE),""))</f>
        <v/>
      </c>
      <c r="BF466" s="12" t="str">
        <f>_xlfn.IFNA(VLOOKUP(Y466,对应表!$Z:$AA,2,FALSE)&amp;Z466,"")</f>
        <v/>
      </c>
      <c r="BG466" s="12" t="str">
        <f>_xlfn.IFNA(VLOOKUP(AA466,对应表!$Z:$AA,2,FALSE)&amp;AB466,"")</f>
        <v>TUF:11</v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L466" t="e">
        <f t="shared" si="143"/>
        <v>#N/A</v>
      </c>
      <c r="BM466">
        <f t="shared" si="144"/>
        <v>11</v>
      </c>
    </row>
    <row r="467" spans="11:65" x14ac:dyDescent="0.15">
      <c r="K467" t="str">
        <f t="shared" si="140"/>
        <v>被动守护lv15</v>
      </c>
      <c r="L467" s="6" t="str">
        <f>Q467&amp;":"&amp;M467&amp;":"&amp;VLOOKUP(N467,对应表!B:C,2,FALSE)&amp;":"&amp;IF(buff!O467="",0,O467)</f>
        <v>20395:100:1:0</v>
      </c>
      <c r="M467">
        <v>100</v>
      </c>
      <c r="N467" s="1" t="s">
        <v>299</v>
      </c>
      <c r="O467">
        <v>0</v>
      </c>
      <c r="Q467">
        <v>20395</v>
      </c>
      <c r="R467" s="4" t="s">
        <v>1378</v>
      </c>
      <c r="S467" s="4" t="str">
        <f t="shared" si="139"/>
        <v>被动守护lv15</v>
      </c>
      <c r="T467" t="s">
        <v>300</v>
      </c>
      <c r="Y467" t="s">
        <v>1384</v>
      </c>
      <c r="Z467" t="e">
        <f>INT(VLOOKUP($I467,角色属性概况!$I:$N,VLOOKUP($H467,对应表!$AD:$AE,2,FALSE),FALSE)*$J467)</f>
        <v>#N/A</v>
      </c>
      <c r="AA467" t="s">
        <v>445</v>
      </c>
      <c r="AB467">
        <f t="shared" si="145"/>
        <v>12</v>
      </c>
      <c r="AI467" s="12" t="str">
        <f t="shared" si="141"/>
        <v>|TUF:12</v>
      </c>
      <c r="AR467">
        <v>999</v>
      </c>
      <c r="AU467" s="4"/>
      <c r="AV467" s="4"/>
      <c r="AW467" s="4"/>
      <c r="AX467" s="4"/>
      <c r="AZ467" s="12" t="str">
        <f t="shared" si="142"/>
        <v/>
      </c>
      <c r="BA467" s="12" t="str">
        <f>IF(_xlfn.IFNA(VLOOKUP(AU467,$K:$L,2,FALSE),"")=0,"",_xlfn.IFNA(VLOOKUP(AU467,$K:$L,2,FALSE),""))</f>
        <v/>
      </c>
      <c r="BB467" s="12" t="str">
        <f>IF(_xlfn.IFNA(VLOOKUP(AV467,$K:$L,2,FALSE),"")=0,"",_xlfn.IFNA(VLOOKUP(AV467,$K:$L,2,FALSE),""))</f>
        <v/>
      </c>
      <c r="BC467" s="12" t="str">
        <f>IF(_xlfn.IFNA(VLOOKUP(AW467,$K:$L,2,FALSE),"")=0,"",_xlfn.IFNA(VLOOKUP(AW467,$K:$L,2,FALSE),""))</f>
        <v/>
      </c>
      <c r="BD467" s="12" t="str">
        <f>IF(_xlfn.IFNA(VLOOKUP(AX467,$K:$L,2,FALSE),"")=0,"",_xlfn.IFNA(VLOOKUP(AX467,$K:$L,2,FALSE),""))</f>
        <v/>
      </c>
      <c r="BE467" s="12" t="str">
        <f>IF(_xlfn.IFNA(VLOOKUP(AY467,$K:$L,2,FALSE),"")=0,"",_xlfn.IFNA(VLOOKUP(AY467,$K:$L,2,FALSE),""))</f>
        <v/>
      </c>
      <c r="BF467" s="12" t="str">
        <f>_xlfn.IFNA(VLOOKUP(Y467,对应表!$Z:$AA,2,FALSE)&amp;Z467,"")</f>
        <v/>
      </c>
      <c r="BG467" s="12" t="str">
        <f>_xlfn.IFNA(VLOOKUP(AA467,对应表!$Z:$AA,2,FALSE)&amp;AB467,"")</f>
        <v>TUF:12</v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L467" t="e">
        <f t="shared" si="143"/>
        <v>#N/A</v>
      </c>
      <c r="BM467">
        <f t="shared" si="144"/>
        <v>12</v>
      </c>
    </row>
    <row r="468" spans="11:65" x14ac:dyDescent="0.15">
      <c r="K468" t="str">
        <f t="shared" si="140"/>
        <v>被动守护lv16</v>
      </c>
      <c r="L468" s="6" t="str">
        <f>Q468&amp;":"&amp;M468&amp;":"&amp;VLOOKUP(N468,对应表!B:C,2,FALSE)&amp;":"&amp;IF(buff!O468="",0,O468)</f>
        <v>20396:100:1:0</v>
      </c>
      <c r="M468">
        <v>100</v>
      </c>
      <c r="N468" s="1" t="s">
        <v>299</v>
      </c>
      <c r="O468">
        <v>0</v>
      </c>
      <c r="Q468">
        <v>20396</v>
      </c>
      <c r="R468" s="4" t="s">
        <v>1379</v>
      </c>
      <c r="S468" s="4" t="str">
        <f t="shared" si="139"/>
        <v>被动守护lv16</v>
      </c>
      <c r="T468" t="s">
        <v>300</v>
      </c>
      <c r="Y468" t="s">
        <v>1384</v>
      </c>
      <c r="Z468" t="e">
        <f>INT(VLOOKUP($I468,角色属性概况!$I:$N,VLOOKUP($H468,对应表!$AD:$AE,2,FALSE),FALSE)*$J468)</f>
        <v>#N/A</v>
      </c>
      <c r="AA468" t="s">
        <v>445</v>
      </c>
      <c r="AB468">
        <f t="shared" si="145"/>
        <v>12</v>
      </c>
      <c r="AI468" s="12" t="str">
        <f t="shared" si="141"/>
        <v>|TUF:12</v>
      </c>
      <c r="AR468">
        <v>999</v>
      </c>
      <c r="AU468" s="4"/>
      <c r="AV468" s="4"/>
      <c r="AW468" s="4"/>
      <c r="AX468" s="4"/>
      <c r="AZ468" s="12" t="str">
        <f t="shared" si="142"/>
        <v/>
      </c>
      <c r="BA468" s="12" t="str">
        <f>IF(_xlfn.IFNA(VLOOKUP(AU468,$K:$L,2,FALSE),"")=0,"",_xlfn.IFNA(VLOOKUP(AU468,$K:$L,2,FALSE),""))</f>
        <v/>
      </c>
      <c r="BB468" s="12" t="str">
        <f>IF(_xlfn.IFNA(VLOOKUP(AV468,$K:$L,2,FALSE),"")=0,"",_xlfn.IFNA(VLOOKUP(AV468,$K:$L,2,FALSE),""))</f>
        <v/>
      </c>
      <c r="BC468" s="12" t="str">
        <f>IF(_xlfn.IFNA(VLOOKUP(AW468,$K:$L,2,FALSE),"")=0,"",_xlfn.IFNA(VLOOKUP(AW468,$K:$L,2,FALSE),""))</f>
        <v/>
      </c>
      <c r="BD468" s="12" t="str">
        <f>IF(_xlfn.IFNA(VLOOKUP(AX468,$K:$L,2,FALSE),"")=0,"",_xlfn.IFNA(VLOOKUP(AX468,$K:$L,2,FALSE),""))</f>
        <v/>
      </c>
      <c r="BE468" s="12" t="str">
        <f>IF(_xlfn.IFNA(VLOOKUP(AY468,$K:$L,2,FALSE),"")=0,"",_xlfn.IFNA(VLOOKUP(AY468,$K:$L,2,FALSE),""))</f>
        <v/>
      </c>
      <c r="BF468" s="12" t="str">
        <f>_xlfn.IFNA(VLOOKUP(Y468,对应表!$Z:$AA,2,FALSE)&amp;Z468,"")</f>
        <v/>
      </c>
      <c r="BG468" s="12" t="str">
        <f>_xlfn.IFNA(VLOOKUP(AA468,对应表!$Z:$AA,2,FALSE)&amp;AB468,"")</f>
        <v>TUF:12</v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L468" t="e">
        <f t="shared" si="143"/>
        <v>#N/A</v>
      </c>
      <c r="BM468">
        <f t="shared" si="144"/>
        <v>12</v>
      </c>
    </row>
    <row r="469" spans="11:65" x14ac:dyDescent="0.15">
      <c r="K469" t="str">
        <f t="shared" si="140"/>
        <v>被动守护lv17</v>
      </c>
      <c r="L469" s="6" t="str">
        <f>Q469&amp;":"&amp;M469&amp;":"&amp;VLOOKUP(N469,对应表!B:C,2,FALSE)&amp;":"&amp;IF(buff!O469="",0,O469)</f>
        <v>20397:100:1:0</v>
      </c>
      <c r="M469">
        <v>100</v>
      </c>
      <c r="N469" s="1" t="s">
        <v>299</v>
      </c>
      <c r="O469">
        <v>0</v>
      </c>
      <c r="Q469">
        <v>20397</v>
      </c>
      <c r="R469" s="4" t="s">
        <v>1380</v>
      </c>
      <c r="S469" s="4" t="str">
        <f t="shared" si="139"/>
        <v>被动守护lv17</v>
      </c>
      <c r="T469" t="s">
        <v>300</v>
      </c>
      <c r="Y469" t="s">
        <v>1384</v>
      </c>
      <c r="Z469" t="e">
        <f>INT(VLOOKUP($I469,角色属性概况!$I:$N,VLOOKUP($H469,对应表!$AD:$AE,2,FALSE),FALSE)*$J469)</f>
        <v>#N/A</v>
      </c>
      <c r="AA469" t="s">
        <v>445</v>
      </c>
      <c r="AB469">
        <f t="shared" si="145"/>
        <v>13</v>
      </c>
      <c r="AI469" s="12" t="str">
        <f t="shared" si="141"/>
        <v>|TUF:13</v>
      </c>
      <c r="AR469">
        <v>999</v>
      </c>
      <c r="AU469" s="4"/>
      <c r="AV469" s="4"/>
      <c r="AW469" s="4"/>
      <c r="AX469" s="4"/>
      <c r="AZ469" s="12" t="str">
        <f t="shared" si="142"/>
        <v/>
      </c>
      <c r="BA469" s="12" t="str">
        <f>IF(_xlfn.IFNA(VLOOKUP(AU469,$K:$L,2,FALSE),"")=0,"",_xlfn.IFNA(VLOOKUP(AU469,$K:$L,2,FALSE),""))</f>
        <v/>
      </c>
      <c r="BB469" s="12" t="str">
        <f>IF(_xlfn.IFNA(VLOOKUP(AV469,$K:$L,2,FALSE),"")=0,"",_xlfn.IFNA(VLOOKUP(AV469,$K:$L,2,FALSE),""))</f>
        <v/>
      </c>
      <c r="BC469" s="12" t="str">
        <f>IF(_xlfn.IFNA(VLOOKUP(AW469,$K:$L,2,FALSE),"")=0,"",_xlfn.IFNA(VLOOKUP(AW469,$K:$L,2,FALSE),""))</f>
        <v/>
      </c>
      <c r="BD469" s="12" t="str">
        <f>IF(_xlfn.IFNA(VLOOKUP(AX469,$K:$L,2,FALSE),"")=0,"",_xlfn.IFNA(VLOOKUP(AX469,$K:$L,2,FALSE),""))</f>
        <v/>
      </c>
      <c r="BE469" s="12" t="str">
        <f>IF(_xlfn.IFNA(VLOOKUP(AY469,$K:$L,2,FALSE),"")=0,"",_xlfn.IFNA(VLOOKUP(AY469,$K:$L,2,FALSE),""))</f>
        <v/>
      </c>
      <c r="BF469" s="12" t="str">
        <f>_xlfn.IFNA(VLOOKUP(Y469,对应表!$Z:$AA,2,FALSE)&amp;Z469,"")</f>
        <v/>
      </c>
      <c r="BG469" s="12" t="str">
        <f>_xlfn.IFNA(VLOOKUP(AA469,对应表!$Z:$AA,2,FALSE)&amp;AB469,"")</f>
        <v>TUF:13</v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L469" t="e">
        <f t="shared" si="143"/>
        <v>#N/A</v>
      </c>
      <c r="BM469">
        <f t="shared" si="144"/>
        <v>13</v>
      </c>
    </row>
    <row r="470" spans="11:65" x14ac:dyDescent="0.15">
      <c r="K470" t="str">
        <f t="shared" si="140"/>
        <v>被动守护lv18</v>
      </c>
      <c r="L470" s="6" t="str">
        <f>Q470&amp;":"&amp;M470&amp;":"&amp;VLOOKUP(N470,对应表!B:C,2,FALSE)&amp;":"&amp;IF(buff!O470="",0,O470)</f>
        <v>20398:100:1:0</v>
      </c>
      <c r="M470">
        <v>100</v>
      </c>
      <c r="N470" s="1" t="s">
        <v>299</v>
      </c>
      <c r="O470">
        <v>0</v>
      </c>
      <c r="Q470">
        <v>20398</v>
      </c>
      <c r="R470" s="4" t="s">
        <v>1381</v>
      </c>
      <c r="S470" s="4" t="str">
        <f t="shared" si="139"/>
        <v>被动守护lv18</v>
      </c>
      <c r="T470" t="s">
        <v>300</v>
      </c>
      <c r="Y470" t="s">
        <v>1384</v>
      </c>
      <c r="Z470" t="e">
        <f>INT(VLOOKUP($I470,角色属性概况!$I:$N,VLOOKUP($H470,对应表!$AD:$AE,2,FALSE),FALSE)*$J470)</f>
        <v>#N/A</v>
      </c>
      <c r="AA470" t="s">
        <v>445</v>
      </c>
      <c r="AB470">
        <f t="shared" si="145"/>
        <v>13</v>
      </c>
      <c r="AI470" s="12" t="str">
        <f t="shared" si="141"/>
        <v>|TUF:13</v>
      </c>
      <c r="AR470">
        <v>999</v>
      </c>
      <c r="AU470" s="4"/>
      <c r="AV470" s="4"/>
      <c r="AW470" s="4"/>
      <c r="AX470" s="4"/>
      <c r="AZ470" s="12" t="str">
        <f t="shared" si="142"/>
        <v/>
      </c>
      <c r="BA470" s="12" t="str">
        <f>IF(_xlfn.IFNA(VLOOKUP(AU470,$K:$L,2,FALSE),"")=0,"",_xlfn.IFNA(VLOOKUP(AU470,$K:$L,2,FALSE),""))</f>
        <v/>
      </c>
      <c r="BB470" s="12" t="str">
        <f>IF(_xlfn.IFNA(VLOOKUP(AV470,$K:$L,2,FALSE),"")=0,"",_xlfn.IFNA(VLOOKUP(AV470,$K:$L,2,FALSE),""))</f>
        <v/>
      </c>
      <c r="BC470" s="12" t="str">
        <f>IF(_xlfn.IFNA(VLOOKUP(AW470,$K:$L,2,FALSE),"")=0,"",_xlfn.IFNA(VLOOKUP(AW470,$K:$L,2,FALSE),""))</f>
        <v/>
      </c>
      <c r="BD470" s="12" t="str">
        <f>IF(_xlfn.IFNA(VLOOKUP(AX470,$K:$L,2,FALSE),"")=0,"",_xlfn.IFNA(VLOOKUP(AX470,$K:$L,2,FALSE),""))</f>
        <v/>
      </c>
      <c r="BE470" s="12" t="str">
        <f>IF(_xlfn.IFNA(VLOOKUP(AY470,$K:$L,2,FALSE),"")=0,"",_xlfn.IFNA(VLOOKUP(AY470,$K:$L,2,FALSE),""))</f>
        <v/>
      </c>
      <c r="BF470" s="12" t="str">
        <f>_xlfn.IFNA(VLOOKUP(Y470,对应表!$Z:$AA,2,FALSE)&amp;Z470,"")</f>
        <v/>
      </c>
      <c r="BG470" s="12" t="str">
        <f>_xlfn.IFNA(VLOOKUP(AA470,对应表!$Z:$AA,2,FALSE)&amp;AB470,"")</f>
        <v>TUF:13</v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L470" t="e">
        <f t="shared" si="143"/>
        <v>#N/A</v>
      </c>
      <c r="BM470">
        <f t="shared" si="144"/>
        <v>13</v>
      </c>
    </row>
    <row r="471" spans="11:65" x14ac:dyDescent="0.15">
      <c r="K471" t="str">
        <f t="shared" si="140"/>
        <v>被动守护lv19</v>
      </c>
      <c r="L471" s="6" t="str">
        <f>Q471&amp;":"&amp;M471&amp;":"&amp;VLOOKUP(N471,对应表!B:C,2,FALSE)&amp;":"&amp;IF(buff!O471="",0,O471)</f>
        <v>20399:100:1:0</v>
      </c>
      <c r="M471">
        <v>100</v>
      </c>
      <c r="N471" s="1" t="s">
        <v>299</v>
      </c>
      <c r="O471">
        <v>0</v>
      </c>
      <c r="Q471">
        <v>20399</v>
      </c>
      <c r="R471" s="4" t="s">
        <v>1382</v>
      </c>
      <c r="S471" s="4" t="str">
        <f t="shared" si="139"/>
        <v>被动守护lv19</v>
      </c>
      <c r="T471" t="s">
        <v>300</v>
      </c>
      <c r="Y471" t="s">
        <v>1384</v>
      </c>
      <c r="Z471" t="e">
        <f>INT(VLOOKUP($I471,角色属性概况!$I:$N,VLOOKUP($H471,对应表!$AD:$AE,2,FALSE),FALSE)*$J471)</f>
        <v>#N/A</v>
      </c>
      <c r="AA471" t="s">
        <v>445</v>
      </c>
      <c r="AB471">
        <f t="shared" si="145"/>
        <v>14</v>
      </c>
      <c r="AI471" s="12" t="str">
        <f t="shared" si="141"/>
        <v>|TUF:14</v>
      </c>
      <c r="AR471">
        <v>999</v>
      </c>
      <c r="AU471" s="4"/>
      <c r="AV471" s="4"/>
      <c r="AW471" s="4"/>
      <c r="AX471" s="4"/>
      <c r="AZ471" s="12" t="str">
        <f t="shared" si="142"/>
        <v/>
      </c>
      <c r="BA471" s="12" t="str">
        <f>IF(_xlfn.IFNA(VLOOKUP(AU471,$K:$L,2,FALSE),"")=0,"",_xlfn.IFNA(VLOOKUP(AU471,$K:$L,2,FALSE),""))</f>
        <v/>
      </c>
      <c r="BB471" s="12" t="str">
        <f>IF(_xlfn.IFNA(VLOOKUP(AV471,$K:$L,2,FALSE),"")=0,"",_xlfn.IFNA(VLOOKUP(AV471,$K:$L,2,FALSE),""))</f>
        <v/>
      </c>
      <c r="BC471" s="12" t="str">
        <f>IF(_xlfn.IFNA(VLOOKUP(AW471,$K:$L,2,FALSE),"")=0,"",_xlfn.IFNA(VLOOKUP(AW471,$K:$L,2,FALSE),""))</f>
        <v/>
      </c>
      <c r="BD471" s="12" t="str">
        <f>IF(_xlfn.IFNA(VLOOKUP(AX471,$K:$L,2,FALSE),"")=0,"",_xlfn.IFNA(VLOOKUP(AX471,$K:$L,2,FALSE),""))</f>
        <v/>
      </c>
      <c r="BE471" s="12" t="str">
        <f>IF(_xlfn.IFNA(VLOOKUP(AY471,$K:$L,2,FALSE),"")=0,"",_xlfn.IFNA(VLOOKUP(AY471,$K:$L,2,FALSE),""))</f>
        <v/>
      </c>
      <c r="BF471" s="12" t="str">
        <f>_xlfn.IFNA(VLOOKUP(Y471,对应表!$Z:$AA,2,FALSE)&amp;Z471,"")</f>
        <v/>
      </c>
      <c r="BG471" s="12" t="str">
        <f>_xlfn.IFNA(VLOOKUP(AA471,对应表!$Z:$AA,2,FALSE)&amp;AB471,"")</f>
        <v>TUF:14</v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L471" t="e">
        <f t="shared" si="143"/>
        <v>#N/A</v>
      </c>
      <c r="BM471">
        <f t="shared" si="144"/>
        <v>14</v>
      </c>
    </row>
    <row r="472" spans="11:65" x14ac:dyDescent="0.15">
      <c r="K472" t="str">
        <f t="shared" si="140"/>
        <v>被动守护lv20</v>
      </c>
      <c r="L472" s="6" t="str">
        <f>Q472&amp;":"&amp;M472&amp;":"&amp;VLOOKUP(N472,对应表!B:C,2,FALSE)&amp;":"&amp;IF(buff!O472="",0,O472)</f>
        <v>20400:100:1:0</v>
      </c>
      <c r="M472">
        <v>100</v>
      </c>
      <c r="N472" s="1" t="s">
        <v>299</v>
      </c>
      <c r="O472">
        <v>0</v>
      </c>
      <c r="Q472">
        <v>20400</v>
      </c>
      <c r="R472" s="4" t="s">
        <v>1383</v>
      </c>
      <c r="S472" s="4" t="str">
        <f t="shared" si="139"/>
        <v>被动守护lv20</v>
      </c>
      <c r="T472" t="s">
        <v>300</v>
      </c>
      <c r="Y472" t="s">
        <v>1384</v>
      </c>
      <c r="Z472" t="e">
        <f>INT(VLOOKUP($I472,角色属性概况!$I:$N,VLOOKUP($H472,对应表!$AD:$AE,2,FALSE),FALSE)*$J472)</f>
        <v>#N/A</v>
      </c>
      <c r="AA472" t="s">
        <v>445</v>
      </c>
      <c r="AB472">
        <f t="shared" si="145"/>
        <v>14</v>
      </c>
      <c r="AI472" s="12" t="str">
        <f t="shared" si="141"/>
        <v>|TUF:14</v>
      </c>
      <c r="AR472">
        <v>999</v>
      </c>
      <c r="AU472" s="4"/>
      <c r="AV472" s="4"/>
      <c r="AW472" s="4"/>
      <c r="AX472" s="4"/>
      <c r="AZ472" s="12" t="str">
        <f t="shared" si="142"/>
        <v/>
      </c>
      <c r="BA472" s="12" t="str">
        <f>IF(_xlfn.IFNA(VLOOKUP(AU472,$K:$L,2,FALSE),"")=0,"",_xlfn.IFNA(VLOOKUP(AU472,$K:$L,2,FALSE),""))</f>
        <v/>
      </c>
      <c r="BB472" s="12" t="str">
        <f>IF(_xlfn.IFNA(VLOOKUP(AV472,$K:$L,2,FALSE),"")=0,"",_xlfn.IFNA(VLOOKUP(AV472,$K:$L,2,FALSE),""))</f>
        <v/>
      </c>
      <c r="BC472" s="12" t="str">
        <f>IF(_xlfn.IFNA(VLOOKUP(AW472,$K:$L,2,FALSE),"")=0,"",_xlfn.IFNA(VLOOKUP(AW472,$K:$L,2,FALSE),""))</f>
        <v/>
      </c>
      <c r="BD472" s="12" t="str">
        <f>IF(_xlfn.IFNA(VLOOKUP(AX472,$K:$L,2,FALSE),"")=0,"",_xlfn.IFNA(VLOOKUP(AX472,$K:$L,2,FALSE),""))</f>
        <v/>
      </c>
      <c r="BE472" s="12" t="str">
        <f>IF(_xlfn.IFNA(VLOOKUP(AY472,$K:$L,2,FALSE),"")=0,"",_xlfn.IFNA(VLOOKUP(AY472,$K:$L,2,FALSE),""))</f>
        <v/>
      </c>
      <c r="BF472" s="12" t="str">
        <f>_xlfn.IFNA(VLOOKUP(Y472,对应表!$Z:$AA,2,FALSE)&amp;Z472,"")</f>
        <v/>
      </c>
      <c r="BG472" s="12" t="str">
        <f>_xlfn.IFNA(VLOOKUP(AA472,对应表!$Z:$AA,2,FALSE)&amp;AB472,"")</f>
        <v>TUF:14</v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L472" t="e">
        <f t="shared" si="143"/>
        <v>#N/A</v>
      </c>
      <c r="BM472">
        <f t="shared" si="144"/>
        <v>14</v>
      </c>
    </row>
    <row r="473" spans="11:65" x14ac:dyDescent="0.15">
      <c r="K473" t="str">
        <f t="shared" ref="K473:K492" si="146">R473</f>
        <v>被动冷血lv1</v>
      </c>
      <c r="L473" s="6" t="str">
        <f>Q473&amp;":"&amp;M473&amp;":"&amp;VLOOKUP(N473,对应表!B:C,2,FALSE)&amp;":"&amp;IF(buff!O473="",0,O473)</f>
        <v>20401:100:1:0</v>
      </c>
      <c r="M473">
        <v>100</v>
      </c>
      <c r="N473" s="1" t="s">
        <v>299</v>
      </c>
      <c r="O473">
        <v>0</v>
      </c>
      <c r="Q473">
        <v>20401</v>
      </c>
      <c r="R473" s="4" t="s">
        <v>1385</v>
      </c>
      <c r="S473" s="4" t="str">
        <f t="shared" si="139"/>
        <v>被动冷血lv1</v>
      </c>
      <c r="T473" t="s">
        <v>300</v>
      </c>
      <c r="Y473" t="s">
        <v>1301</v>
      </c>
      <c r="Z473">
        <v>15</v>
      </c>
      <c r="AA473" t="s">
        <v>414</v>
      </c>
      <c r="AB473">
        <v>5</v>
      </c>
      <c r="AI473" s="12" t="str">
        <f t="shared" ref="AI473:AI492" si="147">IF(BF473="","",BF473)&amp;IF(BG473="","","|"&amp;BG473)&amp;IF(BH473="","","|"&amp;BH473)&amp;IF(BI473="","","|"&amp;BI473)&amp;IF(BJ473="","","|"&amp;BJ473)</f>
        <v>CPR:15|SPD_P:5</v>
      </c>
      <c r="AR473">
        <v>999</v>
      </c>
      <c r="AU473" s="4"/>
      <c r="AV473" s="4"/>
      <c r="AW473" s="4"/>
      <c r="AX473" s="4"/>
      <c r="AZ473" s="12" t="str">
        <f t="shared" ref="AZ473:AZ492" si="148">IF(BA473="","",BA473)&amp;IF(BB473="","","|"&amp;BB473)&amp;IF(BC473="","","|"&amp;BC473)&amp;IF(BD473="","","|"&amp;BD473)&amp;IF(BE473="","","|"&amp;BE473)</f>
        <v/>
      </c>
      <c r="BA473" s="12" t="str">
        <f>IF(_xlfn.IFNA(VLOOKUP(AU473,$K:$L,2,FALSE),"")=0,"",_xlfn.IFNA(VLOOKUP(AU473,$K:$L,2,FALSE),""))</f>
        <v/>
      </c>
      <c r="BB473" s="12" t="str">
        <f>IF(_xlfn.IFNA(VLOOKUP(AV473,$K:$L,2,FALSE),"")=0,"",_xlfn.IFNA(VLOOKUP(AV473,$K:$L,2,FALSE),""))</f>
        <v/>
      </c>
      <c r="BC473" s="12" t="str">
        <f>IF(_xlfn.IFNA(VLOOKUP(AW473,$K:$L,2,FALSE),"")=0,"",_xlfn.IFNA(VLOOKUP(AW473,$K:$L,2,FALSE),""))</f>
        <v/>
      </c>
      <c r="BD473" s="12" t="str">
        <f>IF(_xlfn.IFNA(VLOOKUP(AX473,$K:$L,2,FALSE),"")=0,"",_xlfn.IFNA(VLOOKUP(AX473,$K:$L,2,FALSE),""))</f>
        <v/>
      </c>
      <c r="BE473" s="12" t="str">
        <f>IF(_xlfn.IFNA(VLOOKUP(AY473,$K:$L,2,FALSE),"")=0,"",_xlfn.IFNA(VLOOKUP(AY473,$K:$L,2,FALSE),""))</f>
        <v/>
      </c>
      <c r="BF473" s="12" t="str">
        <f>_xlfn.IFNA(VLOOKUP(Y473,对应表!$Z:$AA,2,FALSE)&amp;Z473,"")</f>
        <v>CPR:15</v>
      </c>
      <c r="BG473" s="12" t="str">
        <f>_xlfn.IFNA(VLOOKUP(AA473,对应表!$Z:$AA,2,FALSE)&amp;AB473,"")</f>
        <v>SPD_P:5</v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L473">
        <f t="shared" si="143"/>
        <v>15</v>
      </c>
      <c r="BM473">
        <f t="shared" si="144"/>
        <v>5</v>
      </c>
    </row>
    <row r="474" spans="11:65" x14ac:dyDescent="0.15">
      <c r="K474" t="str">
        <f t="shared" si="146"/>
        <v>被动冷血lv2</v>
      </c>
      <c r="L474" s="6" t="str">
        <f>Q474&amp;":"&amp;M474&amp;":"&amp;VLOOKUP(N474,对应表!B:C,2,FALSE)&amp;":"&amp;IF(buff!O474="",0,O474)</f>
        <v>20402:100:1:0</v>
      </c>
      <c r="M474">
        <v>100</v>
      </c>
      <c r="N474" s="1" t="s">
        <v>299</v>
      </c>
      <c r="O474">
        <v>0</v>
      </c>
      <c r="Q474">
        <v>20402</v>
      </c>
      <c r="R474" s="4" t="s">
        <v>1386</v>
      </c>
      <c r="S474" s="4" t="str">
        <f t="shared" si="139"/>
        <v>被动冷血lv2</v>
      </c>
      <c r="T474" t="s">
        <v>300</v>
      </c>
      <c r="Y474" t="s">
        <v>1301</v>
      </c>
      <c r="Z474">
        <v>16</v>
      </c>
      <c r="AA474" t="s">
        <v>414</v>
      </c>
      <c r="AB474">
        <v>5</v>
      </c>
      <c r="AI474" s="12" t="str">
        <f t="shared" si="147"/>
        <v>CPR:16|SPD_P:5</v>
      </c>
      <c r="AR474">
        <v>999</v>
      </c>
      <c r="AU474" s="4"/>
      <c r="AV474" s="4"/>
      <c r="AW474" s="4"/>
      <c r="AX474" s="4"/>
      <c r="AZ474" s="12" t="str">
        <f t="shared" si="148"/>
        <v/>
      </c>
      <c r="BA474" s="12" t="str">
        <f>IF(_xlfn.IFNA(VLOOKUP(AU474,$K:$L,2,FALSE),"")=0,"",_xlfn.IFNA(VLOOKUP(AU474,$K:$L,2,FALSE),""))</f>
        <v/>
      </c>
      <c r="BB474" s="12" t="str">
        <f>IF(_xlfn.IFNA(VLOOKUP(AV474,$K:$L,2,FALSE),"")=0,"",_xlfn.IFNA(VLOOKUP(AV474,$K:$L,2,FALSE),""))</f>
        <v/>
      </c>
      <c r="BC474" s="12" t="str">
        <f>IF(_xlfn.IFNA(VLOOKUP(AW474,$K:$L,2,FALSE),"")=0,"",_xlfn.IFNA(VLOOKUP(AW474,$K:$L,2,FALSE),""))</f>
        <v/>
      </c>
      <c r="BD474" s="12" t="str">
        <f>IF(_xlfn.IFNA(VLOOKUP(AX474,$K:$L,2,FALSE),"")=0,"",_xlfn.IFNA(VLOOKUP(AX474,$K:$L,2,FALSE),""))</f>
        <v/>
      </c>
      <c r="BE474" s="12" t="str">
        <f>IF(_xlfn.IFNA(VLOOKUP(AY474,$K:$L,2,FALSE),"")=0,"",_xlfn.IFNA(VLOOKUP(AY474,$K:$L,2,FALSE),""))</f>
        <v/>
      </c>
      <c r="BF474" s="12" t="str">
        <f>_xlfn.IFNA(VLOOKUP(Y474,对应表!$Z:$AA,2,FALSE)&amp;Z474,"")</f>
        <v>CPR:16</v>
      </c>
      <c r="BG474" s="12" t="str">
        <f>_xlfn.IFNA(VLOOKUP(AA474,对应表!$Z:$AA,2,FALSE)&amp;AB474,"")</f>
        <v>SPD_P:5</v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L474">
        <f t="shared" si="143"/>
        <v>16</v>
      </c>
      <c r="BM474">
        <f t="shared" si="144"/>
        <v>5</v>
      </c>
    </row>
    <row r="475" spans="11:65" x14ac:dyDescent="0.15">
      <c r="K475" t="str">
        <f t="shared" si="146"/>
        <v>被动冷血lv3</v>
      </c>
      <c r="L475" s="6" t="str">
        <f>Q475&amp;":"&amp;M475&amp;":"&amp;VLOOKUP(N475,对应表!B:C,2,FALSE)&amp;":"&amp;IF(buff!O475="",0,O475)</f>
        <v>20403:100:1:0</v>
      </c>
      <c r="M475">
        <v>100</v>
      </c>
      <c r="N475" s="1" t="s">
        <v>299</v>
      </c>
      <c r="O475">
        <v>0</v>
      </c>
      <c r="Q475">
        <v>20403</v>
      </c>
      <c r="R475" s="4" t="s">
        <v>1387</v>
      </c>
      <c r="S475" s="4" t="str">
        <f t="shared" si="139"/>
        <v>被动冷血lv3</v>
      </c>
      <c r="T475" t="s">
        <v>300</v>
      </c>
      <c r="Y475" t="s">
        <v>1301</v>
      </c>
      <c r="Z475">
        <v>17</v>
      </c>
      <c r="AA475" t="s">
        <v>414</v>
      </c>
      <c r="AB475">
        <v>6</v>
      </c>
      <c r="AI475" s="12" t="str">
        <f t="shared" si="147"/>
        <v>CPR:17|SPD_P:6</v>
      </c>
      <c r="AR475">
        <v>999</v>
      </c>
      <c r="AU475" s="4"/>
      <c r="AV475" s="4"/>
      <c r="AW475" s="4"/>
      <c r="AX475" s="4"/>
      <c r="AZ475" s="12" t="str">
        <f t="shared" si="148"/>
        <v/>
      </c>
      <c r="BA475" s="12" t="str">
        <f>IF(_xlfn.IFNA(VLOOKUP(AU475,$K:$L,2,FALSE),"")=0,"",_xlfn.IFNA(VLOOKUP(AU475,$K:$L,2,FALSE),""))</f>
        <v/>
      </c>
      <c r="BB475" s="12" t="str">
        <f>IF(_xlfn.IFNA(VLOOKUP(AV475,$K:$L,2,FALSE),"")=0,"",_xlfn.IFNA(VLOOKUP(AV475,$K:$L,2,FALSE),""))</f>
        <v/>
      </c>
      <c r="BC475" s="12" t="str">
        <f>IF(_xlfn.IFNA(VLOOKUP(AW475,$K:$L,2,FALSE),"")=0,"",_xlfn.IFNA(VLOOKUP(AW475,$K:$L,2,FALSE),""))</f>
        <v/>
      </c>
      <c r="BD475" s="12" t="str">
        <f>IF(_xlfn.IFNA(VLOOKUP(AX475,$K:$L,2,FALSE),"")=0,"",_xlfn.IFNA(VLOOKUP(AX475,$K:$L,2,FALSE),""))</f>
        <v/>
      </c>
      <c r="BE475" s="12" t="str">
        <f>IF(_xlfn.IFNA(VLOOKUP(AY475,$K:$L,2,FALSE),"")=0,"",_xlfn.IFNA(VLOOKUP(AY475,$K:$L,2,FALSE),""))</f>
        <v/>
      </c>
      <c r="BF475" s="12" t="str">
        <f>_xlfn.IFNA(VLOOKUP(Y475,对应表!$Z:$AA,2,FALSE)&amp;Z475,"")</f>
        <v>CPR:17</v>
      </c>
      <c r="BG475" s="12" t="str">
        <f>_xlfn.IFNA(VLOOKUP(AA475,对应表!$Z:$AA,2,FALSE)&amp;AB475,"")</f>
        <v>SPD_P:6</v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L475">
        <f t="shared" si="143"/>
        <v>17</v>
      </c>
      <c r="BM475">
        <f t="shared" si="144"/>
        <v>6</v>
      </c>
    </row>
    <row r="476" spans="11:65" x14ac:dyDescent="0.15">
      <c r="K476" t="str">
        <f t="shared" si="146"/>
        <v>被动冷血lv4</v>
      </c>
      <c r="L476" s="6" t="str">
        <f>Q476&amp;":"&amp;M476&amp;":"&amp;VLOOKUP(N476,对应表!B:C,2,FALSE)&amp;":"&amp;IF(buff!O476="",0,O476)</f>
        <v>20404:100:1:0</v>
      </c>
      <c r="M476">
        <v>100</v>
      </c>
      <c r="N476" s="1" t="s">
        <v>299</v>
      </c>
      <c r="O476">
        <v>0</v>
      </c>
      <c r="Q476">
        <v>20404</v>
      </c>
      <c r="R476" s="4" t="s">
        <v>1388</v>
      </c>
      <c r="S476" s="4" t="str">
        <f t="shared" si="139"/>
        <v>被动冷血lv4</v>
      </c>
      <c r="T476" t="s">
        <v>300</v>
      </c>
      <c r="Y476" t="s">
        <v>1301</v>
      </c>
      <c r="Z476">
        <v>18</v>
      </c>
      <c r="AA476" t="s">
        <v>414</v>
      </c>
      <c r="AB476">
        <v>6</v>
      </c>
      <c r="AI476" s="12" t="str">
        <f t="shared" si="147"/>
        <v>CPR:18|SPD_P:6</v>
      </c>
      <c r="AR476">
        <v>999</v>
      </c>
      <c r="AU476" s="4"/>
      <c r="AV476" s="4"/>
      <c r="AW476" s="4"/>
      <c r="AX476" s="4"/>
      <c r="AZ476" s="12" t="str">
        <f t="shared" si="148"/>
        <v/>
      </c>
      <c r="BA476" s="12" t="str">
        <f>IF(_xlfn.IFNA(VLOOKUP(AU476,$K:$L,2,FALSE),"")=0,"",_xlfn.IFNA(VLOOKUP(AU476,$K:$L,2,FALSE),""))</f>
        <v/>
      </c>
      <c r="BB476" s="12" t="str">
        <f>IF(_xlfn.IFNA(VLOOKUP(AV476,$K:$L,2,FALSE),"")=0,"",_xlfn.IFNA(VLOOKUP(AV476,$K:$L,2,FALSE),""))</f>
        <v/>
      </c>
      <c r="BC476" s="12" t="str">
        <f>IF(_xlfn.IFNA(VLOOKUP(AW476,$K:$L,2,FALSE),"")=0,"",_xlfn.IFNA(VLOOKUP(AW476,$K:$L,2,FALSE),""))</f>
        <v/>
      </c>
      <c r="BD476" s="12" t="str">
        <f>IF(_xlfn.IFNA(VLOOKUP(AX476,$K:$L,2,FALSE),"")=0,"",_xlfn.IFNA(VLOOKUP(AX476,$K:$L,2,FALSE),""))</f>
        <v/>
      </c>
      <c r="BE476" s="12" t="str">
        <f>IF(_xlfn.IFNA(VLOOKUP(AY476,$K:$L,2,FALSE),"")=0,"",_xlfn.IFNA(VLOOKUP(AY476,$K:$L,2,FALSE),""))</f>
        <v/>
      </c>
      <c r="BF476" s="12" t="str">
        <f>_xlfn.IFNA(VLOOKUP(Y476,对应表!$Z:$AA,2,FALSE)&amp;Z476,"")</f>
        <v>CPR:18</v>
      </c>
      <c r="BG476" s="12" t="str">
        <f>_xlfn.IFNA(VLOOKUP(AA476,对应表!$Z:$AA,2,FALSE)&amp;AB476,"")</f>
        <v>SPD_P:6</v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L476">
        <f t="shared" si="143"/>
        <v>18</v>
      </c>
      <c r="BM476">
        <f t="shared" si="144"/>
        <v>6</v>
      </c>
    </row>
    <row r="477" spans="11:65" x14ac:dyDescent="0.15">
      <c r="K477" t="str">
        <f t="shared" si="146"/>
        <v>被动冷血lv5</v>
      </c>
      <c r="L477" s="6" t="str">
        <f>Q477&amp;":"&amp;M477&amp;":"&amp;VLOOKUP(N477,对应表!B:C,2,FALSE)&amp;":"&amp;IF(buff!O477="",0,O477)</f>
        <v>20405:100:1:0</v>
      </c>
      <c r="M477">
        <v>100</v>
      </c>
      <c r="N477" s="1" t="s">
        <v>299</v>
      </c>
      <c r="O477">
        <v>0</v>
      </c>
      <c r="Q477">
        <v>20405</v>
      </c>
      <c r="R477" s="4" t="s">
        <v>1389</v>
      </c>
      <c r="S477" s="4" t="str">
        <f t="shared" si="139"/>
        <v>被动冷血lv5</v>
      </c>
      <c r="T477" t="s">
        <v>300</v>
      </c>
      <c r="Y477" t="s">
        <v>1301</v>
      </c>
      <c r="Z477">
        <v>19</v>
      </c>
      <c r="AA477" t="s">
        <v>414</v>
      </c>
      <c r="AB477">
        <f>AB475+1</f>
        <v>7</v>
      </c>
      <c r="AI477" s="12" t="str">
        <f t="shared" si="147"/>
        <v>CPR:19|SPD_P:7</v>
      </c>
      <c r="AR477">
        <v>999</v>
      </c>
      <c r="AU477" s="4"/>
      <c r="AV477" s="4"/>
      <c r="AW477" s="4"/>
      <c r="AX477" s="4"/>
      <c r="AZ477" s="12" t="str">
        <f t="shared" si="148"/>
        <v/>
      </c>
      <c r="BA477" s="12" t="str">
        <f>IF(_xlfn.IFNA(VLOOKUP(AU477,$K:$L,2,FALSE),"")=0,"",_xlfn.IFNA(VLOOKUP(AU477,$K:$L,2,FALSE),""))</f>
        <v/>
      </c>
      <c r="BB477" s="12" t="str">
        <f>IF(_xlfn.IFNA(VLOOKUP(AV477,$K:$L,2,FALSE),"")=0,"",_xlfn.IFNA(VLOOKUP(AV477,$K:$L,2,FALSE),""))</f>
        <v/>
      </c>
      <c r="BC477" s="12" t="str">
        <f>IF(_xlfn.IFNA(VLOOKUP(AW477,$K:$L,2,FALSE),"")=0,"",_xlfn.IFNA(VLOOKUP(AW477,$K:$L,2,FALSE),""))</f>
        <v/>
      </c>
      <c r="BD477" s="12" t="str">
        <f>IF(_xlfn.IFNA(VLOOKUP(AX477,$K:$L,2,FALSE),"")=0,"",_xlfn.IFNA(VLOOKUP(AX477,$K:$L,2,FALSE),""))</f>
        <v/>
      </c>
      <c r="BE477" s="12" t="str">
        <f>IF(_xlfn.IFNA(VLOOKUP(AY477,$K:$L,2,FALSE),"")=0,"",_xlfn.IFNA(VLOOKUP(AY477,$K:$L,2,FALSE),""))</f>
        <v/>
      </c>
      <c r="BF477" s="12" t="str">
        <f>_xlfn.IFNA(VLOOKUP(Y477,对应表!$Z:$AA,2,FALSE)&amp;Z477,"")</f>
        <v>CPR:19</v>
      </c>
      <c r="BG477" s="12" t="str">
        <f>_xlfn.IFNA(VLOOKUP(AA477,对应表!$Z:$AA,2,FALSE)&amp;AB477,"")</f>
        <v>SPD_P:7</v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L477">
        <f t="shared" si="143"/>
        <v>19</v>
      </c>
      <c r="BM477">
        <f t="shared" si="144"/>
        <v>7</v>
      </c>
    </row>
    <row r="478" spans="11:65" x14ac:dyDescent="0.15">
      <c r="K478" t="str">
        <f t="shared" si="146"/>
        <v>被动冷血lv6</v>
      </c>
      <c r="L478" s="6" t="str">
        <f>Q478&amp;":"&amp;M478&amp;":"&amp;VLOOKUP(N478,对应表!B:C,2,FALSE)&amp;":"&amp;IF(buff!O478="",0,O478)</f>
        <v>20406:100:1:0</v>
      </c>
      <c r="M478">
        <v>100</v>
      </c>
      <c r="N478" s="1" t="s">
        <v>299</v>
      </c>
      <c r="O478">
        <v>0</v>
      </c>
      <c r="Q478">
        <v>20406</v>
      </c>
      <c r="R478" s="4" t="s">
        <v>1390</v>
      </c>
      <c r="S478" s="4" t="str">
        <f t="shared" si="139"/>
        <v>被动冷血lv6</v>
      </c>
      <c r="T478" t="s">
        <v>300</v>
      </c>
      <c r="Y478" t="s">
        <v>1301</v>
      </c>
      <c r="Z478">
        <v>20</v>
      </c>
      <c r="AA478" t="s">
        <v>414</v>
      </c>
      <c r="AB478">
        <f t="shared" ref="AB478:AB484" si="149">AB476+1</f>
        <v>7</v>
      </c>
      <c r="AI478" s="12" t="str">
        <f t="shared" si="147"/>
        <v>CPR:20|SPD_P:7</v>
      </c>
      <c r="AR478">
        <v>999</v>
      </c>
      <c r="AU478" s="4"/>
      <c r="AV478" s="4"/>
      <c r="AW478" s="4"/>
      <c r="AX478" s="4"/>
      <c r="AZ478" s="12" t="str">
        <f t="shared" si="148"/>
        <v/>
      </c>
      <c r="BA478" s="12" t="str">
        <f>IF(_xlfn.IFNA(VLOOKUP(AU478,$K:$L,2,FALSE),"")=0,"",_xlfn.IFNA(VLOOKUP(AU478,$K:$L,2,FALSE),""))</f>
        <v/>
      </c>
      <c r="BB478" s="12" t="str">
        <f>IF(_xlfn.IFNA(VLOOKUP(AV478,$K:$L,2,FALSE),"")=0,"",_xlfn.IFNA(VLOOKUP(AV478,$K:$L,2,FALSE),""))</f>
        <v/>
      </c>
      <c r="BC478" s="12" t="str">
        <f>IF(_xlfn.IFNA(VLOOKUP(AW478,$K:$L,2,FALSE),"")=0,"",_xlfn.IFNA(VLOOKUP(AW478,$K:$L,2,FALSE),""))</f>
        <v/>
      </c>
      <c r="BD478" s="12" t="str">
        <f>IF(_xlfn.IFNA(VLOOKUP(AX478,$K:$L,2,FALSE),"")=0,"",_xlfn.IFNA(VLOOKUP(AX478,$K:$L,2,FALSE),""))</f>
        <v/>
      </c>
      <c r="BE478" s="12" t="str">
        <f>IF(_xlfn.IFNA(VLOOKUP(AY478,$K:$L,2,FALSE),"")=0,"",_xlfn.IFNA(VLOOKUP(AY478,$K:$L,2,FALSE),""))</f>
        <v/>
      </c>
      <c r="BF478" s="12" t="str">
        <f>_xlfn.IFNA(VLOOKUP(Y478,对应表!$Z:$AA,2,FALSE)&amp;Z478,"")</f>
        <v>CPR:20</v>
      </c>
      <c r="BG478" s="12" t="str">
        <f>_xlfn.IFNA(VLOOKUP(AA478,对应表!$Z:$AA,2,FALSE)&amp;AB478,"")</f>
        <v>SPD_P:7</v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L478">
        <f t="shared" si="143"/>
        <v>20</v>
      </c>
      <c r="BM478">
        <f t="shared" si="144"/>
        <v>7</v>
      </c>
    </row>
    <row r="479" spans="11:65" x14ac:dyDescent="0.15">
      <c r="K479" t="str">
        <f t="shared" si="146"/>
        <v>被动冷血lv7</v>
      </c>
      <c r="L479" s="6" t="str">
        <f>Q479&amp;":"&amp;M479&amp;":"&amp;VLOOKUP(N479,对应表!B:C,2,FALSE)&amp;":"&amp;IF(buff!O479="",0,O479)</f>
        <v>20407:100:1:0</v>
      </c>
      <c r="M479">
        <v>100</v>
      </c>
      <c r="N479" s="1" t="s">
        <v>299</v>
      </c>
      <c r="O479">
        <v>0</v>
      </c>
      <c r="Q479">
        <v>20407</v>
      </c>
      <c r="R479" s="4" t="s">
        <v>1391</v>
      </c>
      <c r="S479" s="4" t="str">
        <f t="shared" si="139"/>
        <v>被动冷血lv7</v>
      </c>
      <c r="T479" t="s">
        <v>300</v>
      </c>
      <c r="Y479" t="s">
        <v>1301</v>
      </c>
      <c r="Z479">
        <v>21</v>
      </c>
      <c r="AA479" t="s">
        <v>414</v>
      </c>
      <c r="AB479">
        <f t="shared" si="149"/>
        <v>8</v>
      </c>
      <c r="AI479" s="12" t="str">
        <f t="shared" si="147"/>
        <v>CPR:21|SPD_P:8</v>
      </c>
      <c r="AR479">
        <v>999</v>
      </c>
      <c r="AU479" s="4"/>
      <c r="AV479" s="4"/>
      <c r="AW479" s="4"/>
      <c r="AX479" s="4"/>
      <c r="AZ479" s="12" t="str">
        <f t="shared" si="148"/>
        <v/>
      </c>
      <c r="BA479" s="12" t="str">
        <f>IF(_xlfn.IFNA(VLOOKUP(AU479,$K:$L,2,FALSE),"")=0,"",_xlfn.IFNA(VLOOKUP(AU479,$K:$L,2,FALSE),""))</f>
        <v/>
      </c>
      <c r="BB479" s="12" t="str">
        <f>IF(_xlfn.IFNA(VLOOKUP(AV479,$K:$L,2,FALSE),"")=0,"",_xlfn.IFNA(VLOOKUP(AV479,$K:$L,2,FALSE),""))</f>
        <v/>
      </c>
      <c r="BC479" s="12" t="str">
        <f>IF(_xlfn.IFNA(VLOOKUP(AW479,$K:$L,2,FALSE),"")=0,"",_xlfn.IFNA(VLOOKUP(AW479,$K:$L,2,FALSE),""))</f>
        <v/>
      </c>
      <c r="BD479" s="12" t="str">
        <f>IF(_xlfn.IFNA(VLOOKUP(AX479,$K:$L,2,FALSE),"")=0,"",_xlfn.IFNA(VLOOKUP(AX479,$K:$L,2,FALSE),""))</f>
        <v/>
      </c>
      <c r="BE479" s="12" t="str">
        <f>IF(_xlfn.IFNA(VLOOKUP(AY479,$K:$L,2,FALSE),"")=0,"",_xlfn.IFNA(VLOOKUP(AY479,$K:$L,2,FALSE),""))</f>
        <v/>
      </c>
      <c r="BF479" s="12" t="str">
        <f>_xlfn.IFNA(VLOOKUP(Y479,对应表!$Z:$AA,2,FALSE)&amp;Z479,"")</f>
        <v>CPR:21</v>
      </c>
      <c r="BG479" s="12" t="str">
        <f>_xlfn.IFNA(VLOOKUP(AA479,对应表!$Z:$AA,2,FALSE)&amp;AB479,"")</f>
        <v>SPD_P:8</v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L479">
        <f t="shared" si="143"/>
        <v>21</v>
      </c>
      <c r="BM479">
        <f t="shared" si="144"/>
        <v>8</v>
      </c>
    </row>
    <row r="480" spans="11:65" x14ac:dyDescent="0.15">
      <c r="K480" t="str">
        <f t="shared" si="146"/>
        <v>被动冷血lv8</v>
      </c>
      <c r="L480" s="6" t="str">
        <f>Q480&amp;":"&amp;M480&amp;":"&amp;VLOOKUP(N480,对应表!B:C,2,FALSE)&amp;":"&amp;IF(buff!O480="",0,O480)</f>
        <v>20408:100:1:0</v>
      </c>
      <c r="M480">
        <v>100</v>
      </c>
      <c r="N480" s="1" t="s">
        <v>299</v>
      </c>
      <c r="O480">
        <v>0</v>
      </c>
      <c r="Q480">
        <v>20408</v>
      </c>
      <c r="R480" s="4" t="s">
        <v>1392</v>
      </c>
      <c r="S480" s="4" t="str">
        <f t="shared" si="139"/>
        <v>被动冷血lv8</v>
      </c>
      <c r="T480" t="s">
        <v>300</v>
      </c>
      <c r="Y480" t="s">
        <v>1301</v>
      </c>
      <c r="Z480">
        <v>22</v>
      </c>
      <c r="AA480" t="s">
        <v>414</v>
      </c>
      <c r="AB480">
        <f t="shared" si="149"/>
        <v>8</v>
      </c>
      <c r="AI480" s="12" t="str">
        <f t="shared" si="147"/>
        <v>CPR:22|SPD_P:8</v>
      </c>
      <c r="AR480">
        <v>999</v>
      </c>
      <c r="AU480" s="4"/>
      <c r="AV480" s="4"/>
      <c r="AW480" s="4"/>
      <c r="AX480" s="4"/>
      <c r="AZ480" s="12" t="str">
        <f t="shared" si="148"/>
        <v/>
      </c>
      <c r="BA480" s="12" t="str">
        <f>IF(_xlfn.IFNA(VLOOKUP(AU480,$K:$L,2,FALSE),"")=0,"",_xlfn.IFNA(VLOOKUP(AU480,$K:$L,2,FALSE),""))</f>
        <v/>
      </c>
      <c r="BB480" s="12" t="str">
        <f>IF(_xlfn.IFNA(VLOOKUP(AV480,$K:$L,2,FALSE),"")=0,"",_xlfn.IFNA(VLOOKUP(AV480,$K:$L,2,FALSE),""))</f>
        <v/>
      </c>
      <c r="BC480" s="12" t="str">
        <f>IF(_xlfn.IFNA(VLOOKUP(AW480,$K:$L,2,FALSE),"")=0,"",_xlfn.IFNA(VLOOKUP(AW480,$K:$L,2,FALSE),""))</f>
        <v/>
      </c>
      <c r="BD480" s="12" t="str">
        <f>IF(_xlfn.IFNA(VLOOKUP(AX480,$K:$L,2,FALSE),"")=0,"",_xlfn.IFNA(VLOOKUP(AX480,$K:$L,2,FALSE),""))</f>
        <v/>
      </c>
      <c r="BE480" s="12" t="str">
        <f>IF(_xlfn.IFNA(VLOOKUP(AY480,$K:$L,2,FALSE),"")=0,"",_xlfn.IFNA(VLOOKUP(AY480,$K:$L,2,FALSE),""))</f>
        <v/>
      </c>
      <c r="BF480" s="12" t="str">
        <f>_xlfn.IFNA(VLOOKUP(Y480,对应表!$Z:$AA,2,FALSE)&amp;Z480,"")</f>
        <v>CPR:22</v>
      </c>
      <c r="BG480" s="12" t="str">
        <f>_xlfn.IFNA(VLOOKUP(AA480,对应表!$Z:$AA,2,FALSE)&amp;AB480,"")</f>
        <v>SPD_P:8</v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L480">
        <f t="shared" si="143"/>
        <v>22</v>
      </c>
      <c r="BM480">
        <f t="shared" si="144"/>
        <v>8</v>
      </c>
    </row>
    <row r="481" spans="11:65" x14ac:dyDescent="0.15">
      <c r="K481" t="str">
        <f t="shared" si="146"/>
        <v>被动冷血lv9</v>
      </c>
      <c r="L481" s="6" t="str">
        <f>Q481&amp;":"&amp;M481&amp;":"&amp;VLOOKUP(N481,对应表!B:C,2,FALSE)&amp;":"&amp;IF(buff!O481="",0,O481)</f>
        <v>20409:100:1:0</v>
      </c>
      <c r="M481">
        <v>100</v>
      </c>
      <c r="N481" s="1" t="s">
        <v>299</v>
      </c>
      <c r="O481">
        <v>0</v>
      </c>
      <c r="Q481">
        <v>20409</v>
      </c>
      <c r="R481" s="4" t="s">
        <v>1393</v>
      </c>
      <c r="S481" s="4" t="str">
        <f t="shared" si="139"/>
        <v>被动冷血lv9</v>
      </c>
      <c r="T481" t="s">
        <v>300</v>
      </c>
      <c r="Y481" t="s">
        <v>1301</v>
      </c>
      <c r="Z481">
        <v>23</v>
      </c>
      <c r="AA481" t="s">
        <v>414</v>
      </c>
      <c r="AB481">
        <f t="shared" si="149"/>
        <v>9</v>
      </c>
      <c r="AI481" s="12" t="str">
        <f t="shared" si="147"/>
        <v>CPR:23|SPD_P:9</v>
      </c>
      <c r="AR481">
        <v>999</v>
      </c>
      <c r="AU481" s="4"/>
      <c r="AV481" s="4"/>
      <c r="AW481" s="4"/>
      <c r="AX481" s="4"/>
      <c r="AZ481" s="12" t="str">
        <f t="shared" si="148"/>
        <v/>
      </c>
      <c r="BA481" s="12" t="str">
        <f>IF(_xlfn.IFNA(VLOOKUP(AU481,$K:$L,2,FALSE),"")=0,"",_xlfn.IFNA(VLOOKUP(AU481,$K:$L,2,FALSE),""))</f>
        <v/>
      </c>
      <c r="BB481" s="12" t="str">
        <f>IF(_xlfn.IFNA(VLOOKUP(AV481,$K:$L,2,FALSE),"")=0,"",_xlfn.IFNA(VLOOKUP(AV481,$K:$L,2,FALSE),""))</f>
        <v/>
      </c>
      <c r="BC481" s="12" t="str">
        <f>IF(_xlfn.IFNA(VLOOKUP(AW481,$K:$L,2,FALSE),"")=0,"",_xlfn.IFNA(VLOOKUP(AW481,$K:$L,2,FALSE),""))</f>
        <v/>
      </c>
      <c r="BD481" s="12" t="str">
        <f>IF(_xlfn.IFNA(VLOOKUP(AX481,$K:$L,2,FALSE),"")=0,"",_xlfn.IFNA(VLOOKUP(AX481,$K:$L,2,FALSE),""))</f>
        <v/>
      </c>
      <c r="BE481" s="12" t="str">
        <f>IF(_xlfn.IFNA(VLOOKUP(AY481,$K:$L,2,FALSE),"")=0,"",_xlfn.IFNA(VLOOKUP(AY481,$K:$L,2,FALSE),""))</f>
        <v/>
      </c>
      <c r="BF481" s="12" t="str">
        <f>_xlfn.IFNA(VLOOKUP(Y481,对应表!$Z:$AA,2,FALSE)&amp;Z481,"")</f>
        <v>CPR:23</v>
      </c>
      <c r="BG481" s="12" t="str">
        <f>_xlfn.IFNA(VLOOKUP(AA481,对应表!$Z:$AA,2,FALSE)&amp;AB481,"")</f>
        <v>SPD_P:9</v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L481">
        <f t="shared" si="143"/>
        <v>23</v>
      </c>
      <c r="BM481">
        <f t="shared" si="144"/>
        <v>9</v>
      </c>
    </row>
    <row r="482" spans="11:65" x14ac:dyDescent="0.15">
      <c r="K482" t="str">
        <f t="shared" si="146"/>
        <v>被动冷血lv10</v>
      </c>
      <c r="L482" s="6" t="str">
        <f>Q482&amp;":"&amp;M482&amp;":"&amp;VLOOKUP(N482,对应表!B:C,2,FALSE)&amp;":"&amp;IF(buff!O482="",0,O482)</f>
        <v>20410:100:1:0</v>
      </c>
      <c r="M482">
        <v>100</v>
      </c>
      <c r="N482" s="1" t="s">
        <v>299</v>
      </c>
      <c r="O482">
        <v>0</v>
      </c>
      <c r="Q482">
        <v>20410</v>
      </c>
      <c r="R482" s="4" t="s">
        <v>1394</v>
      </c>
      <c r="S482" s="4" t="str">
        <f t="shared" si="139"/>
        <v>被动冷血lv10</v>
      </c>
      <c r="T482" t="s">
        <v>300</v>
      </c>
      <c r="Y482" t="s">
        <v>1301</v>
      </c>
      <c r="Z482">
        <v>24</v>
      </c>
      <c r="AA482" t="s">
        <v>414</v>
      </c>
      <c r="AB482">
        <f t="shared" si="149"/>
        <v>9</v>
      </c>
      <c r="AI482" s="12" t="str">
        <f t="shared" si="147"/>
        <v>CPR:24|SPD_P:9</v>
      </c>
      <c r="AR482">
        <v>999</v>
      </c>
      <c r="AU482" s="4"/>
      <c r="AV482" s="4"/>
      <c r="AW482" s="4"/>
      <c r="AX482" s="4"/>
      <c r="AZ482" s="12" t="str">
        <f t="shared" si="148"/>
        <v/>
      </c>
      <c r="BA482" s="12" t="str">
        <f>IF(_xlfn.IFNA(VLOOKUP(AU482,$K:$L,2,FALSE),"")=0,"",_xlfn.IFNA(VLOOKUP(AU482,$K:$L,2,FALSE),""))</f>
        <v/>
      </c>
      <c r="BB482" s="12" t="str">
        <f>IF(_xlfn.IFNA(VLOOKUP(AV482,$K:$L,2,FALSE),"")=0,"",_xlfn.IFNA(VLOOKUP(AV482,$K:$L,2,FALSE),""))</f>
        <v/>
      </c>
      <c r="BC482" s="12" t="str">
        <f>IF(_xlfn.IFNA(VLOOKUP(AW482,$K:$L,2,FALSE),"")=0,"",_xlfn.IFNA(VLOOKUP(AW482,$K:$L,2,FALSE),""))</f>
        <v/>
      </c>
      <c r="BD482" s="12" t="str">
        <f>IF(_xlfn.IFNA(VLOOKUP(AX482,$K:$L,2,FALSE),"")=0,"",_xlfn.IFNA(VLOOKUP(AX482,$K:$L,2,FALSE),""))</f>
        <v/>
      </c>
      <c r="BE482" s="12" t="str">
        <f>IF(_xlfn.IFNA(VLOOKUP(AY482,$K:$L,2,FALSE),"")=0,"",_xlfn.IFNA(VLOOKUP(AY482,$K:$L,2,FALSE),""))</f>
        <v/>
      </c>
      <c r="BF482" s="12" t="str">
        <f>_xlfn.IFNA(VLOOKUP(Y482,对应表!$Z:$AA,2,FALSE)&amp;Z482,"")</f>
        <v>CPR:24</v>
      </c>
      <c r="BG482" s="12" t="str">
        <f>_xlfn.IFNA(VLOOKUP(AA482,对应表!$Z:$AA,2,FALSE)&amp;AB482,"")</f>
        <v>SPD_P:9</v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L482">
        <f t="shared" si="143"/>
        <v>24</v>
      </c>
      <c r="BM482">
        <f t="shared" si="144"/>
        <v>9</v>
      </c>
    </row>
    <row r="483" spans="11:65" x14ac:dyDescent="0.15">
      <c r="K483" t="str">
        <f t="shared" si="146"/>
        <v>被动冷血lv11</v>
      </c>
      <c r="L483" s="6" t="str">
        <f>Q483&amp;":"&amp;M483&amp;":"&amp;VLOOKUP(N483,对应表!B:C,2,FALSE)&amp;":"&amp;IF(buff!O483="",0,O483)</f>
        <v>20411:100:1:0</v>
      </c>
      <c r="M483">
        <v>100</v>
      </c>
      <c r="N483" s="1" t="s">
        <v>299</v>
      </c>
      <c r="O483">
        <v>0</v>
      </c>
      <c r="Q483">
        <v>20411</v>
      </c>
      <c r="R483" s="4" t="s">
        <v>1395</v>
      </c>
      <c r="S483" s="4" t="str">
        <f t="shared" si="139"/>
        <v>被动冷血lv11</v>
      </c>
      <c r="T483" t="s">
        <v>300</v>
      </c>
      <c r="Y483" t="s">
        <v>1301</v>
      </c>
      <c r="Z483">
        <v>25</v>
      </c>
      <c r="AA483" t="s">
        <v>414</v>
      </c>
      <c r="AB483">
        <f t="shared" si="149"/>
        <v>10</v>
      </c>
      <c r="AI483" s="12" t="str">
        <f t="shared" si="147"/>
        <v>CPR:25|SPD_P:10</v>
      </c>
      <c r="AR483">
        <v>999</v>
      </c>
      <c r="AU483" s="4"/>
      <c r="AV483" s="4"/>
      <c r="AW483" s="4"/>
      <c r="AX483" s="4"/>
      <c r="AZ483" s="12" t="str">
        <f t="shared" si="148"/>
        <v/>
      </c>
      <c r="BA483" s="12" t="str">
        <f>IF(_xlfn.IFNA(VLOOKUP(AU483,$K:$L,2,FALSE),"")=0,"",_xlfn.IFNA(VLOOKUP(AU483,$K:$L,2,FALSE),""))</f>
        <v/>
      </c>
      <c r="BB483" s="12" t="str">
        <f>IF(_xlfn.IFNA(VLOOKUP(AV483,$K:$L,2,FALSE),"")=0,"",_xlfn.IFNA(VLOOKUP(AV483,$K:$L,2,FALSE),""))</f>
        <v/>
      </c>
      <c r="BC483" s="12" t="str">
        <f>IF(_xlfn.IFNA(VLOOKUP(AW483,$K:$L,2,FALSE),"")=0,"",_xlfn.IFNA(VLOOKUP(AW483,$K:$L,2,FALSE),""))</f>
        <v/>
      </c>
      <c r="BD483" s="12" t="str">
        <f>IF(_xlfn.IFNA(VLOOKUP(AX483,$K:$L,2,FALSE),"")=0,"",_xlfn.IFNA(VLOOKUP(AX483,$K:$L,2,FALSE),""))</f>
        <v/>
      </c>
      <c r="BE483" s="12" t="str">
        <f>IF(_xlfn.IFNA(VLOOKUP(AY483,$K:$L,2,FALSE),"")=0,"",_xlfn.IFNA(VLOOKUP(AY483,$K:$L,2,FALSE),""))</f>
        <v/>
      </c>
      <c r="BF483" s="12" t="str">
        <f>_xlfn.IFNA(VLOOKUP(Y483,对应表!$Z:$AA,2,FALSE)&amp;Z483,"")</f>
        <v>CPR:25</v>
      </c>
      <c r="BG483" s="12" t="str">
        <f>_xlfn.IFNA(VLOOKUP(AA483,对应表!$Z:$AA,2,FALSE)&amp;AB483,"")</f>
        <v>SPD_P:10</v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L483">
        <f t="shared" si="143"/>
        <v>25</v>
      </c>
      <c r="BM483">
        <f t="shared" si="144"/>
        <v>10</v>
      </c>
    </row>
    <row r="484" spans="11:65" x14ac:dyDescent="0.15">
      <c r="K484" t="str">
        <f t="shared" si="146"/>
        <v>被动冷血lv12</v>
      </c>
      <c r="L484" s="6" t="str">
        <f>Q484&amp;":"&amp;M484&amp;":"&amp;VLOOKUP(N484,对应表!B:C,2,FALSE)&amp;":"&amp;IF(buff!O484="",0,O484)</f>
        <v>20412:100:1:0</v>
      </c>
      <c r="M484">
        <v>100</v>
      </c>
      <c r="N484" s="1" t="s">
        <v>299</v>
      </c>
      <c r="O484">
        <v>0</v>
      </c>
      <c r="Q484">
        <v>20412</v>
      </c>
      <c r="R484" s="4" t="s">
        <v>1396</v>
      </c>
      <c r="S484" s="4" t="str">
        <f t="shared" si="139"/>
        <v>被动冷血lv12</v>
      </c>
      <c r="T484" t="s">
        <v>300</v>
      </c>
      <c r="Y484" t="s">
        <v>1301</v>
      </c>
      <c r="Z484">
        <v>26</v>
      </c>
      <c r="AA484" t="s">
        <v>414</v>
      </c>
      <c r="AB484">
        <f t="shared" si="149"/>
        <v>10</v>
      </c>
      <c r="AI484" s="12" t="str">
        <f t="shared" si="147"/>
        <v>CPR:26|SPD_P:10</v>
      </c>
      <c r="AR484">
        <v>999</v>
      </c>
      <c r="AU484" s="4"/>
      <c r="AV484" s="4"/>
      <c r="AW484" s="4"/>
      <c r="AX484" s="4"/>
      <c r="AZ484" s="12" t="str">
        <f t="shared" si="148"/>
        <v/>
      </c>
      <c r="BA484" s="12" t="str">
        <f>IF(_xlfn.IFNA(VLOOKUP(AU484,$K:$L,2,FALSE),"")=0,"",_xlfn.IFNA(VLOOKUP(AU484,$K:$L,2,FALSE),""))</f>
        <v/>
      </c>
      <c r="BB484" s="12" t="str">
        <f>IF(_xlfn.IFNA(VLOOKUP(AV484,$K:$L,2,FALSE),"")=0,"",_xlfn.IFNA(VLOOKUP(AV484,$K:$L,2,FALSE),""))</f>
        <v/>
      </c>
      <c r="BC484" s="12" t="str">
        <f>IF(_xlfn.IFNA(VLOOKUP(AW484,$K:$L,2,FALSE),"")=0,"",_xlfn.IFNA(VLOOKUP(AW484,$K:$L,2,FALSE),""))</f>
        <v/>
      </c>
      <c r="BD484" s="12" t="str">
        <f>IF(_xlfn.IFNA(VLOOKUP(AX484,$K:$L,2,FALSE),"")=0,"",_xlfn.IFNA(VLOOKUP(AX484,$K:$L,2,FALSE),""))</f>
        <v/>
      </c>
      <c r="BE484" s="12" t="str">
        <f>IF(_xlfn.IFNA(VLOOKUP(AY484,$K:$L,2,FALSE),"")=0,"",_xlfn.IFNA(VLOOKUP(AY484,$K:$L,2,FALSE),""))</f>
        <v/>
      </c>
      <c r="BF484" s="12" t="str">
        <f>_xlfn.IFNA(VLOOKUP(Y484,对应表!$Z:$AA,2,FALSE)&amp;Z484,"")</f>
        <v>CPR:26</v>
      </c>
      <c r="BG484" s="12" t="str">
        <f>_xlfn.IFNA(VLOOKUP(AA484,对应表!$Z:$AA,2,FALSE)&amp;AB484,"")</f>
        <v>SPD_P:10</v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L484">
        <f t="shared" si="143"/>
        <v>26</v>
      </c>
      <c r="BM484">
        <f t="shared" si="144"/>
        <v>10</v>
      </c>
    </row>
    <row r="485" spans="11:65" x14ac:dyDescent="0.15">
      <c r="K485" t="str">
        <f t="shared" si="146"/>
        <v>被动冷血lv13</v>
      </c>
      <c r="L485" s="6" t="str">
        <f>Q485&amp;":"&amp;M485&amp;":"&amp;VLOOKUP(N485,对应表!B:C,2,FALSE)&amp;":"&amp;IF(buff!O485="",0,O485)</f>
        <v>20413:100:1:0</v>
      </c>
      <c r="M485">
        <v>100</v>
      </c>
      <c r="N485" s="1" t="s">
        <v>299</v>
      </c>
      <c r="O485">
        <v>0</v>
      </c>
      <c r="Q485">
        <v>20413</v>
      </c>
      <c r="R485" s="4" t="s">
        <v>1397</v>
      </c>
      <c r="S485" s="4" t="str">
        <f t="shared" si="139"/>
        <v>被动冷血lv13</v>
      </c>
      <c r="T485" t="s">
        <v>300</v>
      </c>
      <c r="Y485" t="s">
        <v>1301</v>
      </c>
      <c r="Z485">
        <v>27</v>
      </c>
      <c r="AA485" t="s">
        <v>414</v>
      </c>
      <c r="AB485">
        <v>10</v>
      </c>
      <c r="AI485" s="12" t="str">
        <f t="shared" si="147"/>
        <v>CPR:27|SPD_P:10</v>
      </c>
      <c r="AR485">
        <v>999</v>
      </c>
      <c r="AU485" s="4"/>
      <c r="AV485" s="4"/>
      <c r="AW485" s="4"/>
      <c r="AX485" s="4"/>
      <c r="AZ485" s="12" t="str">
        <f t="shared" si="148"/>
        <v/>
      </c>
      <c r="BA485" s="12" t="str">
        <f>IF(_xlfn.IFNA(VLOOKUP(AU485,$K:$L,2,FALSE),"")=0,"",_xlfn.IFNA(VLOOKUP(AU485,$K:$L,2,FALSE),""))</f>
        <v/>
      </c>
      <c r="BB485" s="12" t="str">
        <f>IF(_xlfn.IFNA(VLOOKUP(AV485,$K:$L,2,FALSE),"")=0,"",_xlfn.IFNA(VLOOKUP(AV485,$K:$L,2,FALSE),""))</f>
        <v/>
      </c>
      <c r="BC485" s="12" t="str">
        <f>IF(_xlfn.IFNA(VLOOKUP(AW485,$K:$L,2,FALSE),"")=0,"",_xlfn.IFNA(VLOOKUP(AW485,$K:$L,2,FALSE),""))</f>
        <v/>
      </c>
      <c r="BD485" s="12" t="str">
        <f>IF(_xlfn.IFNA(VLOOKUP(AX485,$K:$L,2,FALSE),"")=0,"",_xlfn.IFNA(VLOOKUP(AX485,$K:$L,2,FALSE),""))</f>
        <v/>
      </c>
      <c r="BE485" s="12" t="str">
        <f>IF(_xlfn.IFNA(VLOOKUP(AY485,$K:$L,2,FALSE),"")=0,"",_xlfn.IFNA(VLOOKUP(AY485,$K:$L,2,FALSE),""))</f>
        <v/>
      </c>
      <c r="BF485" s="12" t="str">
        <f>_xlfn.IFNA(VLOOKUP(Y485,对应表!$Z:$AA,2,FALSE)&amp;Z485,"")</f>
        <v>CPR:27</v>
      </c>
      <c r="BG485" s="12" t="str">
        <f>_xlfn.IFNA(VLOOKUP(AA485,对应表!$Z:$AA,2,FALSE)&amp;AB485,"")</f>
        <v>SPD_P:10</v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L485">
        <f t="shared" si="143"/>
        <v>27</v>
      </c>
      <c r="BM485">
        <f t="shared" si="144"/>
        <v>10</v>
      </c>
    </row>
    <row r="486" spans="11:65" x14ac:dyDescent="0.15">
      <c r="K486" t="str">
        <f t="shared" si="146"/>
        <v>被动冷血lv14</v>
      </c>
      <c r="L486" s="6" t="str">
        <f>Q486&amp;":"&amp;M486&amp;":"&amp;VLOOKUP(N486,对应表!B:C,2,FALSE)&amp;":"&amp;IF(buff!O486="",0,O486)</f>
        <v>20414:100:1:0</v>
      </c>
      <c r="M486">
        <v>100</v>
      </c>
      <c r="N486" s="1" t="s">
        <v>299</v>
      </c>
      <c r="O486">
        <v>0</v>
      </c>
      <c r="Q486">
        <v>20414</v>
      </c>
      <c r="R486" s="4" t="s">
        <v>1398</v>
      </c>
      <c r="S486" s="4" t="str">
        <f t="shared" si="139"/>
        <v>被动冷血lv14</v>
      </c>
      <c r="T486" t="s">
        <v>300</v>
      </c>
      <c r="Y486" t="s">
        <v>1301</v>
      </c>
      <c r="Z486">
        <v>28</v>
      </c>
      <c r="AA486" t="s">
        <v>414</v>
      </c>
      <c r="AB486">
        <v>10</v>
      </c>
      <c r="AI486" s="12" t="str">
        <f t="shared" si="147"/>
        <v>CPR:28|SPD_P:10</v>
      </c>
      <c r="AR486">
        <v>999</v>
      </c>
      <c r="AU486" s="4"/>
      <c r="AV486" s="4"/>
      <c r="AW486" s="4"/>
      <c r="AX486" s="4"/>
      <c r="AZ486" s="12" t="str">
        <f t="shared" si="148"/>
        <v/>
      </c>
      <c r="BA486" s="12" t="str">
        <f>IF(_xlfn.IFNA(VLOOKUP(AU486,$K:$L,2,FALSE),"")=0,"",_xlfn.IFNA(VLOOKUP(AU486,$K:$L,2,FALSE),""))</f>
        <v/>
      </c>
      <c r="BB486" s="12" t="str">
        <f>IF(_xlfn.IFNA(VLOOKUP(AV486,$K:$L,2,FALSE),"")=0,"",_xlfn.IFNA(VLOOKUP(AV486,$K:$L,2,FALSE),""))</f>
        <v/>
      </c>
      <c r="BC486" s="12" t="str">
        <f>IF(_xlfn.IFNA(VLOOKUP(AW486,$K:$L,2,FALSE),"")=0,"",_xlfn.IFNA(VLOOKUP(AW486,$K:$L,2,FALSE),""))</f>
        <v/>
      </c>
      <c r="BD486" s="12" t="str">
        <f>IF(_xlfn.IFNA(VLOOKUP(AX486,$K:$L,2,FALSE),"")=0,"",_xlfn.IFNA(VLOOKUP(AX486,$K:$L,2,FALSE),""))</f>
        <v/>
      </c>
      <c r="BE486" s="12" t="str">
        <f>IF(_xlfn.IFNA(VLOOKUP(AY486,$K:$L,2,FALSE),"")=0,"",_xlfn.IFNA(VLOOKUP(AY486,$K:$L,2,FALSE),""))</f>
        <v/>
      </c>
      <c r="BF486" s="12" t="str">
        <f>_xlfn.IFNA(VLOOKUP(Y486,对应表!$Z:$AA,2,FALSE)&amp;Z486,"")</f>
        <v>CPR:28</v>
      </c>
      <c r="BG486" s="12" t="str">
        <f>_xlfn.IFNA(VLOOKUP(AA486,对应表!$Z:$AA,2,FALSE)&amp;AB486,"")</f>
        <v>SPD_P:10</v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L486">
        <f t="shared" si="143"/>
        <v>28</v>
      </c>
      <c r="BM486">
        <f t="shared" si="144"/>
        <v>10</v>
      </c>
    </row>
    <row r="487" spans="11:65" x14ac:dyDescent="0.15">
      <c r="K487" t="str">
        <f t="shared" si="146"/>
        <v>被动冷血lv15</v>
      </c>
      <c r="L487" s="6" t="str">
        <f>Q487&amp;":"&amp;M487&amp;":"&amp;VLOOKUP(N487,对应表!B:C,2,FALSE)&amp;":"&amp;IF(buff!O487="",0,O487)</f>
        <v>20415:100:1:0</v>
      </c>
      <c r="M487">
        <v>100</v>
      </c>
      <c r="N487" s="1" t="s">
        <v>299</v>
      </c>
      <c r="O487">
        <v>0</v>
      </c>
      <c r="Q487">
        <v>20415</v>
      </c>
      <c r="R487" s="4" t="s">
        <v>1399</v>
      </c>
      <c r="S487" s="4" t="str">
        <f t="shared" si="139"/>
        <v>被动冷血lv15</v>
      </c>
      <c r="T487" t="s">
        <v>300</v>
      </c>
      <c r="Y487" t="s">
        <v>1301</v>
      </c>
      <c r="Z487">
        <v>29</v>
      </c>
      <c r="AA487" t="s">
        <v>414</v>
      </c>
      <c r="AB487">
        <v>10</v>
      </c>
      <c r="AI487" s="12" t="str">
        <f t="shared" si="147"/>
        <v>CPR:29|SPD_P:10</v>
      </c>
      <c r="AR487">
        <v>999</v>
      </c>
      <c r="AU487" s="4"/>
      <c r="AV487" s="4"/>
      <c r="AW487" s="4"/>
      <c r="AX487" s="4"/>
      <c r="AZ487" s="12" t="str">
        <f t="shared" si="148"/>
        <v/>
      </c>
      <c r="BA487" s="12" t="str">
        <f>IF(_xlfn.IFNA(VLOOKUP(AU487,$K:$L,2,FALSE),"")=0,"",_xlfn.IFNA(VLOOKUP(AU487,$K:$L,2,FALSE),""))</f>
        <v/>
      </c>
      <c r="BB487" s="12" t="str">
        <f>IF(_xlfn.IFNA(VLOOKUP(AV487,$K:$L,2,FALSE),"")=0,"",_xlfn.IFNA(VLOOKUP(AV487,$K:$L,2,FALSE),""))</f>
        <v/>
      </c>
      <c r="BC487" s="12" t="str">
        <f>IF(_xlfn.IFNA(VLOOKUP(AW487,$K:$L,2,FALSE),"")=0,"",_xlfn.IFNA(VLOOKUP(AW487,$K:$L,2,FALSE),""))</f>
        <v/>
      </c>
      <c r="BD487" s="12" t="str">
        <f>IF(_xlfn.IFNA(VLOOKUP(AX487,$K:$L,2,FALSE),"")=0,"",_xlfn.IFNA(VLOOKUP(AX487,$K:$L,2,FALSE),""))</f>
        <v/>
      </c>
      <c r="BE487" s="12" t="str">
        <f>IF(_xlfn.IFNA(VLOOKUP(AY487,$K:$L,2,FALSE),"")=0,"",_xlfn.IFNA(VLOOKUP(AY487,$K:$L,2,FALSE),""))</f>
        <v/>
      </c>
      <c r="BF487" s="12" t="str">
        <f>_xlfn.IFNA(VLOOKUP(Y487,对应表!$Z:$AA,2,FALSE)&amp;Z487,"")</f>
        <v>CPR:29</v>
      </c>
      <c r="BG487" s="12" t="str">
        <f>_xlfn.IFNA(VLOOKUP(AA487,对应表!$Z:$AA,2,FALSE)&amp;AB487,"")</f>
        <v>SPD_P:10</v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L487">
        <f t="shared" si="143"/>
        <v>29</v>
      </c>
      <c r="BM487">
        <f t="shared" si="144"/>
        <v>10</v>
      </c>
    </row>
    <row r="488" spans="11:65" x14ac:dyDescent="0.15">
      <c r="K488" t="str">
        <f t="shared" si="146"/>
        <v>被动冷血lv16</v>
      </c>
      <c r="L488" s="6" t="str">
        <f>Q488&amp;":"&amp;M488&amp;":"&amp;VLOOKUP(N488,对应表!B:C,2,FALSE)&amp;":"&amp;IF(buff!O488="",0,O488)</f>
        <v>20416:100:1:0</v>
      </c>
      <c r="M488">
        <v>100</v>
      </c>
      <c r="N488" s="1" t="s">
        <v>299</v>
      </c>
      <c r="O488">
        <v>0</v>
      </c>
      <c r="Q488">
        <v>20416</v>
      </c>
      <c r="R488" s="4" t="s">
        <v>1400</v>
      </c>
      <c r="S488" s="4" t="str">
        <f t="shared" si="139"/>
        <v>被动冷血lv16</v>
      </c>
      <c r="T488" t="s">
        <v>300</v>
      </c>
      <c r="Y488" t="s">
        <v>1301</v>
      </c>
      <c r="Z488">
        <v>30</v>
      </c>
      <c r="AA488" t="s">
        <v>414</v>
      </c>
      <c r="AB488">
        <v>10</v>
      </c>
      <c r="AI488" s="12" t="str">
        <f t="shared" si="147"/>
        <v>CPR:30|SPD_P:10</v>
      </c>
      <c r="AR488">
        <v>999</v>
      </c>
      <c r="AU488" s="4"/>
      <c r="AV488" s="4"/>
      <c r="AW488" s="4"/>
      <c r="AX488" s="4"/>
      <c r="AZ488" s="12" t="str">
        <f t="shared" si="148"/>
        <v/>
      </c>
      <c r="BA488" s="12" t="str">
        <f>IF(_xlfn.IFNA(VLOOKUP(AU488,$K:$L,2,FALSE),"")=0,"",_xlfn.IFNA(VLOOKUP(AU488,$K:$L,2,FALSE),""))</f>
        <v/>
      </c>
      <c r="BB488" s="12" t="str">
        <f>IF(_xlfn.IFNA(VLOOKUP(AV488,$K:$L,2,FALSE),"")=0,"",_xlfn.IFNA(VLOOKUP(AV488,$K:$L,2,FALSE),""))</f>
        <v/>
      </c>
      <c r="BC488" s="12" t="str">
        <f>IF(_xlfn.IFNA(VLOOKUP(AW488,$K:$L,2,FALSE),"")=0,"",_xlfn.IFNA(VLOOKUP(AW488,$K:$L,2,FALSE),""))</f>
        <v/>
      </c>
      <c r="BD488" s="12" t="str">
        <f>IF(_xlfn.IFNA(VLOOKUP(AX488,$K:$L,2,FALSE),"")=0,"",_xlfn.IFNA(VLOOKUP(AX488,$K:$L,2,FALSE),""))</f>
        <v/>
      </c>
      <c r="BE488" s="12" t="str">
        <f>IF(_xlfn.IFNA(VLOOKUP(AY488,$K:$L,2,FALSE),"")=0,"",_xlfn.IFNA(VLOOKUP(AY488,$K:$L,2,FALSE),""))</f>
        <v/>
      </c>
      <c r="BF488" s="12" t="str">
        <f>_xlfn.IFNA(VLOOKUP(Y488,对应表!$Z:$AA,2,FALSE)&amp;Z488,"")</f>
        <v>CPR:30</v>
      </c>
      <c r="BG488" s="12" t="str">
        <f>_xlfn.IFNA(VLOOKUP(AA488,对应表!$Z:$AA,2,FALSE)&amp;AB488,"")</f>
        <v>SPD_P:10</v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L488">
        <f t="shared" si="143"/>
        <v>30</v>
      </c>
      <c r="BM488">
        <f t="shared" si="144"/>
        <v>10</v>
      </c>
    </row>
    <row r="489" spans="11:65" x14ac:dyDescent="0.15">
      <c r="K489" t="str">
        <f t="shared" si="146"/>
        <v>被动冷血lv17</v>
      </c>
      <c r="L489" s="6" t="str">
        <f>Q489&amp;":"&amp;M489&amp;":"&amp;VLOOKUP(N489,对应表!B:C,2,FALSE)&amp;":"&amp;IF(buff!O489="",0,O489)</f>
        <v>20417:100:1:0</v>
      </c>
      <c r="M489">
        <v>100</v>
      </c>
      <c r="N489" s="1" t="s">
        <v>299</v>
      </c>
      <c r="O489">
        <v>0</v>
      </c>
      <c r="Q489">
        <v>20417</v>
      </c>
      <c r="R489" s="4" t="s">
        <v>1401</v>
      </c>
      <c r="S489" s="4" t="str">
        <f t="shared" si="139"/>
        <v>被动冷血lv17</v>
      </c>
      <c r="T489" t="s">
        <v>300</v>
      </c>
      <c r="Y489" t="s">
        <v>1301</v>
      </c>
      <c r="Z489">
        <v>31</v>
      </c>
      <c r="AA489" t="s">
        <v>414</v>
      </c>
      <c r="AB489">
        <v>10</v>
      </c>
      <c r="AI489" s="12" t="str">
        <f t="shared" si="147"/>
        <v>CPR:31|SPD_P:10</v>
      </c>
      <c r="AR489">
        <v>999</v>
      </c>
      <c r="AU489" s="4"/>
      <c r="AV489" s="4"/>
      <c r="AW489" s="4"/>
      <c r="AX489" s="4"/>
      <c r="AZ489" s="12" t="str">
        <f t="shared" si="148"/>
        <v/>
      </c>
      <c r="BA489" s="12" t="str">
        <f>IF(_xlfn.IFNA(VLOOKUP(AU489,$K:$L,2,FALSE),"")=0,"",_xlfn.IFNA(VLOOKUP(AU489,$K:$L,2,FALSE),""))</f>
        <v/>
      </c>
      <c r="BB489" s="12" t="str">
        <f>IF(_xlfn.IFNA(VLOOKUP(AV489,$K:$L,2,FALSE),"")=0,"",_xlfn.IFNA(VLOOKUP(AV489,$K:$L,2,FALSE),""))</f>
        <v/>
      </c>
      <c r="BC489" s="12" t="str">
        <f>IF(_xlfn.IFNA(VLOOKUP(AW489,$K:$L,2,FALSE),"")=0,"",_xlfn.IFNA(VLOOKUP(AW489,$K:$L,2,FALSE),""))</f>
        <v/>
      </c>
      <c r="BD489" s="12" t="str">
        <f>IF(_xlfn.IFNA(VLOOKUP(AX489,$K:$L,2,FALSE),"")=0,"",_xlfn.IFNA(VLOOKUP(AX489,$K:$L,2,FALSE),""))</f>
        <v/>
      </c>
      <c r="BE489" s="12" t="str">
        <f>IF(_xlfn.IFNA(VLOOKUP(AY489,$K:$L,2,FALSE),"")=0,"",_xlfn.IFNA(VLOOKUP(AY489,$K:$L,2,FALSE),""))</f>
        <v/>
      </c>
      <c r="BF489" s="12" t="str">
        <f>_xlfn.IFNA(VLOOKUP(Y489,对应表!$Z:$AA,2,FALSE)&amp;Z489,"")</f>
        <v>CPR:31</v>
      </c>
      <c r="BG489" s="12" t="str">
        <f>_xlfn.IFNA(VLOOKUP(AA489,对应表!$Z:$AA,2,FALSE)&amp;AB489,"")</f>
        <v>SPD_P:10</v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L489">
        <f t="shared" si="143"/>
        <v>31</v>
      </c>
      <c r="BM489">
        <f t="shared" si="144"/>
        <v>10</v>
      </c>
    </row>
    <row r="490" spans="11:65" x14ac:dyDescent="0.15">
      <c r="K490" t="str">
        <f t="shared" si="146"/>
        <v>被动冷血lv18</v>
      </c>
      <c r="L490" s="6" t="str">
        <f>Q490&amp;":"&amp;M490&amp;":"&amp;VLOOKUP(N490,对应表!B:C,2,FALSE)&amp;":"&amp;IF(buff!O490="",0,O490)</f>
        <v>20418:100:1:0</v>
      </c>
      <c r="M490">
        <v>100</v>
      </c>
      <c r="N490" s="1" t="s">
        <v>299</v>
      </c>
      <c r="O490">
        <v>0</v>
      </c>
      <c r="Q490">
        <v>20418</v>
      </c>
      <c r="R490" s="4" t="s">
        <v>1402</v>
      </c>
      <c r="S490" s="4" t="str">
        <f t="shared" si="139"/>
        <v>被动冷血lv18</v>
      </c>
      <c r="T490" t="s">
        <v>300</v>
      </c>
      <c r="Y490" t="s">
        <v>1301</v>
      </c>
      <c r="Z490">
        <v>32</v>
      </c>
      <c r="AA490" t="s">
        <v>414</v>
      </c>
      <c r="AB490">
        <v>10</v>
      </c>
      <c r="AI490" s="12" t="str">
        <f t="shared" si="147"/>
        <v>CPR:32|SPD_P:10</v>
      </c>
      <c r="AR490">
        <v>999</v>
      </c>
      <c r="AU490" s="4"/>
      <c r="AV490" s="4"/>
      <c r="AW490" s="4"/>
      <c r="AX490" s="4"/>
      <c r="AZ490" s="12" t="str">
        <f t="shared" si="148"/>
        <v/>
      </c>
      <c r="BA490" s="12" t="str">
        <f>IF(_xlfn.IFNA(VLOOKUP(AU490,$K:$L,2,FALSE),"")=0,"",_xlfn.IFNA(VLOOKUP(AU490,$K:$L,2,FALSE),""))</f>
        <v/>
      </c>
      <c r="BB490" s="12" t="str">
        <f>IF(_xlfn.IFNA(VLOOKUP(AV490,$K:$L,2,FALSE),"")=0,"",_xlfn.IFNA(VLOOKUP(AV490,$K:$L,2,FALSE),""))</f>
        <v/>
      </c>
      <c r="BC490" s="12" t="str">
        <f>IF(_xlfn.IFNA(VLOOKUP(AW490,$K:$L,2,FALSE),"")=0,"",_xlfn.IFNA(VLOOKUP(AW490,$K:$L,2,FALSE),""))</f>
        <v/>
      </c>
      <c r="BD490" s="12" t="str">
        <f>IF(_xlfn.IFNA(VLOOKUP(AX490,$K:$L,2,FALSE),"")=0,"",_xlfn.IFNA(VLOOKUP(AX490,$K:$L,2,FALSE),""))</f>
        <v/>
      </c>
      <c r="BE490" s="12" t="str">
        <f>IF(_xlfn.IFNA(VLOOKUP(AY490,$K:$L,2,FALSE),"")=0,"",_xlfn.IFNA(VLOOKUP(AY490,$K:$L,2,FALSE),""))</f>
        <v/>
      </c>
      <c r="BF490" s="12" t="str">
        <f>_xlfn.IFNA(VLOOKUP(Y490,对应表!$Z:$AA,2,FALSE)&amp;Z490,"")</f>
        <v>CPR:32</v>
      </c>
      <c r="BG490" s="12" t="str">
        <f>_xlfn.IFNA(VLOOKUP(AA490,对应表!$Z:$AA,2,FALSE)&amp;AB490,"")</f>
        <v>SPD_P:10</v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L490">
        <f t="shared" si="143"/>
        <v>32</v>
      </c>
      <c r="BM490">
        <f t="shared" si="144"/>
        <v>10</v>
      </c>
    </row>
    <row r="491" spans="11:65" x14ac:dyDescent="0.15">
      <c r="K491" t="str">
        <f t="shared" si="146"/>
        <v>被动冷血lv19</v>
      </c>
      <c r="L491" s="6" t="str">
        <f>Q491&amp;":"&amp;M491&amp;":"&amp;VLOOKUP(N491,对应表!B:C,2,FALSE)&amp;":"&amp;IF(buff!O491="",0,O491)</f>
        <v>20419:100:1:0</v>
      </c>
      <c r="M491">
        <v>100</v>
      </c>
      <c r="N491" s="1" t="s">
        <v>299</v>
      </c>
      <c r="O491">
        <v>0</v>
      </c>
      <c r="Q491">
        <v>20419</v>
      </c>
      <c r="R491" s="4" t="s">
        <v>1403</v>
      </c>
      <c r="S491" s="4" t="str">
        <f t="shared" si="139"/>
        <v>被动冷血lv19</v>
      </c>
      <c r="T491" t="s">
        <v>300</v>
      </c>
      <c r="Y491" t="s">
        <v>1301</v>
      </c>
      <c r="Z491">
        <v>33</v>
      </c>
      <c r="AA491" t="s">
        <v>414</v>
      </c>
      <c r="AB491">
        <v>10</v>
      </c>
      <c r="AI491" s="12" t="str">
        <f t="shared" si="147"/>
        <v>CPR:33|SPD_P:10</v>
      </c>
      <c r="AR491">
        <v>999</v>
      </c>
      <c r="AU491" s="4"/>
      <c r="AV491" s="4"/>
      <c r="AW491" s="4"/>
      <c r="AX491" s="4"/>
      <c r="AZ491" s="12" t="str">
        <f t="shared" si="148"/>
        <v/>
      </c>
      <c r="BA491" s="12" t="str">
        <f>IF(_xlfn.IFNA(VLOOKUP(AU491,$K:$L,2,FALSE),"")=0,"",_xlfn.IFNA(VLOOKUP(AU491,$K:$L,2,FALSE),""))</f>
        <v/>
      </c>
      <c r="BB491" s="12" t="str">
        <f>IF(_xlfn.IFNA(VLOOKUP(AV491,$K:$L,2,FALSE),"")=0,"",_xlfn.IFNA(VLOOKUP(AV491,$K:$L,2,FALSE),""))</f>
        <v/>
      </c>
      <c r="BC491" s="12" t="str">
        <f>IF(_xlfn.IFNA(VLOOKUP(AW491,$K:$L,2,FALSE),"")=0,"",_xlfn.IFNA(VLOOKUP(AW491,$K:$L,2,FALSE),""))</f>
        <v/>
      </c>
      <c r="BD491" s="12" t="str">
        <f>IF(_xlfn.IFNA(VLOOKUP(AX491,$K:$L,2,FALSE),"")=0,"",_xlfn.IFNA(VLOOKUP(AX491,$K:$L,2,FALSE),""))</f>
        <v/>
      </c>
      <c r="BE491" s="12" t="str">
        <f>IF(_xlfn.IFNA(VLOOKUP(AY491,$K:$L,2,FALSE),"")=0,"",_xlfn.IFNA(VLOOKUP(AY491,$K:$L,2,FALSE),""))</f>
        <v/>
      </c>
      <c r="BF491" s="12" t="str">
        <f>_xlfn.IFNA(VLOOKUP(Y491,对应表!$Z:$AA,2,FALSE)&amp;Z491,"")</f>
        <v>CPR:33</v>
      </c>
      <c r="BG491" s="12" t="str">
        <f>_xlfn.IFNA(VLOOKUP(AA491,对应表!$Z:$AA,2,FALSE)&amp;AB491,"")</f>
        <v>SPD_P:10</v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L491">
        <f t="shared" si="143"/>
        <v>33</v>
      </c>
      <c r="BM491">
        <f t="shared" si="144"/>
        <v>10</v>
      </c>
    </row>
    <row r="492" spans="11:65" x14ac:dyDescent="0.15">
      <c r="K492" t="str">
        <f t="shared" si="146"/>
        <v>被动冷血lv20</v>
      </c>
      <c r="L492" s="6" t="str">
        <f>Q492&amp;":"&amp;M492&amp;":"&amp;VLOOKUP(N492,对应表!B:C,2,FALSE)&amp;":"&amp;IF(buff!O492="",0,O492)</f>
        <v>20420:100:1:0</v>
      </c>
      <c r="M492">
        <v>100</v>
      </c>
      <c r="N492" s="1" t="s">
        <v>299</v>
      </c>
      <c r="O492">
        <v>0</v>
      </c>
      <c r="Q492">
        <v>20420</v>
      </c>
      <c r="R492" s="4" t="s">
        <v>1404</v>
      </c>
      <c r="S492" s="4" t="str">
        <f t="shared" si="139"/>
        <v>被动冷血lv20</v>
      </c>
      <c r="T492" t="s">
        <v>300</v>
      </c>
      <c r="Y492" t="s">
        <v>1301</v>
      </c>
      <c r="Z492">
        <v>34</v>
      </c>
      <c r="AA492" t="s">
        <v>414</v>
      </c>
      <c r="AB492">
        <v>10</v>
      </c>
      <c r="AI492" s="12" t="str">
        <f t="shared" si="147"/>
        <v>CPR:34|SPD_P:10</v>
      </c>
      <c r="AR492">
        <v>999</v>
      </c>
      <c r="AU492" s="4"/>
      <c r="AV492" s="4"/>
      <c r="AW492" s="4"/>
      <c r="AX492" s="4"/>
      <c r="AZ492" s="12" t="str">
        <f t="shared" si="148"/>
        <v/>
      </c>
      <c r="BA492" s="12" t="str">
        <f>IF(_xlfn.IFNA(VLOOKUP(AU492,$K:$L,2,FALSE),"")=0,"",_xlfn.IFNA(VLOOKUP(AU492,$K:$L,2,FALSE),""))</f>
        <v/>
      </c>
      <c r="BB492" s="12" t="str">
        <f>IF(_xlfn.IFNA(VLOOKUP(AV492,$K:$L,2,FALSE),"")=0,"",_xlfn.IFNA(VLOOKUP(AV492,$K:$L,2,FALSE),""))</f>
        <v/>
      </c>
      <c r="BC492" s="12" t="str">
        <f>IF(_xlfn.IFNA(VLOOKUP(AW492,$K:$L,2,FALSE),"")=0,"",_xlfn.IFNA(VLOOKUP(AW492,$K:$L,2,FALSE),""))</f>
        <v/>
      </c>
      <c r="BD492" s="12" t="str">
        <f>IF(_xlfn.IFNA(VLOOKUP(AX492,$K:$L,2,FALSE),"")=0,"",_xlfn.IFNA(VLOOKUP(AX492,$K:$L,2,FALSE),""))</f>
        <v/>
      </c>
      <c r="BE492" s="12" t="str">
        <f>IF(_xlfn.IFNA(VLOOKUP(AY492,$K:$L,2,FALSE),"")=0,"",_xlfn.IFNA(VLOOKUP(AY492,$K:$L,2,FALSE),""))</f>
        <v/>
      </c>
      <c r="BF492" s="12" t="str">
        <f>_xlfn.IFNA(VLOOKUP(Y492,对应表!$Z:$AA,2,FALSE)&amp;Z492,"")</f>
        <v>CPR:34</v>
      </c>
      <c r="BG492" s="12" t="str">
        <f>_xlfn.IFNA(VLOOKUP(AA492,对应表!$Z:$AA,2,FALSE)&amp;AB492,"")</f>
        <v>SPD_P:10</v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L492">
        <f t="shared" si="143"/>
        <v>34</v>
      </c>
      <c r="BM492">
        <f t="shared" si="144"/>
        <v>10</v>
      </c>
    </row>
    <row r="493" spans="11:65" x14ac:dyDescent="0.15">
      <c r="K493" t="str">
        <f t="shared" ref="K493:K512" si="150">R493</f>
        <v>被动格挡lv1</v>
      </c>
      <c r="L493" s="6" t="str">
        <f>Q493&amp;":"&amp;M493&amp;":"&amp;VLOOKUP(N493,对应表!B:C,2,FALSE)&amp;":"&amp;IF(buff!O493="",0,O493)</f>
        <v>20421:100:1:0</v>
      </c>
      <c r="M493">
        <v>100</v>
      </c>
      <c r="N493" s="1" t="s">
        <v>299</v>
      </c>
      <c r="O493">
        <v>0</v>
      </c>
      <c r="Q493">
        <v>20421</v>
      </c>
      <c r="R493" s="4" t="s">
        <v>1405</v>
      </c>
      <c r="S493" s="4" t="str">
        <f t="shared" si="139"/>
        <v>被动格挡lv1</v>
      </c>
      <c r="T493" t="s">
        <v>300</v>
      </c>
      <c r="Y493" t="s">
        <v>1425</v>
      </c>
      <c r="Z493">
        <v>10</v>
      </c>
      <c r="AI493" s="12" t="str">
        <f t="shared" ref="AI493:AI512" si="151">IF(BF493="","",BF493)&amp;IF(BG493="","","|"&amp;BG493)&amp;IF(BH493="","","|"&amp;BH493)&amp;IF(BI493="","","|"&amp;BI493)&amp;IF(BJ493="","","|"&amp;BJ493)</f>
        <v>BOK:10</v>
      </c>
      <c r="AR493">
        <v>999</v>
      </c>
      <c r="AU493" s="4"/>
      <c r="AV493" s="4"/>
      <c r="AW493" s="4"/>
      <c r="AX493" s="4"/>
      <c r="AZ493" s="12" t="str">
        <f t="shared" ref="AZ493:AZ512" si="152">IF(BA493="","",BA493)&amp;IF(BB493="","","|"&amp;BB493)&amp;IF(BC493="","","|"&amp;BC493)&amp;IF(BD493="","","|"&amp;BD493)&amp;IF(BE493="","","|"&amp;BE493)</f>
        <v/>
      </c>
      <c r="BA493" s="12" t="str">
        <f>IF(_xlfn.IFNA(VLOOKUP(AU493,$K:$L,2,FALSE),"")=0,"",_xlfn.IFNA(VLOOKUP(AU493,$K:$L,2,FALSE),""))</f>
        <v/>
      </c>
      <c r="BB493" s="12" t="str">
        <f>IF(_xlfn.IFNA(VLOOKUP(AV493,$K:$L,2,FALSE),"")=0,"",_xlfn.IFNA(VLOOKUP(AV493,$K:$L,2,FALSE),""))</f>
        <v/>
      </c>
      <c r="BC493" s="12" t="str">
        <f>IF(_xlfn.IFNA(VLOOKUP(AW493,$K:$L,2,FALSE),"")=0,"",_xlfn.IFNA(VLOOKUP(AW493,$K:$L,2,FALSE),""))</f>
        <v/>
      </c>
      <c r="BD493" s="12" t="str">
        <f>IF(_xlfn.IFNA(VLOOKUP(AX493,$K:$L,2,FALSE),"")=0,"",_xlfn.IFNA(VLOOKUP(AX493,$K:$L,2,FALSE),""))</f>
        <v/>
      </c>
      <c r="BE493" s="12" t="str">
        <f>IF(_xlfn.IFNA(VLOOKUP(AY493,$K:$L,2,FALSE),"")=0,"",_xlfn.IFNA(VLOOKUP(AY493,$K:$L,2,FALSE),""))</f>
        <v/>
      </c>
      <c r="BF493" s="12" t="str">
        <f>_xlfn.IFNA(VLOOKUP(Y493,对应表!$Z:$AA,2,FALSE)&amp;Z493,"")</f>
        <v>BOK:10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L493">
        <f t="shared" si="143"/>
        <v>10</v>
      </c>
      <c r="BM493" t="str">
        <f t="shared" si="144"/>
        <v/>
      </c>
    </row>
    <row r="494" spans="11:65" x14ac:dyDescent="0.15">
      <c r="K494" t="str">
        <f t="shared" si="150"/>
        <v>被动格挡lv2</v>
      </c>
      <c r="L494" s="6" t="str">
        <f>Q494&amp;":"&amp;M494&amp;":"&amp;VLOOKUP(N494,对应表!B:C,2,FALSE)&amp;":"&amp;IF(buff!O494="",0,O494)</f>
        <v>20422:100:1:0</v>
      </c>
      <c r="M494">
        <v>100</v>
      </c>
      <c r="N494" s="1" t="s">
        <v>299</v>
      </c>
      <c r="O494">
        <v>0</v>
      </c>
      <c r="Q494">
        <v>20422</v>
      </c>
      <c r="R494" s="4" t="s">
        <v>1406</v>
      </c>
      <c r="S494" s="4" t="str">
        <f t="shared" si="139"/>
        <v>被动格挡lv2</v>
      </c>
      <c r="T494" t="s">
        <v>300</v>
      </c>
      <c r="Y494" t="s">
        <v>1425</v>
      </c>
      <c r="Z494">
        <v>11</v>
      </c>
      <c r="AI494" s="12" t="str">
        <f t="shared" si="151"/>
        <v>BOK:11</v>
      </c>
      <c r="AR494">
        <v>999</v>
      </c>
      <c r="AU494" s="4"/>
      <c r="AV494" s="4"/>
      <c r="AW494" s="4"/>
      <c r="AX494" s="4"/>
      <c r="AZ494" s="12" t="str">
        <f t="shared" si="152"/>
        <v/>
      </c>
      <c r="BA494" s="12" t="str">
        <f>IF(_xlfn.IFNA(VLOOKUP(AU494,$K:$L,2,FALSE),"")=0,"",_xlfn.IFNA(VLOOKUP(AU494,$K:$L,2,FALSE),""))</f>
        <v/>
      </c>
      <c r="BB494" s="12" t="str">
        <f>IF(_xlfn.IFNA(VLOOKUP(AV494,$K:$L,2,FALSE),"")=0,"",_xlfn.IFNA(VLOOKUP(AV494,$K:$L,2,FALSE),""))</f>
        <v/>
      </c>
      <c r="BC494" s="12" t="str">
        <f>IF(_xlfn.IFNA(VLOOKUP(AW494,$K:$L,2,FALSE),"")=0,"",_xlfn.IFNA(VLOOKUP(AW494,$K:$L,2,FALSE),""))</f>
        <v/>
      </c>
      <c r="BD494" s="12" t="str">
        <f>IF(_xlfn.IFNA(VLOOKUP(AX494,$K:$L,2,FALSE),"")=0,"",_xlfn.IFNA(VLOOKUP(AX494,$K:$L,2,FALSE),""))</f>
        <v/>
      </c>
      <c r="BE494" s="12" t="str">
        <f>IF(_xlfn.IFNA(VLOOKUP(AY494,$K:$L,2,FALSE),"")=0,"",_xlfn.IFNA(VLOOKUP(AY494,$K:$L,2,FALSE),""))</f>
        <v/>
      </c>
      <c r="BF494" s="12" t="str">
        <f>_xlfn.IFNA(VLOOKUP(Y494,对应表!$Z:$AA,2,FALSE)&amp;Z494,"")</f>
        <v>BOK:11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L494">
        <f t="shared" si="143"/>
        <v>11</v>
      </c>
      <c r="BM494" t="str">
        <f t="shared" si="144"/>
        <v/>
      </c>
    </row>
    <row r="495" spans="11:65" x14ac:dyDescent="0.15">
      <c r="K495" t="str">
        <f t="shared" si="150"/>
        <v>被动格挡lv3</v>
      </c>
      <c r="L495" s="6" t="str">
        <f>Q495&amp;":"&amp;M495&amp;":"&amp;VLOOKUP(N495,对应表!B:C,2,FALSE)&amp;":"&amp;IF(buff!O495="",0,O495)</f>
        <v>20423:100:1:0</v>
      </c>
      <c r="M495">
        <v>100</v>
      </c>
      <c r="N495" s="1" t="s">
        <v>299</v>
      </c>
      <c r="O495">
        <v>0</v>
      </c>
      <c r="Q495">
        <v>20423</v>
      </c>
      <c r="R495" s="4" t="s">
        <v>1407</v>
      </c>
      <c r="S495" s="4" t="str">
        <f t="shared" si="139"/>
        <v>被动格挡lv3</v>
      </c>
      <c r="T495" t="s">
        <v>300</v>
      </c>
      <c r="Y495" t="s">
        <v>1425</v>
      </c>
      <c r="Z495">
        <v>12</v>
      </c>
      <c r="AI495" s="12" t="str">
        <f t="shared" si="151"/>
        <v>BOK:12</v>
      </c>
      <c r="AR495">
        <v>999</v>
      </c>
      <c r="AU495" s="4"/>
      <c r="AV495" s="4"/>
      <c r="AW495" s="4"/>
      <c r="AX495" s="4"/>
      <c r="AZ495" s="12" t="str">
        <f t="shared" si="152"/>
        <v/>
      </c>
      <c r="BA495" s="12" t="str">
        <f>IF(_xlfn.IFNA(VLOOKUP(AU495,$K:$L,2,FALSE),"")=0,"",_xlfn.IFNA(VLOOKUP(AU495,$K:$L,2,FALSE),""))</f>
        <v/>
      </c>
      <c r="BB495" s="12" t="str">
        <f>IF(_xlfn.IFNA(VLOOKUP(AV495,$K:$L,2,FALSE),"")=0,"",_xlfn.IFNA(VLOOKUP(AV495,$K:$L,2,FALSE),""))</f>
        <v/>
      </c>
      <c r="BC495" s="12" t="str">
        <f>IF(_xlfn.IFNA(VLOOKUP(AW495,$K:$L,2,FALSE),"")=0,"",_xlfn.IFNA(VLOOKUP(AW495,$K:$L,2,FALSE),""))</f>
        <v/>
      </c>
      <c r="BD495" s="12" t="str">
        <f>IF(_xlfn.IFNA(VLOOKUP(AX495,$K:$L,2,FALSE),"")=0,"",_xlfn.IFNA(VLOOKUP(AX495,$K:$L,2,FALSE),""))</f>
        <v/>
      </c>
      <c r="BE495" s="12" t="str">
        <f>IF(_xlfn.IFNA(VLOOKUP(AY495,$K:$L,2,FALSE),"")=0,"",_xlfn.IFNA(VLOOKUP(AY495,$K:$L,2,FALSE),""))</f>
        <v/>
      </c>
      <c r="BF495" s="12" t="str">
        <f>_xlfn.IFNA(VLOOKUP(Y495,对应表!$Z:$AA,2,FALSE)&amp;Z495,"")</f>
        <v>BOK:12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L495">
        <f t="shared" si="143"/>
        <v>12</v>
      </c>
      <c r="BM495" t="str">
        <f t="shared" si="144"/>
        <v/>
      </c>
    </row>
    <row r="496" spans="11:65" x14ac:dyDescent="0.15">
      <c r="K496" t="str">
        <f t="shared" si="150"/>
        <v>被动格挡lv4</v>
      </c>
      <c r="L496" s="6" t="str">
        <f>Q496&amp;":"&amp;M496&amp;":"&amp;VLOOKUP(N496,对应表!B:C,2,FALSE)&amp;":"&amp;IF(buff!O496="",0,O496)</f>
        <v>20424:100:1:0</v>
      </c>
      <c r="M496">
        <v>100</v>
      </c>
      <c r="N496" s="1" t="s">
        <v>299</v>
      </c>
      <c r="O496">
        <v>0</v>
      </c>
      <c r="Q496">
        <v>20424</v>
      </c>
      <c r="R496" s="4" t="s">
        <v>1408</v>
      </c>
      <c r="S496" s="4" t="str">
        <f t="shared" si="139"/>
        <v>被动格挡lv4</v>
      </c>
      <c r="T496" t="s">
        <v>300</v>
      </c>
      <c r="Y496" t="s">
        <v>1425</v>
      </c>
      <c r="Z496">
        <v>13</v>
      </c>
      <c r="AI496" s="12" t="str">
        <f t="shared" si="151"/>
        <v>BOK:13</v>
      </c>
      <c r="AR496">
        <v>999</v>
      </c>
      <c r="AU496" s="4"/>
      <c r="AV496" s="4"/>
      <c r="AW496" s="4"/>
      <c r="AX496" s="4"/>
      <c r="AZ496" s="12" t="str">
        <f t="shared" si="152"/>
        <v/>
      </c>
      <c r="BA496" s="12" t="str">
        <f>IF(_xlfn.IFNA(VLOOKUP(AU496,$K:$L,2,FALSE),"")=0,"",_xlfn.IFNA(VLOOKUP(AU496,$K:$L,2,FALSE),""))</f>
        <v/>
      </c>
      <c r="BB496" s="12" t="str">
        <f>IF(_xlfn.IFNA(VLOOKUP(AV496,$K:$L,2,FALSE),"")=0,"",_xlfn.IFNA(VLOOKUP(AV496,$K:$L,2,FALSE),""))</f>
        <v/>
      </c>
      <c r="BC496" s="12" t="str">
        <f>IF(_xlfn.IFNA(VLOOKUP(AW496,$K:$L,2,FALSE),"")=0,"",_xlfn.IFNA(VLOOKUP(AW496,$K:$L,2,FALSE),""))</f>
        <v/>
      </c>
      <c r="BD496" s="12" t="str">
        <f>IF(_xlfn.IFNA(VLOOKUP(AX496,$K:$L,2,FALSE),"")=0,"",_xlfn.IFNA(VLOOKUP(AX496,$K:$L,2,FALSE),""))</f>
        <v/>
      </c>
      <c r="BE496" s="12" t="str">
        <f>IF(_xlfn.IFNA(VLOOKUP(AY496,$K:$L,2,FALSE),"")=0,"",_xlfn.IFNA(VLOOKUP(AY496,$K:$L,2,FALSE),""))</f>
        <v/>
      </c>
      <c r="BF496" s="12" t="str">
        <f>_xlfn.IFNA(VLOOKUP(Y496,对应表!$Z:$AA,2,FALSE)&amp;Z496,"")</f>
        <v>BOK:13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L496">
        <f t="shared" si="143"/>
        <v>13</v>
      </c>
      <c r="BM496" t="str">
        <f t="shared" si="144"/>
        <v/>
      </c>
    </row>
    <row r="497" spans="11:65" x14ac:dyDescent="0.15">
      <c r="K497" t="str">
        <f t="shared" si="150"/>
        <v>被动格挡lv5</v>
      </c>
      <c r="L497" s="6" t="str">
        <f>Q497&amp;":"&amp;M497&amp;":"&amp;VLOOKUP(N497,对应表!B:C,2,FALSE)&amp;":"&amp;IF(buff!O497="",0,O497)</f>
        <v>20425:100:1:0</v>
      </c>
      <c r="M497">
        <v>100</v>
      </c>
      <c r="N497" s="1" t="s">
        <v>299</v>
      </c>
      <c r="O497">
        <v>0</v>
      </c>
      <c r="Q497">
        <v>20425</v>
      </c>
      <c r="R497" s="4" t="s">
        <v>1409</v>
      </c>
      <c r="S497" s="4" t="str">
        <f t="shared" si="139"/>
        <v>被动格挡lv5</v>
      </c>
      <c r="T497" t="s">
        <v>300</v>
      </c>
      <c r="Y497" t="s">
        <v>1425</v>
      </c>
      <c r="Z497">
        <v>14</v>
      </c>
      <c r="AI497" s="12" t="str">
        <f t="shared" si="151"/>
        <v>BOK:14</v>
      </c>
      <c r="AR497">
        <v>999</v>
      </c>
      <c r="AU497" s="4"/>
      <c r="AV497" s="4"/>
      <c r="AW497" s="4"/>
      <c r="AX497" s="4"/>
      <c r="AZ497" s="12" t="str">
        <f t="shared" si="152"/>
        <v/>
      </c>
      <c r="BA497" s="12" t="str">
        <f>IF(_xlfn.IFNA(VLOOKUP(AU497,$K:$L,2,FALSE),"")=0,"",_xlfn.IFNA(VLOOKUP(AU497,$K:$L,2,FALSE),""))</f>
        <v/>
      </c>
      <c r="BB497" s="12" t="str">
        <f>IF(_xlfn.IFNA(VLOOKUP(AV497,$K:$L,2,FALSE),"")=0,"",_xlfn.IFNA(VLOOKUP(AV497,$K:$L,2,FALSE),""))</f>
        <v/>
      </c>
      <c r="BC497" s="12" t="str">
        <f>IF(_xlfn.IFNA(VLOOKUP(AW497,$K:$L,2,FALSE),"")=0,"",_xlfn.IFNA(VLOOKUP(AW497,$K:$L,2,FALSE),""))</f>
        <v/>
      </c>
      <c r="BD497" s="12" t="str">
        <f>IF(_xlfn.IFNA(VLOOKUP(AX497,$K:$L,2,FALSE),"")=0,"",_xlfn.IFNA(VLOOKUP(AX497,$K:$L,2,FALSE),""))</f>
        <v/>
      </c>
      <c r="BE497" s="12" t="str">
        <f>IF(_xlfn.IFNA(VLOOKUP(AY497,$K:$L,2,FALSE),"")=0,"",_xlfn.IFNA(VLOOKUP(AY497,$K:$L,2,FALSE),""))</f>
        <v/>
      </c>
      <c r="BF497" s="12" t="str">
        <f>_xlfn.IFNA(VLOOKUP(Y497,对应表!$Z:$AA,2,FALSE)&amp;Z497,"")</f>
        <v>BOK:14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L497">
        <f t="shared" si="143"/>
        <v>14</v>
      </c>
      <c r="BM497" t="str">
        <f t="shared" si="144"/>
        <v/>
      </c>
    </row>
    <row r="498" spans="11:65" x14ac:dyDescent="0.15">
      <c r="K498" t="str">
        <f t="shared" si="150"/>
        <v>被动格挡lv6</v>
      </c>
      <c r="L498" s="6" t="str">
        <f>Q498&amp;":"&amp;M498&amp;":"&amp;VLOOKUP(N498,对应表!B:C,2,FALSE)&amp;":"&amp;IF(buff!O498="",0,O498)</f>
        <v>20426:100:1:0</v>
      </c>
      <c r="M498">
        <v>100</v>
      </c>
      <c r="N498" s="1" t="s">
        <v>299</v>
      </c>
      <c r="O498">
        <v>0</v>
      </c>
      <c r="Q498">
        <v>20426</v>
      </c>
      <c r="R498" s="4" t="s">
        <v>1410</v>
      </c>
      <c r="S498" s="4" t="str">
        <f t="shared" si="139"/>
        <v>被动格挡lv6</v>
      </c>
      <c r="T498" t="s">
        <v>300</v>
      </c>
      <c r="Y498" t="s">
        <v>1425</v>
      </c>
      <c r="Z498">
        <v>15</v>
      </c>
      <c r="AI498" s="12" t="str">
        <f t="shared" si="151"/>
        <v>BOK:15</v>
      </c>
      <c r="AR498">
        <v>999</v>
      </c>
      <c r="AU498" s="4"/>
      <c r="AV498" s="4"/>
      <c r="AW498" s="4"/>
      <c r="AX498" s="4"/>
      <c r="AZ498" s="12" t="str">
        <f t="shared" si="152"/>
        <v/>
      </c>
      <c r="BA498" s="12" t="str">
        <f>IF(_xlfn.IFNA(VLOOKUP(AU498,$K:$L,2,FALSE),"")=0,"",_xlfn.IFNA(VLOOKUP(AU498,$K:$L,2,FALSE),""))</f>
        <v/>
      </c>
      <c r="BB498" s="12" t="str">
        <f>IF(_xlfn.IFNA(VLOOKUP(AV498,$K:$L,2,FALSE),"")=0,"",_xlfn.IFNA(VLOOKUP(AV498,$K:$L,2,FALSE),""))</f>
        <v/>
      </c>
      <c r="BC498" s="12" t="str">
        <f>IF(_xlfn.IFNA(VLOOKUP(AW498,$K:$L,2,FALSE),"")=0,"",_xlfn.IFNA(VLOOKUP(AW498,$K:$L,2,FALSE),""))</f>
        <v/>
      </c>
      <c r="BD498" s="12" t="str">
        <f>IF(_xlfn.IFNA(VLOOKUP(AX498,$K:$L,2,FALSE),"")=0,"",_xlfn.IFNA(VLOOKUP(AX498,$K:$L,2,FALSE),""))</f>
        <v/>
      </c>
      <c r="BE498" s="12" t="str">
        <f>IF(_xlfn.IFNA(VLOOKUP(AY498,$K:$L,2,FALSE),"")=0,"",_xlfn.IFNA(VLOOKUP(AY498,$K:$L,2,FALSE),""))</f>
        <v/>
      </c>
      <c r="BF498" s="12" t="str">
        <f>_xlfn.IFNA(VLOOKUP(Y498,对应表!$Z:$AA,2,FALSE)&amp;Z498,"")</f>
        <v>BOK:15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L498">
        <f t="shared" si="143"/>
        <v>15</v>
      </c>
      <c r="BM498" t="str">
        <f t="shared" si="144"/>
        <v/>
      </c>
    </row>
    <row r="499" spans="11:65" x14ac:dyDescent="0.15">
      <c r="K499" t="str">
        <f t="shared" si="150"/>
        <v>被动格挡lv7</v>
      </c>
      <c r="L499" s="6" t="str">
        <f>Q499&amp;":"&amp;M499&amp;":"&amp;VLOOKUP(N499,对应表!B:C,2,FALSE)&amp;":"&amp;IF(buff!O499="",0,O499)</f>
        <v>20427:100:1:0</v>
      </c>
      <c r="M499">
        <v>100</v>
      </c>
      <c r="N499" s="1" t="s">
        <v>299</v>
      </c>
      <c r="O499">
        <v>0</v>
      </c>
      <c r="Q499">
        <v>20427</v>
      </c>
      <c r="R499" s="4" t="s">
        <v>1411</v>
      </c>
      <c r="S499" s="4" t="str">
        <f t="shared" si="139"/>
        <v>被动格挡lv7</v>
      </c>
      <c r="T499" t="s">
        <v>300</v>
      </c>
      <c r="Y499" t="s">
        <v>1425</v>
      </c>
      <c r="Z499">
        <v>16</v>
      </c>
      <c r="AI499" s="12" t="str">
        <f t="shared" si="151"/>
        <v>BOK:16</v>
      </c>
      <c r="AR499">
        <v>999</v>
      </c>
      <c r="AU499" s="4"/>
      <c r="AV499" s="4"/>
      <c r="AW499" s="4"/>
      <c r="AX499" s="4"/>
      <c r="AZ499" s="12" t="str">
        <f t="shared" si="152"/>
        <v/>
      </c>
      <c r="BA499" s="12" t="str">
        <f>IF(_xlfn.IFNA(VLOOKUP(AU499,$K:$L,2,FALSE),"")=0,"",_xlfn.IFNA(VLOOKUP(AU499,$K:$L,2,FALSE),""))</f>
        <v/>
      </c>
      <c r="BB499" s="12" t="str">
        <f>IF(_xlfn.IFNA(VLOOKUP(AV499,$K:$L,2,FALSE),"")=0,"",_xlfn.IFNA(VLOOKUP(AV499,$K:$L,2,FALSE),""))</f>
        <v/>
      </c>
      <c r="BC499" s="12" t="str">
        <f>IF(_xlfn.IFNA(VLOOKUP(AW499,$K:$L,2,FALSE),"")=0,"",_xlfn.IFNA(VLOOKUP(AW499,$K:$L,2,FALSE),""))</f>
        <v/>
      </c>
      <c r="BD499" s="12" t="str">
        <f>IF(_xlfn.IFNA(VLOOKUP(AX499,$K:$L,2,FALSE),"")=0,"",_xlfn.IFNA(VLOOKUP(AX499,$K:$L,2,FALSE),""))</f>
        <v/>
      </c>
      <c r="BE499" s="12" t="str">
        <f>IF(_xlfn.IFNA(VLOOKUP(AY499,$K:$L,2,FALSE),"")=0,"",_xlfn.IFNA(VLOOKUP(AY499,$K:$L,2,FALSE),""))</f>
        <v/>
      </c>
      <c r="BF499" s="12" t="str">
        <f>_xlfn.IFNA(VLOOKUP(Y499,对应表!$Z:$AA,2,FALSE)&amp;Z499,"")</f>
        <v>BOK:16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L499">
        <f t="shared" si="143"/>
        <v>16</v>
      </c>
      <c r="BM499" t="str">
        <f t="shared" si="144"/>
        <v/>
      </c>
    </row>
    <row r="500" spans="11:65" x14ac:dyDescent="0.15">
      <c r="K500" t="str">
        <f t="shared" si="150"/>
        <v>被动格挡lv8</v>
      </c>
      <c r="L500" s="6" t="str">
        <f>Q500&amp;":"&amp;M500&amp;":"&amp;VLOOKUP(N500,对应表!B:C,2,FALSE)&amp;":"&amp;IF(buff!O500="",0,O500)</f>
        <v>20428:100:1:0</v>
      </c>
      <c r="M500">
        <v>100</v>
      </c>
      <c r="N500" s="1" t="s">
        <v>299</v>
      </c>
      <c r="O500">
        <v>0</v>
      </c>
      <c r="Q500">
        <v>20428</v>
      </c>
      <c r="R500" s="4" t="s">
        <v>1412</v>
      </c>
      <c r="S500" s="4" t="str">
        <f t="shared" si="139"/>
        <v>被动格挡lv8</v>
      </c>
      <c r="T500" t="s">
        <v>300</v>
      </c>
      <c r="Y500" t="s">
        <v>1425</v>
      </c>
      <c r="Z500">
        <v>17</v>
      </c>
      <c r="AI500" s="12" t="str">
        <f t="shared" si="151"/>
        <v>BOK:17</v>
      </c>
      <c r="AR500">
        <v>999</v>
      </c>
      <c r="AU500" s="4"/>
      <c r="AV500" s="4"/>
      <c r="AW500" s="4"/>
      <c r="AX500" s="4"/>
      <c r="AZ500" s="12" t="str">
        <f t="shared" si="152"/>
        <v/>
      </c>
      <c r="BA500" s="12" t="str">
        <f>IF(_xlfn.IFNA(VLOOKUP(AU500,$K:$L,2,FALSE),"")=0,"",_xlfn.IFNA(VLOOKUP(AU500,$K:$L,2,FALSE),""))</f>
        <v/>
      </c>
      <c r="BB500" s="12" t="str">
        <f>IF(_xlfn.IFNA(VLOOKUP(AV500,$K:$L,2,FALSE),"")=0,"",_xlfn.IFNA(VLOOKUP(AV500,$K:$L,2,FALSE),""))</f>
        <v/>
      </c>
      <c r="BC500" s="12" t="str">
        <f>IF(_xlfn.IFNA(VLOOKUP(AW500,$K:$L,2,FALSE),"")=0,"",_xlfn.IFNA(VLOOKUP(AW500,$K:$L,2,FALSE),""))</f>
        <v/>
      </c>
      <c r="BD500" s="12" t="str">
        <f>IF(_xlfn.IFNA(VLOOKUP(AX500,$K:$L,2,FALSE),"")=0,"",_xlfn.IFNA(VLOOKUP(AX500,$K:$L,2,FALSE),""))</f>
        <v/>
      </c>
      <c r="BE500" s="12" t="str">
        <f>IF(_xlfn.IFNA(VLOOKUP(AY500,$K:$L,2,FALSE),"")=0,"",_xlfn.IFNA(VLOOKUP(AY500,$K:$L,2,FALSE),""))</f>
        <v/>
      </c>
      <c r="BF500" s="12" t="str">
        <f>_xlfn.IFNA(VLOOKUP(Y500,对应表!$Z:$AA,2,FALSE)&amp;Z500,"")</f>
        <v>BOK:17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L500">
        <f t="shared" si="143"/>
        <v>17</v>
      </c>
      <c r="BM500" t="str">
        <f t="shared" si="144"/>
        <v/>
      </c>
    </row>
    <row r="501" spans="11:65" x14ac:dyDescent="0.15">
      <c r="K501" t="str">
        <f t="shared" si="150"/>
        <v>被动格挡lv9</v>
      </c>
      <c r="L501" s="6" t="str">
        <f>Q501&amp;":"&amp;M501&amp;":"&amp;VLOOKUP(N501,对应表!B:C,2,FALSE)&amp;":"&amp;IF(buff!O501="",0,O501)</f>
        <v>20429:100:1:0</v>
      </c>
      <c r="M501">
        <v>100</v>
      </c>
      <c r="N501" s="1" t="s">
        <v>299</v>
      </c>
      <c r="O501">
        <v>0</v>
      </c>
      <c r="Q501">
        <v>20429</v>
      </c>
      <c r="R501" s="4" t="s">
        <v>1413</v>
      </c>
      <c r="S501" s="4" t="str">
        <f t="shared" si="139"/>
        <v>被动格挡lv9</v>
      </c>
      <c r="T501" t="s">
        <v>300</v>
      </c>
      <c r="Y501" t="s">
        <v>1425</v>
      </c>
      <c r="Z501">
        <v>18</v>
      </c>
      <c r="AI501" s="12" t="str">
        <f t="shared" si="151"/>
        <v>BOK:18</v>
      </c>
      <c r="AR501">
        <v>999</v>
      </c>
      <c r="AU501" s="4"/>
      <c r="AV501" s="4"/>
      <c r="AW501" s="4"/>
      <c r="AX501" s="4"/>
      <c r="AZ501" s="12" t="str">
        <f t="shared" si="152"/>
        <v/>
      </c>
      <c r="BA501" s="12" t="str">
        <f>IF(_xlfn.IFNA(VLOOKUP(AU501,$K:$L,2,FALSE),"")=0,"",_xlfn.IFNA(VLOOKUP(AU501,$K:$L,2,FALSE),""))</f>
        <v/>
      </c>
      <c r="BB501" s="12" t="str">
        <f>IF(_xlfn.IFNA(VLOOKUP(AV501,$K:$L,2,FALSE),"")=0,"",_xlfn.IFNA(VLOOKUP(AV501,$K:$L,2,FALSE),""))</f>
        <v/>
      </c>
      <c r="BC501" s="12" t="str">
        <f>IF(_xlfn.IFNA(VLOOKUP(AW501,$K:$L,2,FALSE),"")=0,"",_xlfn.IFNA(VLOOKUP(AW501,$K:$L,2,FALSE),""))</f>
        <v/>
      </c>
      <c r="BD501" s="12" t="str">
        <f>IF(_xlfn.IFNA(VLOOKUP(AX501,$K:$L,2,FALSE),"")=0,"",_xlfn.IFNA(VLOOKUP(AX501,$K:$L,2,FALSE),""))</f>
        <v/>
      </c>
      <c r="BE501" s="12" t="str">
        <f>IF(_xlfn.IFNA(VLOOKUP(AY501,$K:$L,2,FALSE),"")=0,"",_xlfn.IFNA(VLOOKUP(AY501,$K:$L,2,FALSE),""))</f>
        <v/>
      </c>
      <c r="BF501" s="12" t="str">
        <f>_xlfn.IFNA(VLOOKUP(Y501,对应表!$Z:$AA,2,FALSE)&amp;Z501,"")</f>
        <v>BOK:18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L501">
        <f t="shared" si="143"/>
        <v>18</v>
      </c>
      <c r="BM501" t="str">
        <f t="shared" si="144"/>
        <v/>
      </c>
    </row>
    <row r="502" spans="11:65" x14ac:dyDescent="0.15">
      <c r="K502" t="str">
        <f t="shared" si="150"/>
        <v>被动格挡lv10</v>
      </c>
      <c r="L502" s="6" t="str">
        <f>Q502&amp;":"&amp;M502&amp;":"&amp;VLOOKUP(N502,对应表!B:C,2,FALSE)&amp;":"&amp;IF(buff!O502="",0,O502)</f>
        <v>20430:100:1:0</v>
      </c>
      <c r="M502">
        <v>100</v>
      </c>
      <c r="N502" s="1" t="s">
        <v>299</v>
      </c>
      <c r="O502">
        <v>0</v>
      </c>
      <c r="Q502">
        <v>20430</v>
      </c>
      <c r="R502" s="4" t="s">
        <v>1414</v>
      </c>
      <c r="S502" s="4" t="str">
        <f t="shared" si="139"/>
        <v>被动格挡lv10</v>
      </c>
      <c r="T502" t="s">
        <v>300</v>
      </c>
      <c r="Y502" t="s">
        <v>1425</v>
      </c>
      <c r="Z502">
        <v>19</v>
      </c>
      <c r="AI502" s="12" t="str">
        <f t="shared" si="151"/>
        <v>BOK:19</v>
      </c>
      <c r="AR502">
        <v>999</v>
      </c>
      <c r="AU502" s="4"/>
      <c r="AV502" s="4"/>
      <c r="AW502" s="4"/>
      <c r="AX502" s="4"/>
      <c r="AZ502" s="12" t="str">
        <f t="shared" si="152"/>
        <v/>
      </c>
      <c r="BA502" s="12" t="str">
        <f>IF(_xlfn.IFNA(VLOOKUP(AU502,$K:$L,2,FALSE),"")=0,"",_xlfn.IFNA(VLOOKUP(AU502,$K:$L,2,FALSE),""))</f>
        <v/>
      </c>
      <c r="BB502" s="12" t="str">
        <f>IF(_xlfn.IFNA(VLOOKUP(AV502,$K:$L,2,FALSE),"")=0,"",_xlfn.IFNA(VLOOKUP(AV502,$K:$L,2,FALSE),""))</f>
        <v/>
      </c>
      <c r="BC502" s="12" t="str">
        <f>IF(_xlfn.IFNA(VLOOKUP(AW502,$K:$L,2,FALSE),"")=0,"",_xlfn.IFNA(VLOOKUP(AW502,$K:$L,2,FALSE),""))</f>
        <v/>
      </c>
      <c r="BD502" s="12" t="str">
        <f>IF(_xlfn.IFNA(VLOOKUP(AX502,$K:$L,2,FALSE),"")=0,"",_xlfn.IFNA(VLOOKUP(AX502,$K:$L,2,FALSE),""))</f>
        <v/>
      </c>
      <c r="BE502" s="12" t="str">
        <f>IF(_xlfn.IFNA(VLOOKUP(AY502,$K:$L,2,FALSE),"")=0,"",_xlfn.IFNA(VLOOKUP(AY502,$K:$L,2,FALSE),""))</f>
        <v/>
      </c>
      <c r="BF502" s="12" t="str">
        <f>_xlfn.IFNA(VLOOKUP(Y502,对应表!$Z:$AA,2,FALSE)&amp;Z502,"")</f>
        <v>BOK:19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L502">
        <f t="shared" si="143"/>
        <v>19</v>
      </c>
      <c r="BM502" t="str">
        <f t="shared" si="144"/>
        <v/>
      </c>
    </row>
    <row r="503" spans="11:65" x14ac:dyDescent="0.15">
      <c r="K503" t="str">
        <f t="shared" si="150"/>
        <v>被动格挡lv11</v>
      </c>
      <c r="L503" s="6" t="str">
        <f>Q503&amp;":"&amp;M503&amp;":"&amp;VLOOKUP(N503,对应表!B:C,2,FALSE)&amp;":"&amp;IF(buff!O503="",0,O503)</f>
        <v>20431:100:1:0</v>
      </c>
      <c r="M503">
        <v>100</v>
      </c>
      <c r="N503" s="1" t="s">
        <v>299</v>
      </c>
      <c r="O503">
        <v>0</v>
      </c>
      <c r="Q503">
        <v>20431</v>
      </c>
      <c r="R503" s="4" t="s">
        <v>1415</v>
      </c>
      <c r="S503" s="4" t="str">
        <f t="shared" si="139"/>
        <v>被动格挡lv11</v>
      </c>
      <c r="T503" t="s">
        <v>300</v>
      </c>
      <c r="Y503" t="s">
        <v>1425</v>
      </c>
      <c r="Z503">
        <v>20</v>
      </c>
      <c r="AI503" s="12" t="str">
        <f t="shared" si="151"/>
        <v>BOK:20</v>
      </c>
      <c r="AR503">
        <v>999</v>
      </c>
      <c r="AU503" s="4"/>
      <c r="AV503" s="4"/>
      <c r="AW503" s="4"/>
      <c r="AX503" s="4"/>
      <c r="AZ503" s="12" t="str">
        <f t="shared" si="152"/>
        <v/>
      </c>
      <c r="BA503" s="12" t="str">
        <f>IF(_xlfn.IFNA(VLOOKUP(AU503,$K:$L,2,FALSE),"")=0,"",_xlfn.IFNA(VLOOKUP(AU503,$K:$L,2,FALSE),""))</f>
        <v/>
      </c>
      <c r="BB503" s="12" t="str">
        <f>IF(_xlfn.IFNA(VLOOKUP(AV503,$K:$L,2,FALSE),"")=0,"",_xlfn.IFNA(VLOOKUP(AV503,$K:$L,2,FALSE),""))</f>
        <v/>
      </c>
      <c r="BC503" s="12" t="str">
        <f>IF(_xlfn.IFNA(VLOOKUP(AW503,$K:$L,2,FALSE),"")=0,"",_xlfn.IFNA(VLOOKUP(AW503,$K:$L,2,FALSE),""))</f>
        <v/>
      </c>
      <c r="BD503" s="12" t="str">
        <f>IF(_xlfn.IFNA(VLOOKUP(AX503,$K:$L,2,FALSE),"")=0,"",_xlfn.IFNA(VLOOKUP(AX503,$K:$L,2,FALSE),""))</f>
        <v/>
      </c>
      <c r="BE503" s="12" t="str">
        <f>IF(_xlfn.IFNA(VLOOKUP(AY503,$K:$L,2,FALSE),"")=0,"",_xlfn.IFNA(VLOOKUP(AY503,$K:$L,2,FALSE),""))</f>
        <v/>
      </c>
      <c r="BF503" s="12" t="str">
        <f>_xlfn.IFNA(VLOOKUP(Y503,对应表!$Z:$AA,2,FALSE)&amp;Z503,"")</f>
        <v>BOK:20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L503">
        <f t="shared" si="143"/>
        <v>20</v>
      </c>
      <c r="BM503" t="str">
        <f t="shared" si="144"/>
        <v/>
      </c>
    </row>
    <row r="504" spans="11:65" x14ac:dyDescent="0.15">
      <c r="K504" t="str">
        <f t="shared" si="150"/>
        <v>被动格挡lv12</v>
      </c>
      <c r="L504" s="6" t="str">
        <f>Q504&amp;":"&amp;M504&amp;":"&amp;VLOOKUP(N504,对应表!B:C,2,FALSE)&amp;":"&amp;IF(buff!O504="",0,O504)</f>
        <v>20432:100:1:0</v>
      </c>
      <c r="M504">
        <v>100</v>
      </c>
      <c r="N504" s="1" t="s">
        <v>299</v>
      </c>
      <c r="O504">
        <v>0</v>
      </c>
      <c r="Q504">
        <v>20432</v>
      </c>
      <c r="R504" s="4" t="s">
        <v>1416</v>
      </c>
      <c r="S504" s="4" t="str">
        <f t="shared" si="139"/>
        <v>被动格挡lv12</v>
      </c>
      <c r="T504" t="s">
        <v>300</v>
      </c>
      <c r="Y504" t="s">
        <v>1425</v>
      </c>
      <c r="Z504">
        <v>21</v>
      </c>
      <c r="AI504" s="12" t="str">
        <f t="shared" si="151"/>
        <v>BOK:21</v>
      </c>
      <c r="AR504">
        <v>999</v>
      </c>
      <c r="AU504" s="4"/>
      <c r="AV504" s="4"/>
      <c r="AW504" s="4"/>
      <c r="AX504" s="4"/>
      <c r="AZ504" s="12" t="str">
        <f t="shared" si="152"/>
        <v/>
      </c>
      <c r="BA504" s="12" t="str">
        <f>IF(_xlfn.IFNA(VLOOKUP(AU504,$K:$L,2,FALSE),"")=0,"",_xlfn.IFNA(VLOOKUP(AU504,$K:$L,2,FALSE),""))</f>
        <v/>
      </c>
      <c r="BB504" s="12" t="str">
        <f>IF(_xlfn.IFNA(VLOOKUP(AV504,$K:$L,2,FALSE),"")=0,"",_xlfn.IFNA(VLOOKUP(AV504,$K:$L,2,FALSE),""))</f>
        <v/>
      </c>
      <c r="BC504" s="12" t="str">
        <f>IF(_xlfn.IFNA(VLOOKUP(AW504,$K:$L,2,FALSE),"")=0,"",_xlfn.IFNA(VLOOKUP(AW504,$K:$L,2,FALSE),""))</f>
        <v/>
      </c>
      <c r="BD504" s="12" t="str">
        <f>IF(_xlfn.IFNA(VLOOKUP(AX504,$K:$L,2,FALSE),"")=0,"",_xlfn.IFNA(VLOOKUP(AX504,$K:$L,2,FALSE),""))</f>
        <v/>
      </c>
      <c r="BE504" s="12" t="str">
        <f>IF(_xlfn.IFNA(VLOOKUP(AY504,$K:$L,2,FALSE),"")=0,"",_xlfn.IFNA(VLOOKUP(AY504,$K:$L,2,FALSE),""))</f>
        <v/>
      </c>
      <c r="BF504" s="12" t="str">
        <f>_xlfn.IFNA(VLOOKUP(Y504,对应表!$Z:$AA,2,FALSE)&amp;Z504,"")</f>
        <v>BOK:21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L504">
        <f t="shared" si="143"/>
        <v>21</v>
      </c>
      <c r="BM504" t="str">
        <f t="shared" si="144"/>
        <v/>
      </c>
    </row>
    <row r="505" spans="11:65" x14ac:dyDescent="0.15">
      <c r="K505" t="str">
        <f t="shared" si="150"/>
        <v>被动格挡lv13</v>
      </c>
      <c r="L505" s="6" t="str">
        <f>Q505&amp;":"&amp;M505&amp;":"&amp;VLOOKUP(N505,对应表!B:C,2,FALSE)&amp;":"&amp;IF(buff!O505="",0,O505)</f>
        <v>20433:100:1:0</v>
      </c>
      <c r="M505">
        <v>100</v>
      </c>
      <c r="N505" s="1" t="s">
        <v>299</v>
      </c>
      <c r="O505">
        <v>0</v>
      </c>
      <c r="Q505">
        <v>20433</v>
      </c>
      <c r="R505" s="4" t="s">
        <v>1417</v>
      </c>
      <c r="S505" s="4" t="str">
        <f t="shared" si="139"/>
        <v>被动格挡lv13</v>
      </c>
      <c r="T505" t="s">
        <v>300</v>
      </c>
      <c r="Y505" t="s">
        <v>1425</v>
      </c>
      <c r="Z505">
        <v>22</v>
      </c>
      <c r="AI505" s="12" t="str">
        <f t="shared" si="151"/>
        <v>BOK:22</v>
      </c>
      <c r="AR505">
        <v>999</v>
      </c>
      <c r="AU505" s="4"/>
      <c r="AV505" s="4"/>
      <c r="AW505" s="4"/>
      <c r="AX505" s="4"/>
      <c r="AZ505" s="12" t="str">
        <f t="shared" si="152"/>
        <v/>
      </c>
      <c r="BA505" s="12" t="str">
        <f>IF(_xlfn.IFNA(VLOOKUP(AU505,$K:$L,2,FALSE),"")=0,"",_xlfn.IFNA(VLOOKUP(AU505,$K:$L,2,FALSE),""))</f>
        <v/>
      </c>
      <c r="BB505" s="12" t="str">
        <f>IF(_xlfn.IFNA(VLOOKUP(AV505,$K:$L,2,FALSE),"")=0,"",_xlfn.IFNA(VLOOKUP(AV505,$K:$L,2,FALSE),""))</f>
        <v/>
      </c>
      <c r="BC505" s="12" t="str">
        <f>IF(_xlfn.IFNA(VLOOKUP(AW505,$K:$L,2,FALSE),"")=0,"",_xlfn.IFNA(VLOOKUP(AW505,$K:$L,2,FALSE),""))</f>
        <v/>
      </c>
      <c r="BD505" s="12" t="str">
        <f>IF(_xlfn.IFNA(VLOOKUP(AX505,$K:$L,2,FALSE),"")=0,"",_xlfn.IFNA(VLOOKUP(AX505,$K:$L,2,FALSE),""))</f>
        <v/>
      </c>
      <c r="BE505" s="12" t="str">
        <f>IF(_xlfn.IFNA(VLOOKUP(AY505,$K:$L,2,FALSE),"")=0,"",_xlfn.IFNA(VLOOKUP(AY505,$K:$L,2,FALSE),""))</f>
        <v/>
      </c>
      <c r="BF505" s="12" t="str">
        <f>_xlfn.IFNA(VLOOKUP(Y505,对应表!$Z:$AA,2,FALSE)&amp;Z505,"")</f>
        <v>BOK:22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L505">
        <f t="shared" si="143"/>
        <v>22</v>
      </c>
      <c r="BM505" t="str">
        <f t="shared" si="144"/>
        <v/>
      </c>
    </row>
    <row r="506" spans="11:65" x14ac:dyDescent="0.15">
      <c r="K506" t="str">
        <f t="shared" si="150"/>
        <v>被动格挡lv14</v>
      </c>
      <c r="L506" s="6" t="str">
        <f>Q506&amp;":"&amp;M506&amp;":"&amp;VLOOKUP(N506,对应表!B:C,2,FALSE)&amp;":"&amp;IF(buff!O506="",0,O506)</f>
        <v>20434:100:1:0</v>
      </c>
      <c r="M506">
        <v>100</v>
      </c>
      <c r="N506" s="1" t="s">
        <v>299</v>
      </c>
      <c r="O506">
        <v>0</v>
      </c>
      <c r="Q506">
        <v>20434</v>
      </c>
      <c r="R506" s="4" t="s">
        <v>1418</v>
      </c>
      <c r="S506" s="4" t="str">
        <f t="shared" si="139"/>
        <v>被动格挡lv14</v>
      </c>
      <c r="T506" t="s">
        <v>300</v>
      </c>
      <c r="Y506" t="s">
        <v>1425</v>
      </c>
      <c r="Z506">
        <v>23</v>
      </c>
      <c r="AI506" s="12" t="str">
        <f t="shared" si="151"/>
        <v>BOK:23</v>
      </c>
      <c r="AR506">
        <v>999</v>
      </c>
      <c r="AU506" s="4"/>
      <c r="AV506" s="4"/>
      <c r="AW506" s="4"/>
      <c r="AX506" s="4"/>
      <c r="AZ506" s="12" t="str">
        <f t="shared" si="152"/>
        <v/>
      </c>
      <c r="BA506" s="12" t="str">
        <f>IF(_xlfn.IFNA(VLOOKUP(AU506,$K:$L,2,FALSE),"")=0,"",_xlfn.IFNA(VLOOKUP(AU506,$K:$L,2,FALSE),""))</f>
        <v/>
      </c>
      <c r="BB506" s="12" t="str">
        <f>IF(_xlfn.IFNA(VLOOKUP(AV506,$K:$L,2,FALSE),"")=0,"",_xlfn.IFNA(VLOOKUP(AV506,$K:$L,2,FALSE),""))</f>
        <v/>
      </c>
      <c r="BC506" s="12" t="str">
        <f>IF(_xlfn.IFNA(VLOOKUP(AW506,$K:$L,2,FALSE),"")=0,"",_xlfn.IFNA(VLOOKUP(AW506,$K:$L,2,FALSE),""))</f>
        <v/>
      </c>
      <c r="BD506" s="12" t="str">
        <f>IF(_xlfn.IFNA(VLOOKUP(AX506,$K:$L,2,FALSE),"")=0,"",_xlfn.IFNA(VLOOKUP(AX506,$K:$L,2,FALSE),""))</f>
        <v/>
      </c>
      <c r="BE506" s="12" t="str">
        <f>IF(_xlfn.IFNA(VLOOKUP(AY506,$K:$L,2,FALSE),"")=0,"",_xlfn.IFNA(VLOOKUP(AY506,$K:$L,2,FALSE),""))</f>
        <v/>
      </c>
      <c r="BF506" s="12" t="str">
        <f>_xlfn.IFNA(VLOOKUP(Y506,对应表!$Z:$AA,2,FALSE)&amp;Z506,"")</f>
        <v>BOK:23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L506">
        <f t="shared" si="143"/>
        <v>23</v>
      </c>
      <c r="BM506" t="str">
        <f t="shared" si="144"/>
        <v/>
      </c>
    </row>
    <row r="507" spans="11:65" x14ac:dyDescent="0.15">
      <c r="K507" t="str">
        <f t="shared" si="150"/>
        <v>被动格挡lv15</v>
      </c>
      <c r="L507" s="6" t="str">
        <f>Q507&amp;":"&amp;M507&amp;":"&amp;VLOOKUP(N507,对应表!B:C,2,FALSE)&amp;":"&amp;IF(buff!O507="",0,O507)</f>
        <v>20435:100:1:0</v>
      </c>
      <c r="M507">
        <v>100</v>
      </c>
      <c r="N507" s="1" t="s">
        <v>299</v>
      </c>
      <c r="O507">
        <v>0</v>
      </c>
      <c r="Q507">
        <v>20435</v>
      </c>
      <c r="R507" s="4" t="s">
        <v>1419</v>
      </c>
      <c r="S507" s="4" t="str">
        <f t="shared" si="139"/>
        <v>被动格挡lv15</v>
      </c>
      <c r="T507" t="s">
        <v>300</v>
      </c>
      <c r="Y507" t="s">
        <v>1425</v>
      </c>
      <c r="Z507">
        <v>24</v>
      </c>
      <c r="AI507" s="12" t="str">
        <f t="shared" si="151"/>
        <v>BOK:24</v>
      </c>
      <c r="AR507">
        <v>999</v>
      </c>
      <c r="AU507" s="4"/>
      <c r="AV507" s="4"/>
      <c r="AW507" s="4"/>
      <c r="AX507" s="4"/>
      <c r="AZ507" s="12" t="str">
        <f t="shared" si="152"/>
        <v/>
      </c>
      <c r="BA507" s="12" t="str">
        <f>IF(_xlfn.IFNA(VLOOKUP(AU507,$K:$L,2,FALSE),"")=0,"",_xlfn.IFNA(VLOOKUP(AU507,$K:$L,2,FALSE),""))</f>
        <v/>
      </c>
      <c r="BB507" s="12" t="str">
        <f>IF(_xlfn.IFNA(VLOOKUP(AV507,$K:$L,2,FALSE),"")=0,"",_xlfn.IFNA(VLOOKUP(AV507,$K:$L,2,FALSE),""))</f>
        <v/>
      </c>
      <c r="BC507" s="12" t="str">
        <f>IF(_xlfn.IFNA(VLOOKUP(AW507,$K:$L,2,FALSE),"")=0,"",_xlfn.IFNA(VLOOKUP(AW507,$K:$L,2,FALSE),""))</f>
        <v/>
      </c>
      <c r="BD507" s="12" t="str">
        <f>IF(_xlfn.IFNA(VLOOKUP(AX507,$K:$L,2,FALSE),"")=0,"",_xlfn.IFNA(VLOOKUP(AX507,$K:$L,2,FALSE),""))</f>
        <v/>
      </c>
      <c r="BE507" s="12" t="str">
        <f>IF(_xlfn.IFNA(VLOOKUP(AY507,$K:$L,2,FALSE),"")=0,"",_xlfn.IFNA(VLOOKUP(AY507,$K:$L,2,FALSE),""))</f>
        <v/>
      </c>
      <c r="BF507" s="12" t="str">
        <f>_xlfn.IFNA(VLOOKUP(Y507,对应表!$Z:$AA,2,FALSE)&amp;Z507,"")</f>
        <v>BOK:24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L507">
        <f t="shared" si="143"/>
        <v>24</v>
      </c>
      <c r="BM507" t="str">
        <f t="shared" si="144"/>
        <v/>
      </c>
    </row>
    <row r="508" spans="11:65" x14ac:dyDescent="0.15">
      <c r="K508" t="str">
        <f t="shared" si="150"/>
        <v>被动格挡lv16</v>
      </c>
      <c r="L508" s="6" t="str">
        <f>Q508&amp;":"&amp;M508&amp;":"&amp;VLOOKUP(N508,对应表!B:C,2,FALSE)&amp;":"&amp;IF(buff!O508="",0,O508)</f>
        <v>20436:100:1:0</v>
      </c>
      <c r="M508">
        <v>100</v>
      </c>
      <c r="N508" s="1" t="s">
        <v>299</v>
      </c>
      <c r="O508">
        <v>0</v>
      </c>
      <c r="Q508">
        <v>20436</v>
      </c>
      <c r="R508" s="4" t="s">
        <v>1420</v>
      </c>
      <c r="S508" s="4" t="str">
        <f t="shared" si="139"/>
        <v>被动格挡lv16</v>
      </c>
      <c r="T508" t="s">
        <v>300</v>
      </c>
      <c r="Y508" t="s">
        <v>1425</v>
      </c>
      <c r="Z508">
        <v>25</v>
      </c>
      <c r="AI508" s="12" t="str">
        <f t="shared" si="151"/>
        <v>BOK:25</v>
      </c>
      <c r="AR508">
        <v>999</v>
      </c>
      <c r="AU508" s="4"/>
      <c r="AV508" s="4"/>
      <c r="AW508" s="4"/>
      <c r="AX508" s="4"/>
      <c r="AZ508" s="12" t="str">
        <f t="shared" si="152"/>
        <v/>
      </c>
      <c r="BA508" s="12" t="str">
        <f>IF(_xlfn.IFNA(VLOOKUP(AU508,$K:$L,2,FALSE),"")=0,"",_xlfn.IFNA(VLOOKUP(AU508,$K:$L,2,FALSE),""))</f>
        <v/>
      </c>
      <c r="BB508" s="12" t="str">
        <f>IF(_xlfn.IFNA(VLOOKUP(AV508,$K:$L,2,FALSE),"")=0,"",_xlfn.IFNA(VLOOKUP(AV508,$K:$L,2,FALSE),""))</f>
        <v/>
      </c>
      <c r="BC508" s="12" t="str">
        <f>IF(_xlfn.IFNA(VLOOKUP(AW508,$K:$L,2,FALSE),"")=0,"",_xlfn.IFNA(VLOOKUP(AW508,$K:$L,2,FALSE),""))</f>
        <v/>
      </c>
      <c r="BD508" s="12" t="str">
        <f>IF(_xlfn.IFNA(VLOOKUP(AX508,$K:$L,2,FALSE),"")=0,"",_xlfn.IFNA(VLOOKUP(AX508,$K:$L,2,FALSE),""))</f>
        <v/>
      </c>
      <c r="BE508" s="12" t="str">
        <f>IF(_xlfn.IFNA(VLOOKUP(AY508,$K:$L,2,FALSE),"")=0,"",_xlfn.IFNA(VLOOKUP(AY508,$K:$L,2,FALSE),""))</f>
        <v/>
      </c>
      <c r="BF508" s="12" t="str">
        <f>_xlfn.IFNA(VLOOKUP(Y508,对应表!$Z:$AA,2,FALSE)&amp;Z508,"")</f>
        <v>BOK:25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L508">
        <f t="shared" si="143"/>
        <v>25</v>
      </c>
      <c r="BM508" t="str">
        <f t="shared" si="144"/>
        <v/>
      </c>
    </row>
    <row r="509" spans="11:65" x14ac:dyDescent="0.15">
      <c r="K509" t="str">
        <f t="shared" si="150"/>
        <v>被动格挡lv17</v>
      </c>
      <c r="L509" s="6" t="str">
        <f>Q509&amp;":"&amp;M509&amp;":"&amp;VLOOKUP(N509,对应表!B:C,2,FALSE)&amp;":"&amp;IF(buff!O509="",0,O509)</f>
        <v>20437:100:1:0</v>
      </c>
      <c r="M509">
        <v>100</v>
      </c>
      <c r="N509" s="1" t="s">
        <v>299</v>
      </c>
      <c r="O509">
        <v>0</v>
      </c>
      <c r="Q509">
        <v>20437</v>
      </c>
      <c r="R509" s="4" t="s">
        <v>1421</v>
      </c>
      <c r="S509" s="4" t="str">
        <f t="shared" si="139"/>
        <v>被动格挡lv17</v>
      </c>
      <c r="T509" t="s">
        <v>300</v>
      </c>
      <c r="Y509" t="s">
        <v>1425</v>
      </c>
      <c r="Z509">
        <v>26</v>
      </c>
      <c r="AI509" s="12" t="str">
        <f t="shared" si="151"/>
        <v>BOK:26</v>
      </c>
      <c r="AR509">
        <v>999</v>
      </c>
      <c r="AU509" s="4"/>
      <c r="AV509" s="4"/>
      <c r="AW509" s="4"/>
      <c r="AX509" s="4"/>
      <c r="AZ509" s="12" t="str">
        <f t="shared" si="152"/>
        <v/>
      </c>
      <c r="BA509" s="12" t="str">
        <f>IF(_xlfn.IFNA(VLOOKUP(AU509,$K:$L,2,FALSE),"")=0,"",_xlfn.IFNA(VLOOKUP(AU509,$K:$L,2,FALSE),""))</f>
        <v/>
      </c>
      <c r="BB509" s="12" t="str">
        <f>IF(_xlfn.IFNA(VLOOKUP(AV509,$K:$L,2,FALSE),"")=0,"",_xlfn.IFNA(VLOOKUP(AV509,$K:$L,2,FALSE),""))</f>
        <v/>
      </c>
      <c r="BC509" s="12" t="str">
        <f>IF(_xlfn.IFNA(VLOOKUP(AW509,$K:$L,2,FALSE),"")=0,"",_xlfn.IFNA(VLOOKUP(AW509,$K:$L,2,FALSE),""))</f>
        <v/>
      </c>
      <c r="BD509" s="12" t="str">
        <f>IF(_xlfn.IFNA(VLOOKUP(AX509,$K:$L,2,FALSE),"")=0,"",_xlfn.IFNA(VLOOKUP(AX509,$K:$L,2,FALSE),""))</f>
        <v/>
      </c>
      <c r="BE509" s="12" t="str">
        <f>IF(_xlfn.IFNA(VLOOKUP(AY509,$K:$L,2,FALSE),"")=0,"",_xlfn.IFNA(VLOOKUP(AY509,$K:$L,2,FALSE),""))</f>
        <v/>
      </c>
      <c r="BF509" s="12" t="str">
        <f>_xlfn.IFNA(VLOOKUP(Y509,对应表!$Z:$AA,2,FALSE)&amp;Z509,"")</f>
        <v>BOK:26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L509">
        <f t="shared" si="143"/>
        <v>26</v>
      </c>
      <c r="BM509" t="str">
        <f t="shared" si="144"/>
        <v/>
      </c>
    </row>
    <row r="510" spans="11:65" x14ac:dyDescent="0.15">
      <c r="K510" t="str">
        <f t="shared" si="150"/>
        <v>被动格挡lv18</v>
      </c>
      <c r="L510" s="6" t="str">
        <f>Q510&amp;":"&amp;M510&amp;":"&amp;VLOOKUP(N510,对应表!B:C,2,FALSE)&amp;":"&amp;IF(buff!O510="",0,O510)</f>
        <v>20438:100:1:0</v>
      </c>
      <c r="M510">
        <v>100</v>
      </c>
      <c r="N510" s="1" t="s">
        <v>299</v>
      </c>
      <c r="O510">
        <v>0</v>
      </c>
      <c r="Q510">
        <v>20438</v>
      </c>
      <c r="R510" s="4" t="s">
        <v>1422</v>
      </c>
      <c r="S510" s="4" t="str">
        <f t="shared" si="139"/>
        <v>被动格挡lv18</v>
      </c>
      <c r="T510" t="s">
        <v>300</v>
      </c>
      <c r="Y510" t="s">
        <v>1425</v>
      </c>
      <c r="Z510">
        <v>27</v>
      </c>
      <c r="AI510" s="12" t="str">
        <f t="shared" si="151"/>
        <v>BOK:27</v>
      </c>
      <c r="AR510">
        <v>999</v>
      </c>
      <c r="AU510" s="4"/>
      <c r="AV510" s="4"/>
      <c r="AW510" s="4"/>
      <c r="AX510" s="4"/>
      <c r="AZ510" s="12" t="str">
        <f t="shared" si="152"/>
        <v/>
      </c>
      <c r="BA510" s="12" t="str">
        <f>IF(_xlfn.IFNA(VLOOKUP(AU510,$K:$L,2,FALSE),"")=0,"",_xlfn.IFNA(VLOOKUP(AU510,$K:$L,2,FALSE),""))</f>
        <v/>
      </c>
      <c r="BB510" s="12" t="str">
        <f>IF(_xlfn.IFNA(VLOOKUP(AV510,$K:$L,2,FALSE),"")=0,"",_xlfn.IFNA(VLOOKUP(AV510,$K:$L,2,FALSE),""))</f>
        <v/>
      </c>
      <c r="BC510" s="12" t="str">
        <f>IF(_xlfn.IFNA(VLOOKUP(AW510,$K:$L,2,FALSE),"")=0,"",_xlfn.IFNA(VLOOKUP(AW510,$K:$L,2,FALSE),""))</f>
        <v/>
      </c>
      <c r="BD510" s="12" t="str">
        <f>IF(_xlfn.IFNA(VLOOKUP(AX510,$K:$L,2,FALSE),"")=0,"",_xlfn.IFNA(VLOOKUP(AX510,$K:$L,2,FALSE),""))</f>
        <v/>
      </c>
      <c r="BE510" s="12" t="str">
        <f>IF(_xlfn.IFNA(VLOOKUP(AY510,$K:$L,2,FALSE),"")=0,"",_xlfn.IFNA(VLOOKUP(AY510,$K:$L,2,FALSE),""))</f>
        <v/>
      </c>
      <c r="BF510" s="12" t="str">
        <f>_xlfn.IFNA(VLOOKUP(Y510,对应表!$Z:$AA,2,FALSE)&amp;Z510,"")</f>
        <v>BOK:27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L510">
        <f t="shared" si="143"/>
        <v>27</v>
      </c>
      <c r="BM510" t="str">
        <f t="shared" si="144"/>
        <v/>
      </c>
    </row>
    <row r="511" spans="11:65" x14ac:dyDescent="0.15">
      <c r="K511" t="str">
        <f t="shared" si="150"/>
        <v>被动格挡lv19</v>
      </c>
      <c r="L511" s="6" t="str">
        <f>Q511&amp;":"&amp;M511&amp;":"&amp;VLOOKUP(N511,对应表!B:C,2,FALSE)&amp;":"&amp;IF(buff!O511="",0,O511)</f>
        <v>20439:100:1:0</v>
      </c>
      <c r="M511">
        <v>100</v>
      </c>
      <c r="N511" s="1" t="s">
        <v>299</v>
      </c>
      <c r="O511">
        <v>0</v>
      </c>
      <c r="Q511">
        <v>20439</v>
      </c>
      <c r="R511" s="4" t="s">
        <v>1423</v>
      </c>
      <c r="S511" s="4" t="str">
        <f t="shared" si="139"/>
        <v>被动格挡lv19</v>
      </c>
      <c r="T511" t="s">
        <v>300</v>
      </c>
      <c r="Y511" t="s">
        <v>1425</v>
      </c>
      <c r="Z511">
        <v>28</v>
      </c>
      <c r="AI511" s="12" t="str">
        <f t="shared" si="151"/>
        <v>BOK:28</v>
      </c>
      <c r="AR511">
        <v>999</v>
      </c>
      <c r="AU511" s="4"/>
      <c r="AV511" s="4"/>
      <c r="AW511" s="4"/>
      <c r="AX511" s="4"/>
      <c r="AZ511" s="12" t="str">
        <f t="shared" si="152"/>
        <v/>
      </c>
      <c r="BA511" s="12" t="str">
        <f>IF(_xlfn.IFNA(VLOOKUP(AU511,$K:$L,2,FALSE),"")=0,"",_xlfn.IFNA(VLOOKUP(AU511,$K:$L,2,FALSE),""))</f>
        <v/>
      </c>
      <c r="BB511" s="12" t="str">
        <f>IF(_xlfn.IFNA(VLOOKUP(AV511,$K:$L,2,FALSE),"")=0,"",_xlfn.IFNA(VLOOKUP(AV511,$K:$L,2,FALSE),""))</f>
        <v/>
      </c>
      <c r="BC511" s="12" t="str">
        <f>IF(_xlfn.IFNA(VLOOKUP(AW511,$K:$L,2,FALSE),"")=0,"",_xlfn.IFNA(VLOOKUP(AW511,$K:$L,2,FALSE),""))</f>
        <v/>
      </c>
      <c r="BD511" s="12" t="str">
        <f>IF(_xlfn.IFNA(VLOOKUP(AX511,$K:$L,2,FALSE),"")=0,"",_xlfn.IFNA(VLOOKUP(AX511,$K:$L,2,FALSE),""))</f>
        <v/>
      </c>
      <c r="BE511" s="12" t="str">
        <f>IF(_xlfn.IFNA(VLOOKUP(AY511,$K:$L,2,FALSE),"")=0,"",_xlfn.IFNA(VLOOKUP(AY511,$K:$L,2,FALSE),""))</f>
        <v/>
      </c>
      <c r="BF511" s="12" t="str">
        <f>_xlfn.IFNA(VLOOKUP(Y511,对应表!$Z:$AA,2,FALSE)&amp;Z511,"")</f>
        <v>BOK:28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L511">
        <f t="shared" si="143"/>
        <v>28</v>
      </c>
      <c r="BM511" t="str">
        <f t="shared" si="144"/>
        <v/>
      </c>
    </row>
    <row r="512" spans="11:65" x14ac:dyDescent="0.15">
      <c r="K512" t="str">
        <f t="shared" si="150"/>
        <v>被动格挡lv20</v>
      </c>
      <c r="L512" s="6" t="str">
        <f>Q512&amp;":"&amp;M512&amp;":"&amp;VLOOKUP(N512,对应表!B:C,2,FALSE)&amp;":"&amp;IF(buff!O512="",0,O512)</f>
        <v>20440:100:1:0</v>
      </c>
      <c r="M512">
        <v>100</v>
      </c>
      <c r="N512" s="1" t="s">
        <v>299</v>
      </c>
      <c r="O512">
        <v>0</v>
      </c>
      <c r="Q512">
        <v>20440</v>
      </c>
      <c r="R512" s="4" t="s">
        <v>1424</v>
      </c>
      <c r="S512" s="4" t="str">
        <f t="shared" si="139"/>
        <v>被动格挡lv20</v>
      </c>
      <c r="T512" t="s">
        <v>300</v>
      </c>
      <c r="Y512" t="s">
        <v>1425</v>
      </c>
      <c r="Z512">
        <v>29</v>
      </c>
      <c r="AI512" s="12" t="str">
        <f t="shared" si="151"/>
        <v>BOK:29</v>
      </c>
      <c r="AR512">
        <v>999</v>
      </c>
      <c r="AU512" s="4"/>
      <c r="AV512" s="4"/>
      <c r="AW512" s="4"/>
      <c r="AX512" s="4"/>
      <c r="AZ512" s="12" t="str">
        <f t="shared" si="152"/>
        <v/>
      </c>
      <c r="BA512" s="12" t="str">
        <f>IF(_xlfn.IFNA(VLOOKUP(AU512,$K:$L,2,FALSE),"")=0,"",_xlfn.IFNA(VLOOKUP(AU512,$K:$L,2,FALSE),""))</f>
        <v/>
      </c>
      <c r="BB512" s="12" t="str">
        <f>IF(_xlfn.IFNA(VLOOKUP(AV512,$K:$L,2,FALSE),"")=0,"",_xlfn.IFNA(VLOOKUP(AV512,$K:$L,2,FALSE),""))</f>
        <v/>
      </c>
      <c r="BC512" s="12" t="str">
        <f>IF(_xlfn.IFNA(VLOOKUP(AW512,$K:$L,2,FALSE),"")=0,"",_xlfn.IFNA(VLOOKUP(AW512,$K:$L,2,FALSE),""))</f>
        <v/>
      </c>
      <c r="BD512" s="12" t="str">
        <f>IF(_xlfn.IFNA(VLOOKUP(AX512,$K:$L,2,FALSE),"")=0,"",_xlfn.IFNA(VLOOKUP(AX512,$K:$L,2,FALSE),""))</f>
        <v/>
      </c>
      <c r="BE512" s="12" t="str">
        <f>IF(_xlfn.IFNA(VLOOKUP(AY512,$K:$L,2,FALSE),"")=0,"",_xlfn.IFNA(VLOOKUP(AY512,$K:$L,2,FALSE),""))</f>
        <v/>
      </c>
      <c r="BF512" s="12" t="str">
        <f>_xlfn.IFNA(VLOOKUP(Y512,对应表!$Z:$AA,2,FALSE)&amp;Z512,"")</f>
        <v>BOK:29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L512">
        <f t="shared" si="143"/>
        <v>29</v>
      </c>
      <c r="BM512" t="str">
        <f t="shared" si="144"/>
        <v/>
      </c>
    </row>
    <row r="513" spans="11:65" x14ac:dyDescent="0.15">
      <c r="K513" t="str">
        <f t="shared" ref="K513:K552" si="153">R513</f>
        <v>被动腐蚀lv1</v>
      </c>
      <c r="L513" s="6" t="str">
        <f>Q513&amp;":"&amp;M513&amp;":"&amp;VLOOKUP(N513,对应表!B:C,2,FALSE)&amp;":"&amp;IF(buff!O513="",0,O513)</f>
        <v>20441:100:4:9</v>
      </c>
      <c r="M513">
        <v>100</v>
      </c>
      <c r="N513" s="1" t="s">
        <v>129</v>
      </c>
      <c r="O513">
        <v>9</v>
      </c>
      <c r="Q513">
        <v>20441</v>
      </c>
      <c r="R513" s="4" t="s">
        <v>829</v>
      </c>
      <c r="S513" s="4" t="str">
        <f t="shared" si="139"/>
        <v>被动腐蚀lv1</v>
      </c>
      <c r="T513" t="s">
        <v>300</v>
      </c>
      <c r="Y513" t="s">
        <v>439</v>
      </c>
      <c r="Z513" t="e">
        <f>INT(VLOOKUP($I513,角色属性概况!$I:$N,VLOOKUP($H513,对应表!$AD:$AE,2,FALSE),FALSE)*$J513)</f>
        <v>#N/A</v>
      </c>
      <c r="AI513" s="12" t="str">
        <f t="shared" ref="AI513:AI552" si="154">IF(BF513="","",BF513)&amp;IF(BG513="","","|"&amp;BG513)&amp;IF(BH513="","","|"&amp;BH513)&amp;IF(BI513="","","|"&amp;BI513)&amp;IF(BJ513="","","|"&amp;BJ513)</f>
        <v/>
      </c>
      <c r="AR513">
        <v>999</v>
      </c>
      <c r="AU513" s="4"/>
      <c r="AV513" s="4"/>
      <c r="AW513" s="4"/>
      <c r="AX513" s="4"/>
      <c r="AZ513" s="12" t="str">
        <f t="shared" ref="AZ513:AZ552" si="155">IF(BA513="","",BA513)&amp;IF(BB513="","","|"&amp;BB513)&amp;IF(BC513="","","|"&amp;BC513)&amp;IF(BD513="","","|"&amp;BD513)&amp;IF(BE513="","","|"&amp;BE513)</f>
        <v/>
      </c>
      <c r="BA513" s="12" t="str">
        <f>IF(_xlfn.IFNA(VLOOKUP(AU513,$K:$L,2,FALSE),"")=0,"",_xlfn.IFNA(VLOOKUP(AU513,$K:$L,2,FALSE),""))</f>
        <v/>
      </c>
      <c r="BB513" s="12" t="str">
        <f>IF(_xlfn.IFNA(VLOOKUP(AV513,$K:$L,2,FALSE),"")=0,"",_xlfn.IFNA(VLOOKUP(AV513,$K:$L,2,FALSE),""))</f>
        <v/>
      </c>
      <c r="BC513" s="12" t="str">
        <f>IF(_xlfn.IFNA(VLOOKUP(AW513,$K:$L,2,FALSE),"")=0,"",_xlfn.IFNA(VLOOKUP(AW513,$K:$L,2,FALSE),""))</f>
        <v/>
      </c>
      <c r="BD513" s="12" t="str">
        <f>IF(_xlfn.IFNA(VLOOKUP(AX513,$K:$L,2,FALSE),"")=0,"",_xlfn.IFNA(VLOOKUP(AX513,$K:$L,2,FALSE),""))</f>
        <v/>
      </c>
      <c r="BE513" s="12" t="str">
        <f>IF(_xlfn.IFNA(VLOOKUP(AY513,$K:$L,2,FALSE),"")=0,"",_xlfn.IFNA(VLOOKUP(AY513,$K:$L,2,FALSE),""))</f>
        <v/>
      </c>
      <c r="BF513" s="12" t="str">
        <f>_xlfn.IFNA(VLOOKUP(Y513,对应表!$Z:$AA,2,FALSE)&amp;Z513,"")</f>
        <v/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L513" t="e">
        <f t="shared" si="143"/>
        <v>#N/A</v>
      </c>
      <c r="BM513" t="str">
        <f t="shared" si="144"/>
        <v/>
      </c>
    </row>
    <row r="514" spans="11:65" x14ac:dyDescent="0.15">
      <c r="K514" t="str">
        <f t="shared" si="153"/>
        <v>被动腐蚀lv2</v>
      </c>
      <c r="L514" s="6" t="str">
        <f>Q514&amp;":"&amp;M514&amp;":"&amp;VLOOKUP(N514,对应表!B:C,2,FALSE)&amp;":"&amp;IF(buff!O514="",0,O514)</f>
        <v>20442:100:4:9</v>
      </c>
      <c r="M514">
        <v>100</v>
      </c>
      <c r="N514" s="1" t="s">
        <v>129</v>
      </c>
      <c r="O514">
        <v>9</v>
      </c>
      <c r="Q514">
        <v>20442</v>
      </c>
      <c r="R514" s="4" t="s">
        <v>830</v>
      </c>
      <c r="S514" s="4" t="str">
        <f t="shared" ref="S514:S577" si="156">R514</f>
        <v>被动腐蚀lv2</v>
      </c>
      <c r="T514" t="s">
        <v>300</v>
      </c>
      <c r="Y514" t="s">
        <v>439</v>
      </c>
      <c r="Z514" t="e">
        <f>INT(VLOOKUP($I514,角色属性概况!$I:$N,VLOOKUP($H514,对应表!$AD:$AE,2,FALSE),FALSE)*$J514)</f>
        <v>#N/A</v>
      </c>
      <c r="AI514" s="12" t="str">
        <f t="shared" si="154"/>
        <v/>
      </c>
      <c r="AR514">
        <v>999</v>
      </c>
      <c r="AU514" s="4"/>
      <c r="AV514" s="4"/>
      <c r="AW514" s="4"/>
      <c r="AX514" s="4"/>
      <c r="AZ514" s="12" t="str">
        <f t="shared" si="155"/>
        <v/>
      </c>
      <c r="BA514" s="12" t="str">
        <f>IF(_xlfn.IFNA(VLOOKUP(AU514,$K:$L,2,FALSE),"")=0,"",_xlfn.IFNA(VLOOKUP(AU514,$K:$L,2,FALSE),""))</f>
        <v/>
      </c>
      <c r="BB514" s="12" t="str">
        <f>IF(_xlfn.IFNA(VLOOKUP(AV514,$K:$L,2,FALSE),"")=0,"",_xlfn.IFNA(VLOOKUP(AV514,$K:$L,2,FALSE),""))</f>
        <v/>
      </c>
      <c r="BC514" s="12" t="str">
        <f>IF(_xlfn.IFNA(VLOOKUP(AW514,$K:$L,2,FALSE),"")=0,"",_xlfn.IFNA(VLOOKUP(AW514,$K:$L,2,FALSE),""))</f>
        <v/>
      </c>
      <c r="BD514" s="12" t="str">
        <f>IF(_xlfn.IFNA(VLOOKUP(AX514,$K:$L,2,FALSE),"")=0,"",_xlfn.IFNA(VLOOKUP(AX514,$K:$L,2,FALSE),""))</f>
        <v/>
      </c>
      <c r="BE514" s="12" t="str">
        <f>IF(_xlfn.IFNA(VLOOKUP(AY514,$K:$L,2,FALSE),"")=0,"",_xlfn.IFNA(VLOOKUP(AY514,$K:$L,2,FALSE),""))</f>
        <v/>
      </c>
      <c r="BF514" s="12" t="str">
        <f>_xlfn.IFNA(VLOOKUP(Y514,对应表!$Z:$AA,2,FALSE)&amp;Z514,"")</f>
        <v/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L514" t="e">
        <f t="shared" si="143"/>
        <v>#N/A</v>
      </c>
      <c r="BM514" t="str">
        <f t="shared" si="144"/>
        <v/>
      </c>
    </row>
    <row r="515" spans="11:65" x14ac:dyDescent="0.15">
      <c r="K515" t="str">
        <f t="shared" si="153"/>
        <v>被动腐蚀lv3</v>
      </c>
      <c r="L515" s="6" t="str">
        <f>Q515&amp;":"&amp;M515&amp;":"&amp;VLOOKUP(N515,对应表!B:C,2,FALSE)&amp;":"&amp;IF(buff!O515="",0,O515)</f>
        <v>20443:100:4:9</v>
      </c>
      <c r="M515">
        <v>100</v>
      </c>
      <c r="N515" s="1" t="s">
        <v>129</v>
      </c>
      <c r="O515">
        <v>9</v>
      </c>
      <c r="Q515">
        <v>20443</v>
      </c>
      <c r="R515" s="4" t="s">
        <v>831</v>
      </c>
      <c r="S515" s="4" t="str">
        <f t="shared" si="156"/>
        <v>被动腐蚀lv3</v>
      </c>
      <c r="T515" t="s">
        <v>300</v>
      </c>
      <c r="Y515" t="s">
        <v>439</v>
      </c>
      <c r="Z515" t="e">
        <f>INT(VLOOKUP($I515,角色属性概况!$I:$N,VLOOKUP($H515,对应表!$AD:$AE,2,FALSE),FALSE)*$J515)</f>
        <v>#N/A</v>
      </c>
      <c r="AI515" s="12" t="str">
        <f t="shared" si="154"/>
        <v/>
      </c>
      <c r="AR515">
        <v>999</v>
      </c>
      <c r="AU515" s="4"/>
      <c r="AV515" s="4"/>
      <c r="AW515" s="4"/>
      <c r="AX515" s="4"/>
      <c r="AZ515" s="12" t="str">
        <f t="shared" si="155"/>
        <v/>
      </c>
      <c r="BA515" s="12" t="str">
        <f>IF(_xlfn.IFNA(VLOOKUP(AU515,$K:$L,2,FALSE),"")=0,"",_xlfn.IFNA(VLOOKUP(AU515,$K:$L,2,FALSE),""))</f>
        <v/>
      </c>
      <c r="BB515" s="12" t="str">
        <f>IF(_xlfn.IFNA(VLOOKUP(AV515,$K:$L,2,FALSE),"")=0,"",_xlfn.IFNA(VLOOKUP(AV515,$K:$L,2,FALSE),""))</f>
        <v/>
      </c>
      <c r="BC515" s="12" t="str">
        <f>IF(_xlfn.IFNA(VLOOKUP(AW515,$K:$L,2,FALSE),"")=0,"",_xlfn.IFNA(VLOOKUP(AW515,$K:$L,2,FALSE),""))</f>
        <v/>
      </c>
      <c r="BD515" s="12" t="str">
        <f>IF(_xlfn.IFNA(VLOOKUP(AX515,$K:$L,2,FALSE),"")=0,"",_xlfn.IFNA(VLOOKUP(AX515,$K:$L,2,FALSE),""))</f>
        <v/>
      </c>
      <c r="BE515" s="12" t="str">
        <f>IF(_xlfn.IFNA(VLOOKUP(AY515,$K:$L,2,FALSE),"")=0,"",_xlfn.IFNA(VLOOKUP(AY515,$K:$L,2,FALSE),""))</f>
        <v/>
      </c>
      <c r="BF515" s="12" t="str">
        <f>_xlfn.IFNA(VLOOKUP(Y515,对应表!$Z:$AA,2,FALSE)&amp;Z515,"")</f>
        <v/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L515" t="e">
        <f t="shared" si="143"/>
        <v>#N/A</v>
      </c>
      <c r="BM515" t="str">
        <f t="shared" si="144"/>
        <v/>
      </c>
    </row>
    <row r="516" spans="11:65" x14ac:dyDescent="0.15">
      <c r="K516" t="str">
        <f t="shared" si="153"/>
        <v>被动腐蚀lv4</v>
      </c>
      <c r="L516" s="6" t="str">
        <f>Q516&amp;":"&amp;M516&amp;":"&amp;VLOOKUP(N516,对应表!B:C,2,FALSE)&amp;":"&amp;IF(buff!O516="",0,O516)</f>
        <v>20444:100:4:9</v>
      </c>
      <c r="M516">
        <v>100</v>
      </c>
      <c r="N516" s="1" t="s">
        <v>129</v>
      </c>
      <c r="O516">
        <v>9</v>
      </c>
      <c r="Q516">
        <v>20444</v>
      </c>
      <c r="R516" s="4" t="s">
        <v>832</v>
      </c>
      <c r="S516" s="4" t="str">
        <f t="shared" si="156"/>
        <v>被动腐蚀lv4</v>
      </c>
      <c r="T516" t="s">
        <v>300</v>
      </c>
      <c r="Y516" t="s">
        <v>439</v>
      </c>
      <c r="Z516" t="e">
        <f>INT(VLOOKUP($I516,角色属性概况!$I:$N,VLOOKUP($H516,对应表!$AD:$AE,2,FALSE),FALSE)*$J516)</f>
        <v>#N/A</v>
      </c>
      <c r="AI516" s="12" t="str">
        <f t="shared" si="154"/>
        <v/>
      </c>
      <c r="AR516">
        <v>999</v>
      </c>
      <c r="AU516" s="4"/>
      <c r="AV516" s="4"/>
      <c r="AW516" s="4"/>
      <c r="AX516" s="4"/>
      <c r="AZ516" s="12" t="str">
        <f t="shared" si="155"/>
        <v/>
      </c>
      <c r="BA516" s="12" t="str">
        <f>IF(_xlfn.IFNA(VLOOKUP(AU516,$K:$L,2,FALSE),"")=0,"",_xlfn.IFNA(VLOOKUP(AU516,$K:$L,2,FALSE),""))</f>
        <v/>
      </c>
      <c r="BB516" s="12" t="str">
        <f>IF(_xlfn.IFNA(VLOOKUP(AV516,$K:$L,2,FALSE),"")=0,"",_xlfn.IFNA(VLOOKUP(AV516,$K:$L,2,FALSE),""))</f>
        <v/>
      </c>
      <c r="BC516" s="12" t="str">
        <f>IF(_xlfn.IFNA(VLOOKUP(AW516,$K:$L,2,FALSE),"")=0,"",_xlfn.IFNA(VLOOKUP(AW516,$K:$L,2,FALSE),""))</f>
        <v/>
      </c>
      <c r="BD516" s="12" t="str">
        <f>IF(_xlfn.IFNA(VLOOKUP(AX516,$K:$L,2,FALSE),"")=0,"",_xlfn.IFNA(VLOOKUP(AX516,$K:$L,2,FALSE),""))</f>
        <v/>
      </c>
      <c r="BE516" s="12" t="str">
        <f>IF(_xlfn.IFNA(VLOOKUP(AY516,$K:$L,2,FALSE),"")=0,"",_xlfn.IFNA(VLOOKUP(AY516,$K:$L,2,FALSE),""))</f>
        <v/>
      </c>
      <c r="BF516" s="12" t="str">
        <f>_xlfn.IFNA(VLOOKUP(Y516,对应表!$Z:$AA,2,FALSE)&amp;Z516,"")</f>
        <v/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L516" t="e">
        <f t="shared" si="143"/>
        <v>#N/A</v>
      </c>
      <c r="BM516" t="str">
        <f t="shared" si="144"/>
        <v/>
      </c>
    </row>
    <row r="517" spans="11:65" x14ac:dyDescent="0.15">
      <c r="K517" t="str">
        <f t="shared" si="153"/>
        <v>被动腐蚀lv5</v>
      </c>
      <c r="L517" s="6" t="str">
        <f>Q517&amp;":"&amp;M517&amp;":"&amp;VLOOKUP(N517,对应表!B:C,2,FALSE)&amp;":"&amp;IF(buff!O517="",0,O517)</f>
        <v>20445:100:4:9</v>
      </c>
      <c r="M517">
        <v>100</v>
      </c>
      <c r="N517" s="1" t="s">
        <v>129</v>
      </c>
      <c r="O517">
        <v>9</v>
      </c>
      <c r="Q517">
        <v>20445</v>
      </c>
      <c r="R517" s="4" t="s">
        <v>833</v>
      </c>
      <c r="S517" s="4" t="str">
        <f t="shared" si="156"/>
        <v>被动腐蚀lv5</v>
      </c>
      <c r="T517" t="s">
        <v>300</v>
      </c>
      <c r="Y517" t="s">
        <v>439</v>
      </c>
      <c r="Z517" t="e">
        <f>INT(VLOOKUP($I517,角色属性概况!$I:$N,VLOOKUP($H517,对应表!$AD:$AE,2,FALSE),FALSE)*$J517)</f>
        <v>#N/A</v>
      </c>
      <c r="AI517" s="12" t="str">
        <f t="shared" si="154"/>
        <v/>
      </c>
      <c r="AR517">
        <v>999</v>
      </c>
      <c r="AU517" s="4"/>
      <c r="AV517" s="4"/>
      <c r="AW517" s="4"/>
      <c r="AX517" s="4"/>
      <c r="AZ517" s="12" t="str">
        <f t="shared" si="155"/>
        <v/>
      </c>
      <c r="BA517" s="12" t="str">
        <f>IF(_xlfn.IFNA(VLOOKUP(AU517,$K:$L,2,FALSE),"")=0,"",_xlfn.IFNA(VLOOKUP(AU517,$K:$L,2,FALSE),""))</f>
        <v/>
      </c>
      <c r="BB517" s="12" t="str">
        <f>IF(_xlfn.IFNA(VLOOKUP(AV517,$K:$L,2,FALSE),"")=0,"",_xlfn.IFNA(VLOOKUP(AV517,$K:$L,2,FALSE),""))</f>
        <v/>
      </c>
      <c r="BC517" s="12" t="str">
        <f>IF(_xlfn.IFNA(VLOOKUP(AW517,$K:$L,2,FALSE),"")=0,"",_xlfn.IFNA(VLOOKUP(AW517,$K:$L,2,FALSE),""))</f>
        <v/>
      </c>
      <c r="BD517" s="12" t="str">
        <f>IF(_xlfn.IFNA(VLOOKUP(AX517,$K:$L,2,FALSE),"")=0,"",_xlfn.IFNA(VLOOKUP(AX517,$K:$L,2,FALSE),""))</f>
        <v/>
      </c>
      <c r="BE517" s="12" t="str">
        <f>IF(_xlfn.IFNA(VLOOKUP(AY517,$K:$L,2,FALSE),"")=0,"",_xlfn.IFNA(VLOOKUP(AY517,$K:$L,2,FALSE),""))</f>
        <v/>
      </c>
      <c r="BF517" s="12" t="str">
        <f>_xlfn.IFNA(VLOOKUP(Y517,对应表!$Z:$AA,2,FALSE)&amp;Z517,"")</f>
        <v/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L517" t="e">
        <f t="shared" si="143"/>
        <v>#N/A</v>
      </c>
      <c r="BM517" t="str">
        <f t="shared" si="144"/>
        <v/>
      </c>
    </row>
    <row r="518" spans="11:65" x14ac:dyDescent="0.15">
      <c r="K518" t="str">
        <f t="shared" si="153"/>
        <v>被动腐蚀lv6</v>
      </c>
      <c r="L518" s="6" t="str">
        <f>Q518&amp;":"&amp;M518&amp;":"&amp;VLOOKUP(N518,对应表!B:C,2,FALSE)&amp;":"&amp;IF(buff!O518="",0,O518)</f>
        <v>20446:100:4:9</v>
      </c>
      <c r="M518">
        <v>100</v>
      </c>
      <c r="N518" s="1" t="s">
        <v>129</v>
      </c>
      <c r="O518">
        <v>9</v>
      </c>
      <c r="Q518">
        <v>20446</v>
      </c>
      <c r="R518" s="4" t="s">
        <v>834</v>
      </c>
      <c r="S518" s="4" t="str">
        <f t="shared" si="156"/>
        <v>被动腐蚀lv6</v>
      </c>
      <c r="T518" t="s">
        <v>300</v>
      </c>
      <c r="Y518" t="s">
        <v>439</v>
      </c>
      <c r="Z518" t="e">
        <f>INT(VLOOKUP($I518,角色属性概况!$I:$N,VLOOKUP($H518,对应表!$AD:$AE,2,FALSE),FALSE)*$J518)</f>
        <v>#N/A</v>
      </c>
      <c r="AI518" s="12" t="str">
        <f t="shared" si="154"/>
        <v/>
      </c>
      <c r="AR518">
        <v>999</v>
      </c>
      <c r="AU518" s="4"/>
      <c r="AV518" s="4"/>
      <c r="AW518" s="4"/>
      <c r="AX518" s="4"/>
      <c r="AZ518" s="12" t="str">
        <f t="shared" si="155"/>
        <v/>
      </c>
      <c r="BA518" s="12" t="str">
        <f>IF(_xlfn.IFNA(VLOOKUP(AU518,$K:$L,2,FALSE),"")=0,"",_xlfn.IFNA(VLOOKUP(AU518,$K:$L,2,FALSE),""))</f>
        <v/>
      </c>
      <c r="BB518" s="12" t="str">
        <f>IF(_xlfn.IFNA(VLOOKUP(AV518,$K:$L,2,FALSE),"")=0,"",_xlfn.IFNA(VLOOKUP(AV518,$K:$L,2,FALSE),""))</f>
        <v/>
      </c>
      <c r="BC518" s="12" t="str">
        <f>IF(_xlfn.IFNA(VLOOKUP(AW518,$K:$L,2,FALSE),"")=0,"",_xlfn.IFNA(VLOOKUP(AW518,$K:$L,2,FALSE),""))</f>
        <v/>
      </c>
      <c r="BD518" s="12" t="str">
        <f>IF(_xlfn.IFNA(VLOOKUP(AX518,$K:$L,2,FALSE),"")=0,"",_xlfn.IFNA(VLOOKUP(AX518,$K:$L,2,FALSE),""))</f>
        <v/>
      </c>
      <c r="BE518" s="12" t="str">
        <f>IF(_xlfn.IFNA(VLOOKUP(AY518,$K:$L,2,FALSE),"")=0,"",_xlfn.IFNA(VLOOKUP(AY518,$K:$L,2,FALSE),""))</f>
        <v/>
      </c>
      <c r="BF518" s="12" t="str">
        <f>_xlfn.IFNA(VLOOKUP(Y518,对应表!$Z:$AA,2,FALSE)&amp;Z518,"")</f>
        <v/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L518" t="e">
        <f t="shared" si="143"/>
        <v>#N/A</v>
      </c>
      <c r="BM518" t="str">
        <f t="shared" si="144"/>
        <v/>
      </c>
    </row>
    <row r="519" spans="11:65" x14ac:dyDescent="0.15">
      <c r="K519" t="str">
        <f t="shared" si="153"/>
        <v>被动腐蚀lv7</v>
      </c>
      <c r="L519" s="6" t="str">
        <f>Q519&amp;":"&amp;M519&amp;":"&amp;VLOOKUP(N519,对应表!B:C,2,FALSE)&amp;":"&amp;IF(buff!O519="",0,O519)</f>
        <v>20447:100:4:9</v>
      </c>
      <c r="M519">
        <v>100</v>
      </c>
      <c r="N519" s="1" t="s">
        <v>129</v>
      </c>
      <c r="O519">
        <v>9</v>
      </c>
      <c r="Q519">
        <v>20447</v>
      </c>
      <c r="R519" s="4" t="s">
        <v>835</v>
      </c>
      <c r="S519" s="4" t="str">
        <f t="shared" si="156"/>
        <v>被动腐蚀lv7</v>
      </c>
      <c r="T519" t="s">
        <v>300</v>
      </c>
      <c r="Y519" t="s">
        <v>439</v>
      </c>
      <c r="Z519" t="e">
        <f>INT(VLOOKUP($I519,角色属性概况!$I:$N,VLOOKUP($H519,对应表!$AD:$AE,2,FALSE),FALSE)*$J519)</f>
        <v>#N/A</v>
      </c>
      <c r="AI519" s="12" t="str">
        <f t="shared" si="154"/>
        <v/>
      </c>
      <c r="AR519">
        <v>999</v>
      </c>
      <c r="AU519" s="4"/>
      <c r="AV519" s="4"/>
      <c r="AW519" s="4"/>
      <c r="AX519" s="4"/>
      <c r="AZ519" s="12" t="str">
        <f t="shared" si="155"/>
        <v/>
      </c>
      <c r="BA519" s="12" t="str">
        <f>IF(_xlfn.IFNA(VLOOKUP(AU519,$K:$L,2,FALSE),"")=0,"",_xlfn.IFNA(VLOOKUP(AU519,$K:$L,2,FALSE),""))</f>
        <v/>
      </c>
      <c r="BB519" s="12" t="str">
        <f>IF(_xlfn.IFNA(VLOOKUP(AV519,$K:$L,2,FALSE),"")=0,"",_xlfn.IFNA(VLOOKUP(AV519,$K:$L,2,FALSE),""))</f>
        <v/>
      </c>
      <c r="BC519" s="12" t="str">
        <f>IF(_xlfn.IFNA(VLOOKUP(AW519,$K:$L,2,FALSE),"")=0,"",_xlfn.IFNA(VLOOKUP(AW519,$K:$L,2,FALSE),""))</f>
        <v/>
      </c>
      <c r="BD519" s="12" t="str">
        <f>IF(_xlfn.IFNA(VLOOKUP(AX519,$K:$L,2,FALSE),"")=0,"",_xlfn.IFNA(VLOOKUP(AX519,$K:$L,2,FALSE),""))</f>
        <v/>
      </c>
      <c r="BE519" s="12" t="str">
        <f>IF(_xlfn.IFNA(VLOOKUP(AY519,$K:$L,2,FALSE),"")=0,"",_xlfn.IFNA(VLOOKUP(AY519,$K:$L,2,FALSE),""))</f>
        <v/>
      </c>
      <c r="BF519" s="12" t="str">
        <f>_xlfn.IFNA(VLOOKUP(Y519,对应表!$Z:$AA,2,FALSE)&amp;Z519,"")</f>
        <v/>
      </c>
      <c r="BG519" s="12" t="str">
        <f>_xlfn.IFNA(VLOOKUP(AA519,对应表!$Z:$AA,2,FALSE)&amp;AB519,"")</f>
        <v/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L519" t="e">
        <f t="shared" ref="BL519:BL582" si="157">IF(Z519="",IF(U519="",AO519,U519),Z519)</f>
        <v>#N/A</v>
      </c>
      <c r="BM519" t="str">
        <f t="shared" ref="BM519:BM582" si="158">IF(AB519="","",AB519)</f>
        <v/>
      </c>
    </row>
    <row r="520" spans="11:65" x14ac:dyDescent="0.15">
      <c r="K520" t="str">
        <f t="shared" si="153"/>
        <v>被动腐蚀lv8</v>
      </c>
      <c r="L520" s="6" t="str">
        <f>Q520&amp;":"&amp;M520&amp;":"&amp;VLOOKUP(N520,对应表!B:C,2,FALSE)&amp;":"&amp;IF(buff!O520="",0,O520)</f>
        <v>20448:100:4:9</v>
      </c>
      <c r="M520">
        <v>100</v>
      </c>
      <c r="N520" s="1" t="s">
        <v>129</v>
      </c>
      <c r="O520">
        <v>9</v>
      </c>
      <c r="Q520">
        <v>20448</v>
      </c>
      <c r="R520" s="4" t="s">
        <v>836</v>
      </c>
      <c r="S520" s="4" t="str">
        <f t="shared" si="156"/>
        <v>被动腐蚀lv8</v>
      </c>
      <c r="T520" t="s">
        <v>300</v>
      </c>
      <c r="Y520" t="s">
        <v>439</v>
      </c>
      <c r="Z520" t="e">
        <f>INT(VLOOKUP($I520,角色属性概况!$I:$N,VLOOKUP($H520,对应表!$AD:$AE,2,FALSE),FALSE)*$J520)</f>
        <v>#N/A</v>
      </c>
      <c r="AI520" s="12" t="str">
        <f t="shared" si="154"/>
        <v/>
      </c>
      <c r="AR520">
        <v>999</v>
      </c>
      <c r="AU520" s="4"/>
      <c r="AV520" s="4"/>
      <c r="AW520" s="4"/>
      <c r="AX520" s="4"/>
      <c r="AZ520" s="12" t="str">
        <f t="shared" si="155"/>
        <v/>
      </c>
      <c r="BA520" s="12" t="str">
        <f>IF(_xlfn.IFNA(VLOOKUP(AU520,$K:$L,2,FALSE),"")=0,"",_xlfn.IFNA(VLOOKUP(AU520,$K:$L,2,FALSE),""))</f>
        <v/>
      </c>
      <c r="BB520" s="12" t="str">
        <f>IF(_xlfn.IFNA(VLOOKUP(AV520,$K:$L,2,FALSE),"")=0,"",_xlfn.IFNA(VLOOKUP(AV520,$K:$L,2,FALSE),""))</f>
        <v/>
      </c>
      <c r="BC520" s="12" t="str">
        <f>IF(_xlfn.IFNA(VLOOKUP(AW520,$K:$L,2,FALSE),"")=0,"",_xlfn.IFNA(VLOOKUP(AW520,$K:$L,2,FALSE),""))</f>
        <v/>
      </c>
      <c r="BD520" s="12" t="str">
        <f>IF(_xlfn.IFNA(VLOOKUP(AX520,$K:$L,2,FALSE),"")=0,"",_xlfn.IFNA(VLOOKUP(AX520,$K:$L,2,FALSE),""))</f>
        <v/>
      </c>
      <c r="BE520" s="12" t="str">
        <f>IF(_xlfn.IFNA(VLOOKUP(AY520,$K:$L,2,FALSE),"")=0,"",_xlfn.IFNA(VLOOKUP(AY520,$K:$L,2,FALSE),""))</f>
        <v/>
      </c>
      <c r="BF520" s="12" t="str">
        <f>_xlfn.IFNA(VLOOKUP(Y520,对应表!$Z:$AA,2,FALSE)&amp;Z520,"")</f>
        <v/>
      </c>
      <c r="BG520" s="12" t="str">
        <f>_xlfn.IFNA(VLOOKUP(AA520,对应表!$Z:$AA,2,FALSE)&amp;AB520,"")</f>
        <v/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L520" t="e">
        <f t="shared" si="157"/>
        <v>#N/A</v>
      </c>
      <c r="BM520" t="str">
        <f t="shared" si="158"/>
        <v/>
      </c>
    </row>
    <row r="521" spans="11:65" x14ac:dyDescent="0.15">
      <c r="K521" t="str">
        <f t="shared" si="153"/>
        <v>被动腐蚀lv9</v>
      </c>
      <c r="L521" s="6" t="str">
        <f>Q521&amp;":"&amp;M521&amp;":"&amp;VLOOKUP(N521,对应表!B:C,2,FALSE)&amp;":"&amp;IF(buff!O521="",0,O521)</f>
        <v>20449:100:4:9</v>
      </c>
      <c r="M521">
        <v>100</v>
      </c>
      <c r="N521" s="1" t="s">
        <v>129</v>
      </c>
      <c r="O521">
        <v>9</v>
      </c>
      <c r="Q521">
        <v>20449</v>
      </c>
      <c r="R521" s="4" t="s">
        <v>837</v>
      </c>
      <c r="S521" s="4" t="str">
        <f t="shared" si="156"/>
        <v>被动腐蚀lv9</v>
      </c>
      <c r="T521" t="s">
        <v>300</v>
      </c>
      <c r="Y521" t="s">
        <v>439</v>
      </c>
      <c r="Z521" t="e">
        <f>INT(VLOOKUP($I521,角色属性概况!$I:$N,VLOOKUP($H521,对应表!$AD:$AE,2,FALSE),FALSE)*$J521)</f>
        <v>#N/A</v>
      </c>
      <c r="AI521" s="12" t="str">
        <f t="shared" si="154"/>
        <v/>
      </c>
      <c r="AR521">
        <v>999</v>
      </c>
      <c r="AU521" s="4"/>
      <c r="AV521" s="4"/>
      <c r="AW521" s="4"/>
      <c r="AX521" s="4"/>
      <c r="AZ521" s="12" t="str">
        <f t="shared" si="155"/>
        <v/>
      </c>
      <c r="BA521" s="12" t="str">
        <f>IF(_xlfn.IFNA(VLOOKUP(AU521,$K:$L,2,FALSE),"")=0,"",_xlfn.IFNA(VLOOKUP(AU521,$K:$L,2,FALSE),""))</f>
        <v/>
      </c>
      <c r="BB521" s="12" t="str">
        <f>IF(_xlfn.IFNA(VLOOKUP(AV521,$K:$L,2,FALSE),"")=0,"",_xlfn.IFNA(VLOOKUP(AV521,$K:$L,2,FALSE),""))</f>
        <v/>
      </c>
      <c r="BC521" s="12" t="str">
        <f>IF(_xlfn.IFNA(VLOOKUP(AW521,$K:$L,2,FALSE),"")=0,"",_xlfn.IFNA(VLOOKUP(AW521,$K:$L,2,FALSE),""))</f>
        <v/>
      </c>
      <c r="BD521" s="12" t="str">
        <f>IF(_xlfn.IFNA(VLOOKUP(AX521,$K:$L,2,FALSE),"")=0,"",_xlfn.IFNA(VLOOKUP(AX521,$K:$L,2,FALSE),""))</f>
        <v/>
      </c>
      <c r="BE521" s="12" t="str">
        <f>IF(_xlfn.IFNA(VLOOKUP(AY521,$K:$L,2,FALSE),"")=0,"",_xlfn.IFNA(VLOOKUP(AY521,$K:$L,2,FALSE),""))</f>
        <v/>
      </c>
      <c r="BF521" s="12" t="str">
        <f>_xlfn.IFNA(VLOOKUP(Y521,对应表!$Z:$AA,2,FALSE)&amp;Z521,"")</f>
        <v/>
      </c>
      <c r="BG521" s="12" t="str">
        <f>_xlfn.IFNA(VLOOKUP(AA521,对应表!$Z:$AA,2,FALSE)&amp;AB521,"")</f>
        <v/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L521" t="e">
        <f t="shared" si="157"/>
        <v>#N/A</v>
      </c>
      <c r="BM521" t="str">
        <f t="shared" si="158"/>
        <v/>
      </c>
    </row>
    <row r="522" spans="11:65" x14ac:dyDescent="0.15">
      <c r="K522" t="str">
        <f t="shared" si="153"/>
        <v>被动腐蚀lv10</v>
      </c>
      <c r="L522" s="6" t="str">
        <f>Q522&amp;":"&amp;M522&amp;":"&amp;VLOOKUP(N522,对应表!B:C,2,FALSE)&amp;":"&amp;IF(buff!O522="",0,O522)</f>
        <v>20450:100:4:9</v>
      </c>
      <c r="M522">
        <v>100</v>
      </c>
      <c r="N522" s="1" t="s">
        <v>129</v>
      </c>
      <c r="O522">
        <v>9</v>
      </c>
      <c r="Q522">
        <v>20450</v>
      </c>
      <c r="R522" s="4" t="s">
        <v>838</v>
      </c>
      <c r="S522" s="4" t="str">
        <f t="shared" si="156"/>
        <v>被动腐蚀lv10</v>
      </c>
      <c r="T522" t="s">
        <v>300</v>
      </c>
      <c r="Y522" t="s">
        <v>439</v>
      </c>
      <c r="Z522" t="e">
        <f>INT(VLOOKUP($I522,角色属性概况!$I:$N,VLOOKUP($H522,对应表!$AD:$AE,2,FALSE),FALSE)*$J522)</f>
        <v>#N/A</v>
      </c>
      <c r="AI522" s="12" t="str">
        <f t="shared" si="154"/>
        <v/>
      </c>
      <c r="AR522">
        <v>999</v>
      </c>
      <c r="AU522" s="4"/>
      <c r="AV522" s="4"/>
      <c r="AW522" s="4"/>
      <c r="AX522" s="4"/>
      <c r="AZ522" s="12" t="str">
        <f t="shared" si="155"/>
        <v/>
      </c>
      <c r="BA522" s="12" t="str">
        <f>IF(_xlfn.IFNA(VLOOKUP(AU522,$K:$L,2,FALSE),"")=0,"",_xlfn.IFNA(VLOOKUP(AU522,$K:$L,2,FALSE),""))</f>
        <v/>
      </c>
      <c r="BB522" s="12" t="str">
        <f>IF(_xlfn.IFNA(VLOOKUP(AV522,$K:$L,2,FALSE),"")=0,"",_xlfn.IFNA(VLOOKUP(AV522,$K:$L,2,FALSE),""))</f>
        <v/>
      </c>
      <c r="BC522" s="12" t="str">
        <f>IF(_xlfn.IFNA(VLOOKUP(AW522,$K:$L,2,FALSE),"")=0,"",_xlfn.IFNA(VLOOKUP(AW522,$K:$L,2,FALSE),""))</f>
        <v/>
      </c>
      <c r="BD522" s="12" t="str">
        <f>IF(_xlfn.IFNA(VLOOKUP(AX522,$K:$L,2,FALSE),"")=0,"",_xlfn.IFNA(VLOOKUP(AX522,$K:$L,2,FALSE),""))</f>
        <v/>
      </c>
      <c r="BE522" s="12" t="str">
        <f>IF(_xlfn.IFNA(VLOOKUP(AY522,$K:$L,2,FALSE),"")=0,"",_xlfn.IFNA(VLOOKUP(AY522,$K:$L,2,FALSE),""))</f>
        <v/>
      </c>
      <c r="BF522" s="12" t="str">
        <f>_xlfn.IFNA(VLOOKUP(Y522,对应表!$Z:$AA,2,FALSE)&amp;Z522,"")</f>
        <v/>
      </c>
      <c r="BG522" s="12" t="str">
        <f>_xlfn.IFNA(VLOOKUP(AA522,对应表!$Z:$AA,2,FALSE)&amp;AB522,"")</f>
        <v/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L522" t="e">
        <f t="shared" si="157"/>
        <v>#N/A</v>
      </c>
      <c r="BM522" t="str">
        <f t="shared" si="158"/>
        <v/>
      </c>
    </row>
    <row r="523" spans="11:65" x14ac:dyDescent="0.15">
      <c r="K523" t="str">
        <f t="shared" si="153"/>
        <v>被动腐蚀lv11</v>
      </c>
      <c r="L523" s="6" t="str">
        <f>Q523&amp;":"&amp;M523&amp;":"&amp;VLOOKUP(N523,对应表!B:C,2,FALSE)&amp;":"&amp;IF(buff!O523="",0,O523)</f>
        <v>20451:100:4:9</v>
      </c>
      <c r="M523">
        <v>100</v>
      </c>
      <c r="N523" s="1" t="s">
        <v>129</v>
      </c>
      <c r="O523">
        <v>9</v>
      </c>
      <c r="Q523">
        <v>20451</v>
      </c>
      <c r="R523" s="4" t="s">
        <v>839</v>
      </c>
      <c r="S523" s="4" t="str">
        <f t="shared" si="156"/>
        <v>被动腐蚀lv11</v>
      </c>
      <c r="T523" t="s">
        <v>300</v>
      </c>
      <c r="Y523" t="s">
        <v>439</v>
      </c>
      <c r="Z523" t="e">
        <f>INT(VLOOKUP($I523,角色属性概况!$I:$N,VLOOKUP($H523,对应表!$AD:$AE,2,FALSE),FALSE)*$J523)</f>
        <v>#N/A</v>
      </c>
      <c r="AI523" s="12" t="str">
        <f t="shared" si="154"/>
        <v/>
      </c>
      <c r="AR523">
        <v>999</v>
      </c>
      <c r="AU523" s="4"/>
      <c r="AV523" s="4"/>
      <c r="AW523" s="4"/>
      <c r="AX523" s="4"/>
      <c r="AZ523" s="12" t="str">
        <f t="shared" si="155"/>
        <v/>
      </c>
      <c r="BA523" s="12" t="str">
        <f>IF(_xlfn.IFNA(VLOOKUP(AU523,$K:$L,2,FALSE),"")=0,"",_xlfn.IFNA(VLOOKUP(AU523,$K:$L,2,FALSE),""))</f>
        <v/>
      </c>
      <c r="BB523" s="12" t="str">
        <f>IF(_xlfn.IFNA(VLOOKUP(AV523,$K:$L,2,FALSE),"")=0,"",_xlfn.IFNA(VLOOKUP(AV523,$K:$L,2,FALSE),""))</f>
        <v/>
      </c>
      <c r="BC523" s="12" t="str">
        <f>IF(_xlfn.IFNA(VLOOKUP(AW523,$K:$L,2,FALSE),"")=0,"",_xlfn.IFNA(VLOOKUP(AW523,$K:$L,2,FALSE),""))</f>
        <v/>
      </c>
      <c r="BD523" s="12" t="str">
        <f>IF(_xlfn.IFNA(VLOOKUP(AX523,$K:$L,2,FALSE),"")=0,"",_xlfn.IFNA(VLOOKUP(AX523,$K:$L,2,FALSE),""))</f>
        <v/>
      </c>
      <c r="BE523" s="12" t="str">
        <f>IF(_xlfn.IFNA(VLOOKUP(AY523,$K:$L,2,FALSE),"")=0,"",_xlfn.IFNA(VLOOKUP(AY523,$K:$L,2,FALSE),""))</f>
        <v/>
      </c>
      <c r="BF523" s="12" t="str">
        <f>_xlfn.IFNA(VLOOKUP(Y523,对应表!$Z:$AA,2,FALSE)&amp;Z523,"")</f>
        <v/>
      </c>
      <c r="BG523" s="12" t="str">
        <f>_xlfn.IFNA(VLOOKUP(AA523,对应表!$Z:$AA,2,FALSE)&amp;AB523,"")</f>
        <v/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L523" t="e">
        <f t="shared" si="157"/>
        <v>#N/A</v>
      </c>
      <c r="BM523" t="str">
        <f t="shared" si="158"/>
        <v/>
      </c>
    </row>
    <row r="524" spans="11:65" x14ac:dyDescent="0.15">
      <c r="K524" t="str">
        <f t="shared" si="153"/>
        <v>被动腐蚀lv12</v>
      </c>
      <c r="L524" s="6" t="str">
        <f>Q524&amp;":"&amp;M524&amp;":"&amp;VLOOKUP(N524,对应表!B:C,2,FALSE)&amp;":"&amp;IF(buff!O524="",0,O524)</f>
        <v>20452:100:4:9</v>
      </c>
      <c r="M524">
        <v>100</v>
      </c>
      <c r="N524" s="1" t="s">
        <v>129</v>
      </c>
      <c r="O524">
        <v>9</v>
      </c>
      <c r="Q524">
        <v>20452</v>
      </c>
      <c r="R524" s="4" t="s">
        <v>840</v>
      </c>
      <c r="S524" s="4" t="str">
        <f t="shared" si="156"/>
        <v>被动腐蚀lv12</v>
      </c>
      <c r="T524" t="s">
        <v>300</v>
      </c>
      <c r="Y524" t="s">
        <v>439</v>
      </c>
      <c r="Z524" t="e">
        <f>INT(VLOOKUP($I524,角色属性概况!$I:$N,VLOOKUP($H524,对应表!$AD:$AE,2,FALSE),FALSE)*$J524)</f>
        <v>#N/A</v>
      </c>
      <c r="AI524" s="12" t="str">
        <f t="shared" si="154"/>
        <v/>
      </c>
      <c r="AR524">
        <v>999</v>
      </c>
      <c r="AU524" s="4"/>
      <c r="AV524" s="4"/>
      <c r="AW524" s="4"/>
      <c r="AX524" s="4"/>
      <c r="AZ524" s="12" t="str">
        <f t="shared" si="155"/>
        <v/>
      </c>
      <c r="BA524" s="12" t="str">
        <f>IF(_xlfn.IFNA(VLOOKUP(AU524,$K:$L,2,FALSE),"")=0,"",_xlfn.IFNA(VLOOKUP(AU524,$K:$L,2,FALSE),""))</f>
        <v/>
      </c>
      <c r="BB524" s="12" t="str">
        <f>IF(_xlfn.IFNA(VLOOKUP(AV524,$K:$L,2,FALSE),"")=0,"",_xlfn.IFNA(VLOOKUP(AV524,$K:$L,2,FALSE),""))</f>
        <v/>
      </c>
      <c r="BC524" s="12" t="str">
        <f>IF(_xlfn.IFNA(VLOOKUP(AW524,$K:$L,2,FALSE),"")=0,"",_xlfn.IFNA(VLOOKUP(AW524,$K:$L,2,FALSE),""))</f>
        <v/>
      </c>
      <c r="BD524" s="12" t="str">
        <f>IF(_xlfn.IFNA(VLOOKUP(AX524,$K:$L,2,FALSE),"")=0,"",_xlfn.IFNA(VLOOKUP(AX524,$K:$L,2,FALSE),""))</f>
        <v/>
      </c>
      <c r="BE524" s="12" t="str">
        <f>IF(_xlfn.IFNA(VLOOKUP(AY524,$K:$L,2,FALSE),"")=0,"",_xlfn.IFNA(VLOOKUP(AY524,$K:$L,2,FALSE),""))</f>
        <v/>
      </c>
      <c r="BF524" s="12" t="str">
        <f>_xlfn.IFNA(VLOOKUP(Y524,对应表!$Z:$AA,2,FALSE)&amp;Z524,"")</f>
        <v/>
      </c>
      <c r="BG524" s="12" t="str">
        <f>_xlfn.IFNA(VLOOKUP(AA524,对应表!$Z:$AA,2,FALSE)&amp;AB524,"")</f>
        <v/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L524" t="e">
        <f t="shared" si="157"/>
        <v>#N/A</v>
      </c>
      <c r="BM524" t="str">
        <f t="shared" si="158"/>
        <v/>
      </c>
    </row>
    <row r="525" spans="11:65" x14ac:dyDescent="0.15">
      <c r="K525" t="str">
        <f t="shared" si="153"/>
        <v>被动腐蚀lv13</v>
      </c>
      <c r="L525" s="6" t="str">
        <f>Q525&amp;":"&amp;M525&amp;":"&amp;VLOOKUP(N525,对应表!B:C,2,FALSE)&amp;":"&amp;IF(buff!O525="",0,O525)</f>
        <v>20453:100:4:9</v>
      </c>
      <c r="M525">
        <v>100</v>
      </c>
      <c r="N525" s="1" t="s">
        <v>129</v>
      </c>
      <c r="O525">
        <v>9</v>
      </c>
      <c r="Q525">
        <v>20453</v>
      </c>
      <c r="R525" s="4" t="s">
        <v>841</v>
      </c>
      <c r="S525" s="4" t="str">
        <f t="shared" si="156"/>
        <v>被动腐蚀lv13</v>
      </c>
      <c r="T525" t="s">
        <v>300</v>
      </c>
      <c r="Y525" t="s">
        <v>439</v>
      </c>
      <c r="Z525" t="e">
        <f>INT(VLOOKUP($I525,角色属性概况!$I:$N,VLOOKUP($H525,对应表!$AD:$AE,2,FALSE),FALSE)*$J525)</f>
        <v>#N/A</v>
      </c>
      <c r="AI525" s="12" t="str">
        <f t="shared" si="154"/>
        <v/>
      </c>
      <c r="AR525">
        <v>999</v>
      </c>
      <c r="AU525" s="4"/>
      <c r="AV525" s="4"/>
      <c r="AW525" s="4"/>
      <c r="AX525" s="4"/>
      <c r="AZ525" s="12" t="str">
        <f t="shared" si="155"/>
        <v/>
      </c>
      <c r="BA525" s="12" t="str">
        <f>IF(_xlfn.IFNA(VLOOKUP(AU525,$K:$L,2,FALSE),"")=0,"",_xlfn.IFNA(VLOOKUP(AU525,$K:$L,2,FALSE),""))</f>
        <v/>
      </c>
      <c r="BB525" s="12" t="str">
        <f>IF(_xlfn.IFNA(VLOOKUP(AV525,$K:$L,2,FALSE),"")=0,"",_xlfn.IFNA(VLOOKUP(AV525,$K:$L,2,FALSE),""))</f>
        <v/>
      </c>
      <c r="BC525" s="12" t="str">
        <f>IF(_xlfn.IFNA(VLOOKUP(AW525,$K:$L,2,FALSE),"")=0,"",_xlfn.IFNA(VLOOKUP(AW525,$K:$L,2,FALSE),""))</f>
        <v/>
      </c>
      <c r="BD525" s="12" t="str">
        <f>IF(_xlfn.IFNA(VLOOKUP(AX525,$K:$L,2,FALSE),"")=0,"",_xlfn.IFNA(VLOOKUP(AX525,$K:$L,2,FALSE),""))</f>
        <v/>
      </c>
      <c r="BE525" s="12" t="str">
        <f>IF(_xlfn.IFNA(VLOOKUP(AY525,$K:$L,2,FALSE),"")=0,"",_xlfn.IFNA(VLOOKUP(AY525,$K:$L,2,FALSE),""))</f>
        <v/>
      </c>
      <c r="BF525" s="12" t="str">
        <f>_xlfn.IFNA(VLOOKUP(Y525,对应表!$Z:$AA,2,FALSE)&amp;Z525,"")</f>
        <v/>
      </c>
      <c r="BG525" s="12" t="str">
        <f>_xlfn.IFNA(VLOOKUP(AA525,对应表!$Z:$AA,2,FALSE)&amp;AB525,"")</f>
        <v/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L525" t="e">
        <f t="shared" si="157"/>
        <v>#N/A</v>
      </c>
      <c r="BM525" t="str">
        <f t="shared" si="158"/>
        <v/>
      </c>
    </row>
    <row r="526" spans="11:65" x14ac:dyDescent="0.15">
      <c r="K526" t="str">
        <f t="shared" si="153"/>
        <v>被动腐蚀lv14</v>
      </c>
      <c r="L526" s="6" t="str">
        <f>Q526&amp;":"&amp;M526&amp;":"&amp;VLOOKUP(N526,对应表!B:C,2,FALSE)&amp;":"&amp;IF(buff!O526="",0,O526)</f>
        <v>20454:100:4:9</v>
      </c>
      <c r="M526">
        <v>100</v>
      </c>
      <c r="N526" s="1" t="s">
        <v>129</v>
      </c>
      <c r="O526">
        <v>9</v>
      </c>
      <c r="Q526">
        <v>20454</v>
      </c>
      <c r="R526" s="4" t="s">
        <v>842</v>
      </c>
      <c r="S526" s="4" t="str">
        <f t="shared" si="156"/>
        <v>被动腐蚀lv14</v>
      </c>
      <c r="T526" t="s">
        <v>300</v>
      </c>
      <c r="Y526" t="s">
        <v>439</v>
      </c>
      <c r="Z526" t="e">
        <f>INT(VLOOKUP($I526,角色属性概况!$I:$N,VLOOKUP($H526,对应表!$AD:$AE,2,FALSE),FALSE)*$J526)</f>
        <v>#N/A</v>
      </c>
      <c r="AI526" s="12" t="str">
        <f t="shared" si="154"/>
        <v/>
      </c>
      <c r="AR526">
        <v>999</v>
      </c>
      <c r="AU526" s="4"/>
      <c r="AV526" s="4"/>
      <c r="AW526" s="4"/>
      <c r="AX526" s="4"/>
      <c r="AZ526" s="12" t="str">
        <f t="shared" si="155"/>
        <v/>
      </c>
      <c r="BA526" s="12" t="str">
        <f>IF(_xlfn.IFNA(VLOOKUP(AU526,$K:$L,2,FALSE),"")=0,"",_xlfn.IFNA(VLOOKUP(AU526,$K:$L,2,FALSE),""))</f>
        <v/>
      </c>
      <c r="BB526" s="12" t="str">
        <f>IF(_xlfn.IFNA(VLOOKUP(AV526,$K:$L,2,FALSE),"")=0,"",_xlfn.IFNA(VLOOKUP(AV526,$K:$L,2,FALSE),""))</f>
        <v/>
      </c>
      <c r="BC526" s="12" t="str">
        <f>IF(_xlfn.IFNA(VLOOKUP(AW526,$K:$L,2,FALSE),"")=0,"",_xlfn.IFNA(VLOOKUP(AW526,$K:$L,2,FALSE),""))</f>
        <v/>
      </c>
      <c r="BD526" s="12" t="str">
        <f>IF(_xlfn.IFNA(VLOOKUP(AX526,$K:$L,2,FALSE),"")=0,"",_xlfn.IFNA(VLOOKUP(AX526,$K:$L,2,FALSE),""))</f>
        <v/>
      </c>
      <c r="BE526" s="12" t="str">
        <f>IF(_xlfn.IFNA(VLOOKUP(AY526,$K:$L,2,FALSE),"")=0,"",_xlfn.IFNA(VLOOKUP(AY526,$K:$L,2,FALSE),""))</f>
        <v/>
      </c>
      <c r="BF526" s="12" t="str">
        <f>_xlfn.IFNA(VLOOKUP(Y526,对应表!$Z:$AA,2,FALSE)&amp;Z526,"")</f>
        <v/>
      </c>
      <c r="BG526" s="12" t="str">
        <f>_xlfn.IFNA(VLOOKUP(AA526,对应表!$Z:$AA,2,FALSE)&amp;AB526,"")</f>
        <v/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L526" t="e">
        <f t="shared" si="157"/>
        <v>#N/A</v>
      </c>
      <c r="BM526" t="str">
        <f t="shared" si="158"/>
        <v/>
      </c>
    </row>
    <row r="527" spans="11:65" x14ac:dyDescent="0.15">
      <c r="K527" t="str">
        <f t="shared" si="153"/>
        <v>被动腐蚀lv15</v>
      </c>
      <c r="L527" s="6" t="str">
        <f>Q527&amp;":"&amp;M527&amp;":"&amp;VLOOKUP(N527,对应表!B:C,2,FALSE)&amp;":"&amp;IF(buff!O527="",0,O527)</f>
        <v>20455:100:4:9</v>
      </c>
      <c r="M527">
        <v>100</v>
      </c>
      <c r="N527" s="1" t="s">
        <v>129</v>
      </c>
      <c r="O527">
        <v>9</v>
      </c>
      <c r="Q527">
        <v>20455</v>
      </c>
      <c r="R527" s="4" t="s">
        <v>843</v>
      </c>
      <c r="S527" s="4" t="str">
        <f t="shared" si="156"/>
        <v>被动腐蚀lv15</v>
      </c>
      <c r="T527" t="s">
        <v>300</v>
      </c>
      <c r="Y527" t="s">
        <v>439</v>
      </c>
      <c r="Z527" t="e">
        <f>INT(VLOOKUP($I527,角色属性概况!$I:$N,VLOOKUP($H527,对应表!$AD:$AE,2,FALSE),FALSE)*$J527)</f>
        <v>#N/A</v>
      </c>
      <c r="AI527" s="12" t="str">
        <f t="shared" si="154"/>
        <v/>
      </c>
      <c r="AR527">
        <v>999</v>
      </c>
      <c r="AU527" s="4"/>
      <c r="AV527" s="4"/>
      <c r="AW527" s="4"/>
      <c r="AX527" s="4"/>
      <c r="AZ527" s="12" t="str">
        <f t="shared" si="155"/>
        <v/>
      </c>
      <c r="BA527" s="12" t="str">
        <f>IF(_xlfn.IFNA(VLOOKUP(AU527,$K:$L,2,FALSE),"")=0,"",_xlfn.IFNA(VLOOKUP(AU527,$K:$L,2,FALSE),""))</f>
        <v/>
      </c>
      <c r="BB527" s="12" t="str">
        <f>IF(_xlfn.IFNA(VLOOKUP(AV527,$K:$L,2,FALSE),"")=0,"",_xlfn.IFNA(VLOOKUP(AV527,$K:$L,2,FALSE),""))</f>
        <v/>
      </c>
      <c r="BC527" s="12" t="str">
        <f>IF(_xlfn.IFNA(VLOOKUP(AW527,$K:$L,2,FALSE),"")=0,"",_xlfn.IFNA(VLOOKUP(AW527,$K:$L,2,FALSE),""))</f>
        <v/>
      </c>
      <c r="BD527" s="12" t="str">
        <f>IF(_xlfn.IFNA(VLOOKUP(AX527,$K:$L,2,FALSE),"")=0,"",_xlfn.IFNA(VLOOKUP(AX527,$K:$L,2,FALSE),""))</f>
        <v/>
      </c>
      <c r="BE527" s="12" t="str">
        <f>IF(_xlfn.IFNA(VLOOKUP(AY527,$K:$L,2,FALSE),"")=0,"",_xlfn.IFNA(VLOOKUP(AY527,$K:$L,2,FALSE),""))</f>
        <v/>
      </c>
      <c r="BF527" s="12" t="str">
        <f>_xlfn.IFNA(VLOOKUP(Y527,对应表!$Z:$AA,2,FALSE)&amp;Z527,"")</f>
        <v/>
      </c>
      <c r="BG527" s="12" t="str">
        <f>_xlfn.IFNA(VLOOKUP(AA527,对应表!$Z:$AA,2,FALSE)&amp;AB527,"")</f>
        <v/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L527" t="e">
        <f t="shared" si="157"/>
        <v>#N/A</v>
      </c>
      <c r="BM527" t="str">
        <f t="shared" si="158"/>
        <v/>
      </c>
    </row>
    <row r="528" spans="11:65" x14ac:dyDescent="0.15">
      <c r="K528" t="str">
        <f t="shared" si="153"/>
        <v>被动腐蚀lv16</v>
      </c>
      <c r="L528" s="6" t="str">
        <f>Q528&amp;":"&amp;M528&amp;":"&amp;VLOOKUP(N528,对应表!B:C,2,FALSE)&amp;":"&amp;IF(buff!O528="",0,O528)</f>
        <v>20456:100:4:9</v>
      </c>
      <c r="M528">
        <v>100</v>
      </c>
      <c r="N528" s="1" t="s">
        <v>129</v>
      </c>
      <c r="O528">
        <v>9</v>
      </c>
      <c r="Q528">
        <v>20456</v>
      </c>
      <c r="R528" s="4" t="s">
        <v>844</v>
      </c>
      <c r="S528" s="4" t="str">
        <f t="shared" si="156"/>
        <v>被动腐蚀lv16</v>
      </c>
      <c r="T528" t="s">
        <v>300</v>
      </c>
      <c r="Y528" t="s">
        <v>439</v>
      </c>
      <c r="Z528" t="e">
        <f>INT(VLOOKUP($I528,角色属性概况!$I:$N,VLOOKUP($H528,对应表!$AD:$AE,2,FALSE),FALSE)*$J528)</f>
        <v>#N/A</v>
      </c>
      <c r="AI528" s="12" t="str">
        <f t="shared" si="154"/>
        <v/>
      </c>
      <c r="AR528">
        <v>999</v>
      </c>
      <c r="AU528" s="4"/>
      <c r="AV528" s="4"/>
      <c r="AW528" s="4"/>
      <c r="AX528" s="4"/>
      <c r="AZ528" s="12" t="str">
        <f t="shared" si="155"/>
        <v/>
      </c>
      <c r="BA528" s="12" t="str">
        <f>IF(_xlfn.IFNA(VLOOKUP(AU528,$K:$L,2,FALSE),"")=0,"",_xlfn.IFNA(VLOOKUP(AU528,$K:$L,2,FALSE),""))</f>
        <v/>
      </c>
      <c r="BB528" s="12" t="str">
        <f>IF(_xlfn.IFNA(VLOOKUP(AV528,$K:$L,2,FALSE),"")=0,"",_xlfn.IFNA(VLOOKUP(AV528,$K:$L,2,FALSE),""))</f>
        <v/>
      </c>
      <c r="BC528" s="12" t="str">
        <f>IF(_xlfn.IFNA(VLOOKUP(AW528,$K:$L,2,FALSE),"")=0,"",_xlfn.IFNA(VLOOKUP(AW528,$K:$L,2,FALSE),""))</f>
        <v/>
      </c>
      <c r="BD528" s="12" t="str">
        <f>IF(_xlfn.IFNA(VLOOKUP(AX528,$K:$L,2,FALSE),"")=0,"",_xlfn.IFNA(VLOOKUP(AX528,$K:$L,2,FALSE),""))</f>
        <v/>
      </c>
      <c r="BE528" s="12" t="str">
        <f>IF(_xlfn.IFNA(VLOOKUP(AY528,$K:$L,2,FALSE),"")=0,"",_xlfn.IFNA(VLOOKUP(AY528,$K:$L,2,FALSE),""))</f>
        <v/>
      </c>
      <c r="BF528" s="12" t="str">
        <f>_xlfn.IFNA(VLOOKUP(Y528,对应表!$Z:$AA,2,FALSE)&amp;Z528,"")</f>
        <v/>
      </c>
      <c r="BG528" s="12" t="str">
        <f>_xlfn.IFNA(VLOOKUP(AA528,对应表!$Z:$AA,2,FALSE)&amp;AB528,"")</f>
        <v/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L528" t="e">
        <f t="shared" si="157"/>
        <v>#N/A</v>
      </c>
      <c r="BM528" t="str">
        <f t="shared" si="158"/>
        <v/>
      </c>
    </row>
    <row r="529" spans="11:65" x14ac:dyDescent="0.15">
      <c r="K529" t="str">
        <f t="shared" si="153"/>
        <v>被动腐蚀lv17</v>
      </c>
      <c r="L529" s="6" t="str">
        <f>Q529&amp;":"&amp;M529&amp;":"&amp;VLOOKUP(N529,对应表!B:C,2,FALSE)&amp;":"&amp;IF(buff!O529="",0,O529)</f>
        <v>20457:100:4:9</v>
      </c>
      <c r="M529">
        <v>100</v>
      </c>
      <c r="N529" s="1" t="s">
        <v>129</v>
      </c>
      <c r="O529">
        <v>9</v>
      </c>
      <c r="Q529">
        <v>20457</v>
      </c>
      <c r="R529" s="4" t="s">
        <v>845</v>
      </c>
      <c r="S529" s="4" t="str">
        <f t="shared" si="156"/>
        <v>被动腐蚀lv17</v>
      </c>
      <c r="T529" t="s">
        <v>300</v>
      </c>
      <c r="Y529" t="s">
        <v>439</v>
      </c>
      <c r="Z529" t="e">
        <f>INT(VLOOKUP($I529,角色属性概况!$I:$N,VLOOKUP($H529,对应表!$AD:$AE,2,FALSE),FALSE)*$J529)</f>
        <v>#N/A</v>
      </c>
      <c r="AI529" s="12" t="str">
        <f t="shared" si="154"/>
        <v/>
      </c>
      <c r="AR529">
        <v>999</v>
      </c>
      <c r="AU529" s="4"/>
      <c r="AV529" s="4"/>
      <c r="AW529" s="4"/>
      <c r="AX529" s="4"/>
      <c r="AZ529" s="12" t="str">
        <f t="shared" si="155"/>
        <v/>
      </c>
      <c r="BA529" s="12" t="str">
        <f>IF(_xlfn.IFNA(VLOOKUP(AU529,$K:$L,2,FALSE),"")=0,"",_xlfn.IFNA(VLOOKUP(AU529,$K:$L,2,FALSE),""))</f>
        <v/>
      </c>
      <c r="BB529" s="12" t="str">
        <f>IF(_xlfn.IFNA(VLOOKUP(AV529,$K:$L,2,FALSE),"")=0,"",_xlfn.IFNA(VLOOKUP(AV529,$K:$L,2,FALSE),""))</f>
        <v/>
      </c>
      <c r="BC529" s="12" t="str">
        <f>IF(_xlfn.IFNA(VLOOKUP(AW529,$K:$L,2,FALSE),"")=0,"",_xlfn.IFNA(VLOOKUP(AW529,$K:$L,2,FALSE),""))</f>
        <v/>
      </c>
      <c r="BD529" s="12" t="str">
        <f>IF(_xlfn.IFNA(VLOOKUP(AX529,$K:$L,2,FALSE),"")=0,"",_xlfn.IFNA(VLOOKUP(AX529,$K:$L,2,FALSE),""))</f>
        <v/>
      </c>
      <c r="BE529" s="12" t="str">
        <f>IF(_xlfn.IFNA(VLOOKUP(AY529,$K:$L,2,FALSE),"")=0,"",_xlfn.IFNA(VLOOKUP(AY529,$K:$L,2,FALSE),""))</f>
        <v/>
      </c>
      <c r="BF529" s="12" t="str">
        <f>_xlfn.IFNA(VLOOKUP(Y529,对应表!$Z:$AA,2,FALSE)&amp;Z529,"")</f>
        <v/>
      </c>
      <c r="BG529" s="12" t="str">
        <f>_xlfn.IFNA(VLOOKUP(AA529,对应表!$Z:$AA,2,FALSE)&amp;AB529,"")</f>
        <v/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L529" t="e">
        <f t="shared" si="157"/>
        <v>#N/A</v>
      </c>
      <c r="BM529" t="str">
        <f t="shared" si="158"/>
        <v/>
      </c>
    </row>
    <row r="530" spans="11:65" x14ac:dyDescent="0.15">
      <c r="K530" t="str">
        <f t="shared" si="153"/>
        <v>被动腐蚀lv18</v>
      </c>
      <c r="L530" s="6" t="str">
        <f>Q530&amp;":"&amp;M530&amp;":"&amp;VLOOKUP(N530,对应表!B:C,2,FALSE)&amp;":"&amp;IF(buff!O530="",0,O530)</f>
        <v>20458:100:4:9</v>
      </c>
      <c r="M530">
        <v>100</v>
      </c>
      <c r="N530" s="1" t="s">
        <v>129</v>
      </c>
      <c r="O530">
        <v>9</v>
      </c>
      <c r="Q530">
        <v>20458</v>
      </c>
      <c r="R530" s="4" t="s">
        <v>846</v>
      </c>
      <c r="S530" s="4" t="str">
        <f t="shared" si="156"/>
        <v>被动腐蚀lv18</v>
      </c>
      <c r="T530" t="s">
        <v>300</v>
      </c>
      <c r="Y530" t="s">
        <v>439</v>
      </c>
      <c r="Z530" t="e">
        <f>INT(VLOOKUP($I530,角色属性概况!$I:$N,VLOOKUP($H530,对应表!$AD:$AE,2,FALSE),FALSE)*$J530)</f>
        <v>#N/A</v>
      </c>
      <c r="AI530" s="12" t="str">
        <f t="shared" si="154"/>
        <v/>
      </c>
      <c r="AR530">
        <v>999</v>
      </c>
      <c r="AU530" s="4"/>
      <c r="AV530" s="4"/>
      <c r="AW530" s="4"/>
      <c r="AX530" s="4"/>
      <c r="AZ530" s="12" t="str">
        <f t="shared" si="155"/>
        <v/>
      </c>
      <c r="BA530" s="12" t="str">
        <f>IF(_xlfn.IFNA(VLOOKUP(AU530,$K:$L,2,FALSE),"")=0,"",_xlfn.IFNA(VLOOKUP(AU530,$K:$L,2,FALSE),""))</f>
        <v/>
      </c>
      <c r="BB530" s="12" t="str">
        <f>IF(_xlfn.IFNA(VLOOKUP(AV530,$K:$L,2,FALSE),"")=0,"",_xlfn.IFNA(VLOOKUP(AV530,$K:$L,2,FALSE),""))</f>
        <v/>
      </c>
      <c r="BC530" s="12" t="str">
        <f>IF(_xlfn.IFNA(VLOOKUP(AW530,$K:$L,2,FALSE),"")=0,"",_xlfn.IFNA(VLOOKUP(AW530,$K:$L,2,FALSE),""))</f>
        <v/>
      </c>
      <c r="BD530" s="12" t="str">
        <f>IF(_xlfn.IFNA(VLOOKUP(AX530,$K:$L,2,FALSE),"")=0,"",_xlfn.IFNA(VLOOKUP(AX530,$K:$L,2,FALSE),""))</f>
        <v/>
      </c>
      <c r="BE530" s="12" t="str">
        <f>IF(_xlfn.IFNA(VLOOKUP(AY530,$K:$L,2,FALSE),"")=0,"",_xlfn.IFNA(VLOOKUP(AY530,$K:$L,2,FALSE),""))</f>
        <v/>
      </c>
      <c r="BF530" s="12" t="str">
        <f>_xlfn.IFNA(VLOOKUP(Y530,对应表!$Z:$AA,2,FALSE)&amp;Z530,"")</f>
        <v/>
      </c>
      <c r="BG530" s="12" t="str">
        <f>_xlfn.IFNA(VLOOKUP(AA530,对应表!$Z:$AA,2,FALSE)&amp;AB530,"")</f>
        <v/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L530" t="e">
        <f t="shared" si="157"/>
        <v>#N/A</v>
      </c>
      <c r="BM530" t="str">
        <f t="shared" si="158"/>
        <v/>
      </c>
    </row>
    <row r="531" spans="11:65" x14ac:dyDescent="0.15">
      <c r="K531" t="str">
        <f t="shared" si="153"/>
        <v>被动腐蚀lv19</v>
      </c>
      <c r="L531" s="6" t="str">
        <f>Q531&amp;":"&amp;M531&amp;":"&amp;VLOOKUP(N531,对应表!B:C,2,FALSE)&amp;":"&amp;IF(buff!O531="",0,O531)</f>
        <v>20459:100:4:9</v>
      </c>
      <c r="M531">
        <v>100</v>
      </c>
      <c r="N531" s="1" t="s">
        <v>129</v>
      </c>
      <c r="O531">
        <v>9</v>
      </c>
      <c r="Q531">
        <v>20459</v>
      </c>
      <c r="R531" s="4" t="s">
        <v>847</v>
      </c>
      <c r="S531" s="4" t="str">
        <f t="shared" si="156"/>
        <v>被动腐蚀lv19</v>
      </c>
      <c r="T531" t="s">
        <v>300</v>
      </c>
      <c r="Y531" t="s">
        <v>439</v>
      </c>
      <c r="Z531" t="e">
        <f>INT(VLOOKUP($I531,角色属性概况!$I:$N,VLOOKUP($H531,对应表!$AD:$AE,2,FALSE),FALSE)*$J531)</f>
        <v>#N/A</v>
      </c>
      <c r="AI531" s="12" t="str">
        <f t="shared" si="154"/>
        <v/>
      </c>
      <c r="AR531">
        <v>999</v>
      </c>
      <c r="AU531" s="4"/>
      <c r="AV531" s="4"/>
      <c r="AW531" s="4"/>
      <c r="AX531" s="4"/>
      <c r="AZ531" s="12" t="str">
        <f t="shared" si="155"/>
        <v/>
      </c>
      <c r="BA531" s="12" t="str">
        <f>IF(_xlfn.IFNA(VLOOKUP(AU531,$K:$L,2,FALSE),"")=0,"",_xlfn.IFNA(VLOOKUP(AU531,$K:$L,2,FALSE),""))</f>
        <v/>
      </c>
      <c r="BB531" s="12" t="str">
        <f>IF(_xlfn.IFNA(VLOOKUP(AV531,$K:$L,2,FALSE),"")=0,"",_xlfn.IFNA(VLOOKUP(AV531,$K:$L,2,FALSE),""))</f>
        <v/>
      </c>
      <c r="BC531" s="12" t="str">
        <f>IF(_xlfn.IFNA(VLOOKUP(AW531,$K:$L,2,FALSE),"")=0,"",_xlfn.IFNA(VLOOKUP(AW531,$K:$L,2,FALSE),""))</f>
        <v/>
      </c>
      <c r="BD531" s="12" t="str">
        <f>IF(_xlfn.IFNA(VLOOKUP(AX531,$K:$L,2,FALSE),"")=0,"",_xlfn.IFNA(VLOOKUP(AX531,$K:$L,2,FALSE),""))</f>
        <v/>
      </c>
      <c r="BE531" s="12" t="str">
        <f>IF(_xlfn.IFNA(VLOOKUP(AY531,$K:$L,2,FALSE),"")=0,"",_xlfn.IFNA(VLOOKUP(AY531,$K:$L,2,FALSE),""))</f>
        <v/>
      </c>
      <c r="BF531" s="12" t="str">
        <f>_xlfn.IFNA(VLOOKUP(Y531,对应表!$Z:$AA,2,FALSE)&amp;Z531,"")</f>
        <v/>
      </c>
      <c r="BG531" s="12" t="str">
        <f>_xlfn.IFNA(VLOOKUP(AA531,对应表!$Z:$AA,2,FALSE)&amp;AB531,"")</f>
        <v/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L531" t="e">
        <f t="shared" si="157"/>
        <v>#N/A</v>
      </c>
      <c r="BM531" t="str">
        <f t="shared" si="158"/>
        <v/>
      </c>
    </row>
    <row r="532" spans="11:65" x14ac:dyDescent="0.15">
      <c r="K532" t="str">
        <f t="shared" si="153"/>
        <v>被动腐蚀lv20</v>
      </c>
      <c r="L532" s="6" t="str">
        <f>Q532&amp;":"&amp;M532&amp;":"&amp;VLOOKUP(N532,对应表!B:C,2,FALSE)&amp;":"&amp;IF(buff!O532="",0,O532)</f>
        <v>20460:100:4:9</v>
      </c>
      <c r="M532">
        <v>100</v>
      </c>
      <c r="N532" s="1" t="s">
        <v>129</v>
      </c>
      <c r="O532">
        <v>9</v>
      </c>
      <c r="Q532">
        <v>20460</v>
      </c>
      <c r="R532" s="4" t="s">
        <v>848</v>
      </c>
      <c r="S532" s="4" t="str">
        <f t="shared" si="156"/>
        <v>被动腐蚀lv20</v>
      </c>
      <c r="T532" t="s">
        <v>300</v>
      </c>
      <c r="Y532" t="s">
        <v>439</v>
      </c>
      <c r="Z532" t="e">
        <f>INT(VLOOKUP($I532,角色属性概况!$I:$N,VLOOKUP($H532,对应表!$AD:$AE,2,FALSE),FALSE)*$J532)</f>
        <v>#N/A</v>
      </c>
      <c r="AI532" s="12" t="str">
        <f t="shared" si="154"/>
        <v/>
      </c>
      <c r="AR532">
        <v>999</v>
      </c>
      <c r="AU532" s="4"/>
      <c r="AV532" s="4"/>
      <c r="AW532" s="4"/>
      <c r="AX532" s="4"/>
      <c r="AZ532" s="12" t="str">
        <f t="shared" si="155"/>
        <v/>
      </c>
      <c r="BA532" s="12" t="str">
        <f>IF(_xlfn.IFNA(VLOOKUP(AU532,$K:$L,2,FALSE),"")=0,"",_xlfn.IFNA(VLOOKUP(AU532,$K:$L,2,FALSE),""))</f>
        <v/>
      </c>
      <c r="BB532" s="12" t="str">
        <f>IF(_xlfn.IFNA(VLOOKUP(AV532,$K:$L,2,FALSE),"")=0,"",_xlfn.IFNA(VLOOKUP(AV532,$K:$L,2,FALSE),""))</f>
        <v/>
      </c>
      <c r="BC532" s="12" t="str">
        <f>IF(_xlfn.IFNA(VLOOKUP(AW532,$K:$L,2,FALSE),"")=0,"",_xlfn.IFNA(VLOOKUP(AW532,$K:$L,2,FALSE),""))</f>
        <v/>
      </c>
      <c r="BD532" s="12" t="str">
        <f>IF(_xlfn.IFNA(VLOOKUP(AX532,$K:$L,2,FALSE),"")=0,"",_xlfn.IFNA(VLOOKUP(AX532,$K:$L,2,FALSE),""))</f>
        <v/>
      </c>
      <c r="BE532" s="12" t="str">
        <f>IF(_xlfn.IFNA(VLOOKUP(AY532,$K:$L,2,FALSE),"")=0,"",_xlfn.IFNA(VLOOKUP(AY532,$K:$L,2,FALSE),""))</f>
        <v/>
      </c>
      <c r="BF532" s="12" t="str">
        <f>_xlfn.IFNA(VLOOKUP(Y532,对应表!$Z:$AA,2,FALSE)&amp;Z532,"")</f>
        <v/>
      </c>
      <c r="BG532" s="12" t="str">
        <f>_xlfn.IFNA(VLOOKUP(AA532,对应表!$Z:$AA,2,FALSE)&amp;AB532,"")</f>
        <v/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L532" t="e">
        <f t="shared" si="157"/>
        <v>#N/A</v>
      </c>
      <c r="BM532" t="str">
        <f t="shared" si="158"/>
        <v/>
      </c>
    </row>
    <row r="533" spans="11:65" x14ac:dyDescent="0.15">
      <c r="K533" t="str">
        <f t="shared" si="153"/>
        <v>被动精准lv1</v>
      </c>
      <c r="L533" s="6" t="str">
        <f>Q533&amp;":"&amp;M533&amp;":"&amp;VLOOKUP(N533,对应表!B:C,2,FALSE)&amp;":"&amp;IF(buff!O533="",0,O533)</f>
        <v>20461:100:1:0</v>
      </c>
      <c r="M533">
        <v>100</v>
      </c>
      <c r="N533" s="1" t="s">
        <v>299</v>
      </c>
      <c r="O533">
        <v>0</v>
      </c>
      <c r="Q533">
        <v>20461</v>
      </c>
      <c r="R533" s="4" t="s">
        <v>1426</v>
      </c>
      <c r="S533" s="4" t="str">
        <f t="shared" si="156"/>
        <v>被动精准lv1</v>
      </c>
      <c r="T533" t="s">
        <v>300</v>
      </c>
      <c r="Y533" t="s">
        <v>412</v>
      </c>
      <c r="Z533">
        <v>5</v>
      </c>
      <c r="AA533" t="s">
        <v>246</v>
      </c>
      <c r="AB533">
        <v>5</v>
      </c>
      <c r="AI533" s="12" t="str">
        <f t="shared" si="154"/>
        <v>HIT:5|CRI:5</v>
      </c>
      <c r="AR533">
        <v>999</v>
      </c>
      <c r="AU533" s="4"/>
      <c r="AV533" s="4"/>
      <c r="AW533" s="4"/>
      <c r="AX533" s="4"/>
      <c r="AZ533" s="12" t="str">
        <f t="shared" si="155"/>
        <v/>
      </c>
      <c r="BA533" s="12" t="str">
        <f>IF(_xlfn.IFNA(VLOOKUP(AU533,$K:$L,2,FALSE),"")=0,"",_xlfn.IFNA(VLOOKUP(AU533,$K:$L,2,FALSE),""))</f>
        <v/>
      </c>
      <c r="BB533" s="12" t="str">
        <f>IF(_xlfn.IFNA(VLOOKUP(AV533,$K:$L,2,FALSE),"")=0,"",_xlfn.IFNA(VLOOKUP(AV533,$K:$L,2,FALSE),""))</f>
        <v/>
      </c>
      <c r="BC533" s="12" t="str">
        <f>IF(_xlfn.IFNA(VLOOKUP(AW533,$K:$L,2,FALSE),"")=0,"",_xlfn.IFNA(VLOOKUP(AW533,$K:$L,2,FALSE),""))</f>
        <v/>
      </c>
      <c r="BD533" s="12" t="str">
        <f>IF(_xlfn.IFNA(VLOOKUP(AX533,$K:$L,2,FALSE),"")=0,"",_xlfn.IFNA(VLOOKUP(AX533,$K:$L,2,FALSE),""))</f>
        <v/>
      </c>
      <c r="BE533" s="12" t="str">
        <f>IF(_xlfn.IFNA(VLOOKUP(AY533,$K:$L,2,FALSE),"")=0,"",_xlfn.IFNA(VLOOKUP(AY533,$K:$L,2,FALSE),""))</f>
        <v/>
      </c>
      <c r="BF533" s="12" t="str">
        <f>_xlfn.IFNA(VLOOKUP(Y533,对应表!$Z:$AA,2,FALSE)&amp;Z533,"")</f>
        <v>HIT:5</v>
      </c>
      <c r="BG533" s="12" t="str">
        <f>_xlfn.IFNA(VLOOKUP(AA533,对应表!$Z:$AA,2,FALSE)&amp;AB533,"")</f>
        <v>CRI:5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L533">
        <f t="shared" si="157"/>
        <v>5</v>
      </c>
      <c r="BM533">
        <f t="shared" si="158"/>
        <v>5</v>
      </c>
    </row>
    <row r="534" spans="11:65" x14ac:dyDescent="0.15">
      <c r="K534" t="str">
        <f t="shared" si="153"/>
        <v>被动精准lv2</v>
      </c>
      <c r="L534" s="6" t="str">
        <f>Q534&amp;":"&amp;M534&amp;":"&amp;VLOOKUP(N534,对应表!B:C,2,FALSE)&amp;":"&amp;IF(buff!O534="",0,O534)</f>
        <v>20462:100:1:0</v>
      </c>
      <c r="M534">
        <v>100</v>
      </c>
      <c r="N534" s="1" t="s">
        <v>299</v>
      </c>
      <c r="O534">
        <v>0</v>
      </c>
      <c r="Q534">
        <v>20462</v>
      </c>
      <c r="R534" s="4" t="s">
        <v>1427</v>
      </c>
      <c r="S534" s="4" t="str">
        <f t="shared" si="156"/>
        <v>被动精准lv2</v>
      </c>
      <c r="T534" t="s">
        <v>300</v>
      </c>
      <c r="Y534" t="s">
        <v>412</v>
      </c>
      <c r="Z534">
        <v>6</v>
      </c>
      <c r="AA534" t="s">
        <v>246</v>
      </c>
      <c r="AB534">
        <v>6</v>
      </c>
      <c r="AI534" s="12" t="str">
        <f t="shared" si="154"/>
        <v>HIT:6|CRI:6</v>
      </c>
      <c r="AR534">
        <v>999</v>
      </c>
      <c r="AU534" s="4"/>
      <c r="AV534" s="4"/>
      <c r="AW534" s="4"/>
      <c r="AX534" s="4"/>
      <c r="AZ534" s="12" t="str">
        <f t="shared" si="155"/>
        <v/>
      </c>
      <c r="BA534" s="12" t="str">
        <f>IF(_xlfn.IFNA(VLOOKUP(AU534,$K:$L,2,FALSE),"")=0,"",_xlfn.IFNA(VLOOKUP(AU534,$K:$L,2,FALSE),""))</f>
        <v/>
      </c>
      <c r="BB534" s="12" t="str">
        <f>IF(_xlfn.IFNA(VLOOKUP(AV534,$K:$L,2,FALSE),"")=0,"",_xlfn.IFNA(VLOOKUP(AV534,$K:$L,2,FALSE),""))</f>
        <v/>
      </c>
      <c r="BC534" s="12" t="str">
        <f>IF(_xlfn.IFNA(VLOOKUP(AW534,$K:$L,2,FALSE),"")=0,"",_xlfn.IFNA(VLOOKUP(AW534,$K:$L,2,FALSE),""))</f>
        <v/>
      </c>
      <c r="BD534" s="12" t="str">
        <f>IF(_xlfn.IFNA(VLOOKUP(AX534,$K:$L,2,FALSE),"")=0,"",_xlfn.IFNA(VLOOKUP(AX534,$K:$L,2,FALSE),""))</f>
        <v/>
      </c>
      <c r="BE534" s="12" t="str">
        <f>IF(_xlfn.IFNA(VLOOKUP(AY534,$K:$L,2,FALSE),"")=0,"",_xlfn.IFNA(VLOOKUP(AY534,$K:$L,2,FALSE),""))</f>
        <v/>
      </c>
      <c r="BF534" s="12" t="str">
        <f>_xlfn.IFNA(VLOOKUP(Y534,对应表!$Z:$AA,2,FALSE)&amp;Z534,"")</f>
        <v>HIT:6</v>
      </c>
      <c r="BG534" s="12" t="str">
        <f>_xlfn.IFNA(VLOOKUP(AA534,对应表!$Z:$AA,2,FALSE)&amp;AB534,"")</f>
        <v>CRI:6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L534">
        <f t="shared" si="157"/>
        <v>6</v>
      </c>
      <c r="BM534">
        <f t="shared" si="158"/>
        <v>6</v>
      </c>
    </row>
    <row r="535" spans="11:65" x14ac:dyDescent="0.15">
      <c r="K535" t="str">
        <f t="shared" si="153"/>
        <v>被动精准lv3</v>
      </c>
      <c r="L535" s="6" t="str">
        <f>Q535&amp;":"&amp;M535&amp;":"&amp;VLOOKUP(N535,对应表!B:C,2,FALSE)&amp;":"&amp;IF(buff!O535="",0,O535)</f>
        <v>20463:100:1:0</v>
      </c>
      <c r="M535">
        <v>100</v>
      </c>
      <c r="N535" s="1" t="s">
        <v>299</v>
      </c>
      <c r="O535">
        <v>0</v>
      </c>
      <c r="Q535">
        <v>20463</v>
      </c>
      <c r="R535" s="4" t="s">
        <v>1428</v>
      </c>
      <c r="S535" s="4" t="str">
        <f t="shared" si="156"/>
        <v>被动精准lv3</v>
      </c>
      <c r="T535" t="s">
        <v>300</v>
      </c>
      <c r="Y535" t="s">
        <v>412</v>
      </c>
      <c r="Z535">
        <v>7</v>
      </c>
      <c r="AA535" t="s">
        <v>246</v>
      </c>
      <c r="AB535">
        <v>7</v>
      </c>
      <c r="AI535" s="12" t="str">
        <f t="shared" si="154"/>
        <v>HIT:7|CRI:7</v>
      </c>
      <c r="AR535">
        <v>999</v>
      </c>
      <c r="AU535" s="4"/>
      <c r="AV535" s="4"/>
      <c r="AW535" s="4"/>
      <c r="AX535" s="4"/>
      <c r="AZ535" s="12" t="str">
        <f t="shared" si="155"/>
        <v/>
      </c>
      <c r="BA535" s="12" t="str">
        <f>IF(_xlfn.IFNA(VLOOKUP(AU535,$K:$L,2,FALSE),"")=0,"",_xlfn.IFNA(VLOOKUP(AU535,$K:$L,2,FALSE),""))</f>
        <v/>
      </c>
      <c r="BB535" s="12" t="str">
        <f>IF(_xlfn.IFNA(VLOOKUP(AV535,$K:$L,2,FALSE),"")=0,"",_xlfn.IFNA(VLOOKUP(AV535,$K:$L,2,FALSE),""))</f>
        <v/>
      </c>
      <c r="BC535" s="12" t="str">
        <f>IF(_xlfn.IFNA(VLOOKUP(AW535,$K:$L,2,FALSE),"")=0,"",_xlfn.IFNA(VLOOKUP(AW535,$K:$L,2,FALSE),""))</f>
        <v/>
      </c>
      <c r="BD535" s="12" t="str">
        <f>IF(_xlfn.IFNA(VLOOKUP(AX535,$K:$L,2,FALSE),"")=0,"",_xlfn.IFNA(VLOOKUP(AX535,$K:$L,2,FALSE),""))</f>
        <v/>
      </c>
      <c r="BE535" s="12" t="str">
        <f>IF(_xlfn.IFNA(VLOOKUP(AY535,$K:$L,2,FALSE),"")=0,"",_xlfn.IFNA(VLOOKUP(AY535,$K:$L,2,FALSE),""))</f>
        <v/>
      </c>
      <c r="BF535" s="12" t="str">
        <f>_xlfn.IFNA(VLOOKUP(Y535,对应表!$Z:$AA,2,FALSE)&amp;Z535,"")</f>
        <v>HIT:7</v>
      </c>
      <c r="BG535" s="12" t="str">
        <f>_xlfn.IFNA(VLOOKUP(AA535,对应表!$Z:$AA,2,FALSE)&amp;AB535,"")</f>
        <v>CRI:7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L535">
        <f t="shared" si="157"/>
        <v>7</v>
      </c>
      <c r="BM535">
        <f t="shared" si="158"/>
        <v>7</v>
      </c>
    </row>
    <row r="536" spans="11:65" x14ac:dyDescent="0.15">
      <c r="K536" t="str">
        <f t="shared" si="153"/>
        <v>被动精准lv4</v>
      </c>
      <c r="L536" s="6" t="str">
        <f>Q536&amp;":"&amp;M536&amp;":"&amp;VLOOKUP(N536,对应表!B:C,2,FALSE)&amp;":"&amp;IF(buff!O536="",0,O536)</f>
        <v>20464:100:1:0</v>
      </c>
      <c r="M536">
        <v>100</v>
      </c>
      <c r="N536" s="1" t="s">
        <v>299</v>
      </c>
      <c r="O536">
        <v>0</v>
      </c>
      <c r="Q536">
        <v>20464</v>
      </c>
      <c r="R536" s="4" t="s">
        <v>1429</v>
      </c>
      <c r="S536" s="4" t="str">
        <f t="shared" si="156"/>
        <v>被动精准lv4</v>
      </c>
      <c r="T536" t="s">
        <v>300</v>
      </c>
      <c r="Y536" t="s">
        <v>412</v>
      </c>
      <c r="Z536">
        <v>8</v>
      </c>
      <c r="AA536" t="s">
        <v>246</v>
      </c>
      <c r="AB536">
        <v>8</v>
      </c>
      <c r="AI536" s="12" t="str">
        <f t="shared" si="154"/>
        <v>HIT:8|CRI:8</v>
      </c>
      <c r="AR536">
        <v>999</v>
      </c>
      <c r="AU536" s="4"/>
      <c r="AV536" s="4"/>
      <c r="AW536" s="4"/>
      <c r="AX536" s="4"/>
      <c r="AZ536" s="12" t="str">
        <f t="shared" si="155"/>
        <v/>
      </c>
      <c r="BA536" s="12" t="str">
        <f>IF(_xlfn.IFNA(VLOOKUP(AU536,$K:$L,2,FALSE),"")=0,"",_xlfn.IFNA(VLOOKUP(AU536,$K:$L,2,FALSE),""))</f>
        <v/>
      </c>
      <c r="BB536" s="12" t="str">
        <f>IF(_xlfn.IFNA(VLOOKUP(AV536,$K:$L,2,FALSE),"")=0,"",_xlfn.IFNA(VLOOKUP(AV536,$K:$L,2,FALSE),""))</f>
        <v/>
      </c>
      <c r="BC536" s="12" t="str">
        <f>IF(_xlfn.IFNA(VLOOKUP(AW536,$K:$L,2,FALSE),"")=0,"",_xlfn.IFNA(VLOOKUP(AW536,$K:$L,2,FALSE),""))</f>
        <v/>
      </c>
      <c r="BD536" s="12" t="str">
        <f>IF(_xlfn.IFNA(VLOOKUP(AX536,$K:$L,2,FALSE),"")=0,"",_xlfn.IFNA(VLOOKUP(AX536,$K:$L,2,FALSE),""))</f>
        <v/>
      </c>
      <c r="BE536" s="12" t="str">
        <f>IF(_xlfn.IFNA(VLOOKUP(AY536,$K:$L,2,FALSE),"")=0,"",_xlfn.IFNA(VLOOKUP(AY536,$K:$L,2,FALSE),""))</f>
        <v/>
      </c>
      <c r="BF536" s="12" t="str">
        <f>_xlfn.IFNA(VLOOKUP(Y536,对应表!$Z:$AA,2,FALSE)&amp;Z536,"")</f>
        <v>HIT:8</v>
      </c>
      <c r="BG536" s="12" t="str">
        <f>_xlfn.IFNA(VLOOKUP(AA536,对应表!$Z:$AA,2,FALSE)&amp;AB536,"")</f>
        <v>CRI:8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L536">
        <f t="shared" si="157"/>
        <v>8</v>
      </c>
      <c r="BM536">
        <f t="shared" si="158"/>
        <v>8</v>
      </c>
    </row>
    <row r="537" spans="11:65" x14ac:dyDescent="0.15">
      <c r="K537" t="str">
        <f t="shared" si="153"/>
        <v>被动精准lv5</v>
      </c>
      <c r="L537" s="6" t="str">
        <f>Q537&amp;":"&amp;M537&amp;":"&amp;VLOOKUP(N537,对应表!B:C,2,FALSE)&amp;":"&amp;IF(buff!O537="",0,O537)</f>
        <v>20465:100:1:0</v>
      </c>
      <c r="M537">
        <v>100</v>
      </c>
      <c r="N537" s="1" t="s">
        <v>299</v>
      </c>
      <c r="O537">
        <v>0</v>
      </c>
      <c r="Q537">
        <v>20465</v>
      </c>
      <c r="R537" s="4" t="s">
        <v>1430</v>
      </c>
      <c r="S537" s="4" t="str">
        <f t="shared" si="156"/>
        <v>被动精准lv5</v>
      </c>
      <c r="T537" t="s">
        <v>300</v>
      </c>
      <c r="Y537" t="s">
        <v>412</v>
      </c>
      <c r="Z537">
        <v>9</v>
      </c>
      <c r="AA537" t="s">
        <v>246</v>
      </c>
      <c r="AB537">
        <v>9</v>
      </c>
      <c r="AI537" s="12" t="str">
        <f t="shared" si="154"/>
        <v>HIT:9|CRI:9</v>
      </c>
      <c r="AR537">
        <v>999</v>
      </c>
      <c r="AU537" s="4"/>
      <c r="AV537" s="4"/>
      <c r="AW537" s="4"/>
      <c r="AX537" s="4"/>
      <c r="AZ537" s="12" t="str">
        <f t="shared" si="155"/>
        <v/>
      </c>
      <c r="BA537" s="12" t="str">
        <f>IF(_xlfn.IFNA(VLOOKUP(AU537,$K:$L,2,FALSE),"")=0,"",_xlfn.IFNA(VLOOKUP(AU537,$K:$L,2,FALSE),""))</f>
        <v/>
      </c>
      <c r="BB537" s="12" t="str">
        <f>IF(_xlfn.IFNA(VLOOKUP(AV537,$K:$L,2,FALSE),"")=0,"",_xlfn.IFNA(VLOOKUP(AV537,$K:$L,2,FALSE),""))</f>
        <v/>
      </c>
      <c r="BC537" s="12" t="str">
        <f>IF(_xlfn.IFNA(VLOOKUP(AW537,$K:$L,2,FALSE),"")=0,"",_xlfn.IFNA(VLOOKUP(AW537,$K:$L,2,FALSE),""))</f>
        <v/>
      </c>
      <c r="BD537" s="12" t="str">
        <f>IF(_xlfn.IFNA(VLOOKUP(AX537,$K:$L,2,FALSE),"")=0,"",_xlfn.IFNA(VLOOKUP(AX537,$K:$L,2,FALSE),""))</f>
        <v/>
      </c>
      <c r="BE537" s="12" t="str">
        <f>IF(_xlfn.IFNA(VLOOKUP(AY537,$K:$L,2,FALSE),"")=0,"",_xlfn.IFNA(VLOOKUP(AY537,$K:$L,2,FALSE),""))</f>
        <v/>
      </c>
      <c r="BF537" s="12" t="str">
        <f>_xlfn.IFNA(VLOOKUP(Y537,对应表!$Z:$AA,2,FALSE)&amp;Z537,"")</f>
        <v>HIT:9</v>
      </c>
      <c r="BG537" s="12" t="str">
        <f>_xlfn.IFNA(VLOOKUP(AA537,对应表!$Z:$AA,2,FALSE)&amp;AB537,"")</f>
        <v>CRI:9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L537">
        <f t="shared" si="157"/>
        <v>9</v>
      </c>
      <c r="BM537">
        <f t="shared" si="158"/>
        <v>9</v>
      </c>
    </row>
    <row r="538" spans="11:65" x14ac:dyDescent="0.15">
      <c r="K538" t="str">
        <f t="shared" si="153"/>
        <v>被动精准lv6</v>
      </c>
      <c r="L538" s="6" t="str">
        <f>Q538&amp;":"&amp;M538&amp;":"&amp;VLOOKUP(N538,对应表!B:C,2,FALSE)&amp;":"&amp;IF(buff!O538="",0,O538)</f>
        <v>20466:100:1:0</v>
      </c>
      <c r="M538">
        <v>100</v>
      </c>
      <c r="N538" s="1" t="s">
        <v>299</v>
      </c>
      <c r="O538">
        <v>0</v>
      </c>
      <c r="Q538">
        <v>20466</v>
      </c>
      <c r="R538" s="4" t="s">
        <v>1431</v>
      </c>
      <c r="S538" s="4" t="str">
        <f t="shared" si="156"/>
        <v>被动精准lv6</v>
      </c>
      <c r="T538" t="s">
        <v>300</v>
      </c>
      <c r="Y538" t="s">
        <v>412</v>
      </c>
      <c r="Z538">
        <v>10</v>
      </c>
      <c r="AA538" t="s">
        <v>246</v>
      </c>
      <c r="AB538">
        <v>10</v>
      </c>
      <c r="AI538" s="12" t="str">
        <f t="shared" si="154"/>
        <v>HIT:10|CRI:10</v>
      </c>
      <c r="AR538">
        <v>999</v>
      </c>
      <c r="AU538" s="4"/>
      <c r="AV538" s="4"/>
      <c r="AW538" s="4"/>
      <c r="AX538" s="4"/>
      <c r="AZ538" s="12" t="str">
        <f t="shared" si="155"/>
        <v/>
      </c>
      <c r="BA538" s="12" t="str">
        <f>IF(_xlfn.IFNA(VLOOKUP(AU538,$K:$L,2,FALSE),"")=0,"",_xlfn.IFNA(VLOOKUP(AU538,$K:$L,2,FALSE),""))</f>
        <v/>
      </c>
      <c r="BB538" s="12" t="str">
        <f>IF(_xlfn.IFNA(VLOOKUP(AV538,$K:$L,2,FALSE),"")=0,"",_xlfn.IFNA(VLOOKUP(AV538,$K:$L,2,FALSE),""))</f>
        <v/>
      </c>
      <c r="BC538" s="12" t="str">
        <f>IF(_xlfn.IFNA(VLOOKUP(AW538,$K:$L,2,FALSE),"")=0,"",_xlfn.IFNA(VLOOKUP(AW538,$K:$L,2,FALSE),""))</f>
        <v/>
      </c>
      <c r="BD538" s="12" t="str">
        <f>IF(_xlfn.IFNA(VLOOKUP(AX538,$K:$L,2,FALSE),"")=0,"",_xlfn.IFNA(VLOOKUP(AX538,$K:$L,2,FALSE),""))</f>
        <v/>
      </c>
      <c r="BE538" s="12" t="str">
        <f>IF(_xlfn.IFNA(VLOOKUP(AY538,$K:$L,2,FALSE),"")=0,"",_xlfn.IFNA(VLOOKUP(AY538,$K:$L,2,FALSE),""))</f>
        <v/>
      </c>
      <c r="BF538" s="12" t="str">
        <f>_xlfn.IFNA(VLOOKUP(Y538,对应表!$Z:$AA,2,FALSE)&amp;Z538,"")</f>
        <v>HIT:10</v>
      </c>
      <c r="BG538" s="12" t="str">
        <f>_xlfn.IFNA(VLOOKUP(AA538,对应表!$Z:$AA,2,FALSE)&amp;AB538,"")</f>
        <v>CRI:10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L538">
        <f t="shared" si="157"/>
        <v>10</v>
      </c>
      <c r="BM538">
        <f t="shared" si="158"/>
        <v>10</v>
      </c>
    </row>
    <row r="539" spans="11:65" x14ac:dyDescent="0.15">
      <c r="K539" t="str">
        <f t="shared" si="153"/>
        <v>被动精准lv7</v>
      </c>
      <c r="L539" s="6" t="str">
        <f>Q539&amp;":"&amp;M539&amp;":"&amp;VLOOKUP(N539,对应表!B:C,2,FALSE)&amp;":"&amp;IF(buff!O539="",0,O539)</f>
        <v>20467:100:1:0</v>
      </c>
      <c r="M539">
        <v>100</v>
      </c>
      <c r="N539" s="1" t="s">
        <v>299</v>
      </c>
      <c r="O539">
        <v>0</v>
      </c>
      <c r="Q539">
        <v>20467</v>
      </c>
      <c r="R539" s="4" t="s">
        <v>1432</v>
      </c>
      <c r="S539" s="4" t="str">
        <f t="shared" si="156"/>
        <v>被动精准lv7</v>
      </c>
      <c r="T539" t="s">
        <v>300</v>
      </c>
      <c r="Y539" t="s">
        <v>412</v>
      </c>
      <c r="Z539">
        <v>11</v>
      </c>
      <c r="AA539" t="s">
        <v>246</v>
      </c>
      <c r="AB539">
        <v>11</v>
      </c>
      <c r="AI539" s="12" t="str">
        <f t="shared" si="154"/>
        <v>HIT:11|CRI:11</v>
      </c>
      <c r="AR539">
        <v>999</v>
      </c>
      <c r="AU539" s="4"/>
      <c r="AV539" s="4"/>
      <c r="AW539" s="4"/>
      <c r="AX539" s="4"/>
      <c r="AZ539" s="12" t="str">
        <f t="shared" si="155"/>
        <v/>
      </c>
      <c r="BA539" s="12" t="str">
        <f>IF(_xlfn.IFNA(VLOOKUP(AU539,$K:$L,2,FALSE),"")=0,"",_xlfn.IFNA(VLOOKUP(AU539,$K:$L,2,FALSE),""))</f>
        <v/>
      </c>
      <c r="BB539" s="12" t="str">
        <f>IF(_xlfn.IFNA(VLOOKUP(AV539,$K:$L,2,FALSE),"")=0,"",_xlfn.IFNA(VLOOKUP(AV539,$K:$L,2,FALSE),""))</f>
        <v/>
      </c>
      <c r="BC539" s="12" t="str">
        <f>IF(_xlfn.IFNA(VLOOKUP(AW539,$K:$L,2,FALSE),"")=0,"",_xlfn.IFNA(VLOOKUP(AW539,$K:$L,2,FALSE),""))</f>
        <v/>
      </c>
      <c r="BD539" s="12" t="str">
        <f>IF(_xlfn.IFNA(VLOOKUP(AX539,$K:$L,2,FALSE),"")=0,"",_xlfn.IFNA(VLOOKUP(AX539,$K:$L,2,FALSE),""))</f>
        <v/>
      </c>
      <c r="BE539" s="12" t="str">
        <f>IF(_xlfn.IFNA(VLOOKUP(AY539,$K:$L,2,FALSE),"")=0,"",_xlfn.IFNA(VLOOKUP(AY539,$K:$L,2,FALSE),""))</f>
        <v/>
      </c>
      <c r="BF539" s="12" t="str">
        <f>_xlfn.IFNA(VLOOKUP(Y539,对应表!$Z:$AA,2,FALSE)&amp;Z539,"")</f>
        <v>HIT:11</v>
      </c>
      <c r="BG539" s="12" t="str">
        <f>_xlfn.IFNA(VLOOKUP(AA539,对应表!$Z:$AA,2,FALSE)&amp;AB539,"")</f>
        <v>CRI:11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L539">
        <f t="shared" si="157"/>
        <v>11</v>
      </c>
      <c r="BM539">
        <f t="shared" si="158"/>
        <v>11</v>
      </c>
    </row>
    <row r="540" spans="11:65" x14ac:dyDescent="0.15">
      <c r="K540" t="str">
        <f t="shared" si="153"/>
        <v>被动精准lv8</v>
      </c>
      <c r="L540" s="6" t="str">
        <f>Q540&amp;":"&amp;M540&amp;":"&amp;VLOOKUP(N540,对应表!B:C,2,FALSE)&amp;":"&amp;IF(buff!O540="",0,O540)</f>
        <v>20468:100:1:0</v>
      </c>
      <c r="M540">
        <v>100</v>
      </c>
      <c r="N540" s="1" t="s">
        <v>299</v>
      </c>
      <c r="O540">
        <v>0</v>
      </c>
      <c r="Q540">
        <v>20468</v>
      </c>
      <c r="R540" s="4" t="s">
        <v>1433</v>
      </c>
      <c r="S540" s="4" t="str">
        <f t="shared" si="156"/>
        <v>被动精准lv8</v>
      </c>
      <c r="T540" t="s">
        <v>300</v>
      </c>
      <c r="Y540" t="s">
        <v>412</v>
      </c>
      <c r="Z540">
        <v>12</v>
      </c>
      <c r="AA540" t="s">
        <v>246</v>
      </c>
      <c r="AB540">
        <v>12</v>
      </c>
      <c r="AI540" s="12" t="str">
        <f t="shared" si="154"/>
        <v>HIT:12|CRI:12</v>
      </c>
      <c r="AR540">
        <v>999</v>
      </c>
      <c r="AU540" s="4"/>
      <c r="AV540" s="4"/>
      <c r="AW540" s="4"/>
      <c r="AX540" s="4"/>
      <c r="AZ540" s="12" t="str">
        <f t="shared" si="155"/>
        <v/>
      </c>
      <c r="BA540" s="12" t="str">
        <f>IF(_xlfn.IFNA(VLOOKUP(AU540,$K:$L,2,FALSE),"")=0,"",_xlfn.IFNA(VLOOKUP(AU540,$K:$L,2,FALSE),""))</f>
        <v/>
      </c>
      <c r="BB540" s="12" t="str">
        <f>IF(_xlfn.IFNA(VLOOKUP(AV540,$K:$L,2,FALSE),"")=0,"",_xlfn.IFNA(VLOOKUP(AV540,$K:$L,2,FALSE),""))</f>
        <v/>
      </c>
      <c r="BC540" s="12" t="str">
        <f>IF(_xlfn.IFNA(VLOOKUP(AW540,$K:$L,2,FALSE),"")=0,"",_xlfn.IFNA(VLOOKUP(AW540,$K:$L,2,FALSE),""))</f>
        <v/>
      </c>
      <c r="BD540" s="12" t="str">
        <f>IF(_xlfn.IFNA(VLOOKUP(AX540,$K:$L,2,FALSE),"")=0,"",_xlfn.IFNA(VLOOKUP(AX540,$K:$L,2,FALSE),""))</f>
        <v/>
      </c>
      <c r="BE540" s="12" t="str">
        <f>IF(_xlfn.IFNA(VLOOKUP(AY540,$K:$L,2,FALSE),"")=0,"",_xlfn.IFNA(VLOOKUP(AY540,$K:$L,2,FALSE),""))</f>
        <v/>
      </c>
      <c r="BF540" s="12" t="str">
        <f>_xlfn.IFNA(VLOOKUP(Y540,对应表!$Z:$AA,2,FALSE)&amp;Z540,"")</f>
        <v>HIT:12</v>
      </c>
      <c r="BG540" s="12" t="str">
        <f>_xlfn.IFNA(VLOOKUP(AA540,对应表!$Z:$AA,2,FALSE)&amp;AB540,"")</f>
        <v>CRI:12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L540">
        <f t="shared" si="157"/>
        <v>12</v>
      </c>
      <c r="BM540">
        <f t="shared" si="158"/>
        <v>12</v>
      </c>
    </row>
    <row r="541" spans="11:65" x14ac:dyDescent="0.15">
      <c r="K541" t="str">
        <f t="shared" si="153"/>
        <v>被动精准lv9</v>
      </c>
      <c r="L541" s="6" t="str">
        <f>Q541&amp;":"&amp;M541&amp;":"&amp;VLOOKUP(N541,对应表!B:C,2,FALSE)&amp;":"&amp;IF(buff!O541="",0,O541)</f>
        <v>20469:100:1:0</v>
      </c>
      <c r="M541">
        <v>100</v>
      </c>
      <c r="N541" s="1" t="s">
        <v>299</v>
      </c>
      <c r="O541">
        <v>0</v>
      </c>
      <c r="Q541">
        <v>20469</v>
      </c>
      <c r="R541" s="4" t="s">
        <v>1434</v>
      </c>
      <c r="S541" s="4" t="str">
        <f t="shared" si="156"/>
        <v>被动精准lv9</v>
      </c>
      <c r="T541" t="s">
        <v>300</v>
      </c>
      <c r="Y541" t="s">
        <v>412</v>
      </c>
      <c r="Z541">
        <v>13</v>
      </c>
      <c r="AA541" t="s">
        <v>246</v>
      </c>
      <c r="AB541">
        <v>13</v>
      </c>
      <c r="AI541" s="12" t="str">
        <f t="shared" si="154"/>
        <v>HIT:13|CRI:13</v>
      </c>
      <c r="AR541">
        <v>999</v>
      </c>
      <c r="AU541" s="4"/>
      <c r="AV541" s="4"/>
      <c r="AW541" s="4"/>
      <c r="AX541" s="4"/>
      <c r="AZ541" s="12" t="str">
        <f t="shared" si="155"/>
        <v/>
      </c>
      <c r="BA541" s="12" t="str">
        <f>IF(_xlfn.IFNA(VLOOKUP(AU541,$K:$L,2,FALSE),"")=0,"",_xlfn.IFNA(VLOOKUP(AU541,$K:$L,2,FALSE),""))</f>
        <v/>
      </c>
      <c r="BB541" s="12" t="str">
        <f>IF(_xlfn.IFNA(VLOOKUP(AV541,$K:$L,2,FALSE),"")=0,"",_xlfn.IFNA(VLOOKUP(AV541,$K:$L,2,FALSE),""))</f>
        <v/>
      </c>
      <c r="BC541" s="12" t="str">
        <f>IF(_xlfn.IFNA(VLOOKUP(AW541,$K:$L,2,FALSE),"")=0,"",_xlfn.IFNA(VLOOKUP(AW541,$K:$L,2,FALSE),""))</f>
        <v/>
      </c>
      <c r="BD541" s="12" t="str">
        <f>IF(_xlfn.IFNA(VLOOKUP(AX541,$K:$L,2,FALSE),"")=0,"",_xlfn.IFNA(VLOOKUP(AX541,$K:$L,2,FALSE),""))</f>
        <v/>
      </c>
      <c r="BE541" s="12" t="str">
        <f>IF(_xlfn.IFNA(VLOOKUP(AY541,$K:$L,2,FALSE),"")=0,"",_xlfn.IFNA(VLOOKUP(AY541,$K:$L,2,FALSE),""))</f>
        <v/>
      </c>
      <c r="BF541" s="12" t="str">
        <f>_xlfn.IFNA(VLOOKUP(Y541,对应表!$Z:$AA,2,FALSE)&amp;Z541,"")</f>
        <v>HIT:13</v>
      </c>
      <c r="BG541" s="12" t="str">
        <f>_xlfn.IFNA(VLOOKUP(AA541,对应表!$Z:$AA,2,FALSE)&amp;AB541,"")</f>
        <v>CRI:13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L541">
        <f t="shared" si="157"/>
        <v>13</v>
      </c>
      <c r="BM541">
        <f t="shared" si="158"/>
        <v>13</v>
      </c>
    </row>
    <row r="542" spans="11:65" x14ac:dyDescent="0.15">
      <c r="K542" t="str">
        <f t="shared" si="153"/>
        <v>被动精准lv10</v>
      </c>
      <c r="L542" s="6" t="str">
        <f>Q542&amp;":"&amp;M542&amp;":"&amp;VLOOKUP(N542,对应表!B:C,2,FALSE)&amp;":"&amp;IF(buff!O542="",0,O542)</f>
        <v>20470:100:1:0</v>
      </c>
      <c r="M542">
        <v>100</v>
      </c>
      <c r="N542" s="1" t="s">
        <v>299</v>
      </c>
      <c r="O542">
        <v>0</v>
      </c>
      <c r="Q542">
        <v>20470</v>
      </c>
      <c r="R542" s="4" t="s">
        <v>1435</v>
      </c>
      <c r="S542" s="4" t="str">
        <f t="shared" si="156"/>
        <v>被动精准lv10</v>
      </c>
      <c r="T542" t="s">
        <v>300</v>
      </c>
      <c r="Y542" t="s">
        <v>412</v>
      </c>
      <c r="Z542">
        <v>14</v>
      </c>
      <c r="AA542" t="s">
        <v>246</v>
      </c>
      <c r="AB542">
        <v>14</v>
      </c>
      <c r="AI542" s="12" t="str">
        <f t="shared" si="154"/>
        <v>HIT:14|CRI:14</v>
      </c>
      <c r="AR542">
        <v>999</v>
      </c>
      <c r="AU542" s="4"/>
      <c r="AV542" s="4"/>
      <c r="AW542" s="4"/>
      <c r="AX542" s="4"/>
      <c r="AZ542" s="12" t="str">
        <f t="shared" si="155"/>
        <v/>
      </c>
      <c r="BA542" s="12" t="str">
        <f>IF(_xlfn.IFNA(VLOOKUP(AU542,$K:$L,2,FALSE),"")=0,"",_xlfn.IFNA(VLOOKUP(AU542,$K:$L,2,FALSE),""))</f>
        <v/>
      </c>
      <c r="BB542" s="12" t="str">
        <f>IF(_xlfn.IFNA(VLOOKUP(AV542,$K:$L,2,FALSE),"")=0,"",_xlfn.IFNA(VLOOKUP(AV542,$K:$L,2,FALSE),""))</f>
        <v/>
      </c>
      <c r="BC542" s="12" t="str">
        <f>IF(_xlfn.IFNA(VLOOKUP(AW542,$K:$L,2,FALSE),"")=0,"",_xlfn.IFNA(VLOOKUP(AW542,$K:$L,2,FALSE),""))</f>
        <v/>
      </c>
      <c r="BD542" s="12" t="str">
        <f>IF(_xlfn.IFNA(VLOOKUP(AX542,$K:$L,2,FALSE),"")=0,"",_xlfn.IFNA(VLOOKUP(AX542,$K:$L,2,FALSE),""))</f>
        <v/>
      </c>
      <c r="BE542" s="12" t="str">
        <f>IF(_xlfn.IFNA(VLOOKUP(AY542,$K:$L,2,FALSE),"")=0,"",_xlfn.IFNA(VLOOKUP(AY542,$K:$L,2,FALSE),""))</f>
        <v/>
      </c>
      <c r="BF542" s="12" t="str">
        <f>_xlfn.IFNA(VLOOKUP(Y542,对应表!$Z:$AA,2,FALSE)&amp;Z542,"")</f>
        <v>HIT:14</v>
      </c>
      <c r="BG542" s="12" t="str">
        <f>_xlfn.IFNA(VLOOKUP(AA542,对应表!$Z:$AA,2,FALSE)&amp;AB542,"")</f>
        <v>CRI:14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L542">
        <f t="shared" si="157"/>
        <v>14</v>
      </c>
      <c r="BM542">
        <f t="shared" si="158"/>
        <v>14</v>
      </c>
    </row>
    <row r="543" spans="11:65" x14ac:dyDescent="0.15">
      <c r="K543" t="str">
        <f t="shared" si="153"/>
        <v>被动精准lv11</v>
      </c>
      <c r="L543" s="6" t="str">
        <f>Q543&amp;":"&amp;M543&amp;":"&amp;VLOOKUP(N543,对应表!B:C,2,FALSE)&amp;":"&amp;IF(buff!O543="",0,O543)</f>
        <v>20471:100:1:0</v>
      </c>
      <c r="M543">
        <v>100</v>
      </c>
      <c r="N543" s="1" t="s">
        <v>299</v>
      </c>
      <c r="O543">
        <v>0</v>
      </c>
      <c r="Q543">
        <v>20471</v>
      </c>
      <c r="R543" s="4" t="s">
        <v>1436</v>
      </c>
      <c r="S543" s="4" t="str">
        <f t="shared" si="156"/>
        <v>被动精准lv11</v>
      </c>
      <c r="T543" t="s">
        <v>300</v>
      </c>
      <c r="Y543" t="s">
        <v>412</v>
      </c>
      <c r="Z543">
        <v>15</v>
      </c>
      <c r="AA543" t="s">
        <v>246</v>
      </c>
      <c r="AB543">
        <v>15</v>
      </c>
      <c r="AI543" s="12" t="str">
        <f t="shared" si="154"/>
        <v>HIT:15|CRI:15</v>
      </c>
      <c r="AR543">
        <v>999</v>
      </c>
      <c r="AU543" s="4"/>
      <c r="AV543" s="4"/>
      <c r="AW543" s="4"/>
      <c r="AX543" s="4"/>
      <c r="AZ543" s="12" t="str">
        <f t="shared" si="155"/>
        <v/>
      </c>
      <c r="BA543" s="12" t="str">
        <f>IF(_xlfn.IFNA(VLOOKUP(AU543,$K:$L,2,FALSE),"")=0,"",_xlfn.IFNA(VLOOKUP(AU543,$K:$L,2,FALSE),""))</f>
        <v/>
      </c>
      <c r="BB543" s="12" t="str">
        <f>IF(_xlfn.IFNA(VLOOKUP(AV543,$K:$L,2,FALSE),"")=0,"",_xlfn.IFNA(VLOOKUP(AV543,$K:$L,2,FALSE),""))</f>
        <v/>
      </c>
      <c r="BC543" s="12" t="str">
        <f>IF(_xlfn.IFNA(VLOOKUP(AW543,$K:$L,2,FALSE),"")=0,"",_xlfn.IFNA(VLOOKUP(AW543,$K:$L,2,FALSE),""))</f>
        <v/>
      </c>
      <c r="BD543" s="12" t="str">
        <f>IF(_xlfn.IFNA(VLOOKUP(AX543,$K:$L,2,FALSE),"")=0,"",_xlfn.IFNA(VLOOKUP(AX543,$K:$L,2,FALSE),""))</f>
        <v/>
      </c>
      <c r="BE543" s="12" t="str">
        <f>IF(_xlfn.IFNA(VLOOKUP(AY543,$K:$L,2,FALSE),"")=0,"",_xlfn.IFNA(VLOOKUP(AY543,$K:$L,2,FALSE),""))</f>
        <v/>
      </c>
      <c r="BF543" s="12" t="str">
        <f>_xlfn.IFNA(VLOOKUP(Y543,对应表!$Z:$AA,2,FALSE)&amp;Z543,"")</f>
        <v>HIT:15</v>
      </c>
      <c r="BG543" s="12" t="str">
        <f>_xlfn.IFNA(VLOOKUP(AA543,对应表!$Z:$AA,2,FALSE)&amp;AB543,"")</f>
        <v>CRI:15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L543">
        <f t="shared" si="157"/>
        <v>15</v>
      </c>
      <c r="BM543">
        <f t="shared" si="158"/>
        <v>15</v>
      </c>
    </row>
    <row r="544" spans="11:65" x14ac:dyDescent="0.15">
      <c r="K544" t="str">
        <f t="shared" si="153"/>
        <v>被动精准lv12</v>
      </c>
      <c r="L544" s="6" t="str">
        <f>Q544&amp;":"&amp;M544&amp;":"&amp;VLOOKUP(N544,对应表!B:C,2,FALSE)&amp;":"&amp;IF(buff!O544="",0,O544)</f>
        <v>20472:100:1:0</v>
      </c>
      <c r="M544">
        <v>100</v>
      </c>
      <c r="N544" s="1" t="s">
        <v>299</v>
      </c>
      <c r="O544">
        <v>0</v>
      </c>
      <c r="Q544">
        <v>20472</v>
      </c>
      <c r="R544" s="4" t="s">
        <v>1437</v>
      </c>
      <c r="S544" s="4" t="str">
        <f t="shared" si="156"/>
        <v>被动精准lv12</v>
      </c>
      <c r="T544" t="s">
        <v>300</v>
      </c>
      <c r="Y544" t="s">
        <v>412</v>
      </c>
      <c r="Z544">
        <v>16</v>
      </c>
      <c r="AA544" t="s">
        <v>246</v>
      </c>
      <c r="AB544">
        <v>16</v>
      </c>
      <c r="AI544" s="12" t="str">
        <f t="shared" si="154"/>
        <v>HIT:16|CRI:16</v>
      </c>
      <c r="AR544">
        <v>999</v>
      </c>
      <c r="AU544" s="4"/>
      <c r="AV544" s="4"/>
      <c r="AW544" s="4"/>
      <c r="AX544" s="4"/>
      <c r="AZ544" s="12" t="str">
        <f t="shared" si="155"/>
        <v/>
      </c>
      <c r="BA544" s="12" t="str">
        <f>IF(_xlfn.IFNA(VLOOKUP(AU544,$K:$L,2,FALSE),"")=0,"",_xlfn.IFNA(VLOOKUP(AU544,$K:$L,2,FALSE),""))</f>
        <v/>
      </c>
      <c r="BB544" s="12" t="str">
        <f>IF(_xlfn.IFNA(VLOOKUP(AV544,$K:$L,2,FALSE),"")=0,"",_xlfn.IFNA(VLOOKUP(AV544,$K:$L,2,FALSE),""))</f>
        <v/>
      </c>
      <c r="BC544" s="12" t="str">
        <f>IF(_xlfn.IFNA(VLOOKUP(AW544,$K:$L,2,FALSE),"")=0,"",_xlfn.IFNA(VLOOKUP(AW544,$K:$L,2,FALSE),""))</f>
        <v/>
      </c>
      <c r="BD544" s="12" t="str">
        <f>IF(_xlfn.IFNA(VLOOKUP(AX544,$K:$L,2,FALSE),"")=0,"",_xlfn.IFNA(VLOOKUP(AX544,$K:$L,2,FALSE),""))</f>
        <v/>
      </c>
      <c r="BE544" s="12" t="str">
        <f>IF(_xlfn.IFNA(VLOOKUP(AY544,$K:$L,2,FALSE),"")=0,"",_xlfn.IFNA(VLOOKUP(AY544,$K:$L,2,FALSE),""))</f>
        <v/>
      </c>
      <c r="BF544" s="12" t="str">
        <f>_xlfn.IFNA(VLOOKUP(Y544,对应表!$Z:$AA,2,FALSE)&amp;Z544,"")</f>
        <v>HIT:16</v>
      </c>
      <c r="BG544" s="12" t="str">
        <f>_xlfn.IFNA(VLOOKUP(AA544,对应表!$Z:$AA,2,FALSE)&amp;AB544,"")</f>
        <v>CRI:16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L544">
        <f t="shared" si="157"/>
        <v>16</v>
      </c>
      <c r="BM544">
        <f t="shared" si="158"/>
        <v>16</v>
      </c>
    </row>
    <row r="545" spans="11:65" x14ac:dyDescent="0.15">
      <c r="K545" t="str">
        <f t="shared" si="153"/>
        <v>被动精准lv13</v>
      </c>
      <c r="L545" s="6" t="str">
        <f>Q545&amp;":"&amp;M545&amp;":"&amp;VLOOKUP(N545,对应表!B:C,2,FALSE)&amp;":"&amp;IF(buff!O545="",0,O545)</f>
        <v>20473:100:1:0</v>
      </c>
      <c r="M545">
        <v>100</v>
      </c>
      <c r="N545" s="1" t="s">
        <v>299</v>
      </c>
      <c r="O545">
        <v>0</v>
      </c>
      <c r="Q545">
        <v>20473</v>
      </c>
      <c r="R545" s="4" t="s">
        <v>1438</v>
      </c>
      <c r="S545" s="4" t="str">
        <f t="shared" si="156"/>
        <v>被动精准lv13</v>
      </c>
      <c r="T545" t="s">
        <v>300</v>
      </c>
      <c r="Y545" t="s">
        <v>412</v>
      </c>
      <c r="Z545">
        <v>17</v>
      </c>
      <c r="AA545" t="s">
        <v>246</v>
      </c>
      <c r="AB545">
        <v>17</v>
      </c>
      <c r="AI545" s="12" t="str">
        <f t="shared" si="154"/>
        <v>HIT:17|CRI:17</v>
      </c>
      <c r="AR545">
        <v>999</v>
      </c>
      <c r="AU545" s="4"/>
      <c r="AV545" s="4"/>
      <c r="AW545" s="4"/>
      <c r="AX545" s="4"/>
      <c r="AZ545" s="12" t="str">
        <f t="shared" si="155"/>
        <v/>
      </c>
      <c r="BA545" s="12" t="str">
        <f>IF(_xlfn.IFNA(VLOOKUP(AU545,$K:$L,2,FALSE),"")=0,"",_xlfn.IFNA(VLOOKUP(AU545,$K:$L,2,FALSE),""))</f>
        <v/>
      </c>
      <c r="BB545" s="12" t="str">
        <f>IF(_xlfn.IFNA(VLOOKUP(AV545,$K:$L,2,FALSE),"")=0,"",_xlfn.IFNA(VLOOKUP(AV545,$K:$L,2,FALSE),""))</f>
        <v/>
      </c>
      <c r="BC545" s="12" t="str">
        <f>IF(_xlfn.IFNA(VLOOKUP(AW545,$K:$L,2,FALSE),"")=0,"",_xlfn.IFNA(VLOOKUP(AW545,$K:$L,2,FALSE),""))</f>
        <v/>
      </c>
      <c r="BD545" s="12" t="str">
        <f>IF(_xlfn.IFNA(VLOOKUP(AX545,$K:$L,2,FALSE),"")=0,"",_xlfn.IFNA(VLOOKUP(AX545,$K:$L,2,FALSE),""))</f>
        <v/>
      </c>
      <c r="BE545" s="12" t="str">
        <f>IF(_xlfn.IFNA(VLOOKUP(AY545,$K:$L,2,FALSE),"")=0,"",_xlfn.IFNA(VLOOKUP(AY545,$K:$L,2,FALSE),""))</f>
        <v/>
      </c>
      <c r="BF545" s="12" t="str">
        <f>_xlfn.IFNA(VLOOKUP(Y545,对应表!$Z:$AA,2,FALSE)&amp;Z545,"")</f>
        <v>HIT:17</v>
      </c>
      <c r="BG545" s="12" t="str">
        <f>_xlfn.IFNA(VLOOKUP(AA545,对应表!$Z:$AA,2,FALSE)&amp;AB545,"")</f>
        <v>CRI:17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L545">
        <f t="shared" si="157"/>
        <v>17</v>
      </c>
      <c r="BM545">
        <f t="shared" si="158"/>
        <v>17</v>
      </c>
    </row>
    <row r="546" spans="11:65" x14ac:dyDescent="0.15">
      <c r="K546" t="str">
        <f t="shared" si="153"/>
        <v>被动精准lv14</v>
      </c>
      <c r="L546" s="6" t="str">
        <f>Q546&amp;":"&amp;M546&amp;":"&amp;VLOOKUP(N546,对应表!B:C,2,FALSE)&amp;":"&amp;IF(buff!O546="",0,O546)</f>
        <v>20474:100:1:0</v>
      </c>
      <c r="M546">
        <v>100</v>
      </c>
      <c r="N546" s="1" t="s">
        <v>299</v>
      </c>
      <c r="O546">
        <v>0</v>
      </c>
      <c r="Q546">
        <v>20474</v>
      </c>
      <c r="R546" s="4" t="s">
        <v>1439</v>
      </c>
      <c r="S546" s="4" t="str">
        <f t="shared" si="156"/>
        <v>被动精准lv14</v>
      </c>
      <c r="T546" t="s">
        <v>300</v>
      </c>
      <c r="Y546" t="s">
        <v>412</v>
      </c>
      <c r="Z546">
        <v>18</v>
      </c>
      <c r="AA546" t="s">
        <v>246</v>
      </c>
      <c r="AB546">
        <v>18</v>
      </c>
      <c r="AI546" s="12" t="str">
        <f t="shared" si="154"/>
        <v>HIT:18|CRI:18</v>
      </c>
      <c r="AR546">
        <v>999</v>
      </c>
      <c r="AU546" s="4"/>
      <c r="AV546" s="4"/>
      <c r="AW546" s="4"/>
      <c r="AX546" s="4"/>
      <c r="AZ546" s="12" t="str">
        <f t="shared" si="155"/>
        <v/>
      </c>
      <c r="BA546" s="12" t="str">
        <f>IF(_xlfn.IFNA(VLOOKUP(AU546,$K:$L,2,FALSE),"")=0,"",_xlfn.IFNA(VLOOKUP(AU546,$K:$L,2,FALSE),""))</f>
        <v/>
      </c>
      <c r="BB546" s="12" t="str">
        <f>IF(_xlfn.IFNA(VLOOKUP(AV546,$K:$L,2,FALSE),"")=0,"",_xlfn.IFNA(VLOOKUP(AV546,$K:$L,2,FALSE),""))</f>
        <v/>
      </c>
      <c r="BC546" s="12" t="str">
        <f>IF(_xlfn.IFNA(VLOOKUP(AW546,$K:$L,2,FALSE),"")=0,"",_xlfn.IFNA(VLOOKUP(AW546,$K:$L,2,FALSE),""))</f>
        <v/>
      </c>
      <c r="BD546" s="12" t="str">
        <f>IF(_xlfn.IFNA(VLOOKUP(AX546,$K:$L,2,FALSE),"")=0,"",_xlfn.IFNA(VLOOKUP(AX546,$K:$L,2,FALSE),""))</f>
        <v/>
      </c>
      <c r="BE546" s="12" t="str">
        <f>IF(_xlfn.IFNA(VLOOKUP(AY546,$K:$L,2,FALSE),"")=0,"",_xlfn.IFNA(VLOOKUP(AY546,$K:$L,2,FALSE),""))</f>
        <v/>
      </c>
      <c r="BF546" s="12" t="str">
        <f>_xlfn.IFNA(VLOOKUP(Y546,对应表!$Z:$AA,2,FALSE)&amp;Z546,"")</f>
        <v>HIT:18</v>
      </c>
      <c r="BG546" s="12" t="str">
        <f>_xlfn.IFNA(VLOOKUP(AA546,对应表!$Z:$AA,2,FALSE)&amp;AB546,"")</f>
        <v>CRI:18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L546">
        <f t="shared" si="157"/>
        <v>18</v>
      </c>
      <c r="BM546">
        <f t="shared" si="158"/>
        <v>18</v>
      </c>
    </row>
    <row r="547" spans="11:65" x14ac:dyDescent="0.15">
      <c r="K547" t="str">
        <f t="shared" si="153"/>
        <v>被动精准lv15</v>
      </c>
      <c r="L547" s="6" t="str">
        <f>Q547&amp;":"&amp;M547&amp;":"&amp;VLOOKUP(N547,对应表!B:C,2,FALSE)&amp;":"&amp;IF(buff!O547="",0,O547)</f>
        <v>20475:100:1:0</v>
      </c>
      <c r="M547">
        <v>100</v>
      </c>
      <c r="N547" s="1" t="s">
        <v>299</v>
      </c>
      <c r="O547">
        <v>0</v>
      </c>
      <c r="Q547">
        <v>20475</v>
      </c>
      <c r="R547" s="4" t="s">
        <v>1440</v>
      </c>
      <c r="S547" s="4" t="str">
        <f t="shared" si="156"/>
        <v>被动精准lv15</v>
      </c>
      <c r="T547" t="s">
        <v>300</v>
      </c>
      <c r="Y547" t="s">
        <v>412</v>
      </c>
      <c r="Z547">
        <v>19</v>
      </c>
      <c r="AA547" t="s">
        <v>246</v>
      </c>
      <c r="AB547">
        <v>19</v>
      </c>
      <c r="AI547" s="12" t="str">
        <f t="shared" si="154"/>
        <v>HIT:19|CRI:19</v>
      </c>
      <c r="AR547">
        <v>999</v>
      </c>
      <c r="AU547" s="4"/>
      <c r="AV547" s="4"/>
      <c r="AW547" s="4"/>
      <c r="AX547" s="4"/>
      <c r="AZ547" s="12" t="str">
        <f t="shared" si="155"/>
        <v/>
      </c>
      <c r="BA547" s="12" t="str">
        <f>IF(_xlfn.IFNA(VLOOKUP(AU547,$K:$L,2,FALSE),"")=0,"",_xlfn.IFNA(VLOOKUP(AU547,$K:$L,2,FALSE),""))</f>
        <v/>
      </c>
      <c r="BB547" s="12" t="str">
        <f>IF(_xlfn.IFNA(VLOOKUP(AV547,$K:$L,2,FALSE),"")=0,"",_xlfn.IFNA(VLOOKUP(AV547,$K:$L,2,FALSE),""))</f>
        <v/>
      </c>
      <c r="BC547" s="12" t="str">
        <f>IF(_xlfn.IFNA(VLOOKUP(AW547,$K:$L,2,FALSE),"")=0,"",_xlfn.IFNA(VLOOKUP(AW547,$K:$L,2,FALSE),""))</f>
        <v/>
      </c>
      <c r="BD547" s="12" t="str">
        <f>IF(_xlfn.IFNA(VLOOKUP(AX547,$K:$L,2,FALSE),"")=0,"",_xlfn.IFNA(VLOOKUP(AX547,$K:$L,2,FALSE),""))</f>
        <v/>
      </c>
      <c r="BE547" s="12" t="str">
        <f>IF(_xlfn.IFNA(VLOOKUP(AY547,$K:$L,2,FALSE),"")=0,"",_xlfn.IFNA(VLOOKUP(AY547,$K:$L,2,FALSE),""))</f>
        <v/>
      </c>
      <c r="BF547" s="12" t="str">
        <f>_xlfn.IFNA(VLOOKUP(Y547,对应表!$Z:$AA,2,FALSE)&amp;Z547,"")</f>
        <v>HIT:19</v>
      </c>
      <c r="BG547" s="12" t="str">
        <f>_xlfn.IFNA(VLOOKUP(AA547,对应表!$Z:$AA,2,FALSE)&amp;AB547,"")</f>
        <v>CRI:19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L547">
        <f t="shared" si="157"/>
        <v>19</v>
      </c>
      <c r="BM547">
        <f t="shared" si="158"/>
        <v>19</v>
      </c>
    </row>
    <row r="548" spans="11:65" x14ac:dyDescent="0.15">
      <c r="K548" t="str">
        <f t="shared" si="153"/>
        <v>被动精准lv16</v>
      </c>
      <c r="L548" s="6" t="str">
        <f>Q548&amp;":"&amp;M548&amp;":"&amp;VLOOKUP(N548,对应表!B:C,2,FALSE)&amp;":"&amp;IF(buff!O548="",0,O548)</f>
        <v>20476:100:1:0</v>
      </c>
      <c r="M548">
        <v>100</v>
      </c>
      <c r="N548" s="1" t="s">
        <v>299</v>
      </c>
      <c r="O548">
        <v>0</v>
      </c>
      <c r="Q548">
        <v>20476</v>
      </c>
      <c r="R548" s="4" t="s">
        <v>1441</v>
      </c>
      <c r="S548" s="4" t="str">
        <f t="shared" si="156"/>
        <v>被动精准lv16</v>
      </c>
      <c r="T548" t="s">
        <v>300</v>
      </c>
      <c r="Y548" t="s">
        <v>412</v>
      </c>
      <c r="Z548">
        <v>20</v>
      </c>
      <c r="AA548" t="s">
        <v>246</v>
      </c>
      <c r="AB548">
        <v>20</v>
      </c>
      <c r="AI548" s="12" t="str">
        <f t="shared" si="154"/>
        <v>HIT:20|CRI:20</v>
      </c>
      <c r="AR548">
        <v>999</v>
      </c>
      <c r="AU548" s="4"/>
      <c r="AV548" s="4"/>
      <c r="AW548" s="4"/>
      <c r="AX548" s="4"/>
      <c r="AZ548" s="12" t="str">
        <f t="shared" si="155"/>
        <v/>
      </c>
      <c r="BA548" s="12" t="str">
        <f>IF(_xlfn.IFNA(VLOOKUP(AU548,$K:$L,2,FALSE),"")=0,"",_xlfn.IFNA(VLOOKUP(AU548,$K:$L,2,FALSE),""))</f>
        <v/>
      </c>
      <c r="BB548" s="12" t="str">
        <f>IF(_xlfn.IFNA(VLOOKUP(AV548,$K:$L,2,FALSE),"")=0,"",_xlfn.IFNA(VLOOKUP(AV548,$K:$L,2,FALSE),""))</f>
        <v/>
      </c>
      <c r="BC548" s="12" t="str">
        <f>IF(_xlfn.IFNA(VLOOKUP(AW548,$K:$L,2,FALSE),"")=0,"",_xlfn.IFNA(VLOOKUP(AW548,$K:$L,2,FALSE),""))</f>
        <v/>
      </c>
      <c r="BD548" s="12" t="str">
        <f>IF(_xlfn.IFNA(VLOOKUP(AX548,$K:$L,2,FALSE),"")=0,"",_xlfn.IFNA(VLOOKUP(AX548,$K:$L,2,FALSE),""))</f>
        <v/>
      </c>
      <c r="BE548" s="12" t="str">
        <f>IF(_xlfn.IFNA(VLOOKUP(AY548,$K:$L,2,FALSE),"")=0,"",_xlfn.IFNA(VLOOKUP(AY548,$K:$L,2,FALSE),""))</f>
        <v/>
      </c>
      <c r="BF548" s="12" t="str">
        <f>_xlfn.IFNA(VLOOKUP(Y548,对应表!$Z:$AA,2,FALSE)&amp;Z548,"")</f>
        <v>HIT:20</v>
      </c>
      <c r="BG548" s="12" t="str">
        <f>_xlfn.IFNA(VLOOKUP(AA548,对应表!$Z:$AA,2,FALSE)&amp;AB548,"")</f>
        <v>CRI:20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L548">
        <f t="shared" si="157"/>
        <v>20</v>
      </c>
      <c r="BM548">
        <f t="shared" si="158"/>
        <v>20</v>
      </c>
    </row>
    <row r="549" spans="11:65" x14ac:dyDescent="0.15">
      <c r="K549" t="str">
        <f t="shared" si="153"/>
        <v>被动精准lv17</v>
      </c>
      <c r="L549" s="6" t="str">
        <f>Q549&amp;":"&amp;M549&amp;":"&amp;VLOOKUP(N549,对应表!B:C,2,FALSE)&amp;":"&amp;IF(buff!O549="",0,O549)</f>
        <v>20477:100:1:0</v>
      </c>
      <c r="M549">
        <v>100</v>
      </c>
      <c r="N549" s="1" t="s">
        <v>299</v>
      </c>
      <c r="O549">
        <v>0</v>
      </c>
      <c r="Q549">
        <v>20477</v>
      </c>
      <c r="R549" s="4" t="s">
        <v>1442</v>
      </c>
      <c r="S549" s="4" t="str">
        <f t="shared" si="156"/>
        <v>被动精准lv17</v>
      </c>
      <c r="T549" t="s">
        <v>300</v>
      </c>
      <c r="Y549" t="s">
        <v>412</v>
      </c>
      <c r="Z549">
        <v>21</v>
      </c>
      <c r="AA549" t="s">
        <v>246</v>
      </c>
      <c r="AB549">
        <v>21</v>
      </c>
      <c r="AI549" s="12" t="str">
        <f t="shared" si="154"/>
        <v>HIT:21|CRI:21</v>
      </c>
      <c r="AR549">
        <v>999</v>
      </c>
      <c r="AU549" s="4"/>
      <c r="AV549" s="4"/>
      <c r="AW549" s="4"/>
      <c r="AX549" s="4"/>
      <c r="AZ549" s="12" t="str">
        <f t="shared" si="155"/>
        <v/>
      </c>
      <c r="BA549" s="12" t="str">
        <f>IF(_xlfn.IFNA(VLOOKUP(AU549,$K:$L,2,FALSE),"")=0,"",_xlfn.IFNA(VLOOKUP(AU549,$K:$L,2,FALSE),""))</f>
        <v/>
      </c>
      <c r="BB549" s="12" t="str">
        <f>IF(_xlfn.IFNA(VLOOKUP(AV549,$K:$L,2,FALSE),"")=0,"",_xlfn.IFNA(VLOOKUP(AV549,$K:$L,2,FALSE),""))</f>
        <v/>
      </c>
      <c r="BC549" s="12" t="str">
        <f>IF(_xlfn.IFNA(VLOOKUP(AW549,$K:$L,2,FALSE),"")=0,"",_xlfn.IFNA(VLOOKUP(AW549,$K:$L,2,FALSE),""))</f>
        <v/>
      </c>
      <c r="BD549" s="12" t="str">
        <f>IF(_xlfn.IFNA(VLOOKUP(AX549,$K:$L,2,FALSE),"")=0,"",_xlfn.IFNA(VLOOKUP(AX549,$K:$L,2,FALSE),""))</f>
        <v/>
      </c>
      <c r="BE549" s="12" t="str">
        <f>IF(_xlfn.IFNA(VLOOKUP(AY549,$K:$L,2,FALSE),"")=0,"",_xlfn.IFNA(VLOOKUP(AY549,$K:$L,2,FALSE),""))</f>
        <v/>
      </c>
      <c r="BF549" s="12" t="str">
        <f>_xlfn.IFNA(VLOOKUP(Y549,对应表!$Z:$AA,2,FALSE)&amp;Z549,"")</f>
        <v>HIT:21</v>
      </c>
      <c r="BG549" s="12" t="str">
        <f>_xlfn.IFNA(VLOOKUP(AA549,对应表!$Z:$AA,2,FALSE)&amp;AB549,"")</f>
        <v>CRI:21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L549">
        <f t="shared" si="157"/>
        <v>21</v>
      </c>
      <c r="BM549">
        <f t="shared" si="158"/>
        <v>21</v>
      </c>
    </row>
    <row r="550" spans="11:65" x14ac:dyDescent="0.15">
      <c r="K550" t="str">
        <f t="shared" si="153"/>
        <v>被动精准lv18</v>
      </c>
      <c r="L550" s="6" t="str">
        <f>Q550&amp;":"&amp;M550&amp;":"&amp;VLOOKUP(N550,对应表!B:C,2,FALSE)&amp;":"&amp;IF(buff!O550="",0,O550)</f>
        <v>20478:100:1:0</v>
      </c>
      <c r="M550">
        <v>100</v>
      </c>
      <c r="N550" s="1" t="s">
        <v>299</v>
      </c>
      <c r="O550">
        <v>0</v>
      </c>
      <c r="Q550">
        <v>20478</v>
      </c>
      <c r="R550" s="4" t="s">
        <v>1443</v>
      </c>
      <c r="S550" s="4" t="str">
        <f t="shared" si="156"/>
        <v>被动精准lv18</v>
      </c>
      <c r="T550" t="s">
        <v>300</v>
      </c>
      <c r="Y550" t="s">
        <v>412</v>
      </c>
      <c r="Z550">
        <v>22</v>
      </c>
      <c r="AA550" t="s">
        <v>246</v>
      </c>
      <c r="AB550">
        <v>22</v>
      </c>
      <c r="AI550" s="12" t="str">
        <f t="shared" si="154"/>
        <v>HIT:22|CRI:22</v>
      </c>
      <c r="AR550">
        <v>999</v>
      </c>
      <c r="AU550" s="4"/>
      <c r="AV550" s="4"/>
      <c r="AW550" s="4"/>
      <c r="AX550" s="4"/>
      <c r="AZ550" s="12" t="str">
        <f t="shared" si="155"/>
        <v/>
      </c>
      <c r="BA550" s="12" t="str">
        <f>IF(_xlfn.IFNA(VLOOKUP(AU550,$K:$L,2,FALSE),"")=0,"",_xlfn.IFNA(VLOOKUP(AU550,$K:$L,2,FALSE),""))</f>
        <v/>
      </c>
      <c r="BB550" s="12" t="str">
        <f>IF(_xlfn.IFNA(VLOOKUP(AV550,$K:$L,2,FALSE),"")=0,"",_xlfn.IFNA(VLOOKUP(AV550,$K:$L,2,FALSE),""))</f>
        <v/>
      </c>
      <c r="BC550" s="12" t="str">
        <f>IF(_xlfn.IFNA(VLOOKUP(AW550,$K:$L,2,FALSE),"")=0,"",_xlfn.IFNA(VLOOKUP(AW550,$K:$L,2,FALSE),""))</f>
        <v/>
      </c>
      <c r="BD550" s="12" t="str">
        <f>IF(_xlfn.IFNA(VLOOKUP(AX550,$K:$L,2,FALSE),"")=0,"",_xlfn.IFNA(VLOOKUP(AX550,$K:$L,2,FALSE),""))</f>
        <v/>
      </c>
      <c r="BE550" s="12" t="str">
        <f>IF(_xlfn.IFNA(VLOOKUP(AY550,$K:$L,2,FALSE),"")=0,"",_xlfn.IFNA(VLOOKUP(AY550,$K:$L,2,FALSE),""))</f>
        <v/>
      </c>
      <c r="BF550" s="12" t="str">
        <f>_xlfn.IFNA(VLOOKUP(Y550,对应表!$Z:$AA,2,FALSE)&amp;Z550,"")</f>
        <v>HIT:22</v>
      </c>
      <c r="BG550" s="12" t="str">
        <f>_xlfn.IFNA(VLOOKUP(AA550,对应表!$Z:$AA,2,FALSE)&amp;AB550,"")</f>
        <v>CRI:22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L550">
        <f t="shared" si="157"/>
        <v>22</v>
      </c>
      <c r="BM550">
        <f t="shared" si="158"/>
        <v>22</v>
      </c>
    </row>
    <row r="551" spans="11:65" x14ac:dyDescent="0.15">
      <c r="K551" t="str">
        <f t="shared" si="153"/>
        <v>被动精准lv19</v>
      </c>
      <c r="L551" s="6" t="str">
        <f>Q551&amp;":"&amp;M551&amp;":"&amp;VLOOKUP(N551,对应表!B:C,2,FALSE)&amp;":"&amp;IF(buff!O551="",0,O551)</f>
        <v>20479:100:1:0</v>
      </c>
      <c r="M551">
        <v>100</v>
      </c>
      <c r="N551" s="1" t="s">
        <v>299</v>
      </c>
      <c r="O551">
        <v>0</v>
      </c>
      <c r="Q551">
        <v>20479</v>
      </c>
      <c r="R551" s="4" t="s">
        <v>1444</v>
      </c>
      <c r="S551" s="4" t="str">
        <f t="shared" si="156"/>
        <v>被动精准lv19</v>
      </c>
      <c r="T551" t="s">
        <v>300</v>
      </c>
      <c r="Y551" t="s">
        <v>412</v>
      </c>
      <c r="Z551">
        <v>23</v>
      </c>
      <c r="AA551" t="s">
        <v>246</v>
      </c>
      <c r="AB551">
        <v>23</v>
      </c>
      <c r="AI551" s="12" t="str">
        <f t="shared" si="154"/>
        <v>HIT:23|CRI:23</v>
      </c>
      <c r="AR551">
        <v>999</v>
      </c>
      <c r="AU551" s="4"/>
      <c r="AV551" s="4"/>
      <c r="AW551" s="4"/>
      <c r="AX551" s="4"/>
      <c r="AZ551" s="12" t="str">
        <f t="shared" si="155"/>
        <v/>
      </c>
      <c r="BA551" s="12" t="str">
        <f>IF(_xlfn.IFNA(VLOOKUP(AU551,$K:$L,2,FALSE),"")=0,"",_xlfn.IFNA(VLOOKUP(AU551,$K:$L,2,FALSE),""))</f>
        <v/>
      </c>
      <c r="BB551" s="12" t="str">
        <f>IF(_xlfn.IFNA(VLOOKUP(AV551,$K:$L,2,FALSE),"")=0,"",_xlfn.IFNA(VLOOKUP(AV551,$K:$L,2,FALSE),""))</f>
        <v/>
      </c>
      <c r="BC551" s="12" t="str">
        <f>IF(_xlfn.IFNA(VLOOKUP(AW551,$K:$L,2,FALSE),"")=0,"",_xlfn.IFNA(VLOOKUP(AW551,$K:$L,2,FALSE),""))</f>
        <v/>
      </c>
      <c r="BD551" s="12" t="str">
        <f>IF(_xlfn.IFNA(VLOOKUP(AX551,$K:$L,2,FALSE),"")=0,"",_xlfn.IFNA(VLOOKUP(AX551,$K:$L,2,FALSE),""))</f>
        <v/>
      </c>
      <c r="BE551" s="12" t="str">
        <f>IF(_xlfn.IFNA(VLOOKUP(AY551,$K:$L,2,FALSE),"")=0,"",_xlfn.IFNA(VLOOKUP(AY551,$K:$L,2,FALSE),""))</f>
        <v/>
      </c>
      <c r="BF551" s="12" t="str">
        <f>_xlfn.IFNA(VLOOKUP(Y551,对应表!$Z:$AA,2,FALSE)&amp;Z551,"")</f>
        <v>HIT:23</v>
      </c>
      <c r="BG551" s="12" t="str">
        <f>_xlfn.IFNA(VLOOKUP(AA551,对应表!$Z:$AA,2,FALSE)&amp;AB551,"")</f>
        <v>CRI:23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L551">
        <f t="shared" si="157"/>
        <v>23</v>
      </c>
      <c r="BM551">
        <f t="shared" si="158"/>
        <v>23</v>
      </c>
    </row>
    <row r="552" spans="11:65" x14ac:dyDescent="0.15">
      <c r="K552" t="str">
        <f t="shared" si="153"/>
        <v>被动精准lv20</v>
      </c>
      <c r="L552" s="6" t="str">
        <f>Q552&amp;":"&amp;M552&amp;":"&amp;VLOOKUP(N552,对应表!B:C,2,FALSE)&amp;":"&amp;IF(buff!O552="",0,O552)</f>
        <v>20480:100:1:0</v>
      </c>
      <c r="M552">
        <v>100</v>
      </c>
      <c r="N552" s="1" t="s">
        <v>299</v>
      </c>
      <c r="O552">
        <v>0</v>
      </c>
      <c r="Q552">
        <v>20480</v>
      </c>
      <c r="R552" s="4" t="s">
        <v>1445</v>
      </c>
      <c r="S552" s="4" t="str">
        <f t="shared" si="156"/>
        <v>被动精准lv20</v>
      </c>
      <c r="T552" t="s">
        <v>300</v>
      </c>
      <c r="Y552" t="s">
        <v>412</v>
      </c>
      <c r="Z552">
        <v>24</v>
      </c>
      <c r="AA552" t="s">
        <v>246</v>
      </c>
      <c r="AB552">
        <v>24</v>
      </c>
      <c r="AI552" s="12" t="str">
        <f t="shared" si="154"/>
        <v>HIT:24|CRI:24</v>
      </c>
      <c r="AR552">
        <v>999</v>
      </c>
      <c r="AU552" s="4"/>
      <c r="AV552" s="4"/>
      <c r="AW552" s="4"/>
      <c r="AX552" s="4"/>
      <c r="AZ552" s="12" t="str">
        <f t="shared" si="155"/>
        <v/>
      </c>
      <c r="BA552" s="12" t="str">
        <f>IF(_xlfn.IFNA(VLOOKUP(AU552,$K:$L,2,FALSE),"")=0,"",_xlfn.IFNA(VLOOKUP(AU552,$K:$L,2,FALSE),""))</f>
        <v/>
      </c>
      <c r="BB552" s="12" t="str">
        <f>IF(_xlfn.IFNA(VLOOKUP(AV552,$K:$L,2,FALSE),"")=0,"",_xlfn.IFNA(VLOOKUP(AV552,$K:$L,2,FALSE),""))</f>
        <v/>
      </c>
      <c r="BC552" s="12" t="str">
        <f>IF(_xlfn.IFNA(VLOOKUP(AW552,$K:$L,2,FALSE),"")=0,"",_xlfn.IFNA(VLOOKUP(AW552,$K:$L,2,FALSE),""))</f>
        <v/>
      </c>
      <c r="BD552" s="12" t="str">
        <f>IF(_xlfn.IFNA(VLOOKUP(AX552,$K:$L,2,FALSE),"")=0,"",_xlfn.IFNA(VLOOKUP(AX552,$K:$L,2,FALSE),""))</f>
        <v/>
      </c>
      <c r="BE552" s="12" t="str">
        <f>IF(_xlfn.IFNA(VLOOKUP(AY552,$K:$L,2,FALSE),"")=0,"",_xlfn.IFNA(VLOOKUP(AY552,$K:$L,2,FALSE),""))</f>
        <v/>
      </c>
      <c r="BF552" s="12" t="str">
        <f>_xlfn.IFNA(VLOOKUP(Y552,对应表!$Z:$AA,2,FALSE)&amp;Z552,"")</f>
        <v>HIT:24</v>
      </c>
      <c r="BG552" s="12" t="str">
        <f>_xlfn.IFNA(VLOOKUP(AA552,对应表!$Z:$AA,2,FALSE)&amp;AB552,"")</f>
        <v>CRI:24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L552">
        <f t="shared" si="157"/>
        <v>24</v>
      </c>
      <c r="BM552">
        <f t="shared" si="158"/>
        <v>24</v>
      </c>
    </row>
    <row r="553" spans="11:65" x14ac:dyDescent="0.15">
      <c r="K553" t="str">
        <f t="shared" ref="K553:K592" si="159">R553</f>
        <v>被动吸血lv1</v>
      </c>
      <c r="L553" s="6" t="str">
        <f>Q553&amp;":"&amp;M553&amp;":"&amp;VLOOKUP(N553,对应表!B:C,2,FALSE)&amp;":"&amp;IF(buff!O553="",0,O553)</f>
        <v>20481:100:1:0</v>
      </c>
      <c r="M553">
        <v>100</v>
      </c>
      <c r="N553" s="1" t="s">
        <v>299</v>
      </c>
      <c r="O553">
        <v>0</v>
      </c>
      <c r="Q553">
        <v>20481</v>
      </c>
      <c r="R553" s="4" t="s">
        <v>869</v>
      </c>
      <c r="S553" s="4" t="str">
        <f t="shared" si="156"/>
        <v>被动吸血lv1</v>
      </c>
      <c r="T553" t="s">
        <v>156</v>
      </c>
      <c r="AI553" s="12" t="str">
        <f t="shared" ref="AI553:AI592" si="160">IF(BF553="","",BF553)&amp;IF(BG553="","","|"&amp;BG553)&amp;IF(BH553="","","|"&amp;BH553)&amp;IF(BI553="","","|"&amp;BI553)&amp;IF(BJ553="","","|"&amp;BJ553)</f>
        <v/>
      </c>
      <c r="AO553">
        <v>10</v>
      </c>
      <c r="AR553">
        <v>999</v>
      </c>
      <c r="AU553" s="4"/>
      <c r="AV553" s="4"/>
      <c r="AW553" s="4"/>
      <c r="AX553" s="4"/>
      <c r="AZ553" s="12" t="str">
        <f t="shared" ref="AZ553:AZ592" si="161">IF(BA553="","",BA553)&amp;IF(BB553="","","|"&amp;BB553)&amp;IF(BC553="","","|"&amp;BC553)&amp;IF(BD553="","","|"&amp;BD553)&amp;IF(BE553="","","|"&amp;BE553)</f>
        <v/>
      </c>
      <c r="BA553" s="12" t="str">
        <f>IF(_xlfn.IFNA(VLOOKUP(AU553,$K:$L,2,FALSE),"")=0,"",_xlfn.IFNA(VLOOKUP(AU553,$K:$L,2,FALSE),""))</f>
        <v/>
      </c>
      <c r="BB553" s="12" t="str">
        <f>IF(_xlfn.IFNA(VLOOKUP(AV553,$K:$L,2,FALSE),"")=0,"",_xlfn.IFNA(VLOOKUP(AV553,$K:$L,2,FALSE),""))</f>
        <v/>
      </c>
      <c r="BC553" s="12" t="str">
        <f>IF(_xlfn.IFNA(VLOOKUP(AW553,$K:$L,2,FALSE),"")=0,"",_xlfn.IFNA(VLOOKUP(AW553,$K:$L,2,FALSE),""))</f>
        <v/>
      </c>
      <c r="BD553" s="12" t="str">
        <f>IF(_xlfn.IFNA(VLOOKUP(AX553,$K:$L,2,FALSE),"")=0,"",_xlfn.IFNA(VLOOKUP(AX553,$K:$L,2,FALSE),""))</f>
        <v/>
      </c>
      <c r="BE553" s="12" t="str">
        <f>IF(_xlfn.IFNA(VLOOKUP(AY553,$K:$L,2,FALSE),"")=0,"",_xlfn.IFNA(VLOOKUP(AY553,$K:$L,2,FALSE),""))</f>
        <v/>
      </c>
      <c r="BF553" s="12" t="str">
        <f>_xlfn.IFNA(VLOOKUP(Y553,对应表!$Z:$AA,2,FALSE)&amp;Z553,"")</f>
        <v/>
      </c>
      <c r="BG553" s="12" t="str">
        <f>_xlfn.IFNA(VLOOKUP(AA553,对应表!$Z:$AA,2,FALSE)&amp;AB553,"")</f>
        <v/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L553">
        <f t="shared" si="157"/>
        <v>10</v>
      </c>
      <c r="BM553" t="str">
        <f t="shared" si="158"/>
        <v/>
      </c>
    </row>
    <row r="554" spans="11:65" x14ac:dyDescent="0.15">
      <c r="K554" t="str">
        <f t="shared" si="159"/>
        <v>被动吸血lv2</v>
      </c>
      <c r="L554" s="6" t="str">
        <f>Q554&amp;":"&amp;M554&amp;":"&amp;VLOOKUP(N554,对应表!B:C,2,FALSE)&amp;":"&amp;IF(buff!O554="",0,O554)</f>
        <v>20482:100:1:0</v>
      </c>
      <c r="M554">
        <v>100</v>
      </c>
      <c r="N554" s="1" t="s">
        <v>299</v>
      </c>
      <c r="O554">
        <v>0</v>
      </c>
      <c r="Q554">
        <v>20482</v>
      </c>
      <c r="R554" s="4" t="s">
        <v>870</v>
      </c>
      <c r="S554" s="4" t="str">
        <f t="shared" si="156"/>
        <v>被动吸血lv2</v>
      </c>
      <c r="T554" t="s">
        <v>156</v>
      </c>
      <c r="AI554" s="12" t="str">
        <f t="shared" si="160"/>
        <v/>
      </c>
      <c r="AO554">
        <v>11</v>
      </c>
      <c r="AR554">
        <v>999</v>
      </c>
      <c r="AU554" s="4"/>
      <c r="AV554" s="4"/>
      <c r="AW554" s="4"/>
      <c r="AX554" s="4"/>
      <c r="AZ554" s="12" t="str">
        <f t="shared" si="161"/>
        <v/>
      </c>
      <c r="BA554" s="12" t="str">
        <f>IF(_xlfn.IFNA(VLOOKUP(AU554,$K:$L,2,FALSE),"")=0,"",_xlfn.IFNA(VLOOKUP(AU554,$K:$L,2,FALSE),""))</f>
        <v/>
      </c>
      <c r="BB554" s="12" t="str">
        <f>IF(_xlfn.IFNA(VLOOKUP(AV554,$K:$L,2,FALSE),"")=0,"",_xlfn.IFNA(VLOOKUP(AV554,$K:$L,2,FALSE),""))</f>
        <v/>
      </c>
      <c r="BC554" s="12" t="str">
        <f>IF(_xlfn.IFNA(VLOOKUP(AW554,$K:$L,2,FALSE),"")=0,"",_xlfn.IFNA(VLOOKUP(AW554,$K:$L,2,FALSE),""))</f>
        <v/>
      </c>
      <c r="BD554" s="12" t="str">
        <f>IF(_xlfn.IFNA(VLOOKUP(AX554,$K:$L,2,FALSE),"")=0,"",_xlfn.IFNA(VLOOKUP(AX554,$K:$L,2,FALSE),""))</f>
        <v/>
      </c>
      <c r="BE554" s="12" t="str">
        <f>IF(_xlfn.IFNA(VLOOKUP(AY554,$K:$L,2,FALSE),"")=0,"",_xlfn.IFNA(VLOOKUP(AY554,$K:$L,2,FALSE),""))</f>
        <v/>
      </c>
      <c r="BF554" s="12" t="str">
        <f>_xlfn.IFNA(VLOOKUP(Y554,对应表!$Z:$AA,2,FALSE)&amp;Z554,"")</f>
        <v/>
      </c>
      <c r="BG554" s="12" t="str">
        <f>_xlfn.IFNA(VLOOKUP(AA554,对应表!$Z:$AA,2,FALSE)&amp;AB554,"")</f>
        <v/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L554">
        <f t="shared" si="157"/>
        <v>11</v>
      </c>
      <c r="BM554" t="str">
        <f t="shared" si="158"/>
        <v/>
      </c>
    </row>
    <row r="555" spans="11:65" x14ac:dyDescent="0.15">
      <c r="K555" t="str">
        <f t="shared" si="159"/>
        <v>被动吸血lv3</v>
      </c>
      <c r="L555" s="6" t="str">
        <f>Q555&amp;":"&amp;M555&amp;":"&amp;VLOOKUP(N555,对应表!B:C,2,FALSE)&amp;":"&amp;IF(buff!O555="",0,O555)</f>
        <v>20483:100:1:0</v>
      </c>
      <c r="M555">
        <v>100</v>
      </c>
      <c r="N555" s="1" t="s">
        <v>299</v>
      </c>
      <c r="O555">
        <v>0</v>
      </c>
      <c r="Q555">
        <v>20483</v>
      </c>
      <c r="R555" s="4" t="s">
        <v>871</v>
      </c>
      <c r="S555" s="4" t="str">
        <f t="shared" si="156"/>
        <v>被动吸血lv3</v>
      </c>
      <c r="T555" t="s">
        <v>156</v>
      </c>
      <c r="AI555" s="12" t="str">
        <f t="shared" si="160"/>
        <v/>
      </c>
      <c r="AO555">
        <v>12</v>
      </c>
      <c r="AR555">
        <v>999</v>
      </c>
      <c r="AU555" s="4"/>
      <c r="AV555" s="4"/>
      <c r="AW555" s="4"/>
      <c r="AX555" s="4"/>
      <c r="AZ555" s="12" t="str">
        <f t="shared" si="161"/>
        <v/>
      </c>
      <c r="BA555" s="12" t="str">
        <f>IF(_xlfn.IFNA(VLOOKUP(AU555,$K:$L,2,FALSE),"")=0,"",_xlfn.IFNA(VLOOKUP(AU555,$K:$L,2,FALSE),""))</f>
        <v/>
      </c>
      <c r="BB555" s="12" t="str">
        <f>IF(_xlfn.IFNA(VLOOKUP(AV555,$K:$L,2,FALSE),"")=0,"",_xlfn.IFNA(VLOOKUP(AV555,$K:$L,2,FALSE),""))</f>
        <v/>
      </c>
      <c r="BC555" s="12" t="str">
        <f>IF(_xlfn.IFNA(VLOOKUP(AW555,$K:$L,2,FALSE),"")=0,"",_xlfn.IFNA(VLOOKUP(AW555,$K:$L,2,FALSE),""))</f>
        <v/>
      </c>
      <c r="BD555" s="12" t="str">
        <f>IF(_xlfn.IFNA(VLOOKUP(AX555,$K:$L,2,FALSE),"")=0,"",_xlfn.IFNA(VLOOKUP(AX555,$K:$L,2,FALSE),""))</f>
        <v/>
      </c>
      <c r="BE555" s="12" t="str">
        <f>IF(_xlfn.IFNA(VLOOKUP(AY555,$K:$L,2,FALSE),"")=0,"",_xlfn.IFNA(VLOOKUP(AY555,$K:$L,2,FALSE),""))</f>
        <v/>
      </c>
      <c r="BF555" s="12" t="str">
        <f>_xlfn.IFNA(VLOOKUP(Y555,对应表!$Z:$AA,2,FALSE)&amp;Z555,"")</f>
        <v/>
      </c>
      <c r="BG555" s="12" t="str">
        <f>_xlfn.IFNA(VLOOKUP(AA555,对应表!$Z:$AA,2,FALSE)&amp;AB555,"")</f>
        <v/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L555">
        <f t="shared" si="157"/>
        <v>12</v>
      </c>
      <c r="BM555" t="str">
        <f t="shared" si="158"/>
        <v/>
      </c>
    </row>
    <row r="556" spans="11:65" x14ac:dyDescent="0.15">
      <c r="K556" t="str">
        <f t="shared" si="159"/>
        <v>被动吸血lv4</v>
      </c>
      <c r="L556" s="6" t="str">
        <f>Q556&amp;":"&amp;M556&amp;":"&amp;VLOOKUP(N556,对应表!B:C,2,FALSE)&amp;":"&amp;IF(buff!O556="",0,O556)</f>
        <v>20484:100:1:0</v>
      </c>
      <c r="M556">
        <v>100</v>
      </c>
      <c r="N556" s="1" t="s">
        <v>299</v>
      </c>
      <c r="O556">
        <v>0</v>
      </c>
      <c r="Q556">
        <v>20484</v>
      </c>
      <c r="R556" s="4" t="s">
        <v>872</v>
      </c>
      <c r="S556" s="4" t="str">
        <f t="shared" si="156"/>
        <v>被动吸血lv4</v>
      </c>
      <c r="T556" t="s">
        <v>156</v>
      </c>
      <c r="AI556" s="12" t="str">
        <f t="shared" si="160"/>
        <v/>
      </c>
      <c r="AO556">
        <v>13</v>
      </c>
      <c r="AR556">
        <v>999</v>
      </c>
      <c r="AU556" s="4"/>
      <c r="AV556" s="4"/>
      <c r="AW556" s="4"/>
      <c r="AX556" s="4"/>
      <c r="AZ556" s="12" t="str">
        <f t="shared" si="161"/>
        <v/>
      </c>
      <c r="BA556" s="12" t="str">
        <f>IF(_xlfn.IFNA(VLOOKUP(AU556,$K:$L,2,FALSE),"")=0,"",_xlfn.IFNA(VLOOKUP(AU556,$K:$L,2,FALSE),""))</f>
        <v/>
      </c>
      <c r="BB556" s="12" t="str">
        <f>IF(_xlfn.IFNA(VLOOKUP(AV556,$K:$L,2,FALSE),"")=0,"",_xlfn.IFNA(VLOOKUP(AV556,$K:$L,2,FALSE),""))</f>
        <v/>
      </c>
      <c r="BC556" s="12" t="str">
        <f>IF(_xlfn.IFNA(VLOOKUP(AW556,$K:$L,2,FALSE),"")=0,"",_xlfn.IFNA(VLOOKUP(AW556,$K:$L,2,FALSE),""))</f>
        <v/>
      </c>
      <c r="BD556" s="12" t="str">
        <f>IF(_xlfn.IFNA(VLOOKUP(AX556,$K:$L,2,FALSE),"")=0,"",_xlfn.IFNA(VLOOKUP(AX556,$K:$L,2,FALSE),""))</f>
        <v/>
      </c>
      <c r="BE556" s="12" t="str">
        <f>IF(_xlfn.IFNA(VLOOKUP(AY556,$K:$L,2,FALSE),"")=0,"",_xlfn.IFNA(VLOOKUP(AY556,$K:$L,2,FALSE),""))</f>
        <v/>
      </c>
      <c r="BF556" s="12" t="str">
        <f>_xlfn.IFNA(VLOOKUP(Y556,对应表!$Z:$AA,2,FALSE)&amp;Z556,"")</f>
        <v/>
      </c>
      <c r="BG556" s="12" t="str">
        <f>_xlfn.IFNA(VLOOKUP(AA556,对应表!$Z:$AA,2,FALSE)&amp;AB556,"")</f>
        <v/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L556">
        <f t="shared" si="157"/>
        <v>13</v>
      </c>
      <c r="BM556" t="str">
        <f t="shared" si="158"/>
        <v/>
      </c>
    </row>
    <row r="557" spans="11:65" x14ac:dyDescent="0.15">
      <c r="K557" t="str">
        <f t="shared" si="159"/>
        <v>被动吸血lv5</v>
      </c>
      <c r="L557" s="6" t="str">
        <f>Q557&amp;":"&amp;M557&amp;":"&amp;VLOOKUP(N557,对应表!B:C,2,FALSE)&amp;":"&amp;IF(buff!O557="",0,O557)</f>
        <v>20485:100:1:0</v>
      </c>
      <c r="M557">
        <v>100</v>
      </c>
      <c r="N557" s="1" t="s">
        <v>299</v>
      </c>
      <c r="O557">
        <v>0</v>
      </c>
      <c r="Q557">
        <v>20485</v>
      </c>
      <c r="R557" s="4" t="s">
        <v>873</v>
      </c>
      <c r="S557" s="4" t="str">
        <f t="shared" si="156"/>
        <v>被动吸血lv5</v>
      </c>
      <c r="T557" t="s">
        <v>156</v>
      </c>
      <c r="AI557" s="12" t="str">
        <f t="shared" si="160"/>
        <v/>
      </c>
      <c r="AO557">
        <v>14</v>
      </c>
      <c r="AR557">
        <v>999</v>
      </c>
      <c r="AU557" s="4"/>
      <c r="AV557" s="4"/>
      <c r="AW557" s="4"/>
      <c r="AX557" s="4"/>
      <c r="AZ557" s="12" t="str">
        <f t="shared" si="161"/>
        <v/>
      </c>
      <c r="BA557" s="12" t="str">
        <f>IF(_xlfn.IFNA(VLOOKUP(AU557,$K:$L,2,FALSE),"")=0,"",_xlfn.IFNA(VLOOKUP(AU557,$K:$L,2,FALSE),""))</f>
        <v/>
      </c>
      <c r="BB557" s="12" t="str">
        <f>IF(_xlfn.IFNA(VLOOKUP(AV557,$K:$L,2,FALSE),"")=0,"",_xlfn.IFNA(VLOOKUP(AV557,$K:$L,2,FALSE),""))</f>
        <v/>
      </c>
      <c r="BC557" s="12" t="str">
        <f>IF(_xlfn.IFNA(VLOOKUP(AW557,$K:$L,2,FALSE),"")=0,"",_xlfn.IFNA(VLOOKUP(AW557,$K:$L,2,FALSE),""))</f>
        <v/>
      </c>
      <c r="BD557" s="12" t="str">
        <f>IF(_xlfn.IFNA(VLOOKUP(AX557,$K:$L,2,FALSE),"")=0,"",_xlfn.IFNA(VLOOKUP(AX557,$K:$L,2,FALSE),""))</f>
        <v/>
      </c>
      <c r="BE557" s="12" t="str">
        <f>IF(_xlfn.IFNA(VLOOKUP(AY557,$K:$L,2,FALSE),"")=0,"",_xlfn.IFNA(VLOOKUP(AY557,$K:$L,2,FALSE),""))</f>
        <v/>
      </c>
      <c r="BF557" s="12" t="str">
        <f>_xlfn.IFNA(VLOOKUP(Y557,对应表!$Z:$AA,2,FALSE)&amp;Z557,"")</f>
        <v/>
      </c>
      <c r="BG557" s="12" t="str">
        <f>_xlfn.IFNA(VLOOKUP(AA557,对应表!$Z:$AA,2,FALSE)&amp;AB557,"")</f>
        <v/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L557">
        <f t="shared" si="157"/>
        <v>14</v>
      </c>
      <c r="BM557" t="str">
        <f t="shared" si="158"/>
        <v/>
      </c>
    </row>
    <row r="558" spans="11:65" x14ac:dyDescent="0.15">
      <c r="K558" t="str">
        <f t="shared" si="159"/>
        <v>被动吸血lv6</v>
      </c>
      <c r="L558" s="6" t="str">
        <f>Q558&amp;":"&amp;M558&amp;":"&amp;VLOOKUP(N558,对应表!B:C,2,FALSE)&amp;":"&amp;IF(buff!O558="",0,O558)</f>
        <v>20486:100:1:0</v>
      </c>
      <c r="M558">
        <v>100</v>
      </c>
      <c r="N558" s="1" t="s">
        <v>299</v>
      </c>
      <c r="O558">
        <v>0</v>
      </c>
      <c r="Q558">
        <v>20486</v>
      </c>
      <c r="R558" s="4" t="s">
        <v>874</v>
      </c>
      <c r="S558" s="4" t="str">
        <f t="shared" si="156"/>
        <v>被动吸血lv6</v>
      </c>
      <c r="T558" t="s">
        <v>156</v>
      </c>
      <c r="AI558" s="12" t="str">
        <f t="shared" si="160"/>
        <v/>
      </c>
      <c r="AO558">
        <v>15</v>
      </c>
      <c r="AR558">
        <v>999</v>
      </c>
      <c r="AU558" s="4"/>
      <c r="AV558" s="4"/>
      <c r="AW558" s="4"/>
      <c r="AX558" s="4"/>
      <c r="AZ558" s="12" t="str">
        <f t="shared" si="161"/>
        <v/>
      </c>
      <c r="BA558" s="12" t="str">
        <f>IF(_xlfn.IFNA(VLOOKUP(AU558,$K:$L,2,FALSE),"")=0,"",_xlfn.IFNA(VLOOKUP(AU558,$K:$L,2,FALSE),""))</f>
        <v/>
      </c>
      <c r="BB558" s="12" t="str">
        <f>IF(_xlfn.IFNA(VLOOKUP(AV558,$K:$L,2,FALSE),"")=0,"",_xlfn.IFNA(VLOOKUP(AV558,$K:$L,2,FALSE),""))</f>
        <v/>
      </c>
      <c r="BC558" s="12" t="str">
        <f>IF(_xlfn.IFNA(VLOOKUP(AW558,$K:$L,2,FALSE),"")=0,"",_xlfn.IFNA(VLOOKUP(AW558,$K:$L,2,FALSE),""))</f>
        <v/>
      </c>
      <c r="BD558" s="12" t="str">
        <f>IF(_xlfn.IFNA(VLOOKUP(AX558,$K:$L,2,FALSE),"")=0,"",_xlfn.IFNA(VLOOKUP(AX558,$K:$L,2,FALSE),""))</f>
        <v/>
      </c>
      <c r="BE558" s="12" t="str">
        <f>IF(_xlfn.IFNA(VLOOKUP(AY558,$K:$L,2,FALSE),"")=0,"",_xlfn.IFNA(VLOOKUP(AY558,$K:$L,2,FALSE),""))</f>
        <v/>
      </c>
      <c r="BF558" s="12" t="str">
        <f>_xlfn.IFNA(VLOOKUP(Y558,对应表!$Z:$AA,2,FALSE)&amp;Z558,"")</f>
        <v/>
      </c>
      <c r="BG558" s="12" t="str">
        <f>_xlfn.IFNA(VLOOKUP(AA558,对应表!$Z:$AA,2,FALSE)&amp;AB558,"")</f>
        <v/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L558">
        <f t="shared" si="157"/>
        <v>15</v>
      </c>
      <c r="BM558" t="str">
        <f t="shared" si="158"/>
        <v/>
      </c>
    </row>
    <row r="559" spans="11:65" x14ac:dyDescent="0.15">
      <c r="K559" t="str">
        <f t="shared" si="159"/>
        <v>被动吸血lv7</v>
      </c>
      <c r="L559" s="6" t="str">
        <f>Q559&amp;":"&amp;M559&amp;":"&amp;VLOOKUP(N559,对应表!B:C,2,FALSE)&amp;":"&amp;IF(buff!O559="",0,O559)</f>
        <v>20487:100:1:0</v>
      </c>
      <c r="M559">
        <v>100</v>
      </c>
      <c r="N559" s="1" t="s">
        <v>299</v>
      </c>
      <c r="O559">
        <v>0</v>
      </c>
      <c r="Q559">
        <v>20487</v>
      </c>
      <c r="R559" s="4" t="s">
        <v>875</v>
      </c>
      <c r="S559" s="4" t="str">
        <f t="shared" si="156"/>
        <v>被动吸血lv7</v>
      </c>
      <c r="T559" t="s">
        <v>156</v>
      </c>
      <c r="AI559" s="12" t="str">
        <f t="shared" si="160"/>
        <v/>
      </c>
      <c r="AO559">
        <v>16</v>
      </c>
      <c r="AR559">
        <v>999</v>
      </c>
      <c r="AU559" s="4"/>
      <c r="AV559" s="4"/>
      <c r="AW559" s="4"/>
      <c r="AX559" s="4"/>
      <c r="AZ559" s="12" t="str">
        <f t="shared" si="161"/>
        <v/>
      </c>
      <c r="BA559" s="12" t="str">
        <f>IF(_xlfn.IFNA(VLOOKUP(AU559,$K:$L,2,FALSE),"")=0,"",_xlfn.IFNA(VLOOKUP(AU559,$K:$L,2,FALSE),""))</f>
        <v/>
      </c>
      <c r="BB559" s="12" t="str">
        <f>IF(_xlfn.IFNA(VLOOKUP(AV559,$K:$L,2,FALSE),"")=0,"",_xlfn.IFNA(VLOOKUP(AV559,$K:$L,2,FALSE),""))</f>
        <v/>
      </c>
      <c r="BC559" s="12" t="str">
        <f>IF(_xlfn.IFNA(VLOOKUP(AW559,$K:$L,2,FALSE),"")=0,"",_xlfn.IFNA(VLOOKUP(AW559,$K:$L,2,FALSE),""))</f>
        <v/>
      </c>
      <c r="BD559" s="12" t="str">
        <f>IF(_xlfn.IFNA(VLOOKUP(AX559,$K:$L,2,FALSE),"")=0,"",_xlfn.IFNA(VLOOKUP(AX559,$K:$L,2,FALSE),""))</f>
        <v/>
      </c>
      <c r="BE559" s="12" t="str">
        <f>IF(_xlfn.IFNA(VLOOKUP(AY559,$K:$L,2,FALSE),"")=0,"",_xlfn.IFNA(VLOOKUP(AY559,$K:$L,2,FALSE),""))</f>
        <v/>
      </c>
      <c r="BF559" s="12" t="str">
        <f>_xlfn.IFNA(VLOOKUP(Y559,对应表!$Z:$AA,2,FALSE)&amp;Z559,"")</f>
        <v/>
      </c>
      <c r="BG559" s="12" t="str">
        <f>_xlfn.IFNA(VLOOKUP(AA559,对应表!$Z:$AA,2,FALSE)&amp;AB559,"")</f>
        <v/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L559">
        <f t="shared" si="157"/>
        <v>16</v>
      </c>
      <c r="BM559" t="str">
        <f t="shared" si="158"/>
        <v/>
      </c>
    </row>
    <row r="560" spans="11:65" x14ac:dyDescent="0.15">
      <c r="K560" t="str">
        <f t="shared" si="159"/>
        <v>被动吸血lv8</v>
      </c>
      <c r="L560" s="6" t="str">
        <f>Q560&amp;":"&amp;M560&amp;":"&amp;VLOOKUP(N560,对应表!B:C,2,FALSE)&amp;":"&amp;IF(buff!O560="",0,O560)</f>
        <v>20488:100:1:0</v>
      </c>
      <c r="M560">
        <v>100</v>
      </c>
      <c r="N560" s="1" t="s">
        <v>299</v>
      </c>
      <c r="O560">
        <v>0</v>
      </c>
      <c r="Q560">
        <v>20488</v>
      </c>
      <c r="R560" s="4" t="s">
        <v>876</v>
      </c>
      <c r="S560" s="4" t="str">
        <f t="shared" si="156"/>
        <v>被动吸血lv8</v>
      </c>
      <c r="T560" t="s">
        <v>156</v>
      </c>
      <c r="AI560" s="12" t="str">
        <f t="shared" si="160"/>
        <v/>
      </c>
      <c r="AO560">
        <v>17</v>
      </c>
      <c r="AR560">
        <v>999</v>
      </c>
      <c r="AU560" s="4"/>
      <c r="AV560" s="4"/>
      <c r="AW560" s="4"/>
      <c r="AX560" s="4"/>
      <c r="AZ560" s="12" t="str">
        <f t="shared" si="161"/>
        <v/>
      </c>
      <c r="BA560" s="12" t="str">
        <f>IF(_xlfn.IFNA(VLOOKUP(AU560,$K:$L,2,FALSE),"")=0,"",_xlfn.IFNA(VLOOKUP(AU560,$K:$L,2,FALSE),""))</f>
        <v/>
      </c>
      <c r="BB560" s="12" t="str">
        <f>IF(_xlfn.IFNA(VLOOKUP(AV560,$K:$L,2,FALSE),"")=0,"",_xlfn.IFNA(VLOOKUP(AV560,$K:$L,2,FALSE),""))</f>
        <v/>
      </c>
      <c r="BC560" s="12" t="str">
        <f>IF(_xlfn.IFNA(VLOOKUP(AW560,$K:$L,2,FALSE),"")=0,"",_xlfn.IFNA(VLOOKUP(AW560,$K:$L,2,FALSE),""))</f>
        <v/>
      </c>
      <c r="BD560" s="12" t="str">
        <f>IF(_xlfn.IFNA(VLOOKUP(AX560,$K:$L,2,FALSE),"")=0,"",_xlfn.IFNA(VLOOKUP(AX560,$K:$L,2,FALSE),""))</f>
        <v/>
      </c>
      <c r="BE560" s="12" t="str">
        <f>IF(_xlfn.IFNA(VLOOKUP(AY560,$K:$L,2,FALSE),"")=0,"",_xlfn.IFNA(VLOOKUP(AY560,$K:$L,2,FALSE),""))</f>
        <v/>
      </c>
      <c r="BF560" s="12" t="str">
        <f>_xlfn.IFNA(VLOOKUP(Y560,对应表!$Z:$AA,2,FALSE)&amp;Z560,"")</f>
        <v/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L560">
        <f t="shared" si="157"/>
        <v>17</v>
      </c>
      <c r="BM560" t="str">
        <f t="shared" si="158"/>
        <v/>
      </c>
    </row>
    <row r="561" spans="11:65" x14ac:dyDescent="0.15">
      <c r="K561" t="str">
        <f t="shared" si="159"/>
        <v>被动吸血lv9</v>
      </c>
      <c r="L561" s="6" t="str">
        <f>Q561&amp;":"&amp;M561&amp;":"&amp;VLOOKUP(N561,对应表!B:C,2,FALSE)&amp;":"&amp;IF(buff!O561="",0,O561)</f>
        <v>20489:100:1:0</v>
      </c>
      <c r="M561">
        <v>100</v>
      </c>
      <c r="N561" s="1" t="s">
        <v>299</v>
      </c>
      <c r="O561">
        <v>0</v>
      </c>
      <c r="Q561">
        <v>20489</v>
      </c>
      <c r="R561" s="4" t="s">
        <v>877</v>
      </c>
      <c r="S561" s="4" t="str">
        <f t="shared" si="156"/>
        <v>被动吸血lv9</v>
      </c>
      <c r="T561" t="s">
        <v>156</v>
      </c>
      <c r="AI561" s="12" t="str">
        <f t="shared" si="160"/>
        <v/>
      </c>
      <c r="AO561">
        <v>18</v>
      </c>
      <c r="AR561">
        <v>999</v>
      </c>
      <c r="AU561" s="4"/>
      <c r="AV561" s="4"/>
      <c r="AW561" s="4"/>
      <c r="AX561" s="4"/>
      <c r="AZ561" s="12" t="str">
        <f t="shared" si="161"/>
        <v/>
      </c>
      <c r="BA561" s="12" t="str">
        <f>IF(_xlfn.IFNA(VLOOKUP(AU561,$K:$L,2,FALSE),"")=0,"",_xlfn.IFNA(VLOOKUP(AU561,$K:$L,2,FALSE),""))</f>
        <v/>
      </c>
      <c r="BB561" s="12" t="str">
        <f>IF(_xlfn.IFNA(VLOOKUP(AV561,$K:$L,2,FALSE),"")=0,"",_xlfn.IFNA(VLOOKUP(AV561,$K:$L,2,FALSE),""))</f>
        <v/>
      </c>
      <c r="BC561" s="12" t="str">
        <f>IF(_xlfn.IFNA(VLOOKUP(AW561,$K:$L,2,FALSE),"")=0,"",_xlfn.IFNA(VLOOKUP(AW561,$K:$L,2,FALSE),""))</f>
        <v/>
      </c>
      <c r="BD561" s="12" t="str">
        <f>IF(_xlfn.IFNA(VLOOKUP(AX561,$K:$L,2,FALSE),"")=0,"",_xlfn.IFNA(VLOOKUP(AX561,$K:$L,2,FALSE),""))</f>
        <v/>
      </c>
      <c r="BE561" s="12" t="str">
        <f>IF(_xlfn.IFNA(VLOOKUP(AY561,$K:$L,2,FALSE),"")=0,"",_xlfn.IFNA(VLOOKUP(AY561,$K:$L,2,FALSE),""))</f>
        <v/>
      </c>
      <c r="BF561" s="12" t="str">
        <f>_xlfn.IFNA(VLOOKUP(Y561,对应表!$Z:$AA,2,FALSE)&amp;Z561,"")</f>
        <v/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L561">
        <f t="shared" si="157"/>
        <v>18</v>
      </c>
      <c r="BM561" t="str">
        <f t="shared" si="158"/>
        <v/>
      </c>
    </row>
    <row r="562" spans="11:65" x14ac:dyDescent="0.15">
      <c r="K562" t="str">
        <f t="shared" si="159"/>
        <v>被动吸血lv10</v>
      </c>
      <c r="L562" s="6" t="str">
        <f>Q562&amp;":"&amp;M562&amp;":"&amp;VLOOKUP(N562,对应表!B:C,2,FALSE)&amp;":"&amp;IF(buff!O562="",0,O562)</f>
        <v>20490:100:1:0</v>
      </c>
      <c r="M562">
        <v>100</v>
      </c>
      <c r="N562" s="1" t="s">
        <v>299</v>
      </c>
      <c r="O562">
        <v>0</v>
      </c>
      <c r="Q562">
        <v>20490</v>
      </c>
      <c r="R562" s="4" t="s">
        <v>878</v>
      </c>
      <c r="S562" s="4" t="str">
        <f t="shared" si="156"/>
        <v>被动吸血lv10</v>
      </c>
      <c r="T562" t="s">
        <v>156</v>
      </c>
      <c r="AI562" s="12" t="str">
        <f t="shared" si="160"/>
        <v/>
      </c>
      <c r="AO562">
        <v>19</v>
      </c>
      <c r="AR562">
        <v>999</v>
      </c>
      <c r="AU562" s="4"/>
      <c r="AV562" s="4"/>
      <c r="AW562" s="4"/>
      <c r="AX562" s="4"/>
      <c r="AZ562" s="12" t="str">
        <f t="shared" si="161"/>
        <v/>
      </c>
      <c r="BA562" s="12" t="str">
        <f>IF(_xlfn.IFNA(VLOOKUP(AU562,$K:$L,2,FALSE),"")=0,"",_xlfn.IFNA(VLOOKUP(AU562,$K:$L,2,FALSE),""))</f>
        <v/>
      </c>
      <c r="BB562" s="12" t="str">
        <f>IF(_xlfn.IFNA(VLOOKUP(AV562,$K:$L,2,FALSE),"")=0,"",_xlfn.IFNA(VLOOKUP(AV562,$K:$L,2,FALSE),""))</f>
        <v/>
      </c>
      <c r="BC562" s="12" t="str">
        <f>IF(_xlfn.IFNA(VLOOKUP(AW562,$K:$L,2,FALSE),"")=0,"",_xlfn.IFNA(VLOOKUP(AW562,$K:$L,2,FALSE),""))</f>
        <v/>
      </c>
      <c r="BD562" s="12" t="str">
        <f>IF(_xlfn.IFNA(VLOOKUP(AX562,$K:$L,2,FALSE),"")=0,"",_xlfn.IFNA(VLOOKUP(AX562,$K:$L,2,FALSE),""))</f>
        <v/>
      </c>
      <c r="BE562" s="12" t="str">
        <f>IF(_xlfn.IFNA(VLOOKUP(AY562,$K:$L,2,FALSE),"")=0,"",_xlfn.IFNA(VLOOKUP(AY562,$K:$L,2,FALSE),""))</f>
        <v/>
      </c>
      <c r="BF562" s="12" t="str">
        <f>_xlfn.IFNA(VLOOKUP(Y562,对应表!$Z:$AA,2,FALSE)&amp;Z562,"")</f>
        <v/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L562">
        <f t="shared" si="157"/>
        <v>19</v>
      </c>
      <c r="BM562" t="str">
        <f t="shared" si="158"/>
        <v/>
      </c>
    </row>
    <row r="563" spans="11:65" x14ac:dyDescent="0.15">
      <c r="K563" t="str">
        <f t="shared" si="159"/>
        <v>被动吸血lv11</v>
      </c>
      <c r="L563" s="6" t="str">
        <f>Q563&amp;":"&amp;M563&amp;":"&amp;VLOOKUP(N563,对应表!B:C,2,FALSE)&amp;":"&amp;IF(buff!O563="",0,O563)</f>
        <v>20491:100:1:0</v>
      </c>
      <c r="M563">
        <v>100</v>
      </c>
      <c r="N563" s="1" t="s">
        <v>299</v>
      </c>
      <c r="O563">
        <v>0</v>
      </c>
      <c r="Q563">
        <v>20491</v>
      </c>
      <c r="R563" s="4" t="s">
        <v>879</v>
      </c>
      <c r="S563" s="4" t="str">
        <f t="shared" si="156"/>
        <v>被动吸血lv11</v>
      </c>
      <c r="T563" t="s">
        <v>156</v>
      </c>
      <c r="AI563" s="12" t="str">
        <f t="shared" si="160"/>
        <v/>
      </c>
      <c r="AO563">
        <v>20</v>
      </c>
      <c r="AR563">
        <v>999</v>
      </c>
      <c r="AU563" s="4"/>
      <c r="AV563" s="4"/>
      <c r="AW563" s="4"/>
      <c r="AX563" s="4"/>
      <c r="AZ563" s="12" t="str">
        <f t="shared" si="161"/>
        <v/>
      </c>
      <c r="BA563" s="12" t="str">
        <f>IF(_xlfn.IFNA(VLOOKUP(AU563,$K:$L,2,FALSE),"")=0,"",_xlfn.IFNA(VLOOKUP(AU563,$K:$L,2,FALSE),""))</f>
        <v/>
      </c>
      <c r="BB563" s="12" t="str">
        <f>IF(_xlfn.IFNA(VLOOKUP(AV563,$K:$L,2,FALSE),"")=0,"",_xlfn.IFNA(VLOOKUP(AV563,$K:$L,2,FALSE),""))</f>
        <v/>
      </c>
      <c r="BC563" s="12" t="str">
        <f>IF(_xlfn.IFNA(VLOOKUP(AW563,$K:$L,2,FALSE),"")=0,"",_xlfn.IFNA(VLOOKUP(AW563,$K:$L,2,FALSE),""))</f>
        <v/>
      </c>
      <c r="BD563" s="12" t="str">
        <f>IF(_xlfn.IFNA(VLOOKUP(AX563,$K:$L,2,FALSE),"")=0,"",_xlfn.IFNA(VLOOKUP(AX563,$K:$L,2,FALSE),""))</f>
        <v/>
      </c>
      <c r="BE563" s="12" t="str">
        <f>IF(_xlfn.IFNA(VLOOKUP(AY563,$K:$L,2,FALSE),"")=0,"",_xlfn.IFNA(VLOOKUP(AY563,$K:$L,2,FALSE),""))</f>
        <v/>
      </c>
      <c r="BF563" s="12" t="str">
        <f>_xlfn.IFNA(VLOOKUP(Y563,对应表!$Z:$AA,2,FALSE)&amp;Z563,"")</f>
        <v/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L563">
        <f t="shared" si="157"/>
        <v>20</v>
      </c>
      <c r="BM563" t="str">
        <f t="shared" si="158"/>
        <v/>
      </c>
    </row>
    <row r="564" spans="11:65" x14ac:dyDescent="0.15">
      <c r="K564" t="str">
        <f t="shared" si="159"/>
        <v>被动吸血lv12</v>
      </c>
      <c r="L564" s="6" t="str">
        <f>Q564&amp;":"&amp;M564&amp;":"&amp;VLOOKUP(N564,对应表!B:C,2,FALSE)&amp;":"&amp;IF(buff!O564="",0,O564)</f>
        <v>20492:100:1:0</v>
      </c>
      <c r="M564">
        <v>100</v>
      </c>
      <c r="N564" s="1" t="s">
        <v>299</v>
      </c>
      <c r="O564">
        <v>0</v>
      </c>
      <c r="Q564">
        <v>20492</v>
      </c>
      <c r="R564" s="4" t="s">
        <v>880</v>
      </c>
      <c r="S564" s="4" t="str">
        <f t="shared" si="156"/>
        <v>被动吸血lv12</v>
      </c>
      <c r="T564" t="s">
        <v>156</v>
      </c>
      <c r="AI564" s="12" t="str">
        <f t="shared" si="160"/>
        <v/>
      </c>
      <c r="AO564">
        <v>21</v>
      </c>
      <c r="AR564">
        <v>999</v>
      </c>
      <c r="AU564" s="4"/>
      <c r="AV564" s="4"/>
      <c r="AW564" s="4"/>
      <c r="AX564" s="4"/>
      <c r="AZ564" s="12" t="str">
        <f t="shared" si="161"/>
        <v/>
      </c>
      <c r="BA564" s="12" t="str">
        <f>IF(_xlfn.IFNA(VLOOKUP(AU564,$K:$L,2,FALSE),"")=0,"",_xlfn.IFNA(VLOOKUP(AU564,$K:$L,2,FALSE),""))</f>
        <v/>
      </c>
      <c r="BB564" s="12" t="str">
        <f>IF(_xlfn.IFNA(VLOOKUP(AV564,$K:$L,2,FALSE),"")=0,"",_xlfn.IFNA(VLOOKUP(AV564,$K:$L,2,FALSE),""))</f>
        <v/>
      </c>
      <c r="BC564" s="12" t="str">
        <f>IF(_xlfn.IFNA(VLOOKUP(AW564,$K:$L,2,FALSE),"")=0,"",_xlfn.IFNA(VLOOKUP(AW564,$K:$L,2,FALSE),""))</f>
        <v/>
      </c>
      <c r="BD564" s="12" t="str">
        <f>IF(_xlfn.IFNA(VLOOKUP(AX564,$K:$L,2,FALSE),"")=0,"",_xlfn.IFNA(VLOOKUP(AX564,$K:$L,2,FALSE),""))</f>
        <v/>
      </c>
      <c r="BE564" s="12" t="str">
        <f>IF(_xlfn.IFNA(VLOOKUP(AY564,$K:$L,2,FALSE),"")=0,"",_xlfn.IFNA(VLOOKUP(AY564,$K:$L,2,FALSE),""))</f>
        <v/>
      </c>
      <c r="BF564" s="12" t="str">
        <f>_xlfn.IFNA(VLOOKUP(Y564,对应表!$Z:$AA,2,FALSE)&amp;Z564,"")</f>
        <v/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L564">
        <f t="shared" si="157"/>
        <v>21</v>
      </c>
      <c r="BM564" t="str">
        <f t="shared" si="158"/>
        <v/>
      </c>
    </row>
    <row r="565" spans="11:65" x14ac:dyDescent="0.15">
      <c r="K565" t="str">
        <f t="shared" si="159"/>
        <v>被动吸血lv13</v>
      </c>
      <c r="L565" s="6" t="str">
        <f>Q565&amp;":"&amp;M565&amp;":"&amp;VLOOKUP(N565,对应表!B:C,2,FALSE)&amp;":"&amp;IF(buff!O565="",0,O565)</f>
        <v>20493:100:1:0</v>
      </c>
      <c r="M565">
        <v>100</v>
      </c>
      <c r="N565" s="1" t="s">
        <v>299</v>
      </c>
      <c r="O565">
        <v>0</v>
      </c>
      <c r="Q565">
        <v>20493</v>
      </c>
      <c r="R565" s="4" t="s">
        <v>881</v>
      </c>
      <c r="S565" s="4" t="str">
        <f t="shared" si="156"/>
        <v>被动吸血lv13</v>
      </c>
      <c r="T565" t="s">
        <v>156</v>
      </c>
      <c r="AI565" s="12" t="str">
        <f t="shared" si="160"/>
        <v/>
      </c>
      <c r="AO565">
        <v>22</v>
      </c>
      <c r="AR565">
        <v>999</v>
      </c>
      <c r="AU565" s="4"/>
      <c r="AV565" s="4"/>
      <c r="AW565" s="4"/>
      <c r="AX565" s="4"/>
      <c r="AZ565" s="12" t="str">
        <f t="shared" si="161"/>
        <v/>
      </c>
      <c r="BA565" s="12" t="str">
        <f>IF(_xlfn.IFNA(VLOOKUP(AU565,$K:$L,2,FALSE),"")=0,"",_xlfn.IFNA(VLOOKUP(AU565,$K:$L,2,FALSE),""))</f>
        <v/>
      </c>
      <c r="BB565" s="12" t="str">
        <f>IF(_xlfn.IFNA(VLOOKUP(AV565,$K:$L,2,FALSE),"")=0,"",_xlfn.IFNA(VLOOKUP(AV565,$K:$L,2,FALSE),""))</f>
        <v/>
      </c>
      <c r="BC565" s="12" t="str">
        <f>IF(_xlfn.IFNA(VLOOKUP(AW565,$K:$L,2,FALSE),"")=0,"",_xlfn.IFNA(VLOOKUP(AW565,$K:$L,2,FALSE),""))</f>
        <v/>
      </c>
      <c r="BD565" s="12" t="str">
        <f>IF(_xlfn.IFNA(VLOOKUP(AX565,$K:$L,2,FALSE),"")=0,"",_xlfn.IFNA(VLOOKUP(AX565,$K:$L,2,FALSE),""))</f>
        <v/>
      </c>
      <c r="BE565" s="12" t="str">
        <f>IF(_xlfn.IFNA(VLOOKUP(AY565,$K:$L,2,FALSE),"")=0,"",_xlfn.IFNA(VLOOKUP(AY565,$K:$L,2,FALSE),""))</f>
        <v/>
      </c>
      <c r="BF565" s="12" t="str">
        <f>_xlfn.IFNA(VLOOKUP(Y565,对应表!$Z:$AA,2,FALSE)&amp;Z565,"")</f>
        <v/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L565">
        <f t="shared" si="157"/>
        <v>22</v>
      </c>
      <c r="BM565" t="str">
        <f t="shared" si="158"/>
        <v/>
      </c>
    </row>
    <row r="566" spans="11:65" x14ac:dyDescent="0.15">
      <c r="K566" t="str">
        <f t="shared" si="159"/>
        <v>被动吸血lv14</v>
      </c>
      <c r="L566" s="6" t="str">
        <f>Q566&amp;":"&amp;M566&amp;":"&amp;VLOOKUP(N566,对应表!B:C,2,FALSE)&amp;":"&amp;IF(buff!O566="",0,O566)</f>
        <v>20494:100:1:0</v>
      </c>
      <c r="M566">
        <v>100</v>
      </c>
      <c r="N566" s="1" t="s">
        <v>299</v>
      </c>
      <c r="O566">
        <v>0</v>
      </c>
      <c r="Q566">
        <v>20494</v>
      </c>
      <c r="R566" s="4" t="s">
        <v>882</v>
      </c>
      <c r="S566" s="4" t="str">
        <f t="shared" si="156"/>
        <v>被动吸血lv14</v>
      </c>
      <c r="T566" t="s">
        <v>156</v>
      </c>
      <c r="AI566" s="12" t="str">
        <f t="shared" si="160"/>
        <v/>
      </c>
      <c r="AO566">
        <v>23</v>
      </c>
      <c r="AR566">
        <v>999</v>
      </c>
      <c r="AU566" s="4"/>
      <c r="AV566" s="4"/>
      <c r="AW566" s="4"/>
      <c r="AX566" s="4"/>
      <c r="AZ566" s="12" t="str">
        <f t="shared" si="161"/>
        <v/>
      </c>
      <c r="BA566" s="12" t="str">
        <f>IF(_xlfn.IFNA(VLOOKUP(AU566,$K:$L,2,FALSE),"")=0,"",_xlfn.IFNA(VLOOKUP(AU566,$K:$L,2,FALSE),""))</f>
        <v/>
      </c>
      <c r="BB566" s="12" t="str">
        <f>IF(_xlfn.IFNA(VLOOKUP(AV566,$K:$L,2,FALSE),"")=0,"",_xlfn.IFNA(VLOOKUP(AV566,$K:$L,2,FALSE),""))</f>
        <v/>
      </c>
      <c r="BC566" s="12" t="str">
        <f>IF(_xlfn.IFNA(VLOOKUP(AW566,$K:$L,2,FALSE),"")=0,"",_xlfn.IFNA(VLOOKUP(AW566,$K:$L,2,FALSE),""))</f>
        <v/>
      </c>
      <c r="BD566" s="12" t="str">
        <f>IF(_xlfn.IFNA(VLOOKUP(AX566,$K:$L,2,FALSE),"")=0,"",_xlfn.IFNA(VLOOKUP(AX566,$K:$L,2,FALSE),""))</f>
        <v/>
      </c>
      <c r="BE566" s="12" t="str">
        <f>IF(_xlfn.IFNA(VLOOKUP(AY566,$K:$L,2,FALSE),"")=0,"",_xlfn.IFNA(VLOOKUP(AY566,$K:$L,2,FALSE),""))</f>
        <v/>
      </c>
      <c r="BF566" s="12" t="str">
        <f>_xlfn.IFNA(VLOOKUP(Y566,对应表!$Z:$AA,2,FALSE)&amp;Z566,"")</f>
        <v/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L566">
        <f t="shared" si="157"/>
        <v>23</v>
      </c>
      <c r="BM566" t="str">
        <f t="shared" si="158"/>
        <v/>
      </c>
    </row>
    <row r="567" spans="11:65" x14ac:dyDescent="0.15">
      <c r="K567" t="str">
        <f t="shared" si="159"/>
        <v>被动吸血lv15</v>
      </c>
      <c r="L567" s="6" t="str">
        <f>Q567&amp;":"&amp;M567&amp;":"&amp;VLOOKUP(N567,对应表!B:C,2,FALSE)&amp;":"&amp;IF(buff!O567="",0,O567)</f>
        <v>20495:100:1:0</v>
      </c>
      <c r="M567">
        <v>100</v>
      </c>
      <c r="N567" s="1" t="s">
        <v>299</v>
      </c>
      <c r="O567">
        <v>0</v>
      </c>
      <c r="Q567">
        <v>20495</v>
      </c>
      <c r="R567" s="4" t="s">
        <v>883</v>
      </c>
      <c r="S567" s="4" t="str">
        <f t="shared" si="156"/>
        <v>被动吸血lv15</v>
      </c>
      <c r="T567" t="s">
        <v>156</v>
      </c>
      <c r="AI567" s="12" t="str">
        <f t="shared" si="160"/>
        <v/>
      </c>
      <c r="AO567">
        <v>24</v>
      </c>
      <c r="AR567">
        <v>999</v>
      </c>
      <c r="AU567" s="4"/>
      <c r="AV567" s="4"/>
      <c r="AW567" s="4"/>
      <c r="AX567" s="4"/>
      <c r="AZ567" s="12" t="str">
        <f t="shared" si="161"/>
        <v/>
      </c>
      <c r="BA567" s="12" t="str">
        <f>IF(_xlfn.IFNA(VLOOKUP(AU567,$K:$L,2,FALSE),"")=0,"",_xlfn.IFNA(VLOOKUP(AU567,$K:$L,2,FALSE),""))</f>
        <v/>
      </c>
      <c r="BB567" s="12" t="str">
        <f>IF(_xlfn.IFNA(VLOOKUP(AV567,$K:$L,2,FALSE),"")=0,"",_xlfn.IFNA(VLOOKUP(AV567,$K:$L,2,FALSE),""))</f>
        <v/>
      </c>
      <c r="BC567" s="12" t="str">
        <f>IF(_xlfn.IFNA(VLOOKUP(AW567,$K:$L,2,FALSE),"")=0,"",_xlfn.IFNA(VLOOKUP(AW567,$K:$L,2,FALSE),""))</f>
        <v/>
      </c>
      <c r="BD567" s="12" t="str">
        <f>IF(_xlfn.IFNA(VLOOKUP(AX567,$K:$L,2,FALSE),"")=0,"",_xlfn.IFNA(VLOOKUP(AX567,$K:$L,2,FALSE),""))</f>
        <v/>
      </c>
      <c r="BE567" s="12" t="str">
        <f>IF(_xlfn.IFNA(VLOOKUP(AY567,$K:$L,2,FALSE),"")=0,"",_xlfn.IFNA(VLOOKUP(AY567,$K:$L,2,FALSE),""))</f>
        <v/>
      </c>
      <c r="BF567" s="12" t="str">
        <f>_xlfn.IFNA(VLOOKUP(Y567,对应表!$Z:$AA,2,FALSE)&amp;Z567,"")</f>
        <v/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L567">
        <f t="shared" si="157"/>
        <v>24</v>
      </c>
      <c r="BM567" t="str">
        <f t="shared" si="158"/>
        <v/>
      </c>
    </row>
    <row r="568" spans="11:65" x14ac:dyDescent="0.15">
      <c r="K568" t="str">
        <f t="shared" si="159"/>
        <v>被动吸血lv16</v>
      </c>
      <c r="L568" s="6" t="str">
        <f>Q568&amp;":"&amp;M568&amp;":"&amp;VLOOKUP(N568,对应表!B:C,2,FALSE)&amp;":"&amp;IF(buff!O568="",0,O568)</f>
        <v>20496:100:1:0</v>
      </c>
      <c r="M568">
        <v>100</v>
      </c>
      <c r="N568" s="1" t="s">
        <v>299</v>
      </c>
      <c r="O568">
        <v>0</v>
      </c>
      <c r="Q568">
        <v>20496</v>
      </c>
      <c r="R568" s="4" t="s">
        <v>884</v>
      </c>
      <c r="S568" s="4" t="str">
        <f t="shared" si="156"/>
        <v>被动吸血lv16</v>
      </c>
      <c r="T568" t="s">
        <v>156</v>
      </c>
      <c r="AI568" s="12" t="str">
        <f t="shared" si="160"/>
        <v/>
      </c>
      <c r="AO568">
        <v>25</v>
      </c>
      <c r="AR568">
        <v>999</v>
      </c>
      <c r="AU568" s="4"/>
      <c r="AV568" s="4"/>
      <c r="AW568" s="4"/>
      <c r="AX568" s="4"/>
      <c r="AZ568" s="12" t="str">
        <f t="shared" si="161"/>
        <v/>
      </c>
      <c r="BA568" s="12" t="str">
        <f>IF(_xlfn.IFNA(VLOOKUP(AU568,$K:$L,2,FALSE),"")=0,"",_xlfn.IFNA(VLOOKUP(AU568,$K:$L,2,FALSE),""))</f>
        <v/>
      </c>
      <c r="BB568" s="12" t="str">
        <f>IF(_xlfn.IFNA(VLOOKUP(AV568,$K:$L,2,FALSE),"")=0,"",_xlfn.IFNA(VLOOKUP(AV568,$K:$L,2,FALSE),""))</f>
        <v/>
      </c>
      <c r="BC568" s="12" t="str">
        <f>IF(_xlfn.IFNA(VLOOKUP(AW568,$K:$L,2,FALSE),"")=0,"",_xlfn.IFNA(VLOOKUP(AW568,$K:$L,2,FALSE),""))</f>
        <v/>
      </c>
      <c r="BD568" s="12" t="str">
        <f>IF(_xlfn.IFNA(VLOOKUP(AX568,$K:$L,2,FALSE),"")=0,"",_xlfn.IFNA(VLOOKUP(AX568,$K:$L,2,FALSE),""))</f>
        <v/>
      </c>
      <c r="BE568" s="12" t="str">
        <f>IF(_xlfn.IFNA(VLOOKUP(AY568,$K:$L,2,FALSE),"")=0,"",_xlfn.IFNA(VLOOKUP(AY568,$K:$L,2,FALSE),""))</f>
        <v/>
      </c>
      <c r="BF568" s="12" t="str">
        <f>_xlfn.IFNA(VLOOKUP(Y568,对应表!$Z:$AA,2,FALSE)&amp;Z568,"")</f>
        <v/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L568">
        <f t="shared" si="157"/>
        <v>25</v>
      </c>
      <c r="BM568" t="str">
        <f t="shared" si="158"/>
        <v/>
      </c>
    </row>
    <row r="569" spans="11:65" x14ac:dyDescent="0.15">
      <c r="K569" t="str">
        <f t="shared" si="159"/>
        <v>被动吸血lv17</v>
      </c>
      <c r="L569" s="6" t="str">
        <f>Q569&amp;":"&amp;M569&amp;":"&amp;VLOOKUP(N569,对应表!B:C,2,FALSE)&amp;":"&amp;IF(buff!O569="",0,O569)</f>
        <v>20497:100:1:0</v>
      </c>
      <c r="M569">
        <v>100</v>
      </c>
      <c r="N569" s="1" t="s">
        <v>299</v>
      </c>
      <c r="O569">
        <v>0</v>
      </c>
      <c r="Q569">
        <v>20497</v>
      </c>
      <c r="R569" s="4" t="s">
        <v>885</v>
      </c>
      <c r="S569" s="4" t="str">
        <f t="shared" si="156"/>
        <v>被动吸血lv17</v>
      </c>
      <c r="T569" t="s">
        <v>156</v>
      </c>
      <c r="AI569" s="12" t="str">
        <f t="shared" si="160"/>
        <v/>
      </c>
      <c r="AO569">
        <v>26</v>
      </c>
      <c r="AR569">
        <v>999</v>
      </c>
      <c r="AU569" s="4"/>
      <c r="AV569" s="4"/>
      <c r="AW569" s="4"/>
      <c r="AX569" s="4"/>
      <c r="AZ569" s="12" t="str">
        <f t="shared" si="161"/>
        <v/>
      </c>
      <c r="BA569" s="12" t="str">
        <f>IF(_xlfn.IFNA(VLOOKUP(AU569,$K:$L,2,FALSE),"")=0,"",_xlfn.IFNA(VLOOKUP(AU569,$K:$L,2,FALSE),""))</f>
        <v/>
      </c>
      <c r="BB569" s="12" t="str">
        <f>IF(_xlfn.IFNA(VLOOKUP(AV569,$K:$L,2,FALSE),"")=0,"",_xlfn.IFNA(VLOOKUP(AV569,$K:$L,2,FALSE),""))</f>
        <v/>
      </c>
      <c r="BC569" s="12" t="str">
        <f>IF(_xlfn.IFNA(VLOOKUP(AW569,$K:$L,2,FALSE),"")=0,"",_xlfn.IFNA(VLOOKUP(AW569,$K:$L,2,FALSE),""))</f>
        <v/>
      </c>
      <c r="BD569" s="12" t="str">
        <f>IF(_xlfn.IFNA(VLOOKUP(AX569,$K:$L,2,FALSE),"")=0,"",_xlfn.IFNA(VLOOKUP(AX569,$K:$L,2,FALSE),""))</f>
        <v/>
      </c>
      <c r="BE569" s="12" t="str">
        <f>IF(_xlfn.IFNA(VLOOKUP(AY569,$K:$L,2,FALSE),"")=0,"",_xlfn.IFNA(VLOOKUP(AY569,$K:$L,2,FALSE),""))</f>
        <v/>
      </c>
      <c r="BF569" s="12" t="str">
        <f>_xlfn.IFNA(VLOOKUP(Y569,对应表!$Z:$AA,2,FALSE)&amp;Z569,"")</f>
        <v/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L569">
        <f t="shared" si="157"/>
        <v>26</v>
      </c>
      <c r="BM569" t="str">
        <f t="shared" si="158"/>
        <v/>
      </c>
    </row>
    <row r="570" spans="11:65" x14ac:dyDescent="0.15">
      <c r="K570" t="str">
        <f t="shared" si="159"/>
        <v>被动吸血lv18</v>
      </c>
      <c r="L570" s="6" t="str">
        <f>Q570&amp;":"&amp;M570&amp;":"&amp;VLOOKUP(N570,对应表!B:C,2,FALSE)&amp;":"&amp;IF(buff!O570="",0,O570)</f>
        <v>20498:100:1:0</v>
      </c>
      <c r="M570">
        <v>100</v>
      </c>
      <c r="N570" s="1" t="s">
        <v>299</v>
      </c>
      <c r="O570">
        <v>0</v>
      </c>
      <c r="Q570">
        <v>20498</v>
      </c>
      <c r="R570" s="4" t="s">
        <v>886</v>
      </c>
      <c r="S570" s="4" t="str">
        <f t="shared" si="156"/>
        <v>被动吸血lv18</v>
      </c>
      <c r="T570" t="s">
        <v>156</v>
      </c>
      <c r="AI570" s="12" t="str">
        <f t="shared" si="160"/>
        <v/>
      </c>
      <c r="AO570">
        <v>27</v>
      </c>
      <c r="AR570">
        <v>999</v>
      </c>
      <c r="AU570" s="4"/>
      <c r="AV570" s="4"/>
      <c r="AW570" s="4"/>
      <c r="AX570" s="4"/>
      <c r="AZ570" s="12" t="str">
        <f t="shared" si="161"/>
        <v/>
      </c>
      <c r="BA570" s="12" t="str">
        <f>IF(_xlfn.IFNA(VLOOKUP(AU570,$K:$L,2,FALSE),"")=0,"",_xlfn.IFNA(VLOOKUP(AU570,$K:$L,2,FALSE),""))</f>
        <v/>
      </c>
      <c r="BB570" s="12" t="str">
        <f>IF(_xlfn.IFNA(VLOOKUP(AV570,$K:$L,2,FALSE),"")=0,"",_xlfn.IFNA(VLOOKUP(AV570,$K:$L,2,FALSE),""))</f>
        <v/>
      </c>
      <c r="BC570" s="12" t="str">
        <f>IF(_xlfn.IFNA(VLOOKUP(AW570,$K:$L,2,FALSE),"")=0,"",_xlfn.IFNA(VLOOKUP(AW570,$K:$L,2,FALSE),""))</f>
        <v/>
      </c>
      <c r="BD570" s="12" t="str">
        <f>IF(_xlfn.IFNA(VLOOKUP(AX570,$K:$L,2,FALSE),"")=0,"",_xlfn.IFNA(VLOOKUP(AX570,$K:$L,2,FALSE),""))</f>
        <v/>
      </c>
      <c r="BE570" s="12" t="str">
        <f>IF(_xlfn.IFNA(VLOOKUP(AY570,$K:$L,2,FALSE),"")=0,"",_xlfn.IFNA(VLOOKUP(AY570,$K:$L,2,FALSE),""))</f>
        <v/>
      </c>
      <c r="BF570" s="12" t="str">
        <f>_xlfn.IFNA(VLOOKUP(Y570,对应表!$Z:$AA,2,FALSE)&amp;Z570,"")</f>
        <v/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L570">
        <f t="shared" si="157"/>
        <v>27</v>
      </c>
      <c r="BM570" t="str">
        <f t="shared" si="158"/>
        <v/>
      </c>
    </row>
    <row r="571" spans="11:65" x14ac:dyDescent="0.15">
      <c r="K571" t="str">
        <f t="shared" si="159"/>
        <v>被动吸血lv19</v>
      </c>
      <c r="L571" s="6" t="str">
        <f>Q571&amp;":"&amp;M571&amp;":"&amp;VLOOKUP(N571,对应表!B:C,2,FALSE)&amp;":"&amp;IF(buff!O571="",0,O571)</f>
        <v>20499:100:1:0</v>
      </c>
      <c r="M571">
        <v>100</v>
      </c>
      <c r="N571" s="1" t="s">
        <v>299</v>
      </c>
      <c r="O571">
        <v>0</v>
      </c>
      <c r="Q571">
        <v>20499</v>
      </c>
      <c r="R571" s="4" t="s">
        <v>887</v>
      </c>
      <c r="S571" s="4" t="str">
        <f t="shared" si="156"/>
        <v>被动吸血lv19</v>
      </c>
      <c r="T571" t="s">
        <v>156</v>
      </c>
      <c r="AI571" s="12" t="str">
        <f t="shared" si="160"/>
        <v/>
      </c>
      <c r="AO571">
        <v>28</v>
      </c>
      <c r="AR571">
        <v>999</v>
      </c>
      <c r="AU571" s="4"/>
      <c r="AV571" s="4"/>
      <c r="AW571" s="4"/>
      <c r="AX571" s="4"/>
      <c r="AZ571" s="12" t="str">
        <f t="shared" si="161"/>
        <v/>
      </c>
      <c r="BA571" s="12" t="str">
        <f>IF(_xlfn.IFNA(VLOOKUP(AU571,$K:$L,2,FALSE),"")=0,"",_xlfn.IFNA(VLOOKUP(AU571,$K:$L,2,FALSE),""))</f>
        <v/>
      </c>
      <c r="BB571" s="12" t="str">
        <f>IF(_xlfn.IFNA(VLOOKUP(AV571,$K:$L,2,FALSE),"")=0,"",_xlfn.IFNA(VLOOKUP(AV571,$K:$L,2,FALSE),""))</f>
        <v/>
      </c>
      <c r="BC571" s="12" t="str">
        <f>IF(_xlfn.IFNA(VLOOKUP(AW571,$K:$L,2,FALSE),"")=0,"",_xlfn.IFNA(VLOOKUP(AW571,$K:$L,2,FALSE),""))</f>
        <v/>
      </c>
      <c r="BD571" s="12" t="str">
        <f>IF(_xlfn.IFNA(VLOOKUP(AX571,$K:$L,2,FALSE),"")=0,"",_xlfn.IFNA(VLOOKUP(AX571,$K:$L,2,FALSE),""))</f>
        <v/>
      </c>
      <c r="BE571" s="12" t="str">
        <f>IF(_xlfn.IFNA(VLOOKUP(AY571,$K:$L,2,FALSE),"")=0,"",_xlfn.IFNA(VLOOKUP(AY571,$K:$L,2,FALSE),""))</f>
        <v/>
      </c>
      <c r="BF571" s="12" t="str">
        <f>_xlfn.IFNA(VLOOKUP(Y571,对应表!$Z:$AA,2,FALSE)&amp;Z571,"")</f>
        <v/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L571">
        <f t="shared" si="157"/>
        <v>28</v>
      </c>
      <c r="BM571" t="str">
        <f t="shared" si="158"/>
        <v/>
      </c>
    </row>
    <row r="572" spans="11:65" x14ac:dyDescent="0.15">
      <c r="K572" t="str">
        <f t="shared" si="159"/>
        <v>被动吸血lv20</v>
      </c>
      <c r="L572" s="6" t="str">
        <f>Q572&amp;":"&amp;M572&amp;":"&amp;VLOOKUP(N572,对应表!B:C,2,FALSE)&amp;":"&amp;IF(buff!O572="",0,O572)</f>
        <v>20500:100:1:0</v>
      </c>
      <c r="M572">
        <v>100</v>
      </c>
      <c r="N572" s="1" t="s">
        <v>299</v>
      </c>
      <c r="O572">
        <v>0</v>
      </c>
      <c r="Q572">
        <v>20500</v>
      </c>
      <c r="R572" s="4" t="s">
        <v>888</v>
      </c>
      <c r="S572" s="4" t="str">
        <f t="shared" si="156"/>
        <v>被动吸血lv20</v>
      </c>
      <c r="T572" t="s">
        <v>156</v>
      </c>
      <c r="AI572" s="12" t="str">
        <f t="shared" si="160"/>
        <v/>
      </c>
      <c r="AO572">
        <v>29</v>
      </c>
      <c r="AR572">
        <v>999</v>
      </c>
      <c r="AU572" s="4"/>
      <c r="AV572" s="4"/>
      <c r="AW572" s="4"/>
      <c r="AX572" s="4"/>
      <c r="AZ572" s="12" t="str">
        <f t="shared" si="161"/>
        <v/>
      </c>
      <c r="BA572" s="12" t="str">
        <f>IF(_xlfn.IFNA(VLOOKUP(AU572,$K:$L,2,FALSE),"")=0,"",_xlfn.IFNA(VLOOKUP(AU572,$K:$L,2,FALSE),""))</f>
        <v/>
      </c>
      <c r="BB572" s="12" t="str">
        <f>IF(_xlfn.IFNA(VLOOKUP(AV572,$K:$L,2,FALSE),"")=0,"",_xlfn.IFNA(VLOOKUP(AV572,$K:$L,2,FALSE),""))</f>
        <v/>
      </c>
      <c r="BC572" s="12" t="str">
        <f>IF(_xlfn.IFNA(VLOOKUP(AW572,$K:$L,2,FALSE),"")=0,"",_xlfn.IFNA(VLOOKUP(AW572,$K:$L,2,FALSE),""))</f>
        <v/>
      </c>
      <c r="BD572" s="12" t="str">
        <f>IF(_xlfn.IFNA(VLOOKUP(AX572,$K:$L,2,FALSE),"")=0,"",_xlfn.IFNA(VLOOKUP(AX572,$K:$L,2,FALSE),""))</f>
        <v/>
      </c>
      <c r="BE572" s="12" t="str">
        <f>IF(_xlfn.IFNA(VLOOKUP(AY572,$K:$L,2,FALSE),"")=0,"",_xlfn.IFNA(VLOOKUP(AY572,$K:$L,2,FALSE),""))</f>
        <v/>
      </c>
      <c r="BF572" s="12" t="str">
        <f>_xlfn.IFNA(VLOOKUP(Y572,对应表!$Z:$AA,2,FALSE)&amp;Z572,"")</f>
        <v/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L572">
        <f t="shared" si="157"/>
        <v>29</v>
      </c>
      <c r="BM572" t="str">
        <f t="shared" si="158"/>
        <v/>
      </c>
    </row>
    <row r="573" spans="11:65" x14ac:dyDescent="0.15">
      <c r="K573" t="str">
        <f t="shared" si="159"/>
        <v>被动风之子lv1</v>
      </c>
      <c r="L573" s="6" t="str">
        <f>Q573&amp;":"&amp;M573&amp;":"&amp;VLOOKUP(N573,对应表!B:C,2,FALSE)&amp;":"&amp;IF(buff!O573="",0,O573)</f>
        <v>20501:100:3:9</v>
      </c>
      <c r="M573">
        <v>100</v>
      </c>
      <c r="N573" s="1" t="s">
        <v>120</v>
      </c>
      <c r="O573">
        <v>9</v>
      </c>
      <c r="Q573">
        <v>20501</v>
      </c>
      <c r="R573" s="4" t="s">
        <v>950</v>
      </c>
      <c r="S573" s="4" t="str">
        <f t="shared" si="156"/>
        <v>被动风之子lv1</v>
      </c>
      <c r="T573" t="s">
        <v>300</v>
      </c>
      <c r="Y573" t="s">
        <v>458</v>
      </c>
      <c r="Z573" t="e">
        <f>INT(VLOOKUP($I573,角色属性概况!$I:$O,VLOOKUP($H573,对应表!$AD:$AE,2,FALSE),FALSE)*$J573)</f>
        <v>#N/A</v>
      </c>
      <c r="AI573" s="12" t="str">
        <f t="shared" si="160"/>
        <v/>
      </c>
      <c r="AR573">
        <v>999</v>
      </c>
      <c r="AU573" s="4"/>
      <c r="AV573" s="4"/>
      <c r="AW573" s="4"/>
      <c r="AX573" s="4"/>
      <c r="AZ573" s="12" t="str">
        <f t="shared" si="161"/>
        <v/>
      </c>
      <c r="BA573" s="12" t="str">
        <f>IF(_xlfn.IFNA(VLOOKUP(AU573,$K:$L,2,FALSE),"")=0,"",_xlfn.IFNA(VLOOKUP(AU573,$K:$L,2,FALSE),""))</f>
        <v/>
      </c>
      <c r="BB573" s="12" t="str">
        <f>IF(_xlfn.IFNA(VLOOKUP(AV573,$K:$L,2,FALSE),"")=0,"",_xlfn.IFNA(VLOOKUP(AV573,$K:$L,2,FALSE),""))</f>
        <v/>
      </c>
      <c r="BC573" s="12" t="str">
        <f>IF(_xlfn.IFNA(VLOOKUP(AW573,$K:$L,2,FALSE),"")=0,"",_xlfn.IFNA(VLOOKUP(AW573,$K:$L,2,FALSE),""))</f>
        <v/>
      </c>
      <c r="BD573" s="12" t="str">
        <f>IF(_xlfn.IFNA(VLOOKUP(AX573,$K:$L,2,FALSE),"")=0,"",_xlfn.IFNA(VLOOKUP(AX573,$K:$L,2,FALSE),""))</f>
        <v/>
      </c>
      <c r="BE573" s="12" t="str">
        <f>IF(_xlfn.IFNA(VLOOKUP(AY573,$K:$L,2,FALSE),"")=0,"",_xlfn.IFNA(VLOOKUP(AY573,$K:$L,2,FALSE),""))</f>
        <v/>
      </c>
      <c r="BF573" s="12" t="str">
        <f>_xlfn.IFNA(VLOOKUP(Y573,对应表!$Z:$AA,2,FALSE)&amp;Z573,"")</f>
        <v/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L573" t="e">
        <f t="shared" si="157"/>
        <v>#N/A</v>
      </c>
      <c r="BM573" t="str">
        <f t="shared" si="158"/>
        <v/>
      </c>
    </row>
    <row r="574" spans="11:65" x14ac:dyDescent="0.15">
      <c r="K574" t="str">
        <f t="shared" si="159"/>
        <v>被动风之子lv2</v>
      </c>
      <c r="L574" s="6" t="str">
        <f>Q574&amp;":"&amp;M574&amp;":"&amp;VLOOKUP(N574,对应表!B:C,2,FALSE)&amp;":"&amp;IF(buff!O574="",0,O574)</f>
        <v>20502:100:3:9</v>
      </c>
      <c r="M574">
        <v>100</v>
      </c>
      <c r="N574" s="1" t="s">
        <v>120</v>
      </c>
      <c r="O574">
        <v>9</v>
      </c>
      <c r="Q574">
        <v>20502</v>
      </c>
      <c r="R574" s="4" t="s">
        <v>951</v>
      </c>
      <c r="S574" s="4" t="str">
        <f t="shared" si="156"/>
        <v>被动风之子lv2</v>
      </c>
      <c r="T574" t="s">
        <v>300</v>
      </c>
      <c r="Y574" t="s">
        <v>458</v>
      </c>
      <c r="Z574" t="e">
        <f>INT(VLOOKUP($I574,角色属性概况!$I:$O,VLOOKUP($H574,对应表!$AD:$AE,2,FALSE),FALSE)*$J574)</f>
        <v>#N/A</v>
      </c>
      <c r="AI574" s="12" t="str">
        <f t="shared" si="160"/>
        <v/>
      </c>
      <c r="AR574">
        <v>999</v>
      </c>
      <c r="AU574" s="4"/>
      <c r="AV574" s="4"/>
      <c r="AW574" s="4"/>
      <c r="AX574" s="4"/>
      <c r="AZ574" s="12" t="str">
        <f t="shared" si="161"/>
        <v/>
      </c>
      <c r="BA574" s="12" t="str">
        <f>IF(_xlfn.IFNA(VLOOKUP(AU574,$K:$L,2,FALSE),"")=0,"",_xlfn.IFNA(VLOOKUP(AU574,$K:$L,2,FALSE),""))</f>
        <v/>
      </c>
      <c r="BB574" s="12" t="str">
        <f>IF(_xlfn.IFNA(VLOOKUP(AV574,$K:$L,2,FALSE),"")=0,"",_xlfn.IFNA(VLOOKUP(AV574,$K:$L,2,FALSE),""))</f>
        <v/>
      </c>
      <c r="BC574" s="12" t="str">
        <f>IF(_xlfn.IFNA(VLOOKUP(AW574,$K:$L,2,FALSE),"")=0,"",_xlfn.IFNA(VLOOKUP(AW574,$K:$L,2,FALSE),""))</f>
        <v/>
      </c>
      <c r="BD574" s="12" t="str">
        <f>IF(_xlfn.IFNA(VLOOKUP(AX574,$K:$L,2,FALSE),"")=0,"",_xlfn.IFNA(VLOOKUP(AX574,$K:$L,2,FALSE),""))</f>
        <v/>
      </c>
      <c r="BE574" s="12" t="str">
        <f>IF(_xlfn.IFNA(VLOOKUP(AY574,$K:$L,2,FALSE),"")=0,"",_xlfn.IFNA(VLOOKUP(AY574,$K:$L,2,FALSE),""))</f>
        <v/>
      </c>
      <c r="BF574" s="12" t="str">
        <f>_xlfn.IFNA(VLOOKUP(Y574,对应表!$Z:$AA,2,FALSE)&amp;Z574,"")</f>
        <v/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L574" t="e">
        <f t="shared" si="157"/>
        <v>#N/A</v>
      </c>
      <c r="BM574" t="str">
        <f t="shared" si="158"/>
        <v/>
      </c>
    </row>
    <row r="575" spans="11:65" x14ac:dyDescent="0.15">
      <c r="K575" t="str">
        <f t="shared" si="159"/>
        <v>被动风之子lv3</v>
      </c>
      <c r="L575" s="6" t="str">
        <f>Q575&amp;":"&amp;M575&amp;":"&amp;VLOOKUP(N575,对应表!B:C,2,FALSE)&amp;":"&amp;IF(buff!O575="",0,O575)</f>
        <v>20503:100:3:9</v>
      </c>
      <c r="M575">
        <v>100</v>
      </c>
      <c r="N575" s="1" t="s">
        <v>120</v>
      </c>
      <c r="O575">
        <v>9</v>
      </c>
      <c r="Q575">
        <v>20503</v>
      </c>
      <c r="R575" s="4" t="s">
        <v>952</v>
      </c>
      <c r="S575" s="4" t="str">
        <f t="shared" si="156"/>
        <v>被动风之子lv3</v>
      </c>
      <c r="T575" t="s">
        <v>300</v>
      </c>
      <c r="Y575" t="s">
        <v>458</v>
      </c>
      <c r="Z575" t="e">
        <f>INT(VLOOKUP($I575,角色属性概况!$I:$O,VLOOKUP($H575,对应表!$AD:$AE,2,FALSE),FALSE)*$J575)</f>
        <v>#N/A</v>
      </c>
      <c r="AI575" s="12" t="str">
        <f t="shared" si="160"/>
        <v/>
      </c>
      <c r="AR575">
        <v>999</v>
      </c>
      <c r="AU575" s="4"/>
      <c r="AV575" s="4"/>
      <c r="AW575" s="4"/>
      <c r="AX575" s="4"/>
      <c r="AZ575" s="12" t="str">
        <f t="shared" si="161"/>
        <v/>
      </c>
      <c r="BA575" s="12" t="str">
        <f>IF(_xlfn.IFNA(VLOOKUP(AU575,$K:$L,2,FALSE),"")=0,"",_xlfn.IFNA(VLOOKUP(AU575,$K:$L,2,FALSE),""))</f>
        <v/>
      </c>
      <c r="BB575" s="12" t="str">
        <f>IF(_xlfn.IFNA(VLOOKUP(AV575,$K:$L,2,FALSE),"")=0,"",_xlfn.IFNA(VLOOKUP(AV575,$K:$L,2,FALSE),""))</f>
        <v/>
      </c>
      <c r="BC575" s="12" t="str">
        <f>IF(_xlfn.IFNA(VLOOKUP(AW575,$K:$L,2,FALSE),"")=0,"",_xlfn.IFNA(VLOOKUP(AW575,$K:$L,2,FALSE),""))</f>
        <v/>
      </c>
      <c r="BD575" s="12" t="str">
        <f>IF(_xlfn.IFNA(VLOOKUP(AX575,$K:$L,2,FALSE),"")=0,"",_xlfn.IFNA(VLOOKUP(AX575,$K:$L,2,FALSE),""))</f>
        <v/>
      </c>
      <c r="BE575" s="12" t="str">
        <f>IF(_xlfn.IFNA(VLOOKUP(AY575,$K:$L,2,FALSE),"")=0,"",_xlfn.IFNA(VLOOKUP(AY575,$K:$L,2,FALSE),""))</f>
        <v/>
      </c>
      <c r="BF575" s="12" t="str">
        <f>_xlfn.IFNA(VLOOKUP(Y575,对应表!$Z:$AA,2,FALSE)&amp;Z575,"")</f>
        <v/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L575" t="e">
        <f t="shared" si="157"/>
        <v>#N/A</v>
      </c>
      <c r="BM575" t="str">
        <f t="shared" si="158"/>
        <v/>
      </c>
    </row>
    <row r="576" spans="11:65" x14ac:dyDescent="0.15">
      <c r="K576" t="str">
        <f t="shared" si="159"/>
        <v>被动风之子lv4</v>
      </c>
      <c r="L576" s="6" t="str">
        <f>Q576&amp;":"&amp;M576&amp;":"&amp;VLOOKUP(N576,对应表!B:C,2,FALSE)&amp;":"&amp;IF(buff!O576="",0,O576)</f>
        <v>20504:100:3:9</v>
      </c>
      <c r="M576">
        <v>100</v>
      </c>
      <c r="N576" s="1" t="s">
        <v>120</v>
      </c>
      <c r="O576">
        <v>9</v>
      </c>
      <c r="Q576">
        <v>20504</v>
      </c>
      <c r="R576" s="4" t="s">
        <v>953</v>
      </c>
      <c r="S576" s="4" t="str">
        <f t="shared" si="156"/>
        <v>被动风之子lv4</v>
      </c>
      <c r="T576" t="s">
        <v>300</v>
      </c>
      <c r="Y576" t="s">
        <v>458</v>
      </c>
      <c r="Z576" t="e">
        <f>INT(VLOOKUP($I576,角色属性概况!$I:$O,VLOOKUP($H576,对应表!$AD:$AE,2,FALSE),FALSE)*$J576)</f>
        <v>#N/A</v>
      </c>
      <c r="AI576" s="12" t="str">
        <f t="shared" si="160"/>
        <v/>
      </c>
      <c r="AR576">
        <v>999</v>
      </c>
      <c r="AU576" s="4"/>
      <c r="AV576" s="4"/>
      <c r="AW576" s="4"/>
      <c r="AX576" s="4"/>
      <c r="AZ576" s="12" t="str">
        <f t="shared" si="161"/>
        <v/>
      </c>
      <c r="BA576" s="12" t="str">
        <f>IF(_xlfn.IFNA(VLOOKUP(AU576,$K:$L,2,FALSE),"")=0,"",_xlfn.IFNA(VLOOKUP(AU576,$K:$L,2,FALSE),""))</f>
        <v/>
      </c>
      <c r="BB576" s="12" t="str">
        <f>IF(_xlfn.IFNA(VLOOKUP(AV576,$K:$L,2,FALSE),"")=0,"",_xlfn.IFNA(VLOOKUP(AV576,$K:$L,2,FALSE),""))</f>
        <v/>
      </c>
      <c r="BC576" s="12" t="str">
        <f>IF(_xlfn.IFNA(VLOOKUP(AW576,$K:$L,2,FALSE),"")=0,"",_xlfn.IFNA(VLOOKUP(AW576,$K:$L,2,FALSE),""))</f>
        <v/>
      </c>
      <c r="BD576" s="12" t="str">
        <f>IF(_xlfn.IFNA(VLOOKUP(AX576,$K:$L,2,FALSE),"")=0,"",_xlfn.IFNA(VLOOKUP(AX576,$K:$L,2,FALSE),""))</f>
        <v/>
      </c>
      <c r="BE576" s="12" t="str">
        <f>IF(_xlfn.IFNA(VLOOKUP(AY576,$K:$L,2,FALSE),"")=0,"",_xlfn.IFNA(VLOOKUP(AY576,$K:$L,2,FALSE),""))</f>
        <v/>
      </c>
      <c r="BF576" s="12" t="str">
        <f>_xlfn.IFNA(VLOOKUP(Y576,对应表!$Z:$AA,2,FALSE)&amp;Z576,"")</f>
        <v/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L576" t="e">
        <f t="shared" si="157"/>
        <v>#N/A</v>
      </c>
      <c r="BM576" t="str">
        <f t="shared" si="158"/>
        <v/>
      </c>
    </row>
    <row r="577" spans="11:65" x14ac:dyDescent="0.15">
      <c r="K577" t="str">
        <f t="shared" si="159"/>
        <v>被动风之子lv5</v>
      </c>
      <c r="L577" s="6" t="str">
        <f>Q577&amp;":"&amp;M577&amp;":"&amp;VLOOKUP(N577,对应表!B:C,2,FALSE)&amp;":"&amp;IF(buff!O577="",0,O577)</f>
        <v>20505:100:3:9</v>
      </c>
      <c r="M577">
        <v>100</v>
      </c>
      <c r="N577" s="1" t="s">
        <v>120</v>
      </c>
      <c r="O577">
        <v>9</v>
      </c>
      <c r="Q577">
        <v>20505</v>
      </c>
      <c r="R577" s="4" t="s">
        <v>954</v>
      </c>
      <c r="S577" s="4" t="str">
        <f t="shared" si="156"/>
        <v>被动风之子lv5</v>
      </c>
      <c r="T577" t="s">
        <v>300</v>
      </c>
      <c r="Y577" t="s">
        <v>458</v>
      </c>
      <c r="Z577" t="e">
        <f>INT(VLOOKUP($I577,角色属性概况!$I:$O,VLOOKUP($H577,对应表!$AD:$AE,2,FALSE),FALSE)*$J577)</f>
        <v>#N/A</v>
      </c>
      <c r="AI577" s="12" t="str">
        <f t="shared" si="160"/>
        <v/>
      </c>
      <c r="AR577">
        <v>999</v>
      </c>
      <c r="AU577" s="4"/>
      <c r="AV577" s="4"/>
      <c r="AW577" s="4"/>
      <c r="AX577" s="4"/>
      <c r="AZ577" s="12" t="str">
        <f t="shared" si="161"/>
        <v/>
      </c>
      <c r="BA577" s="12" t="str">
        <f>IF(_xlfn.IFNA(VLOOKUP(AU577,$K:$L,2,FALSE),"")=0,"",_xlfn.IFNA(VLOOKUP(AU577,$K:$L,2,FALSE),""))</f>
        <v/>
      </c>
      <c r="BB577" s="12" t="str">
        <f>IF(_xlfn.IFNA(VLOOKUP(AV577,$K:$L,2,FALSE),"")=0,"",_xlfn.IFNA(VLOOKUP(AV577,$K:$L,2,FALSE),""))</f>
        <v/>
      </c>
      <c r="BC577" s="12" t="str">
        <f>IF(_xlfn.IFNA(VLOOKUP(AW577,$K:$L,2,FALSE),"")=0,"",_xlfn.IFNA(VLOOKUP(AW577,$K:$L,2,FALSE),""))</f>
        <v/>
      </c>
      <c r="BD577" s="12" t="str">
        <f>IF(_xlfn.IFNA(VLOOKUP(AX577,$K:$L,2,FALSE),"")=0,"",_xlfn.IFNA(VLOOKUP(AX577,$K:$L,2,FALSE),""))</f>
        <v/>
      </c>
      <c r="BE577" s="12" t="str">
        <f>IF(_xlfn.IFNA(VLOOKUP(AY577,$K:$L,2,FALSE),"")=0,"",_xlfn.IFNA(VLOOKUP(AY577,$K:$L,2,FALSE),""))</f>
        <v/>
      </c>
      <c r="BF577" s="12" t="str">
        <f>_xlfn.IFNA(VLOOKUP(Y577,对应表!$Z:$AA,2,FALSE)&amp;Z577,"")</f>
        <v/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L577" t="e">
        <f t="shared" si="157"/>
        <v>#N/A</v>
      </c>
      <c r="BM577" t="str">
        <f t="shared" si="158"/>
        <v/>
      </c>
    </row>
    <row r="578" spans="11:65" x14ac:dyDescent="0.15">
      <c r="K578" t="str">
        <f t="shared" si="159"/>
        <v>被动风之子lv6</v>
      </c>
      <c r="L578" s="6" t="str">
        <f>Q578&amp;":"&amp;M578&amp;":"&amp;VLOOKUP(N578,对应表!B:C,2,FALSE)&amp;":"&amp;IF(buff!O578="",0,O578)</f>
        <v>20506:100:3:9</v>
      </c>
      <c r="M578">
        <v>100</v>
      </c>
      <c r="N578" s="1" t="s">
        <v>120</v>
      </c>
      <c r="O578">
        <v>9</v>
      </c>
      <c r="Q578">
        <v>20506</v>
      </c>
      <c r="R578" s="4" t="s">
        <v>955</v>
      </c>
      <c r="S578" s="4" t="str">
        <f t="shared" ref="S578:S641" si="162">R578</f>
        <v>被动风之子lv6</v>
      </c>
      <c r="T578" t="s">
        <v>300</v>
      </c>
      <c r="Y578" t="s">
        <v>458</v>
      </c>
      <c r="Z578" t="e">
        <f>INT(VLOOKUP($I578,角色属性概况!$I:$O,VLOOKUP($H578,对应表!$AD:$AE,2,FALSE),FALSE)*$J578)</f>
        <v>#N/A</v>
      </c>
      <c r="AI578" s="12" t="str">
        <f t="shared" si="160"/>
        <v/>
      </c>
      <c r="AR578">
        <v>999</v>
      </c>
      <c r="AU578" s="4"/>
      <c r="AV578" s="4"/>
      <c r="AW578" s="4"/>
      <c r="AX578" s="4"/>
      <c r="AZ578" s="12" t="str">
        <f t="shared" si="161"/>
        <v/>
      </c>
      <c r="BA578" s="12" t="str">
        <f>IF(_xlfn.IFNA(VLOOKUP(AU578,$K:$L,2,FALSE),"")=0,"",_xlfn.IFNA(VLOOKUP(AU578,$K:$L,2,FALSE),""))</f>
        <v/>
      </c>
      <c r="BB578" s="12" t="str">
        <f>IF(_xlfn.IFNA(VLOOKUP(AV578,$K:$L,2,FALSE),"")=0,"",_xlfn.IFNA(VLOOKUP(AV578,$K:$L,2,FALSE),""))</f>
        <v/>
      </c>
      <c r="BC578" s="12" t="str">
        <f>IF(_xlfn.IFNA(VLOOKUP(AW578,$K:$L,2,FALSE),"")=0,"",_xlfn.IFNA(VLOOKUP(AW578,$K:$L,2,FALSE),""))</f>
        <v/>
      </c>
      <c r="BD578" s="12" t="str">
        <f>IF(_xlfn.IFNA(VLOOKUP(AX578,$K:$L,2,FALSE),"")=0,"",_xlfn.IFNA(VLOOKUP(AX578,$K:$L,2,FALSE),""))</f>
        <v/>
      </c>
      <c r="BE578" s="12" t="str">
        <f>IF(_xlfn.IFNA(VLOOKUP(AY578,$K:$L,2,FALSE),"")=0,"",_xlfn.IFNA(VLOOKUP(AY578,$K:$L,2,FALSE),""))</f>
        <v/>
      </c>
      <c r="BF578" s="12" t="str">
        <f>_xlfn.IFNA(VLOOKUP(Y578,对应表!$Z:$AA,2,FALSE)&amp;Z578,"")</f>
        <v/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L578" t="e">
        <f t="shared" si="157"/>
        <v>#N/A</v>
      </c>
      <c r="BM578" t="str">
        <f t="shared" si="158"/>
        <v/>
      </c>
    </row>
    <row r="579" spans="11:65" x14ac:dyDescent="0.15">
      <c r="K579" t="str">
        <f t="shared" si="159"/>
        <v>被动风之子lv7</v>
      </c>
      <c r="L579" s="6" t="str">
        <f>Q579&amp;":"&amp;M579&amp;":"&amp;VLOOKUP(N579,对应表!B:C,2,FALSE)&amp;":"&amp;IF(buff!O579="",0,O579)</f>
        <v>20507:100:3:9</v>
      </c>
      <c r="M579">
        <v>100</v>
      </c>
      <c r="N579" s="1" t="s">
        <v>120</v>
      </c>
      <c r="O579">
        <v>9</v>
      </c>
      <c r="Q579">
        <v>20507</v>
      </c>
      <c r="R579" s="4" t="s">
        <v>956</v>
      </c>
      <c r="S579" s="4" t="str">
        <f t="shared" si="162"/>
        <v>被动风之子lv7</v>
      </c>
      <c r="T579" t="s">
        <v>300</v>
      </c>
      <c r="Y579" t="s">
        <v>458</v>
      </c>
      <c r="Z579" t="e">
        <f>INT(VLOOKUP($I579,角色属性概况!$I:$O,VLOOKUP($H579,对应表!$AD:$AE,2,FALSE),FALSE)*$J579)</f>
        <v>#N/A</v>
      </c>
      <c r="AI579" s="12" t="str">
        <f t="shared" si="160"/>
        <v/>
      </c>
      <c r="AR579">
        <v>999</v>
      </c>
      <c r="AU579" s="4"/>
      <c r="AV579" s="4"/>
      <c r="AW579" s="4"/>
      <c r="AX579" s="4"/>
      <c r="AZ579" s="12" t="str">
        <f t="shared" si="161"/>
        <v/>
      </c>
      <c r="BA579" s="12" t="str">
        <f>IF(_xlfn.IFNA(VLOOKUP(AU579,$K:$L,2,FALSE),"")=0,"",_xlfn.IFNA(VLOOKUP(AU579,$K:$L,2,FALSE),""))</f>
        <v/>
      </c>
      <c r="BB579" s="12" t="str">
        <f>IF(_xlfn.IFNA(VLOOKUP(AV579,$K:$L,2,FALSE),"")=0,"",_xlfn.IFNA(VLOOKUP(AV579,$K:$L,2,FALSE),""))</f>
        <v/>
      </c>
      <c r="BC579" s="12" t="str">
        <f>IF(_xlfn.IFNA(VLOOKUP(AW579,$K:$L,2,FALSE),"")=0,"",_xlfn.IFNA(VLOOKUP(AW579,$K:$L,2,FALSE),""))</f>
        <v/>
      </c>
      <c r="BD579" s="12" t="str">
        <f>IF(_xlfn.IFNA(VLOOKUP(AX579,$K:$L,2,FALSE),"")=0,"",_xlfn.IFNA(VLOOKUP(AX579,$K:$L,2,FALSE),""))</f>
        <v/>
      </c>
      <c r="BE579" s="12" t="str">
        <f>IF(_xlfn.IFNA(VLOOKUP(AY579,$K:$L,2,FALSE),"")=0,"",_xlfn.IFNA(VLOOKUP(AY579,$K:$L,2,FALSE),""))</f>
        <v/>
      </c>
      <c r="BF579" s="12" t="str">
        <f>_xlfn.IFNA(VLOOKUP(Y579,对应表!$Z:$AA,2,FALSE)&amp;Z579,"")</f>
        <v/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L579" t="e">
        <f t="shared" si="157"/>
        <v>#N/A</v>
      </c>
      <c r="BM579" t="str">
        <f t="shared" si="158"/>
        <v/>
      </c>
    </row>
    <row r="580" spans="11:65" x14ac:dyDescent="0.15">
      <c r="K580" t="str">
        <f t="shared" si="159"/>
        <v>被动风之子lv8</v>
      </c>
      <c r="L580" s="6" t="str">
        <f>Q580&amp;":"&amp;M580&amp;":"&amp;VLOOKUP(N580,对应表!B:C,2,FALSE)&amp;":"&amp;IF(buff!O580="",0,O580)</f>
        <v>20508:100:3:9</v>
      </c>
      <c r="M580">
        <v>100</v>
      </c>
      <c r="N580" s="1" t="s">
        <v>120</v>
      </c>
      <c r="O580">
        <v>9</v>
      </c>
      <c r="Q580">
        <v>20508</v>
      </c>
      <c r="R580" s="4" t="s">
        <v>957</v>
      </c>
      <c r="S580" s="4" t="str">
        <f t="shared" si="162"/>
        <v>被动风之子lv8</v>
      </c>
      <c r="T580" t="s">
        <v>300</v>
      </c>
      <c r="Y580" t="s">
        <v>458</v>
      </c>
      <c r="Z580" t="e">
        <f>INT(VLOOKUP($I580,角色属性概况!$I:$O,VLOOKUP($H580,对应表!$AD:$AE,2,FALSE),FALSE)*$J580)</f>
        <v>#N/A</v>
      </c>
      <c r="AI580" s="12" t="str">
        <f t="shared" si="160"/>
        <v/>
      </c>
      <c r="AR580">
        <v>999</v>
      </c>
      <c r="AU580" s="4"/>
      <c r="AV580" s="4"/>
      <c r="AW580" s="4"/>
      <c r="AX580" s="4"/>
      <c r="AZ580" s="12" t="str">
        <f t="shared" si="161"/>
        <v/>
      </c>
      <c r="BA580" s="12" t="str">
        <f>IF(_xlfn.IFNA(VLOOKUP(AU580,$K:$L,2,FALSE),"")=0,"",_xlfn.IFNA(VLOOKUP(AU580,$K:$L,2,FALSE),""))</f>
        <v/>
      </c>
      <c r="BB580" s="12" t="str">
        <f>IF(_xlfn.IFNA(VLOOKUP(AV580,$K:$L,2,FALSE),"")=0,"",_xlfn.IFNA(VLOOKUP(AV580,$K:$L,2,FALSE),""))</f>
        <v/>
      </c>
      <c r="BC580" s="12" t="str">
        <f>IF(_xlfn.IFNA(VLOOKUP(AW580,$K:$L,2,FALSE),"")=0,"",_xlfn.IFNA(VLOOKUP(AW580,$K:$L,2,FALSE),""))</f>
        <v/>
      </c>
      <c r="BD580" s="12" t="str">
        <f>IF(_xlfn.IFNA(VLOOKUP(AX580,$K:$L,2,FALSE),"")=0,"",_xlfn.IFNA(VLOOKUP(AX580,$K:$L,2,FALSE),""))</f>
        <v/>
      </c>
      <c r="BE580" s="12" t="str">
        <f>IF(_xlfn.IFNA(VLOOKUP(AY580,$K:$L,2,FALSE),"")=0,"",_xlfn.IFNA(VLOOKUP(AY580,$K:$L,2,FALSE),""))</f>
        <v/>
      </c>
      <c r="BF580" s="12" t="str">
        <f>_xlfn.IFNA(VLOOKUP(Y580,对应表!$Z:$AA,2,FALSE)&amp;Z580,"")</f>
        <v/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L580" t="e">
        <f t="shared" si="157"/>
        <v>#N/A</v>
      </c>
      <c r="BM580" t="str">
        <f t="shared" si="158"/>
        <v/>
      </c>
    </row>
    <row r="581" spans="11:65" x14ac:dyDescent="0.15">
      <c r="K581" t="str">
        <f t="shared" si="159"/>
        <v>被动风之子lv9</v>
      </c>
      <c r="L581" s="6" t="str">
        <f>Q581&amp;":"&amp;M581&amp;":"&amp;VLOOKUP(N581,对应表!B:C,2,FALSE)&amp;":"&amp;IF(buff!O581="",0,O581)</f>
        <v>20509:100:3:9</v>
      </c>
      <c r="M581">
        <v>100</v>
      </c>
      <c r="N581" s="1" t="s">
        <v>120</v>
      </c>
      <c r="O581">
        <v>9</v>
      </c>
      <c r="Q581">
        <v>20509</v>
      </c>
      <c r="R581" s="4" t="s">
        <v>958</v>
      </c>
      <c r="S581" s="4" t="str">
        <f t="shared" si="162"/>
        <v>被动风之子lv9</v>
      </c>
      <c r="T581" t="s">
        <v>300</v>
      </c>
      <c r="Y581" t="s">
        <v>458</v>
      </c>
      <c r="Z581" t="e">
        <f>INT(VLOOKUP($I581,角色属性概况!$I:$O,VLOOKUP($H581,对应表!$AD:$AE,2,FALSE),FALSE)*$J581)</f>
        <v>#N/A</v>
      </c>
      <c r="AI581" s="12" t="str">
        <f t="shared" si="160"/>
        <v/>
      </c>
      <c r="AR581">
        <v>999</v>
      </c>
      <c r="AU581" s="4"/>
      <c r="AV581" s="4"/>
      <c r="AW581" s="4"/>
      <c r="AX581" s="4"/>
      <c r="AZ581" s="12" t="str">
        <f t="shared" si="161"/>
        <v/>
      </c>
      <c r="BA581" s="12" t="str">
        <f>IF(_xlfn.IFNA(VLOOKUP(AU581,$K:$L,2,FALSE),"")=0,"",_xlfn.IFNA(VLOOKUP(AU581,$K:$L,2,FALSE),""))</f>
        <v/>
      </c>
      <c r="BB581" s="12" t="str">
        <f>IF(_xlfn.IFNA(VLOOKUP(AV581,$K:$L,2,FALSE),"")=0,"",_xlfn.IFNA(VLOOKUP(AV581,$K:$L,2,FALSE),""))</f>
        <v/>
      </c>
      <c r="BC581" s="12" t="str">
        <f>IF(_xlfn.IFNA(VLOOKUP(AW581,$K:$L,2,FALSE),"")=0,"",_xlfn.IFNA(VLOOKUP(AW581,$K:$L,2,FALSE),""))</f>
        <v/>
      </c>
      <c r="BD581" s="12" t="str">
        <f>IF(_xlfn.IFNA(VLOOKUP(AX581,$K:$L,2,FALSE),"")=0,"",_xlfn.IFNA(VLOOKUP(AX581,$K:$L,2,FALSE),""))</f>
        <v/>
      </c>
      <c r="BE581" s="12" t="str">
        <f>IF(_xlfn.IFNA(VLOOKUP(AY581,$K:$L,2,FALSE),"")=0,"",_xlfn.IFNA(VLOOKUP(AY581,$K:$L,2,FALSE),""))</f>
        <v/>
      </c>
      <c r="BF581" s="12" t="str">
        <f>_xlfn.IFNA(VLOOKUP(Y581,对应表!$Z:$AA,2,FALSE)&amp;Z581,"")</f>
        <v/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L581" t="e">
        <f t="shared" si="157"/>
        <v>#N/A</v>
      </c>
      <c r="BM581" t="str">
        <f t="shared" si="158"/>
        <v/>
      </c>
    </row>
    <row r="582" spans="11:65" x14ac:dyDescent="0.15">
      <c r="K582" t="str">
        <f t="shared" si="159"/>
        <v>被动风之子lv10</v>
      </c>
      <c r="L582" s="6" t="str">
        <f>Q582&amp;":"&amp;M582&amp;":"&amp;VLOOKUP(N582,对应表!B:C,2,FALSE)&amp;":"&amp;IF(buff!O582="",0,O582)</f>
        <v>20510:100:3:9</v>
      </c>
      <c r="M582">
        <v>100</v>
      </c>
      <c r="N582" s="1" t="s">
        <v>120</v>
      </c>
      <c r="O582">
        <v>9</v>
      </c>
      <c r="Q582">
        <v>20510</v>
      </c>
      <c r="R582" s="4" t="s">
        <v>959</v>
      </c>
      <c r="S582" s="4" t="str">
        <f t="shared" si="162"/>
        <v>被动风之子lv10</v>
      </c>
      <c r="T582" t="s">
        <v>300</v>
      </c>
      <c r="Y582" t="s">
        <v>458</v>
      </c>
      <c r="Z582" t="e">
        <f>INT(VLOOKUP($I582,角色属性概况!$I:$O,VLOOKUP($H582,对应表!$AD:$AE,2,FALSE),FALSE)*$J582)</f>
        <v>#N/A</v>
      </c>
      <c r="AI582" s="12" t="str">
        <f t="shared" si="160"/>
        <v/>
      </c>
      <c r="AR582">
        <v>999</v>
      </c>
      <c r="AU582" s="4"/>
      <c r="AV582" s="4"/>
      <c r="AW582" s="4"/>
      <c r="AX582" s="4"/>
      <c r="AZ582" s="12" t="str">
        <f t="shared" si="161"/>
        <v/>
      </c>
      <c r="BA582" s="12" t="str">
        <f>IF(_xlfn.IFNA(VLOOKUP(AU582,$K:$L,2,FALSE),"")=0,"",_xlfn.IFNA(VLOOKUP(AU582,$K:$L,2,FALSE),""))</f>
        <v/>
      </c>
      <c r="BB582" s="12" t="str">
        <f>IF(_xlfn.IFNA(VLOOKUP(AV582,$K:$L,2,FALSE),"")=0,"",_xlfn.IFNA(VLOOKUP(AV582,$K:$L,2,FALSE),""))</f>
        <v/>
      </c>
      <c r="BC582" s="12" t="str">
        <f>IF(_xlfn.IFNA(VLOOKUP(AW582,$K:$L,2,FALSE),"")=0,"",_xlfn.IFNA(VLOOKUP(AW582,$K:$L,2,FALSE),""))</f>
        <v/>
      </c>
      <c r="BD582" s="12" t="str">
        <f>IF(_xlfn.IFNA(VLOOKUP(AX582,$K:$L,2,FALSE),"")=0,"",_xlfn.IFNA(VLOOKUP(AX582,$K:$L,2,FALSE),""))</f>
        <v/>
      </c>
      <c r="BE582" s="12" t="str">
        <f>IF(_xlfn.IFNA(VLOOKUP(AY582,$K:$L,2,FALSE),"")=0,"",_xlfn.IFNA(VLOOKUP(AY582,$K:$L,2,FALSE),""))</f>
        <v/>
      </c>
      <c r="BF582" s="12" t="str">
        <f>_xlfn.IFNA(VLOOKUP(Y582,对应表!$Z:$AA,2,FALSE)&amp;Z582,"")</f>
        <v/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L582" t="e">
        <f t="shared" si="157"/>
        <v>#N/A</v>
      </c>
      <c r="BM582" t="str">
        <f t="shared" si="158"/>
        <v/>
      </c>
    </row>
    <row r="583" spans="11:65" x14ac:dyDescent="0.15">
      <c r="K583" t="str">
        <f t="shared" si="159"/>
        <v>被动风之子lv11</v>
      </c>
      <c r="L583" s="6" t="str">
        <f>Q583&amp;":"&amp;M583&amp;":"&amp;VLOOKUP(N583,对应表!B:C,2,FALSE)&amp;":"&amp;IF(buff!O583="",0,O583)</f>
        <v>20511:100:3:9</v>
      </c>
      <c r="M583">
        <v>100</v>
      </c>
      <c r="N583" s="1" t="s">
        <v>120</v>
      </c>
      <c r="O583">
        <v>9</v>
      </c>
      <c r="Q583">
        <v>20511</v>
      </c>
      <c r="R583" s="4" t="s">
        <v>960</v>
      </c>
      <c r="S583" s="4" t="str">
        <f t="shared" si="162"/>
        <v>被动风之子lv11</v>
      </c>
      <c r="T583" t="s">
        <v>300</v>
      </c>
      <c r="Y583" t="s">
        <v>458</v>
      </c>
      <c r="Z583" t="e">
        <f>INT(VLOOKUP($I583,角色属性概况!$I:$O,VLOOKUP($H583,对应表!$AD:$AE,2,FALSE),FALSE)*$J583)</f>
        <v>#N/A</v>
      </c>
      <c r="AI583" s="12" t="str">
        <f t="shared" si="160"/>
        <v/>
      </c>
      <c r="AR583">
        <v>999</v>
      </c>
      <c r="AU583" s="4"/>
      <c r="AV583" s="4"/>
      <c r="AW583" s="4"/>
      <c r="AX583" s="4"/>
      <c r="AZ583" s="12" t="str">
        <f t="shared" si="161"/>
        <v/>
      </c>
      <c r="BA583" s="12" t="str">
        <f>IF(_xlfn.IFNA(VLOOKUP(AU583,$K:$L,2,FALSE),"")=0,"",_xlfn.IFNA(VLOOKUP(AU583,$K:$L,2,FALSE),""))</f>
        <v/>
      </c>
      <c r="BB583" s="12" t="str">
        <f>IF(_xlfn.IFNA(VLOOKUP(AV583,$K:$L,2,FALSE),"")=0,"",_xlfn.IFNA(VLOOKUP(AV583,$K:$L,2,FALSE),""))</f>
        <v/>
      </c>
      <c r="BC583" s="12" t="str">
        <f>IF(_xlfn.IFNA(VLOOKUP(AW583,$K:$L,2,FALSE),"")=0,"",_xlfn.IFNA(VLOOKUP(AW583,$K:$L,2,FALSE),""))</f>
        <v/>
      </c>
      <c r="BD583" s="12" t="str">
        <f>IF(_xlfn.IFNA(VLOOKUP(AX583,$K:$L,2,FALSE),"")=0,"",_xlfn.IFNA(VLOOKUP(AX583,$K:$L,2,FALSE),""))</f>
        <v/>
      </c>
      <c r="BE583" s="12" t="str">
        <f>IF(_xlfn.IFNA(VLOOKUP(AY583,$K:$L,2,FALSE),"")=0,"",_xlfn.IFNA(VLOOKUP(AY583,$K:$L,2,FALSE),""))</f>
        <v/>
      </c>
      <c r="BF583" s="12" t="str">
        <f>_xlfn.IFNA(VLOOKUP(Y583,对应表!$Z:$AA,2,FALSE)&amp;Z583,"")</f>
        <v/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L583" t="e">
        <f t="shared" ref="BL583:BL646" si="163">IF(Z583="",IF(U583="",AO583,U583),Z583)</f>
        <v>#N/A</v>
      </c>
      <c r="BM583" t="str">
        <f t="shared" ref="BM583:BM646" si="164">IF(AB583="","",AB583)</f>
        <v/>
      </c>
    </row>
    <row r="584" spans="11:65" x14ac:dyDescent="0.15">
      <c r="K584" t="str">
        <f t="shared" si="159"/>
        <v>被动风之子lv12</v>
      </c>
      <c r="L584" s="6" t="str">
        <f>Q584&amp;":"&amp;M584&amp;":"&amp;VLOOKUP(N584,对应表!B:C,2,FALSE)&amp;":"&amp;IF(buff!O584="",0,O584)</f>
        <v>20512:100:3:9</v>
      </c>
      <c r="M584">
        <v>100</v>
      </c>
      <c r="N584" s="1" t="s">
        <v>120</v>
      </c>
      <c r="O584">
        <v>9</v>
      </c>
      <c r="Q584">
        <v>20512</v>
      </c>
      <c r="R584" s="4" t="s">
        <v>961</v>
      </c>
      <c r="S584" s="4" t="str">
        <f t="shared" si="162"/>
        <v>被动风之子lv12</v>
      </c>
      <c r="T584" t="s">
        <v>300</v>
      </c>
      <c r="Y584" t="s">
        <v>458</v>
      </c>
      <c r="Z584" t="e">
        <f>INT(VLOOKUP($I584,角色属性概况!$I:$O,VLOOKUP($H584,对应表!$AD:$AE,2,FALSE),FALSE)*$J584)</f>
        <v>#N/A</v>
      </c>
      <c r="AI584" s="12" t="str">
        <f t="shared" si="160"/>
        <v/>
      </c>
      <c r="AR584">
        <v>999</v>
      </c>
      <c r="AU584" s="4"/>
      <c r="AV584" s="4"/>
      <c r="AW584" s="4"/>
      <c r="AX584" s="4"/>
      <c r="AZ584" s="12" t="str">
        <f t="shared" si="161"/>
        <v/>
      </c>
      <c r="BA584" s="12" t="str">
        <f>IF(_xlfn.IFNA(VLOOKUP(AU584,$K:$L,2,FALSE),"")=0,"",_xlfn.IFNA(VLOOKUP(AU584,$K:$L,2,FALSE),""))</f>
        <v/>
      </c>
      <c r="BB584" s="12" t="str">
        <f>IF(_xlfn.IFNA(VLOOKUP(AV584,$K:$L,2,FALSE),"")=0,"",_xlfn.IFNA(VLOOKUP(AV584,$K:$L,2,FALSE),""))</f>
        <v/>
      </c>
      <c r="BC584" s="12" t="str">
        <f>IF(_xlfn.IFNA(VLOOKUP(AW584,$K:$L,2,FALSE),"")=0,"",_xlfn.IFNA(VLOOKUP(AW584,$K:$L,2,FALSE),""))</f>
        <v/>
      </c>
      <c r="BD584" s="12" t="str">
        <f>IF(_xlfn.IFNA(VLOOKUP(AX584,$K:$L,2,FALSE),"")=0,"",_xlfn.IFNA(VLOOKUP(AX584,$K:$L,2,FALSE),""))</f>
        <v/>
      </c>
      <c r="BE584" s="12" t="str">
        <f>IF(_xlfn.IFNA(VLOOKUP(AY584,$K:$L,2,FALSE),"")=0,"",_xlfn.IFNA(VLOOKUP(AY584,$K:$L,2,FALSE),""))</f>
        <v/>
      </c>
      <c r="BF584" s="12" t="str">
        <f>_xlfn.IFNA(VLOOKUP(Y584,对应表!$Z:$AA,2,FALSE)&amp;Z584,"")</f>
        <v/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L584" t="e">
        <f t="shared" si="163"/>
        <v>#N/A</v>
      </c>
      <c r="BM584" t="str">
        <f t="shared" si="164"/>
        <v/>
      </c>
    </row>
    <row r="585" spans="11:65" x14ac:dyDescent="0.15">
      <c r="K585" t="str">
        <f t="shared" si="159"/>
        <v>被动风之子lv13</v>
      </c>
      <c r="L585" s="6" t="str">
        <f>Q585&amp;":"&amp;M585&amp;":"&amp;VLOOKUP(N585,对应表!B:C,2,FALSE)&amp;":"&amp;IF(buff!O585="",0,O585)</f>
        <v>20513:100:3:9</v>
      </c>
      <c r="M585">
        <v>100</v>
      </c>
      <c r="N585" s="1" t="s">
        <v>120</v>
      </c>
      <c r="O585">
        <v>9</v>
      </c>
      <c r="Q585">
        <v>20513</v>
      </c>
      <c r="R585" s="4" t="s">
        <v>962</v>
      </c>
      <c r="S585" s="4" t="str">
        <f t="shared" si="162"/>
        <v>被动风之子lv13</v>
      </c>
      <c r="T585" t="s">
        <v>300</v>
      </c>
      <c r="Y585" t="s">
        <v>458</v>
      </c>
      <c r="Z585" t="e">
        <f>INT(VLOOKUP($I585,角色属性概况!$I:$O,VLOOKUP($H585,对应表!$AD:$AE,2,FALSE),FALSE)*$J585)</f>
        <v>#N/A</v>
      </c>
      <c r="AI585" s="12" t="str">
        <f t="shared" si="160"/>
        <v/>
      </c>
      <c r="AR585">
        <v>999</v>
      </c>
      <c r="AU585" s="4"/>
      <c r="AV585" s="4"/>
      <c r="AW585" s="4"/>
      <c r="AX585" s="4"/>
      <c r="AZ585" s="12" t="str">
        <f t="shared" si="161"/>
        <v/>
      </c>
      <c r="BA585" s="12" t="str">
        <f>IF(_xlfn.IFNA(VLOOKUP(AU585,$K:$L,2,FALSE),"")=0,"",_xlfn.IFNA(VLOOKUP(AU585,$K:$L,2,FALSE),""))</f>
        <v/>
      </c>
      <c r="BB585" s="12" t="str">
        <f>IF(_xlfn.IFNA(VLOOKUP(AV585,$K:$L,2,FALSE),"")=0,"",_xlfn.IFNA(VLOOKUP(AV585,$K:$L,2,FALSE),""))</f>
        <v/>
      </c>
      <c r="BC585" s="12" t="str">
        <f>IF(_xlfn.IFNA(VLOOKUP(AW585,$K:$L,2,FALSE),"")=0,"",_xlfn.IFNA(VLOOKUP(AW585,$K:$L,2,FALSE),""))</f>
        <v/>
      </c>
      <c r="BD585" s="12" t="str">
        <f>IF(_xlfn.IFNA(VLOOKUP(AX585,$K:$L,2,FALSE),"")=0,"",_xlfn.IFNA(VLOOKUP(AX585,$K:$L,2,FALSE),""))</f>
        <v/>
      </c>
      <c r="BE585" s="12" t="str">
        <f>IF(_xlfn.IFNA(VLOOKUP(AY585,$K:$L,2,FALSE),"")=0,"",_xlfn.IFNA(VLOOKUP(AY585,$K:$L,2,FALSE),""))</f>
        <v/>
      </c>
      <c r="BF585" s="12" t="str">
        <f>_xlfn.IFNA(VLOOKUP(Y585,对应表!$Z:$AA,2,FALSE)&amp;Z585,"")</f>
        <v/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L585" t="e">
        <f t="shared" si="163"/>
        <v>#N/A</v>
      </c>
      <c r="BM585" t="str">
        <f t="shared" si="164"/>
        <v/>
      </c>
    </row>
    <row r="586" spans="11:65" x14ac:dyDescent="0.15">
      <c r="K586" t="str">
        <f t="shared" si="159"/>
        <v>被动风之子lv14</v>
      </c>
      <c r="L586" s="6" t="str">
        <f>Q586&amp;":"&amp;M586&amp;":"&amp;VLOOKUP(N586,对应表!B:C,2,FALSE)&amp;":"&amp;IF(buff!O586="",0,O586)</f>
        <v>20514:100:3:9</v>
      </c>
      <c r="M586">
        <v>100</v>
      </c>
      <c r="N586" s="1" t="s">
        <v>120</v>
      </c>
      <c r="O586">
        <v>9</v>
      </c>
      <c r="Q586">
        <v>20514</v>
      </c>
      <c r="R586" s="4" t="s">
        <v>963</v>
      </c>
      <c r="S586" s="4" t="str">
        <f t="shared" si="162"/>
        <v>被动风之子lv14</v>
      </c>
      <c r="T586" t="s">
        <v>300</v>
      </c>
      <c r="Y586" t="s">
        <v>458</v>
      </c>
      <c r="Z586" t="e">
        <f>INT(VLOOKUP($I586,角色属性概况!$I:$O,VLOOKUP($H586,对应表!$AD:$AE,2,FALSE),FALSE)*$J586)</f>
        <v>#N/A</v>
      </c>
      <c r="AI586" s="12" t="str">
        <f t="shared" si="160"/>
        <v/>
      </c>
      <c r="AR586">
        <v>999</v>
      </c>
      <c r="AU586" s="4"/>
      <c r="AV586" s="4"/>
      <c r="AW586" s="4"/>
      <c r="AX586" s="4"/>
      <c r="AZ586" s="12" t="str">
        <f t="shared" si="161"/>
        <v/>
      </c>
      <c r="BA586" s="12" t="str">
        <f>IF(_xlfn.IFNA(VLOOKUP(AU586,$K:$L,2,FALSE),"")=0,"",_xlfn.IFNA(VLOOKUP(AU586,$K:$L,2,FALSE),""))</f>
        <v/>
      </c>
      <c r="BB586" s="12" t="str">
        <f>IF(_xlfn.IFNA(VLOOKUP(AV586,$K:$L,2,FALSE),"")=0,"",_xlfn.IFNA(VLOOKUP(AV586,$K:$L,2,FALSE),""))</f>
        <v/>
      </c>
      <c r="BC586" s="12" t="str">
        <f>IF(_xlfn.IFNA(VLOOKUP(AW586,$K:$L,2,FALSE),"")=0,"",_xlfn.IFNA(VLOOKUP(AW586,$K:$L,2,FALSE),""))</f>
        <v/>
      </c>
      <c r="BD586" s="12" t="str">
        <f>IF(_xlfn.IFNA(VLOOKUP(AX586,$K:$L,2,FALSE),"")=0,"",_xlfn.IFNA(VLOOKUP(AX586,$K:$L,2,FALSE),""))</f>
        <v/>
      </c>
      <c r="BE586" s="12" t="str">
        <f>IF(_xlfn.IFNA(VLOOKUP(AY586,$K:$L,2,FALSE),"")=0,"",_xlfn.IFNA(VLOOKUP(AY586,$K:$L,2,FALSE),""))</f>
        <v/>
      </c>
      <c r="BF586" s="12" t="str">
        <f>_xlfn.IFNA(VLOOKUP(Y586,对应表!$Z:$AA,2,FALSE)&amp;Z586,"")</f>
        <v/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L586" t="e">
        <f t="shared" si="163"/>
        <v>#N/A</v>
      </c>
      <c r="BM586" t="str">
        <f t="shared" si="164"/>
        <v/>
      </c>
    </row>
    <row r="587" spans="11:65" x14ac:dyDescent="0.15">
      <c r="K587" t="str">
        <f t="shared" si="159"/>
        <v>被动风之子lv15</v>
      </c>
      <c r="L587" s="6" t="str">
        <f>Q587&amp;":"&amp;M587&amp;":"&amp;VLOOKUP(N587,对应表!B:C,2,FALSE)&amp;":"&amp;IF(buff!O587="",0,O587)</f>
        <v>20515:100:3:9</v>
      </c>
      <c r="M587">
        <v>100</v>
      </c>
      <c r="N587" s="1" t="s">
        <v>120</v>
      </c>
      <c r="O587">
        <v>9</v>
      </c>
      <c r="Q587">
        <v>20515</v>
      </c>
      <c r="R587" s="4" t="s">
        <v>964</v>
      </c>
      <c r="S587" s="4" t="str">
        <f t="shared" si="162"/>
        <v>被动风之子lv15</v>
      </c>
      <c r="T587" t="s">
        <v>300</v>
      </c>
      <c r="Y587" t="s">
        <v>458</v>
      </c>
      <c r="Z587" t="e">
        <f>INT(VLOOKUP($I587,角色属性概况!$I:$O,VLOOKUP($H587,对应表!$AD:$AE,2,FALSE),FALSE)*$J587)</f>
        <v>#N/A</v>
      </c>
      <c r="AI587" s="12" t="str">
        <f t="shared" si="160"/>
        <v/>
      </c>
      <c r="AR587">
        <v>999</v>
      </c>
      <c r="AU587" s="4"/>
      <c r="AV587" s="4"/>
      <c r="AW587" s="4"/>
      <c r="AX587" s="4"/>
      <c r="AZ587" s="12" t="str">
        <f t="shared" si="161"/>
        <v/>
      </c>
      <c r="BA587" s="12" t="str">
        <f>IF(_xlfn.IFNA(VLOOKUP(AU587,$K:$L,2,FALSE),"")=0,"",_xlfn.IFNA(VLOOKUP(AU587,$K:$L,2,FALSE),""))</f>
        <v/>
      </c>
      <c r="BB587" s="12" t="str">
        <f>IF(_xlfn.IFNA(VLOOKUP(AV587,$K:$L,2,FALSE),"")=0,"",_xlfn.IFNA(VLOOKUP(AV587,$K:$L,2,FALSE),""))</f>
        <v/>
      </c>
      <c r="BC587" s="12" t="str">
        <f>IF(_xlfn.IFNA(VLOOKUP(AW587,$K:$L,2,FALSE),"")=0,"",_xlfn.IFNA(VLOOKUP(AW587,$K:$L,2,FALSE),""))</f>
        <v/>
      </c>
      <c r="BD587" s="12" t="str">
        <f>IF(_xlfn.IFNA(VLOOKUP(AX587,$K:$L,2,FALSE),"")=0,"",_xlfn.IFNA(VLOOKUP(AX587,$K:$L,2,FALSE),""))</f>
        <v/>
      </c>
      <c r="BE587" s="12" t="str">
        <f>IF(_xlfn.IFNA(VLOOKUP(AY587,$K:$L,2,FALSE),"")=0,"",_xlfn.IFNA(VLOOKUP(AY587,$K:$L,2,FALSE),""))</f>
        <v/>
      </c>
      <c r="BF587" s="12" t="str">
        <f>_xlfn.IFNA(VLOOKUP(Y587,对应表!$Z:$AA,2,FALSE)&amp;Z587,"")</f>
        <v/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L587" t="e">
        <f t="shared" si="163"/>
        <v>#N/A</v>
      </c>
      <c r="BM587" t="str">
        <f t="shared" si="164"/>
        <v/>
      </c>
    </row>
    <row r="588" spans="11:65" x14ac:dyDescent="0.15">
      <c r="K588" t="str">
        <f t="shared" si="159"/>
        <v>被动风之子lv16</v>
      </c>
      <c r="L588" s="6" t="str">
        <f>Q588&amp;":"&amp;M588&amp;":"&amp;VLOOKUP(N588,对应表!B:C,2,FALSE)&amp;":"&amp;IF(buff!O588="",0,O588)</f>
        <v>20516:100:3:9</v>
      </c>
      <c r="M588">
        <v>100</v>
      </c>
      <c r="N588" s="1" t="s">
        <v>120</v>
      </c>
      <c r="O588">
        <v>9</v>
      </c>
      <c r="Q588">
        <v>20516</v>
      </c>
      <c r="R588" s="4" t="s">
        <v>965</v>
      </c>
      <c r="S588" s="4" t="str">
        <f t="shared" si="162"/>
        <v>被动风之子lv16</v>
      </c>
      <c r="T588" t="s">
        <v>300</v>
      </c>
      <c r="Y588" t="s">
        <v>458</v>
      </c>
      <c r="Z588" t="e">
        <f>INT(VLOOKUP($I588,角色属性概况!$I:$O,VLOOKUP($H588,对应表!$AD:$AE,2,FALSE),FALSE)*$J588)</f>
        <v>#N/A</v>
      </c>
      <c r="AI588" s="12" t="str">
        <f t="shared" si="160"/>
        <v/>
      </c>
      <c r="AR588">
        <v>999</v>
      </c>
      <c r="AU588" s="4"/>
      <c r="AV588" s="4"/>
      <c r="AW588" s="4"/>
      <c r="AX588" s="4"/>
      <c r="AZ588" s="12" t="str">
        <f t="shared" si="161"/>
        <v/>
      </c>
      <c r="BA588" s="12" t="str">
        <f>IF(_xlfn.IFNA(VLOOKUP(AU588,$K:$L,2,FALSE),"")=0,"",_xlfn.IFNA(VLOOKUP(AU588,$K:$L,2,FALSE),""))</f>
        <v/>
      </c>
      <c r="BB588" s="12" t="str">
        <f>IF(_xlfn.IFNA(VLOOKUP(AV588,$K:$L,2,FALSE),"")=0,"",_xlfn.IFNA(VLOOKUP(AV588,$K:$L,2,FALSE),""))</f>
        <v/>
      </c>
      <c r="BC588" s="12" t="str">
        <f>IF(_xlfn.IFNA(VLOOKUP(AW588,$K:$L,2,FALSE),"")=0,"",_xlfn.IFNA(VLOOKUP(AW588,$K:$L,2,FALSE),""))</f>
        <v/>
      </c>
      <c r="BD588" s="12" t="str">
        <f>IF(_xlfn.IFNA(VLOOKUP(AX588,$K:$L,2,FALSE),"")=0,"",_xlfn.IFNA(VLOOKUP(AX588,$K:$L,2,FALSE),""))</f>
        <v/>
      </c>
      <c r="BE588" s="12" t="str">
        <f>IF(_xlfn.IFNA(VLOOKUP(AY588,$K:$L,2,FALSE),"")=0,"",_xlfn.IFNA(VLOOKUP(AY588,$K:$L,2,FALSE),""))</f>
        <v/>
      </c>
      <c r="BF588" s="12" t="str">
        <f>_xlfn.IFNA(VLOOKUP(Y588,对应表!$Z:$AA,2,FALSE)&amp;Z588,"")</f>
        <v/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L588" t="e">
        <f t="shared" si="163"/>
        <v>#N/A</v>
      </c>
      <c r="BM588" t="str">
        <f t="shared" si="164"/>
        <v/>
      </c>
    </row>
    <row r="589" spans="11:65" x14ac:dyDescent="0.15">
      <c r="K589" t="str">
        <f t="shared" si="159"/>
        <v>被动风之子lv17</v>
      </c>
      <c r="L589" s="6" t="str">
        <f>Q589&amp;":"&amp;M589&amp;":"&amp;VLOOKUP(N589,对应表!B:C,2,FALSE)&amp;":"&amp;IF(buff!O589="",0,O589)</f>
        <v>20517:100:3:9</v>
      </c>
      <c r="M589">
        <v>100</v>
      </c>
      <c r="N589" s="1" t="s">
        <v>120</v>
      </c>
      <c r="O589">
        <v>9</v>
      </c>
      <c r="Q589">
        <v>20517</v>
      </c>
      <c r="R589" s="4" t="s">
        <v>966</v>
      </c>
      <c r="S589" s="4" t="str">
        <f t="shared" si="162"/>
        <v>被动风之子lv17</v>
      </c>
      <c r="T589" t="s">
        <v>300</v>
      </c>
      <c r="Y589" t="s">
        <v>458</v>
      </c>
      <c r="Z589" t="e">
        <f>INT(VLOOKUP($I589,角色属性概况!$I:$O,VLOOKUP($H589,对应表!$AD:$AE,2,FALSE),FALSE)*$J589)</f>
        <v>#N/A</v>
      </c>
      <c r="AI589" s="12" t="str">
        <f t="shared" si="160"/>
        <v/>
      </c>
      <c r="AR589">
        <v>999</v>
      </c>
      <c r="AU589" s="4"/>
      <c r="AV589" s="4"/>
      <c r="AW589" s="4"/>
      <c r="AX589" s="4"/>
      <c r="AZ589" s="12" t="str">
        <f t="shared" si="161"/>
        <v/>
      </c>
      <c r="BA589" s="12" t="str">
        <f>IF(_xlfn.IFNA(VLOOKUP(AU589,$K:$L,2,FALSE),"")=0,"",_xlfn.IFNA(VLOOKUP(AU589,$K:$L,2,FALSE),""))</f>
        <v/>
      </c>
      <c r="BB589" s="12" t="str">
        <f>IF(_xlfn.IFNA(VLOOKUP(AV589,$K:$L,2,FALSE),"")=0,"",_xlfn.IFNA(VLOOKUP(AV589,$K:$L,2,FALSE),""))</f>
        <v/>
      </c>
      <c r="BC589" s="12" t="str">
        <f>IF(_xlfn.IFNA(VLOOKUP(AW589,$K:$L,2,FALSE),"")=0,"",_xlfn.IFNA(VLOOKUP(AW589,$K:$L,2,FALSE),""))</f>
        <v/>
      </c>
      <c r="BD589" s="12" t="str">
        <f>IF(_xlfn.IFNA(VLOOKUP(AX589,$K:$L,2,FALSE),"")=0,"",_xlfn.IFNA(VLOOKUP(AX589,$K:$L,2,FALSE),""))</f>
        <v/>
      </c>
      <c r="BE589" s="12" t="str">
        <f>IF(_xlfn.IFNA(VLOOKUP(AY589,$K:$L,2,FALSE),"")=0,"",_xlfn.IFNA(VLOOKUP(AY589,$K:$L,2,FALSE),""))</f>
        <v/>
      </c>
      <c r="BF589" s="12" t="str">
        <f>_xlfn.IFNA(VLOOKUP(Y589,对应表!$Z:$AA,2,FALSE)&amp;Z589,"")</f>
        <v/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L589" t="e">
        <f t="shared" si="163"/>
        <v>#N/A</v>
      </c>
      <c r="BM589" t="str">
        <f t="shared" si="164"/>
        <v/>
      </c>
    </row>
    <row r="590" spans="11:65" x14ac:dyDescent="0.15">
      <c r="K590" t="str">
        <f t="shared" si="159"/>
        <v>被动风之子lv18</v>
      </c>
      <c r="L590" s="6" t="str">
        <f>Q590&amp;":"&amp;M590&amp;":"&amp;VLOOKUP(N590,对应表!B:C,2,FALSE)&amp;":"&amp;IF(buff!O590="",0,O590)</f>
        <v>20518:100:3:9</v>
      </c>
      <c r="M590">
        <v>100</v>
      </c>
      <c r="N590" s="1" t="s">
        <v>120</v>
      </c>
      <c r="O590">
        <v>9</v>
      </c>
      <c r="Q590">
        <v>20518</v>
      </c>
      <c r="R590" s="4" t="s">
        <v>967</v>
      </c>
      <c r="S590" s="4" t="str">
        <f t="shared" si="162"/>
        <v>被动风之子lv18</v>
      </c>
      <c r="T590" t="s">
        <v>300</v>
      </c>
      <c r="Y590" t="s">
        <v>458</v>
      </c>
      <c r="Z590" t="e">
        <f>INT(VLOOKUP($I590,角色属性概况!$I:$O,VLOOKUP($H590,对应表!$AD:$AE,2,FALSE),FALSE)*$J590)</f>
        <v>#N/A</v>
      </c>
      <c r="AI590" s="12" t="str">
        <f t="shared" si="160"/>
        <v/>
      </c>
      <c r="AR590">
        <v>999</v>
      </c>
      <c r="AU590" s="4"/>
      <c r="AV590" s="4"/>
      <c r="AW590" s="4"/>
      <c r="AX590" s="4"/>
      <c r="AZ590" s="12" t="str">
        <f t="shared" si="161"/>
        <v/>
      </c>
      <c r="BA590" s="12" t="str">
        <f>IF(_xlfn.IFNA(VLOOKUP(AU590,$K:$L,2,FALSE),"")=0,"",_xlfn.IFNA(VLOOKUP(AU590,$K:$L,2,FALSE),""))</f>
        <v/>
      </c>
      <c r="BB590" s="12" t="str">
        <f>IF(_xlfn.IFNA(VLOOKUP(AV590,$K:$L,2,FALSE),"")=0,"",_xlfn.IFNA(VLOOKUP(AV590,$K:$L,2,FALSE),""))</f>
        <v/>
      </c>
      <c r="BC590" s="12" t="str">
        <f>IF(_xlfn.IFNA(VLOOKUP(AW590,$K:$L,2,FALSE),"")=0,"",_xlfn.IFNA(VLOOKUP(AW590,$K:$L,2,FALSE),""))</f>
        <v/>
      </c>
      <c r="BD590" s="12" t="str">
        <f>IF(_xlfn.IFNA(VLOOKUP(AX590,$K:$L,2,FALSE),"")=0,"",_xlfn.IFNA(VLOOKUP(AX590,$K:$L,2,FALSE),""))</f>
        <v/>
      </c>
      <c r="BE590" s="12" t="str">
        <f>IF(_xlfn.IFNA(VLOOKUP(AY590,$K:$L,2,FALSE),"")=0,"",_xlfn.IFNA(VLOOKUP(AY590,$K:$L,2,FALSE),""))</f>
        <v/>
      </c>
      <c r="BF590" s="12" t="str">
        <f>_xlfn.IFNA(VLOOKUP(Y590,对应表!$Z:$AA,2,FALSE)&amp;Z590,"")</f>
        <v/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L590" t="e">
        <f t="shared" si="163"/>
        <v>#N/A</v>
      </c>
      <c r="BM590" t="str">
        <f t="shared" si="164"/>
        <v/>
      </c>
    </row>
    <row r="591" spans="11:65" x14ac:dyDescent="0.15">
      <c r="K591" t="str">
        <f t="shared" si="159"/>
        <v>被动风之子lv19</v>
      </c>
      <c r="L591" s="6" t="str">
        <f>Q591&amp;":"&amp;M591&amp;":"&amp;VLOOKUP(N591,对应表!B:C,2,FALSE)&amp;":"&amp;IF(buff!O591="",0,O591)</f>
        <v>20519:100:3:9</v>
      </c>
      <c r="M591">
        <v>100</v>
      </c>
      <c r="N591" s="1" t="s">
        <v>120</v>
      </c>
      <c r="O591">
        <v>9</v>
      </c>
      <c r="Q591">
        <v>20519</v>
      </c>
      <c r="R591" s="4" t="s">
        <v>968</v>
      </c>
      <c r="S591" s="4" t="str">
        <f t="shared" si="162"/>
        <v>被动风之子lv19</v>
      </c>
      <c r="T591" t="s">
        <v>300</v>
      </c>
      <c r="Y591" t="s">
        <v>458</v>
      </c>
      <c r="Z591" t="e">
        <f>INT(VLOOKUP($I591,角色属性概况!$I:$O,VLOOKUP($H591,对应表!$AD:$AE,2,FALSE),FALSE)*$J591)</f>
        <v>#N/A</v>
      </c>
      <c r="AI591" s="12" t="str">
        <f t="shared" si="160"/>
        <v/>
      </c>
      <c r="AR591">
        <v>999</v>
      </c>
      <c r="AU591" s="4"/>
      <c r="AV591" s="4"/>
      <c r="AW591" s="4"/>
      <c r="AX591" s="4"/>
      <c r="AZ591" s="12" t="str">
        <f t="shared" si="161"/>
        <v/>
      </c>
      <c r="BA591" s="12" t="str">
        <f>IF(_xlfn.IFNA(VLOOKUP(AU591,$K:$L,2,FALSE),"")=0,"",_xlfn.IFNA(VLOOKUP(AU591,$K:$L,2,FALSE),""))</f>
        <v/>
      </c>
      <c r="BB591" s="12" t="str">
        <f>IF(_xlfn.IFNA(VLOOKUP(AV591,$K:$L,2,FALSE),"")=0,"",_xlfn.IFNA(VLOOKUP(AV591,$K:$L,2,FALSE),""))</f>
        <v/>
      </c>
      <c r="BC591" s="12" t="str">
        <f>IF(_xlfn.IFNA(VLOOKUP(AW591,$K:$L,2,FALSE),"")=0,"",_xlfn.IFNA(VLOOKUP(AW591,$K:$L,2,FALSE),""))</f>
        <v/>
      </c>
      <c r="BD591" s="12" t="str">
        <f>IF(_xlfn.IFNA(VLOOKUP(AX591,$K:$L,2,FALSE),"")=0,"",_xlfn.IFNA(VLOOKUP(AX591,$K:$L,2,FALSE),""))</f>
        <v/>
      </c>
      <c r="BE591" s="12" t="str">
        <f>IF(_xlfn.IFNA(VLOOKUP(AY591,$K:$L,2,FALSE),"")=0,"",_xlfn.IFNA(VLOOKUP(AY591,$K:$L,2,FALSE),""))</f>
        <v/>
      </c>
      <c r="BF591" s="12" t="str">
        <f>_xlfn.IFNA(VLOOKUP(Y591,对应表!$Z:$AA,2,FALSE)&amp;Z591,"")</f>
        <v/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L591" t="e">
        <f t="shared" si="163"/>
        <v>#N/A</v>
      </c>
      <c r="BM591" t="str">
        <f t="shared" si="164"/>
        <v/>
      </c>
    </row>
    <row r="592" spans="11:65" x14ac:dyDescent="0.15">
      <c r="K592" t="str">
        <f t="shared" si="159"/>
        <v>被动风之子lv20</v>
      </c>
      <c r="L592" s="6" t="str">
        <f>Q592&amp;":"&amp;M592&amp;":"&amp;VLOOKUP(N592,对应表!B:C,2,FALSE)&amp;":"&amp;IF(buff!O592="",0,O592)</f>
        <v>20520:100:3:9</v>
      </c>
      <c r="M592">
        <v>100</v>
      </c>
      <c r="N592" s="1" t="s">
        <v>120</v>
      </c>
      <c r="O592">
        <v>9</v>
      </c>
      <c r="Q592">
        <v>20520</v>
      </c>
      <c r="R592" s="4" t="s">
        <v>969</v>
      </c>
      <c r="S592" s="4" t="str">
        <f t="shared" si="162"/>
        <v>被动风之子lv20</v>
      </c>
      <c r="T592" t="s">
        <v>300</v>
      </c>
      <c r="Y592" t="s">
        <v>458</v>
      </c>
      <c r="Z592" t="e">
        <f>INT(VLOOKUP($I592,角色属性概况!$I:$O,VLOOKUP($H592,对应表!$AD:$AE,2,FALSE),FALSE)*$J592)</f>
        <v>#N/A</v>
      </c>
      <c r="AI592" s="12" t="str">
        <f t="shared" si="160"/>
        <v/>
      </c>
      <c r="AR592">
        <v>999</v>
      </c>
      <c r="AU592" s="4"/>
      <c r="AV592" s="4"/>
      <c r="AW592" s="4"/>
      <c r="AX592" s="4"/>
      <c r="AZ592" s="12" t="str">
        <f t="shared" si="161"/>
        <v/>
      </c>
      <c r="BA592" s="12" t="str">
        <f>IF(_xlfn.IFNA(VLOOKUP(AU592,$K:$L,2,FALSE),"")=0,"",_xlfn.IFNA(VLOOKUP(AU592,$K:$L,2,FALSE),""))</f>
        <v/>
      </c>
      <c r="BB592" s="12" t="str">
        <f>IF(_xlfn.IFNA(VLOOKUP(AV592,$K:$L,2,FALSE),"")=0,"",_xlfn.IFNA(VLOOKUP(AV592,$K:$L,2,FALSE),""))</f>
        <v/>
      </c>
      <c r="BC592" s="12" t="str">
        <f>IF(_xlfn.IFNA(VLOOKUP(AW592,$K:$L,2,FALSE),"")=0,"",_xlfn.IFNA(VLOOKUP(AW592,$K:$L,2,FALSE),""))</f>
        <v/>
      </c>
      <c r="BD592" s="12" t="str">
        <f>IF(_xlfn.IFNA(VLOOKUP(AX592,$K:$L,2,FALSE),"")=0,"",_xlfn.IFNA(VLOOKUP(AX592,$K:$L,2,FALSE),""))</f>
        <v/>
      </c>
      <c r="BE592" s="12" t="str">
        <f>IF(_xlfn.IFNA(VLOOKUP(AY592,$K:$L,2,FALSE),"")=0,"",_xlfn.IFNA(VLOOKUP(AY592,$K:$L,2,FALSE),""))</f>
        <v/>
      </c>
      <c r="BF592" s="12" t="str">
        <f>_xlfn.IFNA(VLOOKUP(Y592,对应表!$Z:$AA,2,FALSE)&amp;Z592,"")</f>
        <v/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L592" t="e">
        <f t="shared" si="163"/>
        <v>#N/A</v>
      </c>
      <c r="BM592" t="str">
        <f t="shared" si="164"/>
        <v/>
      </c>
    </row>
    <row r="593" spans="11:65" x14ac:dyDescent="0.15">
      <c r="K593" t="str">
        <f t="shared" ref="K593:K632" si="165">R593</f>
        <v>被动祈祷lv1</v>
      </c>
      <c r="L593" s="6" t="str">
        <f>Q593&amp;":"&amp;M593&amp;":"&amp;VLOOKUP(N593,对应表!B:C,2,FALSE)&amp;":"&amp;IF(buff!O593="",0,O593)</f>
        <v>20521:100:3:9</v>
      </c>
      <c r="M593">
        <v>100</v>
      </c>
      <c r="N593" s="1" t="s">
        <v>120</v>
      </c>
      <c r="O593">
        <v>9</v>
      </c>
      <c r="Q593">
        <v>20521</v>
      </c>
      <c r="R593" s="4" t="s">
        <v>971</v>
      </c>
      <c r="S593" s="4" t="str">
        <f t="shared" si="162"/>
        <v>被动祈祷lv1</v>
      </c>
      <c r="T593" t="s">
        <v>137</v>
      </c>
      <c r="U593" t="e">
        <f>INT(VLOOKUP($I593,角色属性概况!$I:$O,VLOOKUP($H593,对应表!$AD:$AE,2,FALSE),FALSE)*$J593)</f>
        <v>#N/A</v>
      </c>
      <c r="AI593" s="12" t="str">
        <f t="shared" ref="AI593:AI632" si="166">IF(BF593="","",BF593)&amp;IF(BG593="","","|"&amp;BG593)&amp;IF(BH593="","","|"&amp;BH593)&amp;IF(BI593="","","|"&amp;BI593)&amp;IF(BJ593="","","|"&amp;BJ593)</f>
        <v/>
      </c>
      <c r="AR593">
        <v>999</v>
      </c>
      <c r="AU593" s="4"/>
      <c r="AV593" s="4"/>
      <c r="AW593" s="4"/>
      <c r="AX593" s="4"/>
      <c r="AZ593" s="12" t="str">
        <f t="shared" ref="AZ593:AZ632" si="167">IF(BA593="","",BA593)&amp;IF(BB593="","","|"&amp;BB593)&amp;IF(BC593="","","|"&amp;BC593)&amp;IF(BD593="","","|"&amp;BD593)&amp;IF(BE593="","","|"&amp;BE593)</f>
        <v/>
      </c>
      <c r="BA593" s="12" t="str">
        <f>IF(_xlfn.IFNA(VLOOKUP(AU593,$K:$L,2,FALSE),"")=0,"",_xlfn.IFNA(VLOOKUP(AU593,$K:$L,2,FALSE),""))</f>
        <v/>
      </c>
      <c r="BB593" s="12" t="str">
        <f>IF(_xlfn.IFNA(VLOOKUP(AV593,$K:$L,2,FALSE),"")=0,"",_xlfn.IFNA(VLOOKUP(AV593,$K:$L,2,FALSE),""))</f>
        <v/>
      </c>
      <c r="BC593" s="12" t="str">
        <f>IF(_xlfn.IFNA(VLOOKUP(AW593,$K:$L,2,FALSE),"")=0,"",_xlfn.IFNA(VLOOKUP(AW593,$K:$L,2,FALSE),""))</f>
        <v/>
      </c>
      <c r="BD593" s="12" t="str">
        <f>IF(_xlfn.IFNA(VLOOKUP(AX593,$K:$L,2,FALSE),"")=0,"",_xlfn.IFNA(VLOOKUP(AX593,$K:$L,2,FALSE),""))</f>
        <v/>
      </c>
      <c r="BE593" s="12" t="str">
        <f>IF(_xlfn.IFNA(VLOOKUP(AY593,$K:$L,2,FALSE),"")=0,"",_xlfn.IFNA(VLOOKUP(AY593,$K:$L,2,FALSE),""))</f>
        <v/>
      </c>
      <c r="BF593" s="12" t="str">
        <f>_xlfn.IFNA(VLOOKUP(Y593,对应表!$Z:$AA,2,FALSE)&amp;Z593,"")</f>
        <v/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L593" t="e">
        <f t="shared" si="163"/>
        <v>#N/A</v>
      </c>
      <c r="BM593" t="str">
        <f t="shared" si="164"/>
        <v/>
      </c>
    </row>
    <row r="594" spans="11:65" x14ac:dyDescent="0.15">
      <c r="K594" t="str">
        <f t="shared" si="165"/>
        <v>被动祈祷lv2</v>
      </c>
      <c r="L594" s="6" t="str">
        <f>Q594&amp;":"&amp;M594&amp;":"&amp;VLOOKUP(N594,对应表!B:C,2,FALSE)&amp;":"&amp;IF(buff!O594="",0,O594)</f>
        <v>20522:100:3:9</v>
      </c>
      <c r="M594">
        <v>100</v>
      </c>
      <c r="N594" s="1" t="s">
        <v>120</v>
      </c>
      <c r="O594">
        <v>9</v>
      </c>
      <c r="Q594">
        <v>20522</v>
      </c>
      <c r="R594" s="4" t="s">
        <v>972</v>
      </c>
      <c r="S594" s="4" t="str">
        <f t="shared" si="162"/>
        <v>被动祈祷lv2</v>
      </c>
      <c r="T594" t="s">
        <v>137</v>
      </c>
      <c r="U594" t="e">
        <f>INT(VLOOKUP($I594,角色属性概况!$I:$O,VLOOKUP($H594,对应表!$AD:$AE,2,FALSE),FALSE)*$J594)</f>
        <v>#N/A</v>
      </c>
      <c r="AI594" s="12" t="str">
        <f t="shared" si="166"/>
        <v/>
      </c>
      <c r="AR594">
        <v>999</v>
      </c>
      <c r="AU594" s="4"/>
      <c r="AV594" s="4"/>
      <c r="AW594" s="4"/>
      <c r="AX594" s="4"/>
      <c r="AZ594" s="12" t="str">
        <f t="shared" si="167"/>
        <v/>
      </c>
      <c r="BA594" s="12" t="str">
        <f>IF(_xlfn.IFNA(VLOOKUP(AU594,$K:$L,2,FALSE),"")=0,"",_xlfn.IFNA(VLOOKUP(AU594,$K:$L,2,FALSE),""))</f>
        <v/>
      </c>
      <c r="BB594" s="12" t="str">
        <f>IF(_xlfn.IFNA(VLOOKUP(AV594,$K:$L,2,FALSE),"")=0,"",_xlfn.IFNA(VLOOKUP(AV594,$K:$L,2,FALSE),""))</f>
        <v/>
      </c>
      <c r="BC594" s="12" t="str">
        <f>IF(_xlfn.IFNA(VLOOKUP(AW594,$K:$L,2,FALSE),"")=0,"",_xlfn.IFNA(VLOOKUP(AW594,$K:$L,2,FALSE),""))</f>
        <v/>
      </c>
      <c r="BD594" s="12" t="str">
        <f>IF(_xlfn.IFNA(VLOOKUP(AX594,$K:$L,2,FALSE),"")=0,"",_xlfn.IFNA(VLOOKUP(AX594,$K:$L,2,FALSE),""))</f>
        <v/>
      </c>
      <c r="BE594" s="12" t="str">
        <f>IF(_xlfn.IFNA(VLOOKUP(AY594,$K:$L,2,FALSE),"")=0,"",_xlfn.IFNA(VLOOKUP(AY594,$K:$L,2,FALSE),""))</f>
        <v/>
      </c>
      <c r="BF594" s="12" t="str">
        <f>_xlfn.IFNA(VLOOKUP(Y594,对应表!$Z:$AA,2,FALSE)&amp;Z594,"")</f>
        <v/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L594" t="e">
        <f t="shared" si="163"/>
        <v>#N/A</v>
      </c>
      <c r="BM594" t="str">
        <f t="shared" si="164"/>
        <v/>
      </c>
    </row>
    <row r="595" spans="11:65" x14ac:dyDescent="0.15">
      <c r="K595" t="str">
        <f t="shared" si="165"/>
        <v>被动祈祷lv3</v>
      </c>
      <c r="L595" s="6" t="str">
        <f>Q595&amp;":"&amp;M595&amp;":"&amp;VLOOKUP(N595,对应表!B:C,2,FALSE)&amp;":"&amp;IF(buff!O595="",0,O595)</f>
        <v>20523:100:3:9</v>
      </c>
      <c r="M595">
        <v>100</v>
      </c>
      <c r="N595" s="1" t="s">
        <v>120</v>
      </c>
      <c r="O595">
        <v>9</v>
      </c>
      <c r="Q595">
        <v>20523</v>
      </c>
      <c r="R595" s="4" t="s">
        <v>973</v>
      </c>
      <c r="S595" s="4" t="str">
        <f t="shared" si="162"/>
        <v>被动祈祷lv3</v>
      </c>
      <c r="T595" t="s">
        <v>137</v>
      </c>
      <c r="U595" t="e">
        <f>INT(VLOOKUP($I595,角色属性概况!$I:$O,VLOOKUP($H595,对应表!$AD:$AE,2,FALSE),FALSE)*$J595)</f>
        <v>#N/A</v>
      </c>
      <c r="AI595" s="12" t="str">
        <f t="shared" si="166"/>
        <v/>
      </c>
      <c r="AR595">
        <v>999</v>
      </c>
      <c r="AU595" s="4"/>
      <c r="AV595" s="4"/>
      <c r="AW595" s="4"/>
      <c r="AX595" s="4"/>
      <c r="AZ595" s="12" t="str">
        <f t="shared" si="167"/>
        <v/>
      </c>
      <c r="BA595" s="12" t="str">
        <f>IF(_xlfn.IFNA(VLOOKUP(AU595,$K:$L,2,FALSE),"")=0,"",_xlfn.IFNA(VLOOKUP(AU595,$K:$L,2,FALSE),""))</f>
        <v/>
      </c>
      <c r="BB595" s="12" t="str">
        <f>IF(_xlfn.IFNA(VLOOKUP(AV595,$K:$L,2,FALSE),"")=0,"",_xlfn.IFNA(VLOOKUP(AV595,$K:$L,2,FALSE),""))</f>
        <v/>
      </c>
      <c r="BC595" s="12" t="str">
        <f>IF(_xlfn.IFNA(VLOOKUP(AW595,$K:$L,2,FALSE),"")=0,"",_xlfn.IFNA(VLOOKUP(AW595,$K:$L,2,FALSE),""))</f>
        <v/>
      </c>
      <c r="BD595" s="12" t="str">
        <f>IF(_xlfn.IFNA(VLOOKUP(AX595,$K:$L,2,FALSE),"")=0,"",_xlfn.IFNA(VLOOKUP(AX595,$K:$L,2,FALSE),""))</f>
        <v/>
      </c>
      <c r="BE595" s="12" t="str">
        <f>IF(_xlfn.IFNA(VLOOKUP(AY595,$K:$L,2,FALSE),"")=0,"",_xlfn.IFNA(VLOOKUP(AY595,$K:$L,2,FALSE),""))</f>
        <v/>
      </c>
      <c r="BF595" s="12" t="str">
        <f>_xlfn.IFNA(VLOOKUP(Y595,对应表!$Z:$AA,2,FALSE)&amp;Z595,"")</f>
        <v/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L595" t="e">
        <f t="shared" si="163"/>
        <v>#N/A</v>
      </c>
      <c r="BM595" t="str">
        <f t="shared" si="164"/>
        <v/>
      </c>
    </row>
    <row r="596" spans="11:65" x14ac:dyDescent="0.15">
      <c r="K596" t="str">
        <f t="shared" si="165"/>
        <v>被动祈祷lv4</v>
      </c>
      <c r="L596" s="6" t="str">
        <f>Q596&amp;":"&amp;M596&amp;":"&amp;VLOOKUP(N596,对应表!B:C,2,FALSE)&amp;":"&amp;IF(buff!O596="",0,O596)</f>
        <v>20524:100:3:9</v>
      </c>
      <c r="M596">
        <v>100</v>
      </c>
      <c r="N596" s="1" t="s">
        <v>120</v>
      </c>
      <c r="O596">
        <v>9</v>
      </c>
      <c r="Q596">
        <v>20524</v>
      </c>
      <c r="R596" s="4" t="s">
        <v>974</v>
      </c>
      <c r="S596" s="4" t="str">
        <f t="shared" si="162"/>
        <v>被动祈祷lv4</v>
      </c>
      <c r="T596" t="s">
        <v>137</v>
      </c>
      <c r="U596" t="e">
        <f>INT(VLOOKUP($I596,角色属性概况!$I:$O,VLOOKUP($H596,对应表!$AD:$AE,2,FALSE),FALSE)*$J596)</f>
        <v>#N/A</v>
      </c>
      <c r="AI596" s="12" t="str">
        <f t="shared" si="166"/>
        <v/>
      </c>
      <c r="AR596">
        <v>999</v>
      </c>
      <c r="AU596" s="4"/>
      <c r="AV596" s="4"/>
      <c r="AW596" s="4"/>
      <c r="AX596" s="4"/>
      <c r="AZ596" s="12" t="str">
        <f t="shared" si="167"/>
        <v/>
      </c>
      <c r="BA596" s="12" t="str">
        <f>IF(_xlfn.IFNA(VLOOKUP(AU596,$K:$L,2,FALSE),"")=0,"",_xlfn.IFNA(VLOOKUP(AU596,$K:$L,2,FALSE),""))</f>
        <v/>
      </c>
      <c r="BB596" s="12" t="str">
        <f>IF(_xlfn.IFNA(VLOOKUP(AV596,$K:$L,2,FALSE),"")=0,"",_xlfn.IFNA(VLOOKUP(AV596,$K:$L,2,FALSE),""))</f>
        <v/>
      </c>
      <c r="BC596" s="12" t="str">
        <f>IF(_xlfn.IFNA(VLOOKUP(AW596,$K:$L,2,FALSE),"")=0,"",_xlfn.IFNA(VLOOKUP(AW596,$K:$L,2,FALSE),""))</f>
        <v/>
      </c>
      <c r="BD596" s="12" t="str">
        <f>IF(_xlfn.IFNA(VLOOKUP(AX596,$K:$L,2,FALSE),"")=0,"",_xlfn.IFNA(VLOOKUP(AX596,$K:$L,2,FALSE),""))</f>
        <v/>
      </c>
      <c r="BE596" s="12" t="str">
        <f>IF(_xlfn.IFNA(VLOOKUP(AY596,$K:$L,2,FALSE),"")=0,"",_xlfn.IFNA(VLOOKUP(AY596,$K:$L,2,FALSE),""))</f>
        <v/>
      </c>
      <c r="BF596" s="12" t="str">
        <f>_xlfn.IFNA(VLOOKUP(Y596,对应表!$Z:$AA,2,FALSE)&amp;Z596,"")</f>
        <v/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L596" t="e">
        <f t="shared" si="163"/>
        <v>#N/A</v>
      </c>
      <c r="BM596" t="str">
        <f t="shared" si="164"/>
        <v/>
      </c>
    </row>
    <row r="597" spans="11:65" x14ac:dyDescent="0.15">
      <c r="K597" t="str">
        <f t="shared" si="165"/>
        <v>被动祈祷lv5</v>
      </c>
      <c r="L597" s="6" t="str">
        <f>Q597&amp;":"&amp;M597&amp;":"&amp;VLOOKUP(N597,对应表!B:C,2,FALSE)&amp;":"&amp;IF(buff!O597="",0,O597)</f>
        <v>20525:100:3:9</v>
      </c>
      <c r="M597">
        <v>100</v>
      </c>
      <c r="N597" s="1" t="s">
        <v>120</v>
      </c>
      <c r="O597">
        <v>9</v>
      </c>
      <c r="Q597">
        <v>20525</v>
      </c>
      <c r="R597" s="4" t="s">
        <v>975</v>
      </c>
      <c r="S597" s="4" t="str">
        <f t="shared" si="162"/>
        <v>被动祈祷lv5</v>
      </c>
      <c r="T597" t="s">
        <v>137</v>
      </c>
      <c r="U597" t="e">
        <f>INT(VLOOKUP($I597,角色属性概况!$I:$O,VLOOKUP($H597,对应表!$AD:$AE,2,FALSE),FALSE)*$J597)</f>
        <v>#N/A</v>
      </c>
      <c r="AI597" s="12" t="str">
        <f t="shared" si="166"/>
        <v/>
      </c>
      <c r="AR597">
        <v>999</v>
      </c>
      <c r="AU597" s="4"/>
      <c r="AV597" s="4"/>
      <c r="AW597" s="4"/>
      <c r="AX597" s="4"/>
      <c r="AZ597" s="12" t="str">
        <f t="shared" si="167"/>
        <v/>
      </c>
      <c r="BA597" s="12" t="str">
        <f>IF(_xlfn.IFNA(VLOOKUP(AU597,$K:$L,2,FALSE),"")=0,"",_xlfn.IFNA(VLOOKUP(AU597,$K:$L,2,FALSE),""))</f>
        <v/>
      </c>
      <c r="BB597" s="12" t="str">
        <f>IF(_xlfn.IFNA(VLOOKUP(AV597,$K:$L,2,FALSE),"")=0,"",_xlfn.IFNA(VLOOKUP(AV597,$K:$L,2,FALSE),""))</f>
        <v/>
      </c>
      <c r="BC597" s="12" t="str">
        <f>IF(_xlfn.IFNA(VLOOKUP(AW597,$K:$L,2,FALSE),"")=0,"",_xlfn.IFNA(VLOOKUP(AW597,$K:$L,2,FALSE),""))</f>
        <v/>
      </c>
      <c r="BD597" s="12" t="str">
        <f>IF(_xlfn.IFNA(VLOOKUP(AX597,$K:$L,2,FALSE),"")=0,"",_xlfn.IFNA(VLOOKUP(AX597,$K:$L,2,FALSE),""))</f>
        <v/>
      </c>
      <c r="BE597" s="12" t="str">
        <f>IF(_xlfn.IFNA(VLOOKUP(AY597,$K:$L,2,FALSE),"")=0,"",_xlfn.IFNA(VLOOKUP(AY597,$K:$L,2,FALSE),""))</f>
        <v/>
      </c>
      <c r="BF597" s="12" t="str">
        <f>_xlfn.IFNA(VLOOKUP(Y597,对应表!$Z:$AA,2,FALSE)&amp;Z597,"")</f>
        <v/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L597" t="e">
        <f t="shared" si="163"/>
        <v>#N/A</v>
      </c>
      <c r="BM597" t="str">
        <f t="shared" si="164"/>
        <v/>
      </c>
    </row>
    <row r="598" spans="11:65" x14ac:dyDescent="0.15">
      <c r="K598" t="str">
        <f t="shared" si="165"/>
        <v>被动祈祷lv6</v>
      </c>
      <c r="L598" s="6" t="str">
        <f>Q598&amp;":"&amp;M598&amp;":"&amp;VLOOKUP(N598,对应表!B:C,2,FALSE)&amp;":"&amp;IF(buff!O598="",0,O598)</f>
        <v>20526:100:3:9</v>
      </c>
      <c r="M598">
        <v>100</v>
      </c>
      <c r="N598" s="1" t="s">
        <v>120</v>
      </c>
      <c r="O598">
        <v>9</v>
      </c>
      <c r="Q598">
        <v>20526</v>
      </c>
      <c r="R598" s="4" t="s">
        <v>976</v>
      </c>
      <c r="S598" s="4" t="str">
        <f t="shared" si="162"/>
        <v>被动祈祷lv6</v>
      </c>
      <c r="T598" t="s">
        <v>137</v>
      </c>
      <c r="U598" t="e">
        <f>INT(VLOOKUP($I598,角色属性概况!$I:$O,VLOOKUP($H598,对应表!$AD:$AE,2,FALSE),FALSE)*$J598)</f>
        <v>#N/A</v>
      </c>
      <c r="AI598" s="12" t="str">
        <f t="shared" si="166"/>
        <v/>
      </c>
      <c r="AR598">
        <v>999</v>
      </c>
      <c r="AU598" s="4"/>
      <c r="AV598" s="4"/>
      <c r="AW598" s="4"/>
      <c r="AX598" s="4"/>
      <c r="AZ598" s="12" t="str">
        <f t="shared" si="167"/>
        <v/>
      </c>
      <c r="BA598" s="12" t="str">
        <f>IF(_xlfn.IFNA(VLOOKUP(AU598,$K:$L,2,FALSE),"")=0,"",_xlfn.IFNA(VLOOKUP(AU598,$K:$L,2,FALSE),""))</f>
        <v/>
      </c>
      <c r="BB598" s="12" t="str">
        <f>IF(_xlfn.IFNA(VLOOKUP(AV598,$K:$L,2,FALSE),"")=0,"",_xlfn.IFNA(VLOOKUP(AV598,$K:$L,2,FALSE),""))</f>
        <v/>
      </c>
      <c r="BC598" s="12" t="str">
        <f>IF(_xlfn.IFNA(VLOOKUP(AW598,$K:$L,2,FALSE),"")=0,"",_xlfn.IFNA(VLOOKUP(AW598,$K:$L,2,FALSE),""))</f>
        <v/>
      </c>
      <c r="BD598" s="12" t="str">
        <f>IF(_xlfn.IFNA(VLOOKUP(AX598,$K:$L,2,FALSE),"")=0,"",_xlfn.IFNA(VLOOKUP(AX598,$K:$L,2,FALSE),""))</f>
        <v/>
      </c>
      <c r="BE598" s="12" t="str">
        <f>IF(_xlfn.IFNA(VLOOKUP(AY598,$K:$L,2,FALSE),"")=0,"",_xlfn.IFNA(VLOOKUP(AY598,$K:$L,2,FALSE),""))</f>
        <v/>
      </c>
      <c r="BF598" s="12" t="str">
        <f>_xlfn.IFNA(VLOOKUP(Y598,对应表!$Z:$AA,2,FALSE)&amp;Z598,"")</f>
        <v/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L598" t="e">
        <f t="shared" si="163"/>
        <v>#N/A</v>
      </c>
      <c r="BM598" t="str">
        <f t="shared" si="164"/>
        <v/>
      </c>
    </row>
    <row r="599" spans="11:65" x14ac:dyDescent="0.15">
      <c r="K599" t="str">
        <f t="shared" si="165"/>
        <v>被动祈祷lv7</v>
      </c>
      <c r="L599" s="6" t="str">
        <f>Q599&amp;":"&amp;M599&amp;":"&amp;VLOOKUP(N599,对应表!B:C,2,FALSE)&amp;":"&amp;IF(buff!O599="",0,O599)</f>
        <v>20527:100:3:9</v>
      </c>
      <c r="M599">
        <v>100</v>
      </c>
      <c r="N599" s="1" t="s">
        <v>120</v>
      </c>
      <c r="O599">
        <v>9</v>
      </c>
      <c r="Q599">
        <v>20527</v>
      </c>
      <c r="R599" s="4" t="s">
        <v>977</v>
      </c>
      <c r="S599" s="4" t="str">
        <f t="shared" si="162"/>
        <v>被动祈祷lv7</v>
      </c>
      <c r="T599" t="s">
        <v>137</v>
      </c>
      <c r="U599" t="e">
        <f>INT(VLOOKUP($I599,角色属性概况!$I:$O,VLOOKUP($H599,对应表!$AD:$AE,2,FALSE),FALSE)*$J599)</f>
        <v>#N/A</v>
      </c>
      <c r="AI599" s="12" t="str">
        <f t="shared" si="166"/>
        <v/>
      </c>
      <c r="AR599">
        <v>999</v>
      </c>
      <c r="AU599" s="4"/>
      <c r="AV599" s="4"/>
      <c r="AW599" s="4"/>
      <c r="AX599" s="4"/>
      <c r="AZ599" s="12" t="str">
        <f t="shared" si="167"/>
        <v/>
      </c>
      <c r="BA599" s="12" t="str">
        <f>IF(_xlfn.IFNA(VLOOKUP(AU599,$K:$L,2,FALSE),"")=0,"",_xlfn.IFNA(VLOOKUP(AU599,$K:$L,2,FALSE),""))</f>
        <v/>
      </c>
      <c r="BB599" s="12" t="str">
        <f>IF(_xlfn.IFNA(VLOOKUP(AV599,$K:$L,2,FALSE),"")=0,"",_xlfn.IFNA(VLOOKUP(AV599,$K:$L,2,FALSE),""))</f>
        <v/>
      </c>
      <c r="BC599" s="12" t="str">
        <f>IF(_xlfn.IFNA(VLOOKUP(AW599,$K:$L,2,FALSE),"")=0,"",_xlfn.IFNA(VLOOKUP(AW599,$K:$L,2,FALSE),""))</f>
        <v/>
      </c>
      <c r="BD599" s="12" t="str">
        <f>IF(_xlfn.IFNA(VLOOKUP(AX599,$K:$L,2,FALSE),"")=0,"",_xlfn.IFNA(VLOOKUP(AX599,$K:$L,2,FALSE),""))</f>
        <v/>
      </c>
      <c r="BE599" s="12" t="str">
        <f>IF(_xlfn.IFNA(VLOOKUP(AY599,$K:$L,2,FALSE),"")=0,"",_xlfn.IFNA(VLOOKUP(AY599,$K:$L,2,FALSE),""))</f>
        <v/>
      </c>
      <c r="BF599" s="12" t="str">
        <f>_xlfn.IFNA(VLOOKUP(Y599,对应表!$Z:$AA,2,FALSE)&amp;Z599,"")</f>
        <v/>
      </c>
      <c r="BG599" s="12" t="str">
        <f>_xlfn.IFNA(VLOOKUP(AA599,对应表!$Z:$AA,2,FALSE)&amp;AB599,"")</f>
        <v/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L599" t="e">
        <f t="shared" si="163"/>
        <v>#N/A</v>
      </c>
      <c r="BM599" t="str">
        <f t="shared" si="164"/>
        <v/>
      </c>
    </row>
    <row r="600" spans="11:65" x14ac:dyDescent="0.15">
      <c r="K600" t="str">
        <f t="shared" si="165"/>
        <v>被动祈祷lv8</v>
      </c>
      <c r="L600" s="6" t="str">
        <f>Q600&amp;":"&amp;M600&amp;":"&amp;VLOOKUP(N600,对应表!B:C,2,FALSE)&amp;":"&amp;IF(buff!O600="",0,O600)</f>
        <v>20528:100:3:9</v>
      </c>
      <c r="M600">
        <v>100</v>
      </c>
      <c r="N600" s="1" t="s">
        <v>120</v>
      </c>
      <c r="O600">
        <v>9</v>
      </c>
      <c r="Q600">
        <v>20528</v>
      </c>
      <c r="R600" s="4" t="s">
        <v>978</v>
      </c>
      <c r="S600" s="4" t="str">
        <f t="shared" si="162"/>
        <v>被动祈祷lv8</v>
      </c>
      <c r="T600" t="s">
        <v>137</v>
      </c>
      <c r="U600" t="e">
        <f>INT(VLOOKUP($I600,角色属性概况!$I:$O,VLOOKUP($H600,对应表!$AD:$AE,2,FALSE),FALSE)*$J600)</f>
        <v>#N/A</v>
      </c>
      <c r="AI600" s="12" t="str">
        <f t="shared" si="166"/>
        <v/>
      </c>
      <c r="AR600">
        <v>999</v>
      </c>
      <c r="AU600" s="4"/>
      <c r="AV600" s="4"/>
      <c r="AW600" s="4"/>
      <c r="AX600" s="4"/>
      <c r="AZ600" s="12" t="str">
        <f t="shared" si="167"/>
        <v/>
      </c>
      <c r="BA600" s="12" t="str">
        <f>IF(_xlfn.IFNA(VLOOKUP(AU600,$K:$L,2,FALSE),"")=0,"",_xlfn.IFNA(VLOOKUP(AU600,$K:$L,2,FALSE),""))</f>
        <v/>
      </c>
      <c r="BB600" s="12" t="str">
        <f>IF(_xlfn.IFNA(VLOOKUP(AV600,$K:$L,2,FALSE),"")=0,"",_xlfn.IFNA(VLOOKUP(AV600,$K:$L,2,FALSE),""))</f>
        <v/>
      </c>
      <c r="BC600" s="12" t="str">
        <f>IF(_xlfn.IFNA(VLOOKUP(AW600,$K:$L,2,FALSE),"")=0,"",_xlfn.IFNA(VLOOKUP(AW600,$K:$L,2,FALSE),""))</f>
        <v/>
      </c>
      <c r="BD600" s="12" t="str">
        <f>IF(_xlfn.IFNA(VLOOKUP(AX600,$K:$L,2,FALSE),"")=0,"",_xlfn.IFNA(VLOOKUP(AX600,$K:$L,2,FALSE),""))</f>
        <v/>
      </c>
      <c r="BE600" s="12" t="str">
        <f>IF(_xlfn.IFNA(VLOOKUP(AY600,$K:$L,2,FALSE),"")=0,"",_xlfn.IFNA(VLOOKUP(AY600,$K:$L,2,FALSE),""))</f>
        <v/>
      </c>
      <c r="BF600" s="12" t="str">
        <f>_xlfn.IFNA(VLOOKUP(Y600,对应表!$Z:$AA,2,FALSE)&amp;Z600,"")</f>
        <v/>
      </c>
      <c r="BG600" s="12" t="str">
        <f>_xlfn.IFNA(VLOOKUP(AA600,对应表!$Z:$AA,2,FALSE)&amp;AB600,"")</f>
        <v/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L600" t="e">
        <f t="shared" si="163"/>
        <v>#N/A</v>
      </c>
      <c r="BM600" t="str">
        <f t="shared" si="164"/>
        <v/>
      </c>
    </row>
    <row r="601" spans="11:65" x14ac:dyDescent="0.15">
      <c r="K601" t="str">
        <f t="shared" si="165"/>
        <v>被动祈祷lv9</v>
      </c>
      <c r="L601" s="6" t="str">
        <f>Q601&amp;":"&amp;M601&amp;":"&amp;VLOOKUP(N601,对应表!B:C,2,FALSE)&amp;":"&amp;IF(buff!O601="",0,O601)</f>
        <v>20529:100:3:9</v>
      </c>
      <c r="M601">
        <v>100</v>
      </c>
      <c r="N601" s="1" t="s">
        <v>120</v>
      </c>
      <c r="O601">
        <v>9</v>
      </c>
      <c r="Q601">
        <v>20529</v>
      </c>
      <c r="R601" s="4" t="s">
        <v>979</v>
      </c>
      <c r="S601" s="4" t="str">
        <f t="shared" si="162"/>
        <v>被动祈祷lv9</v>
      </c>
      <c r="T601" t="s">
        <v>137</v>
      </c>
      <c r="U601" t="e">
        <f>INT(VLOOKUP($I601,角色属性概况!$I:$O,VLOOKUP($H601,对应表!$AD:$AE,2,FALSE),FALSE)*$J601)</f>
        <v>#N/A</v>
      </c>
      <c r="AI601" s="12" t="str">
        <f t="shared" si="166"/>
        <v/>
      </c>
      <c r="AR601">
        <v>999</v>
      </c>
      <c r="AU601" s="4"/>
      <c r="AV601" s="4"/>
      <c r="AW601" s="4"/>
      <c r="AX601" s="4"/>
      <c r="AZ601" s="12" t="str">
        <f t="shared" si="167"/>
        <v/>
      </c>
      <c r="BA601" s="12" t="str">
        <f>IF(_xlfn.IFNA(VLOOKUP(AU601,$K:$L,2,FALSE),"")=0,"",_xlfn.IFNA(VLOOKUP(AU601,$K:$L,2,FALSE),""))</f>
        <v/>
      </c>
      <c r="BB601" s="12" t="str">
        <f>IF(_xlfn.IFNA(VLOOKUP(AV601,$K:$L,2,FALSE),"")=0,"",_xlfn.IFNA(VLOOKUP(AV601,$K:$L,2,FALSE),""))</f>
        <v/>
      </c>
      <c r="BC601" s="12" t="str">
        <f>IF(_xlfn.IFNA(VLOOKUP(AW601,$K:$L,2,FALSE),"")=0,"",_xlfn.IFNA(VLOOKUP(AW601,$K:$L,2,FALSE),""))</f>
        <v/>
      </c>
      <c r="BD601" s="12" t="str">
        <f>IF(_xlfn.IFNA(VLOOKUP(AX601,$K:$L,2,FALSE),"")=0,"",_xlfn.IFNA(VLOOKUP(AX601,$K:$L,2,FALSE),""))</f>
        <v/>
      </c>
      <c r="BE601" s="12" t="str">
        <f>IF(_xlfn.IFNA(VLOOKUP(AY601,$K:$L,2,FALSE),"")=0,"",_xlfn.IFNA(VLOOKUP(AY601,$K:$L,2,FALSE),""))</f>
        <v/>
      </c>
      <c r="BF601" s="12" t="str">
        <f>_xlfn.IFNA(VLOOKUP(Y601,对应表!$Z:$AA,2,FALSE)&amp;Z601,"")</f>
        <v/>
      </c>
      <c r="BG601" s="12" t="str">
        <f>_xlfn.IFNA(VLOOKUP(AA601,对应表!$Z:$AA,2,FALSE)&amp;AB601,"")</f>
        <v/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L601" t="e">
        <f t="shared" si="163"/>
        <v>#N/A</v>
      </c>
      <c r="BM601" t="str">
        <f t="shared" si="164"/>
        <v/>
      </c>
    </row>
    <row r="602" spans="11:65" x14ac:dyDescent="0.15">
      <c r="K602" t="str">
        <f t="shared" si="165"/>
        <v>被动祈祷lv10</v>
      </c>
      <c r="L602" s="6" t="str">
        <f>Q602&amp;":"&amp;M602&amp;":"&amp;VLOOKUP(N602,对应表!B:C,2,FALSE)&amp;":"&amp;IF(buff!O602="",0,O602)</f>
        <v>20530:100:3:9</v>
      </c>
      <c r="M602">
        <v>100</v>
      </c>
      <c r="N602" s="1" t="s">
        <v>120</v>
      </c>
      <c r="O602">
        <v>9</v>
      </c>
      <c r="Q602">
        <v>20530</v>
      </c>
      <c r="R602" s="4" t="s">
        <v>980</v>
      </c>
      <c r="S602" s="4" t="str">
        <f t="shared" si="162"/>
        <v>被动祈祷lv10</v>
      </c>
      <c r="T602" t="s">
        <v>137</v>
      </c>
      <c r="U602" t="e">
        <f>INT(VLOOKUP($I602,角色属性概况!$I:$O,VLOOKUP($H602,对应表!$AD:$AE,2,FALSE),FALSE)*$J602)</f>
        <v>#N/A</v>
      </c>
      <c r="AI602" s="12" t="str">
        <f t="shared" si="166"/>
        <v/>
      </c>
      <c r="AR602">
        <v>999</v>
      </c>
      <c r="AU602" s="4"/>
      <c r="AV602" s="4"/>
      <c r="AW602" s="4"/>
      <c r="AX602" s="4"/>
      <c r="AZ602" s="12" t="str">
        <f t="shared" si="167"/>
        <v/>
      </c>
      <c r="BA602" s="12" t="str">
        <f>IF(_xlfn.IFNA(VLOOKUP(AU602,$K:$L,2,FALSE),"")=0,"",_xlfn.IFNA(VLOOKUP(AU602,$K:$L,2,FALSE),""))</f>
        <v/>
      </c>
      <c r="BB602" s="12" t="str">
        <f>IF(_xlfn.IFNA(VLOOKUP(AV602,$K:$L,2,FALSE),"")=0,"",_xlfn.IFNA(VLOOKUP(AV602,$K:$L,2,FALSE),""))</f>
        <v/>
      </c>
      <c r="BC602" s="12" t="str">
        <f>IF(_xlfn.IFNA(VLOOKUP(AW602,$K:$L,2,FALSE),"")=0,"",_xlfn.IFNA(VLOOKUP(AW602,$K:$L,2,FALSE),""))</f>
        <v/>
      </c>
      <c r="BD602" s="12" t="str">
        <f>IF(_xlfn.IFNA(VLOOKUP(AX602,$K:$L,2,FALSE),"")=0,"",_xlfn.IFNA(VLOOKUP(AX602,$K:$L,2,FALSE),""))</f>
        <v/>
      </c>
      <c r="BE602" s="12" t="str">
        <f>IF(_xlfn.IFNA(VLOOKUP(AY602,$K:$L,2,FALSE),"")=0,"",_xlfn.IFNA(VLOOKUP(AY602,$K:$L,2,FALSE),""))</f>
        <v/>
      </c>
      <c r="BF602" s="12" t="str">
        <f>_xlfn.IFNA(VLOOKUP(Y602,对应表!$Z:$AA,2,FALSE)&amp;Z602,"")</f>
        <v/>
      </c>
      <c r="BG602" s="12" t="str">
        <f>_xlfn.IFNA(VLOOKUP(AA602,对应表!$Z:$AA,2,FALSE)&amp;AB602,"")</f>
        <v/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L602" t="e">
        <f t="shared" si="163"/>
        <v>#N/A</v>
      </c>
      <c r="BM602" t="str">
        <f t="shared" si="164"/>
        <v/>
      </c>
    </row>
    <row r="603" spans="11:65" x14ac:dyDescent="0.15">
      <c r="K603" t="str">
        <f t="shared" si="165"/>
        <v>被动祈祷lv11</v>
      </c>
      <c r="L603" s="6" t="str">
        <f>Q603&amp;":"&amp;M603&amp;":"&amp;VLOOKUP(N603,对应表!B:C,2,FALSE)&amp;":"&amp;IF(buff!O603="",0,O603)</f>
        <v>20531:100:3:9</v>
      </c>
      <c r="M603">
        <v>100</v>
      </c>
      <c r="N603" s="1" t="s">
        <v>120</v>
      </c>
      <c r="O603">
        <v>9</v>
      </c>
      <c r="Q603">
        <v>20531</v>
      </c>
      <c r="R603" s="4" t="s">
        <v>981</v>
      </c>
      <c r="S603" s="4" t="str">
        <f t="shared" si="162"/>
        <v>被动祈祷lv11</v>
      </c>
      <c r="T603" t="s">
        <v>137</v>
      </c>
      <c r="U603" t="e">
        <f>INT(VLOOKUP($I603,角色属性概况!$I:$O,VLOOKUP($H603,对应表!$AD:$AE,2,FALSE),FALSE)*$J603)</f>
        <v>#N/A</v>
      </c>
      <c r="AI603" s="12" t="str">
        <f t="shared" si="166"/>
        <v/>
      </c>
      <c r="AR603">
        <v>999</v>
      </c>
      <c r="AU603" s="4"/>
      <c r="AV603" s="4"/>
      <c r="AW603" s="4"/>
      <c r="AX603" s="4"/>
      <c r="AZ603" s="12" t="str">
        <f t="shared" si="167"/>
        <v/>
      </c>
      <c r="BA603" s="12" t="str">
        <f>IF(_xlfn.IFNA(VLOOKUP(AU603,$K:$L,2,FALSE),"")=0,"",_xlfn.IFNA(VLOOKUP(AU603,$K:$L,2,FALSE),""))</f>
        <v/>
      </c>
      <c r="BB603" s="12" t="str">
        <f>IF(_xlfn.IFNA(VLOOKUP(AV603,$K:$L,2,FALSE),"")=0,"",_xlfn.IFNA(VLOOKUP(AV603,$K:$L,2,FALSE),""))</f>
        <v/>
      </c>
      <c r="BC603" s="12" t="str">
        <f>IF(_xlfn.IFNA(VLOOKUP(AW603,$K:$L,2,FALSE),"")=0,"",_xlfn.IFNA(VLOOKUP(AW603,$K:$L,2,FALSE),""))</f>
        <v/>
      </c>
      <c r="BD603" s="12" t="str">
        <f>IF(_xlfn.IFNA(VLOOKUP(AX603,$K:$L,2,FALSE),"")=0,"",_xlfn.IFNA(VLOOKUP(AX603,$K:$L,2,FALSE),""))</f>
        <v/>
      </c>
      <c r="BE603" s="12" t="str">
        <f>IF(_xlfn.IFNA(VLOOKUP(AY603,$K:$L,2,FALSE),"")=0,"",_xlfn.IFNA(VLOOKUP(AY603,$K:$L,2,FALSE),""))</f>
        <v/>
      </c>
      <c r="BF603" s="12" t="str">
        <f>_xlfn.IFNA(VLOOKUP(Y603,对应表!$Z:$AA,2,FALSE)&amp;Z603,"")</f>
        <v/>
      </c>
      <c r="BG603" s="12" t="str">
        <f>_xlfn.IFNA(VLOOKUP(AA603,对应表!$Z:$AA,2,FALSE)&amp;AB603,"")</f>
        <v/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L603" t="e">
        <f t="shared" si="163"/>
        <v>#N/A</v>
      </c>
      <c r="BM603" t="str">
        <f t="shared" si="164"/>
        <v/>
      </c>
    </row>
    <row r="604" spans="11:65" x14ac:dyDescent="0.15">
      <c r="K604" t="str">
        <f t="shared" si="165"/>
        <v>被动祈祷lv12</v>
      </c>
      <c r="L604" s="6" t="str">
        <f>Q604&amp;":"&amp;M604&amp;":"&amp;VLOOKUP(N604,对应表!B:C,2,FALSE)&amp;":"&amp;IF(buff!O604="",0,O604)</f>
        <v>20532:100:3:9</v>
      </c>
      <c r="M604">
        <v>100</v>
      </c>
      <c r="N604" s="1" t="s">
        <v>120</v>
      </c>
      <c r="O604">
        <v>9</v>
      </c>
      <c r="Q604">
        <v>20532</v>
      </c>
      <c r="R604" s="4" t="s">
        <v>982</v>
      </c>
      <c r="S604" s="4" t="str">
        <f t="shared" si="162"/>
        <v>被动祈祷lv12</v>
      </c>
      <c r="T604" t="s">
        <v>137</v>
      </c>
      <c r="U604" t="e">
        <f>INT(VLOOKUP($I604,角色属性概况!$I:$O,VLOOKUP($H604,对应表!$AD:$AE,2,FALSE),FALSE)*$J604)</f>
        <v>#N/A</v>
      </c>
      <c r="AI604" s="12" t="str">
        <f t="shared" si="166"/>
        <v/>
      </c>
      <c r="AR604">
        <v>999</v>
      </c>
      <c r="AU604" s="4"/>
      <c r="AV604" s="4"/>
      <c r="AW604" s="4"/>
      <c r="AX604" s="4"/>
      <c r="AZ604" s="12" t="str">
        <f t="shared" si="167"/>
        <v/>
      </c>
      <c r="BA604" s="12" t="str">
        <f>IF(_xlfn.IFNA(VLOOKUP(AU604,$K:$L,2,FALSE),"")=0,"",_xlfn.IFNA(VLOOKUP(AU604,$K:$L,2,FALSE),""))</f>
        <v/>
      </c>
      <c r="BB604" s="12" t="str">
        <f>IF(_xlfn.IFNA(VLOOKUP(AV604,$K:$L,2,FALSE),"")=0,"",_xlfn.IFNA(VLOOKUP(AV604,$K:$L,2,FALSE),""))</f>
        <v/>
      </c>
      <c r="BC604" s="12" t="str">
        <f>IF(_xlfn.IFNA(VLOOKUP(AW604,$K:$L,2,FALSE),"")=0,"",_xlfn.IFNA(VLOOKUP(AW604,$K:$L,2,FALSE),""))</f>
        <v/>
      </c>
      <c r="BD604" s="12" t="str">
        <f>IF(_xlfn.IFNA(VLOOKUP(AX604,$K:$L,2,FALSE),"")=0,"",_xlfn.IFNA(VLOOKUP(AX604,$K:$L,2,FALSE),""))</f>
        <v/>
      </c>
      <c r="BE604" s="12" t="str">
        <f>IF(_xlfn.IFNA(VLOOKUP(AY604,$K:$L,2,FALSE),"")=0,"",_xlfn.IFNA(VLOOKUP(AY604,$K:$L,2,FALSE),""))</f>
        <v/>
      </c>
      <c r="BF604" s="12" t="str">
        <f>_xlfn.IFNA(VLOOKUP(Y604,对应表!$Z:$AA,2,FALSE)&amp;Z604,"")</f>
        <v/>
      </c>
      <c r="BG604" s="12" t="str">
        <f>_xlfn.IFNA(VLOOKUP(AA604,对应表!$Z:$AA,2,FALSE)&amp;AB604,"")</f>
        <v/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L604" t="e">
        <f t="shared" si="163"/>
        <v>#N/A</v>
      </c>
      <c r="BM604" t="str">
        <f t="shared" si="164"/>
        <v/>
      </c>
    </row>
    <row r="605" spans="11:65" x14ac:dyDescent="0.15">
      <c r="K605" t="str">
        <f t="shared" si="165"/>
        <v>被动祈祷lv13</v>
      </c>
      <c r="L605" s="6" t="str">
        <f>Q605&amp;":"&amp;M605&amp;":"&amp;VLOOKUP(N605,对应表!B:C,2,FALSE)&amp;":"&amp;IF(buff!O605="",0,O605)</f>
        <v>20533:100:3:9</v>
      </c>
      <c r="M605">
        <v>100</v>
      </c>
      <c r="N605" s="1" t="s">
        <v>120</v>
      </c>
      <c r="O605">
        <v>9</v>
      </c>
      <c r="Q605">
        <v>20533</v>
      </c>
      <c r="R605" s="4" t="s">
        <v>983</v>
      </c>
      <c r="S605" s="4" t="str">
        <f t="shared" si="162"/>
        <v>被动祈祷lv13</v>
      </c>
      <c r="T605" t="s">
        <v>137</v>
      </c>
      <c r="U605" t="e">
        <f>INT(VLOOKUP($I605,角色属性概况!$I:$O,VLOOKUP($H605,对应表!$AD:$AE,2,FALSE),FALSE)*$J605)</f>
        <v>#N/A</v>
      </c>
      <c r="AI605" s="12" t="str">
        <f t="shared" si="166"/>
        <v/>
      </c>
      <c r="AR605">
        <v>999</v>
      </c>
      <c r="AU605" s="4"/>
      <c r="AV605" s="4"/>
      <c r="AW605" s="4"/>
      <c r="AX605" s="4"/>
      <c r="AZ605" s="12" t="str">
        <f t="shared" si="167"/>
        <v/>
      </c>
      <c r="BA605" s="12" t="str">
        <f>IF(_xlfn.IFNA(VLOOKUP(AU605,$K:$L,2,FALSE),"")=0,"",_xlfn.IFNA(VLOOKUP(AU605,$K:$L,2,FALSE),""))</f>
        <v/>
      </c>
      <c r="BB605" s="12" t="str">
        <f>IF(_xlfn.IFNA(VLOOKUP(AV605,$K:$L,2,FALSE),"")=0,"",_xlfn.IFNA(VLOOKUP(AV605,$K:$L,2,FALSE),""))</f>
        <v/>
      </c>
      <c r="BC605" s="12" t="str">
        <f>IF(_xlfn.IFNA(VLOOKUP(AW605,$K:$L,2,FALSE),"")=0,"",_xlfn.IFNA(VLOOKUP(AW605,$K:$L,2,FALSE),""))</f>
        <v/>
      </c>
      <c r="BD605" s="12" t="str">
        <f>IF(_xlfn.IFNA(VLOOKUP(AX605,$K:$L,2,FALSE),"")=0,"",_xlfn.IFNA(VLOOKUP(AX605,$K:$L,2,FALSE),""))</f>
        <v/>
      </c>
      <c r="BE605" s="12" t="str">
        <f>IF(_xlfn.IFNA(VLOOKUP(AY605,$K:$L,2,FALSE),"")=0,"",_xlfn.IFNA(VLOOKUP(AY605,$K:$L,2,FALSE),""))</f>
        <v/>
      </c>
      <c r="BF605" s="12" t="str">
        <f>_xlfn.IFNA(VLOOKUP(Y605,对应表!$Z:$AA,2,FALSE)&amp;Z605,"")</f>
        <v/>
      </c>
      <c r="BG605" s="12" t="str">
        <f>_xlfn.IFNA(VLOOKUP(AA605,对应表!$Z:$AA,2,FALSE)&amp;AB605,"")</f>
        <v/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L605" t="e">
        <f t="shared" si="163"/>
        <v>#N/A</v>
      </c>
      <c r="BM605" t="str">
        <f t="shared" si="164"/>
        <v/>
      </c>
    </row>
    <row r="606" spans="11:65" x14ac:dyDescent="0.15">
      <c r="K606" t="str">
        <f t="shared" si="165"/>
        <v>被动祈祷lv14</v>
      </c>
      <c r="L606" s="6" t="str">
        <f>Q606&amp;":"&amp;M606&amp;":"&amp;VLOOKUP(N606,对应表!B:C,2,FALSE)&amp;":"&amp;IF(buff!O606="",0,O606)</f>
        <v>20534:100:3:9</v>
      </c>
      <c r="M606">
        <v>100</v>
      </c>
      <c r="N606" s="1" t="s">
        <v>120</v>
      </c>
      <c r="O606">
        <v>9</v>
      </c>
      <c r="Q606">
        <v>20534</v>
      </c>
      <c r="R606" s="4" t="s">
        <v>984</v>
      </c>
      <c r="S606" s="4" t="str">
        <f t="shared" si="162"/>
        <v>被动祈祷lv14</v>
      </c>
      <c r="T606" t="s">
        <v>137</v>
      </c>
      <c r="U606" t="e">
        <f>INT(VLOOKUP($I606,角色属性概况!$I:$O,VLOOKUP($H606,对应表!$AD:$AE,2,FALSE),FALSE)*$J606)</f>
        <v>#N/A</v>
      </c>
      <c r="AI606" s="12" t="str">
        <f t="shared" si="166"/>
        <v/>
      </c>
      <c r="AR606">
        <v>999</v>
      </c>
      <c r="AU606" s="4"/>
      <c r="AV606" s="4"/>
      <c r="AW606" s="4"/>
      <c r="AX606" s="4"/>
      <c r="AZ606" s="12" t="str">
        <f t="shared" si="167"/>
        <v/>
      </c>
      <c r="BA606" s="12" t="str">
        <f>IF(_xlfn.IFNA(VLOOKUP(AU606,$K:$L,2,FALSE),"")=0,"",_xlfn.IFNA(VLOOKUP(AU606,$K:$L,2,FALSE),""))</f>
        <v/>
      </c>
      <c r="BB606" s="12" t="str">
        <f>IF(_xlfn.IFNA(VLOOKUP(AV606,$K:$L,2,FALSE),"")=0,"",_xlfn.IFNA(VLOOKUP(AV606,$K:$L,2,FALSE),""))</f>
        <v/>
      </c>
      <c r="BC606" s="12" t="str">
        <f>IF(_xlfn.IFNA(VLOOKUP(AW606,$K:$L,2,FALSE),"")=0,"",_xlfn.IFNA(VLOOKUP(AW606,$K:$L,2,FALSE),""))</f>
        <v/>
      </c>
      <c r="BD606" s="12" t="str">
        <f>IF(_xlfn.IFNA(VLOOKUP(AX606,$K:$L,2,FALSE),"")=0,"",_xlfn.IFNA(VLOOKUP(AX606,$K:$L,2,FALSE),""))</f>
        <v/>
      </c>
      <c r="BE606" s="12" t="str">
        <f>IF(_xlfn.IFNA(VLOOKUP(AY606,$K:$L,2,FALSE),"")=0,"",_xlfn.IFNA(VLOOKUP(AY606,$K:$L,2,FALSE),""))</f>
        <v/>
      </c>
      <c r="BF606" s="12" t="str">
        <f>_xlfn.IFNA(VLOOKUP(Y606,对应表!$Z:$AA,2,FALSE)&amp;Z606,"")</f>
        <v/>
      </c>
      <c r="BG606" s="12" t="str">
        <f>_xlfn.IFNA(VLOOKUP(AA606,对应表!$Z:$AA,2,FALSE)&amp;AB606,"")</f>
        <v/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L606" t="e">
        <f t="shared" si="163"/>
        <v>#N/A</v>
      </c>
      <c r="BM606" t="str">
        <f t="shared" si="164"/>
        <v/>
      </c>
    </row>
    <row r="607" spans="11:65" x14ac:dyDescent="0.15">
      <c r="K607" t="str">
        <f t="shared" si="165"/>
        <v>被动祈祷lv15</v>
      </c>
      <c r="L607" s="6" t="str">
        <f>Q607&amp;":"&amp;M607&amp;":"&amp;VLOOKUP(N607,对应表!B:C,2,FALSE)&amp;":"&amp;IF(buff!O607="",0,O607)</f>
        <v>20535:100:3:9</v>
      </c>
      <c r="M607">
        <v>100</v>
      </c>
      <c r="N607" s="1" t="s">
        <v>120</v>
      </c>
      <c r="O607">
        <v>9</v>
      </c>
      <c r="Q607">
        <v>20535</v>
      </c>
      <c r="R607" s="4" t="s">
        <v>985</v>
      </c>
      <c r="S607" s="4" t="str">
        <f t="shared" si="162"/>
        <v>被动祈祷lv15</v>
      </c>
      <c r="T607" t="s">
        <v>137</v>
      </c>
      <c r="U607" t="e">
        <f>INT(VLOOKUP($I607,角色属性概况!$I:$O,VLOOKUP($H607,对应表!$AD:$AE,2,FALSE),FALSE)*$J607)</f>
        <v>#N/A</v>
      </c>
      <c r="AI607" s="12" t="str">
        <f t="shared" si="166"/>
        <v/>
      </c>
      <c r="AR607">
        <v>999</v>
      </c>
      <c r="AU607" s="4"/>
      <c r="AV607" s="4"/>
      <c r="AW607" s="4"/>
      <c r="AX607" s="4"/>
      <c r="AZ607" s="12" t="str">
        <f t="shared" si="167"/>
        <v/>
      </c>
      <c r="BA607" s="12" t="str">
        <f>IF(_xlfn.IFNA(VLOOKUP(AU607,$K:$L,2,FALSE),"")=0,"",_xlfn.IFNA(VLOOKUP(AU607,$K:$L,2,FALSE),""))</f>
        <v/>
      </c>
      <c r="BB607" s="12" t="str">
        <f>IF(_xlfn.IFNA(VLOOKUP(AV607,$K:$L,2,FALSE),"")=0,"",_xlfn.IFNA(VLOOKUP(AV607,$K:$L,2,FALSE),""))</f>
        <v/>
      </c>
      <c r="BC607" s="12" t="str">
        <f>IF(_xlfn.IFNA(VLOOKUP(AW607,$K:$L,2,FALSE),"")=0,"",_xlfn.IFNA(VLOOKUP(AW607,$K:$L,2,FALSE),""))</f>
        <v/>
      </c>
      <c r="BD607" s="12" t="str">
        <f>IF(_xlfn.IFNA(VLOOKUP(AX607,$K:$L,2,FALSE),"")=0,"",_xlfn.IFNA(VLOOKUP(AX607,$K:$L,2,FALSE),""))</f>
        <v/>
      </c>
      <c r="BE607" s="12" t="str">
        <f>IF(_xlfn.IFNA(VLOOKUP(AY607,$K:$L,2,FALSE),"")=0,"",_xlfn.IFNA(VLOOKUP(AY607,$K:$L,2,FALSE),""))</f>
        <v/>
      </c>
      <c r="BF607" s="12" t="str">
        <f>_xlfn.IFNA(VLOOKUP(Y607,对应表!$Z:$AA,2,FALSE)&amp;Z607,"")</f>
        <v/>
      </c>
      <c r="BG607" s="12" t="str">
        <f>_xlfn.IFNA(VLOOKUP(AA607,对应表!$Z:$AA,2,FALSE)&amp;AB607,"")</f>
        <v/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L607" t="e">
        <f t="shared" si="163"/>
        <v>#N/A</v>
      </c>
      <c r="BM607" t="str">
        <f t="shared" si="164"/>
        <v/>
      </c>
    </row>
    <row r="608" spans="11:65" x14ac:dyDescent="0.15">
      <c r="K608" t="str">
        <f t="shared" si="165"/>
        <v>被动祈祷lv16</v>
      </c>
      <c r="L608" s="6" t="str">
        <f>Q608&amp;":"&amp;M608&amp;":"&amp;VLOOKUP(N608,对应表!B:C,2,FALSE)&amp;":"&amp;IF(buff!O608="",0,O608)</f>
        <v>20536:100:3:9</v>
      </c>
      <c r="M608">
        <v>100</v>
      </c>
      <c r="N608" s="1" t="s">
        <v>120</v>
      </c>
      <c r="O608">
        <v>9</v>
      </c>
      <c r="Q608">
        <v>20536</v>
      </c>
      <c r="R608" s="4" t="s">
        <v>986</v>
      </c>
      <c r="S608" s="4" t="str">
        <f t="shared" si="162"/>
        <v>被动祈祷lv16</v>
      </c>
      <c r="T608" t="s">
        <v>137</v>
      </c>
      <c r="U608" t="e">
        <f>INT(VLOOKUP($I608,角色属性概况!$I:$O,VLOOKUP($H608,对应表!$AD:$AE,2,FALSE),FALSE)*$J608)</f>
        <v>#N/A</v>
      </c>
      <c r="AI608" s="12" t="str">
        <f t="shared" si="166"/>
        <v/>
      </c>
      <c r="AR608">
        <v>999</v>
      </c>
      <c r="AU608" s="4"/>
      <c r="AV608" s="4"/>
      <c r="AW608" s="4"/>
      <c r="AX608" s="4"/>
      <c r="AZ608" s="12" t="str">
        <f t="shared" si="167"/>
        <v/>
      </c>
      <c r="BA608" s="12" t="str">
        <f>IF(_xlfn.IFNA(VLOOKUP(AU608,$K:$L,2,FALSE),"")=0,"",_xlfn.IFNA(VLOOKUP(AU608,$K:$L,2,FALSE),""))</f>
        <v/>
      </c>
      <c r="BB608" s="12" t="str">
        <f>IF(_xlfn.IFNA(VLOOKUP(AV608,$K:$L,2,FALSE),"")=0,"",_xlfn.IFNA(VLOOKUP(AV608,$K:$L,2,FALSE),""))</f>
        <v/>
      </c>
      <c r="BC608" s="12" t="str">
        <f>IF(_xlfn.IFNA(VLOOKUP(AW608,$K:$L,2,FALSE),"")=0,"",_xlfn.IFNA(VLOOKUP(AW608,$K:$L,2,FALSE),""))</f>
        <v/>
      </c>
      <c r="BD608" s="12" t="str">
        <f>IF(_xlfn.IFNA(VLOOKUP(AX608,$K:$L,2,FALSE),"")=0,"",_xlfn.IFNA(VLOOKUP(AX608,$K:$L,2,FALSE),""))</f>
        <v/>
      </c>
      <c r="BE608" s="12" t="str">
        <f>IF(_xlfn.IFNA(VLOOKUP(AY608,$K:$L,2,FALSE),"")=0,"",_xlfn.IFNA(VLOOKUP(AY608,$K:$L,2,FALSE),""))</f>
        <v/>
      </c>
      <c r="BF608" s="12" t="str">
        <f>_xlfn.IFNA(VLOOKUP(Y608,对应表!$Z:$AA,2,FALSE)&amp;Z608,"")</f>
        <v/>
      </c>
      <c r="BG608" s="12" t="str">
        <f>_xlfn.IFNA(VLOOKUP(AA608,对应表!$Z:$AA,2,FALSE)&amp;AB608,"")</f>
        <v/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L608" t="e">
        <f t="shared" si="163"/>
        <v>#N/A</v>
      </c>
      <c r="BM608" t="str">
        <f t="shared" si="164"/>
        <v/>
      </c>
    </row>
    <row r="609" spans="11:65" x14ac:dyDescent="0.15">
      <c r="K609" t="str">
        <f t="shared" si="165"/>
        <v>被动祈祷lv17</v>
      </c>
      <c r="L609" s="6" t="str">
        <f>Q609&amp;":"&amp;M609&amp;":"&amp;VLOOKUP(N609,对应表!B:C,2,FALSE)&amp;":"&amp;IF(buff!O609="",0,O609)</f>
        <v>20537:100:3:9</v>
      </c>
      <c r="M609">
        <v>100</v>
      </c>
      <c r="N609" s="1" t="s">
        <v>120</v>
      </c>
      <c r="O609">
        <v>9</v>
      </c>
      <c r="Q609">
        <v>20537</v>
      </c>
      <c r="R609" s="4" t="s">
        <v>987</v>
      </c>
      <c r="S609" s="4" t="str">
        <f t="shared" si="162"/>
        <v>被动祈祷lv17</v>
      </c>
      <c r="T609" t="s">
        <v>137</v>
      </c>
      <c r="U609" t="e">
        <f>INT(VLOOKUP($I609,角色属性概况!$I:$O,VLOOKUP($H609,对应表!$AD:$AE,2,FALSE),FALSE)*$J609)</f>
        <v>#N/A</v>
      </c>
      <c r="AI609" s="12" t="str">
        <f t="shared" si="166"/>
        <v/>
      </c>
      <c r="AR609">
        <v>999</v>
      </c>
      <c r="AU609" s="4"/>
      <c r="AV609" s="4"/>
      <c r="AW609" s="4"/>
      <c r="AX609" s="4"/>
      <c r="AZ609" s="12" t="str">
        <f t="shared" si="167"/>
        <v/>
      </c>
      <c r="BA609" s="12" t="str">
        <f>IF(_xlfn.IFNA(VLOOKUP(AU609,$K:$L,2,FALSE),"")=0,"",_xlfn.IFNA(VLOOKUP(AU609,$K:$L,2,FALSE),""))</f>
        <v/>
      </c>
      <c r="BB609" s="12" t="str">
        <f>IF(_xlfn.IFNA(VLOOKUP(AV609,$K:$L,2,FALSE),"")=0,"",_xlfn.IFNA(VLOOKUP(AV609,$K:$L,2,FALSE),""))</f>
        <v/>
      </c>
      <c r="BC609" s="12" t="str">
        <f>IF(_xlfn.IFNA(VLOOKUP(AW609,$K:$L,2,FALSE),"")=0,"",_xlfn.IFNA(VLOOKUP(AW609,$K:$L,2,FALSE),""))</f>
        <v/>
      </c>
      <c r="BD609" s="12" t="str">
        <f>IF(_xlfn.IFNA(VLOOKUP(AX609,$K:$L,2,FALSE),"")=0,"",_xlfn.IFNA(VLOOKUP(AX609,$K:$L,2,FALSE),""))</f>
        <v/>
      </c>
      <c r="BE609" s="12" t="str">
        <f>IF(_xlfn.IFNA(VLOOKUP(AY609,$K:$L,2,FALSE),"")=0,"",_xlfn.IFNA(VLOOKUP(AY609,$K:$L,2,FALSE),""))</f>
        <v/>
      </c>
      <c r="BF609" s="12" t="str">
        <f>_xlfn.IFNA(VLOOKUP(Y609,对应表!$Z:$AA,2,FALSE)&amp;Z609,"")</f>
        <v/>
      </c>
      <c r="BG609" s="12" t="str">
        <f>_xlfn.IFNA(VLOOKUP(AA609,对应表!$Z:$AA,2,FALSE)&amp;AB609,"")</f>
        <v/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L609" t="e">
        <f t="shared" si="163"/>
        <v>#N/A</v>
      </c>
      <c r="BM609" t="str">
        <f t="shared" si="164"/>
        <v/>
      </c>
    </row>
    <row r="610" spans="11:65" x14ac:dyDescent="0.15">
      <c r="K610" t="str">
        <f t="shared" si="165"/>
        <v>被动祈祷lv18</v>
      </c>
      <c r="L610" s="6" t="str">
        <f>Q610&amp;":"&amp;M610&amp;":"&amp;VLOOKUP(N610,对应表!B:C,2,FALSE)&amp;":"&amp;IF(buff!O610="",0,O610)</f>
        <v>20538:100:3:9</v>
      </c>
      <c r="M610">
        <v>100</v>
      </c>
      <c r="N610" s="1" t="s">
        <v>120</v>
      </c>
      <c r="O610">
        <v>9</v>
      </c>
      <c r="Q610">
        <v>20538</v>
      </c>
      <c r="R610" s="4" t="s">
        <v>988</v>
      </c>
      <c r="S610" s="4" t="str">
        <f t="shared" si="162"/>
        <v>被动祈祷lv18</v>
      </c>
      <c r="T610" t="s">
        <v>137</v>
      </c>
      <c r="U610" t="e">
        <f>INT(VLOOKUP($I610,角色属性概况!$I:$O,VLOOKUP($H610,对应表!$AD:$AE,2,FALSE),FALSE)*$J610)</f>
        <v>#N/A</v>
      </c>
      <c r="AI610" s="12" t="str">
        <f t="shared" si="166"/>
        <v/>
      </c>
      <c r="AR610">
        <v>999</v>
      </c>
      <c r="AU610" s="4"/>
      <c r="AV610" s="4"/>
      <c r="AW610" s="4"/>
      <c r="AX610" s="4"/>
      <c r="AZ610" s="12" t="str">
        <f t="shared" si="167"/>
        <v/>
      </c>
      <c r="BA610" s="12" t="str">
        <f>IF(_xlfn.IFNA(VLOOKUP(AU610,$K:$L,2,FALSE),"")=0,"",_xlfn.IFNA(VLOOKUP(AU610,$K:$L,2,FALSE),""))</f>
        <v/>
      </c>
      <c r="BB610" s="12" t="str">
        <f>IF(_xlfn.IFNA(VLOOKUP(AV610,$K:$L,2,FALSE),"")=0,"",_xlfn.IFNA(VLOOKUP(AV610,$K:$L,2,FALSE),""))</f>
        <v/>
      </c>
      <c r="BC610" s="12" t="str">
        <f>IF(_xlfn.IFNA(VLOOKUP(AW610,$K:$L,2,FALSE),"")=0,"",_xlfn.IFNA(VLOOKUP(AW610,$K:$L,2,FALSE),""))</f>
        <v/>
      </c>
      <c r="BD610" s="12" t="str">
        <f>IF(_xlfn.IFNA(VLOOKUP(AX610,$K:$L,2,FALSE),"")=0,"",_xlfn.IFNA(VLOOKUP(AX610,$K:$L,2,FALSE),""))</f>
        <v/>
      </c>
      <c r="BE610" s="12" t="str">
        <f>IF(_xlfn.IFNA(VLOOKUP(AY610,$K:$L,2,FALSE),"")=0,"",_xlfn.IFNA(VLOOKUP(AY610,$K:$L,2,FALSE),""))</f>
        <v/>
      </c>
      <c r="BF610" s="12" t="str">
        <f>_xlfn.IFNA(VLOOKUP(Y610,对应表!$Z:$AA,2,FALSE)&amp;Z610,"")</f>
        <v/>
      </c>
      <c r="BG610" s="12" t="str">
        <f>_xlfn.IFNA(VLOOKUP(AA610,对应表!$Z:$AA,2,FALSE)&amp;AB610,"")</f>
        <v/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L610" t="e">
        <f t="shared" si="163"/>
        <v>#N/A</v>
      </c>
      <c r="BM610" t="str">
        <f t="shared" si="164"/>
        <v/>
      </c>
    </row>
    <row r="611" spans="11:65" x14ac:dyDescent="0.15">
      <c r="K611" t="str">
        <f t="shared" si="165"/>
        <v>被动祈祷lv19</v>
      </c>
      <c r="L611" s="6" t="str">
        <f>Q611&amp;":"&amp;M611&amp;":"&amp;VLOOKUP(N611,对应表!B:C,2,FALSE)&amp;":"&amp;IF(buff!O611="",0,O611)</f>
        <v>20539:100:3:9</v>
      </c>
      <c r="M611">
        <v>100</v>
      </c>
      <c r="N611" s="1" t="s">
        <v>120</v>
      </c>
      <c r="O611">
        <v>9</v>
      </c>
      <c r="Q611">
        <v>20539</v>
      </c>
      <c r="R611" s="4" t="s">
        <v>989</v>
      </c>
      <c r="S611" s="4" t="str">
        <f t="shared" si="162"/>
        <v>被动祈祷lv19</v>
      </c>
      <c r="T611" t="s">
        <v>137</v>
      </c>
      <c r="U611" t="e">
        <f>INT(VLOOKUP($I611,角色属性概况!$I:$O,VLOOKUP($H611,对应表!$AD:$AE,2,FALSE),FALSE)*$J611)</f>
        <v>#N/A</v>
      </c>
      <c r="AI611" s="12" t="str">
        <f t="shared" si="166"/>
        <v/>
      </c>
      <c r="AR611">
        <v>999</v>
      </c>
      <c r="AU611" s="4"/>
      <c r="AV611" s="4"/>
      <c r="AW611" s="4"/>
      <c r="AX611" s="4"/>
      <c r="AZ611" s="12" t="str">
        <f t="shared" si="167"/>
        <v/>
      </c>
      <c r="BA611" s="12" t="str">
        <f>IF(_xlfn.IFNA(VLOOKUP(AU611,$K:$L,2,FALSE),"")=0,"",_xlfn.IFNA(VLOOKUP(AU611,$K:$L,2,FALSE),""))</f>
        <v/>
      </c>
      <c r="BB611" s="12" t="str">
        <f>IF(_xlfn.IFNA(VLOOKUP(AV611,$K:$L,2,FALSE),"")=0,"",_xlfn.IFNA(VLOOKUP(AV611,$K:$L,2,FALSE),""))</f>
        <v/>
      </c>
      <c r="BC611" s="12" t="str">
        <f>IF(_xlfn.IFNA(VLOOKUP(AW611,$K:$L,2,FALSE),"")=0,"",_xlfn.IFNA(VLOOKUP(AW611,$K:$L,2,FALSE),""))</f>
        <v/>
      </c>
      <c r="BD611" s="12" t="str">
        <f>IF(_xlfn.IFNA(VLOOKUP(AX611,$K:$L,2,FALSE),"")=0,"",_xlfn.IFNA(VLOOKUP(AX611,$K:$L,2,FALSE),""))</f>
        <v/>
      </c>
      <c r="BE611" s="12" t="str">
        <f>IF(_xlfn.IFNA(VLOOKUP(AY611,$K:$L,2,FALSE),"")=0,"",_xlfn.IFNA(VLOOKUP(AY611,$K:$L,2,FALSE),""))</f>
        <v/>
      </c>
      <c r="BF611" s="12" t="str">
        <f>_xlfn.IFNA(VLOOKUP(Y611,对应表!$Z:$AA,2,FALSE)&amp;Z611,"")</f>
        <v/>
      </c>
      <c r="BG611" s="12" t="str">
        <f>_xlfn.IFNA(VLOOKUP(AA611,对应表!$Z:$AA,2,FALSE)&amp;AB611,"")</f>
        <v/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L611" t="e">
        <f t="shared" si="163"/>
        <v>#N/A</v>
      </c>
      <c r="BM611" t="str">
        <f t="shared" si="164"/>
        <v/>
      </c>
    </row>
    <row r="612" spans="11:65" x14ac:dyDescent="0.15">
      <c r="K612" t="str">
        <f t="shared" si="165"/>
        <v>被动祈祷lv20</v>
      </c>
      <c r="L612" s="6" t="str">
        <f>Q612&amp;":"&amp;M612&amp;":"&amp;VLOOKUP(N612,对应表!B:C,2,FALSE)&amp;":"&amp;IF(buff!O612="",0,O612)</f>
        <v>20540:100:3:9</v>
      </c>
      <c r="M612">
        <v>100</v>
      </c>
      <c r="N612" s="1" t="s">
        <v>120</v>
      </c>
      <c r="O612">
        <v>9</v>
      </c>
      <c r="Q612">
        <v>20540</v>
      </c>
      <c r="R612" s="4" t="s">
        <v>990</v>
      </c>
      <c r="S612" s="4" t="str">
        <f t="shared" si="162"/>
        <v>被动祈祷lv20</v>
      </c>
      <c r="T612" t="s">
        <v>137</v>
      </c>
      <c r="U612" t="e">
        <f>INT(VLOOKUP($I612,角色属性概况!$I:$O,VLOOKUP($H612,对应表!$AD:$AE,2,FALSE),FALSE)*$J612)</f>
        <v>#N/A</v>
      </c>
      <c r="AI612" s="12" t="str">
        <f t="shared" si="166"/>
        <v/>
      </c>
      <c r="AR612">
        <v>999</v>
      </c>
      <c r="AU612" s="4"/>
      <c r="AV612" s="4"/>
      <c r="AW612" s="4"/>
      <c r="AX612" s="4"/>
      <c r="AZ612" s="12" t="str">
        <f t="shared" si="167"/>
        <v/>
      </c>
      <c r="BA612" s="12" t="str">
        <f>IF(_xlfn.IFNA(VLOOKUP(AU612,$K:$L,2,FALSE),"")=0,"",_xlfn.IFNA(VLOOKUP(AU612,$K:$L,2,FALSE),""))</f>
        <v/>
      </c>
      <c r="BB612" s="12" t="str">
        <f>IF(_xlfn.IFNA(VLOOKUP(AV612,$K:$L,2,FALSE),"")=0,"",_xlfn.IFNA(VLOOKUP(AV612,$K:$L,2,FALSE),""))</f>
        <v/>
      </c>
      <c r="BC612" s="12" t="str">
        <f>IF(_xlfn.IFNA(VLOOKUP(AW612,$K:$L,2,FALSE),"")=0,"",_xlfn.IFNA(VLOOKUP(AW612,$K:$L,2,FALSE),""))</f>
        <v/>
      </c>
      <c r="BD612" s="12" t="str">
        <f>IF(_xlfn.IFNA(VLOOKUP(AX612,$K:$L,2,FALSE),"")=0,"",_xlfn.IFNA(VLOOKUP(AX612,$K:$L,2,FALSE),""))</f>
        <v/>
      </c>
      <c r="BE612" s="12" t="str">
        <f>IF(_xlfn.IFNA(VLOOKUP(AY612,$K:$L,2,FALSE),"")=0,"",_xlfn.IFNA(VLOOKUP(AY612,$K:$L,2,FALSE),""))</f>
        <v/>
      </c>
      <c r="BF612" s="12" t="str">
        <f>_xlfn.IFNA(VLOOKUP(Y612,对应表!$Z:$AA,2,FALSE)&amp;Z612,"")</f>
        <v/>
      </c>
      <c r="BG612" s="12" t="str">
        <f>_xlfn.IFNA(VLOOKUP(AA612,对应表!$Z:$AA,2,FALSE)&amp;AB612,"")</f>
        <v/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L612" t="e">
        <f t="shared" si="163"/>
        <v>#N/A</v>
      </c>
      <c r="BM612" t="str">
        <f t="shared" si="164"/>
        <v/>
      </c>
    </row>
    <row r="613" spans="11:65" x14ac:dyDescent="0.15">
      <c r="K613" t="str">
        <f t="shared" si="165"/>
        <v>被动免伤lv1</v>
      </c>
      <c r="L613" s="6" t="str">
        <f>Q613&amp;":"&amp;M613&amp;":"&amp;VLOOKUP(N613,对应表!B:C,2,FALSE)&amp;":"&amp;IF(buff!O613="",0,O613)</f>
        <v>20541:100:1:0</v>
      </c>
      <c r="M613">
        <v>100</v>
      </c>
      <c r="N613" s="1" t="s">
        <v>299</v>
      </c>
      <c r="O613">
        <v>0</v>
      </c>
      <c r="Q613">
        <v>20541</v>
      </c>
      <c r="R613" s="4" t="s">
        <v>1446</v>
      </c>
      <c r="S613" s="4" t="str">
        <f t="shared" si="162"/>
        <v>被动免伤lv1</v>
      </c>
      <c r="T613" t="s">
        <v>300</v>
      </c>
      <c r="Y613" t="s">
        <v>445</v>
      </c>
      <c r="Z613">
        <v>5</v>
      </c>
      <c r="AI613" s="12" t="str">
        <f t="shared" si="166"/>
        <v>TUF:5</v>
      </c>
      <c r="AR613">
        <v>999</v>
      </c>
      <c r="AU613" s="4"/>
      <c r="AV613" s="4"/>
      <c r="AW613" s="4"/>
      <c r="AX613" s="4"/>
      <c r="AZ613" s="12" t="str">
        <f t="shared" si="167"/>
        <v/>
      </c>
      <c r="BA613" s="12" t="str">
        <f>IF(_xlfn.IFNA(VLOOKUP(AU613,$K:$L,2,FALSE),"")=0,"",_xlfn.IFNA(VLOOKUP(AU613,$K:$L,2,FALSE),""))</f>
        <v/>
      </c>
      <c r="BB613" s="12" t="str">
        <f>IF(_xlfn.IFNA(VLOOKUP(AV613,$K:$L,2,FALSE),"")=0,"",_xlfn.IFNA(VLOOKUP(AV613,$K:$L,2,FALSE),""))</f>
        <v/>
      </c>
      <c r="BC613" s="12" t="str">
        <f>IF(_xlfn.IFNA(VLOOKUP(AW613,$K:$L,2,FALSE),"")=0,"",_xlfn.IFNA(VLOOKUP(AW613,$K:$L,2,FALSE),""))</f>
        <v/>
      </c>
      <c r="BD613" s="12" t="str">
        <f>IF(_xlfn.IFNA(VLOOKUP(AX613,$K:$L,2,FALSE),"")=0,"",_xlfn.IFNA(VLOOKUP(AX613,$K:$L,2,FALSE),""))</f>
        <v/>
      </c>
      <c r="BE613" s="12" t="str">
        <f>IF(_xlfn.IFNA(VLOOKUP(AY613,$K:$L,2,FALSE),"")=0,"",_xlfn.IFNA(VLOOKUP(AY613,$K:$L,2,FALSE),""))</f>
        <v/>
      </c>
      <c r="BF613" s="12" t="str">
        <f>_xlfn.IFNA(VLOOKUP(Y613,对应表!$Z:$AA,2,FALSE)&amp;Z613,"")</f>
        <v>TUF:5</v>
      </c>
      <c r="BG613" s="12" t="str">
        <f>_xlfn.IFNA(VLOOKUP(AA613,对应表!$Z:$AA,2,FALSE)&amp;AB613,"")</f>
        <v/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L613">
        <f t="shared" si="163"/>
        <v>5</v>
      </c>
      <c r="BM613" t="str">
        <f t="shared" si="164"/>
        <v/>
      </c>
    </row>
    <row r="614" spans="11:65" x14ac:dyDescent="0.15">
      <c r="K614" t="str">
        <f t="shared" si="165"/>
        <v>被动免伤lv2</v>
      </c>
      <c r="L614" s="6" t="str">
        <f>Q614&amp;":"&amp;M614&amp;":"&amp;VLOOKUP(N614,对应表!B:C,2,FALSE)&amp;":"&amp;IF(buff!O614="",0,O614)</f>
        <v>20542:100:1:0</v>
      </c>
      <c r="M614">
        <v>100</v>
      </c>
      <c r="N614" s="1" t="s">
        <v>299</v>
      </c>
      <c r="O614">
        <v>0</v>
      </c>
      <c r="Q614">
        <v>20542</v>
      </c>
      <c r="R614" s="4" t="s">
        <v>1447</v>
      </c>
      <c r="S614" s="4" t="str">
        <f t="shared" si="162"/>
        <v>被动免伤lv2</v>
      </c>
      <c r="T614" t="s">
        <v>300</v>
      </c>
      <c r="Y614" t="s">
        <v>445</v>
      </c>
      <c r="Z614">
        <v>6</v>
      </c>
      <c r="AI614" s="12" t="str">
        <f t="shared" si="166"/>
        <v>TUF:6</v>
      </c>
      <c r="AR614">
        <v>999</v>
      </c>
      <c r="AU614" s="4"/>
      <c r="AV614" s="4"/>
      <c r="AW614" s="4"/>
      <c r="AX614" s="4"/>
      <c r="AZ614" s="12" t="str">
        <f t="shared" si="167"/>
        <v/>
      </c>
      <c r="BA614" s="12" t="str">
        <f>IF(_xlfn.IFNA(VLOOKUP(AU614,$K:$L,2,FALSE),"")=0,"",_xlfn.IFNA(VLOOKUP(AU614,$K:$L,2,FALSE),""))</f>
        <v/>
      </c>
      <c r="BB614" s="12" t="str">
        <f>IF(_xlfn.IFNA(VLOOKUP(AV614,$K:$L,2,FALSE),"")=0,"",_xlfn.IFNA(VLOOKUP(AV614,$K:$L,2,FALSE),""))</f>
        <v/>
      </c>
      <c r="BC614" s="12" t="str">
        <f>IF(_xlfn.IFNA(VLOOKUP(AW614,$K:$L,2,FALSE),"")=0,"",_xlfn.IFNA(VLOOKUP(AW614,$K:$L,2,FALSE),""))</f>
        <v/>
      </c>
      <c r="BD614" s="12" t="str">
        <f>IF(_xlfn.IFNA(VLOOKUP(AX614,$K:$L,2,FALSE),"")=0,"",_xlfn.IFNA(VLOOKUP(AX614,$K:$L,2,FALSE),""))</f>
        <v/>
      </c>
      <c r="BE614" s="12" t="str">
        <f>IF(_xlfn.IFNA(VLOOKUP(AY614,$K:$L,2,FALSE),"")=0,"",_xlfn.IFNA(VLOOKUP(AY614,$K:$L,2,FALSE),""))</f>
        <v/>
      </c>
      <c r="BF614" s="12" t="str">
        <f>_xlfn.IFNA(VLOOKUP(Y614,对应表!$Z:$AA,2,FALSE)&amp;Z614,"")</f>
        <v>TUF:6</v>
      </c>
      <c r="BG614" s="12" t="str">
        <f>_xlfn.IFNA(VLOOKUP(AA614,对应表!$Z:$AA,2,FALSE)&amp;AB614,"")</f>
        <v/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L614">
        <f t="shared" si="163"/>
        <v>6</v>
      </c>
      <c r="BM614" t="str">
        <f t="shared" si="164"/>
        <v/>
      </c>
    </row>
    <row r="615" spans="11:65" x14ac:dyDescent="0.15">
      <c r="K615" t="str">
        <f t="shared" si="165"/>
        <v>被动免伤lv3</v>
      </c>
      <c r="L615" s="6" t="str">
        <f>Q615&amp;":"&amp;M615&amp;":"&amp;VLOOKUP(N615,对应表!B:C,2,FALSE)&amp;":"&amp;IF(buff!O615="",0,O615)</f>
        <v>20543:100:1:0</v>
      </c>
      <c r="M615">
        <v>100</v>
      </c>
      <c r="N615" s="1" t="s">
        <v>299</v>
      </c>
      <c r="O615">
        <v>0</v>
      </c>
      <c r="Q615">
        <v>20543</v>
      </c>
      <c r="R615" s="4" t="s">
        <v>1448</v>
      </c>
      <c r="S615" s="4" t="str">
        <f t="shared" si="162"/>
        <v>被动免伤lv3</v>
      </c>
      <c r="T615" t="s">
        <v>300</v>
      </c>
      <c r="Y615" t="s">
        <v>445</v>
      </c>
      <c r="Z615">
        <v>7</v>
      </c>
      <c r="AI615" s="12" t="str">
        <f t="shared" si="166"/>
        <v>TUF:7</v>
      </c>
      <c r="AR615">
        <v>999</v>
      </c>
      <c r="AU615" s="4"/>
      <c r="AV615" s="4"/>
      <c r="AW615" s="4"/>
      <c r="AX615" s="4"/>
      <c r="AZ615" s="12" t="str">
        <f t="shared" si="167"/>
        <v/>
      </c>
      <c r="BA615" s="12" t="str">
        <f>IF(_xlfn.IFNA(VLOOKUP(AU615,$K:$L,2,FALSE),"")=0,"",_xlfn.IFNA(VLOOKUP(AU615,$K:$L,2,FALSE),""))</f>
        <v/>
      </c>
      <c r="BB615" s="12" t="str">
        <f>IF(_xlfn.IFNA(VLOOKUP(AV615,$K:$L,2,FALSE),"")=0,"",_xlfn.IFNA(VLOOKUP(AV615,$K:$L,2,FALSE),""))</f>
        <v/>
      </c>
      <c r="BC615" s="12" t="str">
        <f>IF(_xlfn.IFNA(VLOOKUP(AW615,$K:$L,2,FALSE),"")=0,"",_xlfn.IFNA(VLOOKUP(AW615,$K:$L,2,FALSE),""))</f>
        <v/>
      </c>
      <c r="BD615" s="12" t="str">
        <f>IF(_xlfn.IFNA(VLOOKUP(AX615,$K:$L,2,FALSE),"")=0,"",_xlfn.IFNA(VLOOKUP(AX615,$K:$L,2,FALSE),""))</f>
        <v/>
      </c>
      <c r="BE615" s="12" t="str">
        <f>IF(_xlfn.IFNA(VLOOKUP(AY615,$K:$L,2,FALSE),"")=0,"",_xlfn.IFNA(VLOOKUP(AY615,$K:$L,2,FALSE),""))</f>
        <v/>
      </c>
      <c r="BF615" s="12" t="str">
        <f>_xlfn.IFNA(VLOOKUP(Y615,对应表!$Z:$AA,2,FALSE)&amp;Z615,"")</f>
        <v>TUF:7</v>
      </c>
      <c r="BG615" s="12" t="str">
        <f>_xlfn.IFNA(VLOOKUP(AA615,对应表!$Z:$AA,2,FALSE)&amp;AB615,"")</f>
        <v/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L615">
        <f t="shared" si="163"/>
        <v>7</v>
      </c>
      <c r="BM615" t="str">
        <f t="shared" si="164"/>
        <v/>
      </c>
    </row>
    <row r="616" spans="11:65" x14ac:dyDescent="0.15">
      <c r="K616" t="str">
        <f t="shared" si="165"/>
        <v>被动免伤lv4</v>
      </c>
      <c r="L616" s="6" t="str">
        <f>Q616&amp;":"&amp;M616&amp;":"&amp;VLOOKUP(N616,对应表!B:C,2,FALSE)&amp;":"&amp;IF(buff!O616="",0,O616)</f>
        <v>20544:100:1:0</v>
      </c>
      <c r="M616">
        <v>100</v>
      </c>
      <c r="N616" s="1" t="s">
        <v>299</v>
      </c>
      <c r="O616">
        <v>0</v>
      </c>
      <c r="Q616">
        <v>20544</v>
      </c>
      <c r="R616" s="4" t="s">
        <v>1449</v>
      </c>
      <c r="S616" s="4" t="str">
        <f t="shared" si="162"/>
        <v>被动免伤lv4</v>
      </c>
      <c r="T616" t="s">
        <v>300</v>
      </c>
      <c r="Y616" t="s">
        <v>445</v>
      </c>
      <c r="Z616">
        <v>8</v>
      </c>
      <c r="AI616" s="12" t="str">
        <f t="shared" si="166"/>
        <v>TUF:8</v>
      </c>
      <c r="AR616">
        <v>999</v>
      </c>
      <c r="AU616" s="4"/>
      <c r="AV616" s="4"/>
      <c r="AW616" s="4"/>
      <c r="AX616" s="4"/>
      <c r="AZ616" s="12" t="str">
        <f t="shared" si="167"/>
        <v/>
      </c>
      <c r="BA616" s="12" t="str">
        <f>IF(_xlfn.IFNA(VLOOKUP(AU616,$K:$L,2,FALSE),"")=0,"",_xlfn.IFNA(VLOOKUP(AU616,$K:$L,2,FALSE),""))</f>
        <v/>
      </c>
      <c r="BB616" s="12" t="str">
        <f>IF(_xlfn.IFNA(VLOOKUP(AV616,$K:$L,2,FALSE),"")=0,"",_xlfn.IFNA(VLOOKUP(AV616,$K:$L,2,FALSE),""))</f>
        <v/>
      </c>
      <c r="BC616" s="12" t="str">
        <f>IF(_xlfn.IFNA(VLOOKUP(AW616,$K:$L,2,FALSE),"")=0,"",_xlfn.IFNA(VLOOKUP(AW616,$K:$L,2,FALSE),""))</f>
        <v/>
      </c>
      <c r="BD616" s="12" t="str">
        <f>IF(_xlfn.IFNA(VLOOKUP(AX616,$K:$L,2,FALSE),"")=0,"",_xlfn.IFNA(VLOOKUP(AX616,$K:$L,2,FALSE),""))</f>
        <v/>
      </c>
      <c r="BE616" s="12" t="str">
        <f>IF(_xlfn.IFNA(VLOOKUP(AY616,$K:$L,2,FALSE),"")=0,"",_xlfn.IFNA(VLOOKUP(AY616,$K:$L,2,FALSE),""))</f>
        <v/>
      </c>
      <c r="BF616" s="12" t="str">
        <f>_xlfn.IFNA(VLOOKUP(Y616,对应表!$Z:$AA,2,FALSE)&amp;Z616,"")</f>
        <v>TUF:8</v>
      </c>
      <c r="BG616" s="12" t="str">
        <f>_xlfn.IFNA(VLOOKUP(AA616,对应表!$Z:$AA,2,FALSE)&amp;AB616,"")</f>
        <v/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L616">
        <f t="shared" si="163"/>
        <v>8</v>
      </c>
      <c r="BM616" t="str">
        <f t="shared" si="164"/>
        <v/>
      </c>
    </row>
    <row r="617" spans="11:65" x14ac:dyDescent="0.15">
      <c r="K617" t="str">
        <f t="shared" si="165"/>
        <v>被动免伤lv5</v>
      </c>
      <c r="L617" s="6" t="str">
        <f>Q617&amp;":"&amp;M617&amp;":"&amp;VLOOKUP(N617,对应表!B:C,2,FALSE)&amp;":"&amp;IF(buff!O617="",0,O617)</f>
        <v>20545:100:1:0</v>
      </c>
      <c r="M617">
        <v>100</v>
      </c>
      <c r="N617" s="1" t="s">
        <v>299</v>
      </c>
      <c r="O617">
        <v>0</v>
      </c>
      <c r="Q617">
        <v>20545</v>
      </c>
      <c r="R617" s="4" t="s">
        <v>1450</v>
      </c>
      <c r="S617" s="4" t="str">
        <f t="shared" si="162"/>
        <v>被动免伤lv5</v>
      </c>
      <c r="T617" t="s">
        <v>300</v>
      </c>
      <c r="Y617" t="s">
        <v>445</v>
      </c>
      <c r="Z617">
        <v>9</v>
      </c>
      <c r="AI617" s="12" t="str">
        <f t="shared" si="166"/>
        <v>TUF:9</v>
      </c>
      <c r="AR617">
        <v>999</v>
      </c>
      <c r="AU617" s="4"/>
      <c r="AV617" s="4"/>
      <c r="AW617" s="4"/>
      <c r="AX617" s="4"/>
      <c r="AZ617" s="12" t="str">
        <f t="shared" si="167"/>
        <v/>
      </c>
      <c r="BA617" s="12" t="str">
        <f>IF(_xlfn.IFNA(VLOOKUP(AU617,$K:$L,2,FALSE),"")=0,"",_xlfn.IFNA(VLOOKUP(AU617,$K:$L,2,FALSE),""))</f>
        <v/>
      </c>
      <c r="BB617" s="12" t="str">
        <f>IF(_xlfn.IFNA(VLOOKUP(AV617,$K:$L,2,FALSE),"")=0,"",_xlfn.IFNA(VLOOKUP(AV617,$K:$L,2,FALSE),""))</f>
        <v/>
      </c>
      <c r="BC617" s="12" t="str">
        <f>IF(_xlfn.IFNA(VLOOKUP(AW617,$K:$L,2,FALSE),"")=0,"",_xlfn.IFNA(VLOOKUP(AW617,$K:$L,2,FALSE),""))</f>
        <v/>
      </c>
      <c r="BD617" s="12" t="str">
        <f>IF(_xlfn.IFNA(VLOOKUP(AX617,$K:$L,2,FALSE),"")=0,"",_xlfn.IFNA(VLOOKUP(AX617,$K:$L,2,FALSE),""))</f>
        <v/>
      </c>
      <c r="BE617" s="12" t="str">
        <f>IF(_xlfn.IFNA(VLOOKUP(AY617,$K:$L,2,FALSE),"")=0,"",_xlfn.IFNA(VLOOKUP(AY617,$K:$L,2,FALSE),""))</f>
        <v/>
      </c>
      <c r="BF617" s="12" t="str">
        <f>_xlfn.IFNA(VLOOKUP(Y617,对应表!$Z:$AA,2,FALSE)&amp;Z617,"")</f>
        <v>TUF:9</v>
      </c>
      <c r="BG617" s="12" t="str">
        <f>_xlfn.IFNA(VLOOKUP(AA617,对应表!$Z:$AA,2,FALSE)&amp;AB617,"")</f>
        <v/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L617">
        <f t="shared" si="163"/>
        <v>9</v>
      </c>
      <c r="BM617" t="str">
        <f t="shared" si="164"/>
        <v/>
      </c>
    </row>
    <row r="618" spans="11:65" x14ac:dyDescent="0.15">
      <c r="K618" t="str">
        <f t="shared" si="165"/>
        <v>被动免伤lv6</v>
      </c>
      <c r="L618" s="6" t="str">
        <f>Q618&amp;":"&amp;M618&amp;":"&amp;VLOOKUP(N618,对应表!B:C,2,FALSE)&amp;":"&amp;IF(buff!O618="",0,O618)</f>
        <v>20546:100:1:0</v>
      </c>
      <c r="M618">
        <v>100</v>
      </c>
      <c r="N618" s="1" t="s">
        <v>299</v>
      </c>
      <c r="O618">
        <v>0</v>
      </c>
      <c r="Q618">
        <v>20546</v>
      </c>
      <c r="R618" s="4" t="s">
        <v>1451</v>
      </c>
      <c r="S618" s="4" t="str">
        <f t="shared" si="162"/>
        <v>被动免伤lv6</v>
      </c>
      <c r="T618" t="s">
        <v>300</v>
      </c>
      <c r="Y618" t="s">
        <v>445</v>
      </c>
      <c r="Z618">
        <v>10</v>
      </c>
      <c r="AI618" s="12" t="str">
        <f t="shared" si="166"/>
        <v>TUF:10</v>
      </c>
      <c r="AR618">
        <v>999</v>
      </c>
      <c r="AU618" s="4"/>
      <c r="AV618" s="4"/>
      <c r="AW618" s="4"/>
      <c r="AX618" s="4"/>
      <c r="AZ618" s="12" t="str">
        <f t="shared" si="167"/>
        <v/>
      </c>
      <c r="BA618" s="12" t="str">
        <f>IF(_xlfn.IFNA(VLOOKUP(AU618,$K:$L,2,FALSE),"")=0,"",_xlfn.IFNA(VLOOKUP(AU618,$K:$L,2,FALSE),""))</f>
        <v/>
      </c>
      <c r="BB618" s="12" t="str">
        <f>IF(_xlfn.IFNA(VLOOKUP(AV618,$K:$L,2,FALSE),"")=0,"",_xlfn.IFNA(VLOOKUP(AV618,$K:$L,2,FALSE),""))</f>
        <v/>
      </c>
      <c r="BC618" s="12" t="str">
        <f>IF(_xlfn.IFNA(VLOOKUP(AW618,$K:$L,2,FALSE),"")=0,"",_xlfn.IFNA(VLOOKUP(AW618,$K:$L,2,FALSE),""))</f>
        <v/>
      </c>
      <c r="BD618" s="12" t="str">
        <f>IF(_xlfn.IFNA(VLOOKUP(AX618,$K:$L,2,FALSE),"")=0,"",_xlfn.IFNA(VLOOKUP(AX618,$K:$L,2,FALSE),""))</f>
        <v/>
      </c>
      <c r="BE618" s="12" t="str">
        <f>IF(_xlfn.IFNA(VLOOKUP(AY618,$K:$L,2,FALSE),"")=0,"",_xlfn.IFNA(VLOOKUP(AY618,$K:$L,2,FALSE),""))</f>
        <v/>
      </c>
      <c r="BF618" s="12" t="str">
        <f>_xlfn.IFNA(VLOOKUP(Y618,对应表!$Z:$AA,2,FALSE)&amp;Z618,"")</f>
        <v>TUF:10</v>
      </c>
      <c r="BG618" s="12" t="str">
        <f>_xlfn.IFNA(VLOOKUP(AA618,对应表!$Z:$AA,2,FALSE)&amp;AB618,"")</f>
        <v/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L618">
        <f t="shared" si="163"/>
        <v>10</v>
      </c>
      <c r="BM618" t="str">
        <f t="shared" si="164"/>
        <v/>
      </c>
    </row>
    <row r="619" spans="11:65" x14ac:dyDescent="0.15">
      <c r="K619" t="str">
        <f t="shared" si="165"/>
        <v>被动免伤lv7</v>
      </c>
      <c r="L619" s="6" t="str">
        <f>Q619&amp;":"&amp;M619&amp;":"&amp;VLOOKUP(N619,对应表!B:C,2,FALSE)&amp;":"&amp;IF(buff!O619="",0,O619)</f>
        <v>20547:100:1:0</v>
      </c>
      <c r="M619">
        <v>100</v>
      </c>
      <c r="N619" s="1" t="s">
        <v>299</v>
      </c>
      <c r="O619">
        <v>0</v>
      </c>
      <c r="Q619">
        <v>20547</v>
      </c>
      <c r="R619" s="4" t="s">
        <v>1452</v>
      </c>
      <c r="S619" s="4" t="str">
        <f t="shared" si="162"/>
        <v>被动免伤lv7</v>
      </c>
      <c r="T619" t="s">
        <v>300</v>
      </c>
      <c r="Y619" t="s">
        <v>445</v>
      </c>
      <c r="Z619">
        <v>11</v>
      </c>
      <c r="AI619" s="12" t="str">
        <f t="shared" si="166"/>
        <v>TUF:11</v>
      </c>
      <c r="AR619">
        <v>999</v>
      </c>
      <c r="AU619" s="4"/>
      <c r="AV619" s="4"/>
      <c r="AW619" s="4"/>
      <c r="AX619" s="4"/>
      <c r="AZ619" s="12" t="str">
        <f t="shared" si="167"/>
        <v/>
      </c>
      <c r="BA619" s="12" t="str">
        <f>IF(_xlfn.IFNA(VLOOKUP(AU619,$K:$L,2,FALSE),"")=0,"",_xlfn.IFNA(VLOOKUP(AU619,$K:$L,2,FALSE),""))</f>
        <v/>
      </c>
      <c r="BB619" s="12" t="str">
        <f>IF(_xlfn.IFNA(VLOOKUP(AV619,$K:$L,2,FALSE),"")=0,"",_xlfn.IFNA(VLOOKUP(AV619,$K:$L,2,FALSE),""))</f>
        <v/>
      </c>
      <c r="BC619" s="12" t="str">
        <f>IF(_xlfn.IFNA(VLOOKUP(AW619,$K:$L,2,FALSE),"")=0,"",_xlfn.IFNA(VLOOKUP(AW619,$K:$L,2,FALSE),""))</f>
        <v/>
      </c>
      <c r="BD619" s="12" t="str">
        <f>IF(_xlfn.IFNA(VLOOKUP(AX619,$K:$L,2,FALSE),"")=0,"",_xlfn.IFNA(VLOOKUP(AX619,$K:$L,2,FALSE),""))</f>
        <v/>
      </c>
      <c r="BE619" s="12" t="str">
        <f>IF(_xlfn.IFNA(VLOOKUP(AY619,$K:$L,2,FALSE),"")=0,"",_xlfn.IFNA(VLOOKUP(AY619,$K:$L,2,FALSE),""))</f>
        <v/>
      </c>
      <c r="BF619" s="12" t="str">
        <f>_xlfn.IFNA(VLOOKUP(Y619,对应表!$Z:$AA,2,FALSE)&amp;Z619,"")</f>
        <v>TUF:11</v>
      </c>
      <c r="BG619" s="12" t="str">
        <f>_xlfn.IFNA(VLOOKUP(AA619,对应表!$Z:$AA,2,FALSE)&amp;AB619,"")</f>
        <v/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L619">
        <f t="shared" si="163"/>
        <v>11</v>
      </c>
      <c r="BM619" t="str">
        <f t="shared" si="164"/>
        <v/>
      </c>
    </row>
    <row r="620" spans="11:65" x14ac:dyDescent="0.15">
      <c r="K620" t="str">
        <f t="shared" si="165"/>
        <v>被动免伤lv8</v>
      </c>
      <c r="L620" s="6" t="str">
        <f>Q620&amp;":"&amp;M620&amp;":"&amp;VLOOKUP(N620,对应表!B:C,2,FALSE)&amp;":"&amp;IF(buff!O620="",0,O620)</f>
        <v>20548:100:1:0</v>
      </c>
      <c r="M620">
        <v>100</v>
      </c>
      <c r="N620" s="1" t="s">
        <v>299</v>
      </c>
      <c r="O620">
        <v>0</v>
      </c>
      <c r="Q620">
        <v>20548</v>
      </c>
      <c r="R620" s="4" t="s">
        <v>1453</v>
      </c>
      <c r="S620" s="4" t="str">
        <f t="shared" si="162"/>
        <v>被动免伤lv8</v>
      </c>
      <c r="T620" t="s">
        <v>300</v>
      </c>
      <c r="Y620" t="s">
        <v>445</v>
      </c>
      <c r="Z620">
        <v>12</v>
      </c>
      <c r="AI620" s="12" t="str">
        <f t="shared" si="166"/>
        <v>TUF:12</v>
      </c>
      <c r="AR620">
        <v>999</v>
      </c>
      <c r="AU620" s="4"/>
      <c r="AV620" s="4"/>
      <c r="AW620" s="4"/>
      <c r="AX620" s="4"/>
      <c r="AZ620" s="12" t="str">
        <f t="shared" si="167"/>
        <v/>
      </c>
      <c r="BA620" s="12" t="str">
        <f>IF(_xlfn.IFNA(VLOOKUP(AU620,$K:$L,2,FALSE),"")=0,"",_xlfn.IFNA(VLOOKUP(AU620,$K:$L,2,FALSE),""))</f>
        <v/>
      </c>
      <c r="BB620" s="12" t="str">
        <f>IF(_xlfn.IFNA(VLOOKUP(AV620,$K:$L,2,FALSE),"")=0,"",_xlfn.IFNA(VLOOKUP(AV620,$K:$L,2,FALSE),""))</f>
        <v/>
      </c>
      <c r="BC620" s="12" t="str">
        <f>IF(_xlfn.IFNA(VLOOKUP(AW620,$K:$L,2,FALSE),"")=0,"",_xlfn.IFNA(VLOOKUP(AW620,$K:$L,2,FALSE),""))</f>
        <v/>
      </c>
      <c r="BD620" s="12" t="str">
        <f>IF(_xlfn.IFNA(VLOOKUP(AX620,$K:$L,2,FALSE),"")=0,"",_xlfn.IFNA(VLOOKUP(AX620,$K:$L,2,FALSE),""))</f>
        <v/>
      </c>
      <c r="BE620" s="12" t="str">
        <f>IF(_xlfn.IFNA(VLOOKUP(AY620,$K:$L,2,FALSE),"")=0,"",_xlfn.IFNA(VLOOKUP(AY620,$K:$L,2,FALSE),""))</f>
        <v/>
      </c>
      <c r="BF620" s="12" t="str">
        <f>_xlfn.IFNA(VLOOKUP(Y620,对应表!$Z:$AA,2,FALSE)&amp;Z620,"")</f>
        <v>TUF:12</v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L620">
        <f t="shared" si="163"/>
        <v>12</v>
      </c>
      <c r="BM620" t="str">
        <f t="shared" si="164"/>
        <v/>
      </c>
    </row>
    <row r="621" spans="11:65" x14ac:dyDescent="0.15">
      <c r="K621" t="str">
        <f t="shared" si="165"/>
        <v>被动免伤lv9</v>
      </c>
      <c r="L621" s="6" t="str">
        <f>Q621&amp;":"&amp;M621&amp;":"&amp;VLOOKUP(N621,对应表!B:C,2,FALSE)&amp;":"&amp;IF(buff!O621="",0,O621)</f>
        <v>20549:100:1:0</v>
      </c>
      <c r="M621">
        <v>100</v>
      </c>
      <c r="N621" s="1" t="s">
        <v>299</v>
      </c>
      <c r="O621">
        <v>0</v>
      </c>
      <c r="Q621">
        <v>20549</v>
      </c>
      <c r="R621" s="4" t="s">
        <v>1454</v>
      </c>
      <c r="S621" s="4" t="str">
        <f t="shared" si="162"/>
        <v>被动免伤lv9</v>
      </c>
      <c r="T621" t="s">
        <v>300</v>
      </c>
      <c r="Y621" t="s">
        <v>445</v>
      </c>
      <c r="Z621">
        <v>13</v>
      </c>
      <c r="AI621" s="12" t="str">
        <f t="shared" si="166"/>
        <v>TUF:13</v>
      </c>
      <c r="AR621">
        <v>999</v>
      </c>
      <c r="AU621" s="4"/>
      <c r="AV621" s="4"/>
      <c r="AW621" s="4"/>
      <c r="AX621" s="4"/>
      <c r="AZ621" s="12" t="str">
        <f t="shared" si="167"/>
        <v/>
      </c>
      <c r="BA621" s="12" t="str">
        <f>IF(_xlfn.IFNA(VLOOKUP(AU621,$K:$L,2,FALSE),"")=0,"",_xlfn.IFNA(VLOOKUP(AU621,$K:$L,2,FALSE),""))</f>
        <v/>
      </c>
      <c r="BB621" s="12" t="str">
        <f>IF(_xlfn.IFNA(VLOOKUP(AV621,$K:$L,2,FALSE),"")=0,"",_xlfn.IFNA(VLOOKUP(AV621,$K:$L,2,FALSE),""))</f>
        <v/>
      </c>
      <c r="BC621" s="12" t="str">
        <f>IF(_xlfn.IFNA(VLOOKUP(AW621,$K:$L,2,FALSE),"")=0,"",_xlfn.IFNA(VLOOKUP(AW621,$K:$L,2,FALSE),""))</f>
        <v/>
      </c>
      <c r="BD621" s="12" t="str">
        <f>IF(_xlfn.IFNA(VLOOKUP(AX621,$K:$L,2,FALSE),"")=0,"",_xlfn.IFNA(VLOOKUP(AX621,$K:$L,2,FALSE),""))</f>
        <v/>
      </c>
      <c r="BE621" s="12" t="str">
        <f>IF(_xlfn.IFNA(VLOOKUP(AY621,$K:$L,2,FALSE),"")=0,"",_xlfn.IFNA(VLOOKUP(AY621,$K:$L,2,FALSE),""))</f>
        <v/>
      </c>
      <c r="BF621" s="12" t="str">
        <f>_xlfn.IFNA(VLOOKUP(Y621,对应表!$Z:$AA,2,FALSE)&amp;Z621,"")</f>
        <v>TUF:13</v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L621">
        <f t="shared" si="163"/>
        <v>13</v>
      </c>
      <c r="BM621" t="str">
        <f t="shared" si="164"/>
        <v/>
      </c>
    </row>
    <row r="622" spans="11:65" x14ac:dyDescent="0.15">
      <c r="K622" t="str">
        <f t="shared" si="165"/>
        <v>被动免伤lv10</v>
      </c>
      <c r="L622" s="6" t="str">
        <f>Q622&amp;":"&amp;M622&amp;":"&amp;VLOOKUP(N622,对应表!B:C,2,FALSE)&amp;":"&amp;IF(buff!O622="",0,O622)</f>
        <v>20550:100:1:0</v>
      </c>
      <c r="M622">
        <v>100</v>
      </c>
      <c r="N622" s="1" t="s">
        <v>299</v>
      </c>
      <c r="O622">
        <v>0</v>
      </c>
      <c r="Q622">
        <v>20550</v>
      </c>
      <c r="R622" s="4" t="s">
        <v>1455</v>
      </c>
      <c r="S622" s="4" t="str">
        <f t="shared" si="162"/>
        <v>被动免伤lv10</v>
      </c>
      <c r="T622" t="s">
        <v>300</v>
      </c>
      <c r="Y622" t="s">
        <v>445</v>
      </c>
      <c r="Z622">
        <v>14</v>
      </c>
      <c r="AI622" s="12" t="str">
        <f t="shared" si="166"/>
        <v>TUF:14</v>
      </c>
      <c r="AR622">
        <v>999</v>
      </c>
      <c r="AU622" s="4"/>
      <c r="AV622" s="4"/>
      <c r="AW622" s="4"/>
      <c r="AX622" s="4"/>
      <c r="AZ622" s="12" t="str">
        <f t="shared" si="167"/>
        <v/>
      </c>
      <c r="BA622" s="12" t="str">
        <f>IF(_xlfn.IFNA(VLOOKUP(AU622,$K:$L,2,FALSE),"")=0,"",_xlfn.IFNA(VLOOKUP(AU622,$K:$L,2,FALSE),""))</f>
        <v/>
      </c>
      <c r="BB622" s="12" t="str">
        <f>IF(_xlfn.IFNA(VLOOKUP(AV622,$K:$L,2,FALSE),"")=0,"",_xlfn.IFNA(VLOOKUP(AV622,$K:$L,2,FALSE),""))</f>
        <v/>
      </c>
      <c r="BC622" s="12" t="str">
        <f>IF(_xlfn.IFNA(VLOOKUP(AW622,$K:$L,2,FALSE),"")=0,"",_xlfn.IFNA(VLOOKUP(AW622,$K:$L,2,FALSE),""))</f>
        <v/>
      </c>
      <c r="BD622" s="12" t="str">
        <f>IF(_xlfn.IFNA(VLOOKUP(AX622,$K:$L,2,FALSE),"")=0,"",_xlfn.IFNA(VLOOKUP(AX622,$K:$L,2,FALSE),""))</f>
        <v/>
      </c>
      <c r="BE622" s="12" t="str">
        <f>IF(_xlfn.IFNA(VLOOKUP(AY622,$K:$L,2,FALSE),"")=0,"",_xlfn.IFNA(VLOOKUP(AY622,$K:$L,2,FALSE),""))</f>
        <v/>
      </c>
      <c r="BF622" s="12" t="str">
        <f>_xlfn.IFNA(VLOOKUP(Y622,对应表!$Z:$AA,2,FALSE)&amp;Z622,"")</f>
        <v>TUF:14</v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L622">
        <f t="shared" si="163"/>
        <v>14</v>
      </c>
      <c r="BM622" t="str">
        <f t="shared" si="164"/>
        <v/>
      </c>
    </row>
    <row r="623" spans="11:65" x14ac:dyDescent="0.15">
      <c r="K623" t="str">
        <f t="shared" si="165"/>
        <v>被动免伤lv11</v>
      </c>
      <c r="L623" s="6" t="str">
        <f>Q623&amp;":"&amp;M623&amp;":"&amp;VLOOKUP(N623,对应表!B:C,2,FALSE)&amp;":"&amp;IF(buff!O623="",0,O623)</f>
        <v>20551:100:1:0</v>
      </c>
      <c r="M623">
        <v>100</v>
      </c>
      <c r="N623" s="1" t="s">
        <v>299</v>
      </c>
      <c r="O623">
        <v>0</v>
      </c>
      <c r="Q623">
        <v>20551</v>
      </c>
      <c r="R623" s="4" t="s">
        <v>1456</v>
      </c>
      <c r="S623" s="4" t="str">
        <f t="shared" si="162"/>
        <v>被动免伤lv11</v>
      </c>
      <c r="T623" t="s">
        <v>300</v>
      </c>
      <c r="Y623" t="s">
        <v>445</v>
      </c>
      <c r="Z623">
        <v>15</v>
      </c>
      <c r="AI623" s="12" t="str">
        <f t="shared" si="166"/>
        <v>TUF:15</v>
      </c>
      <c r="AR623">
        <v>999</v>
      </c>
      <c r="AU623" s="4"/>
      <c r="AV623" s="4"/>
      <c r="AW623" s="4"/>
      <c r="AX623" s="4"/>
      <c r="AZ623" s="12" t="str">
        <f t="shared" si="167"/>
        <v/>
      </c>
      <c r="BA623" s="12" t="str">
        <f>IF(_xlfn.IFNA(VLOOKUP(AU623,$K:$L,2,FALSE),"")=0,"",_xlfn.IFNA(VLOOKUP(AU623,$K:$L,2,FALSE),""))</f>
        <v/>
      </c>
      <c r="BB623" s="12" t="str">
        <f>IF(_xlfn.IFNA(VLOOKUP(AV623,$K:$L,2,FALSE),"")=0,"",_xlfn.IFNA(VLOOKUP(AV623,$K:$L,2,FALSE),""))</f>
        <v/>
      </c>
      <c r="BC623" s="12" t="str">
        <f>IF(_xlfn.IFNA(VLOOKUP(AW623,$K:$L,2,FALSE),"")=0,"",_xlfn.IFNA(VLOOKUP(AW623,$K:$L,2,FALSE),""))</f>
        <v/>
      </c>
      <c r="BD623" s="12" t="str">
        <f>IF(_xlfn.IFNA(VLOOKUP(AX623,$K:$L,2,FALSE),"")=0,"",_xlfn.IFNA(VLOOKUP(AX623,$K:$L,2,FALSE),""))</f>
        <v/>
      </c>
      <c r="BE623" s="12" t="str">
        <f>IF(_xlfn.IFNA(VLOOKUP(AY623,$K:$L,2,FALSE),"")=0,"",_xlfn.IFNA(VLOOKUP(AY623,$K:$L,2,FALSE),""))</f>
        <v/>
      </c>
      <c r="BF623" s="12" t="str">
        <f>_xlfn.IFNA(VLOOKUP(Y623,对应表!$Z:$AA,2,FALSE)&amp;Z623,"")</f>
        <v>TUF:15</v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L623">
        <f t="shared" si="163"/>
        <v>15</v>
      </c>
      <c r="BM623" t="str">
        <f t="shared" si="164"/>
        <v/>
      </c>
    </row>
    <row r="624" spans="11:65" x14ac:dyDescent="0.15">
      <c r="K624" t="str">
        <f t="shared" si="165"/>
        <v>被动免伤lv12</v>
      </c>
      <c r="L624" s="6" t="str">
        <f>Q624&amp;":"&amp;M624&amp;":"&amp;VLOOKUP(N624,对应表!B:C,2,FALSE)&amp;":"&amp;IF(buff!O624="",0,O624)</f>
        <v>20552:100:1:0</v>
      </c>
      <c r="M624">
        <v>100</v>
      </c>
      <c r="N624" s="1" t="s">
        <v>299</v>
      </c>
      <c r="O624">
        <v>0</v>
      </c>
      <c r="Q624">
        <v>20552</v>
      </c>
      <c r="R624" s="4" t="s">
        <v>1457</v>
      </c>
      <c r="S624" s="4" t="str">
        <f t="shared" si="162"/>
        <v>被动免伤lv12</v>
      </c>
      <c r="T624" t="s">
        <v>300</v>
      </c>
      <c r="Y624" t="s">
        <v>445</v>
      </c>
      <c r="Z624">
        <v>16</v>
      </c>
      <c r="AI624" s="12" t="str">
        <f t="shared" si="166"/>
        <v>TUF:16</v>
      </c>
      <c r="AR624">
        <v>999</v>
      </c>
      <c r="AU624" s="4"/>
      <c r="AV624" s="4"/>
      <c r="AW624" s="4"/>
      <c r="AX624" s="4"/>
      <c r="AZ624" s="12" t="str">
        <f t="shared" si="167"/>
        <v/>
      </c>
      <c r="BA624" s="12" t="str">
        <f>IF(_xlfn.IFNA(VLOOKUP(AU624,$K:$L,2,FALSE),"")=0,"",_xlfn.IFNA(VLOOKUP(AU624,$K:$L,2,FALSE),""))</f>
        <v/>
      </c>
      <c r="BB624" s="12" t="str">
        <f>IF(_xlfn.IFNA(VLOOKUP(AV624,$K:$L,2,FALSE),"")=0,"",_xlfn.IFNA(VLOOKUP(AV624,$K:$L,2,FALSE),""))</f>
        <v/>
      </c>
      <c r="BC624" s="12" t="str">
        <f>IF(_xlfn.IFNA(VLOOKUP(AW624,$K:$L,2,FALSE),"")=0,"",_xlfn.IFNA(VLOOKUP(AW624,$K:$L,2,FALSE),""))</f>
        <v/>
      </c>
      <c r="BD624" s="12" t="str">
        <f>IF(_xlfn.IFNA(VLOOKUP(AX624,$K:$L,2,FALSE),"")=0,"",_xlfn.IFNA(VLOOKUP(AX624,$K:$L,2,FALSE),""))</f>
        <v/>
      </c>
      <c r="BE624" s="12" t="str">
        <f>IF(_xlfn.IFNA(VLOOKUP(AY624,$K:$L,2,FALSE),"")=0,"",_xlfn.IFNA(VLOOKUP(AY624,$K:$L,2,FALSE),""))</f>
        <v/>
      </c>
      <c r="BF624" s="12" t="str">
        <f>_xlfn.IFNA(VLOOKUP(Y624,对应表!$Z:$AA,2,FALSE)&amp;Z624,"")</f>
        <v>TUF:16</v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L624">
        <f t="shared" si="163"/>
        <v>16</v>
      </c>
      <c r="BM624" t="str">
        <f t="shared" si="164"/>
        <v/>
      </c>
    </row>
    <row r="625" spans="11:65" x14ac:dyDescent="0.15">
      <c r="K625" t="str">
        <f t="shared" si="165"/>
        <v>被动免伤lv13</v>
      </c>
      <c r="L625" s="6" t="str">
        <f>Q625&amp;":"&amp;M625&amp;":"&amp;VLOOKUP(N625,对应表!B:C,2,FALSE)&amp;":"&amp;IF(buff!O625="",0,O625)</f>
        <v>20553:100:1:0</v>
      </c>
      <c r="M625">
        <v>100</v>
      </c>
      <c r="N625" s="1" t="s">
        <v>299</v>
      </c>
      <c r="O625">
        <v>0</v>
      </c>
      <c r="Q625">
        <v>20553</v>
      </c>
      <c r="R625" s="4" t="s">
        <v>1458</v>
      </c>
      <c r="S625" s="4" t="str">
        <f t="shared" si="162"/>
        <v>被动免伤lv13</v>
      </c>
      <c r="T625" t="s">
        <v>300</v>
      </c>
      <c r="Y625" t="s">
        <v>445</v>
      </c>
      <c r="Z625">
        <v>17</v>
      </c>
      <c r="AI625" s="12" t="str">
        <f t="shared" si="166"/>
        <v>TUF:17</v>
      </c>
      <c r="AR625">
        <v>999</v>
      </c>
      <c r="AU625" s="4"/>
      <c r="AV625" s="4"/>
      <c r="AW625" s="4"/>
      <c r="AX625" s="4"/>
      <c r="AZ625" s="12" t="str">
        <f t="shared" si="167"/>
        <v/>
      </c>
      <c r="BA625" s="12" t="str">
        <f>IF(_xlfn.IFNA(VLOOKUP(AU625,$K:$L,2,FALSE),"")=0,"",_xlfn.IFNA(VLOOKUP(AU625,$K:$L,2,FALSE),""))</f>
        <v/>
      </c>
      <c r="BB625" s="12" t="str">
        <f>IF(_xlfn.IFNA(VLOOKUP(AV625,$K:$L,2,FALSE),"")=0,"",_xlfn.IFNA(VLOOKUP(AV625,$K:$L,2,FALSE),""))</f>
        <v/>
      </c>
      <c r="BC625" s="12" t="str">
        <f>IF(_xlfn.IFNA(VLOOKUP(AW625,$K:$L,2,FALSE),"")=0,"",_xlfn.IFNA(VLOOKUP(AW625,$K:$L,2,FALSE),""))</f>
        <v/>
      </c>
      <c r="BD625" s="12" t="str">
        <f>IF(_xlfn.IFNA(VLOOKUP(AX625,$K:$L,2,FALSE),"")=0,"",_xlfn.IFNA(VLOOKUP(AX625,$K:$L,2,FALSE),""))</f>
        <v/>
      </c>
      <c r="BE625" s="12" t="str">
        <f>IF(_xlfn.IFNA(VLOOKUP(AY625,$K:$L,2,FALSE),"")=0,"",_xlfn.IFNA(VLOOKUP(AY625,$K:$L,2,FALSE),""))</f>
        <v/>
      </c>
      <c r="BF625" s="12" t="str">
        <f>_xlfn.IFNA(VLOOKUP(Y625,对应表!$Z:$AA,2,FALSE)&amp;Z625,"")</f>
        <v>TUF:17</v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L625">
        <f t="shared" si="163"/>
        <v>17</v>
      </c>
      <c r="BM625" t="str">
        <f t="shared" si="164"/>
        <v/>
      </c>
    </row>
    <row r="626" spans="11:65" x14ac:dyDescent="0.15">
      <c r="K626" t="str">
        <f t="shared" si="165"/>
        <v>被动免伤lv14</v>
      </c>
      <c r="L626" s="6" t="str">
        <f>Q626&amp;":"&amp;M626&amp;":"&amp;VLOOKUP(N626,对应表!B:C,2,FALSE)&amp;":"&amp;IF(buff!O626="",0,O626)</f>
        <v>20554:100:1:0</v>
      </c>
      <c r="M626">
        <v>100</v>
      </c>
      <c r="N626" s="1" t="s">
        <v>299</v>
      </c>
      <c r="O626">
        <v>0</v>
      </c>
      <c r="Q626">
        <v>20554</v>
      </c>
      <c r="R626" s="4" t="s">
        <v>1459</v>
      </c>
      <c r="S626" s="4" t="str">
        <f t="shared" si="162"/>
        <v>被动免伤lv14</v>
      </c>
      <c r="T626" t="s">
        <v>300</v>
      </c>
      <c r="Y626" t="s">
        <v>445</v>
      </c>
      <c r="Z626">
        <v>18</v>
      </c>
      <c r="AI626" s="12" t="str">
        <f t="shared" si="166"/>
        <v>TUF:18</v>
      </c>
      <c r="AR626">
        <v>999</v>
      </c>
      <c r="AU626" s="4"/>
      <c r="AV626" s="4"/>
      <c r="AW626" s="4"/>
      <c r="AX626" s="4"/>
      <c r="AZ626" s="12" t="str">
        <f t="shared" si="167"/>
        <v/>
      </c>
      <c r="BA626" s="12" t="str">
        <f>IF(_xlfn.IFNA(VLOOKUP(AU626,$K:$L,2,FALSE),"")=0,"",_xlfn.IFNA(VLOOKUP(AU626,$K:$L,2,FALSE),""))</f>
        <v/>
      </c>
      <c r="BB626" s="12" t="str">
        <f>IF(_xlfn.IFNA(VLOOKUP(AV626,$K:$L,2,FALSE),"")=0,"",_xlfn.IFNA(VLOOKUP(AV626,$K:$L,2,FALSE),""))</f>
        <v/>
      </c>
      <c r="BC626" s="12" t="str">
        <f>IF(_xlfn.IFNA(VLOOKUP(AW626,$K:$L,2,FALSE),"")=0,"",_xlfn.IFNA(VLOOKUP(AW626,$K:$L,2,FALSE),""))</f>
        <v/>
      </c>
      <c r="BD626" s="12" t="str">
        <f>IF(_xlfn.IFNA(VLOOKUP(AX626,$K:$L,2,FALSE),"")=0,"",_xlfn.IFNA(VLOOKUP(AX626,$K:$L,2,FALSE),""))</f>
        <v/>
      </c>
      <c r="BE626" s="12" t="str">
        <f>IF(_xlfn.IFNA(VLOOKUP(AY626,$K:$L,2,FALSE),"")=0,"",_xlfn.IFNA(VLOOKUP(AY626,$K:$L,2,FALSE),""))</f>
        <v/>
      </c>
      <c r="BF626" s="12" t="str">
        <f>_xlfn.IFNA(VLOOKUP(Y626,对应表!$Z:$AA,2,FALSE)&amp;Z626,"")</f>
        <v>TUF:18</v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L626">
        <f t="shared" si="163"/>
        <v>18</v>
      </c>
      <c r="BM626" t="str">
        <f t="shared" si="164"/>
        <v/>
      </c>
    </row>
    <row r="627" spans="11:65" x14ac:dyDescent="0.15">
      <c r="K627" t="str">
        <f t="shared" si="165"/>
        <v>被动免伤lv15</v>
      </c>
      <c r="L627" s="6" t="str">
        <f>Q627&amp;":"&amp;M627&amp;":"&amp;VLOOKUP(N627,对应表!B:C,2,FALSE)&amp;":"&amp;IF(buff!O627="",0,O627)</f>
        <v>20555:100:1:0</v>
      </c>
      <c r="M627">
        <v>100</v>
      </c>
      <c r="N627" s="1" t="s">
        <v>299</v>
      </c>
      <c r="O627">
        <v>0</v>
      </c>
      <c r="Q627">
        <v>20555</v>
      </c>
      <c r="R627" s="4" t="s">
        <v>1460</v>
      </c>
      <c r="S627" s="4" t="str">
        <f t="shared" si="162"/>
        <v>被动免伤lv15</v>
      </c>
      <c r="T627" t="s">
        <v>300</v>
      </c>
      <c r="Y627" t="s">
        <v>445</v>
      </c>
      <c r="Z627">
        <v>19</v>
      </c>
      <c r="AI627" s="12" t="str">
        <f t="shared" si="166"/>
        <v>TUF:19</v>
      </c>
      <c r="AR627">
        <v>999</v>
      </c>
      <c r="AU627" s="4"/>
      <c r="AV627" s="4"/>
      <c r="AW627" s="4"/>
      <c r="AX627" s="4"/>
      <c r="AZ627" s="12" t="str">
        <f t="shared" si="167"/>
        <v/>
      </c>
      <c r="BA627" s="12" t="str">
        <f>IF(_xlfn.IFNA(VLOOKUP(AU627,$K:$L,2,FALSE),"")=0,"",_xlfn.IFNA(VLOOKUP(AU627,$K:$L,2,FALSE),""))</f>
        <v/>
      </c>
      <c r="BB627" s="12" t="str">
        <f>IF(_xlfn.IFNA(VLOOKUP(AV627,$K:$L,2,FALSE),"")=0,"",_xlfn.IFNA(VLOOKUP(AV627,$K:$L,2,FALSE),""))</f>
        <v/>
      </c>
      <c r="BC627" s="12" t="str">
        <f>IF(_xlfn.IFNA(VLOOKUP(AW627,$K:$L,2,FALSE),"")=0,"",_xlfn.IFNA(VLOOKUP(AW627,$K:$L,2,FALSE),""))</f>
        <v/>
      </c>
      <c r="BD627" s="12" t="str">
        <f>IF(_xlfn.IFNA(VLOOKUP(AX627,$K:$L,2,FALSE),"")=0,"",_xlfn.IFNA(VLOOKUP(AX627,$K:$L,2,FALSE),""))</f>
        <v/>
      </c>
      <c r="BE627" s="12" t="str">
        <f>IF(_xlfn.IFNA(VLOOKUP(AY627,$K:$L,2,FALSE),"")=0,"",_xlfn.IFNA(VLOOKUP(AY627,$K:$L,2,FALSE),""))</f>
        <v/>
      </c>
      <c r="BF627" s="12" t="str">
        <f>_xlfn.IFNA(VLOOKUP(Y627,对应表!$Z:$AA,2,FALSE)&amp;Z627,"")</f>
        <v>TUF:19</v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L627">
        <f t="shared" si="163"/>
        <v>19</v>
      </c>
      <c r="BM627" t="str">
        <f t="shared" si="164"/>
        <v/>
      </c>
    </row>
    <row r="628" spans="11:65" x14ac:dyDescent="0.15">
      <c r="K628" t="str">
        <f t="shared" si="165"/>
        <v>被动免伤lv16</v>
      </c>
      <c r="L628" s="6" t="str">
        <f>Q628&amp;":"&amp;M628&amp;":"&amp;VLOOKUP(N628,对应表!B:C,2,FALSE)&amp;":"&amp;IF(buff!O628="",0,O628)</f>
        <v>20556:100:1:0</v>
      </c>
      <c r="M628">
        <v>100</v>
      </c>
      <c r="N628" s="1" t="s">
        <v>299</v>
      </c>
      <c r="O628">
        <v>0</v>
      </c>
      <c r="Q628">
        <v>20556</v>
      </c>
      <c r="R628" s="4" t="s">
        <v>1461</v>
      </c>
      <c r="S628" s="4" t="str">
        <f t="shared" si="162"/>
        <v>被动免伤lv16</v>
      </c>
      <c r="T628" t="s">
        <v>300</v>
      </c>
      <c r="Y628" t="s">
        <v>445</v>
      </c>
      <c r="Z628">
        <v>20</v>
      </c>
      <c r="AI628" s="12" t="str">
        <f t="shared" si="166"/>
        <v>TUF:20</v>
      </c>
      <c r="AR628">
        <v>999</v>
      </c>
      <c r="AU628" s="4"/>
      <c r="AV628" s="4"/>
      <c r="AW628" s="4"/>
      <c r="AX628" s="4"/>
      <c r="AZ628" s="12" t="str">
        <f t="shared" si="167"/>
        <v/>
      </c>
      <c r="BA628" s="12" t="str">
        <f>IF(_xlfn.IFNA(VLOOKUP(AU628,$K:$L,2,FALSE),"")=0,"",_xlfn.IFNA(VLOOKUP(AU628,$K:$L,2,FALSE),""))</f>
        <v/>
      </c>
      <c r="BB628" s="12" t="str">
        <f>IF(_xlfn.IFNA(VLOOKUP(AV628,$K:$L,2,FALSE),"")=0,"",_xlfn.IFNA(VLOOKUP(AV628,$K:$L,2,FALSE),""))</f>
        <v/>
      </c>
      <c r="BC628" s="12" t="str">
        <f>IF(_xlfn.IFNA(VLOOKUP(AW628,$K:$L,2,FALSE),"")=0,"",_xlfn.IFNA(VLOOKUP(AW628,$K:$L,2,FALSE),""))</f>
        <v/>
      </c>
      <c r="BD628" s="12" t="str">
        <f>IF(_xlfn.IFNA(VLOOKUP(AX628,$K:$L,2,FALSE),"")=0,"",_xlfn.IFNA(VLOOKUP(AX628,$K:$L,2,FALSE),""))</f>
        <v/>
      </c>
      <c r="BE628" s="12" t="str">
        <f>IF(_xlfn.IFNA(VLOOKUP(AY628,$K:$L,2,FALSE),"")=0,"",_xlfn.IFNA(VLOOKUP(AY628,$K:$L,2,FALSE),""))</f>
        <v/>
      </c>
      <c r="BF628" s="12" t="str">
        <f>_xlfn.IFNA(VLOOKUP(Y628,对应表!$Z:$AA,2,FALSE)&amp;Z628,"")</f>
        <v>TUF:20</v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L628">
        <f t="shared" si="163"/>
        <v>20</v>
      </c>
      <c r="BM628" t="str">
        <f t="shared" si="164"/>
        <v/>
      </c>
    </row>
    <row r="629" spans="11:65" x14ac:dyDescent="0.15">
      <c r="K629" t="str">
        <f t="shared" si="165"/>
        <v>被动免伤lv17</v>
      </c>
      <c r="L629" s="6" t="str">
        <f>Q629&amp;":"&amp;M629&amp;":"&amp;VLOOKUP(N629,对应表!B:C,2,FALSE)&amp;":"&amp;IF(buff!O629="",0,O629)</f>
        <v>20557:100:1:0</v>
      </c>
      <c r="M629">
        <v>100</v>
      </c>
      <c r="N629" s="1" t="s">
        <v>299</v>
      </c>
      <c r="O629">
        <v>0</v>
      </c>
      <c r="Q629">
        <v>20557</v>
      </c>
      <c r="R629" s="4" t="s">
        <v>1462</v>
      </c>
      <c r="S629" s="4" t="str">
        <f t="shared" si="162"/>
        <v>被动免伤lv17</v>
      </c>
      <c r="T629" t="s">
        <v>300</v>
      </c>
      <c r="Y629" t="s">
        <v>445</v>
      </c>
      <c r="Z629">
        <v>21</v>
      </c>
      <c r="AI629" s="12" t="str">
        <f t="shared" si="166"/>
        <v>TUF:21</v>
      </c>
      <c r="AR629">
        <v>999</v>
      </c>
      <c r="AU629" s="4"/>
      <c r="AV629" s="4"/>
      <c r="AW629" s="4"/>
      <c r="AX629" s="4"/>
      <c r="AZ629" s="12" t="str">
        <f t="shared" si="167"/>
        <v/>
      </c>
      <c r="BA629" s="12" t="str">
        <f>IF(_xlfn.IFNA(VLOOKUP(AU629,$K:$L,2,FALSE),"")=0,"",_xlfn.IFNA(VLOOKUP(AU629,$K:$L,2,FALSE),""))</f>
        <v/>
      </c>
      <c r="BB629" s="12" t="str">
        <f>IF(_xlfn.IFNA(VLOOKUP(AV629,$K:$L,2,FALSE),"")=0,"",_xlfn.IFNA(VLOOKUP(AV629,$K:$L,2,FALSE),""))</f>
        <v/>
      </c>
      <c r="BC629" s="12" t="str">
        <f>IF(_xlfn.IFNA(VLOOKUP(AW629,$K:$L,2,FALSE),"")=0,"",_xlfn.IFNA(VLOOKUP(AW629,$K:$L,2,FALSE),""))</f>
        <v/>
      </c>
      <c r="BD629" s="12" t="str">
        <f>IF(_xlfn.IFNA(VLOOKUP(AX629,$K:$L,2,FALSE),"")=0,"",_xlfn.IFNA(VLOOKUP(AX629,$K:$L,2,FALSE),""))</f>
        <v/>
      </c>
      <c r="BE629" s="12" t="str">
        <f>IF(_xlfn.IFNA(VLOOKUP(AY629,$K:$L,2,FALSE),"")=0,"",_xlfn.IFNA(VLOOKUP(AY629,$K:$L,2,FALSE),""))</f>
        <v/>
      </c>
      <c r="BF629" s="12" t="str">
        <f>_xlfn.IFNA(VLOOKUP(Y629,对应表!$Z:$AA,2,FALSE)&amp;Z629,"")</f>
        <v>TUF:21</v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L629">
        <f t="shared" si="163"/>
        <v>21</v>
      </c>
      <c r="BM629" t="str">
        <f t="shared" si="164"/>
        <v/>
      </c>
    </row>
    <row r="630" spans="11:65" x14ac:dyDescent="0.15">
      <c r="K630" t="str">
        <f t="shared" si="165"/>
        <v>被动免伤lv18</v>
      </c>
      <c r="L630" s="6" t="str">
        <f>Q630&amp;":"&amp;M630&amp;":"&amp;VLOOKUP(N630,对应表!B:C,2,FALSE)&amp;":"&amp;IF(buff!O630="",0,O630)</f>
        <v>20558:100:1:0</v>
      </c>
      <c r="M630">
        <v>100</v>
      </c>
      <c r="N630" s="1" t="s">
        <v>299</v>
      </c>
      <c r="O630">
        <v>0</v>
      </c>
      <c r="Q630">
        <v>20558</v>
      </c>
      <c r="R630" s="4" t="s">
        <v>1463</v>
      </c>
      <c r="S630" s="4" t="str">
        <f t="shared" si="162"/>
        <v>被动免伤lv18</v>
      </c>
      <c r="T630" t="s">
        <v>300</v>
      </c>
      <c r="Y630" t="s">
        <v>445</v>
      </c>
      <c r="Z630">
        <v>22</v>
      </c>
      <c r="AI630" s="12" t="str">
        <f t="shared" si="166"/>
        <v>TUF:22</v>
      </c>
      <c r="AR630">
        <v>999</v>
      </c>
      <c r="AU630" s="4"/>
      <c r="AV630" s="4"/>
      <c r="AW630" s="4"/>
      <c r="AX630" s="4"/>
      <c r="AZ630" s="12" t="str">
        <f t="shared" si="167"/>
        <v/>
      </c>
      <c r="BA630" s="12" t="str">
        <f>IF(_xlfn.IFNA(VLOOKUP(AU630,$K:$L,2,FALSE),"")=0,"",_xlfn.IFNA(VLOOKUP(AU630,$K:$L,2,FALSE),""))</f>
        <v/>
      </c>
      <c r="BB630" s="12" t="str">
        <f>IF(_xlfn.IFNA(VLOOKUP(AV630,$K:$L,2,FALSE),"")=0,"",_xlfn.IFNA(VLOOKUP(AV630,$K:$L,2,FALSE),""))</f>
        <v/>
      </c>
      <c r="BC630" s="12" t="str">
        <f>IF(_xlfn.IFNA(VLOOKUP(AW630,$K:$L,2,FALSE),"")=0,"",_xlfn.IFNA(VLOOKUP(AW630,$K:$L,2,FALSE),""))</f>
        <v/>
      </c>
      <c r="BD630" s="12" t="str">
        <f>IF(_xlfn.IFNA(VLOOKUP(AX630,$K:$L,2,FALSE),"")=0,"",_xlfn.IFNA(VLOOKUP(AX630,$K:$L,2,FALSE),""))</f>
        <v/>
      </c>
      <c r="BE630" s="12" t="str">
        <f>IF(_xlfn.IFNA(VLOOKUP(AY630,$K:$L,2,FALSE),"")=0,"",_xlfn.IFNA(VLOOKUP(AY630,$K:$L,2,FALSE),""))</f>
        <v/>
      </c>
      <c r="BF630" s="12" t="str">
        <f>_xlfn.IFNA(VLOOKUP(Y630,对应表!$Z:$AA,2,FALSE)&amp;Z630,"")</f>
        <v>TUF:22</v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L630">
        <f t="shared" si="163"/>
        <v>22</v>
      </c>
      <c r="BM630" t="str">
        <f t="shared" si="164"/>
        <v/>
      </c>
    </row>
    <row r="631" spans="11:65" x14ac:dyDescent="0.15">
      <c r="K631" t="str">
        <f t="shared" si="165"/>
        <v>被动免伤lv19</v>
      </c>
      <c r="L631" s="6" t="str">
        <f>Q631&amp;":"&amp;M631&amp;":"&amp;VLOOKUP(N631,对应表!B:C,2,FALSE)&amp;":"&amp;IF(buff!O631="",0,O631)</f>
        <v>20559:100:1:0</v>
      </c>
      <c r="M631">
        <v>100</v>
      </c>
      <c r="N631" s="1" t="s">
        <v>299</v>
      </c>
      <c r="O631">
        <v>0</v>
      </c>
      <c r="Q631">
        <v>20559</v>
      </c>
      <c r="R631" s="4" t="s">
        <v>1464</v>
      </c>
      <c r="S631" s="4" t="str">
        <f t="shared" si="162"/>
        <v>被动免伤lv19</v>
      </c>
      <c r="T631" t="s">
        <v>300</v>
      </c>
      <c r="Y631" t="s">
        <v>445</v>
      </c>
      <c r="Z631">
        <v>23</v>
      </c>
      <c r="AI631" s="12" t="str">
        <f t="shared" si="166"/>
        <v>TUF:23</v>
      </c>
      <c r="AR631">
        <v>999</v>
      </c>
      <c r="AU631" s="4"/>
      <c r="AV631" s="4"/>
      <c r="AW631" s="4"/>
      <c r="AX631" s="4"/>
      <c r="AZ631" s="12" t="str">
        <f t="shared" si="167"/>
        <v/>
      </c>
      <c r="BA631" s="12" t="str">
        <f>IF(_xlfn.IFNA(VLOOKUP(AU631,$K:$L,2,FALSE),"")=0,"",_xlfn.IFNA(VLOOKUP(AU631,$K:$L,2,FALSE),""))</f>
        <v/>
      </c>
      <c r="BB631" s="12" t="str">
        <f>IF(_xlfn.IFNA(VLOOKUP(AV631,$K:$L,2,FALSE),"")=0,"",_xlfn.IFNA(VLOOKUP(AV631,$K:$L,2,FALSE),""))</f>
        <v/>
      </c>
      <c r="BC631" s="12" t="str">
        <f>IF(_xlfn.IFNA(VLOOKUP(AW631,$K:$L,2,FALSE),"")=0,"",_xlfn.IFNA(VLOOKUP(AW631,$K:$L,2,FALSE),""))</f>
        <v/>
      </c>
      <c r="BD631" s="12" t="str">
        <f>IF(_xlfn.IFNA(VLOOKUP(AX631,$K:$L,2,FALSE),"")=0,"",_xlfn.IFNA(VLOOKUP(AX631,$K:$L,2,FALSE),""))</f>
        <v/>
      </c>
      <c r="BE631" s="12" t="str">
        <f>IF(_xlfn.IFNA(VLOOKUP(AY631,$K:$L,2,FALSE),"")=0,"",_xlfn.IFNA(VLOOKUP(AY631,$K:$L,2,FALSE),""))</f>
        <v/>
      </c>
      <c r="BF631" s="12" t="str">
        <f>_xlfn.IFNA(VLOOKUP(Y631,对应表!$Z:$AA,2,FALSE)&amp;Z631,"")</f>
        <v>TUF:23</v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L631">
        <f t="shared" si="163"/>
        <v>23</v>
      </c>
      <c r="BM631" t="str">
        <f t="shared" si="164"/>
        <v/>
      </c>
    </row>
    <row r="632" spans="11:65" x14ac:dyDescent="0.15">
      <c r="K632" t="str">
        <f t="shared" si="165"/>
        <v>被动免伤lv20</v>
      </c>
      <c r="L632" s="6" t="str">
        <f>Q632&amp;":"&amp;M632&amp;":"&amp;VLOOKUP(N632,对应表!B:C,2,FALSE)&amp;":"&amp;IF(buff!O632="",0,O632)</f>
        <v>20560:100:1:0</v>
      </c>
      <c r="M632">
        <v>100</v>
      </c>
      <c r="N632" s="1" t="s">
        <v>299</v>
      </c>
      <c r="O632">
        <v>0</v>
      </c>
      <c r="Q632">
        <v>20560</v>
      </c>
      <c r="R632" s="4" t="s">
        <v>1465</v>
      </c>
      <c r="S632" s="4" t="str">
        <f t="shared" si="162"/>
        <v>被动免伤lv20</v>
      </c>
      <c r="T632" t="s">
        <v>300</v>
      </c>
      <c r="Y632" t="s">
        <v>445</v>
      </c>
      <c r="Z632">
        <v>24</v>
      </c>
      <c r="AI632" s="12" t="str">
        <f t="shared" si="166"/>
        <v>TUF:24</v>
      </c>
      <c r="AR632">
        <v>999</v>
      </c>
      <c r="AU632" s="4"/>
      <c r="AV632" s="4"/>
      <c r="AW632" s="4"/>
      <c r="AX632" s="4"/>
      <c r="AZ632" s="12" t="str">
        <f t="shared" si="167"/>
        <v/>
      </c>
      <c r="BA632" s="12" t="str">
        <f>IF(_xlfn.IFNA(VLOOKUP(AU632,$K:$L,2,FALSE),"")=0,"",_xlfn.IFNA(VLOOKUP(AU632,$K:$L,2,FALSE),""))</f>
        <v/>
      </c>
      <c r="BB632" s="12" t="str">
        <f>IF(_xlfn.IFNA(VLOOKUP(AV632,$K:$L,2,FALSE),"")=0,"",_xlfn.IFNA(VLOOKUP(AV632,$K:$L,2,FALSE),""))</f>
        <v/>
      </c>
      <c r="BC632" s="12" t="str">
        <f>IF(_xlfn.IFNA(VLOOKUP(AW632,$K:$L,2,FALSE),"")=0,"",_xlfn.IFNA(VLOOKUP(AW632,$K:$L,2,FALSE),""))</f>
        <v/>
      </c>
      <c r="BD632" s="12" t="str">
        <f>IF(_xlfn.IFNA(VLOOKUP(AX632,$K:$L,2,FALSE),"")=0,"",_xlfn.IFNA(VLOOKUP(AX632,$K:$L,2,FALSE),""))</f>
        <v/>
      </c>
      <c r="BE632" s="12" t="str">
        <f>IF(_xlfn.IFNA(VLOOKUP(AY632,$K:$L,2,FALSE),"")=0,"",_xlfn.IFNA(VLOOKUP(AY632,$K:$L,2,FALSE),""))</f>
        <v/>
      </c>
      <c r="BF632" s="12" t="str">
        <f>_xlfn.IFNA(VLOOKUP(Y632,对应表!$Z:$AA,2,FALSE)&amp;Z632,"")</f>
        <v>TUF:24</v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L632">
        <f t="shared" si="163"/>
        <v>24</v>
      </c>
      <c r="BM632" t="str">
        <f t="shared" si="164"/>
        <v/>
      </c>
    </row>
    <row r="633" spans="11:65" x14ac:dyDescent="0.15">
      <c r="K633" t="str">
        <f t="shared" ref="K633:K672" si="168">R633</f>
        <v>被动必胜lv1</v>
      </c>
      <c r="L633" s="6" t="str">
        <f>Q633&amp;":"&amp;M633&amp;":"&amp;VLOOKUP(N633,对应表!B:C,2,FALSE)&amp;":"&amp;IF(buff!O633="",0,O633)</f>
        <v>20561:100:3:9</v>
      </c>
      <c r="M633">
        <v>100</v>
      </c>
      <c r="N633" s="1" t="s">
        <v>120</v>
      </c>
      <c r="O633">
        <v>9</v>
      </c>
      <c r="Q633">
        <v>20561</v>
      </c>
      <c r="R633" s="4" t="s">
        <v>1466</v>
      </c>
      <c r="S633" s="4" t="str">
        <f t="shared" si="162"/>
        <v>被动必胜lv1</v>
      </c>
      <c r="T633" t="s">
        <v>300</v>
      </c>
      <c r="Y633" t="s">
        <v>409</v>
      </c>
      <c r="Z633" t="e">
        <f>INT(VLOOKUP($I633,角色属性概况!$I:$O,VLOOKUP($H633,对应表!$AD:$AE,2,FALSE),FALSE)*$J633)</f>
        <v>#N/A</v>
      </c>
      <c r="AI633" s="12" t="str">
        <f t="shared" ref="AI633:AI672" si="169">IF(BF633="","",BF633)&amp;IF(BG633="","","|"&amp;BG633)&amp;IF(BH633="","","|"&amp;BH633)&amp;IF(BI633="","","|"&amp;BI633)&amp;IF(BJ633="","","|"&amp;BJ633)</f>
        <v/>
      </c>
      <c r="AR633">
        <v>999</v>
      </c>
      <c r="AU633" s="4"/>
      <c r="AV633" s="4"/>
      <c r="AW633" s="4"/>
      <c r="AX633" s="4"/>
      <c r="AZ633" s="12" t="str">
        <f t="shared" ref="AZ633:AZ672" si="170">IF(BA633="","",BA633)&amp;IF(BB633="","","|"&amp;BB633)&amp;IF(BC633="","","|"&amp;BC633)&amp;IF(BD633="","","|"&amp;BD633)&amp;IF(BE633="","","|"&amp;BE633)</f>
        <v/>
      </c>
      <c r="BA633" s="12" t="str">
        <f>IF(_xlfn.IFNA(VLOOKUP(AU633,$K:$L,2,FALSE),"")=0,"",_xlfn.IFNA(VLOOKUP(AU633,$K:$L,2,FALSE),""))</f>
        <v/>
      </c>
      <c r="BB633" s="12" t="str">
        <f>IF(_xlfn.IFNA(VLOOKUP(AV633,$K:$L,2,FALSE),"")=0,"",_xlfn.IFNA(VLOOKUP(AV633,$K:$L,2,FALSE),""))</f>
        <v/>
      </c>
      <c r="BC633" s="12" t="str">
        <f>IF(_xlfn.IFNA(VLOOKUP(AW633,$K:$L,2,FALSE),"")=0,"",_xlfn.IFNA(VLOOKUP(AW633,$K:$L,2,FALSE),""))</f>
        <v/>
      </c>
      <c r="BD633" s="12" t="str">
        <f>IF(_xlfn.IFNA(VLOOKUP(AX633,$K:$L,2,FALSE),"")=0,"",_xlfn.IFNA(VLOOKUP(AX633,$K:$L,2,FALSE),""))</f>
        <v/>
      </c>
      <c r="BE633" s="12" t="str">
        <f>IF(_xlfn.IFNA(VLOOKUP(AY633,$K:$L,2,FALSE),"")=0,"",_xlfn.IFNA(VLOOKUP(AY633,$K:$L,2,FALSE),""))</f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L633" t="e">
        <f t="shared" si="163"/>
        <v>#N/A</v>
      </c>
      <c r="BM633" t="str">
        <f t="shared" si="164"/>
        <v/>
      </c>
    </row>
    <row r="634" spans="11:65" x14ac:dyDescent="0.15">
      <c r="K634" t="str">
        <f t="shared" si="168"/>
        <v>被动必胜lv2</v>
      </c>
      <c r="L634" s="6" t="str">
        <f>Q634&amp;":"&amp;M634&amp;":"&amp;VLOOKUP(N634,对应表!B:C,2,FALSE)&amp;":"&amp;IF(buff!O634="",0,O634)</f>
        <v>20562:100:3:9</v>
      </c>
      <c r="M634">
        <v>100</v>
      </c>
      <c r="N634" s="1" t="s">
        <v>120</v>
      </c>
      <c r="O634">
        <v>9</v>
      </c>
      <c r="Q634">
        <v>20562</v>
      </c>
      <c r="R634" s="4" t="s">
        <v>1467</v>
      </c>
      <c r="S634" s="4" t="str">
        <f t="shared" si="162"/>
        <v>被动必胜lv2</v>
      </c>
      <c r="T634" t="s">
        <v>300</v>
      </c>
      <c r="Y634" t="s">
        <v>409</v>
      </c>
      <c r="Z634" t="e">
        <f>INT(VLOOKUP($I634,角色属性概况!$I:$O,VLOOKUP($H634,对应表!$AD:$AE,2,FALSE),FALSE)*$J634)</f>
        <v>#N/A</v>
      </c>
      <c r="AI634" s="12" t="str">
        <f t="shared" si="169"/>
        <v/>
      </c>
      <c r="AR634">
        <v>999</v>
      </c>
      <c r="AU634" s="4"/>
      <c r="AV634" s="4"/>
      <c r="AW634" s="4"/>
      <c r="AX634" s="4"/>
      <c r="AZ634" s="12" t="str">
        <f t="shared" si="170"/>
        <v/>
      </c>
      <c r="BA634" s="12" t="str">
        <f>IF(_xlfn.IFNA(VLOOKUP(AU634,$K:$L,2,FALSE),"")=0,"",_xlfn.IFNA(VLOOKUP(AU634,$K:$L,2,FALSE),""))</f>
        <v/>
      </c>
      <c r="BB634" s="12" t="str">
        <f>IF(_xlfn.IFNA(VLOOKUP(AV634,$K:$L,2,FALSE),"")=0,"",_xlfn.IFNA(VLOOKUP(AV634,$K:$L,2,FALSE),""))</f>
        <v/>
      </c>
      <c r="BC634" s="12" t="str">
        <f>IF(_xlfn.IFNA(VLOOKUP(AW634,$K:$L,2,FALSE),"")=0,"",_xlfn.IFNA(VLOOKUP(AW634,$K:$L,2,FALSE),""))</f>
        <v/>
      </c>
      <c r="BD634" s="12" t="str">
        <f>IF(_xlfn.IFNA(VLOOKUP(AX634,$K:$L,2,FALSE),"")=0,"",_xlfn.IFNA(VLOOKUP(AX634,$K:$L,2,FALSE),""))</f>
        <v/>
      </c>
      <c r="BE634" s="12" t="str">
        <f>IF(_xlfn.IFNA(VLOOKUP(AY634,$K:$L,2,FALSE),"")=0,"",_xlfn.IFNA(VLOOKUP(AY634,$K:$L,2,FALSE),""))</f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L634" t="e">
        <f t="shared" si="163"/>
        <v>#N/A</v>
      </c>
      <c r="BM634" t="str">
        <f t="shared" si="164"/>
        <v/>
      </c>
    </row>
    <row r="635" spans="11:65" x14ac:dyDescent="0.15">
      <c r="K635" t="str">
        <f t="shared" si="168"/>
        <v>被动必胜lv3</v>
      </c>
      <c r="L635" s="6" t="str">
        <f>Q635&amp;":"&amp;M635&amp;":"&amp;VLOOKUP(N635,对应表!B:C,2,FALSE)&amp;":"&amp;IF(buff!O635="",0,O635)</f>
        <v>20563:100:3:9</v>
      </c>
      <c r="M635">
        <v>100</v>
      </c>
      <c r="N635" s="1" t="s">
        <v>120</v>
      </c>
      <c r="O635">
        <v>9</v>
      </c>
      <c r="Q635">
        <v>20563</v>
      </c>
      <c r="R635" s="4" t="s">
        <v>1468</v>
      </c>
      <c r="S635" s="4" t="str">
        <f t="shared" si="162"/>
        <v>被动必胜lv3</v>
      </c>
      <c r="T635" t="s">
        <v>300</v>
      </c>
      <c r="Y635" t="s">
        <v>409</v>
      </c>
      <c r="Z635" t="e">
        <f>INT(VLOOKUP($I635,角色属性概况!$I:$O,VLOOKUP($H635,对应表!$AD:$AE,2,FALSE),FALSE)*$J635)</f>
        <v>#N/A</v>
      </c>
      <c r="AI635" s="12" t="str">
        <f t="shared" si="169"/>
        <v/>
      </c>
      <c r="AR635">
        <v>999</v>
      </c>
      <c r="AU635" s="4"/>
      <c r="AV635" s="4"/>
      <c r="AW635" s="4"/>
      <c r="AX635" s="4"/>
      <c r="AZ635" s="12" t="str">
        <f t="shared" si="170"/>
        <v/>
      </c>
      <c r="BA635" s="12" t="str">
        <f>IF(_xlfn.IFNA(VLOOKUP(AU635,$K:$L,2,FALSE),"")=0,"",_xlfn.IFNA(VLOOKUP(AU635,$K:$L,2,FALSE),""))</f>
        <v/>
      </c>
      <c r="BB635" s="12" t="str">
        <f>IF(_xlfn.IFNA(VLOOKUP(AV635,$K:$L,2,FALSE),"")=0,"",_xlfn.IFNA(VLOOKUP(AV635,$K:$L,2,FALSE),""))</f>
        <v/>
      </c>
      <c r="BC635" s="12" t="str">
        <f>IF(_xlfn.IFNA(VLOOKUP(AW635,$K:$L,2,FALSE),"")=0,"",_xlfn.IFNA(VLOOKUP(AW635,$K:$L,2,FALSE),""))</f>
        <v/>
      </c>
      <c r="BD635" s="12" t="str">
        <f>IF(_xlfn.IFNA(VLOOKUP(AX635,$K:$L,2,FALSE),"")=0,"",_xlfn.IFNA(VLOOKUP(AX635,$K:$L,2,FALSE),""))</f>
        <v/>
      </c>
      <c r="BE635" s="12" t="str">
        <f>IF(_xlfn.IFNA(VLOOKUP(AY635,$K:$L,2,FALSE),"")=0,"",_xlfn.IFNA(VLOOKUP(AY635,$K:$L,2,FALSE),""))</f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L635" t="e">
        <f t="shared" si="163"/>
        <v>#N/A</v>
      </c>
      <c r="BM635" t="str">
        <f t="shared" si="164"/>
        <v/>
      </c>
    </row>
    <row r="636" spans="11:65" x14ac:dyDescent="0.15">
      <c r="K636" t="str">
        <f t="shared" si="168"/>
        <v>被动必胜lv4</v>
      </c>
      <c r="L636" s="6" t="str">
        <f>Q636&amp;":"&amp;M636&amp;":"&amp;VLOOKUP(N636,对应表!B:C,2,FALSE)&amp;":"&amp;IF(buff!O636="",0,O636)</f>
        <v>20564:100:3:9</v>
      </c>
      <c r="M636">
        <v>100</v>
      </c>
      <c r="N636" s="1" t="s">
        <v>120</v>
      </c>
      <c r="O636">
        <v>9</v>
      </c>
      <c r="Q636">
        <v>20564</v>
      </c>
      <c r="R636" s="4" t="s">
        <v>1469</v>
      </c>
      <c r="S636" s="4" t="str">
        <f t="shared" si="162"/>
        <v>被动必胜lv4</v>
      </c>
      <c r="T636" t="s">
        <v>300</v>
      </c>
      <c r="Y636" t="s">
        <v>409</v>
      </c>
      <c r="Z636" t="e">
        <f>INT(VLOOKUP($I636,角色属性概况!$I:$O,VLOOKUP($H636,对应表!$AD:$AE,2,FALSE),FALSE)*$J636)</f>
        <v>#N/A</v>
      </c>
      <c r="AI636" s="12" t="str">
        <f t="shared" si="169"/>
        <v/>
      </c>
      <c r="AR636">
        <v>999</v>
      </c>
      <c r="AU636" s="4"/>
      <c r="AV636" s="4"/>
      <c r="AW636" s="4"/>
      <c r="AX636" s="4"/>
      <c r="AZ636" s="12" t="str">
        <f t="shared" si="170"/>
        <v/>
      </c>
      <c r="BA636" s="12" t="str">
        <f>IF(_xlfn.IFNA(VLOOKUP(AU636,$K:$L,2,FALSE),"")=0,"",_xlfn.IFNA(VLOOKUP(AU636,$K:$L,2,FALSE),""))</f>
        <v/>
      </c>
      <c r="BB636" s="12" t="str">
        <f>IF(_xlfn.IFNA(VLOOKUP(AV636,$K:$L,2,FALSE),"")=0,"",_xlfn.IFNA(VLOOKUP(AV636,$K:$L,2,FALSE),""))</f>
        <v/>
      </c>
      <c r="BC636" s="12" t="str">
        <f>IF(_xlfn.IFNA(VLOOKUP(AW636,$K:$L,2,FALSE),"")=0,"",_xlfn.IFNA(VLOOKUP(AW636,$K:$L,2,FALSE),""))</f>
        <v/>
      </c>
      <c r="BD636" s="12" t="str">
        <f>IF(_xlfn.IFNA(VLOOKUP(AX636,$K:$L,2,FALSE),"")=0,"",_xlfn.IFNA(VLOOKUP(AX636,$K:$L,2,FALSE),""))</f>
        <v/>
      </c>
      <c r="BE636" s="12" t="str">
        <f>IF(_xlfn.IFNA(VLOOKUP(AY636,$K:$L,2,FALSE),"")=0,"",_xlfn.IFNA(VLOOKUP(AY636,$K:$L,2,FALSE),""))</f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L636" t="e">
        <f t="shared" si="163"/>
        <v>#N/A</v>
      </c>
      <c r="BM636" t="str">
        <f t="shared" si="164"/>
        <v/>
      </c>
    </row>
    <row r="637" spans="11:65" x14ac:dyDescent="0.15">
      <c r="K637" t="str">
        <f t="shared" si="168"/>
        <v>被动必胜lv5</v>
      </c>
      <c r="L637" s="6" t="str">
        <f>Q637&amp;":"&amp;M637&amp;":"&amp;VLOOKUP(N637,对应表!B:C,2,FALSE)&amp;":"&amp;IF(buff!O637="",0,O637)</f>
        <v>20565:100:3:9</v>
      </c>
      <c r="M637">
        <v>100</v>
      </c>
      <c r="N637" s="1" t="s">
        <v>120</v>
      </c>
      <c r="O637">
        <v>9</v>
      </c>
      <c r="Q637">
        <v>20565</v>
      </c>
      <c r="R637" s="4" t="s">
        <v>1470</v>
      </c>
      <c r="S637" s="4" t="str">
        <f t="shared" si="162"/>
        <v>被动必胜lv5</v>
      </c>
      <c r="T637" t="s">
        <v>300</v>
      </c>
      <c r="Y637" t="s">
        <v>409</v>
      </c>
      <c r="Z637" t="e">
        <f>INT(VLOOKUP($I637,角色属性概况!$I:$O,VLOOKUP($H637,对应表!$AD:$AE,2,FALSE),FALSE)*$J637)</f>
        <v>#N/A</v>
      </c>
      <c r="AI637" s="12" t="str">
        <f t="shared" si="169"/>
        <v/>
      </c>
      <c r="AR637">
        <v>999</v>
      </c>
      <c r="AU637" s="4"/>
      <c r="AV637" s="4"/>
      <c r="AW637" s="4"/>
      <c r="AX637" s="4"/>
      <c r="AZ637" s="12" t="str">
        <f t="shared" si="170"/>
        <v/>
      </c>
      <c r="BA637" s="12" t="str">
        <f>IF(_xlfn.IFNA(VLOOKUP(AU637,$K:$L,2,FALSE),"")=0,"",_xlfn.IFNA(VLOOKUP(AU637,$K:$L,2,FALSE),""))</f>
        <v/>
      </c>
      <c r="BB637" s="12" t="str">
        <f>IF(_xlfn.IFNA(VLOOKUP(AV637,$K:$L,2,FALSE),"")=0,"",_xlfn.IFNA(VLOOKUP(AV637,$K:$L,2,FALSE),""))</f>
        <v/>
      </c>
      <c r="BC637" s="12" t="str">
        <f>IF(_xlfn.IFNA(VLOOKUP(AW637,$K:$L,2,FALSE),"")=0,"",_xlfn.IFNA(VLOOKUP(AW637,$K:$L,2,FALSE),""))</f>
        <v/>
      </c>
      <c r="BD637" s="12" t="str">
        <f>IF(_xlfn.IFNA(VLOOKUP(AX637,$K:$L,2,FALSE),"")=0,"",_xlfn.IFNA(VLOOKUP(AX637,$K:$L,2,FALSE),""))</f>
        <v/>
      </c>
      <c r="BE637" s="12" t="str">
        <f>IF(_xlfn.IFNA(VLOOKUP(AY637,$K:$L,2,FALSE),"")=0,"",_xlfn.IFNA(VLOOKUP(AY637,$K:$L,2,FALSE),""))</f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L637" t="e">
        <f t="shared" si="163"/>
        <v>#N/A</v>
      </c>
      <c r="BM637" t="str">
        <f t="shared" si="164"/>
        <v/>
      </c>
    </row>
    <row r="638" spans="11:65" x14ac:dyDescent="0.15">
      <c r="K638" t="str">
        <f t="shared" si="168"/>
        <v>被动必胜lv6</v>
      </c>
      <c r="L638" s="6" t="str">
        <f>Q638&amp;":"&amp;M638&amp;":"&amp;VLOOKUP(N638,对应表!B:C,2,FALSE)&amp;":"&amp;IF(buff!O638="",0,O638)</f>
        <v>20566:100:3:9</v>
      </c>
      <c r="M638">
        <v>100</v>
      </c>
      <c r="N638" s="1" t="s">
        <v>120</v>
      </c>
      <c r="O638">
        <v>9</v>
      </c>
      <c r="Q638">
        <v>20566</v>
      </c>
      <c r="R638" s="4" t="s">
        <v>1471</v>
      </c>
      <c r="S638" s="4" t="str">
        <f t="shared" si="162"/>
        <v>被动必胜lv6</v>
      </c>
      <c r="T638" t="s">
        <v>300</v>
      </c>
      <c r="Y638" t="s">
        <v>409</v>
      </c>
      <c r="Z638" t="e">
        <f>INT(VLOOKUP($I638,角色属性概况!$I:$O,VLOOKUP($H638,对应表!$AD:$AE,2,FALSE),FALSE)*$J638)</f>
        <v>#N/A</v>
      </c>
      <c r="AI638" s="12" t="str">
        <f t="shared" si="169"/>
        <v/>
      </c>
      <c r="AR638">
        <v>999</v>
      </c>
      <c r="AU638" s="4"/>
      <c r="AV638" s="4"/>
      <c r="AW638" s="4"/>
      <c r="AX638" s="4"/>
      <c r="AZ638" s="12" t="str">
        <f t="shared" si="170"/>
        <v/>
      </c>
      <c r="BA638" s="12" t="str">
        <f>IF(_xlfn.IFNA(VLOOKUP(AU638,$K:$L,2,FALSE),"")=0,"",_xlfn.IFNA(VLOOKUP(AU638,$K:$L,2,FALSE),""))</f>
        <v/>
      </c>
      <c r="BB638" s="12" t="str">
        <f>IF(_xlfn.IFNA(VLOOKUP(AV638,$K:$L,2,FALSE),"")=0,"",_xlfn.IFNA(VLOOKUP(AV638,$K:$L,2,FALSE),""))</f>
        <v/>
      </c>
      <c r="BC638" s="12" t="str">
        <f>IF(_xlfn.IFNA(VLOOKUP(AW638,$K:$L,2,FALSE),"")=0,"",_xlfn.IFNA(VLOOKUP(AW638,$K:$L,2,FALSE),""))</f>
        <v/>
      </c>
      <c r="BD638" s="12" t="str">
        <f>IF(_xlfn.IFNA(VLOOKUP(AX638,$K:$L,2,FALSE),"")=0,"",_xlfn.IFNA(VLOOKUP(AX638,$K:$L,2,FALSE),""))</f>
        <v/>
      </c>
      <c r="BE638" s="12" t="str">
        <f>IF(_xlfn.IFNA(VLOOKUP(AY638,$K:$L,2,FALSE),"")=0,"",_xlfn.IFNA(VLOOKUP(AY638,$K:$L,2,FALSE),""))</f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L638" t="e">
        <f t="shared" si="163"/>
        <v>#N/A</v>
      </c>
      <c r="BM638" t="str">
        <f t="shared" si="164"/>
        <v/>
      </c>
    </row>
    <row r="639" spans="11:65" x14ac:dyDescent="0.15">
      <c r="K639" t="str">
        <f t="shared" si="168"/>
        <v>被动必胜lv7</v>
      </c>
      <c r="L639" s="6" t="str">
        <f>Q639&amp;":"&amp;M639&amp;":"&amp;VLOOKUP(N639,对应表!B:C,2,FALSE)&amp;":"&amp;IF(buff!O639="",0,O639)</f>
        <v>20567:100:3:9</v>
      </c>
      <c r="M639">
        <v>100</v>
      </c>
      <c r="N639" s="1" t="s">
        <v>120</v>
      </c>
      <c r="O639">
        <v>9</v>
      </c>
      <c r="Q639">
        <v>20567</v>
      </c>
      <c r="R639" s="4" t="s">
        <v>1472</v>
      </c>
      <c r="S639" s="4" t="str">
        <f t="shared" si="162"/>
        <v>被动必胜lv7</v>
      </c>
      <c r="T639" t="s">
        <v>300</v>
      </c>
      <c r="Y639" t="s">
        <v>409</v>
      </c>
      <c r="Z639" t="e">
        <f>INT(VLOOKUP($I639,角色属性概况!$I:$O,VLOOKUP($H639,对应表!$AD:$AE,2,FALSE),FALSE)*$J639)</f>
        <v>#N/A</v>
      </c>
      <c r="AI639" s="12" t="str">
        <f t="shared" si="169"/>
        <v/>
      </c>
      <c r="AR639">
        <v>999</v>
      </c>
      <c r="AU639" s="4"/>
      <c r="AV639" s="4"/>
      <c r="AW639" s="4"/>
      <c r="AX639" s="4"/>
      <c r="AZ639" s="12" t="str">
        <f t="shared" si="170"/>
        <v/>
      </c>
      <c r="BA639" s="12" t="str">
        <f>IF(_xlfn.IFNA(VLOOKUP(AU639,$K:$L,2,FALSE),"")=0,"",_xlfn.IFNA(VLOOKUP(AU639,$K:$L,2,FALSE),""))</f>
        <v/>
      </c>
      <c r="BB639" s="12" t="str">
        <f>IF(_xlfn.IFNA(VLOOKUP(AV639,$K:$L,2,FALSE),"")=0,"",_xlfn.IFNA(VLOOKUP(AV639,$K:$L,2,FALSE),""))</f>
        <v/>
      </c>
      <c r="BC639" s="12" t="str">
        <f>IF(_xlfn.IFNA(VLOOKUP(AW639,$K:$L,2,FALSE),"")=0,"",_xlfn.IFNA(VLOOKUP(AW639,$K:$L,2,FALSE),""))</f>
        <v/>
      </c>
      <c r="BD639" s="12" t="str">
        <f>IF(_xlfn.IFNA(VLOOKUP(AX639,$K:$L,2,FALSE),"")=0,"",_xlfn.IFNA(VLOOKUP(AX639,$K:$L,2,FALSE),""))</f>
        <v/>
      </c>
      <c r="BE639" s="12" t="str">
        <f>IF(_xlfn.IFNA(VLOOKUP(AY639,$K:$L,2,FALSE),"")=0,"",_xlfn.IFNA(VLOOKUP(AY639,$K:$L,2,FALSE),""))</f>
        <v/>
      </c>
      <c r="BF639" s="12" t="str">
        <f>_xlfn.IFNA(VLOOKUP(Y639,对应表!$Z:$AA,2,FALSE)&amp;Z639,"")</f>
        <v/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L639" t="e">
        <f t="shared" si="163"/>
        <v>#N/A</v>
      </c>
      <c r="BM639" t="str">
        <f t="shared" si="164"/>
        <v/>
      </c>
    </row>
    <row r="640" spans="11:65" x14ac:dyDescent="0.15">
      <c r="K640" t="str">
        <f t="shared" si="168"/>
        <v>被动必胜lv8</v>
      </c>
      <c r="L640" s="6" t="str">
        <f>Q640&amp;":"&amp;M640&amp;":"&amp;VLOOKUP(N640,对应表!B:C,2,FALSE)&amp;":"&amp;IF(buff!O640="",0,O640)</f>
        <v>20568:100:3:9</v>
      </c>
      <c r="M640">
        <v>100</v>
      </c>
      <c r="N640" s="1" t="s">
        <v>120</v>
      </c>
      <c r="O640">
        <v>9</v>
      </c>
      <c r="Q640">
        <v>20568</v>
      </c>
      <c r="R640" s="4" t="s">
        <v>1473</v>
      </c>
      <c r="S640" s="4" t="str">
        <f t="shared" si="162"/>
        <v>被动必胜lv8</v>
      </c>
      <c r="T640" t="s">
        <v>300</v>
      </c>
      <c r="Y640" t="s">
        <v>409</v>
      </c>
      <c r="Z640" t="e">
        <f>INT(VLOOKUP($I640,角色属性概况!$I:$O,VLOOKUP($H640,对应表!$AD:$AE,2,FALSE),FALSE)*$J640)</f>
        <v>#N/A</v>
      </c>
      <c r="AI640" s="12" t="str">
        <f t="shared" si="169"/>
        <v/>
      </c>
      <c r="AR640">
        <v>999</v>
      </c>
      <c r="AU640" s="4"/>
      <c r="AV640" s="4"/>
      <c r="AW640" s="4"/>
      <c r="AX640" s="4"/>
      <c r="AZ640" s="12" t="str">
        <f t="shared" si="170"/>
        <v/>
      </c>
      <c r="BA640" s="12" t="str">
        <f>IF(_xlfn.IFNA(VLOOKUP(AU640,$K:$L,2,FALSE),"")=0,"",_xlfn.IFNA(VLOOKUP(AU640,$K:$L,2,FALSE),""))</f>
        <v/>
      </c>
      <c r="BB640" s="12" t="str">
        <f>IF(_xlfn.IFNA(VLOOKUP(AV640,$K:$L,2,FALSE),"")=0,"",_xlfn.IFNA(VLOOKUP(AV640,$K:$L,2,FALSE),""))</f>
        <v/>
      </c>
      <c r="BC640" s="12" t="str">
        <f>IF(_xlfn.IFNA(VLOOKUP(AW640,$K:$L,2,FALSE),"")=0,"",_xlfn.IFNA(VLOOKUP(AW640,$K:$L,2,FALSE),""))</f>
        <v/>
      </c>
      <c r="BD640" s="12" t="str">
        <f>IF(_xlfn.IFNA(VLOOKUP(AX640,$K:$L,2,FALSE),"")=0,"",_xlfn.IFNA(VLOOKUP(AX640,$K:$L,2,FALSE),""))</f>
        <v/>
      </c>
      <c r="BE640" s="12" t="str">
        <f>IF(_xlfn.IFNA(VLOOKUP(AY640,$K:$L,2,FALSE),"")=0,"",_xlfn.IFNA(VLOOKUP(AY640,$K:$L,2,FALSE),""))</f>
        <v/>
      </c>
      <c r="BF640" s="12" t="str">
        <f>_xlfn.IFNA(VLOOKUP(Y640,对应表!$Z:$AA,2,FALSE)&amp;Z640,"")</f>
        <v/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L640" t="e">
        <f t="shared" si="163"/>
        <v>#N/A</v>
      </c>
      <c r="BM640" t="str">
        <f t="shared" si="164"/>
        <v/>
      </c>
    </row>
    <row r="641" spans="11:65" x14ac:dyDescent="0.15">
      <c r="K641" t="str">
        <f t="shared" si="168"/>
        <v>被动必胜lv9</v>
      </c>
      <c r="L641" s="6" t="str">
        <f>Q641&amp;":"&amp;M641&amp;":"&amp;VLOOKUP(N641,对应表!B:C,2,FALSE)&amp;":"&amp;IF(buff!O641="",0,O641)</f>
        <v>20569:100:3:9</v>
      </c>
      <c r="M641">
        <v>100</v>
      </c>
      <c r="N641" s="1" t="s">
        <v>120</v>
      </c>
      <c r="O641">
        <v>9</v>
      </c>
      <c r="Q641">
        <v>20569</v>
      </c>
      <c r="R641" s="4" t="s">
        <v>1474</v>
      </c>
      <c r="S641" s="4" t="str">
        <f t="shared" si="162"/>
        <v>被动必胜lv9</v>
      </c>
      <c r="T641" t="s">
        <v>300</v>
      </c>
      <c r="Y641" t="s">
        <v>409</v>
      </c>
      <c r="Z641" t="e">
        <f>INT(VLOOKUP($I641,角色属性概况!$I:$O,VLOOKUP($H641,对应表!$AD:$AE,2,FALSE),FALSE)*$J641)</f>
        <v>#N/A</v>
      </c>
      <c r="AI641" s="12" t="str">
        <f t="shared" si="169"/>
        <v/>
      </c>
      <c r="AR641">
        <v>999</v>
      </c>
      <c r="AU641" s="4"/>
      <c r="AV641" s="4"/>
      <c r="AW641" s="4"/>
      <c r="AX641" s="4"/>
      <c r="AZ641" s="12" t="str">
        <f t="shared" si="170"/>
        <v/>
      </c>
      <c r="BA641" s="12" t="str">
        <f>IF(_xlfn.IFNA(VLOOKUP(AU641,$K:$L,2,FALSE),"")=0,"",_xlfn.IFNA(VLOOKUP(AU641,$K:$L,2,FALSE),""))</f>
        <v/>
      </c>
      <c r="BB641" s="12" t="str">
        <f>IF(_xlfn.IFNA(VLOOKUP(AV641,$K:$L,2,FALSE),"")=0,"",_xlfn.IFNA(VLOOKUP(AV641,$K:$L,2,FALSE),""))</f>
        <v/>
      </c>
      <c r="BC641" s="12" t="str">
        <f>IF(_xlfn.IFNA(VLOOKUP(AW641,$K:$L,2,FALSE),"")=0,"",_xlfn.IFNA(VLOOKUP(AW641,$K:$L,2,FALSE),""))</f>
        <v/>
      </c>
      <c r="BD641" s="12" t="str">
        <f>IF(_xlfn.IFNA(VLOOKUP(AX641,$K:$L,2,FALSE),"")=0,"",_xlfn.IFNA(VLOOKUP(AX641,$K:$L,2,FALSE),""))</f>
        <v/>
      </c>
      <c r="BE641" s="12" t="str">
        <f>IF(_xlfn.IFNA(VLOOKUP(AY641,$K:$L,2,FALSE),"")=0,"",_xlfn.IFNA(VLOOKUP(AY641,$K:$L,2,FALSE),""))</f>
        <v/>
      </c>
      <c r="BF641" s="12" t="str">
        <f>_xlfn.IFNA(VLOOKUP(Y641,对应表!$Z:$AA,2,FALSE)&amp;Z641,"")</f>
        <v/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L641" t="e">
        <f t="shared" si="163"/>
        <v>#N/A</v>
      </c>
      <c r="BM641" t="str">
        <f t="shared" si="164"/>
        <v/>
      </c>
    </row>
    <row r="642" spans="11:65" x14ac:dyDescent="0.15">
      <c r="K642" t="str">
        <f t="shared" si="168"/>
        <v>被动必胜lv10</v>
      </c>
      <c r="L642" s="6" t="str">
        <f>Q642&amp;":"&amp;M642&amp;":"&amp;VLOOKUP(N642,对应表!B:C,2,FALSE)&amp;":"&amp;IF(buff!O642="",0,O642)</f>
        <v>20570:100:3:9</v>
      </c>
      <c r="M642">
        <v>100</v>
      </c>
      <c r="N642" s="1" t="s">
        <v>120</v>
      </c>
      <c r="O642">
        <v>9</v>
      </c>
      <c r="Q642">
        <v>20570</v>
      </c>
      <c r="R642" s="4" t="s">
        <v>1475</v>
      </c>
      <c r="S642" s="4" t="str">
        <f t="shared" ref="S642:S692" si="171">R642</f>
        <v>被动必胜lv10</v>
      </c>
      <c r="T642" t="s">
        <v>300</v>
      </c>
      <c r="Y642" t="s">
        <v>409</v>
      </c>
      <c r="Z642" t="e">
        <f>INT(VLOOKUP($I642,角色属性概况!$I:$O,VLOOKUP($H642,对应表!$AD:$AE,2,FALSE),FALSE)*$J642)</f>
        <v>#N/A</v>
      </c>
      <c r="AI642" s="12" t="str">
        <f t="shared" si="169"/>
        <v/>
      </c>
      <c r="AR642">
        <v>999</v>
      </c>
      <c r="AU642" s="4"/>
      <c r="AV642" s="4"/>
      <c r="AW642" s="4"/>
      <c r="AX642" s="4"/>
      <c r="AZ642" s="12" t="str">
        <f t="shared" si="170"/>
        <v/>
      </c>
      <c r="BA642" s="12" t="str">
        <f>IF(_xlfn.IFNA(VLOOKUP(AU642,$K:$L,2,FALSE),"")=0,"",_xlfn.IFNA(VLOOKUP(AU642,$K:$L,2,FALSE),""))</f>
        <v/>
      </c>
      <c r="BB642" s="12" t="str">
        <f>IF(_xlfn.IFNA(VLOOKUP(AV642,$K:$L,2,FALSE),"")=0,"",_xlfn.IFNA(VLOOKUP(AV642,$K:$L,2,FALSE),""))</f>
        <v/>
      </c>
      <c r="BC642" s="12" t="str">
        <f>IF(_xlfn.IFNA(VLOOKUP(AW642,$K:$L,2,FALSE),"")=0,"",_xlfn.IFNA(VLOOKUP(AW642,$K:$L,2,FALSE),""))</f>
        <v/>
      </c>
      <c r="BD642" s="12" t="str">
        <f>IF(_xlfn.IFNA(VLOOKUP(AX642,$K:$L,2,FALSE),"")=0,"",_xlfn.IFNA(VLOOKUP(AX642,$K:$L,2,FALSE),""))</f>
        <v/>
      </c>
      <c r="BE642" s="12" t="str">
        <f>IF(_xlfn.IFNA(VLOOKUP(AY642,$K:$L,2,FALSE),"")=0,"",_xlfn.IFNA(VLOOKUP(AY642,$K:$L,2,FALSE),""))</f>
        <v/>
      </c>
      <c r="BF642" s="12" t="str">
        <f>_xlfn.IFNA(VLOOKUP(Y642,对应表!$Z:$AA,2,FALSE)&amp;Z642,"")</f>
        <v/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L642" t="e">
        <f t="shared" si="163"/>
        <v>#N/A</v>
      </c>
      <c r="BM642" t="str">
        <f t="shared" si="164"/>
        <v/>
      </c>
    </row>
    <row r="643" spans="11:65" x14ac:dyDescent="0.15">
      <c r="K643" t="str">
        <f t="shared" si="168"/>
        <v>被动必胜lv11</v>
      </c>
      <c r="L643" s="6" t="str">
        <f>Q643&amp;":"&amp;M643&amp;":"&amp;VLOOKUP(N643,对应表!B:C,2,FALSE)&amp;":"&amp;IF(buff!O643="",0,O643)</f>
        <v>20571:100:3:9</v>
      </c>
      <c r="M643">
        <v>100</v>
      </c>
      <c r="N643" s="1" t="s">
        <v>120</v>
      </c>
      <c r="O643">
        <v>9</v>
      </c>
      <c r="Q643">
        <v>20571</v>
      </c>
      <c r="R643" s="4" t="s">
        <v>1476</v>
      </c>
      <c r="S643" s="4" t="str">
        <f t="shared" si="171"/>
        <v>被动必胜lv11</v>
      </c>
      <c r="T643" t="s">
        <v>300</v>
      </c>
      <c r="Y643" t="s">
        <v>409</v>
      </c>
      <c r="Z643" t="e">
        <f>INT(VLOOKUP($I643,角色属性概况!$I:$O,VLOOKUP($H643,对应表!$AD:$AE,2,FALSE),FALSE)*$J643)</f>
        <v>#N/A</v>
      </c>
      <c r="AI643" s="12" t="str">
        <f t="shared" si="169"/>
        <v/>
      </c>
      <c r="AR643">
        <v>999</v>
      </c>
      <c r="AU643" s="4"/>
      <c r="AV643" s="4"/>
      <c r="AW643" s="4"/>
      <c r="AX643" s="4"/>
      <c r="AZ643" s="12" t="str">
        <f t="shared" si="170"/>
        <v/>
      </c>
      <c r="BA643" s="12" t="str">
        <f>IF(_xlfn.IFNA(VLOOKUP(AU643,$K:$L,2,FALSE),"")=0,"",_xlfn.IFNA(VLOOKUP(AU643,$K:$L,2,FALSE),""))</f>
        <v/>
      </c>
      <c r="BB643" s="12" t="str">
        <f>IF(_xlfn.IFNA(VLOOKUP(AV643,$K:$L,2,FALSE),"")=0,"",_xlfn.IFNA(VLOOKUP(AV643,$K:$L,2,FALSE),""))</f>
        <v/>
      </c>
      <c r="BC643" s="12" t="str">
        <f>IF(_xlfn.IFNA(VLOOKUP(AW643,$K:$L,2,FALSE),"")=0,"",_xlfn.IFNA(VLOOKUP(AW643,$K:$L,2,FALSE),""))</f>
        <v/>
      </c>
      <c r="BD643" s="12" t="str">
        <f>IF(_xlfn.IFNA(VLOOKUP(AX643,$K:$L,2,FALSE),"")=0,"",_xlfn.IFNA(VLOOKUP(AX643,$K:$L,2,FALSE),""))</f>
        <v/>
      </c>
      <c r="BE643" s="12" t="str">
        <f>IF(_xlfn.IFNA(VLOOKUP(AY643,$K:$L,2,FALSE),"")=0,"",_xlfn.IFNA(VLOOKUP(AY643,$K:$L,2,FALSE),""))</f>
        <v/>
      </c>
      <c r="BF643" s="12" t="str">
        <f>_xlfn.IFNA(VLOOKUP(Y643,对应表!$Z:$AA,2,FALSE)&amp;Z643,"")</f>
        <v/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L643" t="e">
        <f t="shared" si="163"/>
        <v>#N/A</v>
      </c>
      <c r="BM643" t="str">
        <f t="shared" si="164"/>
        <v/>
      </c>
    </row>
    <row r="644" spans="11:65" x14ac:dyDescent="0.15">
      <c r="K644" t="str">
        <f t="shared" si="168"/>
        <v>被动必胜lv12</v>
      </c>
      <c r="L644" s="6" t="str">
        <f>Q644&amp;":"&amp;M644&amp;":"&amp;VLOOKUP(N644,对应表!B:C,2,FALSE)&amp;":"&amp;IF(buff!O644="",0,O644)</f>
        <v>20572:100:3:9</v>
      </c>
      <c r="M644">
        <v>100</v>
      </c>
      <c r="N644" s="1" t="s">
        <v>120</v>
      </c>
      <c r="O644">
        <v>9</v>
      </c>
      <c r="Q644">
        <v>20572</v>
      </c>
      <c r="R644" s="4" t="s">
        <v>1477</v>
      </c>
      <c r="S644" s="4" t="str">
        <f t="shared" si="171"/>
        <v>被动必胜lv12</v>
      </c>
      <c r="T644" t="s">
        <v>300</v>
      </c>
      <c r="Y644" t="s">
        <v>409</v>
      </c>
      <c r="Z644" t="e">
        <f>INT(VLOOKUP($I644,角色属性概况!$I:$O,VLOOKUP($H644,对应表!$AD:$AE,2,FALSE),FALSE)*$J644)</f>
        <v>#N/A</v>
      </c>
      <c r="AI644" s="12" t="str">
        <f t="shared" si="169"/>
        <v/>
      </c>
      <c r="AR644">
        <v>999</v>
      </c>
      <c r="AU644" s="4"/>
      <c r="AV644" s="4"/>
      <c r="AW644" s="4"/>
      <c r="AX644" s="4"/>
      <c r="AZ644" s="12" t="str">
        <f t="shared" si="170"/>
        <v/>
      </c>
      <c r="BA644" s="12" t="str">
        <f>IF(_xlfn.IFNA(VLOOKUP(AU644,$K:$L,2,FALSE),"")=0,"",_xlfn.IFNA(VLOOKUP(AU644,$K:$L,2,FALSE),""))</f>
        <v/>
      </c>
      <c r="BB644" s="12" t="str">
        <f>IF(_xlfn.IFNA(VLOOKUP(AV644,$K:$L,2,FALSE),"")=0,"",_xlfn.IFNA(VLOOKUP(AV644,$K:$L,2,FALSE),""))</f>
        <v/>
      </c>
      <c r="BC644" s="12" t="str">
        <f>IF(_xlfn.IFNA(VLOOKUP(AW644,$K:$L,2,FALSE),"")=0,"",_xlfn.IFNA(VLOOKUP(AW644,$K:$L,2,FALSE),""))</f>
        <v/>
      </c>
      <c r="BD644" s="12" t="str">
        <f>IF(_xlfn.IFNA(VLOOKUP(AX644,$K:$L,2,FALSE),"")=0,"",_xlfn.IFNA(VLOOKUP(AX644,$K:$L,2,FALSE),""))</f>
        <v/>
      </c>
      <c r="BE644" s="12" t="str">
        <f>IF(_xlfn.IFNA(VLOOKUP(AY644,$K:$L,2,FALSE),"")=0,"",_xlfn.IFNA(VLOOKUP(AY644,$K:$L,2,FALSE),""))</f>
        <v/>
      </c>
      <c r="BF644" s="12" t="str">
        <f>_xlfn.IFNA(VLOOKUP(Y644,对应表!$Z:$AA,2,FALSE)&amp;Z644,"")</f>
        <v/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L644" t="e">
        <f t="shared" si="163"/>
        <v>#N/A</v>
      </c>
      <c r="BM644" t="str">
        <f t="shared" si="164"/>
        <v/>
      </c>
    </row>
    <row r="645" spans="11:65" x14ac:dyDescent="0.15">
      <c r="K645" t="str">
        <f t="shared" si="168"/>
        <v>被动必胜lv13</v>
      </c>
      <c r="L645" s="6" t="str">
        <f>Q645&amp;":"&amp;M645&amp;":"&amp;VLOOKUP(N645,对应表!B:C,2,FALSE)&amp;":"&amp;IF(buff!O645="",0,O645)</f>
        <v>20573:100:3:9</v>
      </c>
      <c r="M645">
        <v>100</v>
      </c>
      <c r="N645" s="1" t="s">
        <v>120</v>
      </c>
      <c r="O645">
        <v>9</v>
      </c>
      <c r="Q645">
        <v>20573</v>
      </c>
      <c r="R645" s="4" t="s">
        <v>1478</v>
      </c>
      <c r="S645" s="4" t="str">
        <f t="shared" si="171"/>
        <v>被动必胜lv13</v>
      </c>
      <c r="T645" t="s">
        <v>300</v>
      </c>
      <c r="Y645" t="s">
        <v>409</v>
      </c>
      <c r="Z645" t="e">
        <f>INT(VLOOKUP($I645,角色属性概况!$I:$O,VLOOKUP($H645,对应表!$AD:$AE,2,FALSE),FALSE)*$J645)</f>
        <v>#N/A</v>
      </c>
      <c r="AI645" s="12" t="str">
        <f t="shared" si="169"/>
        <v/>
      </c>
      <c r="AR645">
        <v>999</v>
      </c>
      <c r="AU645" s="4"/>
      <c r="AV645" s="4"/>
      <c r="AW645" s="4"/>
      <c r="AX645" s="4"/>
      <c r="AZ645" s="12" t="str">
        <f t="shared" si="170"/>
        <v/>
      </c>
      <c r="BA645" s="12" t="str">
        <f>IF(_xlfn.IFNA(VLOOKUP(AU645,$K:$L,2,FALSE),"")=0,"",_xlfn.IFNA(VLOOKUP(AU645,$K:$L,2,FALSE),""))</f>
        <v/>
      </c>
      <c r="BB645" s="12" t="str">
        <f>IF(_xlfn.IFNA(VLOOKUP(AV645,$K:$L,2,FALSE),"")=0,"",_xlfn.IFNA(VLOOKUP(AV645,$K:$L,2,FALSE),""))</f>
        <v/>
      </c>
      <c r="BC645" s="12" t="str">
        <f>IF(_xlfn.IFNA(VLOOKUP(AW645,$K:$L,2,FALSE),"")=0,"",_xlfn.IFNA(VLOOKUP(AW645,$K:$L,2,FALSE),""))</f>
        <v/>
      </c>
      <c r="BD645" s="12" t="str">
        <f>IF(_xlfn.IFNA(VLOOKUP(AX645,$K:$L,2,FALSE),"")=0,"",_xlfn.IFNA(VLOOKUP(AX645,$K:$L,2,FALSE),""))</f>
        <v/>
      </c>
      <c r="BE645" s="12" t="str">
        <f>IF(_xlfn.IFNA(VLOOKUP(AY645,$K:$L,2,FALSE),"")=0,"",_xlfn.IFNA(VLOOKUP(AY645,$K:$L,2,FALSE),""))</f>
        <v/>
      </c>
      <c r="BF645" s="12" t="str">
        <f>_xlfn.IFNA(VLOOKUP(Y645,对应表!$Z:$AA,2,FALSE)&amp;Z645,"")</f>
        <v/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L645" t="e">
        <f t="shared" si="163"/>
        <v>#N/A</v>
      </c>
      <c r="BM645" t="str">
        <f t="shared" si="164"/>
        <v/>
      </c>
    </row>
    <row r="646" spans="11:65" x14ac:dyDescent="0.15">
      <c r="K646" t="str">
        <f t="shared" si="168"/>
        <v>被动必胜lv14</v>
      </c>
      <c r="L646" s="6" t="str">
        <f>Q646&amp;":"&amp;M646&amp;":"&amp;VLOOKUP(N646,对应表!B:C,2,FALSE)&amp;":"&amp;IF(buff!O646="",0,O646)</f>
        <v>20574:100:3:9</v>
      </c>
      <c r="M646">
        <v>100</v>
      </c>
      <c r="N646" s="1" t="s">
        <v>120</v>
      </c>
      <c r="O646">
        <v>9</v>
      </c>
      <c r="Q646">
        <v>20574</v>
      </c>
      <c r="R646" s="4" t="s">
        <v>1479</v>
      </c>
      <c r="S646" s="4" t="str">
        <f t="shared" si="171"/>
        <v>被动必胜lv14</v>
      </c>
      <c r="T646" t="s">
        <v>300</v>
      </c>
      <c r="Y646" t="s">
        <v>409</v>
      </c>
      <c r="Z646" t="e">
        <f>INT(VLOOKUP($I646,角色属性概况!$I:$O,VLOOKUP($H646,对应表!$AD:$AE,2,FALSE),FALSE)*$J646)</f>
        <v>#N/A</v>
      </c>
      <c r="AI646" s="12" t="str">
        <f t="shared" si="169"/>
        <v/>
      </c>
      <c r="AR646">
        <v>999</v>
      </c>
      <c r="AU646" s="4"/>
      <c r="AV646" s="4"/>
      <c r="AW646" s="4"/>
      <c r="AX646" s="4"/>
      <c r="AZ646" s="12" t="str">
        <f t="shared" si="170"/>
        <v/>
      </c>
      <c r="BA646" s="12" t="str">
        <f>IF(_xlfn.IFNA(VLOOKUP(AU646,$K:$L,2,FALSE),"")=0,"",_xlfn.IFNA(VLOOKUP(AU646,$K:$L,2,FALSE),""))</f>
        <v/>
      </c>
      <c r="BB646" s="12" t="str">
        <f>IF(_xlfn.IFNA(VLOOKUP(AV646,$K:$L,2,FALSE),"")=0,"",_xlfn.IFNA(VLOOKUP(AV646,$K:$L,2,FALSE),""))</f>
        <v/>
      </c>
      <c r="BC646" s="12" t="str">
        <f>IF(_xlfn.IFNA(VLOOKUP(AW646,$K:$L,2,FALSE),"")=0,"",_xlfn.IFNA(VLOOKUP(AW646,$K:$L,2,FALSE),""))</f>
        <v/>
      </c>
      <c r="BD646" s="12" t="str">
        <f>IF(_xlfn.IFNA(VLOOKUP(AX646,$K:$L,2,FALSE),"")=0,"",_xlfn.IFNA(VLOOKUP(AX646,$K:$L,2,FALSE),""))</f>
        <v/>
      </c>
      <c r="BE646" s="12" t="str">
        <f>IF(_xlfn.IFNA(VLOOKUP(AY646,$K:$L,2,FALSE),"")=0,"",_xlfn.IFNA(VLOOKUP(AY646,$K:$L,2,FALSE),""))</f>
        <v/>
      </c>
      <c r="BF646" s="12" t="str">
        <f>_xlfn.IFNA(VLOOKUP(Y646,对应表!$Z:$AA,2,FALSE)&amp;Z646,"")</f>
        <v/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L646" t="e">
        <f t="shared" si="163"/>
        <v>#N/A</v>
      </c>
      <c r="BM646" t="str">
        <f t="shared" si="164"/>
        <v/>
      </c>
    </row>
    <row r="647" spans="11:65" x14ac:dyDescent="0.15">
      <c r="K647" t="str">
        <f t="shared" si="168"/>
        <v>被动必胜lv15</v>
      </c>
      <c r="L647" s="6" t="str">
        <f>Q647&amp;":"&amp;M647&amp;":"&amp;VLOOKUP(N647,对应表!B:C,2,FALSE)&amp;":"&amp;IF(buff!O647="",0,O647)</f>
        <v>20575:100:3:9</v>
      </c>
      <c r="M647">
        <v>100</v>
      </c>
      <c r="N647" s="1" t="s">
        <v>120</v>
      </c>
      <c r="O647">
        <v>9</v>
      </c>
      <c r="Q647">
        <v>20575</v>
      </c>
      <c r="R647" s="4" t="s">
        <v>1480</v>
      </c>
      <c r="S647" s="4" t="str">
        <f t="shared" si="171"/>
        <v>被动必胜lv15</v>
      </c>
      <c r="T647" t="s">
        <v>300</v>
      </c>
      <c r="Y647" t="s">
        <v>409</v>
      </c>
      <c r="Z647" t="e">
        <f>INT(VLOOKUP($I647,角色属性概况!$I:$O,VLOOKUP($H647,对应表!$AD:$AE,2,FALSE),FALSE)*$J647)</f>
        <v>#N/A</v>
      </c>
      <c r="AI647" s="12" t="str">
        <f t="shared" si="169"/>
        <v/>
      </c>
      <c r="AR647">
        <v>999</v>
      </c>
      <c r="AU647" s="4"/>
      <c r="AV647" s="4"/>
      <c r="AW647" s="4"/>
      <c r="AX647" s="4"/>
      <c r="AZ647" s="12" t="str">
        <f t="shared" si="170"/>
        <v/>
      </c>
      <c r="BA647" s="12" t="str">
        <f>IF(_xlfn.IFNA(VLOOKUP(AU647,$K:$L,2,FALSE),"")=0,"",_xlfn.IFNA(VLOOKUP(AU647,$K:$L,2,FALSE),""))</f>
        <v/>
      </c>
      <c r="BB647" s="12" t="str">
        <f>IF(_xlfn.IFNA(VLOOKUP(AV647,$K:$L,2,FALSE),"")=0,"",_xlfn.IFNA(VLOOKUP(AV647,$K:$L,2,FALSE),""))</f>
        <v/>
      </c>
      <c r="BC647" s="12" t="str">
        <f>IF(_xlfn.IFNA(VLOOKUP(AW647,$K:$L,2,FALSE),"")=0,"",_xlfn.IFNA(VLOOKUP(AW647,$K:$L,2,FALSE),""))</f>
        <v/>
      </c>
      <c r="BD647" s="12" t="str">
        <f>IF(_xlfn.IFNA(VLOOKUP(AX647,$K:$L,2,FALSE),"")=0,"",_xlfn.IFNA(VLOOKUP(AX647,$K:$L,2,FALSE),""))</f>
        <v/>
      </c>
      <c r="BE647" s="12" t="str">
        <f>IF(_xlfn.IFNA(VLOOKUP(AY647,$K:$L,2,FALSE),"")=0,"",_xlfn.IFNA(VLOOKUP(AY647,$K:$L,2,FALSE),""))</f>
        <v/>
      </c>
      <c r="BF647" s="12" t="str">
        <f>_xlfn.IFNA(VLOOKUP(Y647,对应表!$Z:$AA,2,FALSE)&amp;Z647,"")</f>
        <v/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L647" t="e">
        <f t="shared" ref="BL647:BL692" si="172">IF(Z647="",IF(U647="",AO647,U647),Z647)</f>
        <v>#N/A</v>
      </c>
      <c r="BM647" t="str">
        <f t="shared" ref="BM647:BM692" si="173">IF(AB647="","",AB647)</f>
        <v/>
      </c>
    </row>
    <row r="648" spans="11:65" x14ac:dyDescent="0.15">
      <c r="K648" t="str">
        <f t="shared" si="168"/>
        <v>被动必胜lv16</v>
      </c>
      <c r="L648" s="6" t="str">
        <f>Q648&amp;":"&amp;M648&amp;":"&amp;VLOOKUP(N648,对应表!B:C,2,FALSE)&amp;":"&amp;IF(buff!O648="",0,O648)</f>
        <v>20576:100:3:9</v>
      </c>
      <c r="M648">
        <v>100</v>
      </c>
      <c r="N648" s="1" t="s">
        <v>120</v>
      </c>
      <c r="O648">
        <v>9</v>
      </c>
      <c r="Q648">
        <v>20576</v>
      </c>
      <c r="R648" s="4" t="s">
        <v>1481</v>
      </c>
      <c r="S648" s="4" t="str">
        <f t="shared" si="171"/>
        <v>被动必胜lv16</v>
      </c>
      <c r="T648" t="s">
        <v>300</v>
      </c>
      <c r="Y648" t="s">
        <v>409</v>
      </c>
      <c r="Z648" t="e">
        <f>INT(VLOOKUP($I648,角色属性概况!$I:$O,VLOOKUP($H648,对应表!$AD:$AE,2,FALSE),FALSE)*$J648)</f>
        <v>#N/A</v>
      </c>
      <c r="AI648" s="12" t="str">
        <f t="shared" si="169"/>
        <v/>
      </c>
      <c r="AR648">
        <v>999</v>
      </c>
      <c r="AU648" s="4"/>
      <c r="AV648" s="4"/>
      <c r="AW648" s="4"/>
      <c r="AX648" s="4"/>
      <c r="AZ648" s="12" t="str">
        <f t="shared" si="170"/>
        <v/>
      </c>
      <c r="BA648" s="12" t="str">
        <f>IF(_xlfn.IFNA(VLOOKUP(AU648,$K:$L,2,FALSE),"")=0,"",_xlfn.IFNA(VLOOKUP(AU648,$K:$L,2,FALSE),""))</f>
        <v/>
      </c>
      <c r="BB648" s="12" t="str">
        <f>IF(_xlfn.IFNA(VLOOKUP(AV648,$K:$L,2,FALSE),"")=0,"",_xlfn.IFNA(VLOOKUP(AV648,$K:$L,2,FALSE),""))</f>
        <v/>
      </c>
      <c r="BC648" s="12" t="str">
        <f>IF(_xlfn.IFNA(VLOOKUP(AW648,$K:$L,2,FALSE),"")=0,"",_xlfn.IFNA(VLOOKUP(AW648,$K:$L,2,FALSE),""))</f>
        <v/>
      </c>
      <c r="BD648" s="12" t="str">
        <f>IF(_xlfn.IFNA(VLOOKUP(AX648,$K:$L,2,FALSE),"")=0,"",_xlfn.IFNA(VLOOKUP(AX648,$K:$L,2,FALSE),""))</f>
        <v/>
      </c>
      <c r="BE648" s="12" t="str">
        <f>IF(_xlfn.IFNA(VLOOKUP(AY648,$K:$L,2,FALSE),"")=0,"",_xlfn.IFNA(VLOOKUP(AY648,$K:$L,2,FALSE),""))</f>
        <v/>
      </c>
      <c r="BF648" s="12" t="str">
        <f>_xlfn.IFNA(VLOOKUP(Y648,对应表!$Z:$AA,2,FALSE)&amp;Z648,"")</f>
        <v/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L648" t="e">
        <f t="shared" si="172"/>
        <v>#N/A</v>
      </c>
      <c r="BM648" t="str">
        <f t="shared" si="173"/>
        <v/>
      </c>
    </row>
    <row r="649" spans="11:65" x14ac:dyDescent="0.15">
      <c r="K649" t="str">
        <f t="shared" si="168"/>
        <v>被动必胜lv17</v>
      </c>
      <c r="L649" s="6" t="str">
        <f>Q649&amp;":"&amp;M649&amp;":"&amp;VLOOKUP(N649,对应表!B:C,2,FALSE)&amp;":"&amp;IF(buff!O649="",0,O649)</f>
        <v>20577:100:3:9</v>
      </c>
      <c r="M649">
        <v>100</v>
      </c>
      <c r="N649" s="1" t="s">
        <v>120</v>
      </c>
      <c r="O649">
        <v>9</v>
      </c>
      <c r="Q649">
        <v>20577</v>
      </c>
      <c r="R649" s="4" t="s">
        <v>1482</v>
      </c>
      <c r="S649" s="4" t="str">
        <f t="shared" si="171"/>
        <v>被动必胜lv17</v>
      </c>
      <c r="T649" t="s">
        <v>300</v>
      </c>
      <c r="Y649" t="s">
        <v>409</v>
      </c>
      <c r="Z649" t="e">
        <f>INT(VLOOKUP($I649,角色属性概况!$I:$O,VLOOKUP($H649,对应表!$AD:$AE,2,FALSE),FALSE)*$J649)</f>
        <v>#N/A</v>
      </c>
      <c r="AI649" s="12" t="str">
        <f t="shared" si="169"/>
        <v/>
      </c>
      <c r="AR649">
        <v>999</v>
      </c>
      <c r="AU649" s="4"/>
      <c r="AV649" s="4"/>
      <c r="AW649" s="4"/>
      <c r="AX649" s="4"/>
      <c r="AZ649" s="12" t="str">
        <f t="shared" si="170"/>
        <v/>
      </c>
      <c r="BA649" s="12" t="str">
        <f>IF(_xlfn.IFNA(VLOOKUP(AU649,$K:$L,2,FALSE),"")=0,"",_xlfn.IFNA(VLOOKUP(AU649,$K:$L,2,FALSE),""))</f>
        <v/>
      </c>
      <c r="BB649" s="12" t="str">
        <f>IF(_xlfn.IFNA(VLOOKUP(AV649,$K:$L,2,FALSE),"")=0,"",_xlfn.IFNA(VLOOKUP(AV649,$K:$L,2,FALSE),""))</f>
        <v/>
      </c>
      <c r="BC649" s="12" t="str">
        <f>IF(_xlfn.IFNA(VLOOKUP(AW649,$K:$L,2,FALSE),"")=0,"",_xlfn.IFNA(VLOOKUP(AW649,$K:$L,2,FALSE),""))</f>
        <v/>
      </c>
      <c r="BD649" s="12" t="str">
        <f>IF(_xlfn.IFNA(VLOOKUP(AX649,$K:$L,2,FALSE),"")=0,"",_xlfn.IFNA(VLOOKUP(AX649,$K:$L,2,FALSE),""))</f>
        <v/>
      </c>
      <c r="BE649" s="12" t="str">
        <f>IF(_xlfn.IFNA(VLOOKUP(AY649,$K:$L,2,FALSE),"")=0,"",_xlfn.IFNA(VLOOKUP(AY649,$K:$L,2,FALSE),""))</f>
        <v/>
      </c>
      <c r="BF649" s="12" t="str">
        <f>_xlfn.IFNA(VLOOKUP(Y649,对应表!$Z:$AA,2,FALSE)&amp;Z649,"")</f>
        <v/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L649" t="e">
        <f t="shared" si="172"/>
        <v>#N/A</v>
      </c>
      <c r="BM649" t="str">
        <f t="shared" si="173"/>
        <v/>
      </c>
    </row>
    <row r="650" spans="11:65" x14ac:dyDescent="0.15">
      <c r="K650" t="str">
        <f t="shared" si="168"/>
        <v>被动必胜lv18</v>
      </c>
      <c r="L650" s="6" t="str">
        <f>Q650&amp;":"&amp;M650&amp;":"&amp;VLOOKUP(N650,对应表!B:C,2,FALSE)&amp;":"&amp;IF(buff!O650="",0,O650)</f>
        <v>20578:100:3:9</v>
      </c>
      <c r="M650">
        <v>100</v>
      </c>
      <c r="N650" s="1" t="s">
        <v>120</v>
      </c>
      <c r="O650">
        <v>9</v>
      </c>
      <c r="Q650">
        <v>20578</v>
      </c>
      <c r="R650" s="4" t="s">
        <v>1483</v>
      </c>
      <c r="S650" s="4" t="str">
        <f t="shared" si="171"/>
        <v>被动必胜lv18</v>
      </c>
      <c r="T650" t="s">
        <v>300</v>
      </c>
      <c r="Y650" t="s">
        <v>409</v>
      </c>
      <c r="Z650" t="e">
        <f>INT(VLOOKUP($I650,角色属性概况!$I:$O,VLOOKUP($H650,对应表!$AD:$AE,2,FALSE),FALSE)*$J650)</f>
        <v>#N/A</v>
      </c>
      <c r="AI650" s="12" t="str">
        <f t="shared" si="169"/>
        <v/>
      </c>
      <c r="AR650">
        <v>999</v>
      </c>
      <c r="AU650" s="4"/>
      <c r="AV650" s="4"/>
      <c r="AW650" s="4"/>
      <c r="AX650" s="4"/>
      <c r="AZ650" s="12" t="str">
        <f t="shared" si="170"/>
        <v/>
      </c>
      <c r="BA650" s="12" t="str">
        <f>IF(_xlfn.IFNA(VLOOKUP(AU650,$K:$L,2,FALSE),"")=0,"",_xlfn.IFNA(VLOOKUP(AU650,$K:$L,2,FALSE),""))</f>
        <v/>
      </c>
      <c r="BB650" s="12" t="str">
        <f>IF(_xlfn.IFNA(VLOOKUP(AV650,$K:$L,2,FALSE),"")=0,"",_xlfn.IFNA(VLOOKUP(AV650,$K:$L,2,FALSE),""))</f>
        <v/>
      </c>
      <c r="BC650" s="12" t="str">
        <f>IF(_xlfn.IFNA(VLOOKUP(AW650,$K:$L,2,FALSE),"")=0,"",_xlfn.IFNA(VLOOKUP(AW650,$K:$L,2,FALSE),""))</f>
        <v/>
      </c>
      <c r="BD650" s="12" t="str">
        <f>IF(_xlfn.IFNA(VLOOKUP(AX650,$K:$L,2,FALSE),"")=0,"",_xlfn.IFNA(VLOOKUP(AX650,$K:$L,2,FALSE),""))</f>
        <v/>
      </c>
      <c r="BE650" s="12" t="str">
        <f>IF(_xlfn.IFNA(VLOOKUP(AY650,$K:$L,2,FALSE),"")=0,"",_xlfn.IFNA(VLOOKUP(AY650,$K:$L,2,FALSE),""))</f>
        <v/>
      </c>
      <c r="BF650" s="12" t="str">
        <f>_xlfn.IFNA(VLOOKUP(Y650,对应表!$Z:$AA,2,FALSE)&amp;Z650,"")</f>
        <v/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L650" t="e">
        <f t="shared" si="172"/>
        <v>#N/A</v>
      </c>
      <c r="BM650" t="str">
        <f t="shared" si="173"/>
        <v/>
      </c>
    </row>
    <row r="651" spans="11:65" x14ac:dyDescent="0.15">
      <c r="K651" t="str">
        <f t="shared" si="168"/>
        <v>被动必胜lv19</v>
      </c>
      <c r="L651" s="6" t="str">
        <f>Q651&amp;":"&amp;M651&amp;":"&amp;VLOOKUP(N651,对应表!B:C,2,FALSE)&amp;":"&amp;IF(buff!O651="",0,O651)</f>
        <v>20579:100:3:9</v>
      </c>
      <c r="M651">
        <v>100</v>
      </c>
      <c r="N651" s="1" t="s">
        <v>120</v>
      </c>
      <c r="O651">
        <v>9</v>
      </c>
      <c r="Q651">
        <v>20579</v>
      </c>
      <c r="R651" s="4" t="s">
        <v>1484</v>
      </c>
      <c r="S651" s="4" t="str">
        <f t="shared" si="171"/>
        <v>被动必胜lv19</v>
      </c>
      <c r="T651" t="s">
        <v>300</v>
      </c>
      <c r="Y651" t="s">
        <v>409</v>
      </c>
      <c r="Z651" t="e">
        <f>INT(VLOOKUP($I651,角色属性概况!$I:$O,VLOOKUP($H651,对应表!$AD:$AE,2,FALSE),FALSE)*$J651)</f>
        <v>#N/A</v>
      </c>
      <c r="AI651" s="12" t="str">
        <f t="shared" si="169"/>
        <v/>
      </c>
      <c r="AR651">
        <v>999</v>
      </c>
      <c r="AU651" s="4"/>
      <c r="AV651" s="4"/>
      <c r="AW651" s="4"/>
      <c r="AX651" s="4"/>
      <c r="AZ651" s="12" t="str">
        <f t="shared" si="170"/>
        <v/>
      </c>
      <c r="BA651" s="12" t="str">
        <f>IF(_xlfn.IFNA(VLOOKUP(AU651,$K:$L,2,FALSE),"")=0,"",_xlfn.IFNA(VLOOKUP(AU651,$K:$L,2,FALSE),""))</f>
        <v/>
      </c>
      <c r="BB651" s="12" t="str">
        <f>IF(_xlfn.IFNA(VLOOKUP(AV651,$K:$L,2,FALSE),"")=0,"",_xlfn.IFNA(VLOOKUP(AV651,$K:$L,2,FALSE),""))</f>
        <v/>
      </c>
      <c r="BC651" s="12" t="str">
        <f>IF(_xlfn.IFNA(VLOOKUP(AW651,$K:$L,2,FALSE),"")=0,"",_xlfn.IFNA(VLOOKUP(AW651,$K:$L,2,FALSE),""))</f>
        <v/>
      </c>
      <c r="BD651" s="12" t="str">
        <f>IF(_xlfn.IFNA(VLOOKUP(AX651,$K:$L,2,FALSE),"")=0,"",_xlfn.IFNA(VLOOKUP(AX651,$K:$L,2,FALSE),""))</f>
        <v/>
      </c>
      <c r="BE651" s="12" t="str">
        <f>IF(_xlfn.IFNA(VLOOKUP(AY651,$K:$L,2,FALSE),"")=0,"",_xlfn.IFNA(VLOOKUP(AY651,$K:$L,2,FALSE),""))</f>
        <v/>
      </c>
      <c r="BF651" s="12" t="str">
        <f>_xlfn.IFNA(VLOOKUP(Y651,对应表!$Z:$AA,2,FALSE)&amp;Z651,"")</f>
        <v/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L651" t="e">
        <f t="shared" si="172"/>
        <v>#N/A</v>
      </c>
      <c r="BM651" t="str">
        <f t="shared" si="173"/>
        <v/>
      </c>
    </row>
    <row r="652" spans="11:65" x14ac:dyDescent="0.15">
      <c r="K652" t="str">
        <f t="shared" si="168"/>
        <v>被动必胜lv20</v>
      </c>
      <c r="L652" s="6" t="str">
        <f>Q652&amp;":"&amp;M652&amp;":"&amp;VLOOKUP(N652,对应表!B:C,2,FALSE)&amp;":"&amp;IF(buff!O652="",0,O652)</f>
        <v>20580:100:3:9</v>
      </c>
      <c r="M652">
        <v>100</v>
      </c>
      <c r="N652" s="1" t="s">
        <v>120</v>
      </c>
      <c r="O652">
        <v>9</v>
      </c>
      <c r="Q652">
        <v>20580</v>
      </c>
      <c r="R652" s="4" t="s">
        <v>1485</v>
      </c>
      <c r="S652" s="4" t="str">
        <f t="shared" si="171"/>
        <v>被动必胜lv20</v>
      </c>
      <c r="T652" t="s">
        <v>300</v>
      </c>
      <c r="Y652" t="s">
        <v>409</v>
      </c>
      <c r="Z652" t="e">
        <f>INT(VLOOKUP($I652,角色属性概况!$I:$O,VLOOKUP($H652,对应表!$AD:$AE,2,FALSE),FALSE)*$J652)</f>
        <v>#N/A</v>
      </c>
      <c r="AI652" s="12" t="str">
        <f t="shared" si="169"/>
        <v/>
      </c>
      <c r="AR652">
        <v>999</v>
      </c>
      <c r="AU652" s="4"/>
      <c r="AV652" s="4"/>
      <c r="AW652" s="4"/>
      <c r="AX652" s="4"/>
      <c r="AZ652" s="12" t="str">
        <f t="shared" si="170"/>
        <v/>
      </c>
      <c r="BA652" s="12" t="str">
        <f>IF(_xlfn.IFNA(VLOOKUP(AU652,$K:$L,2,FALSE),"")=0,"",_xlfn.IFNA(VLOOKUP(AU652,$K:$L,2,FALSE),""))</f>
        <v/>
      </c>
      <c r="BB652" s="12" t="str">
        <f>IF(_xlfn.IFNA(VLOOKUP(AV652,$K:$L,2,FALSE),"")=0,"",_xlfn.IFNA(VLOOKUP(AV652,$K:$L,2,FALSE),""))</f>
        <v/>
      </c>
      <c r="BC652" s="12" t="str">
        <f>IF(_xlfn.IFNA(VLOOKUP(AW652,$K:$L,2,FALSE),"")=0,"",_xlfn.IFNA(VLOOKUP(AW652,$K:$L,2,FALSE),""))</f>
        <v/>
      </c>
      <c r="BD652" s="12" t="str">
        <f>IF(_xlfn.IFNA(VLOOKUP(AX652,$K:$L,2,FALSE),"")=0,"",_xlfn.IFNA(VLOOKUP(AX652,$K:$L,2,FALSE),""))</f>
        <v/>
      </c>
      <c r="BE652" s="12" t="str">
        <f>IF(_xlfn.IFNA(VLOOKUP(AY652,$K:$L,2,FALSE),"")=0,"",_xlfn.IFNA(VLOOKUP(AY652,$K:$L,2,FALSE),""))</f>
        <v/>
      </c>
      <c r="BF652" s="12" t="str">
        <f>_xlfn.IFNA(VLOOKUP(Y652,对应表!$Z:$AA,2,FALSE)&amp;Z652,"")</f>
        <v/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L652" t="e">
        <f t="shared" si="172"/>
        <v>#N/A</v>
      </c>
      <c r="BM652" t="str">
        <f t="shared" si="173"/>
        <v/>
      </c>
    </row>
    <row r="653" spans="11:65" x14ac:dyDescent="0.15">
      <c r="K653" t="str">
        <f t="shared" si="168"/>
        <v>被动痛苦lv1</v>
      </c>
      <c r="L653" s="6" t="str">
        <f>Q653&amp;":"&amp;M653&amp;":"&amp;VLOOKUP(N653,对应表!B:C,2,FALSE)&amp;":"&amp;IF(buff!O653="",0,O653)</f>
        <v>20581:100:4:9</v>
      </c>
      <c r="M653">
        <v>100</v>
      </c>
      <c r="N653" s="1" t="s">
        <v>129</v>
      </c>
      <c r="O653">
        <v>9</v>
      </c>
      <c r="Q653">
        <v>20581</v>
      </c>
      <c r="R653" s="4" t="s">
        <v>1032</v>
      </c>
      <c r="S653" s="4" t="str">
        <f t="shared" si="171"/>
        <v>被动痛苦lv1</v>
      </c>
      <c r="T653" t="s">
        <v>137</v>
      </c>
      <c r="U653" t="e">
        <f>INT(VLOOKUP($I653,角色属性概况!$I:$O,VLOOKUP($H653,对应表!$AD:$AE,2,FALSE),FALSE)*$J653)</f>
        <v>#N/A</v>
      </c>
      <c r="AI653" s="12" t="str">
        <f t="shared" si="169"/>
        <v/>
      </c>
      <c r="AR653">
        <v>999</v>
      </c>
      <c r="AU653" s="4"/>
      <c r="AV653" s="4"/>
      <c r="AW653" s="4"/>
      <c r="AX653" s="4"/>
      <c r="AZ653" s="12" t="str">
        <f t="shared" si="170"/>
        <v/>
      </c>
      <c r="BA653" s="12" t="str">
        <f>IF(_xlfn.IFNA(VLOOKUP(AU653,$K:$L,2,FALSE),"")=0,"",_xlfn.IFNA(VLOOKUP(AU653,$K:$L,2,FALSE),""))</f>
        <v/>
      </c>
      <c r="BB653" s="12" t="str">
        <f>IF(_xlfn.IFNA(VLOOKUP(AV653,$K:$L,2,FALSE),"")=0,"",_xlfn.IFNA(VLOOKUP(AV653,$K:$L,2,FALSE),""))</f>
        <v/>
      </c>
      <c r="BC653" s="12" t="str">
        <f>IF(_xlfn.IFNA(VLOOKUP(AW653,$K:$L,2,FALSE),"")=0,"",_xlfn.IFNA(VLOOKUP(AW653,$K:$L,2,FALSE),""))</f>
        <v/>
      </c>
      <c r="BD653" s="12" t="str">
        <f>IF(_xlfn.IFNA(VLOOKUP(AX653,$K:$L,2,FALSE),"")=0,"",_xlfn.IFNA(VLOOKUP(AX653,$K:$L,2,FALSE),""))</f>
        <v/>
      </c>
      <c r="BE653" s="12" t="str">
        <f>IF(_xlfn.IFNA(VLOOKUP(AY653,$K:$L,2,FALSE),"")=0,"",_xlfn.IFNA(VLOOKUP(AY653,$K:$L,2,FALSE),""))</f>
        <v/>
      </c>
      <c r="BF653" s="12" t="str">
        <f>_xlfn.IFNA(VLOOKUP(Y653,对应表!$Z:$AA,2,FALSE)&amp;Z653,"")</f>
        <v/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L653" t="e">
        <f t="shared" si="172"/>
        <v>#N/A</v>
      </c>
      <c r="BM653" t="str">
        <f t="shared" si="173"/>
        <v/>
      </c>
    </row>
    <row r="654" spans="11:65" x14ac:dyDescent="0.15">
      <c r="K654" t="str">
        <f t="shared" si="168"/>
        <v>被动痛苦lv2</v>
      </c>
      <c r="L654" s="6" t="str">
        <f>Q654&amp;":"&amp;M654&amp;":"&amp;VLOOKUP(N654,对应表!B:C,2,FALSE)&amp;":"&amp;IF(buff!O654="",0,O654)</f>
        <v>20582:100:4:9</v>
      </c>
      <c r="M654">
        <v>100</v>
      </c>
      <c r="N654" s="1" t="s">
        <v>129</v>
      </c>
      <c r="O654">
        <v>9</v>
      </c>
      <c r="Q654">
        <v>20582</v>
      </c>
      <c r="R654" s="4" t="s">
        <v>1033</v>
      </c>
      <c r="S654" s="4" t="str">
        <f t="shared" si="171"/>
        <v>被动痛苦lv2</v>
      </c>
      <c r="T654" t="s">
        <v>137</v>
      </c>
      <c r="U654" t="e">
        <f>INT(VLOOKUP($I654,角色属性概况!$I:$O,VLOOKUP($H654,对应表!$AD:$AE,2,FALSE),FALSE)*$J654)</f>
        <v>#N/A</v>
      </c>
      <c r="AI654" s="12" t="str">
        <f t="shared" si="169"/>
        <v/>
      </c>
      <c r="AR654">
        <v>999</v>
      </c>
      <c r="AU654" s="4"/>
      <c r="AV654" s="4"/>
      <c r="AW654" s="4"/>
      <c r="AX654" s="4"/>
      <c r="AZ654" s="12" t="str">
        <f t="shared" si="170"/>
        <v/>
      </c>
      <c r="BA654" s="12" t="str">
        <f>IF(_xlfn.IFNA(VLOOKUP(AU654,$K:$L,2,FALSE),"")=0,"",_xlfn.IFNA(VLOOKUP(AU654,$K:$L,2,FALSE),""))</f>
        <v/>
      </c>
      <c r="BB654" s="12" t="str">
        <f>IF(_xlfn.IFNA(VLOOKUP(AV654,$K:$L,2,FALSE),"")=0,"",_xlfn.IFNA(VLOOKUP(AV654,$K:$L,2,FALSE),""))</f>
        <v/>
      </c>
      <c r="BC654" s="12" t="str">
        <f>IF(_xlfn.IFNA(VLOOKUP(AW654,$K:$L,2,FALSE),"")=0,"",_xlfn.IFNA(VLOOKUP(AW654,$K:$L,2,FALSE),""))</f>
        <v/>
      </c>
      <c r="BD654" s="12" t="str">
        <f>IF(_xlfn.IFNA(VLOOKUP(AX654,$K:$L,2,FALSE),"")=0,"",_xlfn.IFNA(VLOOKUP(AX654,$K:$L,2,FALSE),""))</f>
        <v/>
      </c>
      <c r="BE654" s="12" t="str">
        <f>IF(_xlfn.IFNA(VLOOKUP(AY654,$K:$L,2,FALSE),"")=0,"",_xlfn.IFNA(VLOOKUP(AY654,$K:$L,2,FALSE),""))</f>
        <v/>
      </c>
      <c r="BF654" s="12" t="str">
        <f>_xlfn.IFNA(VLOOKUP(Y654,对应表!$Z:$AA,2,FALSE)&amp;Z654,"")</f>
        <v/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L654" t="e">
        <f t="shared" si="172"/>
        <v>#N/A</v>
      </c>
      <c r="BM654" t="str">
        <f t="shared" si="173"/>
        <v/>
      </c>
    </row>
    <row r="655" spans="11:65" x14ac:dyDescent="0.15">
      <c r="K655" t="str">
        <f t="shared" si="168"/>
        <v>被动痛苦lv3</v>
      </c>
      <c r="L655" s="6" t="str">
        <f>Q655&amp;":"&amp;M655&amp;":"&amp;VLOOKUP(N655,对应表!B:C,2,FALSE)&amp;":"&amp;IF(buff!O655="",0,O655)</f>
        <v>20583:100:4:9</v>
      </c>
      <c r="M655">
        <v>100</v>
      </c>
      <c r="N655" s="1" t="s">
        <v>129</v>
      </c>
      <c r="O655">
        <v>9</v>
      </c>
      <c r="Q655">
        <v>20583</v>
      </c>
      <c r="R655" s="4" t="s">
        <v>1034</v>
      </c>
      <c r="S655" s="4" t="str">
        <f t="shared" si="171"/>
        <v>被动痛苦lv3</v>
      </c>
      <c r="T655" t="s">
        <v>137</v>
      </c>
      <c r="U655" t="e">
        <f>INT(VLOOKUP($I655,角色属性概况!$I:$O,VLOOKUP($H655,对应表!$AD:$AE,2,FALSE),FALSE)*$J655)</f>
        <v>#N/A</v>
      </c>
      <c r="AI655" s="12" t="str">
        <f t="shared" si="169"/>
        <v/>
      </c>
      <c r="AR655">
        <v>999</v>
      </c>
      <c r="AU655" s="4"/>
      <c r="AV655" s="4"/>
      <c r="AW655" s="4"/>
      <c r="AX655" s="4"/>
      <c r="AZ655" s="12" t="str">
        <f t="shared" si="170"/>
        <v/>
      </c>
      <c r="BA655" s="12" t="str">
        <f>IF(_xlfn.IFNA(VLOOKUP(AU655,$K:$L,2,FALSE),"")=0,"",_xlfn.IFNA(VLOOKUP(AU655,$K:$L,2,FALSE),""))</f>
        <v/>
      </c>
      <c r="BB655" s="12" t="str">
        <f>IF(_xlfn.IFNA(VLOOKUP(AV655,$K:$L,2,FALSE),"")=0,"",_xlfn.IFNA(VLOOKUP(AV655,$K:$L,2,FALSE),""))</f>
        <v/>
      </c>
      <c r="BC655" s="12" t="str">
        <f>IF(_xlfn.IFNA(VLOOKUP(AW655,$K:$L,2,FALSE),"")=0,"",_xlfn.IFNA(VLOOKUP(AW655,$K:$L,2,FALSE),""))</f>
        <v/>
      </c>
      <c r="BD655" s="12" t="str">
        <f>IF(_xlfn.IFNA(VLOOKUP(AX655,$K:$L,2,FALSE),"")=0,"",_xlfn.IFNA(VLOOKUP(AX655,$K:$L,2,FALSE),""))</f>
        <v/>
      </c>
      <c r="BE655" s="12" t="str">
        <f>IF(_xlfn.IFNA(VLOOKUP(AY655,$K:$L,2,FALSE),"")=0,"",_xlfn.IFNA(VLOOKUP(AY655,$K:$L,2,FALSE),""))</f>
        <v/>
      </c>
      <c r="BF655" s="12" t="str">
        <f>_xlfn.IFNA(VLOOKUP(Y655,对应表!$Z:$AA,2,FALSE)&amp;Z655,"")</f>
        <v/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L655" t="e">
        <f t="shared" si="172"/>
        <v>#N/A</v>
      </c>
      <c r="BM655" t="str">
        <f t="shared" si="173"/>
        <v/>
      </c>
    </row>
    <row r="656" spans="11:65" x14ac:dyDescent="0.15">
      <c r="K656" t="str">
        <f t="shared" si="168"/>
        <v>被动痛苦lv4</v>
      </c>
      <c r="L656" s="6" t="str">
        <f>Q656&amp;":"&amp;M656&amp;":"&amp;VLOOKUP(N656,对应表!B:C,2,FALSE)&amp;":"&amp;IF(buff!O656="",0,O656)</f>
        <v>20584:100:4:9</v>
      </c>
      <c r="M656">
        <v>100</v>
      </c>
      <c r="N656" s="1" t="s">
        <v>129</v>
      </c>
      <c r="O656">
        <v>9</v>
      </c>
      <c r="Q656">
        <v>20584</v>
      </c>
      <c r="R656" s="4" t="s">
        <v>1035</v>
      </c>
      <c r="S656" s="4" t="str">
        <f t="shared" si="171"/>
        <v>被动痛苦lv4</v>
      </c>
      <c r="T656" t="s">
        <v>137</v>
      </c>
      <c r="U656" t="e">
        <f>INT(VLOOKUP($I656,角色属性概况!$I:$O,VLOOKUP($H656,对应表!$AD:$AE,2,FALSE),FALSE)*$J656)</f>
        <v>#N/A</v>
      </c>
      <c r="AI656" s="12" t="str">
        <f t="shared" si="169"/>
        <v/>
      </c>
      <c r="AR656">
        <v>999</v>
      </c>
      <c r="AU656" s="4"/>
      <c r="AV656" s="4"/>
      <c r="AW656" s="4"/>
      <c r="AX656" s="4"/>
      <c r="AZ656" s="12" t="str">
        <f t="shared" si="170"/>
        <v/>
      </c>
      <c r="BA656" s="12" t="str">
        <f>IF(_xlfn.IFNA(VLOOKUP(AU656,$K:$L,2,FALSE),"")=0,"",_xlfn.IFNA(VLOOKUP(AU656,$K:$L,2,FALSE),""))</f>
        <v/>
      </c>
      <c r="BB656" s="12" t="str">
        <f>IF(_xlfn.IFNA(VLOOKUP(AV656,$K:$L,2,FALSE),"")=0,"",_xlfn.IFNA(VLOOKUP(AV656,$K:$L,2,FALSE),""))</f>
        <v/>
      </c>
      <c r="BC656" s="12" t="str">
        <f>IF(_xlfn.IFNA(VLOOKUP(AW656,$K:$L,2,FALSE),"")=0,"",_xlfn.IFNA(VLOOKUP(AW656,$K:$L,2,FALSE),""))</f>
        <v/>
      </c>
      <c r="BD656" s="12" t="str">
        <f>IF(_xlfn.IFNA(VLOOKUP(AX656,$K:$L,2,FALSE),"")=0,"",_xlfn.IFNA(VLOOKUP(AX656,$K:$L,2,FALSE),""))</f>
        <v/>
      </c>
      <c r="BE656" s="12" t="str">
        <f>IF(_xlfn.IFNA(VLOOKUP(AY656,$K:$L,2,FALSE),"")=0,"",_xlfn.IFNA(VLOOKUP(AY656,$K:$L,2,FALSE),""))</f>
        <v/>
      </c>
      <c r="BF656" s="12" t="str">
        <f>_xlfn.IFNA(VLOOKUP(Y656,对应表!$Z:$AA,2,FALSE)&amp;Z656,"")</f>
        <v/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L656" t="e">
        <f t="shared" si="172"/>
        <v>#N/A</v>
      </c>
      <c r="BM656" t="str">
        <f t="shared" si="173"/>
        <v/>
      </c>
    </row>
    <row r="657" spans="11:65" x14ac:dyDescent="0.15">
      <c r="K657" t="str">
        <f t="shared" si="168"/>
        <v>被动痛苦lv5</v>
      </c>
      <c r="L657" s="6" t="str">
        <f>Q657&amp;":"&amp;M657&amp;":"&amp;VLOOKUP(N657,对应表!B:C,2,FALSE)&amp;":"&amp;IF(buff!O657="",0,O657)</f>
        <v>20585:100:4:9</v>
      </c>
      <c r="M657">
        <v>100</v>
      </c>
      <c r="N657" s="1" t="s">
        <v>129</v>
      </c>
      <c r="O657">
        <v>9</v>
      </c>
      <c r="Q657">
        <v>20585</v>
      </c>
      <c r="R657" s="4" t="s">
        <v>1036</v>
      </c>
      <c r="S657" s="4" t="str">
        <f t="shared" si="171"/>
        <v>被动痛苦lv5</v>
      </c>
      <c r="T657" t="s">
        <v>137</v>
      </c>
      <c r="U657" t="e">
        <f>INT(VLOOKUP($I657,角色属性概况!$I:$O,VLOOKUP($H657,对应表!$AD:$AE,2,FALSE),FALSE)*$J657)</f>
        <v>#N/A</v>
      </c>
      <c r="AI657" s="12" t="str">
        <f t="shared" si="169"/>
        <v/>
      </c>
      <c r="AR657">
        <v>999</v>
      </c>
      <c r="AU657" s="4"/>
      <c r="AV657" s="4"/>
      <c r="AW657" s="4"/>
      <c r="AX657" s="4"/>
      <c r="AZ657" s="12" t="str">
        <f t="shared" si="170"/>
        <v/>
      </c>
      <c r="BA657" s="12" t="str">
        <f>IF(_xlfn.IFNA(VLOOKUP(AU657,$K:$L,2,FALSE),"")=0,"",_xlfn.IFNA(VLOOKUP(AU657,$K:$L,2,FALSE),""))</f>
        <v/>
      </c>
      <c r="BB657" s="12" t="str">
        <f>IF(_xlfn.IFNA(VLOOKUP(AV657,$K:$L,2,FALSE),"")=0,"",_xlfn.IFNA(VLOOKUP(AV657,$K:$L,2,FALSE),""))</f>
        <v/>
      </c>
      <c r="BC657" s="12" t="str">
        <f>IF(_xlfn.IFNA(VLOOKUP(AW657,$K:$L,2,FALSE),"")=0,"",_xlfn.IFNA(VLOOKUP(AW657,$K:$L,2,FALSE),""))</f>
        <v/>
      </c>
      <c r="BD657" s="12" t="str">
        <f>IF(_xlfn.IFNA(VLOOKUP(AX657,$K:$L,2,FALSE),"")=0,"",_xlfn.IFNA(VLOOKUP(AX657,$K:$L,2,FALSE),""))</f>
        <v/>
      </c>
      <c r="BE657" s="12" t="str">
        <f>IF(_xlfn.IFNA(VLOOKUP(AY657,$K:$L,2,FALSE),"")=0,"",_xlfn.IFNA(VLOOKUP(AY657,$K:$L,2,FALSE),""))</f>
        <v/>
      </c>
      <c r="BF657" s="12" t="str">
        <f>_xlfn.IFNA(VLOOKUP(Y657,对应表!$Z:$AA,2,FALSE)&amp;Z657,"")</f>
        <v/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L657" t="e">
        <f t="shared" si="172"/>
        <v>#N/A</v>
      </c>
      <c r="BM657" t="str">
        <f t="shared" si="173"/>
        <v/>
      </c>
    </row>
    <row r="658" spans="11:65" x14ac:dyDescent="0.15">
      <c r="K658" t="str">
        <f t="shared" si="168"/>
        <v>被动痛苦lv6</v>
      </c>
      <c r="L658" s="6" t="str">
        <f>Q658&amp;":"&amp;M658&amp;":"&amp;VLOOKUP(N658,对应表!B:C,2,FALSE)&amp;":"&amp;IF(buff!O658="",0,O658)</f>
        <v>20586:100:4:9</v>
      </c>
      <c r="M658">
        <v>100</v>
      </c>
      <c r="N658" s="1" t="s">
        <v>129</v>
      </c>
      <c r="O658">
        <v>9</v>
      </c>
      <c r="Q658">
        <v>20586</v>
      </c>
      <c r="R658" s="4" t="s">
        <v>1037</v>
      </c>
      <c r="S658" s="4" t="str">
        <f t="shared" si="171"/>
        <v>被动痛苦lv6</v>
      </c>
      <c r="T658" t="s">
        <v>137</v>
      </c>
      <c r="U658" t="e">
        <f>INT(VLOOKUP($I658,角色属性概况!$I:$O,VLOOKUP($H658,对应表!$AD:$AE,2,FALSE),FALSE)*$J658)</f>
        <v>#N/A</v>
      </c>
      <c r="AI658" s="12" t="str">
        <f t="shared" si="169"/>
        <v/>
      </c>
      <c r="AR658">
        <v>999</v>
      </c>
      <c r="AU658" s="4"/>
      <c r="AV658" s="4"/>
      <c r="AW658" s="4"/>
      <c r="AX658" s="4"/>
      <c r="AZ658" s="12" t="str">
        <f t="shared" si="170"/>
        <v/>
      </c>
      <c r="BA658" s="12" t="str">
        <f>IF(_xlfn.IFNA(VLOOKUP(AU658,$K:$L,2,FALSE),"")=0,"",_xlfn.IFNA(VLOOKUP(AU658,$K:$L,2,FALSE),""))</f>
        <v/>
      </c>
      <c r="BB658" s="12" t="str">
        <f>IF(_xlfn.IFNA(VLOOKUP(AV658,$K:$L,2,FALSE),"")=0,"",_xlfn.IFNA(VLOOKUP(AV658,$K:$L,2,FALSE),""))</f>
        <v/>
      </c>
      <c r="BC658" s="12" t="str">
        <f>IF(_xlfn.IFNA(VLOOKUP(AW658,$K:$L,2,FALSE),"")=0,"",_xlfn.IFNA(VLOOKUP(AW658,$K:$L,2,FALSE),""))</f>
        <v/>
      </c>
      <c r="BD658" s="12" t="str">
        <f>IF(_xlfn.IFNA(VLOOKUP(AX658,$K:$L,2,FALSE),"")=0,"",_xlfn.IFNA(VLOOKUP(AX658,$K:$L,2,FALSE),""))</f>
        <v/>
      </c>
      <c r="BE658" s="12" t="str">
        <f>IF(_xlfn.IFNA(VLOOKUP(AY658,$K:$L,2,FALSE),"")=0,"",_xlfn.IFNA(VLOOKUP(AY658,$K:$L,2,FALSE),""))</f>
        <v/>
      </c>
      <c r="BF658" s="12" t="str">
        <f>_xlfn.IFNA(VLOOKUP(Y658,对应表!$Z:$AA,2,FALSE)&amp;Z658,"")</f>
        <v/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L658" t="e">
        <f t="shared" si="172"/>
        <v>#N/A</v>
      </c>
      <c r="BM658" t="str">
        <f t="shared" si="173"/>
        <v/>
      </c>
    </row>
    <row r="659" spans="11:65" x14ac:dyDescent="0.15">
      <c r="K659" t="str">
        <f t="shared" si="168"/>
        <v>被动痛苦lv7</v>
      </c>
      <c r="L659" s="6" t="str">
        <f>Q659&amp;":"&amp;M659&amp;":"&amp;VLOOKUP(N659,对应表!B:C,2,FALSE)&amp;":"&amp;IF(buff!O659="",0,O659)</f>
        <v>20587:100:4:9</v>
      </c>
      <c r="M659">
        <v>100</v>
      </c>
      <c r="N659" s="1" t="s">
        <v>129</v>
      </c>
      <c r="O659">
        <v>9</v>
      </c>
      <c r="Q659">
        <v>20587</v>
      </c>
      <c r="R659" s="4" t="s">
        <v>1038</v>
      </c>
      <c r="S659" s="4" t="str">
        <f t="shared" si="171"/>
        <v>被动痛苦lv7</v>
      </c>
      <c r="T659" t="s">
        <v>137</v>
      </c>
      <c r="U659" t="e">
        <f>INT(VLOOKUP($I659,角色属性概况!$I:$O,VLOOKUP($H659,对应表!$AD:$AE,2,FALSE),FALSE)*$J659)</f>
        <v>#N/A</v>
      </c>
      <c r="AI659" s="12" t="str">
        <f t="shared" si="169"/>
        <v/>
      </c>
      <c r="AR659">
        <v>999</v>
      </c>
      <c r="AU659" s="4"/>
      <c r="AV659" s="4"/>
      <c r="AW659" s="4"/>
      <c r="AX659" s="4"/>
      <c r="AZ659" s="12" t="str">
        <f t="shared" si="170"/>
        <v/>
      </c>
      <c r="BA659" s="12" t="str">
        <f>IF(_xlfn.IFNA(VLOOKUP(AU659,$K:$L,2,FALSE),"")=0,"",_xlfn.IFNA(VLOOKUP(AU659,$K:$L,2,FALSE),""))</f>
        <v/>
      </c>
      <c r="BB659" s="12" t="str">
        <f>IF(_xlfn.IFNA(VLOOKUP(AV659,$K:$L,2,FALSE),"")=0,"",_xlfn.IFNA(VLOOKUP(AV659,$K:$L,2,FALSE),""))</f>
        <v/>
      </c>
      <c r="BC659" s="12" t="str">
        <f>IF(_xlfn.IFNA(VLOOKUP(AW659,$K:$L,2,FALSE),"")=0,"",_xlfn.IFNA(VLOOKUP(AW659,$K:$L,2,FALSE),""))</f>
        <v/>
      </c>
      <c r="BD659" s="12" t="str">
        <f>IF(_xlfn.IFNA(VLOOKUP(AX659,$K:$L,2,FALSE),"")=0,"",_xlfn.IFNA(VLOOKUP(AX659,$K:$L,2,FALSE),""))</f>
        <v/>
      </c>
      <c r="BE659" s="12" t="str">
        <f>IF(_xlfn.IFNA(VLOOKUP(AY659,$K:$L,2,FALSE),"")=0,"",_xlfn.IFNA(VLOOKUP(AY659,$K:$L,2,FALSE),""))</f>
        <v/>
      </c>
      <c r="BF659" s="12" t="str">
        <f>_xlfn.IFNA(VLOOKUP(Y659,对应表!$Z:$AA,2,FALSE)&amp;Z659,"")</f>
        <v/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L659" t="e">
        <f t="shared" si="172"/>
        <v>#N/A</v>
      </c>
      <c r="BM659" t="str">
        <f t="shared" si="173"/>
        <v/>
      </c>
    </row>
    <row r="660" spans="11:65" x14ac:dyDescent="0.15">
      <c r="K660" t="str">
        <f t="shared" si="168"/>
        <v>被动痛苦lv8</v>
      </c>
      <c r="L660" s="6" t="str">
        <f>Q660&amp;":"&amp;M660&amp;":"&amp;VLOOKUP(N660,对应表!B:C,2,FALSE)&amp;":"&amp;IF(buff!O660="",0,O660)</f>
        <v>20588:100:4:9</v>
      </c>
      <c r="M660">
        <v>100</v>
      </c>
      <c r="N660" s="1" t="s">
        <v>129</v>
      </c>
      <c r="O660">
        <v>9</v>
      </c>
      <c r="Q660">
        <v>20588</v>
      </c>
      <c r="R660" s="4" t="s">
        <v>1039</v>
      </c>
      <c r="S660" s="4" t="str">
        <f t="shared" si="171"/>
        <v>被动痛苦lv8</v>
      </c>
      <c r="T660" t="s">
        <v>137</v>
      </c>
      <c r="U660" t="e">
        <f>INT(VLOOKUP($I660,角色属性概况!$I:$O,VLOOKUP($H660,对应表!$AD:$AE,2,FALSE),FALSE)*$J660)</f>
        <v>#N/A</v>
      </c>
      <c r="AI660" s="12" t="str">
        <f t="shared" si="169"/>
        <v/>
      </c>
      <c r="AR660">
        <v>999</v>
      </c>
      <c r="AU660" s="4"/>
      <c r="AV660" s="4"/>
      <c r="AW660" s="4"/>
      <c r="AX660" s="4"/>
      <c r="AZ660" s="12" t="str">
        <f t="shared" si="170"/>
        <v/>
      </c>
      <c r="BA660" s="12" t="str">
        <f>IF(_xlfn.IFNA(VLOOKUP(AU660,$K:$L,2,FALSE),"")=0,"",_xlfn.IFNA(VLOOKUP(AU660,$K:$L,2,FALSE),""))</f>
        <v/>
      </c>
      <c r="BB660" s="12" t="str">
        <f>IF(_xlfn.IFNA(VLOOKUP(AV660,$K:$L,2,FALSE),"")=0,"",_xlfn.IFNA(VLOOKUP(AV660,$K:$L,2,FALSE),""))</f>
        <v/>
      </c>
      <c r="BC660" s="12" t="str">
        <f>IF(_xlfn.IFNA(VLOOKUP(AW660,$K:$L,2,FALSE),"")=0,"",_xlfn.IFNA(VLOOKUP(AW660,$K:$L,2,FALSE),""))</f>
        <v/>
      </c>
      <c r="BD660" s="12" t="str">
        <f>IF(_xlfn.IFNA(VLOOKUP(AX660,$K:$L,2,FALSE),"")=0,"",_xlfn.IFNA(VLOOKUP(AX660,$K:$L,2,FALSE),""))</f>
        <v/>
      </c>
      <c r="BE660" s="12" t="str">
        <f>IF(_xlfn.IFNA(VLOOKUP(AY660,$K:$L,2,FALSE),"")=0,"",_xlfn.IFNA(VLOOKUP(AY660,$K:$L,2,FALSE),""))</f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L660" t="e">
        <f t="shared" si="172"/>
        <v>#N/A</v>
      </c>
      <c r="BM660" t="str">
        <f t="shared" si="173"/>
        <v/>
      </c>
    </row>
    <row r="661" spans="11:65" x14ac:dyDescent="0.15">
      <c r="K661" t="str">
        <f t="shared" si="168"/>
        <v>被动痛苦lv9</v>
      </c>
      <c r="L661" s="6" t="str">
        <f>Q661&amp;":"&amp;M661&amp;":"&amp;VLOOKUP(N661,对应表!B:C,2,FALSE)&amp;":"&amp;IF(buff!O661="",0,O661)</f>
        <v>20589:100:4:9</v>
      </c>
      <c r="M661">
        <v>100</v>
      </c>
      <c r="N661" s="1" t="s">
        <v>129</v>
      </c>
      <c r="O661">
        <v>9</v>
      </c>
      <c r="Q661">
        <v>20589</v>
      </c>
      <c r="R661" s="4" t="s">
        <v>1040</v>
      </c>
      <c r="S661" s="4" t="str">
        <f t="shared" si="171"/>
        <v>被动痛苦lv9</v>
      </c>
      <c r="T661" t="s">
        <v>137</v>
      </c>
      <c r="U661" t="e">
        <f>INT(VLOOKUP($I661,角色属性概况!$I:$O,VLOOKUP($H661,对应表!$AD:$AE,2,FALSE),FALSE)*$J661)</f>
        <v>#N/A</v>
      </c>
      <c r="AI661" s="12" t="str">
        <f t="shared" si="169"/>
        <v/>
      </c>
      <c r="AR661">
        <v>999</v>
      </c>
      <c r="AU661" s="4"/>
      <c r="AV661" s="4"/>
      <c r="AW661" s="4"/>
      <c r="AX661" s="4"/>
      <c r="AZ661" s="12" t="str">
        <f t="shared" si="170"/>
        <v/>
      </c>
      <c r="BA661" s="12" t="str">
        <f>IF(_xlfn.IFNA(VLOOKUP(AU661,$K:$L,2,FALSE),"")=0,"",_xlfn.IFNA(VLOOKUP(AU661,$K:$L,2,FALSE),""))</f>
        <v/>
      </c>
      <c r="BB661" s="12" t="str">
        <f>IF(_xlfn.IFNA(VLOOKUP(AV661,$K:$L,2,FALSE),"")=0,"",_xlfn.IFNA(VLOOKUP(AV661,$K:$L,2,FALSE),""))</f>
        <v/>
      </c>
      <c r="BC661" s="12" t="str">
        <f>IF(_xlfn.IFNA(VLOOKUP(AW661,$K:$L,2,FALSE),"")=0,"",_xlfn.IFNA(VLOOKUP(AW661,$K:$L,2,FALSE),""))</f>
        <v/>
      </c>
      <c r="BD661" s="12" t="str">
        <f>IF(_xlfn.IFNA(VLOOKUP(AX661,$K:$L,2,FALSE),"")=0,"",_xlfn.IFNA(VLOOKUP(AX661,$K:$L,2,FALSE),""))</f>
        <v/>
      </c>
      <c r="BE661" s="12" t="str">
        <f>IF(_xlfn.IFNA(VLOOKUP(AY661,$K:$L,2,FALSE),"")=0,"",_xlfn.IFNA(VLOOKUP(AY661,$K:$L,2,FALSE),""))</f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L661" t="e">
        <f t="shared" si="172"/>
        <v>#N/A</v>
      </c>
      <c r="BM661" t="str">
        <f t="shared" si="173"/>
        <v/>
      </c>
    </row>
    <row r="662" spans="11:65" x14ac:dyDescent="0.15">
      <c r="K662" t="str">
        <f t="shared" si="168"/>
        <v>被动痛苦lv10</v>
      </c>
      <c r="L662" s="6" t="str">
        <f>Q662&amp;":"&amp;M662&amp;":"&amp;VLOOKUP(N662,对应表!B:C,2,FALSE)&amp;":"&amp;IF(buff!O662="",0,O662)</f>
        <v>20590:100:4:9</v>
      </c>
      <c r="M662">
        <v>100</v>
      </c>
      <c r="N662" s="1" t="s">
        <v>129</v>
      </c>
      <c r="O662">
        <v>9</v>
      </c>
      <c r="Q662">
        <v>20590</v>
      </c>
      <c r="R662" s="4" t="s">
        <v>1041</v>
      </c>
      <c r="S662" s="4" t="str">
        <f t="shared" si="171"/>
        <v>被动痛苦lv10</v>
      </c>
      <c r="T662" t="s">
        <v>137</v>
      </c>
      <c r="U662" t="e">
        <f>INT(VLOOKUP($I662,角色属性概况!$I:$O,VLOOKUP($H662,对应表!$AD:$AE,2,FALSE),FALSE)*$J662)</f>
        <v>#N/A</v>
      </c>
      <c r="AI662" s="12" t="str">
        <f t="shared" si="169"/>
        <v/>
      </c>
      <c r="AR662">
        <v>999</v>
      </c>
      <c r="AU662" s="4"/>
      <c r="AV662" s="4"/>
      <c r="AW662" s="4"/>
      <c r="AX662" s="4"/>
      <c r="AZ662" s="12" t="str">
        <f t="shared" si="170"/>
        <v/>
      </c>
      <c r="BA662" s="12" t="str">
        <f>IF(_xlfn.IFNA(VLOOKUP(AU662,$K:$L,2,FALSE),"")=0,"",_xlfn.IFNA(VLOOKUP(AU662,$K:$L,2,FALSE),""))</f>
        <v/>
      </c>
      <c r="BB662" s="12" t="str">
        <f>IF(_xlfn.IFNA(VLOOKUP(AV662,$K:$L,2,FALSE),"")=0,"",_xlfn.IFNA(VLOOKUP(AV662,$K:$L,2,FALSE),""))</f>
        <v/>
      </c>
      <c r="BC662" s="12" t="str">
        <f>IF(_xlfn.IFNA(VLOOKUP(AW662,$K:$L,2,FALSE),"")=0,"",_xlfn.IFNA(VLOOKUP(AW662,$K:$L,2,FALSE),""))</f>
        <v/>
      </c>
      <c r="BD662" s="12" t="str">
        <f>IF(_xlfn.IFNA(VLOOKUP(AX662,$K:$L,2,FALSE),"")=0,"",_xlfn.IFNA(VLOOKUP(AX662,$K:$L,2,FALSE),""))</f>
        <v/>
      </c>
      <c r="BE662" s="12" t="str">
        <f>IF(_xlfn.IFNA(VLOOKUP(AY662,$K:$L,2,FALSE),"")=0,"",_xlfn.IFNA(VLOOKUP(AY662,$K:$L,2,FALSE),""))</f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L662" t="e">
        <f t="shared" si="172"/>
        <v>#N/A</v>
      </c>
      <c r="BM662" t="str">
        <f t="shared" si="173"/>
        <v/>
      </c>
    </row>
    <row r="663" spans="11:65" x14ac:dyDescent="0.15">
      <c r="K663" t="str">
        <f t="shared" si="168"/>
        <v>被动痛苦lv11</v>
      </c>
      <c r="L663" s="6" t="str">
        <f>Q663&amp;":"&amp;M663&amp;":"&amp;VLOOKUP(N663,对应表!B:C,2,FALSE)&amp;":"&amp;IF(buff!O663="",0,O663)</f>
        <v>20591:100:4:9</v>
      </c>
      <c r="M663">
        <v>100</v>
      </c>
      <c r="N663" s="1" t="s">
        <v>129</v>
      </c>
      <c r="O663">
        <v>9</v>
      </c>
      <c r="Q663">
        <v>20591</v>
      </c>
      <c r="R663" s="4" t="s">
        <v>1042</v>
      </c>
      <c r="S663" s="4" t="str">
        <f t="shared" si="171"/>
        <v>被动痛苦lv11</v>
      </c>
      <c r="T663" t="s">
        <v>137</v>
      </c>
      <c r="U663" t="e">
        <f>INT(VLOOKUP($I663,角色属性概况!$I:$O,VLOOKUP($H663,对应表!$AD:$AE,2,FALSE),FALSE)*$J663)</f>
        <v>#N/A</v>
      </c>
      <c r="AI663" s="12" t="str">
        <f t="shared" si="169"/>
        <v/>
      </c>
      <c r="AR663">
        <v>999</v>
      </c>
      <c r="AU663" s="4"/>
      <c r="AV663" s="4"/>
      <c r="AW663" s="4"/>
      <c r="AX663" s="4"/>
      <c r="AZ663" s="12" t="str">
        <f t="shared" si="170"/>
        <v/>
      </c>
      <c r="BA663" s="12" t="str">
        <f>IF(_xlfn.IFNA(VLOOKUP(AU663,$K:$L,2,FALSE),"")=0,"",_xlfn.IFNA(VLOOKUP(AU663,$K:$L,2,FALSE),""))</f>
        <v/>
      </c>
      <c r="BB663" s="12" t="str">
        <f>IF(_xlfn.IFNA(VLOOKUP(AV663,$K:$L,2,FALSE),"")=0,"",_xlfn.IFNA(VLOOKUP(AV663,$K:$L,2,FALSE),""))</f>
        <v/>
      </c>
      <c r="BC663" s="12" t="str">
        <f>IF(_xlfn.IFNA(VLOOKUP(AW663,$K:$L,2,FALSE),"")=0,"",_xlfn.IFNA(VLOOKUP(AW663,$K:$L,2,FALSE),""))</f>
        <v/>
      </c>
      <c r="BD663" s="12" t="str">
        <f>IF(_xlfn.IFNA(VLOOKUP(AX663,$K:$L,2,FALSE),"")=0,"",_xlfn.IFNA(VLOOKUP(AX663,$K:$L,2,FALSE),""))</f>
        <v/>
      </c>
      <c r="BE663" s="12" t="str">
        <f>IF(_xlfn.IFNA(VLOOKUP(AY663,$K:$L,2,FALSE),"")=0,"",_xlfn.IFNA(VLOOKUP(AY663,$K:$L,2,FALSE),""))</f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L663" t="e">
        <f t="shared" si="172"/>
        <v>#N/A</v>
      </c>
      <c r="BM663" t="str">
        <f t="shared" si="173"/>
        <v/>
      </c>
    </row>
    <row r="664" spans="11:65" x14ac:dyDescent="0.15">
      <c r="K664" t="str">
        <f t="shared" si="168"/>
        <v>被动痛苦lv12</v>
      </c>
      <c r="L664" s="6" t="str">
        <f>Q664&amp;":"&amp;M664&amp;":"&amp;VLOOKUP(N664,对应表!B:C,2,FALSE)&amp;":"&amp;IF(buff!O664="",0,O664)</f>
        <v>20592:100:4:9</v>
      </c>
      <c r="M664">
        <v>100</v>
      </c>
      <c r="N664" s="1" t="s">
        <v>129</v>
      </c>
      <c r="O664">
        <v>9</v>
      </c>
      <c r="Q664">
        <v>20592</v>
      </c>
      <c r="R664" s="4" t="s">
        <v>1043</v>
      </c>
      <c r="S664" s="4" t="str">
        <f t="shared" si="171"/>
        <v>被动痛苦lv12</v>
      </c>
      <c r="T664" t="s">
        <v>137</v>
      </c>
      <c r="U664" t="e">
        <f>INT(VLOOKUP($I664,角色属性概况!$I:$O,VLOOKUP($H664,对应表!$AD:$AE,2,FALSE),FALSE)*$J664)</f>
        <v>#N/A</v>
      </c>
      <c r="AI664" s="12" t="str">
        <f t="shared" si="169"/>
        <v/>
      </c>
      <c r="AR664">
        <v>999</v>
      </c>
      <c r="AU664" s="4"/>
      <c r="AV664" s="4"/>
      <c r="AW664" s="4"/>
      <c r="AX664" s="4"/>
      <c r="AZ664" s="12" t="str">
        <f t="shared" si="170"/>
        <v/>
      </c>
      <c r="BA664" s="12" t="str">
        <f>IF(_xlfn.IFNA(VLOOKUP(AU664,$K:$L,2,FALSE),"")=0,"",_xlfn.IFNA(VLOOKUP(AU664,$K:$L,2,FALSE),""))</f>
        <v/>
      </c>
      <c r="BB664" s="12" t="str">
        <f>IF(_xlfn.IFNA(VLOOKUP(AV664,$K:$L,2,FALSE),"")=0,"",_xlfn.IFNA(VLOOKUP(AV664,$K:$L,2,FALSE),""))</f>
        <v/>
      </c>
      <c r="BC664" s="12" t="str">
        <f>IF(_xlfn.IFNA(VLOOKUP(AW664,$K:$L,2,FALSE),"")=0,"",_xlfn.IFNA(VLOOKUP(AW664,$K:$L,2,FALSE),""))</f>
        <v/>
      </c>
      <c r="BD664" s="12" t="str">
        <f>IF(_xlfn.IFNA(VLOOKUP(AX664,$K:$L,2,FALSE),"")=0,"",_xlfn.IFNA(VLOOKUP(AX664,$K:$L,2,FALSE),""))</f>
        <v/>
      </c>
      <c r="BE664" s="12" t="str">
        <f>IF(_xlfn.IFNA(VLOOKUP(AY664,$K:$L,2,FALSE),"")=0,"",_xlfn.IFNA(VLOOKUP(AY664,$K:$L,2,FALSE),""))</f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L664" t="e">
        <f t="shared" si="172"/>
        <v>#N/A</v>
      </c>
      <c r="BM664" t="str">
        <f t="shared" si="173"/>
        <v/>
      </c>
    </row>
    <row r="665" spans="11:65" x14ac:dyDescent="0.15">
      <c r="K665" t="str">
        <f t="shared" si="168"/>
        <v>被动痛苦lv13</v>
      </c>
      <c r="L665" s="6" t="str">
        <f>Q665&amp;":"&amp;M665&amp;":"&amp;VLOOKUP(N665,对应表!B:C,2,FALSE)&amp;":"&amp;IF(buff!O665="",0,O665)</f>
        <v>20593:100:4:9</v>
      </c>
      <c r="M665">
        <v>100</v>
      </c>
      <c r="N665" s="1" t="s">
        <v>129</v>
      </c>
      <c r="O665">
        <v>9</v>
      </c>
      <c r="Q665">
        <v>20593</v>
      </c>
      <c r="R665" s="4" t="s">
        <v>1044</v>
      </c>
      <c r="S665" s="4" t="str">
        <f t="shared" si="171"/>
        <v>被动痛苦lv13</v>
      </c>
      <c r="T665" t="s">
        <v>137</v>
      </c>
      <c r="U665" t="e">
        <f>INT(VLOOKUP($I665,角色属性概况!$I:$O,VLOOKUP($H665,对应表!$AD:$AE,2,FALSE),FALSE)*$J665)</f>
        <v>#N/A</v>
      </c>
      <c r="AI665" s="12" t="str">
        <f t="shared" si="169"/>
        <v/>
      </c>
      <c r="AR665">
        <v>999</v>
      </c>
      <c r="AU665" s="4"/>
      <c r="AV665" s="4"/>
      <c r="AW665" s="4"/>
      <c r="AX665" s="4"/>
      <c r="AZ665" s="12" t="str">
        <f t="shared" si="170"/>
        <v/>
      </c>
      <c r="BA665" s="12" t="str">
        <f>IF(_xlfn.IFNA(VLOOKUP(AU665,$K:$L,2,FALSE),"")=0,"",_xlfn.IFNA(VLOOKUP(AU665,$K:$L,2,FALSE),""))</f>
        <v/>
      </c>
      <c r="BB665" s="12" t="str">
        <f>IF(_xlfn.IFNA(VLOOKUP(AV665,$K:$L,2,FALSE),"")=0,"",_xlfn.IFNA(VLOOKUP(AV665,$K:$L,2,FALSE),""))</f>
        <v/>
      </c>
      <c r="BC665" s="12" t="str">
        <f>IF(_xlfn.IFNA(VLOOKUP(AW665,$K:$L,2,FALSE),"")=0,"",_xlfn.IFNA(VLOOKUP(AW665,$K:$L,2,FALSE),""))</f>
        <v/>
      </c>
      <c r="BD665" s="12" t="str">
        <f>IF(_xlfn.IFNA(VLOOKUP(AX665,$K:$L,2,FALSE),"")=0,"",_xlfn.IFNA(VLOOKUP(AX665,$K:$L,2,FALSE),""))</f>
        <v/>
      </c>
      <c r="BE665" s="12" t="str">
        <f>IF(_xlfn.IFNA(VLOOKUP(AY665,$K:$L,2,FALSE),"")=0,"",_xlfn.IFNA(VLOOKUP(AY665,$K:$L,2,FALSE),""))</f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L665" t="e">
        <f t="shared" si="172"/>
        <v>#N/A</v>
      </c>
      <c r="BM665" t="str">
        <f t="shared" si="173"/>
        <v/>
      </c>
    </row>
    <row r="666" spans="11:65" x14ac:dyDescent="0.15">
      <c r="K666" t="str">
        <f t="shared" si="168"/>
        <v>被动痛苦lv14</v>
      </c>
      <c r="L666" s="6" t="str">
        <f>Q666&amp;":"&amp;M666&amp;":"&amp;VLOOKUP(N666,对应表!B:C,2,FALSE)&amp;":"&amp;IF(buff!O666="",0,O666)</f>
        <v>20594:100:4:9</v>
      </c>
      <c r="M666">
        <v>100</v>
      </c>
      <c r="N666" s="1" t="s">
        <v>129</v>
      </c>
      <c r="O666">
        <v>9</v>
      </c>
      <c r="Q666">
        <v>20594</v>
      </c>
      <c r="R666" s="4" t="s">
        <v>1045</v>
      </c>
      <c r="S666" s="4" t="str">
        <f t="shared" si="171"/>
        <v>被动痛苦lv14</v>
      </c>
      <c r="T666" t="s">
        <v>137</v>
      </c>
      <c r="U666" t="e">
        <f>INT(VLOOKUP($I666,角色属性概况!$I:$O,VLOOKUP($H666,对应表!$AD:$AE,2,FALSE),FALSE)*$J666)</f>
        <v>#N/A</v>
      </c>
      <c r="AI666" s="12" t="str">
        <f t="shared" si="169"/>
        <v/>
      </c>
      <c r="AR666">
        <v>999</v>
      </c>
      <c r="AU666" s="4"/>
      <c r="AV666" s="4"/>
      <c r="AW666" s="4"/>
      <c r="AX666" s="4"/>
      <c r="AZ666" s="12" t="str">
        <f t="shared" si="170"/>
        <v/>
      </c>
      <c r="BA666" s="12" t="str">
        <f>IF(_xlfn.IFNA(VLOOKUP(AU666,$K:$L,2,FALSE),"")=0,"",_xlfn.IFNA(VLOOKUP(AU666,$K:$L,2,FALSE),""))</f>
        <v/>
      </c>
      <c r="BB666" s="12" t="str">
        <f>IF(_xlfn.IFNA(VLOOKUP(AV666,$K:$L,2,FALSE),"")=0,"",_xlfn.IFNA(VLOOKUP(AV666,$K:$L,2,FALSE),""))</f>
        <v/>
      </c>
      <c r="BC666" s="12" t="str">
        <f>IF(_xlfn.IFNA(VLOOKUP(AW666,$K:$L,2,FALSE),"")=0,"",_xlfn.IFNA(VLOOKUP(AW666,$K:$L,2,FALSE),""))</f>
        <v/>
      </c>
      <c r="BD666" s="12" t="str">
        <f>IF(_xlfn.IFNA(VLOOKUP(AX666,$K:$L,2,FALSE),"")=0,"",_xlfn.IFNA(VLOOKUP(AX666,$K:$L,2,FALSE),""))</f>
        <v/>
      </c>
      <c r="BE666" s="12" t="str">
        <f>IF(_xlfn.IFNA(VLOOKUP(AY666,$K:$L,2,FALSE),"")=0,"",_xlfn.IFNA(VLOOKUP(AY666,$K:$L,2,FALSE),""))</f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L666" t="e">
        <f t="shared" si="172"/>
        <v>#N/A</v>
      </c>
      <c r="BM666" t="str">
        <f t="shared" si="173"/>
        <v/>
      </c>
    </row>
    <row r="667" spans="11:65" x14ac:dyDescent="0.15">
      <c r="K667" t="str">
        <f t="shared" si="168"/>
        <v>被动痛苦lv15</v>
      </c>
      <c r="L667" s="6" t="str">
        <f>Q667&amp;":"&amp;M667&amp;":"&amp;VLOOKUP(N667,对应表!B:C,2,FALSE)&amp;":"&amp;IF(buff!O667="",0,O667)</f>
        <v>20595:100:4:9</v>
      </c>
      <c r="M667">
        <v>100</v>
      </c>
      <c r="N667" s="1" t="s">
        <v>129</v>
      </c>
      <c r="O667">
        <v>9</v>
      </c>
      <c r="Q667">
        <v>20595</v>
      </c>
      <c r="R667" s="4" t="s">
        <v>1046</v>
      </c>
      <c r="S667" s="4" t="str">
        <f t="shared" si="171"/>
        <v>被动痛苦lv15</v>
      </c>
      <c r="T667" t="s">
        <v>137</v>
      </c>
      <c r="U667" t="e">
        <f>INT(VLOOKUP($I667,角色属性概况!$I:$O,VLOOKUP($H667,对应表!$AD:$AE,2,FALSE),FALSE)*$J667)</f>
        <v>#N/A</v>
      </c>
      <c r="AI667" s="12" t="str">
        <f t="shared" si="169"/>
        <v/>
      </c>
      <c r="AR667">
        <v>999</v>
      </c>
      <c r="AU667" s="4"/>
      <c r="AV667" s="4"/>
      <c r="AW667" s="4"/>
      <c r="AX667" s="4"/>
      <c r="AZ667" s="12" t="str">
        <f t="shared" si="170"/>
        <v/>
      </c>
      <c r="BA667" s="12" t="str">
        <f>IF(_xlfn.IFNA(VLOOKUP(AU667,$K:$L,2,FALSE),"")=0,"",_xlfn.IFNA(VLOOKUP(AU667,$K:$L,2,FALSE),""))</f>
        <v/>
      </c>
      <c r="BB667" s="12" t="str">
        <f>IF(_xlfn.IFNA(VLOOKUP(AV667,$K:$L,2,FALSE),"")=0,"",_xlfn.IFNA(VLOOKUP(AV667,$K:$L,2,FALSE),""))</f>
        <v/>
      </c>
      <c r="BC667" s="12" t="str">
        <f>IF(_xlfn.IFNA(VLOOKUP(AW667,$K:$L,2,FALSE),"")=0,"",_xlfn.IFNA(VLOOKUP(AW667,$K:$L,2,FALSE),""))</f>
        <v/>
      </c>
      <c r="BD667" s="12" t="str">
        <f>IF(_xlfn.IFNA(VLOOKUP(AX667,$K:$L,2,FALSE),"")=0,"",_xlfn.IFNA(VLOOKUP(AX667,$K:$L,2,FALSE),""))</f>
        <v/>
      </c>
      <c r="BE667" s="12" t="str">
        <f>IF(_xlfn.IFNA(VLOOKUP(AY667,$K:$L,2,FALSE),"")=0,"",_xlfn.IFNA(VLOOKUP(AY667,$K:$L,2,FALSE),""))</f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L667" t="e">
        <f t="shared" si="172"/>
        <v>#N/A</v>
      </c>
      <c r="BM667" t="str">
        <f t="shared" si="173"/>
        <v/>
      </c>
    </row>
    <row r="668" spans="11:65" x14ac:dyDescent="0.15">
      <c r="K668" t="str">
        <f t="shared" si="168"/>
        <v>被动痛苦lv16</v>
      </c>
      <c r="L668" s="6" t="str">
        <f>Q668&amp;":"&amp;M668&amp;":"&amp;VLOOKUP(N668,对应表!B:C,2,FALSE)&amp;":"&amp;IF(buff!O668="",0,O668)</f>
        <v>20596:100:4:9</v>
      </c>
      <c r="M668">
        <v>100</v>
      </c>
      <c r="N668" s="1" t="s">
        <v>129</v>
      </c>
      <c r="O668">
        <v>9</v>
      </c>
      <c r="Q668">
        <v>20596</v>
      </c>
      <c r="R668" s="4" t="s">
        <v>1047</v>
      </c>
      <c r="S668" s="4" t="str">
        <f t="shared" si="171"/>
        <v>被动痛苦lv16</v>
      </c>
      <c r="T668" t="s">
        <v>137</v>
      </c>
      <c r="U668" t="e">
        <f>INT(VLOOKUP($I668,角色属性概况!$I:$O,VLOOKUP($H668,对应表!$AD:$AE,2,FALSE),FALSE)*$J668)</f>
        <v>#N/A</v>
      </c>
      <c r="AI668" s="12" t="str">
        <f t="shared" si="169"/>
        <v/>
      </c>
      <c r="AR668">
        <v>999</v>
      </c>
      <c r="AU668" s="4"/>
      <c r="AV668" s="4"/>
      <c r="AW668" s="4"/>
      <c r="AX668" s="4"/>
      <c r="AZ668" s="12" t="str">
        <f t="shared" si="170"/>
        <v/>
      </c>
      <c r="BA668" s="12" t="str">
        <f>IF(_xlfn.IFNA(VLOOKUP(AU668,$K:$L,2,FALSE),"")=0,"",_xlfn.IFNA(VLOOKUP(AU668,$K:$L,2,FALSE),""))</f>
        <v/>
      </c>
      <c r="BB668" s="12" t="str">
        <f>IF(_xlfn.IFNA(VLOOKUP(AV668,$K:$L,2,FALSE),"")=0,"",_xlfn.IFNA(VLOOKUP(AV668,$K:$L,2,FALSE),""))</f>
        <v/>
      </c>
      <c r="BC668" s="12" t="str">
        <f>IF(_xlfn.IFNA(VLOOKUP(AW668,$K:$L,2,FALSE),"")=0,"",_xlfn.IFNA(VLOOKUP(AW668,$K:$L,2,FALSE),""))</f>
        <v/>
      </c>
      <c r="BD668" s="12" t="str">
        <f>IF(_xlfn.IFNA(VLOOKUP(AX668,$K:$L,2,FALSE),"")=0,"",_xlfn.IFNA(VLOOKUP(AX668,$K:$L,2,FALSE),""))</f>
        <v/>
      </c>
      <c r="BE668" s="12" t="str">
        <f>IF(_xlfn.IFNA(VLOOKUP(AY668,$K:$L,2,FALSE),"")=0,"",_xlfn.IFNA(VLOOKUP(AY668,$K:$L,2,FALSE),""))</f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L668" t="e">
        <f t="shared" si="172"/>
        <v>#N/A</v>
      </c>
      <c r="BM668" t="str">
        <f t="shared" si="173"/>
        <v/>
      </c>
    </row>
    <row r="669" spans="11:65" x14ac:dyDescent="0.15">
      <c r="K669" t="str">
        <f t="shared" si="168"/>
        <v>被动痛苦lv17</v>
      </c>
      <c r="L669" s="6" t="str">
        <f>Q669&amp;":"&amp;M669&amp;":"&amp;VLOOKUP(N669,对应表!B:C,2,FALSE)&amp;":"&amp;IF(buff!O669="",0,O669)</f>
        <v>20597:100:4:9</v>
      </c>
      <c r="M669">
        <v>100</v>
      </c>
      <c r="N669" s="1" t="s">
        <v>129</v>
      </c>
      <c r="O669">
        <v>9</v>
      </c>
      <c r="Q669">
        <v>20597</v>
      </c>
      <c r="R669" s="4" t="s">
        <v>1048</v>
      </c>
      <c r="S669" s="4" t="str">
        <f t="shared" si="171"/>
        <v>被动痛苦lv17</v>
      </c>
      <c r="T669" t="s">
        <v>137</v>
      </c>
      <c r="U669" t="e">
        <f>INT(VLOOKUP($I669,角色属性概况!$I:$O,VLOOKUP($H669,对应表!$AD:$AE,2,FALSE),FALSE)*$J669)</f>
        <v>#N/A</v>
      </c>
      <c r="AI669" s="12" t="str">
        <f t="shared" si="169"/>
        <v/>
      </c>
      <c r="AR669">
        <v>999</v>
      </c>
      <c r="AU669" s="4"/>
      <c r="AV669" s="4"/>
      <c r="AW669" s="4"/>
      <c r="AX669" s="4"/>
      <c r="AZ669" s="12" t="str">
        <f t="shared" si="170"/>
        <v/>
      </c>
      <c r="BA669" s="12" t="str">
        <f>IF(_xlfn.IFNA(VLOOKUP(AU669,$K:$L,2,FALSE),"")=0,"",_xlfn.IFNA(VLOOKUP(AU669,$K:$L,2,FALSE),""))</f>
        <v/>
      </c>
      <c r="BB669" s="12" t="str">
        <f>IF(_xlfn.IFNA(VLOOKUP(AV669,$K:$L,2,FALSE),"")=0,"",_xlfn.IFNA(VLOOKUP(AV669,$K:$L,2,FALSE),""))</f>
        <v/>
      </c>
      <c r="BC669" s="12" t="str">
        <f>IF(_xlfn.IFNA(VLOOKUP(AW669,$K:$L,2,FALSE),"")=0,"",_xlfn.IFNA(VLOOKUP(AW669,$K:$L,2,FALSE),""))</f>
        <v/>
      </c>
      <c r="BD669" s="12" t="str">
        <f>IF(_xlfn.IFNA(VLOOKUP(AX669,$K:$L,2,FALSE),"")=0,"",_xlfn.IFNA(VLOOKUP(AX669,$K:$L,2,FALSE),""))</f>
        <v/>
      </c>
      <c r="BE669" s="12" t="str">
        <f>IF(_xlfn.IFNA(VLOOKUP(AY669,$K:$L,2,FALSE),"")=0,"",_xlfn.IFNA(VLOOKUP(AY669,$K:$L,2,FALSE),""))</f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L669" t="e">
        <f t="shared" si="172"/>
        <v>#N/A</v>
      </c>
      <c r="BM669" t="str">
        <f t="shared" si="173"/>
        <v/>
      </c>
    </row>
    <row r="670" spans="11:65" x14ac:dyDescent="0.15">
      <c r="K670" t="str">
        <f t="shared" si="168"/>
        <v>被动痛苦lv18</v>
      </c>
      <c r="L670" s="6" t="str">
        <f>Q670&amp;":"&amp;M670&amp;":"&amp;VLOOKUP(N670,对应表!B:C,2,FALSE)&amp;":"&amp;IF(buff!O670="",0,O670)</f>
        <v>20598:100:4:9</v>
      </c>
      <c r="M670">
        <v>100</v>
      </c>
      <c r="N670" s="1" t="s">
        <v>129</v>
      </c>
      <c r="O670">
        <v>9</v>
      </c>
      <c r="Q670">
        <v>20598</v>
      </c>
      <c r="R670" s="4" t="s">
        <v>1049</v>
      </c>
      <c r="S670" s="4" t="str">
        <f t="shared" si="171"/>
        <v>被动痛苦lv18</v>
      </c>
      <c r="T670" t="s">
        <v>137</v>
      </c>
      <c r="U670" t="e">
        <f>INT(VLOOKUP($I670,角色属性概况!$I:$O,VLOOKUP($H670,对应表!$AD:$AE,2,FALSE),FALSE)*$J670)</f>
        <v>#N/A</v>
      </c>
      <c r="AI670" s="12" t="str">
        <f t="shared" si="169"/>
        <v/>
      </c>
      <c r="AR670">
        <v>999</v>
      </c>
      <c r="AU670" s="4"/>
      <c r="AV670" s="4"/>
      <c r="AW670" s="4"/>
      <c r="AX670" s="4"/>
      <c r="AZ670" s="12" t="str">
        <f t="shared" si="170"/>
        <v/>
      </c>
      <c r="BA670" s="12" t="str">
        <f>IF(_xlfn.IFNA(VLOOKUP(AU670,$K:$L,2,FALSE),"")=0,"",_xlfn.IFNA(VLOOKUP(AU670,$K:$L,2,FALSE),""))</f>
        <v/>
      </c>
      <c r="BB670" s="12" t="str">
        <f>IF(_xlfn.IFNA(VLOOKUP(AV670,$K:$L,2,FALSE),"")=0,"",_xlfn.IFNA(VLOOKUP(AV670,$K:$L,2,FALSE),""))</f>
        <v/>
      </c>
      <c r="BC670" s="12" t="str">
        <f>IF(_xlfn.IFNA(VLOOKUP(AW670,$K:$L,2,FALSE),"")=0,"",_xlfn.IFNA(VLOOKUP(AW670,$K:$L,2,FALSE),""))</f>
        <v/>
      </c>
      <c r="BD670" s="12" t="str">
        <f>IF(_xlfn.IFNA(VLOOKUP(AX670,$K:$L,2,FALSE),"")=0,"",_xlfn.IFNA(VLOOKUP(AX670,$K:$L,2,FALSE),""))</f>
        <v/>
      </c>
      <c r="BE670" s="12" t="str">
        <f>IF(_xlfn.IFNA(VLOOKUP(AY670,$K:$L,2,FALSE),"")=0,"",_xlfn.IFNA(VLOOKUP(AY670,$K:$L,2,FALSE),""))</f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L670" t="e">
        <f t="shared" si="172"/>
        <v>#N/A</v>
      </c>
      <c r="BM670" t="str">
        <f t="shared" si="173"/>
        <v/>
      </c>
    </row>
    <row r="671" spans="11:65" x14ac:dyDescent="0.15">
      <c r="K671" t="str">
        <f t="shared" si="168"/>
        <v>被动痛苦lv19</v>
      </c>
      <c r="L671" s="6" t="str">
        <f>Q671&amp;":"&amp;M671&amp;":"&amp;VLOOKUP(N671,对应表!B:C,2,FALSE)&amp;":"&amp;IF(buff!O671="",0,O671)</f>
        <v>20599:100:4:9</v>
      </c>
      <c r="M671">
        <v>100</v>
      </c>
      <c r="N671" s="1" t="s">
        <v>129</v>
      </c>
      <c r="O671">
        <v>9</v>
      </c>
      <c r="Q671">
        <v>20599</v>
      </c>
      <c r="R671" s="4" t="s">
        <v>1050</v>
      </c>
      <c r="S671" s="4" t="str">
        <f t="shared" si="171"/>
        <v>被动痛苦lv19</v>
      </c>
      <c r="T671" t="s">
        <v>137</v>
      </c>
      <c r="U671" t="e">
        <f>INT(VLOOKUP($I671,角色属性概况!$I:$O,VLOOKUP($H671,对应表!$AD:$AE,2,FALSE),FALSE)*$J671)</f>
        <v>#N/A</v>
      </c>
      <c r="AI671" s="12" t="str">
        <f t="shared" si="169"/>
        <v/>
      </c>
      <c r="AR671">
        <v>999</v>
      </c>
      <c r="AU671" s="4"/>
      <c r="AV671" s="4"/>
      <c r="AW671" s="4"/>
      <c r="AX671" s="4"/>
      <c r="AZ671" s="12" t="str">
        <f t="shared" si="170"/>
        <v/>
      </c>
      <c r="BA671" s="12" t="str">
        <f>IF(_xlfn.IFNA(VLOOKUP(AU671,$K:$L,2,FALSE),"")=0,"",_xlfn.IFNA(VLOOKUP(AU671,$K:$L,2,FALSE),""))</f>
        <v/>
      </c>
      <c r="BB671" s="12" t="str">
        <f>IF(_xlfn.IFNA(VLOOKUP(AV671,$K:$L,2,FALSE),"")=0,"",_xlfn.IFNA(VLOOKUP(AV671,$K:$L,2,FALSE),""))</f>
        <v/>
      </c>
      <c r="BC671" s="12" t="str">
        <f>IF(_xlfn.IFNA(VLOOKUP(AW671,$K:$L,2,FALSE),"")=0,"",_xlfn.IFNA(VLOOKUP(AW671,$K:$L,2,FALSE),""))</f>
        <v/>
      </c>
      <c r="BD671" s="12" t="str">
        <f>IF(_xlfn.IFNA(VLOOKUP(AX671,$K:$L,2,FALSE),"")=0,"",_xlfn.IFNA(VLOOKUP(AX671,$K:$L,2,FALSE),""))</f>
        <v/>
      </c>
      <c r="BE671" s="12" t="str">
        <f>IF(_xlfn.IFNA(VLOOKUP(AY671,$K:$L,2,FALSE),"")=0,"",_xlfn.IFNA(VLOOKUP(AY671,$K:$L,2,FALSE),""))</f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L671" t="e">
        <f t="shared" si="172"/>
        <v>#N/A</v>
      </c>
      <c r="BM671" t="str">
        <f t="shared" si="173"/>
        <v/>
      </c>
    </row>
    <row r="672" spans="11:65" x14ac:dyDescent="0.15">
      <c r="K672" t="str">
        <f t="shared" si="168"/>
        <v>被动痛苦lv20</v>
      </c>
      <c r="L672" s="6" t="str">
        <f>Q672&amp;":"&amp;M672&amp;":"&amp;VLOOKUP(N672,对应表!B:C,2,FALSE)&amp;":"&amp;IF(buff!O672="",0,O672)</f>
        <v>20600:100:4:9</v>
      </c>
      <c r="M672">
        <v>100</v>
      </c>
      <c r="N672" s="1" t="s">
        <v>129</v>
      </c>
      <c r="O672">
        <v>9</v>
      </c>
      <c r="Q672">
        <v>20600</v>
      </c>
      <c r="R672" s="4" t="s">
        <v>1051</v>
      </c>
      <c r="S672" s="4" t="str">
        <f t="shared" si="171"/>
        <v>被动痛苦lv20</v>
      </c>
      <c r="T672" t="s">
        <v>137</v>
      </c>
      <c r="U672" t="e">
        <f>INT(VLOOKUP($I672,角色属性概况!$I:$O,VLOOKUP($H672,对应表!$AD:$AE,2,FALSE),FALSE)*$J672)</f>
        <v>#N/A</v>
      </c>
      <c r="AI672" s="12" t="str">
        <f t="shared" si="169"/>
        <v/>
      </c>
      <c r="AR672">
        <v>999</v>
      </c>
      <c r="AU672" s="4"/>
      <c r="AV672" s="4"/>
      <c r="AW672" s="4"/>
      <c r="AX672" s="4"/>
      <c r="AZ672" s="12" t="str">
        <f t="shared" si="170"/>
        <v/>
      </c>
      <c r="BA672" s="12" t="str">
        <f>IF(_xlfn.IFNA(VLOOKUP(AU672,$K:$L,2,FALSE),"")=0,"",_xlfn.IFNA(VLOOKUP(AU672,$K:$L,2,FALSE),""))</f>
        <v/>
      </c>
      <c r="BB672" s="12" t="str">
        <f>IF(_xlfn.IFNA(VLOOKUP(AV672,$K:$L,2,FALSE),"")=0,"",_xlfn.IFNA(VLOOKUP(AV672,$K:$L,2,FALSE),""))</f>
        <v/>
      </c>
      <c r="BC672" s="12" t="str">
        <f>IF(_xlfn.IFNA(VLOOKUP(AW672,$K:$L,2,FALSE),"")=0,"",_xlfn.IFNA(VLOOKUP(AW672,$K:$L,2,FALSE),""))</f>
        <v/>
      </c>
      <c r="BD672" s="12" t="str">
        <f>IF(_xlfn.IFNA(VLOOKUP(AX672,$K:$L,2,FALSE),"")=0,"",_xlfn.IFNA(VLOOKUP(AX672,$K:$L,2,FALSE),""))</f>
        <v/>
      </c>
      <c r="BE672" s="12" t="str">
        <f>IF(_xlfn.IFNA(VLOOKUP(AY672,$K:$L,2,FALSE),"")=0,"",_xlfn.IFNA(VLOOKUP(AY672,$K:$L,2,FALSE),""))</f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L672" t="e">
        <f t="shared" si="172"/>
        <v>#N/A</v>
      </c>
      <c r="BM672" t="str">
        <f t="shared" si="173"/>
        <v/>
      </c>
    </row>
    <row r="673" spans="11:65" x14ac:dyDescent="0.15">
      <c r="K673" t="str">
        <f t="shared" ref="K673:K692" si="174">R673</f>
        <v>被动迟钝lv1</v>
      </c>
      <c r="L673" s="6" t="str">
        <f>Q673&amp;":"&amp;M673&amp;":"&amp;VLOOKUP(N673,对应表!B:C,2,FALSE)&amp;":"&amp;IF(buff!O673="",0,O673)</f>
        <v>20601:100:4:9</v>
      </c>
      <c r="M673">
        <v>100</v>
      </c>
      <c r="N673" s="1" t="s">
        <v>129</v>
      </c>
      <c r="O673">
        <v>9</v>
      </c>
      <c r="Q673">
        <v>20601</v>
      </c>
      <c r="R673" s="4" t="s">
        <v>1052</v>
      </c>
      <c r="S673" s="4" t="str">
        <f t="shared" si="171"/>
        <v>被动迟钝lv1</v>
      </c>
      <c r="T673" t="s">
        <v>136</v>
      </c>
      <c r="U673" t="e">
        <f>INT(VLOOKUP($I673,角色属性概况!$I:$O,VLOOKUP($H673,对应表!$AD:$AE,2,FALSE),FALSE)*$J673)</f>
        <v>#N/A</v>
      </c>
      <c r="AI673" s="12" t="str">
        <f t="shared" ref="AI673:AI692" si="175">IF(BF673="","",BF673)&amp;IF(BG673="","","|"&amp;BG673)&amp;IF(BH673="","","|"&amp;BH673)&amp;IF(BI673="","","|"&amp;BI673)&amp;IF(BJ673="","","|"&amp;BJ673)</f>
        <v/>
      </c>
      <c r="AR673">
        <v>999</v>
      </c>
      <c r="AU673" s="4"/>
      <c r="AV673" s="4"/>
      <c r="AW673" s="4"/>
      <c r="AX673" s="4"/>
      <c r="AZ673" s="12" t="str">
        <f t="shared" ref="AZ673:AZ692" si="176">IF(BA673="","",BA673)&amp;IF(BB673="","","|"&amp;BB673)&amp;IF(BC673="","","|"&amp;BC673)&amp;IF(BD673="","","|"&amp;BD673)&amp;IF(BE673="","","|"&amp;BE673)</f>
        <v/>
      </c>
      <c r="BA673" s="12" t="str">
        <f>IF(_xlfn.IFNA(VLOOKUP(AU673,$K:$L,2,FALSE),"")=0,"",_xlfn.IFNA(VLOOKUP(AU673,$K:$L,2,FALSE),""))</f>
        <v/>
      </c>
      <c r="BB673" s="12" t="str">
        <f>IF(_xlfn.IFNA(VLOOKUP(AV673,$K:$L,2,FALSE),"")=0,"",_xlfn.IFNA(VLOOKUP(AV673,$K:$L,2,FALSE),""))</f>
        <v/>
      </c>
      <c r="BC673" s="12" t="str">
        <f>IF(_xlfn.IFNA(VLOOKUP(AW673,$K:$L,2,FALSE),"")=0,"",_xlfn.IFNA(VLOOKUP(AW673,$K:$L,2,FALSE),""))</f>
        <v/>
      </c>
      <c r="BD673" s="12" t="str">
        <f>IF(_xlfn.IFNA(VLOOKUP(AX673,$K:$L,2,FALSE),"")=0,"",_xlfn.IFNA(VLOOKUP(AX673,$K:$L,2,FALSE),""))</f>
        <v/>
      </c>
      <c r="BE673" s="12" t="str">
        <f>IF(_xlfn.IFNA(VLOOKUP(AY673,$K:$L,2,FALSE),"")=0,"",_xlfn.IFNA(VLOOKUP(AY673,$K:$L,2,FALSE),""))</f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L673" t="e">
        <f t="shared" si="172"/>
        <v>#N/A</v>
      </c>
      <c r="BM673" t="str">
        <f t="shared" si="173"/>
        <v/>
      </c>
    </row>
    <row r="674" spans="11:65" x14ac:dyDescent="0.15">
      <c r="K674" t="str">
        <f t="shared" si="174"/>
        <v>被动迟钝lv2</v>
      </c>
      <c r="L674" s="6" t="str">
        <f>Q674&amp;":"&amp;M674&amp;":"&amp;VLOOKUP(N674,对应表!B:C,2,FALSE)&amp;":"&amp;IF(buff!O674="",0,O674)</f>
        <v>20602:100:4:9</v>
      </c>
      <c r="M674">
        <v>100</v>
      </c>
      <c r="N674" s="1" t="s">
        <v>129</v>
      </c>
      <c r="O674">
        <v>9</v>
      </c>
      <c r="Q674">
        <v>20602</v>
      </c>
      <c r="R674" s="4" t="s">
        <v>1053</v>
      </c>
      <c r="S674" s="4" t="str">
        <f t="shared" si="171"/>
        <v>被动迟钝lv2</v>
      </c>
      <c r="T674" t="s">
        <v>136</v>
      </c>
      <c r="U674" t="e">
        <f>INT(VLOOKUP($I674,角色属性概况!$I:$O,VLOOKUP($H674,对应表!$AD:$AE,2,FALSE),FALSE)*$J674)</f>
        <v>#N/A</v>
      </c>
      <c r="AI674" s="12" t="str">
        <f t="shared" si="175"/>
        <v/>
      </c>
      <c r="AR674">
        <v>999</v>
      </c>
      <c r="AU674" s="4"/>
      <c r="AV674" s="4"/>
      <c r="AW674" s="4"/>
      <c r="AX674" s="4"/>
      <c r="AZ674" s="12" t="str">
        <f t="shared" si="176"/>
        <v/>
      </c>
      <c r="BA674" s="12" t="str">
        <f>IF(_xlfn.IFNA(VLOOKUP(AU674,$K:$L,2,FALSE),"")=0,"",_xlfn.IFNA(VLOOKUP(AU674,$K:$L,2,FALSE),""))</f>
        <v/>
      </c>
      <c r="BB674" s="12" t="str">
        <f>IF(_xlfn.IFNA(VLOOKUP(AV674,$K:$L,2,FALSE),"")=0,"",_xlfn.IFNA(VLOOKUP(AV674,$K:$L,2,FALSE),""))</f>
        <v/>
      </c>
      <c r="BC674" s="12" t="str">
        <f>IF(_xlfn.IFNA(VLOOKUP(AW674,$K:$L,2,FALSE),"")=0,"",_xlfn.IFNA(VLOOKUP(AW674,$K:$L,2,FALSE),""))</f>
        <v/>
      </c>
      <c r="BD674" s="12" t="str">
        <f>IF(_xlfn.IFNA(VLOOKUP(AX674,$K:$L,2,FALSE),"")=0,"",_xlfn.IFNA(VLOOKUP(AX674,$K:$L,2,FALSE),""))</f>
        <v/>
      </c>
      <c r="BE674" s="12" t="str">
        <f>IF(_xlfn.IFNA(VLOOKUP(AY674,$K:$L,2,FALSE),"")=0,"",_xlfn.IFNA(VLOOKUP(AY674,$K:$L,2,FALSE),""))</f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L674" t="e">
        <f t="shared" si="172"/>
        <v>#N/A</v>
      </c>
      <c r="BM674" t="str">
        <f t="shared" si="173"/>
        <v/>
      </c>
    </row>
    <row r="675" spans="11:65" x14ac:dyDescent="0.15">
      <c r="K675" t="str">
        <f t="shared" si="174"/>
        <v>被动迟钝lv3</v>
      </c>
      <c r="L675" s="6" t="str">
        <f>Q675&amp;":"&amp;M675&amp;":"&amp;VLOOKUP(N675,对应表!B:C,2,FALSE)&amp;":"&amp;IF(buff!O675="",0,O675)</f>
        <v>20603:100:4:9</v>
      </c>
      <c r="M675">
        <v>100</v>
      </c>
      <c r="N675" s="1" t="s">
        <v>129</v>
      </c>
      <c r="O675">
        <v>9</v>
      </c>
      <c r="Q675">
        <v>20603</v>
      </c>
      <c r="R675" s="4" t="s">
        <v>1054</v>
      </c>
      <c r="S675" s="4" t="str">
        <f t="shared" si="171"/>
        <v>被动迟钝lv3</v>
      </c>
      <c r="T675" t="s">
        <v>136</v>
      </c>
      <c r="U675" t="e">
        <f>INT(VLOOKUP($I675,角色属性概况!$I:$O,VLOOKUP($H675,对应表!$AD:$AE,2,FALSE),FALSE)*$J675)</f>
        <v>#N/A</v>
      </c>
      <c r="AI675" s="12" t="str">
        <f t="shared" si="175"/>
        <v/>
      </c>
      <c r="AR675">
        <v>999</v>
      </c>
      <c r="AU675" s="4"/>
      <c r="AV675" s="4"/>
      <c r="AW675" s="4"/>
      <c r="AX675" s="4"/>
      <c r="AZ675" s="12" t="str">
        <f t="shared" si="176"/>
        <v/>
      </c>
      <c r="BA675" s="12" t="str">
        <f>IF(_xlfn.IFNA(VLOOKUP(AU675,$K:$L,2,FALSE),"")=0,"",_xlfn.IFNA(VLOOKUP(AU675,$K:$L,2,FALSE),""))</f>
        <v/>
      </c>
      <c r="BB675" s="12" t="str">
        <f>IF(_xlfn.IFNA(VLOOKUP(AV675,$K:$L,2,FALSE),"")=0,"",_xlfn.IFNA(VLOOKUP(AV675,$K:$L,2,FALSE),""))</f>
        <v/>
      </c>
      <c r="BC675" s="12" t="str">
        <f>IF(_xlfn.IFNA(VLOOKUP(AW675,$K:$L,2,FALSE),"")=0,"",_xlfn.IFNA(VLOOKUP(AW675,$K:$L,2,FALSE),""))</f>
        <v/>
      </c>
      <c r="BD675" s="12" t="str">
        <f>IF(_xlfn.IFNA(VLOOKUP(AX675,$K:$L,2,FALSE),"")=0,"",_xlfn.IFNA(VLOOKUP(AX675,$K:$L,2,FALSE),""))</f>
        <v/>
      </c>
      <c r="BE675" s="12" t="str">
        <f>IF(_xlfn.IFNA(VLOOKUP(AY675,$K:$L,2,FALSE),"")=0,"",_xlfn.IFNA(VLOOKUP(AY675,$K:$L,2,FALSE),""))</f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L675" t="e">
        <f t="shared" si="172"/>
        <v>#N/A</v>
      </c>
      <c r="BM675" t="str">
        <f t="shared" si="173"/>
        <v/>
      </c>
    </row>
    <row r="676" spans="11:65" x14ac:dyDescent="0.15">
      <c r="K676" t="str">
        <f t="shared" si="174"/>
        <v>被动迟钝lv4</v>
      </c>
      <c r="L676" s="6" t="str">
        <f>Q676&amp;":"&amp;M676&amp;":"&amp;VLOOKUP(N676,对应表!B:C,2,FALSE)&amp;":"&amp;IF(buff!O676="",0,O676)</f>
        <v>20604:100:4:9</v>
      </c>
      <c r="M676">
        <v>100</v>
      </c>
      <c r="N676" s="1" t="s">
        <v>129</v>
      </c>
      <c r="O676">
        <v>9</v>
      </c>
      <c r="Q676">
        <v>20604</v>
      </c>
      <c r="R676" s="4" t="s">
        <v>1055</v>
      </c>
      <c r="S676" s="4" t="str">
        <f t="shared" si="171"/>
        <v>被动迟钝lv4</v>
      </c>
      <c r="T676" t="s">
        <v>136</v>
      </c>
      <c r="U676" t="e">
        <f>INT(VLOOKUP($I676,角色属性概况!$I:$O,VLOOKUP($H676,对应表!$AD:$AE,2,FALSE),FALSE)*$J676)</f>
        <v>#N/A</v>
      </c>
      <c r="AI676" s="12" t="str">
        <f t="shared" si="175"/>
        <v/>
      </c>
      <c r="AR676">
        <v>999</v>
      </c>
      <c r="AU676" s="4"/>
      <c r="AV676" s="4"/>
      <c r="AW676" s="4"/>
      <c r="AX676" s="4"/>
      <c r="AZ676" s="12" t="str">
        <f t="shared" si="176"/>
        <v/>
      </c>
      <c r="BA676" s="12" t="str">
        <f>IF(_xlfn.IFNA(VLOOKUP(AU676,$K:$L,2,FALSE),"")=0,"",_xlfn.IFNA(VLOOKUP(AU676,$K:$L,2,FALSE),""))</f>
        <v/>
      </c>
      <c r="BB676" s="12" t="str">
        <f>IF(_xlfn.IFNA(VLOOKUP(AV676,$K:$L,2,FALSE),"")=0,"",_xlfn.IFNA(VLOOKUP(AV676,$K:$L,2,FALSE),""))</f>
        <v/>
      </c>
      <c r="BC676" s="12" t="str">
        <f>IF(_xlfn.IFNA(VLOOKUP(AW676,$K:$L,2,FALSE),"")=0,"",_xlfn.IFNA(VLOOKUP(AW676,$K:$L,2,FALSE),""))</f>
        <v/>
      </c>
      <c r="BD676" s="12" t="str">
        <f>IF(_xlfn.IFNA(VLOOKUP(AX676,$K:$L,2,FALSE),"")=0,"",_xlfn.IFNA(VLOOKUP(AX676,$K:$L,2,FALSE),""))</f>
        <v/>
      </c>
      <c r="BE676" s="12" t="str">
        <f>IF(_xlfn.IFNA(VLOOKUP(AY676,$K:$L,2,FALSE),"")=0,"",_xlfn.IFNA(VLOOKUP(AY676,$K:$L,2,FALSE),""))</f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L676" t="e">
        <f t="shared" si="172"/>
        <v>#N/A</v>
      </c>
      <c r="BM676" t="str">
        <f t="shared" si="173"/>
        <v/>
      </c>
    </row>
    <row r="677" spans="11:65" x14ac:dyDescent="0.15">
      <c r="K677" t="str">
        <f t="shared" si="174"/>
        <v>被动迟钝lv5</v>
      </c>
      <c r="L677" s="6" t="str">
        <f>Q677&amp;":"&amp;M677&amp;":"&amp;VLOOKUP(N677,对应表!B:C,2,FALSE)&amp;":"&amp;IF(buff!O677="",0,O677)</f>
        <v>20605:100:4:9</v>
      </c>
      <c r="M677">
        <v>100</v>
      </c>
      <c r="N677" s="1" t="s">
        <v>129</v>
      </c>
      <c r="O677">
        <v>9</v>
      </c>
      <c r="Q677">
        <v>20605</v>
      </c>
      <c r="R677" s="4" t="s">
        <v>1056</v>
      </c>
      <c r="S677" s="4" t="str">
        <f t="shared" si="171"/>
        <v>被动迟钝lv5</v>
      </c>
      <c r="T677" t="s">
        <v>136</v>
      </c>
      <c r="U677" t="e">
        <f>INT(VLOOKUP($I677,角色属性概况!$I:$O,VLOOKUP($H677,对应表!$AD:$AE,2,FALSE),FALSE)*$J677)</f>
        <v>#N/A</v>
      </c>
      <c r="AI677" s="12" t="str">
        <f t="shared" si="175"/>
        <v/>
      </c>
      <c r="AR677">
        <v>999</v>
      </c>
      <c r="AU677" s="4"/>
      <c r="AV677" s="4"/>
      <c r="AW677" s="4"/>
      <c r="AX677" s="4"/>
      <c r="AZ677" s="12" t="str">
        <f t="shared" si="176"/>
        <v/>
      </c>
      <c r="BA677" s="12" t="str">
        <f>IF(_xlfn.IFNA(VLOOKUP(AU677,$K:$L,2,FALSE),"")=0,"",_xlfn.IFNA(VLOOKUP(AU677,$K:$L,2,FALSE),""))</f>
        <v/>
      </c>
      <c r="BB677" s="12" t="str">
        <f>IF(_xlfn.IFNA(VLOOKUP(AV677,$K:$L,2,FALSE),"")=0,"",_xlfn.IFNA(VLOOKUP(AV677,$K:$L,2,FALSE),""))</f>
        <v/>
      </c>
      <c r="BC677" s="12" t="str">
        <f>IF(_xlfn.IFNA(VLOOKUP(AW677,$K:$L,2,FALSE),"")=0,"",_xlfn.IFNA(VLOOKUP(AW677,$K:$L,2,FALSE),""))</f>
        <v/>
      </c>
      <c r="BD677" s="12" t="str">
        <f>IF(_xlfn.IFNA(VLOOKUP(AX677,$K:$L,2,FALSE),"")=0,"",_xlfn.IFNA(VLOOKUP(AX677,$K:$L,2,FALSE),""))</f>
        <v/>
      </c>
      <c r="BE677" s="12" t="str">
        <f>IF(_xlfn.IFNA(VLOOKUP(AY677,$K:$L,2,FALSE),"")=0,"",_xlfn.IFNA(VLOOKUP(AY677,$K:$L,2,FALSE),""))</f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L677" t="e">
        <f t="shared" si="172"/>
        <v>#N/A</v>
      </c>
      <c r="BM677" t="str">
        <f t="shared" si="173"/>
        <v/>
      </c>
    </row>
    <row r="678" spans="11:65" x14ac:dyDescent="0.15">
      <c r="K678" t="str">
        <f t="shared" si="174"/>
        <v>被动迟钝lv6</v>
      </c>
      <c r="L678" s="6" t="str">
        <f>Q678&amp;":"&amp;M678&amp;":"&amp;VLOOKUP(N678,对应表!B:C,2,FALSE)&amp;":"&amp;IF(buff!O678="",0,O678)</f>
        <v>20606:100:4:9</v>
      </c>
      <c r="M678">
        <v>100</v>
      </c>
      <c r="N678" s="1" t="s">
        <v>129</v>
      </c>
      <c r="O678">
        <v>9</v>
      </c>
      <c r="Q678">
        <v>20606</v>
      </c>
      <c r="R678" s="4" t="s">
        <v>1057</v>
      </c>
      <c r="S678" s="4" t="str">
        <f t="shared" si="171"/>
        <v>被动迟钝lv6</v>
      </c>
      <c r="T678" t="s">
        <v>136</v>
      </c>
      <c r="U678" t="e">
        <f>INT(VLOOKUP($I678,角色属性概况!$I:$O,VLOOKUP($H678,对应表!$AD:$AE,2,FALSE),FALSE)*$J678)</f>
        <v>#N/A</v>
      </c>
      <c r="AI678" s="12" t="str">
        <f t="shared" si="175"/>
        <v/>
      </c>
      <c r="AR678">
        <v>999</v>
      </c>
      <c r="AU678" s="4"/>
      <c r="AV678" s="4"/>
      <c r="AW678" s="4"/>
      <c r="AX678" s="4"/>
      <c r="AZ678" s="12" t="str">
        <f t="shared" si="176"/>
        <v/>
      </c>
      <c r="BA678" s="12" t="str">
        <f>IF(_xlfn.IFNA(VLOOKUP(AU678,$K:$L,2,FALSE),"")=0,"",_xlfn.IFNA(VLOOKUP(AU678,$K:$L,2,FALSE),""))</f>
        <v/>
      </c>
      <c r="BB678" s="12" t="str">
        <f>IF(_xlfn.IFNA(VLOOKUP(AV678,$K:$L,2,FALSE),"")=0,"",_xlfn.IFNA(VLOOKUP(AV678,$K:$L,2,FALSE),""))</f>
        <v/>
      </c>
      <c r="BC678" s="12" t="str">
        <f>IF(_xlfn.IFNA(VLOOKUP(AW678,$K:$L,2,FALSE),"")=0,"",_xlfn.IFNA(VLOOKUP(AW678,$K:$L,2,FALSE),""))</f>
        <v/>
      </c>
      <c r="BD678" s="12" t="str">
        <f>IF(_xlfn.IFNA(VLOOKUP(AX678,$K:$L,2,FALSE),"")=0,"",_xlfn.IFNA(VLOOKUP(AX678,$K:$L,2,FALSE),""))</f>
        <v/>
      </c>
      <c r="BE678" s="12" t="str">
        <f>IF(_xlfn.IFNA(VLOOKUP(AY678,$K:$L,2,FALSE),"")=0,"",_xlfn.IFNA(VLOOKUP(AY678,$K:$L,2,FALSE),""))</f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L678" t="e">
        <f t="shared" si="172"/>
        <v>#N/A</v>
      </c>
      <c r="BM678" t="str">
        <f t="shared" si="173"/>
        <v/>
      </c>
    </row>
    <row r="679" spans="11:65" x14ac:dyDescent="0.15">
      <c r="K679" t="str">
        <f t="shared" si="174"/>
        <v>被动迟钝lv7</v>
      </c>
      <c r="L679" s="6" t="str">
        <f>Q679&amp;":"&amp;M679&amp;":"&amp;VLOOKUP(N679,对应表!B:C,2,FALSE)&amp;":"&amp;IF(buff!O679="",0,O679)</f>
        <v>20607:100:4:9</v>
      </c>
      <c r="M679">
        <v>100</v>
      </c>
      <c r="N679" s="1" t="s">
        <v>129</v>
      </c>
      <c r="O679">
        <v>9</v>
      </c>
      <c r="Q679">
        <v>20607</v>
      </c>
      <c r="R679" s="4" t="s">
        <v>1058</v>
      </c>
      <c r="S679" s="4" t="str">
        <f t="shared" si="171"/>
        <v>被动迟钝lv7</v>
      </c>
      <c r="T679" t="s">
        <v>136</v>
      </c>
      <c r="U679" t="e">
        <f>INT(VLOOKUP($I679,角色属性概况!$I:$O,VLOOKUP($H679,对应表!$AD:$AE,2,FALSE),FALSE)*$J679)</f>
        <v>#N/A</v>
      </c>
      <c r="AI679" s="12" t="str">
        <f t="shared" si="175"/>
        <v/>
      </c>
      <c r="AR679">
        <v>999</v>
      </c>
      <c r="AU679" s="4"/>
      <c r="AV679" s="4"/>
      <c r="AW679" s="4"/>
      <c r="AX679" s="4"/>
      <c r="AZ679" s="12" t="str">
        <f t="shared" si="176"/>
        <v/>
      </c>
      <c r="BA679" s="12" t="str">
        <f>IF(_xlfn.IFNA(VLOOKUP(AU679,$K:$L,2,FALSE),"")=0,"",_xlfn.IFNA(VLOOKUP(AU679,$K:$L,2,FALSE),""))</f>
        <v/>
      </c>
      <c r="BB679" s="12" t="str">
        <f>IF(_xlfn.IFNA(VLOOKUP(AV679,$K:$L,2,FALSE),"")=0,"",_xlfn.IFNA(VLOOKUP(AV679,$K:$L,2,FALSE),""))</f>
        <v/>
      </c>
      <c r="BC679" s="12" t="str">
        <f>IF(_xlfn.IFNA(VLOOKUP(AW679,$K:$L,2,FALSE),"")=0,"",_xlfn.IFNA(VLOOKUP(AW679,$K:$L,2,FALSE),""))</f>
        <v/>
      </c>
      <c r="BD679" s="12" t="str">
        <f>IF(_xlfn.IFNA(VLOOKUP(AX679,$K:$L,2,FALSE),"")=0,"",_xlfn.IFNA(VLOOKUP(AX679,$K:$L,2,FALSE),""))</f>
        <v/>
      </c>
      <c r="BE679" s="12" t="str">
        <f>IF(_xlfn.IFNA(VLOOKUP(AY679,$K:$L,2,FALSE),"")=0,"",_xlfn.IFNA(VLOOKUP(AY679,$K:$L,2,FALSE),""))</f>
        <v/>
      </c>
      <c r="BF679" s="12" t="str">
        <f>_xlfn.IFNA(VLOOKUP(Y679,对应表!$Z:$AA,2,FALSE)&amp;Z679,"")</f>
        <v/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L679" t="e">
        <f t="shared" si="172"/>
        <v>#N/A</v>
      </c>
      <c r="BM679" t="str">
        <f t="shared" si="173"/>
        <v/>
      </c>
    </row>
    <row r="680" spans="11:65" x14ac:dyDescent="0.15">
      <c r="K680" t="str">
        <f t="shared" si="174"/>
        <v>被动迟钝lv8</v>
      </c>
      <c r="L680" s="6" t="str">
        <f>Q680&amp;":"&amp;M680&amp;":"&amp;VLOOKUP(N680,对应表!B:C,2,FALSE)&amp;":"&amp;IF(buff!O680="",0,O680)</f>
        <v>20608:100:4:9</v>
      </c>
      <c r="M680">
        <v>100</v>
      </c>
      <c r="N680" s="1" t="s">
        <v>129</v>
      </c>
      <c r="O680">
        <v>9</v>
      </c>
      <c r="Q680">
        <v>20608</v>
      </c>
      <c r="R680" s="4" t="s">
        <v>1059</v>
      </c>
      <c r="S680" s="4" t="str">
        <f t="shared" si="171"/>
        <v>被动迟钝lv8</v>
      </c>
      <c r="T680" t="s">
        <v>136</v>
      </c>
      <c r="U680" t="e">
        <f>INT(VLOOKUP($I680,角色属性概况!$I:$O,VLOOKUP($H680,对应表!$AD:$AE,2,FALSE),FALSE)*$J680)</f>
        <v>#N/A</v>
      </c>
      <c r="AI680" s="12" t="str">
        <f t="shared" si="175"/>
        <v/>
      </c>
      <c r="AR680">
        <v>999</v>
      </c>
      <c r="AU680" s="4"/>
      <c r="AV680" s="4"/>
      <c r="AW680" s="4"/>
      <c r="AX680" s="4"/>
      <c r="AZ680" s="12" t="str">
        <f t="shared" si="176"/>
        <v/>
      </c>
      <c r="BA680" s="12" t="str">
        <f>IF(_xlfn.IFNA(VLOOKUP(AU680,$K:$L,2,FALSE),"")=0,"",_xlfn.IFNA(VLOOKUP(AU680,$K:$L,2,FALSE),""))</f>
        <v/>
      </c>
      <c r="BB680" s="12" t="str">
        <f>IF(_xlfn.IFNA(VLOOKUP(AV680,$K:$L,2,FALSE),"")=0,"",_xlfn.IFNA(VLOOKUP(AV680,$K:$L,2,FALSE),""))</f>
        <v/>
      </c>
      <c r="BC680" s="12" t="str">
        <f>IF(_xlfn.IFNA(VLOOKUP(AW680,$K:$L,2,FALSE),"")=0,"",_xlfn.IFNA(VLOOKUP(AW680,$K:$L,2,FALSE),""))</f>
        <v/>
      </c>
      <c r="BD680" s="12" t="str">
        <f>IF(_xlfn.IFNA(VLOOKUP(AX680,$K:$L,2,FALSE),"")=0,"",_xlfn.IFNA(VLOOKUP(AX680,$K:$L,2,FALSE),""))</f>
        <v/>
      </c>
      <c r="BE680" s="12" t="str">
        <f>IF(_xlfn.IFNA(VLOOKUP(AY680,$K:$L,2,FALSE),"")=0,"",_xlfn.IFNA(VLOOKUP(AY680,$K:$L,2,FALSE),""))</f>
        <v/>
      </c>
      <c r="BF680" s="12" t="str">
        <f>_xlfn.IFNA(VLOOKUP(Y680,对应表!$Z:$AA,2,FALSE)&amp;Z680,"")</f>
        <v/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L680" t="e">
        <f t="shared" si="172"/>
        <v>#N/A</v>
      </c>
      <c r="BM680" t="str">
        <f t="shared" si="173"/>
        <v/>
      </c>
    </row>
    <row r="681" spans="11:65" x14ac:dyDescent="0.15">
      <c r="K681" t="str">
        <f t="shared" si="174"/>
        <v>被动迟钝lv9</v>
      </c>
      <c r="L681" s="6" t="str">
        <f>Q681&amp;":"&amp;M681&amp;":"&amp;VLOOKUP(N681,对应表!B:C,2,FALSE)&amp;":"&amp;IF(buff!O681="",0,O681)</f>
        <v>20609:100:4:9</v>
      </c>
      <c r="M681">
        <v>100</v>
      </c>
      <c r="N681" s="1" t="s">
        <v>129</v>
      </c>
      <c r="O681">
        <v>9</v>
      </c>
      <c r="Q681">
        <v>20609</v>
      </c>
      <c r="R681" s="4" t="s">
        <v>1060</v>
      </c>
      <c r="S681" s="4" t="str">
        <f t="shared" si="171"/>
        <v>被动迟钝lv9</v>
      </c>
      <c r="T681" t="s">
        <v>136</v>
      </c>
      <c r="U681" t="e">
        <f>INT(VLOOKUP($I681,角色属性概况!$I:$O,VLOOKUP($H681,对应表!$AD:$AE,2,FALSE),FALSE)*$J681)</f>
        <v>#N/A</v>
      </c>
      <c r="AI681" s="12" t="str">
        <f t="shared" si="175"/>
        <v/>
      </c>
      <c r="AR681">
        <v>999</v>
      </c>
      <c r="AU681" s="4"/>
      <c r="AV681" s="4"/>
      <c r="AW681" s="4"/>
      <c r="AX681" s="4"/>
      <c r="AZ681" s="12" t="str">
        <f t="shared" si="176"/>
        <v/>
      </c>
      <c r="BA681" s="12" t="str">
        <f>IF(_xlfn.IFNA(VLOOKUP(AU681,$K:$L,2,FALSE),"")=0,"",_xlfn.IFNA(VLOOKUP(AU681,$K:$L,2,FALSE),""))</f>
        <v/>
      </c>
      <c r="BB681" s="12" t="str">
        <f>IF(_xlfn.IFNA(VLOOKUP(AV681,$K:$L,2,FALSE),"")=0,"",_xlfn.IFNA(VLOOKUP(AV681,$K:$L,2,FALSE),""))</f>
        <v/>
      </c>
      <c r="BC681" s="12" t="str">
        <f>IF(_xlfn.IFNA(VLOOKUP(AW681,$K:$L,2,FALSE),"")=0,"",_xlfn.IFNA(VLOOKUP(AW681,$K:$L,2,FALSE),""))</f>
        <v/>
      </c>
      <c r="BD681" s="12" t="str">
        <f>IF(_xlfn.IFNA(VLOOKUP(AX681,$K:$L,2,FALSE),"")=0,"",_xlfn.IFNA(VLOOKUP(AX681,$K:$L,2,FALSE),""))</f>
        <v/>
      </c>
      <c r="BE681" s="12" t="str">
        <f>IF(_xlfn.IFNA(VLOOKUP(AY681,$K:$L,2,FALSE),"")=0,"",_xlfn.IFNA(VLOOKUP(AY681,$K:$L,2,FALSE),""))</f>
        <v/>
      </c>
      <c r="BF681" s="12" t="str">
        <f>_xlfn.IFNA(VLOOKUP(Y681,对应表!$Z:$AA,2,FALSE)&amp;Z681,"")</f>
        <v/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L681" t="e">
        <f t="shared" si="172"/>
        <v>#N/A</v>
      </c>
      <c r="BM681" t="str">
        <f t="shared" si="173"/>
        <v/>
      </c>
    </row>
    <row r="682" spans="11:65" x14ac:dyDescent="0.15">
      <c r="K682" t="str">
        <f t="shared" si="174"/>
        <v>被动迟钝lv10</v>
      </c>
      <c r="L682" s="6" t="str">
        <f>Q682&amp;":"&amp;M682&amp;":"&amp;VLOOKUP(N682,对应表!B:C,2,FALSE)&amp;":"&amp;IF(buff!O682="",0,O682)</f>
        <v>20610:100:4:9</v>
      </c>
      <c r="M682">
        <v>100</v>
      </c>
      <c r="N682" s="1" t="s">
        <v>129</v>
      </c>
      <c r="O682">
        <v>9</v>
      </c>
      <c r="Q682">
        <v>20610</v>
      </c>
      <c r="R682" s="4" t="s">
        <v>1061</v>
      </c>
      <c r="S682" s="4" t="str">
        <f t="shared" si="171"/>
        <v>被动迟钝lv10</v>
      </c>
      <c r="T682" t="s">
        <v>136</v>
      </c>
      <c r="U682" t="e">
        <f>INT(VLOOKUP($I682,角色属性概况!$I:$O,VLOOKUP($H682,对应表!$AD:$AE,2,FALSE),FALSE)*$J682)</f>
        <v>#N/A</v>
      </c>
      <c r="AI682" s="12" t="str">
        <f t="shared" si="175"/>
        <v/>
      </c>
      <c r="AR682">
        <v>999</v>
      </c>
      <c r="AU682" s="4"/>
      <c r="AV682" s="4"/>
      <c r="AW682" s="4"/>
      <c r="AX682" s="4"/>
      <c r="AZ682" s="12" t="str">
        <f t="shared" si="176"/>
        <v/>
      </c>
      <c r="BA682" s="12" t="str">
        <f>IF(_xlfn.IFNA(VLOOKUP(AU682,$K:$L,2,FALSE),"")=0,"",_xlfn.IFNA(VLOOKUP(AU682,$K:$L,2,FALSE),""))</f>
        <v/>
      </c>
      <c r="BB682" s="12" t="str">
        <f>IF(_xlfn.IFNA(VLOOKUP(AV682,$K:$L,2,FALSE),"")=0,"",_xlfn.IFNA(VLOOKUP(AV682,$K:$L,2,FALSE),""))</f>
        <v/>
      </c>
      <c r="BC682" s="12" t="str">
        <f>IF(_xlfn.IFNA(VLOOKUP(AW682,$K:$L,2,FALSE),"")=0,"",_xlfn.IFNA(VLOOKUP(AW682,$K:$L,2,FALSE),""))</f>
        <v/>
      </c>
      <c r="BD682" s="12" t="str">
        <f>IF(_xlfn.IFNA(VLOOKUP(AX682,$K:$L,2,FALSE),"")=0,"",_xlfn.IFNA(VLOOKUP(AX682,$K:$L,2,FALSE),""))</f>
        <v/>
      </c>
      <c r="BE682" s="12" t="str">
        <f>IF(_xlfn.IFNA(VLOOKUP(AY682,$K:$L,2,FALSE),"")=0,"",_xlfn.IFNA(VLOOKUP(AY682,$K:$L,2,FALSE),""))</f>
        <v/>
      </c>
      <c r="BF682" s="12" t="str">
        <f>_xlfn.IFNA(VLOOKUP(Y682,对应表!$Z:$AA,2,FALSE)&amp;Z682,"")</f>
        <v/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L682" t="e">
        <f t="shared" si="172"/>
        <v>#N/A</v>
      </c>
      <c r="BM682" t="str">
        <f t="shared" si="173"/>
        <v/>
      </c>
    </row>
    <row r="683" spans="11:65" x14ac:dyDescent="0.15">
      <c r="K683" t="str">
        <f t="shared" si="174"/>
        <v>被动迟钝lv11</v>
      </c>
      <c r="L683" s="6" t="str">
        <f>Q683&amp;":"&amp;M683&amp;":"&amp;VLOOKUP(N683,对应表!B:C,2,FALSE)&amp;":"&amp;IF(buff!O683="",0,O683)</f>
        <v>20611:100:4:9</v>
      </c>
      <c r="M683">
        <v>100</v>
      </c>
      <c r="N683" s="1" t="s">
        <v>129</v>
      </c>
      <c r="O683">
        <v>9</v>
      </c>
      <c r="Q683">
        <v>20611</v>
      </c>
      <c r="R683" s="4" t="s">
        <v>1062</v>
      </c>
      <c r="S683" s="4" t="str">
        <f t="shared" si="171"/>
        <v>被动迟钝lv11</v>
      </c>
      <c r="T683" t="s">
        <v>136</v>
      </c>
      <c r="U683" t="e">
        <f>INT(VLOOKUP($I683,角色属性概况!$I:$O,VLOOKUP($H683,对应表!$AD:$AE,2,FALSE),FALSE)*$J683)</f>
        <v>#N/A</v>
      </c>
      <c r="AI683" s="12" t="str">
        <f t="shared" si="175"/>
        <v/>
      </c>
      <c r="AR683">
        <v>999</v>
      </c>
      <c r="AU683" s="4"/>
      <c r="AV683" s="4"/>
      <c r="AW683" s="4"/>
      <c r="AX683" s="4"/>
      <c r="AZ683" s="12" t="str">
        <f t="shared" si="176"/>
        <v/>
      </c>
      <c r="BA683" s="12" t="str">
        <f>IF(_xlfn.IFNA(VLOOKUP(AU683,$K:$L,2,FALSE),"")=0,"",_xlfn.IFNA(VLOOKUP(AU683,$K:$L,2,FALSE),""))</f>
        <v/>
      </c>
      <c r="BB683" s="12" t="str">
        <f>IF(_xlfn.IFNA(VLOOKUP(AV683,$K:$L,2,FALSE),"")=0,"",_xlfn.IFNA(VLOOKUP(AV683,$K:$L,2,FALSE),""))</f>
        <v/>
      </c>
      <c r="BC683" s="12" t="str">
        <f>IF(_xlfn.IFNA(VLOOKUP(AW683,$K:$L,2,FALSE),"")=0,"",_xlfn.IFNA(VLOOKUP(AW683,$K:$L,2,FALSE),""))</f>
        <v/>
      </c>
      <c r="BD683" s="12" t="str">
        <f>IF(_xlfn.IFNA(VLOOKUP(AX683,$K:$L,2,FALSE),"")=0,"",_xlfn.IFNA(VLOOKUP(AX683,$K:$L,2,FALSE),""))</f>
        <v/>
      </c>
      <c r="BE683" s="12" t="str">
        <f>IF(_xlfn.IFNA(VLOOKUP(AY683,$K:$L,2,FALSE),"")=0,"",_xlfn.IFNA(VLOOKUP(AY683,$K:$L,2,FALSE),""))</f>
        <v/>
      </c>
      <c r="BF683" s="12" t="str">
        <f>_xlfn.IFNA(VLOOKUP(Y683,对应表!$Z:$AA,2,FALSE)&amp;Z683,"")</f>
        <v/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L683" t="e">
        <f t="shared" si="172"/>
        <v>#N/A</v>
      </c>
      <c r="BM683" t="str">
        <f t="shared" si="173"/>
        <v/>
      </c>
    </row>
    <row r="684" spans="11:65" x14ac:dyDescent="0.15">
      <c r="K684" t="str">
        <f t="shared" si="174"/>
        <v>被动迟钝lv12</v>
      </c>
      <c r="L684" s="6" t="str">
        <f>Q684&amp;":"&amp;M684&amp;":"&amp;VLOOKUP(N684,对应表!B:C,2,FALSE)&amp;":"&amp;IF(buff!O684="",0,O684)</f>
        <v>20612:100:4:9</v>
      </c>
      <c r="M684">
        <v>100</v>
      </c>
      <c r="N684" s="1" t="s">
        <v>129</v>
      </c>
      <c r="O684">
        <v>9</v>
      </c>
      <c r="Q684">
        <v>20612</v>
      </c>
      <c r="R684" s="4" t="s">
        <v>1063</v>
      </c>
      <c r="S684" s="4" t="str">
        <f t="shared" si="171"/>
        <v>被动迟钝lv12</v>
      </c>
      <c r="T684" t="s">
        <v>136</v>
      </c>
      <c r="U684" t="e">
        <f>INT(VLOOKUP($I684,角色属性概况!$I:$O,VLOOKUP($H684,对应表!$AD:$AE,2,FALSE),FALSE)*$J684)</f>
        <v>#N/A</v>
      </c>
      <c r="AI684" s="12" t="str">
        <f t="shared" si="175"/>
        <v/>
      </c>
      <c r="AR684">
        <v>999</v>
      </c>
      <c r="AU684" s="4"/>
      <c r="AV684" s="4"/>
      <c r="AW684" s="4"/>
      <c r="AX684" s="4"/>
      <c r="AZ684" s="12" t="str">
        <f t="shared" si="176"/>
        <v/>
      </c>
      <c r="BA684" s="12" t="str">
        <f>IF(_xlfn.IFNA(VLOOKUP(AU684,$K:$L,2,FALSE),"")=0,"",_xlfn.IFNA(VLOOKUP(AU684,$K:$L,2,FALSE),""))</f>
        <v/>
      </c>
      <c r="BB684" s="12" t="str">
        <f>IF(_xlfn.IFNA(VLOOKUP(AV684,$K:$L,2,FALSE),"")=0,"",_xlfn.IFNA(VLOOKUP(AV684,$K:$L,2,FALSE),""))</f>
        <v/>
      </c>
      <c r="BC684" s="12" t="str">
        <f>IF(_xlfn.IFNA(VLOOKUP(AW684,$K:$L,2,FALSE),"")=0,"",_xlfn.IFNA(VLOOKUP(AW684,$K:$L,2,FALSE),""))</f>
        <v/>
      </c>
      <c r="BD684" s="12" t="str">
        <f>IF(_xlfn.IFNA(VLOOKUP(AX684,$K:$L,2,FALSE),"")=0,"",_xlfn.IFNA(VLOOKUP(AX684,$K:$L,2,FALSE),""))</f>
        <v/>
      </c>
      <c r="BE684" s="12" t="str">
        <f>IF(_xlfn.IFNA(VLOOKUP(AY684,$K:$L,2,FALSE),"")=0,"",_xlfn.IFNA(VLOOKUP(AY684,$K:$L,2,FALSE),""))</f>
        <v/>
      </c>
      <c r="BF684" s="12" t="str">
        <f>_xlfn.IFNA(VLOOKUP(Y684,对应表!$Z:$AA,2,FALSE)&amp;Z684,"")</f>
        <v/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L684" t="e">
        <f t="shared" si="172"/>
        <v>#N/A</v>
      </c>
      <c r="BM684" t="str">
        <f t="shared" si="173"/>
        <v/>
      </c>
    </row>
    <row r="685" spans="11:65" x14ac:dyDescent="0.15">
      <c r="K685" t="str">
        <f t="shared" si="174"/>
        <v>被动迟钝lv13</v>
      </c>
      <c r="L685" s="6" t="str">
        <f>Q685&amp;":"&amp;M685&amp;":"&amp;VLOOKUP(N685,对应表!B:C,2,FALSE)&amp;":"&amp;IF(buff!O685="",0,O685)</f>
        <v>20613:100:4:9</v>
      </c>
      <c r="M685">
        <v>100</v>
      </c>
      <c r="N685" s="1" t="s">
        <v>129</v>
      </c>
      <c r="O685">
        <v>9</v>
      </c>
      <c r="Q685">
        <v>20613</v>
      </c>
      <c r="R685" s="4" t="s">
        <v>1064</v>
      </c>
      <c r="S685" s="4" t="str">
        <f t="shared" si="171"/>
        <v>被动迟钝lv13</v>
      </c>
      <c r="T685" t="s">
        <v>136</v>
      </c>
      <c r="U685" t="e">
        <f>INT(VLOOKUP($I685,角色属性概况!$I:$O,VLOOKUP($H685,对应表!$AD:$AE,2,FALSE),FALSE)*$J685)</f>
        <v>#N/A</v>
      </c>
      <c r="AI685" s="12" t="str">
        <f t="shared" si="175"/>
        <v/>
      </c>
      <c r="AR685">
        <v>999</v>
      </c>
      <c r="AU685" s="4"/>
      <c r="AV685" s="4"/>
      <c r="AW685" s="4"/>
      <c r="AX685" s="4"/>
      <c r="AZ685" s="12" t="str">
        <f t="shared" si="176"/>
        <v/>
      </c>
      <c r="BA685" s="12" t="str">
        <f>IF(_xlfn.IFNA(VLOOKUP(AU685,$K:$L,2,FALSE),"")=0,"",_xlfn.IFNA(VLOOKUP(AU685,$K:$L,2,FALSE),""))</f>
        <v/>
      </c>
      <c r="BB685" s="12" t="str">
        <f>IF(_xlfn.IFNA(VLOOKUP(AV685,$K:$L,2,FALSE),"")=0,"",_xlfn.IFNA(VLOOKUP(AV685,$K:$L,2,FALSE),""))</f>
        <v/>
      </c>
      <c r="BC685" s="12" t="str">
        <f>IF(_xlfn.IFNA(VLOOKUP(AW685,$K:$L,2,FALSE),"")=0,"",_xlfn.IFNA(VLOOKUP(AW685,$K:$L,2,FALSE),""))</f>
        <v/>
      </c>
      <c r="BD685" s="12" t="str">
        <f>IF(_xlfn.IFNA(VLOOKUP(AX685,$K:$L,2,FALSE),"")=0,"",_xlfn.IFNA(VLOOKUP(AX685,$K:$L,2,FALSE),""))</f>
        <v/>
      </c>
      <c r="BE685" s="12" t="str">
        <f>IF(_xlfn.IFNA(VLOOKUP(AY685,$K:$L,2,FALSE),"")=0,"",_xlfn.IFNA(VLOOKUP(AY685,$K:$L,2,FALSE),""))</f>
        <v/>
      </c>
      <c r="BF685" s="12" t="str">
        <f>_xlfn.IFNA(VLOOKUP(Y685,对应表!$Z:$AA,2,FALSE)&amp;Z685,"")</f>
        <v/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L685" t="e">
        <f t="shared" si="172"/>
        <v>#N/A</v>
      </c>
      <c r="BM685" t="str">
        <f t="shared" si="173"/>
        <v/>
      </c>
    </row>
    <row r="686" spans="11:65" x14ac:dyDescent="0.15">
      <c r="K686" t="str">
        <f t="shared" si="174"/>
        <v>被动迟钝lv14</v>
      </c>
      <c r="L686" s="6" t="str">
        <f>Q686&amp;":"&amp;M686&amp;":"&amp;VLOOKUP(N686,对应表!B:C,2,FALSE)&amp;":"&amp;IF(buff!O686="",0,O686)</f>
        <v>20614:100:4:9</v>
      </c>
      <c r="M686">
        <v>100</v>
      </c>
      <c r="N686" s="1" t="s">
        <v>129</v>
      </c>
      <c r="O686">
        <v>9</v>
      </c>
      <c r="Q686">
        <v>20614</v>
      </c>
      <c r="R686" s="4" t="s">
        <v>1065</v>
      </c>
      <c r="S686" s="4" t="str">
        <f t="shared" si="171"/>
        <v>被动迟钝lv14</v>
      </c>
      <c r="T686" t="s">
        <v>136</v>
      </c>
      <c r="U686" t="e">
        <f>INT(VLOOKUP($I686,角色属性概况!$I:$O,VLOOKUP($H686,对应表!$AD:$AE,2,FALSE),FALSE)*$J686)</f>
        <v>#N/A</v>
      </c>
      <c r="AI686" s="12" t="str">
        <f t="shared" si="175"/>
        <v/>
      </c>
      <c r="AR686">
        <v>999</v>
      </c>
      <c r="AU686" s="4"/>
      <c r="AV686" s="4"/>
      <c r="AW686" s="4"/>
      <c r="AX686" s="4"/>
      <c r="AZ686" s="12" t="str">
        <f t="shared" si="176"/>
        <v/>
      </c>
      <c r="BA686" s="12" t="str">
        <f>IF(_xlfn.IFNA(VLOOKUP(AU686,$K:$L,2,FALSE),"")=0,"",_xlfn.IFNA(VLOOKUP(AU686,$K:$L,2,FALSE),""))</f>
        <v/>
      </c>
      <c r="BB686" s="12" t="str">
        <f>IF(_xlfn.IFNA(VLOOKUP(AV686,$K:$L,2,FALSE),"")=0,"",_xlfn.IFNA(VLOOKUP(AV686,$K:$L,2,FALSE),""))</f>
        <v/>
      </c>
      <c r="BC686" s="12" t="str">
        <f>IF(_xlfn.IFNA(VLOOKUP(AW686,$K:$L,2,FALSE),"")=0,"",_xlfn.IFNA(VLOOKUP(AW686,$K:$L,2,FALSE),""))</f>
        <v/>
      </c>
      <c r="BD686" s="12" t="str">
        <f>IF(_xlfn.IFNA(VLOOKUP(AX686,$K:$L,2,FALSE),"")=0,"",_xlfn.IFNA(VLOOKUP(AX686,$K:$L,2,FALSE),""))</f>
        <v/>
      </c>
      <c r="BE686" s="12" t="str">
        <f>IF(_xlfn.IFNA(VLOOKUP(AY686,$K:$L,2,FALSE),"")=0,"",_xlfn.IFNA(VLOOKUP(AY686,$K:$L,2,FALSE),""))</f>
        <v/>
      </c>
      <c r="BF686" s="12" t="str">
        <f>_xlfn.IFNA(VLOOKUP(Y686,对应表!$Z:$AA,2,FALSE)&amp;Z686,"")</f>
        <v/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L686" t="e">
        <f t="shared" si="172"/>
        <v>#N/A</v>
      </c>
      <c r="BM686" t="str">
        <f t="shared" si="173"/>
        <v/>
      </c>
    </row>
    <row r="687" spans="11:65" x14ac:dyDescent="0.15">
      <c r="K687" t="str">
        <f t="shared" si="174"/>
        <v>被动迟钝lv15</v>
      </c>
      <c r="L687" s="6" t="str">
        <f>Q687&amp;":"&amp;M687&amp;":"&amp;VLOOKUP(N687,对应表!B:C,2,FALSE)&amp;":"&amp;IF(buff!O687="",0,O687)</f>
        <v>20615:100:4:9</v>
      </c>
      <c r="M687">
        <v>100</v>
      </c>
      <c r="N687" s="1" t="s">
        <v>129</v>
      </c>
      <c r="O687">
        <v>9</v>
      </c>
      <c r="Q687">
        <v>20615</v>
      </c>
      <c r="R687" s="4" t="s">
        <v>1066</v>
      </c>
      <c r="S687" s="4" t="str">
        <f t="shared" si="171"/>
        <v>被动迟钝lv15</v>
      </c>
      <c r="T687" t="s">
        <v>136</v>
      </c>
      <c r="U687" t="e">
        <f>INT(VLOOKUP($I687,角色属性概况!$I:$O,VLOOKUP($H687,对应表!$AD:$AE,2,FALSE),FALSE)*$J687)</f>
        <v>#N/A</v>
      </c>
      <c r="AI687" s="12" t="str">
        <f t="shared" si="175"/>
        <v/>
      </c>
      <c r="AR687">
        <v>999</v>
      </c>
      <c r="AU687" s="4"/>
      <c r="AV687" s="4"/>
      <c r="AW687" s="4"/>
      <c r="AX687" s="4"/>
      <c r="AZ687" s="12" t="str">
        <f t="shared" si="176"/>
        <v/>
      </c>
      <c r="BA687" s="12" t="str">
        <f>IF(_xlfn.IFNA(VLOOKUP(AU687,$K:$L,2,FALSE),"")=0,"",_xlfn.IFNA(VLOOKUP(AU687,$K:$L,2,FALSE),""))</f>
        <v/>
      </c>
      <c r="BB687" s="12" t="str">
        <f>IF(_xlfn.IFNA(VLOOKUP(AV687,$K:$L,2,FALSE),"")=0,"",_xlfn.IFNA(VLOOKUP(AV687,$K:$L,2,FALSE),""))</f>
        <v/>
      </c>
      <c r="BC687" s="12" t="str">
        <f>IF(_xlfn.IFNA(VLOOKUP(AW687,$K:$L,2,FALSE),"")=0,"",_xlfn.IFNA(VLOOKUP(AW687,$K:$L,2,FALSE),""))</f>
        <v/>
      </c>
      <c r="BD687" s="12" t="str">
        <f>IF(_xlfn.IFNA(VLOOKUP(AX687,$K:$L,2,FALSE),"")=0,"",_xlfn.IFNA(VLOOKUP(AX687,$K:$L,2,FALSE),""))</f>
        <v/>
      </c>
      <c r="BE687" s="12" t="str">
        <f>IF(_xlfn.IFNA(VLOOKUP(AY687,$K:$L,2,FALSE),"")=0,"",_xlfn.IFNA(VLOOKUP(AY687,$K:$L,2,FALSE),""))</f>
        <v/>
      </c>
      <c r="BF687" s="12" t="str">
        <f>_xlfn.IFNA(VLOOKUP(Y687,对应表!$Z:$AA,2,FALSE)&amp;Z687,"")</f>
        <v/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L687" t="e">
        <f t="shared" si="172"/>
        <v>#N/A</v>
      </c>
      <c r="BM687" t="str">
        <f t="shared" si="173"/>
        <v/>
      </c>
    </row>
    <row r="688" spans="11:65" x14ac:dyDescent="0.15">
      <c r="K688" t="str">
        <f t="shared" si="174"/>
        <v>被动迟钝lv16</v>
      </c>
      <c r="L688" s="6" t="str">
        <f>Q688&amp;":"&amp;M688&amp;":"&amp;VLOOKUP(N688,对应表!B:C,2,FALSE)&amp;":"&amp;IF(buff!O688="",0,O688)</f>
        <v>20616:100:4:9</v>
      </c>
      <c r="M688">
        <v>100</v>
      </c>
      <c r="N688" s="1" t="s">
        <v>129</v>
      </c>
      <c r="O688">
        <v>9</v>
      </c>
      <c r="Q688">
        <v>20616</v>
      </c>
      <c r="R688" s="4" t="s">
        <v>1067</v>
      </c>
      <c r="S688" s="4" t="str">
        <f t="shared" si="171"/>
        <v>被动迟钝lv16</v>
      </c>
      <c r="T688" t="s">
        <v>136</v>
      </c>
      <c r="U688" t="e">
        <f>INT(VLOOKUP($I688,角色属性概况!$I:$O,VLOOKUP($H688,对应表!$AD:$AE,2,FALSE),FALSE)*$J688)</f>
        <v>#N/A</v>
      </c>
      <c r="AI688" s="12" t="str">
        <f t="shared" si="175"/>
        <v/>
      </c>
      <c r="AR688">
        <v>999</v>
      </c>
      <c r="AU688" s="4"/>
      <c r="AV688" s="4"/>
      <c r="AW688" s="4"/>
      <c r="AX688" s="4"/>
      <c r="AZ688" s="12" t="str">
        <f t="shared" si="176"/>
        <v/>
      </c>
      <c r="BA688" s="12" t="str">
        <f>IF(_xlfn.IFNA(VLOOKUP(AU688,$K:$L,2,FALSE),"")=0,"",_xlfn.IFNA(VLOOKUP(AU688,$K:$L,2,FALSE),""))</f>
        <v/>
      </c>
      <c r="BB688" s="12" t="str">
        <f>IF(_xlfn.IFNA(VLOOKUP(AV688,$K:$L,2,FALSE),"")=0,"",_xlfn.IFNA(VLOOKUP(AV688,$K:$L,2,FALSE),""))</f>
        <v/>
      </c>
      <c r="BC688" s="12" t="str">
        <f>IF(_xlfn.IFNA(VLOOKUP(AW688,$K:$L,2,FALSE),"")=0,"",_xlfn.IFNA(VLOOKUP(AW688,$K:$L,2,FALSE),""))</f>
        <v/>
      </c>
      <c r="BD688" s="12" t="str">
        <f>IF(_xlfn.IFNA(VLOOKUP(AX688,$K:$L,2,FALSE),"")=0,"",_xlfn.IFNA(VLOOKUP(AX688,$K:$L,2,FALSE),""))</f>
        <v/>
      </c>
      <c r="BE688" s="12" t="str">
        <f>IF(_xlfn.IFNA(VLOOKUP(AY688,$K:$L,2,FALSE),"")=0,"",_xlfn.IFNA(VLOOKUP(AY688,$K:$L,2,FALSE),""))</f>
        <v/>
      </c>
      <c r="BF688" s="12" t="str">
        <f>_xlfn.IFNA(VLOOKUP(Y688,对应表!$Z:$AA,2,FALSE)&amp;Z688,"")</f>
        <v/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L688" t="e">
        <f t="shared" si="172"/>
        <v>#N/A</v>
      </c>
      <c r="BM688" t="str">
        <f t="shared" si="173"/>
        <v/>
      </c>
    </row>
    <row r="689" spans="11:65" x14ac:dyDescent="0.15">
      <c r="K689" t="str">
        <f t="shared" si="174"/>
        <v>被动迟钝lv17</v>
      </c>
      <c r="L689" s="6" t="str">
        <f>Q689&amp;":"&amp;M689&amp;":"&amp;VLOOKUP(N689,对应表!B:C,2,FALSE)&amp;":"&amp;IF(buff!O689="",0,O689)</f>
        <v>20617:100:4:9</v>
      </c>
      <c r="M689">
        <v>100</v>
      </c>
      <c r="N689" s="1" t="s">
        <v>129</v>
      </c>
      <c r="O689">
        <v>9</v>
      </c>
      <c r="Q689">
        <v>20617</v>
      </c>
      <c r="R689" s="4" t="s">
        <v>1068</v>
      </c>
      <c r="S689" s="4" t="str">
        <f t="shared" si="171"/>
        <v>被动迟钝lv17</v>
      </c>
      <c r="T689" t="s">
        <v>136</v>
      </c>
      <c r="U689" t="e">
        <f>INT(VLOOKUP($I689,角色属性概况!$I:$O,VLOOKUP($H689,对应表!$AD:$AE,2,FALSE),FALSE)*$J689)</f>
        <v>#N/A</v>
      </c>
      <c r="AI689" s="12" t="str">
        <f t="shared" si="175"/>
        <v/>
      </c>
      <c r="AR689">
        <v>999</v>
      </c>
      <c r="AU689" s="4"/>
      <c r="AV689" s="4"/>
      <c r="AW689" s="4"/>
      <c r="AX689" s="4"/>
      <c r="AZ689" s="12" t="str">
        <f t="shared" si="176"/>
        <v/>
      </c>
      <c r="BA689" s="12" t="str">
        <f>IF(_xlfn.IFNA(VLOOKUP(AU689,$K:$L,2,FALSE),"")=0,"",_xlfn.IFNA(VLOOKUP(AU689,$K:$L,2,FALSE),""))</f>
        <v/>
      </c>
      <c r="BB689" s="12" t="str">
        <f>IF(_xlfn.IFNA(VLOOKUP(AV689,$K:$L,2,FALSE),"")=0,"",_xlfn.IFNA(VLOOKUP(AV689,$K:$L,2,FALSE),""))</f>
        <v/>
      </c>
      <c r="BC689" s="12" t="str">
        <f>IF(_xlfn.IFNA(VLOOKUP(AW689,$K:$L,2,FALSE),"")=0,"",_xlfn.IFNA(VLOOKUP(AW689,$K:$L,2,FALSE),""))</f>
        <v/>
      </c>
      <c r="BD689" s="12" t="str">
        <f>IF(_xlfn.IFNA(VLOOKUP(AX689,$K:$L,2,FALSE),"")=0,"",_xlfn.IFNA(VLOOKUP(AX689,$K:$L,2,FALSE),""))</f>
        <v/>
      </c>
      <c r="BE689" s="12" t="str">
        <f>IF(_xlfn.IFNA(VLOOKUP(AY689,$K:$L,2,FALSE),"")=0,"",_xlfn.IFNA(VLOOKUP(AY689,$K:$L,2,FALSE),""))</f>
        <v/>
      </c>
      <c r="BF689" s="12" t="str">
        <f>_xlfn.IFNA(VLOOKUP(Y689,对应表!$Z:$AA,2,FALSE)&amp;Z689,"")</f>
        <v/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L689" t="e">
        <f t="shared" si="172"/>
        <v>#N/A</v>
      </c>
      <c r="BM689" t="str">
        <f t="shared" si="173"/>
        <v/>
      </c>
    </row>
    <row r="690" spans="11:65" x14ac:dyDescent="0.15">
      <c r="K690" t="str">
        <f t="shared" si="174"/>
        <v>被动迟钝lv18</v>
      </c>
      <c r="L690" s="6" t="str">
        <f>Q690&amp;":"&amp;M690&amp;":"&amp;VLOOKUP(N690,对应表!B:C,2,FALSE)&amp;":"&amp;IF(buff!O690="",0,O690)</f>
        <v>20618:100:4:9</v>
      </c>
      <c r="M690">
        <v>100</v>
      </c>
      <c r="N690" s="1" t="s">
        <v>129</v>
      </c>
      <c r="O690">
        <v>9</v>
      </c>
      <c r="Q690">
        <v>20618</v>
      </c>
      <c r="R690" s="4" t="s">
        <v>1069</v>
      </c>
      <c r="S690" s="4" t="str">
        <f t="shared" si="171"/>
        <v>被动迟钝lv18</v>
      </c>
      <c r="T690" t="s">
        <v>136</v>
      </c>
      <c r="U690" t="e">
        <f>INT(VLOOKUP($I690,角色属性概况!$I:$O,VLOOKUP($H690,对应表!$AD:$AE,2,FALSE),FALSE)*$J690)</f>
        <v>#N/A</v>
      </c>
      <c r="AI690" s="12" t="str">
        <f t="shared" si="175"/>
        <v/>
      </c>
      <c r="AR690">
        <v>999</v>
      </c>
      <c r="AU690" s="4"/>
      <c r="AV690" s="4"/>
      <c r="AW690" s="4"/>
      <c r="AX690" s="4"/>
      <c r="AZ690" s="12" t="str">
        <f t="shared" si="176"/>
        <v/>
      </c>
      <c r="BA690" s="12" t="str">
        <f>IF(_xlfn.IFNA(VLOOKUP(AU690,$K:$L,2,FALSE),"")=0,"",_xlfn.IFNA(VLOOKUP(AU690,$K:$L,2,FALSE),""))</f>
        <v/>
      </c>
      <c r="BB690" s="12" t="str">
        <f>IF(_xlfn.IFNA(VLOOKUP(AV690,$K:$L,2,FALSE),"")=0,"",_xlfn.IFNA(VLOOKUP(AV690,$K:$L,2,FALSE),""))</f>
        <v/>
      </c>
      <c r="BC690" s="12" t="str">
        <f>IF(_xlfn.IFNA(VLOOKUP(AW690,$K:$L,2,FALSE),"")=0,"",_xlfn.IFNA(VLOOKUP(AW690,$K:$L,2,FALSE),""))</f>
        <v/>
      </c>
      <c r="BD690" s="12" t="str">
        <f>IF(_xlfn.IFNA(VLOOKUP(AX690,$K:$L,2,FALSE),"")=0,"",_xlfn.IFNA(VLOOKUP(AX690,$K:$L,2,FALSE),""))</f>
        <v/>
      </c>
      <c r="BE690" s="12" t="str">
        <f>IF(_xlfn.IFNA(VLOOKUP(AY690,$K:$L,2,FALSE),"")=0,"",_xlfn.IFNA(VLOOKUP(AY690,$K:$L,2,FALSE),""))</f>
        <v/>
      </c>
      <c r="BF690" s="12" t="str">
        <f>_xlfn.IFNA(VLOOKUP(Y690,对应表!$Z:$AA,2,FALSE)&amp;Z690,"")</f>
        <v/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L690" t="e">
        <f t="shared" si="172"/>
        <v>#N/A</v>
      </c>
      <c r="BM690" t="str">
        <f t="shared" si="173"/>
        <v/>
      </c>
    </row>
    <row r="691" spans="11:65" x14ac:dyDescent="0.15">
      <c r="K691" t="str">
        <f t="shared" si="174"/>
        <v>被动迟钝lv19</v>
      </c>
      <c r="L691" s="6" t="str">
        <f>Q691&amp;":"&amp;M691&amp;":"&amp;VLOOKUP(N691,对应表!B:C,2,FALSE)&amp;":"&amp;IF(buff!O691="",0,O691)</f>
        <v>20619:100:4:9</v>
      </c>
      <c r="M691">
        <v>100</v>
      </c>
      <c r="N691" s="1" t="s">
        <v>129</v>
      </c>
      <c r="O691">
        <v>9</v>
      </c>
      <c r="Q691">
        <v>20619</v>
      </c>
      <c r="R691" s="4" t="s">
        <v>1070</v>
      </c>
      <c r="S691" s="4" t="str">
        <f t="shared" si="171"/>
        <v>被动迟钝lv19</v>
      </c>
      <c r="T691" t="s">
        <v>136</v>
      </c>
      <c r="U691" t="e">
        <f>INT(VLOOKUP($I691,角色属性概况!$I:$O,VLOOKUP($H691,对应表!$AD:$AE,2,FALSE),FALSE)*$J691)</f>
        <v>#N/A</v>
      </c>
      <c r="AI691" s="12" t="str">
        <f t="shared" si="175"/>
        <v/>
      </c>
      <c r="AR691">
        <v>999</v>
      </c>
      <c r="AU691" s="4"/>
      <c r="AV691" s="4"/>
      <c r="AW691" s="4"/>
      <c r="AX691" s="4"/>
      <c r="AZ691" s="12" t="str">
        <f t="shared" si="176"/>
        <v/>
      </c>
      <c r="BA691" s="12" t="str">
        <f>IF(_xlfn.IFNA(VLOOKUP(AU691,$K:$L,2,FALSE),"")=0,"",_xlfn.IFNA(VLOOKUP(AU691,$K:$L,2,FALSE),""))</f>
        <v/>
      </c>
      <c r="BB691" s="12" t="str">
        <f>IF(_xlfn.IFNA(VLOOKUP(AV691,$K:$L,2,FALSE),"")=0,"",_xlfn.IFNA(VLOOKUP(AV691,$K:$L,2,FALSE),""))</f>
        <v/>
      </c>
      <c r="BC691" s="12" t="str">
        <f>IF(_xlfn.IFNA(VLOOKUP(AW691,$K:$L,2,FALSE),"")=0,"",_xlfn.IFNA(VLOOKUP(AW691,$K:$L,2,FALSE),""))</f>
        <v/>
      </c>
      <c r="BD691" s="12" t="str">
        <f>IF(_xlfn.IFNA(VLOOKUP(AX691,$K:$L,2,FALSE),"")=0,"",_xlfn.IFNA(VLOOKUP(AX691,$K:$L,2,FALSE),""))</f>
        <v/>
      </c>
      <c r="BE691" s="12" t="str">
        <f>IF(_xlfn.IFNA(VLOOKUP(AY691,$K:$L,2,FALSE),"")=0,"",_xlfn.IFNA(VLOOKUP(AY691,$K:$L,2,FALSE),""))</f>
        <v/>
      </c>
      <c r="BF691" s="12" t="str">
        <f>_xlfn.IFNA(VLOOKUP(Y691,对应表!$Z:$AA,2,FALSE)&amp;Z691,"")</f>
        <v/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L691" t="e">
        <f t="shared" si="172"/>
        <v>#N/A</v>
      </c>
      <c r="BM691" t="str">
        <f t="shared" si="173"/>
        <v/>
      </c>
    </row>
    <row r="692" spans="11:65" x14ac:dyDescent="0.15">
      <c r="K692" t="str">
        <f t="shared" si="174"/>
        <v>被动迟钝lv20</v>
      </c>
      <c r="L692" s="6" t="str">
        <f>Q692&amp;":"&amp;M692&amp;":"&amp;VLOOKUP(N692,对应表!B:C,2,FALSE)&amp;":"&amp;IF(buff!O692="",0,O692)</f>
        <v>20620:100:4:9</v>
      </c>
      <c r="M692">
        <v>100</v>
      </c>
      <c r="N692" s="1" t="s">
        <v>129</v>
      </c>
      <c r="O692">
        <v>9</v>
      </c>
      <c r="Q692">
        <v>20620</v>
      </c>
      <c r="R692" s="4" t="s">
        <v>1071</v>
      </c>
      <c r="S692" s="4" t="str">
        <f t="shared" si="171"/>
        <v>被动迟钝lv20</v>
      </c>
      <c r="T692" t="s">
        <v>136</v>
      </c>
      <c r="U692" t="e">
        <f>INT(VLOOKUP($I692,角色属性概况!$I:$O,VLOOKUP($H692,对应表!$AD:$AE,2,FALSE),FALSE)*$J692)</f>
        <v>#N/A</v>
      </c>
      <c r="AI692" s="12" t="str">
        <f t="shared" si="175"/>
        <v/>
      </c>
      <c r="AR692">
        <v>999</v>
      </c>
      <c r="AU692" s="4"/>
      <c r="AV692" s="4"/>
      <c r="AW692" s="4"/>
      <c r="AX692" s="4"/>
      <c r="AZ692" s="12" t="str">
        <f t="shared" si="176"/>
        <v/>
      </c>
      <c r="BA692" s="12" t="str">
        <f>IF(_xlfn.IFNA(VLOOKUP(AU692,$K:$L,2,FALSE),"")=0,"",_xlfn.IFNA(VLOOKUP(AU692,$K:$L,2,FALSE),""))</f>
        <v/>
      </c>
      <c r="BB692" s="12" t="str">
        <f>IF(_xlfn.IFNA(VLOOKUP(AV692,$K:$L,2,FALSE),"")=0,"",_xlfn.IFNA(VLOOKUP(AV692,$K:$L,2,FALSE),""))</f>
        <v/>
      </c>
      <c r="BC692" s="12" t="str">
        <f>IF(_xlfn.IFNA(VLOOKUP(AW692,$K:$L,2,FALSE),"")=0,"",_xlfn.IFNA(VLOOKUP(AW692,$K:$L,2,FALSE),""))</f>
        <v/>
      </c>
      <c r="BD692" s="12" t="str">
        <f>IF(_xlfn.IFNA(VLOOKUP(AX692,$K:$L,2,FALSE),"")=0,"",_xlfn.IFNA(VLOOKUP(AX692,$K:$L,2,FALSE),""))</f>
        <v/>
      </c>
      <c r="BE692" s="12" t="str">
        <f>IF(_xlfn.IFNA(VLOOKUP(AY692,$K:$L,2,FALSE),"")=0,"",_xlfn.IFNA(VLOOKUP(AY692,$K:$L,2,FALSE),""))</f>
        <v/>
      </c>
      <c r="BF692" s="12" t="str">
        <f>_xlfn.IFNA(VLOOKUP(Y692,对应表!$Z:$AA,2,FALSE)&amp;Z692,"")</f>
        <v/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L692" t="e">
        <f t="shared" si="172"/>
        <v>#N/A</v>
      </c>
      <c r="BM692" t="str">
        <f t="shared" si="173"/>
        <v/>
      </c>
    </row>
    <row r="693" spans="11:65" x14ac:dyDescent="0.15">
      <c r="N693" s="1"/>
      <c r="R693" s="4"/>
      <c r="S693" s="4"/>
    </row>
    <row r="694" spans="11:65" x14ac:dyDescent="0.15">
      <c r="N694" s="1"/>
      <c r="R694" s="4"/>
      <c r="S694" s="4"/>
    </row>
    <row r="695" spans="11:65" x14ac:dyDescent="0.15">
      <c r="N695" s="1"/>
      <c r="R695" s="4"/>
      <c r="S695" s="4"/>
    </row>
    <row r="696" spans="11:65" x14ac:dyDescent="0.15">
      <c r="N696" s="1"/>
      <c r="R696" s="4"/>
      <c r="S696" s="4"/>
    </row>
    <row r="697" spans="11:65" x14ac:dyDescent="0.15">
      <c r="N697" s="1"/>
      <c r="R697" s="4"/>
      <c r="S697" s="4"/>
    </row>
    <row r="698" spans="11:65" x14ac:dyDescent="0.15">
      <c r="N698" s="1"/>
      <c r="R698" s="4"/>
      <c r="S698" s="4"/>
    </row>
    <row r="699" spans="11:65" x14ac:dyDescent="0.15">
      <c r="N699" s="1"/>
      <c r="R699" s="4"/>
      <c r="S699" s="4"/>
    </row>
    <row r="700" spans="11:65" x14ac:dyDescent="0.15">
      <c r="N700" s="1"/>
      <c r="R700" s="4"/>
      <c r="S700" s="4"/>
    </row>
    <row r="701" spans="11:65" x14ac:dyDescent="0.15">
      <c r="N701" s="1"/>
      <c r="R701" s="4"/>
      <c r="S701" s="4"/>
    </row>
    <row r="702" spans="11:65" x14ac:dyDescent="0.15">
      <c r="N702" s="1"/>
      <c r="R702" s="4"/>
      <c r="S702" s="4"/>
    </row>
    <row r="703" spans="11:65" x14ac:dyDescent="0.15">
      <c r="N703" s="1"/>
      <c r="R703" s="4"/>
      <c r="S703" s="4"/>
    </row>
    <row r="704" spans="11:65" x14ac:dyDescent="0.15">
      <c r="N704" s="1"/>
      <c r="R704" s="4"/>
      <c r="S704" s="4"/>
    </row>
    <row r="705" spans="14:19" x14ac:dyDescent="0.15">
      <c r="N705" s="1"/>
      <c r="R705" s="4"/>
      <c r="S705" s="4"/>
    </row>
    <row r="706" spans="14:19" x14ac:dyDescent="0.15">
      <c r="N706" s="1"/>
      <c r="R706" s="4"/>
      <c r="S706" s="4"/>
    </row>
    <row r="707" spans="14:19" x14ac:dyDescent="0.15">
      <c r="N707" s="1"/>
      <c r="R707" s="4"/>
      <c r="S707" s="4"/>
    </row>
    <row r="708" spans="14:19" x14ac:dyDescent="0.15">
      <c r="N708" s="1"/>
      <c r="R708" s="4"/>
      <c r="S708" s="4"/>
    </row>
    <row r="709" spans="14:19" x14ac:dyDescent="0.15">
      <c r="N709" s="1"/>
      <c r="R709" s="4"/>
      <c r="S709" s="4"/>
    </row>
    <row r="710" spans="14:19" x14ac:dyDescent="0.15">
      <c r="N710" s="1"/>
      <c r="R710" s="4"/>
      <c r="S710" s="4"/>
    </row>
    <row r="711" spans="14:19" x14ac:dyDescent="0.15">
      <c r="N711" s="1"/>
      <c r="R711" s="4"/>
      <c r="S711" s="4"/>
    </row>
    <row r="712" spans="14:19" x14ac:dyDescent="0.15">
      <c r="N712" s="1"/>
      <c r="R712" s="4"/>
      <c r="S712" s="4"/>
    </row>
    <row r="713" spans="14:19" x14ac:dyDescent="0.15">
      <c r="N713" s="1"/>
      <c r="R713" s="4"/>
      <c r="S713" s="4"/>
    </row>
    <row r="714" spans="14:19" x14ac:dyDescent="0.15">
      <c r="N714" s="1"/>
      <c r="R714" s="4"/>
      <c r="S714" s="4"/>
    </row>
    <row r="715" spans="14:19" x14ac:dyDescent="0.15">
      <c r="N715" s="1"/>
      <c r="R715" s="4"/>
      <c r="S715" s="4"/>
    </row>
    <row r="716" spans="14:19" x14ac:dyDescent="0.15">
      <c r="N716" s="1"/>
      <c r="R716" s="4"/>
      <c r="S716" s="4"/>
    </row>
    <row r="717" spans="14:19" x14ac:dyDescent="0.15">
      <c r="N717" s="1"/>
      <c r="R717" s="4"/>
      <c r="S717" s="4"/>
    </row>
    <row r="718" spans="14:19" x14ac:dyDescent="0.15">
      <c r="N718" s="1"/>
      <c r="R718" s="4"/>
      <c r="S718" s="4"/>
    </row>
    <row r="719" spans="14:19" x14ac:dyDescent="0.15">
      <c r="N719" s="1"/>
      <c r="R719" s="4"/>
      <c r="S719" s="4"/>
    </row>
    <row r="720" spans="14:19" x14ac:dyDescent="0.15">
      <c r="N720" s="1"/>
      <c r="R720" s="4"/>
      <c r="S720" s="4"/>
    </row>
    <row r="721" spans="14:19" x14ac:dyDescent="0.15">
      <c r="N721" s="1"/>
      <c r="R721" s="4"/>
      <c r="S721" s="4"/>
    </row>
    <row r="722" spans="14:19" x14ac:dyDescent="0.15">
      <c r="N722" s="1"/>
      <c r="R722" s="4"/>
      <c r="S722" s="4"/>
    </row>
    <row r="723" spans="14:19" x14ac:dyDescent="0.15">
      <c r="N723" s="1"/>
      <c r="R723" s="4"/>
      <c r="S723" s="4"/>
    </row>
    <row r="724" spans="14:19" x14ac:dyDescent="0.15">
      <c r="N724" s="1"/>
      <c r="R724" s="4"/>
      <c r="S724" s="4"/>
    </row>
    <row r="725" spans="14:19" x14ac:dyDescent="0.15">
      <c r="N725" s="1"/>
      <c r="R725" s="4"/>
      <c r="S725" s="4"/>
    </row>
    <row r="726" spans="14:19" x14ac:dyDescent="0.15">
      <c r="N726" s="1"/>
      <c r="R726" s="4"/>
      <c r="S726" s="4"/>
    </row>
    <row r="727" spans="14:19" x14ac:dyDescent="0.15">
      <c r="N727" s="1"/>
      <c r="R727" s="4"/>
      <c r="S727" s="4"/>
    </row>
    <row r="728" spans="14:19" x14ac:dyDescent="0.15">
      <c r="N728" s="1"/>
      <c r="R728" s="4"/>
      <c r="S728" s="4"/>
    </row>
    <row r="729" spans="14:19" x14ac:dyDescent="0.15">
      <c r="N729" s="1"/>
      <c r="R729" s="4"/>
      <c r="S729" s="4"/>
    </row>
    <row r="730" spans="14:19" x14ac:dyDescent="0.15">
      <c r="N730" s="1"/>
      <c r="R730" s="4"/>
      <c r="S730" s="4"/>
    </row>
    <row r="731" spans="14:19" x14ac:dyDescent="0.15">
      <c r="N731" s="1"/>
      <c r="R731" s="4"/>
      <c r="S731" s="4"/>
    </row>
    <row r="732" spans="14:19" x14ac:dyDescent="0.15">
      <c r="N732" s="1"/>
      <c r="R732" s="4"/>
      <c r="S732" s="4"/>
    </row>
    <row r="733" spans="14:19" x14ac:dyDescent="0.15">
      <c r="N733" s="1"/>
      <c r="R733" s="4"/>
      <c r="S733" s="4"/>
    </row>
    <row r="734" spans="14:19" x14ac:dyDescent="0.15">
      <c r="N734" s="1"/>
      <c r="R734" s="4"/>
      <c r="S734" s="4"/>
    </row>
    <row r="735" spans="14:19" x14ac:dyDescent="0.15">
      <c r="N735" s="1"/>
      <c r="R735" s="4"/>
      <c r="S735" s="4"/>
    </row>
    <row r="736" spans="14:19" x14ac:dyDescent="0.15">
      <c r="N736" s="1"/>
      <c r="R736" s="4"/>
      <c r="S736" s="4"/>
    </row>
    <row r="737" spans="14:19" x14ac:dyDescent="0.15">
      <c r="N737" s="1"/>
      <c r="R737" s="4"/>
      <c r="S737" s="4"/>
    </row>
    <row r="738" spans="14:19" x14ac:dyDescent="0.15">
      <c r="N738" s="1"/>
      <c r="R738" s="4"/>
      <c r="S738" s="4"/>
    </row>
    <row r="739" spans="14:19" x14ac:dyDescent="0.15">
      <c r="N739" s="1"/>
      <c r="R739" s="4"/>
      <c r="S739" s="4"/>
    </row>
    <row r="740" spans="14:19" x14ac:dyDescent="0.15">
      <c r="N740" s="1"/>
      <c r="R740" s="4"/>
      <c r="S740" s="4"/>
    </row>
    <row r="741" spans="14:19" x14ac:dyDescent="0.15">
      <c r="N741" s="1"/>
      <c r="R741" s="4"/>
      <c r="S741" s="4"/>
    </row>
    <row r="742" spans="14:19" x14ac:dyDescent="0.15">
      <c r="N742" s="1"/>
      <c r="R742" s="4"/>
      <c r="S742" s="4"/>
    </row>
    <row r="743" spans="14:19" x14ac:dyDescent="0.15">
      <c r="N743" s="1"/>
      <c r="R743" s="4"/>
      <c r="S743" s="4"/>
    </row>
    <row r="744" spans="14:19" x14ac:dyDescent="0.15">
      <c r="N744" s="1"/>
      <c r="R744" s="4"/>
      <c r="S744" s="4"/>
    </row>
    <row r="745" spans="14:19" x14ac:dyDescent="0.15">
      <c r="N745" s="1"/>
      <c r="R745" s="4"/>
      <c r="S745" s="4"/>
    </row>
    <row r="746" spans="14:19" x14ac:dyDescent="0.15">
      <c r="N746" s="1"/>
      <c r="R746" s="4"/>
      <c r="S746" s="4"/>
    </row>
    <row r="747" spans="14:19" x14ac:dyDescent="0.15">
      <c r="N747" s="1"/>
      <c r="R747" s="4"/>
      <c r="S747" s="4"/>
    </row>
    <row r="748" spans="14:19" x14ac:dyDescent="0.15">
      <c r="N748" s="1"/>
      <c r="R748" s="4"/>
      <c r="S748" s="4"/>
    </row>
    <row r="749" spans="14:19" x14ac:dyDescent="0.15">
      <c r="N749" s="1"/>
      <c r="R749" s="4"/>
      <c r="S749" s="4"/>
    </row>
    <row r="750" spans="14:19" x14ac:dyDescent="0.15">
      <c r="N750" s="1"/>
      <c r="R750" s="4"/>
      <c r="S750" s="4"/>
    </row>
    <row r="751" spans="14:19" x14ac:dyDescent="0.15">
      <c r="N751" s="1"/>
      <c r="R751" s="4"/>
      <c r="S751" s="4"/>
    </row>
    <row r="752" spans="14:19" x14ac:dyDescent="0.15">
      <c r="N752" s="1"/>
      <c r="R752" s="4"/>
      <c r="S752" s="4"/>
    </row>
    <row r="753" spans="14:19" x14ac:dyDescent="0.15">
      <c r="N753" s="1"/>
      <c r="R753" s="4"/>
      <c r="S753" s="4"/>
    </row>
    <row r="754" spans="14:19" x14ac:dyDescent="0.15">
      <c r="N754" s="1"/>
      <c r="R754" s="4"/>
      <c r="S754" s="4"/>
    </row>
    <row r="755" spans="14:19" x14ac:dyDescent="0.15">
      <c r="N755" s="1"/>
      <c r="R755" s="4"/>
      <c r="S755" s="4"/>
    </row>
    <row r="756" spans="14:19" x14ac:dyDescent="0.15">
      <c r="N756" s="1"/>
      <c r="R756" s="4"/>
      <c r="S756" s="4"/>
    </row>
    <row r="757" spans="14:19" x14ac:dyDescent="0.15">
      <c r="N757" s="1"/>
      <c r="R757" s="4"/>
      <c r="S757" s="4"/>
    </row>
    <row r="758" spans="14:19" x14ac:dyDescent="0.15">
      <c r="N758" s="1"/>
      <c r="R758" s="4"/>
      <c r="S758" s="4"/>
    </row>
    <row r="759" spans="14:19" x14ac:dyDescent="0.15">
      <c r="N759" s="1"/>
      <c r="R759" s="4"/>
      <c r="S759" s="4"/>
    </row>
    <row r="760" spans="14:19" x14ac:dyDescent="0.15">
      <c r="N760" s="1"/>
      <c r="R760" s="4"/>
      <c r="S760" s="4"/>
    </row>
    <row r="761" spans="14:19" x14ac:dyDescent="0.15">
      <c r="N761" s="1"/>
      <c r="R761" s="4"/>
      <c r="S761" s="4"/>
    </row>
    <row r="762" spans="14:19" x14ac:dyDescent="0.15">
      <c r="N762" s="1"/>
      <c r="R762" s="4"/>
      <c r="S762" s="4"/>
    </row>
    <row r="763" spans="14:19" x14ac:dyDescent="0.15">
      <c r="N763" s="1"/>
      <c r="R763" s="4"/>
      <c r="S763" s="4"/>
    </row>
    <row r="764" spans="14:19" x14ac:dyDescent="0.15">
      <c r="N764" s="1"/>
      <c r="R764" s="4"/>
      <c r="S764" s="4"/>
    </row>
    <row r="765" spans="14:19" x14ac:dyDescent="0.15">
      <c r="N765" s="1"/>
      <c r="R765" s="4"/>
      <c r="S765" s="4"/>
    </row>
    <row r="766" spans="14:19" x14ac:dyDescent="0.15">
      <c r="N766" s="1"/>
      <c r="R766" s="4"/>
      <c r="S766" s="4"/>
    </row>
    <row r="767" spans="14:19" x14ac:dyDescent="0.15">
      <c r="N767" s="1"/>
      <c r="R767" s="4"/>
      <c r="S767" s="4"/>
    </row>
    <row r="768" spans="14:19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50" x14ac:dyDescent="0.15">
      <c r="N785" s="1"/>
      <c r="R785" s="4"/>
      <c r="S785" s="4"/>
    </row>
    <row r="786" spans="14:50" x14ac:dyDescent="0.15">
      <c r="N786" s="1"/>
      <c r="R786" s="4"/>
      <c r="S786" s="4"/>
    </row>
    <row r="787" spans="14:50" x14ac:dyDescent="0.15">
      <c r="N787" s="1"/>
      <c r="R787" s="4"/>
      <c r="S787" s="4"/>
    </row>
    <row r="788" spans="14:50" x14ac:dyDescent="0.15">
      <c r="N788" s="1"/>
      <c r="R788" s="4"/>
      <c r="S788" s="4"/>
    </row>
    <row r="789" spans="14:50" x14ac:dyDescent="0.15">
      <c r="N789" s="1"/>
      <c r="R789" s="4"/>
      <c r="S789" s="4"/>
    </row>
    <row r="790" spans="14:50" x14ac:dyDescent="0.15">
      <c r="N790" s="1"/>
      <c r="R790" s="4"/>
      <c r="S790" s="4"/>
    </row>
    <row r="791" spans="14:50" x14ac:dyDescent="0.15">
      <c r="N791" s="1"/>
      <c r="R791" s="4"/>
      <c r="S791" s="4"/>
      <c r="AU791" s="4"/>
      <c r="AV791" s="4"/>
      <c r="AW791" s="4"/>
      <c r="AX791" s="4"/>
    </row>
    <row r="792" spans="14:50" x14ac:dyDescent="0.15">
      <c r="N792" s="1"/>
      <c r="R792" s="4"/>
      <c r="S792" s="4"/>
      <c r="AU792" s="4"/>
      <c r="AV792" s="4"/>
    </row>
    <row r="793" spans="14:50" x14ac:dyDescent="0.15">
      <c r="N793" s="1"/>
      <c r="R793" s="4"/>
      <c r="S793" s="4"/>
      <c r="AU793" s="4"/>
      <c r="AV793" s="4"/>
    </row>
    <row r="794" spans="14:50" x14ac:dyDescent="0.15">
      <c r="N794" s="1"/>
      <c r="R794" s="4"/>
      <c r="S794" s="4"/>
      <c r="AU794" s="4"/>
      <c r="AV794" s="4"/>
    </row>
    <row r="795" spans="14:50" x14ac:dyDescent="0.15">
      <c r="N795" s="1"/>
      <c r="R795" s="4"/>
      <c r="S795" s="4"/>
      <c r="AU795" s="4"/>
      <c r="AV795" s="4"/>
    </row>
    <row r="796" spans="14:50" x14ac:dyDescent="0.15">
      <c r="N796" s="1"/>
      <c r="R796" s="4"/>
      <c r="S796" s="4"/>
      <c r="AU796" s="4"/>
      <c r="AV796" s="4"/>
    </row>
    <row r="797" spans="14:50" x14ac:dyDescent="0.15">
      <c r="N797" s="1"/>
      <c r="R797" s="4"/>
      <c r="S797" s="4"/>
      <c r="AU797" s="4"/>
      <c r="AV797" s="4"/>
    </row>
    <row r="798" spans="14:50" x14ac:dyDescent="0.15">
      <c r="N798" s="1"/>
      <c r="R798" s="4"/>
      <c r="S798" s="4"/>
      <c r="AU798" s="4"/>
      <c r="AV798" s="4"/>
    </row>
    <row r="799" spans="14:50" x14ac:dyDescent="0.15">
      <c r="N799" s="1"/>
      <c r="R799" s="4"/>
      <c r="S799" s="4"/>
    </row>
    <row r="800" spans="14:50" x14ac:dyDescent="0.15">
      <c r="N800" s="1"/>
      <c r="R800" s="4"/>
      <c r="S800" s="4"/>
    </row>
    <row r="801" spans="14:50" x14ac:dyDescent="0.15">
      <c r="N801" s="1"/>
      <c r="R801" s="4"/>
      <c r="S801" s="4"/>
    </row>
    <row r="802" spans="14:50" x14ac:dyDescent="0.15">
      <c r="N802" s="1"/>
      <c r="R802" s="4"/>
      <c r="S802" s="4"/>
    </row>
    <row r="803" spans="14:50" x14ac:dyDescent="0.15">
      <c r="N803" s="1"/>
      <c r="R803" s="4"/>
      <c r="S803" s="4"/>
    </row>
    <row r="804" spans="14:50" x14ac:dyDescent="0.15">
      <c r="N804" s="1"/>
      <c r="R804" s="4"/>
      <c r="S804" s="4"/>
    </row>
    <row r="805" spans="14:50" x14ac:dyDescent="0.15">
      <c r="N805" s="1"/>
      <c r="R805" s="4"/>
      <c r="S805" s="4"/>
    </row>
    <row r="806" spans="14:50" x14ac:dyDescent="0.15">
      <c r="N806" s="1"/>
      <c r="R806" s="4"/>
      <c r="S806" s="4"/>
    </row>
    <row r="807" spans="14:50" x14ac:dyDescent="0.15">
      <c r="N807" s="1"/>
      <c r="R807" s="4"/>
      <c r="S807" s="4"/>
    </row>
    <row r="808" spans="14:50" x14ac:dyDescent="0.15">
      <c r="N808" s="1"/>
      <c r="R808" s="4"/>
      <c r="S808" s="4"/>
    </row>
    <row r="809" spans="14:50" x14ac:dyDescent="0.15">
      <c r="N809" s="1"/>
      <c r="R809" s="4"/>
      <c r="S809" s="4"/>
    </row>
    <row r="810" spans="14:50" x14ac:dyDescent="0.15">
      <c r="N810" s="1"/>
      <c r="R810" s="4"/>
      <c r="S810" s="4"/>
    </row>
    <row r="811" spans="14:50" x14ac:dyDescent="0.15">
      <c r="N811" s="1"/>
      <c r="R811" s="4"/>
      <c r="S811" s="4"/>
      <c r="AU811" s="4"/>
      <c r="AV811" s="4"/>
      <c r="AW811" s="4"/>
      <c r="AX811" s="4"/>
    </row>
    <row r="812" spans="14:50" x14ac:dyDescent="0.15">
      <c r="N812" s="1"/>
      <c r="R812" s="4"/>
      <c r="S812" s="4"/>
      <c r="AU812" s="4"/>
      <c r="AV812" s="4"/>
    </row>
    <row r="813" spans="14:50" x14ac:dyDescent="0.15">
      <c r="N813" s="1"/>
      <c r="R813" s="4"/>
      <c r="S813" s="4"/>
      <c r="AU813" s="4"/>
      <c r="AV813" s="4"/>
    </row>
    <row r="814" spans="14:50" x14ac:dyDescent="0.15">
      <c r="N814" s="1"/>
      <c r="R814" s="4"/>
      <c r="S814" s="4"/>
      <c r="AU814" s="4"/>
      <c r="AV814" s="4"/>
    </row>
    <row r="815" spans="14:50" x14ac:dyDescent="0.15">
      <c r="N815" s="1"/>
      <c r="R815" s="4"/>
      <c r="S815" s="4"/>
      <c r="AU815" s="4"/>
      <c r="AV815" s="4"/>
    </row>
    <row r="816" spans="14:50" x14ac:dyDescent="0.15">
      <c r="N816" s="1"/>
      <c r="R816" s="4"/>
      <c r="S816" s="4"/>
      <c r="AU816" s="4"/>
      <c r="AV816" s="4"/>
    </row>
    <row r="817" spans="14:50" x14ac:dyDescent="0.15">
      <c r="N817" s="1"/>
      <c r="R817" s="4"/>
      <c r="S817" s="4"/>
      <c r="AU817" s="4"/>
      <c r="AV817" s="4"/>
    </row>
    <row r="818" spans="14:50" x14ac:dyDescent="0.15">
      <c r="N818" s="1"/>
      <c r="R818" s="4"/>
      <c r="S818" s="4"/>
      <c r="AU818" s="4"/>
      <c r="AV818" s="4"/>
    </row>
    <row r="819" spans="14:50" x14ac:dyDescent="0.15">
      <c r="N819" s="1"/>
      <c r="R819" s="4"/>
      <c r="S819" s="4"/>
    </row>
    <row r="820" spans="14:50" x14ac:dyDescent="0.15">
      <c r="N820" s="1"/>
      <c r="R820" s="4"/>
      <c r="S820" s="4"/>
    </row>
    <row r="821" spans="14:50" x14ac:dyDescent="0.15">
      <c r="N821" s="1"/>
      <c r="R821" s="4"/>
      <c r="S821" s="4"/>
    </row>
    <row r="822" spans="14:50" x14ac:dyDescent="0.15">
      <c r="N822" s="1"/>
      <c r="R822" s="4"/>
      <c r="S822" s="4"/>
    </row>
    <row r="823" spans="14:50" x14ac:dyDescent="0.15">
      <c r="N823" s="1"/>
      <c r="R823" s="4"/>
      <c r="S823" s="4"/>
    </row>
    <row r="824" spans="14:50" x14ac:dyDescent="0.15">
      <c r="N824" s="1"/>
      <c r="R824" s="4"/>
      <c r="S824" s="4"/>
    </row>
    <row r="825" spans="14:50" x14ac:dyDescent="0.15">
      <c r="N825" s="1"/>
      <c r="R825" s="4"/>
      <c r="S825" s="4"/>
    </row>
    <row r="826" spans="14:50" x14ac:dyDescent="0.15">
      <c r="N826" s="1"/>
      <c r="R826" s="4"/>
      <c r="S826" s="4"/>
    </row>
    <row r="827" spans="14:50" x14ac:dyDescent="0.15">
      <c r="N827" s="1"/>
      <c r="R827" s="4"/>
      <c r="S827" s="4"/>
    </row>
    <row r="828" spans="14:50" x14ac:dyDescent="0.15">
      <c r="N828" s="1"/>
      <c r="R828" s="4"/>
      <c r="S828" s="4"/>
    </row>
    <row r="829" spans="14:50" x14ac:dyDescent="0.15">
      <c r="N829" s="1"/>
      <c r="R829" s="4"/>
      <c r="S829" s="4"/>
    </row>
    <row r="830" spans="14:50" x14ac:dyDescent="0.15">
      <c r="N830" s="1"/>
      <c r="R830" s="4"/>
      <c r="S830" s="4"/>
    </row>
    <row r="831" spans="14:50" x14ac:dyDescent="0.15">
      <c r="N831" s="1"/>
      <c r="R831" s="4"/>
      <c r="S831" s="4"/>
      <c r="AU831" s="4"/>
      <c r="AV831" s="4"/>
      <c r="AW831" s="4"/>
      <c r="AX831" s="4"/>
    </row>
    <row r="832" spans="14:50" x14ac:dyDescent="0.15">
      <c r="N832" s="1"/>
      <c r="R832" s="4"/>
      <c r="S832" s="4"/>
      <c r="AU832" s="4"/>
      <c r="AV832" s="4"/>
    </row>
    <row r="833" spans="14:48" x14ac:dyDescent="0.15">
      <c r="N833" s="1"/>
      <c r="R833" s="4"/>
      <c r="S833" s="4"/>
      <c r="AU833" s="4"/>
      <c r="AV833" s="4"/>
    </row>
    <row r="834" spans="14:48" x14ac:dyDescent="0.15">
      <c r="N834" s="1"/>
      <c r="R834" s="4"/>
      <c r="S834" s="4"/>
      <c r="AU834" s="4"/>
      <c r="AV834" s="4"/>
    </row>
    <row r="835" spans="14:48" x14ac:dyDescent="0.15">
      <c r="N835" s="1"/>
      <c r="R835" s="4"/>
      <c r="S835" s="4"/>
      <c r="AU835" s="4"/>
      <c r="AV835" s="4"/>
    </row>
    <row r="836" spans="14:48" x14ac:dyDescent="0.15">
      <c r="N836" s="1"/>
      <c r="R836" s="4"/>
      <c r="S836" s="4"/>
      <c r="AU836" s="4"/>
      <c r="AV836" s="4"/>
    </row>
    <row r="837" spans="14:48" x14ac:dyDescent="0.15">
      <c r="N837" s="1"/>
      <c r="R837" s="4"/>
      <c r="S837" s="4"/>
      <c r="AU837" s="4"/>
      <c r="AV837" s="4"/>
    </row>
    <row r="838" spans="14:48" x14ac:dyDescent="0.15">
      <c r="N838" s="1"/>
      <c r="R838" s="4"/>
      <c r="S838" s="4"/>
      <c r="AU838" s="4"/>
      <c r="AV838" s="4"/>
    </row>
    <row r="839" spans="14:48" x14ac:dyDescent="0.15">
      <c r="N839" s="1"/>
      <c r="R839" s="4"/>
      <c r="S839" s="4"/>
    </row>
    <row r="840" spans="14:48" x14ac:dyDescent="0.15">
      <c r="N840" s="1"/>
      <c r="R840" s="4"/>
      <c r="S840" s="4"/>
    </row>
    <row r="841" spans="14:48" x14ac:dyDescent="0.15">
      <c r="N841" s="1"/>
      <c r="R841" s="4"/>
      <c r="S841" s="4"/>
    </row>
    <row r="842" spans="14:48" x14ac:dyDescent="0.15">
      <c r="N842" s="1"/>
      <c r="R842" s="4"/>
      <c r="S842" s="4"/>
    </row>
    <row r="843" spans="14:48" x14ac:dyDescent="0.15">
      <c r="N843" s="1"/>
      <c r="R843" s="4"/>
      <c r="S843" s="4"/>
    </row>
    <row r="844" spans="14:48" x14ac:dyDescent="0.15">
      <c r="N844" s="1"/>
      <c r="R844" s="4"/>
      <c r="S844" s="4"/>
    </row>
    <row r="845" spans="14:48" x14ac:dyDescent="0.15">
      <c r="N845" s="1"/>
      <c r="R845" s="4"/>
      <c r="S845" s="4"/>
    </row>
    <row r="846" spans="14:48" x14ac:dyDescent="0.15">
      <c r="N846" s="1"/>
      <c r="R846" s="4"/>
      <c r="S846" s="4"/>
    </row>
    <row r="847" spans="14:48" x14ac:dyDescent="0.15">
      <c r="N847" s="1"/>
      <c r="R847" s="4"/>
      <c r="S847" s="4"/>
    </row>
    <row r="848" spans="14:48" x14ac:dyDescent="0.15">
      <c r="N848" s="1"/>
      <c r="R848" s="4"/>
      <c r="S848" s="4"/>
    </row>
    <row r="849" spans="14:19" x14ac:dyDescent="0.15">
      <c r="N849" s="1"/>
      <c r="R849" s="4"/>
      <c r="S849" s="4"/>
    </row>
    <row r="850" spans="14:19" x14ac:dyDescent="0.15">
      <c r="N850" s="1"/>
      <c r="R850" s="4"/>
      <c r="S850" s="4"/>
    </row>
    <row r="851" spans="14:19" x14ac:dyDescent="0.15">
      <c r="N851" s="1"/>
      <c r="R851" s="4"/>
      <c r="S851" s="4"/>
    </row>
    <row r="852" spans="14:19" x14ac:dyDescent="0.15">
      <c r="N852" s="1"/>
      <c r="R852" s="4"/>
      <c r="S852" s="4"/>
    </row>
    <row r="853" spans="14:19" x14ac:dyDescent="0.15">
      <c r="N853" s="1"/>
      <c r="R853" s="4"/>
      <c r="S853" s="4"/>
    </row>
    <row r="854" spans="14:19" x14ac:dyDescent="0.15">
      <c r="N854" s="1"/>
      <c r="R854" s="4"/>
      <c r="S854" s="4"/>
    </row>
    <row r="855" spans="14:19" x14ac:dyDescent="0.15">
      <c r="N855" s="1"/>
      <c r="R855" s="4"/>
      <c r="S855" s="4"/>
    </row>
    <row r="856" spans="14:19" x14ac:dyDescent="0.15">
      <c r="N856" s="1"/>
      <c r="R856" s="4"/>
      <c r="S856" s="4"/>
    </row>
    <row r="857" spans="14:19" x14ac:dyDescent="0.15">
      <c r="N857" s="1"/>
      <c r="R857" s="4"/>
      <c r="S857" s="4"/>
    </row>
    <row r="858" spans="14:19" x14ac:dyDescent="0.15">
      <c r="N858" s="1"/>
      <c r="R858" s="4"/>
      <c r="S858" s="4"/>
    </row>
    <row r="859" spans="14:19" x14ac:dyDescent="0.15">
      <c r="N859" s="1"/>
      <c r="R859" s="4"/>
      <c r="S859" s="4"/>
    </row>
    <row r="860" spans="14:19" x14ac:dyDescent="0.15">
      <c r="N860" s="1"/>
      <c r="R860" s="4"/>
      <c r="S860" s="4"/>
    </row>
    <row r="861" spans="14:19" x14ac:dyDescent="0.15">
      <c r="N861" s="1"/>
      <c r="R861" s="4"/>
      <c r="S861" s="4"/>
    </row>
    <row r="862" spans="14:19" x14ac:dyDescent="0.15">
      <c r="N862" s="1"/>
      <c r="R862" s="4"/>
      <c r="S862" s="4"/>
    </row>
    <row r="863" spans="14:19" x14ac:dyDescent="0.15">
      <c r="N863" s="1"/>
      <c r="R863" s="4"/>
      <c r="S863" s="4"/>
    </row>
    <row r="864" spans="14:19" x14ac:dyDescent="0.15">
      <c r="N864" s="1"/>
      <c r="R864" s="4"/>
      <c r="S864" s="4"/>
    </row>
    <row r="865" spans="14:19" x14ac:dyDescent="0.15">
      <c r="N865" s="1"/>
      <c r="R865" s="4"/>
      <c r="S865" s="4"/>
    </row>
    <row r="866" spans="14:19" x14ac:dyDescent="0.15">
      <c r="N866" s="1"/>
      <c r="R866" s="4"/>
      <c r="S866" s="4"/>
    </row>
    <row r="867" spans="14:19" x14ac:dyDescent="0.15">
      <c r="N867" s="1"/>
      <c r="R867" s="4"/>
      <c r="S867" s="4"/>
    </row>
    <row r="868" spans="14:19" x14ac:dyDescent="0.15">
      <c r="N868" s="1"/>
      <c r="R868" s="4"/>
      <c r="S868" s="4"/>
    </row>
    <row r="869" spans="14:19" x14ac:dyDescent="0.15">
      <c r="N869" s="1"/>
      <c r="R869" s="4"/>
      <c r="S869" s="4"/>
    </row>
    <row r="870" spans="14:19" x14ac:dyDescent="0.15">
      <c r="N870" s="1"/>
      <c r="R870" s="4"/>
      <c r="S870" s="4"/>
    </row>
    <row r="871" spans="14:19" x14ac:dyDescent="0.15">
      <c r="N871" s="1"/>
      <c r="R871" s="4"/>
      <c r="S871" s="4"/>
    </row>
    <row r="872" spans="14:19" x14ac:dyDescent="0.15">
      <c r="N872" s="1"/>
      <c r="R872" s="4"/>
      <c r="S872" s="4"/>
    </row>
    <row r="873" spans="14:19" x14ac:dyDescent="0.15">
      <c r="N873" s="1"/>
      <c r="R873" s="4"/>
      <c r="S873" s="4"/>
    </row>
    <row r="874" spans="14:19" x14ac:dyDescent="0.15">
      <c r="N874" s="1"/>
      <c r="R874" s="4"/>
      <c r="S874" s="4"/>
    </row>
    <row r="875" spans="14:19" x14ac:dyDescent="0.15">
      <c r="N875" s="1"/>
      <c r="R875" s="4"/>
      <c r="S875" s="4"/>
    </row>
    <row r="876" spans="14:19" x14ac:dyDescent="0.15">
      <c r="N876" s="1"/>
      <c r="R876" s="4"/>
      <c r="S876" s="4"/>
    </row>
    <row r="877" spans="14:19" x14ac:dyDescent="0.15">
      <c r="N877" s="1"/>
      <c r="R877" s="4"/>
      <c r="S877" s="4"/>
    </row>
    <row r="878" spans="14:19" x14ac:dyDescent="0.15">
      <c r="N878" s="1"/>
      <c r="R878" s="4"/>
      <c r="S878" s="4"/>
    </row>
    <row r="879" spans="14:19" x14ac:dyDescent="0.15">
      <c r="N879" s="1"/>
      <c r="R879" s="4"/>
      <c r="S879" s="4"/>
    </row>
    <row r="880" spans="14:19" x14ac:dyDescent="0.15">
      <c r="N880" s="1"/>
      <c r="R880" s="4"/>
      <c r="S880" s="4"/>
    </row>
    <row r="881" spans="14:19" x14ac:dyDescent="0.15">
      <c r="N881" s="1"/>
      <c r="R881" s="4"/>
      <c r="S881" s="4"/>
    </row>
    <row r="882" spans="14:19" x14ac:dyDescent="0.15">
      <c r="N882" s="1"/>
      <c r="R882" s="4"/>
      <c r="S882" s="4"/>
    </row>
    <row r="883" spans="14:19" x14ac:dyDescent="0.15">
      <c r="N883" s="1"/>
      <c r="R883" s="4"/>
      <c r="S883" s="4"/>
    </row>
    <row r="884" spans="14:19" x14ac:dyDescent="0.15">
      <c r="N884" s="1"/>
      <c r="R884" s="4"/>
      <c r="S884" s="4"/>
    </row>
    <row r="885" spans="14:19" x14ac:dyDescent="0.15">
      <c r="N885" s="1"/>
      <c r="R885" s="4"/>
      <c r="S885" s="4"/>
    </row>
    <row r="886" spans="14:19" x14ac:dyDescent="0.15">
      <c r="N886" s="1"/>
      <c r="R886" s="4"/>
      <c r="S886" s="4"/>
    </row>
    <row r="887" spans="14:19" x14ac:dyDescent="0.15">
      <c r="N887" s="1"/>
      <c r="R887" s="4"/>
      <c r="S887" s="4"/>
    </row>
    <row r="888" spans="14:19" x14ac:dyDescent="0.15">
      <c r="N888" s="1"/>
      <c r="R888" s="4"/>
      <c r="S888" s="4"/>
    </row>
    <row r="889" spans="14:19" x14ac:dyDescent="0.15">
      <c r="N889" s="1"/>
      <c r="R889" s="4"/>
      <c r="S889" s="4"/>
    </row>
    <row r="890" spans="14:19" x14ac:dyDescent="0.15">
      <c r="N890" s="1"/>
      <c r="R890" s="4"/>
      <c r="S890" s="4"/>
    </row>
    <row r="891" spans="14:19" x14ac:dyDescent="0.15">
      <c r="N891" s="1"/>
      <c r="R891" s="4"/>
      <c r="S891" s="4"/>
    </row>
    <row r="892" spans="14:19" x14ac:dyDescent="0.15">
      <c r="N892" s="1"/>
      <c r="R892" s="4"/>
      <c r="S892" s="4"/>
    </row>
    <row r="893" spans="14:19" x14ac:dyDescent="0.15">
      <c r="N893" s="1"/>
      <c r="R893" s="4"/>
      <c r="S893" s="4"/>
    </row>
    <row r="894" spans="14:19" x14ac:dyDescent="0.15">
      <c r="N894" s="1"/>
      <c r="R894" s="4"/>
      <c r="S894" s="4"/>
    </row>
    <row r="895" spans="14:19" x14ac:dyDescent="0.15">
      <c r="N895" s="1"/>
      <c r="R895" s="4"/>
      <c r="S895" s="4"/>
    </row>
    <row r="896" spans="14:19" x14ac:dyDescent="0.15">
      <c r="N896" s="1"/>
      <c r="R896" s="4"/>
      <c r="S896" s="4"/>
    </row>
    <row r="897" spans="14:19" x14ac:dyDescent="0.15">
      <c r="N897" s="1"/>
      <c r="R897" s="4"/>
      <c r="S897" s="4"/>
    </row>
    <row r="898" spans="14:19" x14ac:dyDescent="0.15">
      <c r="N898" s="1"/>
      <c r="R898" s="4"/>
      <c r="S898" s="4"/>
    </row>
    <row r="899" spans="14:19" x14ac:dyDescent="0.15">
      <c r="N899" s="1"/>
      <c r="R899" s="4"/>
      <c r="S899" s="4"/>
    </row>
    <row r="900" spans="14:19" x14ac:dyDescent="0.15">
      <c r="N900" s="1"/>
      <c r="R900" s="4"/>
      <c r="S900" s="4"/>
    </row>
    <row r="901" spans="14:19" x14ac:dyDescent="0.15">
      <c r="N901" s="1"/>
      <c r="R901" s="4"/>
      <c r="S901" s="4"/>
    </row>
    <row r="902" spans="14:19" x14ac:dyDescent="0.15">
      <c r="N902" s="1"/>
      <c r="R902" s="4"/>
      <c r="S902" s="4"/>
    </row>
    <row r="903" spans="14:19" x14ac:dyDescent="0.15">
      <c r="N903" s="1"/>
      <c r="R903" s="4"/>
      <c r="S903" s="4"/>
    </row>
    <row r="904" spans="14:19" x14ac:dyDescent="0.15">
      <c r="N904" s="1"/>
      <c r="R904" s="4"/>
      <c r="S904" s="4"/>
    </row>
    <row r="905" spans="14:19" x14ac:dyDescent="0.15">
      <c r="N905" s="1"/>
      <c r="R905" s="4"/>
      <c r="S905" s="4"/>
    </row>
    <row r="906" spans="14:19" x14ac:dyDescent="0.15">
      <c r="N906" s="1"/>
      <c r="R906" s="4"/>
      <c r="S906" s="4"/>
    </row>
    <row r="907" spans="14:19" x14ac:dyDescent="0.15">
      <c r="N907" s="1"/>
      <c r="R907" s="4"/>
      <c r="S907" s="4"/>
    </row>
    <row r="908" spans="14:19" x14ac:dyDescent="0.15">
      <c r="N908" s="1"/>
      <c r="R908" s="4"/>
      <c r="S908" s="4"/>
    </row>
    <row r="909" spans="14:19" x14ac:dyDescent="0.15">
      <c r="N909" s="1"/>
      <c r="R909" s="4"/>
      <c r="S909" s="4"/>
    </row>
    <row r="910" spans="14:19" x14ac:dyDescent="0.15">
      <c r="N910" s="1"/>
      <c r="R910" s="4"/>
      <c r="S910" s="4"/>
    </row>
    <row r="911" spans="14:19" x14ac:dyDescent="0.15">
      <c r="N911" s="1"/>
      <c r="R911" s="4"/>
      <c r="S911" s="4"/>
    </row>
    <row r="912" spans="14:19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50" x14ac:dyDescent="0.15">
      <c r="N945" s="1"/>
      <c r="R945" s="4"/>
      <c r="S945" s="4"/>
    </row>
    <row r="946" spans="14:50" x14ac:dyDescent="0.15">
      <c r="N946" s="1"/>
      <c r="R946" s="4"/>
      <c r="S946" s="4"/>
    </row>
    <row r="947" spans="14:50" x14ac:dyDescent="0.15">
      <c r="N947" s="1"/>
      <c r="R947" s="4"/>
      <c r="S947" s="4"/>
      <c r="AU947" s="4"/>
      <c r="AV947" s="4"/>
      <c r="AW947" s="4"/>
      <c r="AX947" s="4"/>
    </row>
    <row r="948" spans="14:50" x14ac:dyDescent="0.15">
      <c r="N948" s="1"/>
      <c r="R948" s="4"/>
      <c r="S948" s="4"/>
      <c r="AU948" s="4"/>
      <c r="AV948" s="4"/>
    </row>
    <row r="949" spans="14:50" x14ac:dyDescent="0.15">
      <c r="N949" s="1"/>
      <c r="R949" s="4"/>
      <c r="S949" s="4"/>
      <c r="AU949" s="4"/>
      <c r="AV949" s="4"/>
    </row>
    <row r="950" spans="14:50" x14ac:dyDescent="0.15">
      <c r="N950" s="1"/>
      <c r="R950" s="4"/>
      <c r="S950" s="4"/>
      <c r="AU950" s="4"/>
      <c r="AV950" s="4"/>
    </row>
    <row r="951" spans="14:50" x14ac:dyDescent="0.15">
      <c r="N951" s="1"/>
      <c r="R951" s="4"/>
      <c r="S951" s="4"/>
      <c r="AU951" s="4"/>
      <c r="AV951" s="4"/>
    </row>
    <row r="952" spans="14:50" x14ac:dyDescent="0.15">
      <c r="N952" s="1"/>
      <c r="R952" s="4"/>
      <c r="S952" s="4"/>
      <c r="AU952" s="4"/>
      <c r="AV952" s="4"/>
    </row>
    <row r="953" spans="14:50" x14ac:dyDescent="0.15">
      <c r="N953" s="1"/>
      <c r="R953" s="4"/>
      <c r="S953" s="4"/>
      <c r="AU953" s="4"/>
      <c r="AV953" s="4"/>
    </row>
    <row r="954" spans="14:50" x14ac:dyDescent="0.15">
      <c r="N954" s="1"/>
      <c r="R954" s="4"/>
      <c r="S954" s="4"/>
      <c r="AU954" s="4"/>
      <c r="AV954" s="4"/>
    </row>
    <row r="955" spans="14:50" x14ac:dyDescent="0.15">
      <c r="N955" s="1"/>
      <c r="R955" s="4"/>
      <c r="S955" s="4"/>
    </row>
    <row r="956" spans="14:50" x14ac:dyDescent="0.15">
      <c r="N956" s="1"/>
      <c r="R956" s="4"/>
      <c r="S956" s="4"/>
    </row>
    <row r="957" spans="14:50" x14ac:dyDescent="0.15">
      <c r="N957" s="1"/>
      <c r="R957" s="4"/>
      <c r="S957" s="4"/>
    </row>
    <row r="958" spans="14:50" x14ac:dyDescent="0.15">
      <c r="N958" s="1"/>
      <c r="R958" s="4"/>
      <c r="S958" s="4"/>
    </row>
    <row r="959" spans="14:50" x14ac:dyDescent="0.15">
      <c r="N959" s="1"/>
      <c r="R959" s="4"/>
      <c r="S959" s="4"/>
    </row>
    <row r="960" spans="14:50" x14ac:dyDescent="0.15">
      <c r="N960" s="1"/>
      <c r="R960" s="4"/>
      <c r="S960" s="4"/>
    </row>
    <row r="961" spans="14:50" x14ac:dyDescent="0.15">
      <c r="N961" s="1"/>
      <c r="R961" s="4"/>
      <c r="S961" s="4"/>
    </row>
    <row r="962" spans="14:50" x14ac:dyDescent="0.15">
      <c r="N962" s="1"/>
      <c r="R962" s="4"/>
      <c r="S962" s="4"/>
    </row>
    <row r="963" spans="14:50" x14ac:dyDescent="0.15">
      <c r="N963" s="1"/>
      <c r="R963" s="4"/>
      <c r="S963" s="4"/>
    </row>
    <row r="964" spans="14:50" x14ac:dyDescent="0.15">
      <c r="N964" s="1"/>
      <c r="R964" s="4"/>
      <c r="S964" s="4"/>
    </row>
    <row r="965" spans="14:50" x14ac:dyDescent="0.15">
      <c r="N965" s="1"/>
      <c r="R965" s="4"/>
      <c r="S965" s="4"/>
    </row>
    <row r="966" spans="14:50" x14ac:dyDescent="0.15">
      <c r="N966" s="1"/>
      <c r="R966" s="4"/>
      <c r="S966" s="4"/>
    </row>
    <row r="967" spans="14:50" x14ac:dyDescent="0.15">
      <c r="N967" s="1"/>
      <c r="R967" s="4"/>
      <c r="S967" s="4"/>
      <c r="AU967" s="4"/>
      <c r="AV967" s="4"/>
      <c r="AW967" s="4"/>
      <c r="AX967" s="4"/>
    </row>
    <row r="968" spans="14:50" x14ac:dyDescent="0.15">
      <c r="N968" s="1"/>
      <c r="R968" s="4"/>
      <c r="S968" s="4"/>
      <c r="AU968" s="4"/>
      <c r="AV968" s="4"/>
    </row>
    <row r="969" spans="14:50" x14ac:dyDescent="0.15">
      <c r="N969" s="1"/>
      <c r="R969" s="4"/>
      <c r="S969" s="4"/>
      <c r="AU969" s="4"/>
      <c r="AV969" s="4"/>
    </row>
    <row r="970" spans="14:50" x14ac:dyDescent="0.15">
      <c r="N970" s="1"/>
      <c r="R970" s="4"/>
      <c r="S970" s="4"/>
      <c r="AU970" s="4"/>
      <c r="AV970" s="4"/>
    </row>
    <row r="971" spans="14:50" x14ac:dyDescent="0.15">
      <c r="N971" s="1"/>
      <c r="R971" s="4"/>
      <c r="S971" s="4"/>
      <c r="AU971" s="4"/>
      <c r="AV971" s="4"/>
    </row>
    <row r="972" spans="14:50" x14ac:dyDescent="0.15">
      <c r="N972" s="1"/>
      <c r="R972" s="4"/>
      <c r="S972" s="4"/>
      <c r="AU972" s="4"/>
      <c r="AV972" s="4"/>
    </row>
    <row r="973" spans="14:50" x14ac:dyDescent="0.15">
      <c r="N973" s="1"/>
      <c r="R973" s="4"/>
      <c r="S973" s="4"/>
      <c r="AU973" s="4"/>
      <c r="AV973" s="4"/>
    </row>
    <row r="974" spans="14:50" x14ac:dyDescent="0.15">
      <c r="N974" s="1"/>
      <c r="R974" s="4"/>
      <c r="S974" s="4"/>
      <c r="AU974" s="4"/>
      <c r="AV974" s="4"/>
    </row>
    <row r="975" spans="14:50" x14ac:dyDescent="0.15">
      <c r="N975" s="1"/>
      <c r="R975" s="4"/>
      <c r="S975" s="4"/>
    </row>
    <row r="976" spans="14:50" x14ac:dyDescent="0.15">
      <c r="N976" s="1"/>
      <c r="R976" s="4"/>
      <c r="S976" s="4"/>
    </row>
    <row r="977" spans="14:50" x14ac:dyDescent="0.15">
      <c r="N977" s="1"/>
      <c r="R977" s="4"/>
      <c r="S977" s="4"/>
    </row>
    <row r="978" spans="14:50" x14ac:dyDescent="0.15">
      <c r="N978" s="1"/>
      <c r="R978" s="4"/>
      <c r="S978" s="4"/>
    </row>
    <row r="979" spans="14:50" x14ac:dyDescent="0.15">
      <c r="N979" s="1"/>
      <c r="R979" s="4"/>
      <c r="S979" s="4"/>
    </row>
    <row r="980" spans="14:50" x14ac:dyDescent="0.15">
      <c r="N980" s="1"/>
      <c r="R980" s="4"/>
      <c r="S980" s="4"/>
    </row>
    <row r="981" spans="14:50" x14ac:dyDescent="0.15">
      <c r="N981" s="1"/>
      <c r="R981" s="4"/>
      <c r="S981" s="4"/>
    </row>
    <row r="982" spans="14:50" x14ac:dyDescent="0.15">
      <c r="N982" s="1"/>
      <c r="R982" s="4"/>
      <c r="S982" s="4"/>
    </row>
    <row r="983" spans="14:50" x14ac:dyDescent="0.15">
      <c r="N983" s="1"/>
      <c r="R983" s="4"/>
      <c r="S983" s="4"/>
    </row>
    <row r="984" spans="14:50" x14ac:dyDescent="0.15">
      <c r="N984" s="1"/>
      <c r="R984" s="4"/>
      <c r="S984" s="4"/>
    </row>
    <row r="985" spans="14:50" x14ac:dyDescent="0.15">
      <c r="N985" s="1"/>
      <c r="R985" s="4"/>
      <c r="S985" s="4"/>
    </row>
    <row r="986" spans="14:50" x14ac:dyDescent="0.15">
      <c r="N986" s="1"/>
      <c r="R986" s="4"/>
      <c r="S986" s="4"/>
    </row>
    <row r="987" spans="14:50" x14ac:dyDescent="0.15">
      <c r="N987" s="1"/>
      <c r="R987" s="4"/>
      <c r="S987" s="4"/>
      <c r="AU987" s="4"/>
      <c r="AV987" s="4"/>
      <c r="AW987" s="4"/>
      <c r="AX987" s="4"/>
    </row>
    <row r="988" spans="14:50" x14ac:dyDescent="0.15">
      <c r="N988" s="1"/>
      <c r="R988" s="4"/>
      <c r="S988" s="4"/>
      <c r="AU988" s="4"/>
      <c r="AV988" s="4"/>
    </row>
    <row r="989" spans="14:50" x14ac:dyDescent="0.15">
      <c r="N989" s="1"/>
      <c r="R989" s="4"/>
      <c r="S989" s="4"/>
      <c r="AU989" s="4"/>
      <c r="AV989" s="4"/>
    </row>
    <row r="990" spans="14:50" x14ac:dyDescent="0.15">
      <c r="N990" s="1"/>
      <c r="R990" s="4"/>
      <c r="S990" s="4"/>
      <c r="AU990" s="4"/>
      <c r="AV990" s="4"/>
    </row>
    <row r="991" spans="14:50" x14ac:dyDescent="0.15">
      <c r="N991" s="1"/>
      <c r="R991" s="4"/>
      <c r="S991" s="4"/>
      <c r="AU991" s="4"/>
      <c r="AV991" s="4"/>
    </row>
    <row r="992" spans="14:50" x14ac:dyDescent="0.15">
      <c r="N992" s="1"/>
      <c r="R992" s="4"/>
      <c r="S992" s="4"/>
      <c r="AU992" s="4"/>
      <c r="AV992" s="4"/>
    </row>
    <row r="993" spans="14:50" x14ac:dyDescent="0.15">
      <c r="N993" s="1"/>
      <c r="R993" s="4"/>
      <c r="S993" s="4"/>
      <c r="AU993" s="4"/>
      <c r="AV993" s="4"/>
    </row>
    <row r="994" spans="14:50" x14ac:dyDescent="0.15">
      <c r="N994" s="1"/>
      <c r="R994" s="4"/>
      <c r="S994" s="4"/>
      <c r="AU994" s="4"/>
      <c r="AV994" s="4"/>
    </row>
    <row r="995" spans="14:50" x14ac:dyDescent="0.15">
      <c r="N995" s="1"/>
      <c r="R995" s="4"/>
      <c r="S995" s="4"/>
    </row>
    <row r="996" spans="14:50" x14ac:dyDescent="0.15">
      <c r="N996" s="1"/>
      <c r="R996" s="4"/>
      <c r="S996" s="4"/>
    </row>
    <row r="997" spans="14:50" x14ac:dyDescent="0.15">
      <c r="N997" s="1"/>
      <c r="R997" s="4"/>
      <c r="S997" s="4"/>
    </row>
    <row r="998" spans="14:50" x14ac:dyDescent="0.15">
      <c r="N998" s="1"/>
      <c r="R998" s="4"/>
      <c r="S998" s="4"/>
    </row>
    <row r="999" spans="14:50" x14ac:dyDescent="0.15">
      <c r="N999" s="1"/>
      <c r="R999" s="4"/>
      <c r="S999" s="4"/>
    </row>
    <row r="1000" spans="14:50" x14ac:dyDescent="0.15">
      <c r="N1000" s="1"/>
      <c r="R1000" s="4"/>
      <c r="S1000" s="4"/>
    </row>
    <row r="1001" spans="14:50" x14ac:dyDescent="0.15">
      <c r="N1001" s="1"/>
      <c r="R1001" s="4"/>
      <c r="S1001" s="4"/>
    </row>
    <row r="1002" spans="14:50" x14ac:dyDescent="0.15">
      <c r="N1002" s="1"/>
      <c r="R1002" s="4"/>
      <c r="S1002" s="4"/>
    </row>
    <row r="1003" spans="14:50" x14ac:dyDescent="0.15">
      <c r="N1003" s="1"/>
      <c r="R1003" s="4"/>
      <c r="S1003" s="4"/>
    </row>
    <row r="1004" spans="14:50" x14ac:dyDescent="0.15">
      <c r="N1004" s="1"/>
      <c r="R1004" s="4"/>
      <c r="S1004" s="4"/>
    </row>
    <row r="1005" spans="14:50" x14ac:dyDescent="0.15">
      <c r="N1005" s="1"/>
      <c r="R1005" s="4"/>
      <c r="S1005" s="4"/>
    </row>
    <row r="1006" spans="14:50" x14ac:dyDescent="0.15">
      <c r="N1006" s="1"/>
      <c r="R1006" s="4"/>
      <c r="S1006" s="4"/>
    </row>
    <row r="1007" spans="14:50" x14ac:dyDescent="0.15">
      <c r="N1007" s="1"/>
      <c r="R1007" s="4"/>
      <c r="S1007" s="4"/>
      <c r="AU1007" s="4"/>
      <c r="AV1007" s="4"/>
      <c r="AW1007" s="4"/>
      <c r="AX1007" s="4"/>
    </row>
    <row r="1008" spans="14:50" x14ac:dyDescent="0.15">
      <c r="N1008" s="1"/>
      <c r="R1008" s="4"/>
      <c r="S1008" s="4"/>
      <c r="AU1008" s="4"/>
      <c r="AV1008" s="4"/>
    </row>
    <row r="1009" spans="14:48" x14ac:dyDescent="0.15">
      <c r="N1009" s="1"/>
      <c r="R1009" s="4"/>
      <c r="S1009" s="4"/>
      <c r="AU1009" s="4"/>
      <c r="AV1009" s="4"/>
    </row>
    <row r="1010" spans="14:48" x14ac:dyDescent="0.15">
      <c r="N1010" s="1"/>
      <c r="R1010" s="4"/>
      <c r="S1010" s="4"/>
      <c r="AU1010" s="4"/>
      <c r="AV1010" s="4"/>
    </row>
    <row r="1011" spans="14:48" x14ac:dyDescent="0.15">
      <c r="N1011" s="1"/>
      <c r="R1011" s="4"/>
      <c r="S1011" s="4"/>
      <c r="AU1011" s="4"/>
      <c r="AV1011" s="4"/>
    </row>
    <row r="1012" spans="14:48" x14ac:dyDescent="0.15">
      <c r="N1012" s="1"/>
      <c r="R1012" s="4"/>
      <c r="S1012" s="4"/>
      <c r="AU1012" s="4"/>
      <c r="AV1012" s="4"/>
    </row>
    <row r="1013" spans="14:48" x14ac:dyDescent="0.15">
      <c r="N1013" s="1"/>
      <c r="R1013" s="4"/>
      <c r="S1013" s="4"/>
      <c r="AU1013" s="4"/>
      <c r="AV1013" s="4"/>
    </row>
    <row r="1014" spans="14:48" x14ac:dyDescent="0.15">
      <c r="N1014" s="1"/>
      <c r="R1014" s="4"/>
      <c r="S1014" s="4"/>
      <c r="AU1014" s="4"/>
      <c r="AV1014" s="4"/>
    </row>
    <row r="1015" spans="14:48" x14ac:dyDescent="0.15">
      <c r="N1015" s="1"/>
      <c r="R1015" s="4"/>
      <c r="S1015" s="4"/>
    </row>
    <row r="1016" spans="14:48" x14ac:dyDescent="0.15">
      <c r="N1016" s="1"/>
      <c r="R1016" s="4"/>
      <c r="S1016" s="4"/>
    </row>
    <row r="1017" spans="14:48" x14ac:dyDescent="0.15">
      <c r="N1017" s="1"/>
      <c r="R1017" s="4"/>
      <c r="S1017" s="4"/>
    </row>
    <row r="1018" spans="14:48" x14ac:dyDescent="0.15">
      <c r="N1018" s="1"/>
      <c r="R1018" s="4"/>
      <c r="S1018" s="4"/>
    </row>
    <row r="1019" spans="14:48" x14ac:dyDescent="0.15">
      <c r="N1019" s="1"/>
      <c r="R1019" s="4"/>
      <c r="S1019" s="4"/>
    </row>
    <row r="1020" spans="14:48" x14ac:dyDescent="0.15">
      <c r="N1020" s="1"/>
      <c r="R1020" s="4"/>
      <c r="S1020" s="4"/>
    </row>
    <row r="1021" spans="14:48" x14ac:dyDescent="0.15">
      <c r="N1021" s="1"/>
      <c r="R1021" s="4"/>
      <c r="S1021" s="4"/>
    </row>
    <row r="1022" spans="14:48" x14ac:dyDescent="0.15">
      <c r="N1022" s="1"/>
      <c r="R1022" s="4"/>
      <c r="S1022" s="4"/>
    </row>
    <row r="1023" spans="14:48" x14ac:dyDescent="0.15">
      <c r="N1023" s="1"/>
      <c r="R1023" s="4"/>
      <c r="S1023" s="4"/>
    </row>
    <row r="1024" spans="14:48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  <c r="AU1027" s="4"/>
      <c r="AV1027" s="4"/>
      <c r="AW1027" s="4"/>
      <c r="AX1027" s="4"/>
    </row>
    <row r="1028" spans="14:50" x14ac:dyDescent="0.15">
      <c r="N1028" s="1"/>
      <c r="R1028" s="4"/>
      <c r="S1028" s="4"/>
      <c r="AU1028" s="4"/>
      <c r="AV1028" s="4"/>
    </row>
    <row r="1029" spans="14:50" x14ac:dyDescent="0.15">
      <c r="N1029" s="1"/>
      <c r="R1029" s="4"/>
      <c r="S1029" s="4"/>
      <c r="AU1029" s="4"/>
      <c r="AV1029" s="4"/>
    </row>
    <row r="1030" spans="14:50" x14ac:dyDescent="0.15">
      <c r="N1030" s="1"/>
      <c r="R1030" s="4"/>
      <c r="S1030" s="4"/>
      <c r="AU1030" s="4"/>
      <c r="AV1030" s="4"/>
    </row>
    <row r="1031" spans="14:50" x14ac:dyDescent="0.15">
      <c r="N1031" s="1"/>
      <c r="R1031" s="4"/>
      <c r="S1031" s="4"/>
      <c r="AU1031" s="4"/>
      <c r="AV1031" s="4"/>
    </row>
    <row r="1032" spans="14:50" x14ac:dyDescent="0.15">
      <c r="N1032" s="1"/>
      <c r="R1032" s="4"/>
      <c r="S1032" s="4"/>
      <c r="AU1032" s="4"/>
      <c r="AV1032" s="4"/>
    </row>
    <row r="1033" spans="14:50" x14ac:dyDescent="0.15">
      <c r="N1033" s="1"/>
      <c r="R1033" s="4"/>
      <c r="S1033" s="4"/>
      <c r="AU1033" s="4"/>
      <c r="AV1033" s="4"/>
    </row>
    <row r="1034" spans="14:50" x14ac:dyDescent="0.15">
      <c r="N1034" s="1"/>
      <c r="R1034" s="4"/>
      <c r="S1034" s="4"/>
      <c r="AU1034" s="4"/>
      <c r="AV1034" s="4"/>
    </row>
    <row r="1035" spans="14:50" x14ac:dyDescent="0.15">
      <c r="N1035" s="1"/>
      <c r="R1035" s="4"/>
      <c r="S1035" s="4"/>
    </row>
    <row r="1036" spans="14:50" x14ac:dyDescent="0.15">
      <c r="N1036" s="1"/>
      <c r="R1036" s="4"/>
      <c r="S1036" s="4"/>
    </row>
    <row r="1037" spans="14:50" x14ac:dyDescent="0.15">
      <c r="N1037" s="1"/>
      <c r="R1037" s="4"/>
      <c r="S1037" s="4"/>
    </row>
    <row r="1038" spans="14:50" x14ac:dyDescent="0.15">
      <c r="N1038" s="1"/>
      <c r="R1038" s="4"/>
      <c r="S1038" s="4"/>
    </row>
    <row r="1039" spans="14:50" x14ac:dyDescent="0.15">
      <c r="N1039" s="1"/>
      <c r="R1039" s="4"/>
      <c r="S1039" s="4"/>
    </row>
    <row r="1040" spans="14:50" x14ac:dyDescent="0.15">
      <c r="N1040" s="1"/>
      <c r="R1040" s="4"/>
      <c r="S1040" s="4"/>
    </row>
    <row r="1041" spans="14:50" x14ac:dyDescent="0.15">
      <c r="N1041" s="1"/>
      <c r="R1041" s="4"/>
      <c r="S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  <c r="AU1047" s="4"/>
      <c r="AV1047" s="4"/>
      <c r="AW1047" s="4"/>
      <c r="AX1047" s="4"/>
    </row>
    <row r="1048" spans="14:50" x14ac:dyDescent="0.15">
      <c r="N1048" s="1"/>
      <c r="R1048" s="4"/>
      <c r="S1048" s="4"/>
      <c r="AU1048" s="4"/>
      <c r="AV1048" s="4"/>
    </row>
    <row r="1049" spans="14:50" x14ac:dyDescent="0.15">
      <c r="N1049" s="1"/>
      <c r="R1049" s="4"/>
      <c r="S1049" s="4"/>
      <c r="AU1049" s="4"/>
      <c r="AV1049" s="4"/>
    </row>
    <row r="1050" spans="14:50" x14ac:dyDescent="0.15">
      <c r="N1050" s="1"/>
      <c r="R1050" s="4"/>
      <c r="S1050" s="4"/>
      <c r="AU1050" s="4"/>
      <c r="AV1050" s="4"/>
    </row>
    <row r="1051" spans="14:50" x14ac:dyDescent="0.15">
      <c r="N1051" s="1"/>
      <c r="R1051" s="4"/>
      <c r="S1051" s="4"/>
      <c r="AU1051" s="4"/>
      <c r="AV1051" s="4"/>
    </row>
    <row r="1052" spans="14:50" x14ac:dyDescent="0.15">
      <c r="N1052" s="1"/>
      <c r="R1052" s="4"/>
      <c r="S1052" s="4"/>
      <c r="AU1052" s="4"/>
      <c r="AV1052" s="4"/>
    </row>
    <row r="1053" spans="14:50" x14ac:dyDescent="0.15">
      <c r="N1053" s="1"/>
      <c r="R1053" s="4"/>
      <c r="S1053" s="4"/>
      <c r="AU1053" s="4"/>
      <c r="AV1053" s="4"/>
    </row>
    <row r="1054" spans="14:50" x14ac:dyDescent="0.15">
      <c r="N1054" s="1"/>
      <c r="R1054" s="4"/>
      <c r="S1054" s="4"/>
      <c r="AU1054" s="4"/>
      <c r="AV1054" s="4"/>
    </row>
    <row r="1055" spans="14:50" x14ac:dyDescent="0.15">
      <c r="N1055" s="1"/>
      <c r="R1055" s="4"/>
      <c r="S1055" s="4"/>
    </row>
    <row r="1056" spans="14:50" x14ac:dyDescent="0.15">
      <c r="N1056" s="1"/>
      <c r="R1056" s="4"/>
      <c r="S1056" s="4"/>
    </row>
    <row r="1057" spans="14:50" x14ac:dyDescent="0.15">
      <c r="N1057" s="1"/>
      <c r="R1057" s="4"/>
      <c r="S1057" s="4"/>
    </row>
    <row r="1058" spans="14:50" x14ac:dyDescent="0.15">
      <c r="N1058" s="1"/>
      <c r="R1058" s="4"/>
      <c r="S1058" s="4"/>
    </row>
    <row r="1059" spans="14:50" x14ac:dyDescent="0.15">
      <c r="N1059" s="1"/>
      <c r="R1059" s="4"/>
      <c r="S1059" s="4"/>
    </row>
    <row r="1060" spans="14:50" x14ac:dyDescent="0.15">
      <c r="N1060" s="1"/>
      <c r="R1060" s="4"/>
      <c r="S1060" s="4"/>
    </row>
    <row r="1061" spans="14:50" x14ac:dyDescent="0.15">
      <c r="N1061" s="1"/>
      <c r="R1061" s="4"/>
      <c r="S1061" s="4"/>
    </row>
    <row r="1062" spans="14:50" x14ac:dyDescent="0.15">
      <c r="N1062" s="1"/>
      <c r="R1062" s="4"/>
      <c r="S1062" s="4"/>
    </row>
    <row r="1063" spans="14:50" x14ac:dyDescent="0.15">
      <c r="N1063" s="1"/>
      <c r="R1063" s="4"/>
      <c r="S1063" s="4"/>
    </row>
    <row r="1064" spans="14:50" x14ac:dyDescent="0.15">
      <c r="N1064" s="1"/>
      <c r="R1064" s="4"/>
      <c r="S1064" s="4"/>
    </row>
    <row r="1065" spans="14:50" x14ac:dyDescent="0.15">
      <c r="N1065" s="1"/>
      <c r="R1065" s="4"/>
      <c r="S1065" s="4"/>
    </row>
    <row r="1066" spans="14:50" x14ac:dyDescent="0.15">
      <c r="N1066" s="1"/>
      <c r="R1066" s="4"/>
      <c r="S1066" s="4"/>
    </row>
    <row r="1067" spans="14:50" x14ac:dyDescent="0.15">
      <c r="N1067" s="1"/>
      <c r="R1067" s="4"/>
      <c r="S1067" s="4"/>
      <c r="AU1067" s="4"/>
      <c r="AV1067" s="4"/>
      <c r="AW1067" s="4"/>
      <c r="AX1067" s="4"/>
    </row>
    <row r="1068" spans="14:50" x14ac:dyDescent="0.15">
      <c r="N1068" s="1"/>
      <c r="R1068" s="4"/>
      <c r="S1068" s="4"/>
      <c r="AU1068" s="4"/>
      <c r="AV1068" s="4"/>
    </row>
    <row r="1069" spans="14:50" x14ac:dyDescent="0.15">
      <c r="N1069" s="1"/>
      <c r="R1069" s="4"/>
      <c r="S1069" s="4"/>
      <c r="AU1069" s="4"/>
      <c r="AV1069" s="4"/>
    </row>
    <row r="1070" spans="14:50" x14ac:dyDescent="0.15">
      <c r="N1070" s="1"/>
      <c r="R1070" s="4"/>
      <c r="S1070" s="4"/>
      <c r="AU1070" s="4"/>
      <c r="AV1070" s="4"/>
    </row>
    <row r="1071" spans="14:50" x14ac:dyDescent="0.15">
      <c r="N1071" s="1"/>
      <c r="R1071" s="4"/>
      <c r="S1071" s="4"/>
      <c r="AU1071" s="4"/>
      <c r="AV1071" s="4"/>
    </row>
    <row r="1072" spans="14:50" x14ac:dyDescent="0.15">
      <c r="N1072" s="1"/>
      <c r="R1072" s="4"/>
      <c r="S1072" s="4"/>
      <c r="AU1072" s="4"/>
      <c r="AV1072" s="4"/>
    </row>
    <row r="1073" spans="14:50" x14ac:dyDescent="0.15">
      <c r="N1073" s="1"/>
      <c r="R1073" s="4"/>
      <c r="S1073" s="4"/>
      <c r="AU1073" s="4"/>
      <c r="AV1073" s="4"/>
    </row>
    <row r="1074" spans="14:50" x14ac:dyDescent="0.15">
      <c r="N1074" s="1"/>
      <c r="R1074" s="4"/>
      <c r="S1074" s="4"/>
      <c r="AU1074" s="4"/>
      <c r="AV1074" s="4"/>
    </row>
    <row r="1075" spans="14:50" x14ac:dyDescent="0.15">
      <c r="N1075" s="1"/>
      <c r="R1075" s="4"/>
      <c r="S1075" s="4"/>
    </row>
    <row r="1076" spans="14:50" x14ac:dyDescent="0.15">
      <c r="N1076" s="1"/>
      <c r="R1076" s="4"/>
      <c r="S1076" s="4"/>
    </row>
    <row r="1077" spans="14:50" x14ac:dyDescent="0.15">
      <c r="N1077" s="1"/>
      <c r="R1077" s="4"/>
      <c r="S1077" s="4"/>
    </row>
    <row r="1078" spans="14:50" x14ac:dyDescent="0.15">
      <c r="N1078" s="1"/>
      <c r="R1078" s="4"/>
      <c r="S1078" s="4"/>
    </row>
    <row r="1079" spans="14:50" x14ac:dyDescent="0.15">
      <c r="N1079" s="1"/>
      <c r="R1079" s="4"/>
      <c r="S1079" s="4"/>
    </row>
    <row r="1080" spans="14:50" x14ac:dyDescent="0.15">
      <c r="N1080" s="1"/>
      <c r="R1080" s="4"/>
      <c r="S1080" s="4"/>
    </row>
    <row r="1081" spans="14:50" x14ac:dyDescent="0.15">
      <c r="N1081" s="1"/>
      <c r="R1081" s="4"/>
      <c r="S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  <c r="AU1087" s="4"/>
      <c r="AV1087" s="4"/>
      <c r="AW1087" s="4"/>
      <c r="AX1087" s="4"/>
    </row>
    <row r="1088" spans="14:50" x14ac:dyDescent="0.15">
      <c r="N1088" s="1"/>
      <c r="R1088" s="4"/>
      <c r="S1088" s="4"/>
      <c r="AU1088" s="4"/>
      <c r="AV1088" s="4"/>
    </row>
    <row r="1089" spans="14:48" x14ac:dyDescent="0.15">
      <c r="N1089" s="1"/>
      <c r="R1089" s="4"/>
      <c r="S1089" s="4"/>
      <c r="AU1089" s="4"/>
      <c r="AV1089" s="4"/>
    </row>
    <row r="1090" spans="14:48" x14ac:dyDescent="0.15">
      <c r="N1090" s="1"/>
      <c r="R1090" s="4"/>
      <c r="S1090" s="4"/>
      <c r="AU1090" s="4"/>
      <c r="AV1090" s="4"/>
    </row>
    <row r="1091" spans="14:48" x14ac:dyDescent="0.15">
      <c r="N1091" s="1"/>
      <c r="R1091" s="4"/>
      <c r="S1091" s="4"/>
      <c r="AU1091" s="4"/>
      <c r="AV1091" s="4"/>
    </row>
    <row r="1092" spans="14:48" x14ac:dyDescent="0.15">
      <c r="N1092" s="1"/>
      <c r="R1092" s="4"/>
      <c r="S1092" s="4"/>
      <c r="AU1092" s="4"/>
      <c r="AV1092" s="4"/>
    </row>
    <row r="1093" spans="14:48" x14ac:dyDescent="0.15">
      <c r="N1093" s="1"/>
      <c r="R1093" s="4"/>
      <c r="S1093" s="4"/>
      <c r="AU1093" s="4"/>
      <c r="AV1093" s="4"/>
    </row>
    <row r="1094" spans="14:48" x14ac:dyDescent="0.15">
      <c r="N1094" s="1"/>
      <c r="R1094" s="4"/>
      <c r="S1094" s="4"/>
      <c r="AU1094" s="4"/>
      <c r="AV1094" s="4"/>
    </row>
    <row r="1095" spans="14:48" x14ac:dyDescent="0.15">
      <c r="N1095" s="1"/>
      <c r="R1095" s="4"/>
      <c r="S1095" s="4"/>
    </row>
    <row r="1096" spans="14:48" x14ac:dyDescent="0.15">
      <c r="N1096" s="1"/>
      <c r="R1096" s="4"/>
      <c r="S1096" s="4"/>
    </row>
    <row r="1097" spans="14:48" x14ac:dyDescent="0.15">
      <c r="N1097" s="1"/>
      <c r="R1097" s="4"/>
      <c r="S1097" s="4"/>
    </row>
    <row r="1098" spans="14:48" x14ac:dyDescent="0.15">
      <c r="N1098" s="1"/>
      <c r="R1098" s="4"/>
      <c r="S1098" s="4"/>
    </row>
    <row r="1099" spans="14:48" x14ac:dyDescent="0.15">
      <c r="N1099" s="1"/>
      <c r="R1099" s="4"/>
      <c r="S1099" s="4"/>
    </row>
    <row r="1100" spans="14:48" x14ac:dyDescent="0.15">
      <c r="N1100" s="1"/>
      <c r="R1100" s="4"/>
      <c r="S1100" s="4"/>
    </row>
    <row r="1101" spans="14:48" x14ac:dyDescent="0.15">
      <c r="N1101" s="1"/>
      <c r="R1101" s="4"/>
      <c r="S1101" s="4"/>
    </row>
    <row r="1102" spans="14:48" x14ac:dyDescent="0.15">
      <c r="N1102" s="1"/>
      <c r="R1102" s="4"/>
      <c r="S1102" s="4"/>
    </row>
    <row r="1103" spans="14:48" x14ac:dyDescent="0.15">
      <c r="N1103" s="1"/>
      <c r="R1103" s="4"/>
      <c r="S1103" s="4"/>
    </row>
    <row r="1104" spans="14:48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  <c r="AU1107" s="4"/>
      <c r="AV1107" s="4"/>
      <c r="AW1107" s="4"/>
      <c r="AX1107" s="4"/>
    </row>
    <row r="1108" spans="14:50" x14ac:dyDescent="0.15">
      <c r="N1108" s="1"/>
      <c r="R1108" s="4"/>
      <c r="S1108" s="4"/>
      <c r="AU1108" s="4"/>
      <c r="AV1108" s="4"/>
    </row>
    <row r="1109" spans="14:50" x14ac:dyDescent="0.15">
      <c r="N1109" s="1"/>
      <c r="R1109" s="4"/>
      <c r="S1109" s="4"/>
      <c r="AU1109" s="4"/>
      <c r="AV1109" s="4"/>
    </row>
    <row r="1110" spans="14:50" x14ac:dyDescent="0.15">
      <c r="N1110" s="1"/>
      <c r="R1110" s="4"/>
      <c r="S1110" s="4"/>
      <c r="AU1110" s="4"/>
      <c r="AV1110" s="4"/>
    </row>
    <row r="1111" spans="14:50" x14ac:dyDescent="0.15">
      <c r="N1111" s="1"/>
      <c r="R1111" s="4"/>
      <c r="S1111" s="4"/>
      <c r="AU1111" s="4"/>
      <c r="AV1111" s="4"/>
    </row>
    <row r="1112" spans="14:50" x14ac:dyDescent="0.15">
      <c r="N1112" s="1"/>
      <c r="R1112" s="4"/>
      <c r="S1112" s="4"/>
      <c r="AU1112" s="4"/>
      <c r="AV1112" s="4"/>
    </row>
    <row r="1113" spans="14:50" x14ac:dyDescent="0.15">
      <c r="N1113" s="1"/>
      <c r="R1113" s="4"/>
      <c r="S1113" s="4"/>
      <c r="AU1113" s="4"/>
      <c r="AV1113" s="4"/>
    </row>
    <row r="1114" spans="14:50" x14ac:dyDescent="0.15">
      <c r="N1114" s="1"/>
      <c r="R1114" s="4"/>
      <c r="S1114" s="4"/>
      <c r="AU1114" s="4"/>
      <c r="AV1114" s="4"/>
    </row>
    <row r="1115" spans="14:50" x14ac:dyDescent="0.15">
      <c r="N1115" s="1"/>
      <c r="R1115" s="4"/>
      <c r="S1115" s="4"/>
    </row>
    <row r="1116" spans="14:50" x14ac:dyDescent="0.15">
      <c r="N1116" s="1"/>
      <c r="R1116" s="4"/>
      <c r="S1116" s="4"/>
    </row>
    <row r="1117" spans="14:50" x14ac:dyDescent="0.15">
      <c r="N1117" s="1"/>
      <c r="R1117" s="4"/>
      <c r="S1117" s="4"/>
    </row>
    <row r="1118" spans="14:50" x14ac:dyDescent="0.15">
      <c r="N1118" s="1"/>
      <c r="R1118" s="4"/>
      <c r="S1118" s="4"/>
    </row>
    <row r="1119" spans="14:50" x14ac:dyDescent="0.15">
      <c r="N1119" s="1"/>
      <c r="R1119" s="4"/>
      <c r="S1119" s="4"/>
    </row>
    <row r="1120" spans="14:50" x14ac:dyDescent="0.15">
      <c r="N1120" s="1"/>
      <c r="R1120" s="4"/>
      <c r="S1120" s="4"/>
    </row>
    <row r="1121" spans="14:50" x14ac:dyDescent="0.15">
      <c r="N1121" s="1"/>
      <c r="R1121" s="4"/>
      <c r="S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  <c r="AU1127" s="4"/>
      <c r="AV1127" s="4"/>
      <c r="AW1127" s="4"/>
      <c r="AX1127" s="4"/>
    </row>
    <row r="1128" spans="14:50" x14ac:dyDescent="0.15">
      <c r="N1128" s="1"/>
      <c r="R1128" s="4"/>
      <c r="S1128" s="4"/>
      <c r="AU1128" s="4"/>
      <c r="AV1128" s="4"/>
    </row>
    <row r="1129" spans="14:50" x14ac:dyDescent="0.15">
      <c r="N1129" s="1"/>
      <c r="R1129" s="4"/>
      <c r="S1129" s="4"/>
      <c r="AU1129" s="4"/>
      <c r="AV1129" s="4"/>
    </row>
    <row r="1130" spans="14:50" x14ac:dyDescent="0.15">
      <c r="N1130" s="1"/>
      <c r="R1130" s="4"/>
      <c r="S1130" s="4"/>
      <c r="AU1130" s="4"/>
      <c r="AV1130" s="4"/>
    </row>
    <row r="1131" spans="14:50" x14ac:dyDescent="0.15">
      <c r="N1131" s="1"/>
      <c r="R1131" s="4"/>
      <c r="S1131" s="4"/>
      <c r="AU1131" s="4"/>
      <c r="AV1131" s="4"/>
    </row>
    <row r="1132" spans="14:50" x14ac:dyDescent="0.15">
      <c r="N1132" s="1"/>
      <c r="R1132" s="4"/>
      <c r="S1132" s="4"/>
      <c r="AU1132" s="4"/>
      <c r="AV1132" s="4"/>
    </row>
    <row r="1133" spans="14:50" x14ac:dyDescent="0.15">
      <c r="N1133" s="1"/>
      <c r="R1133" s="4"/>
      <c r="S1133" s="4"/>
      <c r="AU1133" s="4"/>
      <c r="AV1133" s="4"/>
    </row>
    <row r="1134" spans="14:50" x14ac:dyDescent="0.15">
      <c r="N1134" s="1"/>
      <c r="R1134" s="4"/>
      <c r="S1134" s="4"/>
      <c r="AU1134" s="4"/>
      <c r="AV1134" s="4"/>
    </row>
    <row r="1135" spans="14:50" x14ac:dyDescent="0.15">
      <c r="N1135" s="1"/>
      <c r="R1135" s="4"/>
      <c r="S1135" s="4"/>
    </row>
    <row r="1136" spans="14:50" x14ac:dyDescent="0.15">
      <c r="N1136" s="1"/>
      <c r="R1136" s="4"/>
      <c r="S1136" s="4"/>
    </row>
    <row r="1137" spans="14:50" x14ac:dyDescent="0.15">
      <c r="N1137" s="1"/>
      <c r="R1137" s="4"/>
      <c r="S1137" s="4"/>
    </row>
    <row r="1138" spans="14:50" x14ac:dyDescent="0.15">
      <c r="N1138" s="1"/>
      <c r="R1138" s="4"/>
      <c r="S1138" s="4"/>
    </row>
    <row r="1139" spans="14:50" x14ac:dyDescent="0.15">
      <c r="N1139" s="1"/>
      <c r="R1139" s="4"/>
      <c r="S1139" s="4"/>
    </row>
    <row r="1140" spans="14:50" x14ac:dyDescent="0.15">
      <c r="N1140" s="1"/>
      <c r="R1140" s="4"/>
      <c r="S1140" s="4"/>
    </row>
    <row r="1141" spans="14:50" x14ac:dyDescent="0.15">
      <c r="N1141" s="1"/>
      <c r="R1141" s="4"/>
      <c r="S1141" s="4"/>
    </row>
    <row r="1142" spans="14:50" x14ac:dyDescent="0.15">
      <c r="N1142" s="1"/>
      <c r="R1142" s="4"/>
      <c r="S1142" s="4"/>
    </row>
    <row r="1143" spans="14:50" x14ac:dyDescent="0.15">
      <c r="N1143" s="1"/>
      <c r="R1143" s="4"/>
      <c r="S1143" s="4"/>
    </row>
    <row r="1144" spans="14:50" x14ac:dyDescent="0.15">
      <c r="N1144" s="1"/>
      <c r="R1144" s="4"/>
      <c r="S1144" s="4"/>
    </row>
    <row r="1145" spans="14:50" x14ac:dyDescent="0.15">
      <c r="N1145" s="1"/>
      <c r="R1145" s="4"/>
      <c r="S1145" s="4"/>
    </row>
    <row r="1146" spans="14:50" x14ac:dyDescent="0.15">
      <c r="N1146" s="1"/>
      <c r="R1146" s="4"/>
      <c r="S1146" s="4"/>
    </row>
    <row r="1147" spans="14:50" x14ac:dyDescent="0.15">
      <c r="N1147" s="1"/>
      <c r="R1147" s="4"/>
      <c r="S1147" s="4"/>
      <c r="AU1147" s="4"/>
      <c r="AV1147" s="4"/>
      <c r="AW1147" s="4"/>
      <c r="AX1147" s="4"/>
    </row>
    <row r="1148" spans="14:50" x14ac:dyDescent="0.15">
      <c r="N1148" s="1"/>
      <c r="R1148" s="4"/>
      <c r="S1148" s="4"/>
      <c r="AU1148" s="4"/>
      <c r="AV1148" s="4"/>
    </row>
    <row r="1149" spans="14:50" x14ac:dyDescent="0.15">
      <c r="N1149" s="1"/>
      <c r="R1149" s="4"/>
      <c r="S1149" s="4"/>
      <c r="AU1149" s="4"/>
      <c r="AV1149" s="4"/>
    </row>
    <row r="1150" spans="14:50" x14ac:dyDescent="0.15">
      <c r="N1150" s="1"/>
      <c r="R1150" s="4"/>
      <c r="S1150" s="4"/>
      <c r="AU1150" s="4"/>
      <c r="AV1150" s="4"/>
    </row>
    <row r="1151" spans="14:50" x14ac:dyDescent="0.15">
      <c r="N1151" s="1"/>
      <c r="R1151" s="4"/>
      <c r="S1151" s="4"/>
      <c r="AU1151" s="4"/>
      <c r="AV1151" s="4"/>
    </row>
    <row r="1152" spans="14:50" x14ac:dyDescent="0.15">
      <c r="N1152" s="1"/>
      <c r="R1152" s="4"/>
      <c r="S1152" s="4"/>
      <c r="AU1152" s="4"/>
      <c r="AV1152" s="4"/>
    </row>
    <row r="1153" spans="14:50" x14ac:dyDescent="0.15">
      <c r="N1153" s="1"/>
      <c r="R1153" s="4"/>
      <c r="S1153" s="4"/>
      <c r="AU1153" s="4"/>
      <c r="AV1153" s="4"/>
    </row>
    <row r="1154" spans="14:50" x14ac:dyDescent="0.15">
      <c r="N1154" s="1"/>
      <c r="R1154" s="4"/>
      <c r="S1154" s="4"/>
      <c r="AU1154" s="4"/>
      <c r="AV1154" s="4"/>
    </row>
    <row r="1155" spans="14:50" x14ac:dyDescent="0.15">
      <c r="N1155" s="1"/>
      <c r="R1155" s="4"/>
      <c r="S1155" s="4"/>
    </row>
    <row r="1156" spans="14:50" x14ac:dyDescent="0.15">
      <c r="N1156" s="1"/>
      <c r="R1156" s="4"/>
      <c r="S1156" s="4"/>
    </row>
    <row r="1157" spans="14:50" x14ac:dyDescent="0.15">
      <c r="N1157" s="1"/>
      <c r="R1157" s="4"/>
      <c r="S1157" s="4"/>
    </row>
    <row r="1158" spans="14:50" x14ac:dyDescent="0.15">
      <c r="N1158" s="1"/>
      <c r="R1158" s="4"/>
      <c r="S1158" s="4"/>
    </row>
    <row r="1159" spans="14:50" x14ac:dyDescent="0.15">
      <c r="N1159" s="1"/>
      <c r="R1159" s="4"/>
      <c r="S1159" s="4"/>
    </row>
    <row r="1160" spans="14:50" x14ac:dyDescent="0.15">
      <c r="N1160" s="1"/>
      <c r="R1160" s="4"/>
      <c r="S1160" s="4"/>
    </row>
    <row r="1161" spans="14:50" x14ac:dyDescent="0.15">
      <c r="N1161" s="1"/>
      <c r="R1161" s="4"/>
      <c r="S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  <c r="AU1167" s="4"/>
      <c r="AV1167" s="4"/>
      <c r="AW1167" s="4"/>
      <c r="AX1167" s="4"/>
    </row>
    <row r="1168" spans="14:50" x14ac:dyDescent="0.15">
      <c r="N1168" s="1"/>
      <c r="R1168" s="4"/>
      <c r="S1168" s="4"/>
      <c r="AU1168" s="4"/>
      <c r="AV1168" s="4"/>
    </row>
    <row r="1169" spans="14:48" x14ac:dyDescent="0.15">
      <c r="N1169" s="1"/>
      <c r="R1169" s="4"/>
      <c r="S1169" s="4"/>
      <c r="AU1169" s="4"/>
      <c r="AV1169" s="4"/>
    </row>
    <row r="1170" spans="14:48" x14ac:dyDescent="0.15">
      <c r="N1170" s="1"/>
      <c r="R1170" s="4"/>
      <c r="S1170" s="4"/>
      <c r="AU1170" s="4"/>
      <c r="AV1170" s="4"/>
    </row>
    <row r="1171" spans="14:48" x14ac:dyDescent="0.15">
      <c r="N1171" s="1"/>
      <c r="R1171" s="4"/>
      <c r="S1171" s="4"/>
      <c r="AU1171" s="4"/>
      <c r="AV1171" s="4"/>
    </row>
    <row r="1172" spans="14:48" x14ac:dyDescent="0.15">
      <c r="N1172" s="1"/>
      <c r="R1172" s="4"/>
      <c r="S1172" s="4"/>
      <c r="AU1172" s="4"/>
      <c r="AV1172" s="4"/>
    </row>
    <row r="1173" spans="14:48" x14ac:dyDescent="0.15">
      <c r="N1173" s="1"/>
      <c r="R1173" s="4"/>
      <c r="S1173" s="4"/>
      <c r="AU1173" s="4"/>
      <c r="AV1173" s="4"/>
    </row>
    <row r="1174" spans="14:48" x14ac:dyDescent="0.15">
      <c r="N1174" s="1"/>
      <c r="R1174" s="4"/>
      <c r="S1174" s="4"/>
      <c r="AU1174" s="4"/>
      <c r="AV1174" s="4"/>
    </row>
    <row r="1175" spans="14:48" x14ac:dyDescent="0.15">
      <c r="N1175" s="1"/>
      <c r="R1175" s="4"/>
      <c r="S1175" s="4"/>
    </row>
    <row r="1176" spans="14:48" x14ac:dyDescent="0.15">
      <c r="N1176" s="1"/>
      <c r="R1176" s="4"/>
      <c r="S1176" s="4"/>
    </row>
    <row r="1177" spans="14:48" x14ac:dyDescent="0.15">
      <c r="N1177" s="1"/>
      <c r="R1177" s="4"/>
      <c r="S1177" s="4"/>
    </row>
    <row r="1178" spans="14:48" x14ac:dyDescent="0.15">
      <c r="N1178" s="1"/>
      <c r="R1178" s="4"/>
      <c r="S1178" s="4"/>
    </row>
    <row r="1179" spans="14:48" x14ac:dyDescent="0.15">
      <c r="N1179" s="1"/>
      <c r="R1179" s="4"/>
      <c r="S1179" s="4"/>
    </row>
    <row r="1180" spans="14:48" x14ac:dyDescent="0.15">
      <c r="N1180" s="1"/>
      <c r="R1180" s="4"/>
      <c r="S1180" s="4"/>
    </row>
    <row r="1181" spans="14:48" x14ac:dyDescent="0.15">
      <c r="N1181" s="1"/>
      <c r="R1181" s="4"/>
      <c r="S1181" s="4"/>
    </row>
    <row r="1182" spans="14:48" x14ac:dyDescent="0.15">
      <c r="N1182" s="1"/>
      <c r="R1182" s="4"/>
      <c r="S1182" s="4"/>
    </row>
    <row r="1183" spans="14:48" x14ac:dyDescent="0.15">
      <c r="N1183" s="1"/>
      <c r="R1183" s="4"/>
      <c r="S1183" s="4"/>
    </row>
    <row r="1184" spans="14:48" x14ac:dyDescent="0.15">
      <c r="N1184" s="1"/>
      <c r="R1184" s="4"/>
      <c r="S1184" s="4"/>
    </row>
    <row r="1185" spans="14:19" x14ac:dyDescent="0.15">
      <c r="N1185" s="1"/>
      <c r="R1185" s="4"/>
      <c r="S1185" s="4"/>
    </row>
    <row r="1186" spans="14:19" x14ac:dyDescent="0.15">
      <c r="N1186" s="1"/>
      <c r="R1186" s="4"/>
      <c r="S1186" s="4"/>
    </row>
    <row r="1187" spans="14:19" x14ac:dyDescent="0.15">
      <c r="N1187" s="1"/>
      <c r="R1187" s="4"/>
      <c r="S1187" s="4"/>
    </row>
    <row r="1188" spans="14:19" x14ac:dyDescent="0.15">
      <c r="N1188" s="1"/>
      <c r="R1188" s="4"/>
      <c r="S1188" s="4"/>
    </row>
    <row r="1189" spans="14:19" x14ac:dyDescent="0.15">
      <c r="N1189" s="1"/>
      <c r="R1189" s="4"/>
      <c r="S1189" s="4"/>
    </row>
    <row r="1190" spans="14:19" x14ac:dyDescent="0.15">
      <c r="N1190" s="1"/>
      <c r="R1190" s="4"/>
      <c r="S1190" s="4"/>
    </row>
    <row r="1191" spans="14:19" x14ac:dyDescent="0.15">
      <c r="N1191" s="1"/>
      <c r="R1191" s="4"/>
      <c r="S1191" s="4"/>
    </row>
    <row r="1192" spans="14:19" x14ac:dyDescent="0.15">
      <c r="N1192" s="1"/>
      <c r="R1192" s="4"/>
      <c r="S1192" s="4"/>
    </row>
    <row r="1193" spans="14:19" x14ac:dyDescent="0.15">
      <c r="N1193" s="1"/>
      <c r="R1193" s="4"/>
      <c r="S1193" s="4"/>
    </row>
    <row r="1194" spans="14:19" x14ac:dyDescent="0.15">
      <c r="N1194" s="1"/>
      <c r="R1194" s="4"/>
      <c r="S1194" s="4"/>
    </row>
    <row r="1195" spans="14:19" x14ac:dyDescent="0.15">
      <c r="N1195" s="1"/>
      <c r="R1195" s="4"/>
      <c r="S1195" s="4"/>
    </row>
    <row r="1196" spans="14:19" x14ac:dyDescent="0.15">
      <c r="N1196" s="1"/>
      <c r="R1196" s="4"/>
      <c r="S1196" s="4"/>
    </row>
    <row r="1197" spans="14:19" x14ac:dyDescent="0.15">
      <c r="N1197" s="1"/>
      <c r="R1197" s="4"/>
      <c r="S1197" s="4"/>
    </row>
    <row r="1198" spans="14:19" x14ac:dyDescent="0.15">
      <c r="N1198" s="1"/>
      <c r="R1198" s="4"/>
      <c r="S1198" s="4"/>
    </row>
    <row r="1199" spans="14:19" x14ac:dyDescent="0.15">
      <c r="N1199" s="1"/>
      <c r="R1199" s="4"/>
      <c r="S1199" s="4"/>
    </row>
    <row r="1200" spans="14:19" x14ac:dyDescent="0.15">
      <c r="N1200" s="1"/>
      <c r="R1200" s="4"/>
      <c r="S1200" s="4"/>
    </row>
    <row r="1201" spans="14:19" x14ac:dyDescent="0.15">
      <c r="N1201" s="1"/>
      <c r="R1201" s="4"/>
      <c r="S1201" s="4"/>
    </row>
    <row r="1202" spans="14:19" x14ac:dyDescent="0.15">
      <c r="N1202" s="1"/>
      <c r="R1202" s="4"/>
      <c r="S1202" s="4"/>
    </row>
    <row r="1203" spans="14:19" x14ac:dyDescent="0.15">
      <c r="N1203" s="1"/>
      <c r="R1203" s="4"/>
      <c r="S1203" s="4"/>
    </row>
    <row r="1204" spans="14:19" x14ac:dyDescent="0.15">
      <c r="N1204" s="1"/>
      <c r="R1204" s="4"/>
      <c r="S1204" s="4"/>
    </row>
    <row r="1205" spans="14:19" x14ac:dyDescent="0.15">
      <c r="N1205" s="1"/>
      <c r="R1205" s="4"/>
      <c r="S1205" s="4"/>
    </row>
    <row r="1206" spans="14:19" x14ac:dyDescent="0.15">
      <c r="N1206" s="1"/>
      <c r="R1206" s="4"/>
      <c r="S1206" s="4"/>
    </row>
    <row r="1207" spans="14:19" x14ac:dyDescent="0.15">
      <c r="N1207" s="1"/>
      <c r="R1207" s="4"/>
      <c r="S1207" s="4"/>
    </row>
    <row r="1208" spans="14:19" x14ac:dyDescent="0.15">
      <c r="N1208" s="1"/>
      <c r="R1208" s="4"/>
      <c r="S1208" s="4"/>
    </row>
    <row r="1209" spans="14:19" x14ac:dyDescent="0.15">
      <c r="N1209" s="1"/>
      <c r="R1209" s="4"/>
      <c r="S1209" s="4"/>
    </row>
    <row r="1210" spans="14:19" x14ac:dyDescent="0.15">
      <c r="N1210" s="1"/>
      <c r="R1210" s="4"/>
      <c r="S1210" s="4"/>
    </row>
    <row r="1211" spans="14:19" x14ac:dyDescent="0.15">
      <c r="N1211" s="1"/>
      <c r="R1211" s="4"/>
      <c r="S1211" s="4"/>
    </row>
    <row r="1212" spans="14:19" x14ac:dyDescent="0.15">
      <c r="N1212" s="1"/>
      <c r="R1212" s="4"/>
      <c r="S1212" s="4"/>
    </row>
    <row r="1213" spans="14:19" x14ac:dyDescent="0.15">
      <c r="N1213" s="1"/>
      <c r="R1213" s="4"/>
      <c r="S1213" s="4"/>
    </row>
    <row r="1214" spans="14:19" x14ac:dyDescent="0.15">
      <c r="N1214" s="1"/>
      <c r="R1214" s="4"/>
      <c r="S1214" s="4"/>
    </row>
    <row r="1215" spans="14:19" x14ac:dyDescent="0.15">
      <c r="N1215" s="1"/>
      <c r="R1215" s="4"/>
      <c r="S1215" s="4"/>
    </row>
    <row r="1216" spans="14:19" x14ac:dyDescent="0.15">
      <c r="N1216" s="1"/>
      <c r="R1216" s="4"/>
      <c r="S1216" s="4"/>
    </row>
    <row r="1217" spans="14:19" x14ac:dyDescent="0.15">
      <c r="N1217" s="1"/>
      <c r="R1217" s="4"/>
      <c r="S1217" s="4"/>
    </row>
    <row r="1218" spans="14:19" x14ac:dyDescent="0.15">
      <c r="N1218" s="1"/>
      <c r="R1218" s="4"/>
      <c r="S1218" s="4"/>
    </row>
    <row r="1219" spans="14:19" x14ac:dyDescent="0.15">
      <c r="N1219" s="1"/>
      <c r="R1219" s="4"/>
      <c r="S1219" s="4"/>
    </row>
    <row r="1220" spans="14:19" x14ac:dyDescent="0.15">
      <c r="N1220" s="1"/>
      <c r="R1220" s="4"/>
      <c r="S1220" s="4"/>
    </row>
    <row r="1221" spans="14:19" x14ac:dyDescent="0.15">
      <c r="N1221" s="1"/>
      <c r="R1221" s="4"/>
      <c r="S1221" s="4"/>
    </row>
    <row r="1222" spans="14:19" x14ac:dyDescent="0.15">
      <c r="N1222" s="1"/>
      <c r="R1222" s="4"/>
      <c r="S1222" s="4"/>
    </row>
    <row r="1223" spans="14:19" x14ac:dyDescent="0.15">
      <c r="N1223" s="1"/>
      <c r="R1223" s="4"/>
      <c r="S1223" s="4"/>
    </row>
    <row r="1224" spans="14:19" x14ac:dyDescent="0.15">
      <c r="N1224" s="1"/>
      <c r="R1224" s="4"/>
      <c r="S1224" s="4"/>
    </row>
    <row r="1225" spans="14:19" x14ac:dyDescent="0.15">
      <c r="N1225" s="1"/>
      <c r="R1225" s="4"/>
      <c r="S1225" s="4"/>
    </row>
    <row r="1226" spans="14:19" x14ac:dyDescent="0.15">
      <c r="N1226" s="1"/>
      <c r="R1226" s="4"/>
      <c r="S1226" s="4"/>
    </row>
    <row r="1227" spans="14:19" x14ac:dyDescent="0.15">
      <c r="N1227" s="1"/>
      <c r="R1227" s="4"/>
      <c r="S1227" s="4"/>
    </row>
    <row r="1228" spans="14:19" x14ac:dyDescent="0.15">
      <c r="N1228" s="1"/>
      <c r="R1228" s="4"/>
      <c r="S1228" s="4"/>
    </row>
    <row r="1229" spans="14:19" x14ac:dyDescent="0.15">
      <c r="N1229" s="1"/>
      <c r="R1229" s="4"/>
      <c r="S1229" s="4"/>
    </row>
    <row r="1230" spans="14:19" x14ac:dyDescent="0.15">
      <c r="N1230" s="1"/>
      <c r="R1230" s="4"/>
      <c r="S1230" s="4"/>
    </row>
    <row r="1231" spans="14:19" x14ac:dyDescent="0.15">
      <c r="N1231" s="1"/>
      <c r="R1231" s="4"/>
      <c r="S1231" s="4"/>
    </row>
    <row r="1232" spans="14:19" x14ac:dyDescent="0.15">
      <c r="N1232" s="1"/>
      <c r="R1232" s="4"/>
      <c r="S1232" s="4"/>
    </row>
    <row r="1233" spans="14:19" x14ac:dyDescent="0.15">
      <c r="N1233" s="1"/>
      <c r="R1233" s="4"/>
      <c r="S1233" s="4"/>
    </row>
    <row r="1234" spans="14:19" x14ac:dyDescent="0.15">
      <c r="N1234" s="1"/>
      <c r="R1234" s="4"/>
      <c r="S1234" s="4"/>
    </row>
    <row r="1235" spans="14:19" x14ac:dyDescent="0.15">
      <c r="N1235" s="1"/>
      <c r="R1235" s="4"/>
      <c r="S1235" s="4"/>
    </row>
    <row r="1236" spans="14:19" x14ac:dyDescent="0.15">
      <c r="N1236" s="1"/>
      <c r="R1236" s="4"/>
      <c r="S1236" s="4"/>
    </row>
    <row r="1237" spans="14:19" x14ac:dyDescent="0.15">
      <c r="N1237" s="1"/>
      <c r="R1237" s="4"/>
      <c r="S1237" s="4"/>
    </row>
    <row r="1238" spans="14:19" x14ac:dyDescent="0.15">
      <c r="N1238" s="1"/>
      <c r="R1238" s="4"/>
      <c r="S1238" s="4"/>
    </row>
    <row r="1239" spans="14:19" x14ac:dyDescent="0.15">
      <c r="N1239" s="1"/>
      <c r="R1239" s="4"/>
      <c r="S1239" s="4"/>
    </row>
    <row r="1240" spans="14:19" x14ac:dyDescent="0.15">
      <c r="N1240" s="1"/>
      <c r="R1240" s="4"/>
      <c r="S1240" s="4"/>
    </row>
    <row r="1241" spans="14:19" x14ac:dyDescent="0.15">
      <c r="N1241" s="1"/>
      <c r="R1241" s="4"/>
      <c r="S1241" s="4"/>
    </row>
    <row r="1242" spans="14:19" x14ac:dyDescent="0.15">
      <c r="N1242" s="1"/>
      <c r="R1242" s="4"/>
      <c r="S1242" s="4"/>
    </row>
    <row r="1243" spans="14:19" x14ac:dyDescent="0.15">
      <c r="N1243" s="1"/>
      <c r="R1243" s="4"/>
      <c r="S1243" s="4"/>
    </row>
    <row r="1244" spans="14:19" x14ac:dyDescent="0.15">
      <c r="N1244" s="1"/>
      <c r="R1244" s="4"/>
      <c r="S1244" s="4"/>
    </row>
    <row r="1245" spans="14:19" x14ac:dyDescent="0.15">
      <c r="N1245" s="1"/>
      <c r="R1245" s="4"/>
      <c r="S1245" s="4"/>
    </row>
    <row r="1246" spans="14:19" x14ac:dyDescent="0.15">
      <c r="N1246" s="1"/>
      <c r="R1246" s="4"/>
      <c r="S1246" s="4"/>
    </row>
    <row r="1247" spans="14:19" x14ac:dyDescent="0.15">
      <c r="N1247" s="1"/>
      <c r="R1247" s="4"/>
      <c r="S1247" s="4"/>
    </row>
    <row r="1248" spans="14:19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50" x14ac:dyDescent="0.15">
      <c r="N1377" s="1"/>
      <c r="R1377" s="4"/>
      <c r="S1377" s="4"/>
    </row>
    <row r="1378" spans="14:50" x14ac:dyDescent="0.15">
      <c r="N1378" s="1"/>
      <c r="R1378" s="4"/>
      <c r="S1378" s="4"/>
    </row>
    <row r="1379" spans="14:50" x14ac:dyDescent="0.15">
      <c r="N1379" s="1"/>
      <c r="R1379" s="4"/>
      <c r="S1379" s="4"/>
      <c r="AU1379" s="4"/>
      <c r="AV1379" s="4"/>
      <c r="AW1379" s="4"/>
      <c r="AX1379" s="4"/>
    </row>
    <row r="1380" spans="14:50" x14ac:dyDescent="0.15">
      <c r="N1380" s="1"/>
      <c r="R1380" s="4"/>
      <c r="S1380" s="4"/>
      <c r="AU1380" s="4"/>
      <c r="AV1380" s="4"/>
      <c r="AW1380" s="4"/>
      <c r="AX1380" s="4"/>
    </row>
    <row r="1381" spans="14:50" x14ac:dyDescent="0.15">
      <c r="N1381" s="1"/>
      <c r="R1381" s="4"/>
      <c r="S1381" s="4"/>
    </row>
    <row r="1382" spans="14:50" x14ac:dyDescent="0.15">
      <c r="N1382" s="1"/>
      <c r="R1382" s="4"/>
      <c r="S1382" s="4"/>
    </row>
    <row r="1383" spans="14:50" x14ac:dyDescent="0.15">
      <c r="N1383" s="1"/>
      <c r="R1383" s="4"/>
      <c r="S1383" s="4"/>
    </row>
    <row r="1384" spans="14:50" x14ac:dyDescent="0.15">
      <c r="N1384" s="1"/>
      <c r="R1384" s="4"/>
      <c r="S1384" s="4"/>
    </row>
    <row r="1385" spans="14:50" x14ac:dyDescent="0.15">
      <c r="N1385" s="1"/>
      <c r="R1385" s="4"/>
      <c r="S1385" s="4"/>
    </row>
    <row r="1386" spans="14:50" x14ac:dyDescent="0.15">
      <c r="N1386" s="1"/>
      <c r="R1386" s="4"/>
      <c r="S1386" s="4"/>
    </row>
    <row r="1387" spans="14:50" x14ac:dyDescent="0.15">
      <c r="N1387" s="1"/>
      <c r="R1387" s="4"/>
      <c r="S1387" s="4"/>
    </row>
    <row r="1388" spans="14:50" x14ac:dyDescent="0.15">
      <c r="N1388" s="1"/>
      <c r="R1388" s="4"/>
      <c r="S1388" s="4"/>
    </row>
    <row r="1389" spans="14:50" x14ac:dyDescent="0.15">
      <c r="N1389" s="1"/>
      <c r="R1389" s="4"/>
      <c r="S1389" s="4"/>
    </row>
    <row r="1390" spans="14:50" x14ac:dyDescent="0.15">
      <c r="N1390" s="1"/>
      <c r="R1390" s="4"/>
      <c r="S1390" s="4"/>
    </row>
    <row r="1391" spans="14:50" x14ac:dyDescent="0.15">
      <c r="N1391" s="1"/>
      <c r="R1391" s="4"/>
      <c r="S1391" s="4"/>
    </row>
    <row r="1392" spans="14:50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19" x14ac:dyDescent="0.15">
      <c r="N1441" s="1"/>
      <c r="R1441" s="4"/>
      <c r="S1441" s="4"/>
    </row>
    <row r="1442" spans="14:19" x14ac:dyDescent="0.15">
      <c r="N1442" s="1"/>
      <c r="R1442" s="4"/>
      <c r="S1442" s="4"/>
    </row>
    <row r="1443" spans="14:19" x14ac:dyDescent="0.15">
      <c r="N1443" s="1"/>
      <c r="R1443" s="4"/>
      <c r="S1443" s="4"/>
    </row>
    <row r="1444" spans="14:19" x14ac:dyDescent="0.15">
      <c r="N1444" s="1"/>
      <c r="R1444" s="4"/>
      <c r="S1444" s="4"/>
    </row>
    <row r="1445" spans="14:19" x14ac:dyDescent="0.15">
      <c r="N1445" s="1"/>
      <c r="R1445" s="4"/>
      <c r="S1445" s="4"/>
    </row>
    <row r="1446" spans="14:19" x14ac:dyDescent="0.15">
      <c r="N1446" s="1"/>
      <c r="R1446" s="4"/>
      <c r="S1446" s="4"/>
    </row>
    <row r="1447" spans="14:19" x14ac:dyDescent="0.15">
      <c r="N1447" s="1"/>
      <c r="R1447" s="4"/>
      <c r="S1447" s="4"/>
    </row>
    <row r="1448" spans="14:19" x14ac:dyDescent="0.15">
      <c r="N1448" s="1"/>
      <c r="R1448" s="4"/>
      <c r="S1448" s="4"/>
    </row>
    <row r="1449" spans="14:19" x14ac:dyDescent="0.15">
      <c r="N1449" s="1"/>
      <c r="R1449" s="4"/>
      <c r="S1449" s="4"/>
    </row>
    <row r="1450" spans="14:19" x14ac:dyDescent="0.15">
      <c r="N1450" s="1"/>
      <c r="R1450" s="4"/>
      <c r="S1450" s="4"/>
    </row>
    <row r="1451" spans="14:19" x14ac:dyDescent="0.15">
      <c r="N1451" s="1"/>
      <c r="R1451" s="4"/>
      <c r="S1451" s="4"/>
    </row>
    <row r="1452" spans="14:19" x14ac:dyDescent="0.15">
      <c r="N1452" s="1"/>
      <c r="R1452" s="4"/>
      <c r="S1452" s="4"/>
    </row>
    <row r="1453" spans="14:19" x14ac:dyDescent="0.15">
      <c r="N1453" s="1"/>
      <c r="R1453" s="4"/>
      <c r="S1453" s="4"/>
    </row>
    <row r="1454" spans="14:19" x14ac:dyDescent="0.15">
      <c r="N1454" s="1"/>
      <c r="R1454" s="4"/>
      <c r="S1454" s="4"/>
    </row>
    <row r="1455" spans="14:19" x14ac:dyDescent="0.15">
      <c r="N1455" s="1"/>
      <c r="R1455" s="4"/>
      <c r="S1455" s="4"/>
    </row>
    <row r="1456" spans="14:19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50" x14ac:dyDescent="0.15">
      <c r="N1473" s="1"/>
      <c r="R1473" s="4"/>
      <c r="S1473" s="4"/>
    </row>
    <row r="1474" spans="14:50" x14ac:dyDescent="0.15">
      <c r="N1474" s="1"/>
      <c r="R1474" s="4"/>
      <c r="S1474" s="4"/>
    </row>
    <row r="1475" spans="14:50" x14ac:dyDescent="0.15">
      <c r="N1475" s="1"/>
      <c r="R1475" s="4"/>
      <c r="S1475" s="4"/>
    </row>
    <row r="1476" spans="14:50" x14ac:dyDescent="0.15">
      <c r="N1476" s="1"/>
      <c r="R1476" s="4"/>
      <c r="S1476" s="4"/>
    </row>
    <row r="1477" spans="14:50" x14ac:dyDescent="0.15">
      <c r="N1477" s="1"/>
      <c r="R1477" s="4"/>
      <c r="S1477" s="4"/>
      <c r="AU1477" s="4"/>
      <c r="AV1477" s="4"/>
      <c r="AW1477" s="4"/>
      <c r="AX1477" s="4"/>
    </row>
    <row r="1478" spans="14:50" x14ac:dyDescent="0.15">
      <c r="N1478" s="1"/>
      <c r="R1478" s="4"/>
      <c r="S1478" s="4"/>
      <c r="AU1478" s="4"/>
      <c r="AV1478" s="4"/>
    </row>
    <row r="1479" spans="14:50" x14ac:dyDescent="0.15">
      <c r="N1479" s="1"/>
      <c r="R1479" s="4"/>
      <c r="S1479" s="4"/>
      <c r="AU1479" s="4"/>
      <c r="AV1479" s="4"/>
    </row>
    <row r="1480" spans="14:50" x14ac:dyDescent="0.15">
      <c r="N1480" s="1"/>
      <c r="R1480" s="4"/>
      <c r="S1480" s="4"/>
      <c r="AU1480" s="4"/>
      <c r="AV1480" s="4"/>
    </row>
    <row r="1481" spans="14:50" x14ac:dyDescent="0.15">
      <c r="N1481" s="1"/>
      <c r="R1481" s="4"/>
      <c r="S1481" s="4"/>
      <c r="AU1481" s="4"/>
      <c r="AV1481" s="4"/>
    </row>
    <row r="1482" spans="14:50" x14ac:dyDescent="0.15">
      <c r="N1482" s="1"/>
      <c r="R1482" s="4"/>
      <c r="S1482" s="4"/>
      <c r="AU1482" s="4"/>
      <c r="AV1482" s="4"/>
    </row>
    <row r="1483" spans="14:50" x14ac:dyDescent="0.15">
      <c r="N1483" s="1"/>
      <c r="R1483" s="4"/>
      <c r="S1483" s="4"/>
      <c r="AU1483" s="4"/>
      <c r="AV1483" s="4"/>
    </row>
    <row r="1484" spans="14:50" x14ac:dyDescent="0.15">
      <c r="N1484" s="1"/>
      <c r="R1484" s="4"/>
      <c r="S1484" s="4"/>
      <c r="AU1484" s="4"/>
      <c r="AV1484" s="4"/>
    </row>
    <row r="1485" spans="14:50" x14ac:dyDescent="0.15">
      <c r="N1485" s="1"/>
      <c r="R1485" s="4"/>
      <c r="S1485" s="4"/>
    </row>
    <row r="1486" spans="14:50" x14ac:dyDescent="0.15">
      <c r="N1486" s="1"/>
      <c r="R1486" s="4"/>
      <c r="S1486" s="4"/>
    </row>
    <row r="1487" spans="14:50" x14ac:dyDescent="0.15">
      <c r="N1487" s="1"/>
      <c r="R1487" s="4"/>
      <c r="S1487" s="4"/>
    </row>
    <row r="1488" spans="14:50" x14ac:dyDescent="0.15">
      <c r="N1488" s="1"/>
      <c r="R1488" s="4"/>
      <c r="S1488" s="4"/>
    </row>
    <row r="1489" spans="14:50" x14ac:dyDescent="0.15">
      <c r="N1489" s="1"/>
      <c r="R1489" s="4"/>
      <c r="S1489" s="4"/>
    </row>
    <row r="1490" spans="14:50" x14ac:dyDescent="0.15">
      <c r="N1490" s="1"/>
      <c r="R1490" s="4"/>
      <c r="S1490" s="4"/>
    </row>
    <row r="1491" spans="14:50" x14ac:dyDescent="0.15">
      <c r="N1491" s="1"/>
      <c r="R1491" s="4"/>
      <c r="S1491" s="4"/>
    </row>
    <row r="1492" spans="14:50" x14ac:dyDescent="0.15">
      <c r="N1492" s="1"/>
      <c r="R1492" s="4"/>
      <c r="S1492" s="4"/>
    </row>
    <row r="1493" spans="14:50" x14ac:dyDescent="0.15">
      <c r="N1493" s="1"/>
      <c r="R1493" s="4"/>
      <c r="S1493" s="4"/>
    </row>
    <row r="1494" spans="14:50" x14ac:dyDescent="0.15">
      <c r="N1494" s="1"/>
      <c r="R1494" s="4"/>
      <c r="S1494" s="4"/>
    </row>
    <row r="1495" spans="14:50" x14ac:dyDescent="0.15">
      <c r="N1495" s="1"/>
      <c r="R1495" s="4"/>
      <c r="S1495" s="4"/>
    </row>
    <row r="1496" spans="14:50" x14ac:dyDescent="0.15">
      <c r="N1496" s="1"/>
      <c r="R1496" s="4"/>
      <c r="S1496" s="4"/>
    </row>
    <row r="1497" spans="14:50" x14ac:dyDescent="0.15">
      <c r="N1497" s="1"/>
      <c r="R1497" s="4"/>
      <c r="S1497" s="4"/>
      <c r="AU1497" s="4"/>
      <c r="AV1497" s="4"/>
      <c r="AW1497" s="4"/>
      <c r="AX1497" s="4"/>
    </row>
    <row r="1498" spans="14:50" x14ac:dyDescent="0.15">
      <c r="N1498" s="1"/>
      <c r="R1498" s="4"/>
      <c r="S1498" s="4"/>
      <c r="AU1498" s="4"/>
      <c r="AV1498" s="4"/>
    </row>
    <row r="1499" spans="14:50" x14ac:dyDescent="0.15">
      <c r="N1499" s="1"/>
      <c r="R1499" s="4"/>
      <c r="S1499" s="4"/>
      <c r="AU1499" s="4"/>
      <c r="AV1499" s="4"/>
    </row>
    <row r="1500" spans="14:50" x14ac:dyDescent="0.15">
      <c r="N1500" s="1"/>
      <c r="R1500" s="4"/>
      <c r="S1500" s="4"/>
      <c r="AU1500" s="4"/>
      <c r="AV1500" s="4"/>
    </row>
    <row r="1501" spans="14:50" x14ac:dyDescent="0.15">
      <c r="N1501" s="1"/>
      <c r="R1501" s="4"/>
      <c r="S1501" s="4"/>
      <c r="AU1501" s="4"/>
      <c r="AV1501" s="4"/>
    </row>
    <row r="1502" spans="14:50" x14ac:dyDescent="0.15">
      <c r="N1502" s="1"/>
      <c r="R1502" s="4"/>
      <c r="S1502" s="4"/>
      <c r="AU1502" s="4"/>
      <c r="AV1502" s="4"/>
    </row>
    <row r="1503" spans="14:50" x14ac:dyDescent="0.15">
      <c r="N1503" s="1"/>
      <c r="R1503" s="4"/>
      <c r="S1503" s="4"/>
      <c r="AU1503" s="4"/>
      <c r="AV1503" s="4"/>
    </row>
    <row r="1504" spans="14:50" x14ac:dyDescent="0.15">
      <c r="N1504" s="1"/>
      <c r="R1504" s="4"/>
      <c r="S1504" s="4"/>
      <c r="AU1504" s="4"/>
      <c r="AV1504" s="4"/>
    </row>
    <row r="1505" spans="14:50" x14ac:dyDescent="0.15">
      <c r="N1505" s="1"/>
      <c r="R1505" s="4"/>
      <c r="S1505" s="4"/>
    </row>
    <row r="1506" spans="14:50" x14ac:dyDescent="0.15">
      <c r="N1506" s="1"/>
      <c r="R1506" s="4"/>
      <c r="S1506" s="4"/>
    </row>
    <row r="1507" spans="14:50" x14ac:dyDescent="0.15">
      <c r="N1507" s="1"/>
      <c r="R1507" s="4"/>
      <c r="S1507" s="4"/>
    </row>
    <row r="1508" spans="14:50" x14ac:dyDescent="0.15">
      <c r="N1508" s="1"/>
      <c r="R1508" s="4"/>
      <c r="S1508" s="4"/>
    </row>
    <row r="1509" spans="14:50" x14ac:dyDescent="0.15">
      <c r="N1509" s="1"/>
      <c r="R1509" s="4"/>
      <c r="S1509" s="4"/>
    </row>
    <row r="1510" spans="14:50" x14ac:dyDescent="0.15">
      <c r="N1510" s="1"/>
      <c r="R1510" s="4"/>
      <c r="S1510" s="4"/>
    </row>
    <row r="1511" spans="14:50" x14ac:dyDescent="0.15">
      <c r="N1511" s="1"/>
      <c r="R1511" s="4"/>
      <c r="S1511" s="4"/>
    </row>
    <row r="1512" spans="14:50" x14ac:dyDescent="0.15">
      <c r="N1512" s="1"/>
      <c r="R1512" s="4"/>
      <c r="S1512" s="4"/>
    </row>
    <row r="1513" spans="14:50" x14ac:dyDescent="0.15">
      <c r="N1513" s="1"/>
      <c r="R1513" s="4"/>
      <c r="S1513" s="4"/>
    </row>
    <row r="1514" spans="14:50" x14ac:dyDescent="0.15">
      <c r="N1514" s="1"/>
      <c r="R1514" s="4"/>
      <c r="S1514" s="4"/>
    </row>
    <row r="1515" spans="14:50" x14ac:dyDescent="0.15">
      <c r="N1515" s="1"/>
      <c r="R1515" s="4"/>
      <c r="S1515" s="4"/>
    </row>
    <row r="1516" spans="14:50" x14ac:dyDescent="0.15">
      <c r="N1516" s="1"/>
      <c r="R1516" s="4"/>
      <c r="S1516" s="4"/>
    </row>
    <row r="1517" spans="14:50" x14ac:dyDescent="0.15">
      <c r="N1517" s="1"/>
      <c r="R1517" s="4"/>
      <c r="S1517" s="4"/>
      <c r="AU1517" s="4"/>
      <c r="AV1517" s="4"/>
      <c r="AW1517" s="4"/>
      <c r="AX1517" s="4"/>
    </row>
    <row r="1518" spans="14:50" x14ac:dyDescent="0.15">
      <c r="N1518" s="1"/>
      <c r="R1518" s="4"/>
      <c r="S1518" s="4"/>
      <c r="AU1518" s="4"/>
      <c r="AV1518" s="4"/>
    </row>
    <row r="1519" spans="14:50" x14ac:dyDescent="0.15">
      <c r="N1519" s="1"/>
      <c r="R1519" s="4"/>
      <c r="S1519" s="4"/>
      <c r="AU1519" s="4"/>
      <c r="AV1519" s="4"/>
    </row>
    <row r="1520" spans="14:50" x14ac:dyDescent="0.15">
      <c r="N1520" s="1"/>
      <c r="R1520" s="4"/>
      <c r="S1520" s="4"/>
      <c r="AU1520" s="4"/>
      <c r="AV1520" s="4"/>
    </row>
    <row r="1521" spans="14:48" x14ac:dyDescent="0.15">
      <c r="N1521" s="1"/>
      <c r="R1521" s="4"/>
      <c r="S1521" s="4"/>
      <c r="AU1521" s="4"/>
      <c r="AV1521" s="4"/>
    </row>
    <row r="1522" spans="14:48" x14ac:dyDescent="0.15">
      <c r="N1522" s="1"/>
      <c r="R1522" s="4"/>
      <c r="S1522" s="4"/>
      <c r="AU1522" s="4"/>
      <c r="AV1522" s="4"/>
    </row>
    <row r="1523" spans="14:48" x14ac:dyDescent="0.15">
      <c r="N1523" s="1"/>
      <c r="R1523" s="4"/>
      <c r="S1523" s="4"/>
      <c r="AU1523" s="4"/>
      <c r="AV1523" s="4"/>
    </row>
    <row r="1524" spans="14:48" x14ac:dyDescent="0.15">
      <c r="N1524" s="1"/>
      <c r="R1524" s="4"/>
      <c r="S1524" s="4"/>
      <c r="AU1524" s="4"/>
      <c r="AV1524" s="4"/>
    </row>
    <row r="1525" spans="14:48" x14ac:dyDescent="0.15">
      <c r="N1525" s="1"/>
      <c r="R1525" s="4"/>
      <c r="S1525" s="4"/>
    </row>
    <row r="1526" spans="14:48" x14ac:dyDescent="0.15">
      <c r="N1526" s="1"/>
      <c r="R1526" s="4"/>
      <c r="S1526" s="4"/>
    </row>
    <row r="1527" spans="14:48" x14ac:dyDescent="0.15">
      <c r="N1527" s="1"/>
      <c r="R1527" s="4"/>
      <c r="S1527" s="4"/>
    </row>
    <row r="1528" spans="14:48" x14ac:dyDescent="0.15">
      <c r="N1528" s="1"/>
      <c r="R1528" s="4"/>
      <c r="S1528" s="4"/>
    </row>
    <row r="1529" spans="14:48" x14ac:dyDescent="0.15">
      <c r="N1529" s="1"/>
      <c r="R1529" s="4"/>
      <c r="S1529" s="4"/>
    </row>
    <row r="1530" spans="14:48" x14ac:dyDescent="0.15">
      <c r="N1530" s="1"/>
      <c r="R1530" s="4"/>
      <c r="S1530" s="4"/>
    </row>
    <row r="1531" spans="14:48" x14ac:dyDescent="0.15">
      <c r="N1531" s="1"/>
      <c r="R1531" s="4"/>
      <c r="S1531" s="4"/>
    </row>
    <row r="1532" spans="14:48" x14ac:dyDescent="0.15">
      <c r="N1532" s="1"/>
      <c r="R1532" s="4"/>
      <c r="S1532" s="4"/>
    </row>
    <row r="1533" spans="14:48" x14ac:dyDescent="0.15">
      <c r="N1533" s="1"/>
      <c r="R1533" s="4"/>
      <c r="S1533" s="4"/>
    </row>
    <row r="1534" spans="14:48" x14ac:dyDescent="0.15">
      <c r="N1534" s="1"/>
      <c r="R1534" s="4"/>
      <c r="S1534" s="4"/>
    </row>
    <row r="1535" spans="14:48" x14ac:dyDescent="0.15">
      <c r="N1535" s="1"/>
      <c r="R1535" s="4"/>
      <c r="S1535" s="4"/>
    </row>
    <row r="1536" spans="14:48" x14ac:dyDescent="0.15">
      <c r="N1536" s="1"/>
      <c r="R1536" s="4"/>
      <c r="S1536" s="4"/>
    </row>
    <row r="1537" spans="14:19" x14ac:dyDescent="0.15">
      <c r="N1537" s="1"/>
      <c r="R1537" s="4"/>
      <c r="S1537" s="4"/>
    </row>
    <row r="1538" spans="14:19" x14ac:dyDescent="0.15">
      <c r="N1538" s="1"/>
      <c r="R1538" s="4"/>
      <c r="S1538" s="4"/>
    </row>
    <row r="1539" spans="14:19" x14ac:dyDescent="0.15">
      <c r="N1539" s="1"/>
      <c r="R1539" s="4"/>
      <c r="S1539" s="4"/>
    </row>
    <row r="1540" spans="14:19" x14ac:dyDescent="0.15">
      <c r="N1540" s="1"/>
      <c r="R1540" s="4"/>
      <c r="S1540" s="4"/>
    </row>
    <row r="1541" spans="14:19" x14ac:dyDescent="0.15">
      <c r="N1541" s="1"/>
      <c r="R1541" s="4"/>
      <c r="S1541" s="4"/>
    </row>
    <row r="1542" spans="14:19" x14ac:dyDescent="0.15">
      <c r="N1542" s="1"/>
      <c r="R1542" s="4"/>
      <c r="S1542" s="4"/>
    </row>
    <row r="1543" spans="14:19" x14ac:dyDescent="0.15">
      <c r="N1543" s="1"/>
      <c r="R1543" s="4"/>
      <c r="S1543" s="4"/>
    </row>
    <row r="1544" spans="14:19" x14ac:dyDescent="0.15">
      <c r="N1544" s="1"/>
      <c r="R1544" s="4"/>
      <c r="S1544" s="4"/>
    </row>
    <row r="1545" spans="14:19" x14ac:dyDescent="0.15">
      <c r="N1545" s="1"/>
      <c r="R1545" s="4"/>
      <c r="S1545" s="4"/>
    </row>
    <row r="1546" spans="14:19" x14ac:dyDescent="0.15">
      <c r="N1546" s="1"/>
      <c r="R1546" s="4"/>
      <c r="S1546" s="4"/>
    </row>
    <row r="1547" spans="14:19" x14ac:dyDescent="0.15">
      <c r="N1547" s="1"/>
      <c r="R1547" s="4"/>
      <c r="S1547" s="4"/>
    </row>
    <row r="1548" spans="14:19" x14ac:dyDescent="0.15">
      <c r="N1548" s="1"/>
      <c r="R1548" s="4"/>
      <c r="S1548" s="4"/>
    </row>
    <row r="1549" spans="14:19" x14ac:dyDescent="0.15">
      <c r="N1549" s="1"/>
      <c r="R1549" s="4"/>
      <c r="S1549" s="4"/>
    </row>
    <row r="1550" spans="14:19" x14ac:dyDescent="0.15">
      <c r="N1550" s="1"/>
      <c r="R1550" s="4"/>
      <c r="S1550" s="4"/>
    </row>
    <row r="1551" spans="14:19" x14ac:dyDescent="0.15">
      <c r="N1551" s="1"/>
      <c r="R1551" s="4"/>
      <c r="S1551" s="4"/>
    </row>
    <row r="1552" spans="14:19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  <c r="AU1558" s="4"/>
      <c r="AV1558" s="4"/>
      <c r="AW1558" s="4"/>
      <c r="AX1558" s="4"/>
    </row>
    <row r="1559" spans="14:50" x14ac:dyDescent="0.15">
      <c r="N1559" s="1"/>
      <c r="R1559" s="4"/>
      <c r="S1559" s="4"/>
      <c r="AU1559" s="4"/>
      <c r="AV1559" s="4"/>
    </row>
    <row r="1560" spans="14:50" x14ac:dyDescent="0.15">
      <c r="N1560" s="1"/>
      <c r="R1560" s="4"/>
      <c r="S1560" s="4"/>
      <c r="AU1560" s="4"/>
      <c r="AV1560" s="4"/>
    </row>
    <row r="1561" spans="14:50" x14ac:dyDescent="0.15">
      <c r="N1561" s="1"/>
      <c r="R1561" s="4"/>
      <c r="S1561" s="4"/>
      <c r="AU1561" s="4"/>
      <c r="AV1561" s="4"/>
    </row>
    <row r="1562" spans="14:50" x14ac:dyDescent="0.15">
      <c r="N1562" s="1"/>
      <c r="R1562" s="4"/>
      <c r="S1562" s="4"/>
      <c r="AU1562" s="4"/>
      <c r="AV1562" s="4"/>
    </row>
    <row r="1563" spans="14:50" x14ac:dyDescent="0.15">
      <c r="N1563" s="1"/>
      <c r="R1563" s="4"/>
      <c r="S1563" s="4"/>
      <c r="AU1563" s="4"/>
      <c r="AV1563" s="4"/>
    </row>
    <row r="1564" spans="14:50" x14ac:dyDescent="0.15">
      <c r="N1564" s="1"/>
      <c r="R1564" s="4"/>
      <c r="S1564" s="4"/>
      <c r="AU1564" s="4"/>
      <c r="AV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</row>
    <row r="1567" spans="14:50" x14ac:dyDescent="0.15">
      <c r="N1567" s="1"/>
      <c r="R1567" s="4"/>
      <c r="S1567" s="4"/>
    </row>
    <row r="1568" spans="14:50" x14ac:dyDescent="0.15">
      <c r="N1568" s="1"/>
      <c r="R1568" s="4"/>
      <c r="S1568" s="4"/>
    </row>
    <row r="1569" spans="14:50" x14ac:dyDescent="0.15">
      <c r="N1569" s="1"/>
      <c r="R1569" s="4"/>
      <c r="S1569" s="4"/>
    </row>
    <row r="1570" spans="14:50" x14ac:dyDescent="0.15">
      <c r="N1570" s="1"/>
      <c r="R1570" s="4"/>
      <c r="S1570" s="4"/>
    </row>
    <row r="1571" spans="14:50" x14ac:dyDescent="0.15">
      <c r="N1571" s="1"/>
      <c r="R1571" s="4"/>
      <c r="S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  <c r="AU1578" s="4"/>
      <c r="AV1578" s="4"/>
      <c r="AW1578" s="4"/>
      <c r="AX1578" s="4"/>
    </row>
    <row r="1579" spans="14:50" x14ac:dyDescent="0.15">
      <c r="N1579" s="1"/>
      <c r="R1579" s="4"/>
      <c r="S1579" s="4"/>
      <c r="AU1579" s="4"/>
      <c r="AV1579" s="4"/>
    </row>
    <row r="1580" spans="14:50" x14ac:dyDescent="0.15">
      <c r="N1580" s="1"/>
      <c r="R1580" s="4"/>
      <c r="S1580" s="4"/>
      <c r="AU1580" s="4"/>
      <c r="AV1580" s="4"/>
    </row>
    <row r="1581" spans="14:50" x14ac:dyDescent="0.15">
      <c r="N1581" s="1"/>
      <c r="R1581" s="4"/>
      <c r="S1581" s="4"/>
      <c r="AU1581" s="4"/>
      <c r="AV1581" s="4"/>
    </row>
    <row r="1582" spans="14:50" x14ac:dyDescent="0.15">
      <c r="N1582" s="1"/>
      <c r="R1582" s="4"/>
      <c r="S1582" s="4"/>
      <c r="AU1582" s="4"/>
      <c r="AV1582" s="4"/>
    </row>
    <row r="1583" spans="14:50" x14ac:dyDescent="0.15">
      <c r="N1583" s="1"/>
      <c r="R1583" s="4"/>
      <c r="S1583" s="4"/>
      <c r="AU1583" s="4"/>
      <c r="AV1583" s="4"/>
    </row>
    <row r="1584" spans="14:50" x14ac:dyDescent="0.15">
      <c r="N1584" s="1"/>
      <c r="R1584" s="4"/>
      <c r="S1584" s="4"/>
      <c r="AU1584" s="4"/>
      <c r="AV1584" s="4"/>
    </row>
    <row r="1585" spans="14:50" x14ac:dyDescent="0.15">
      <c r="N1585" s="1"/>
      <c r="R1585" s="4"/>
      <c r="S1585" s="4"/>
      <c r="AU1585" s="4"/>
      <c r="AV1585" s="4"/>
    </row>
    <row r="1586" spans="14:50" x14ac:dyDescent="0.15">
      <c r="N1586" s="1"/>
      <c r="R1586" s="4"/>
      <c r="S1586" s="4"/>
    </row>
    <row r="1587" spans="14:50" x14ac:dyDescent="0.15">
      <c r="N1587" s="1"/>
      <c r="R1587" s="4"/>
      <c r="S1587" s="4"/>
    </row>
    <row r="1588" spans="14:50" x14ac:dyDescent="0.15">
      <c r="N1588" s="1"/>
      <c r="R1588" s="4"/>
      <c r="S1588" s="4"/>
    </row>
    <row r="1589" spans="14:50" x14ac:dyDescent="0.15">
      <c r="N1589" s="1"/>
      <c r="R1589" s="4"/>
      <c r="S1589" s="4"/>
    </row>
    <row r="1590" spans="14:50" x14ac:dyDescent="0.15">
      <c r="N1590" s="1"/>
      <c r="R1590" s="4"/>
      <c r="S1590" s="4"/>
    </row>
    <row r="1591" spans="14:50" x14ac:dyDescent="0.15">
      <c r="N1591" s="1"/>
      <c r="R1591" s="4"/>
      <c r="S1591" s="4"/>
    </row>
    <row r="1592" spans="14:50" x14ac:dyDescent="0.15">
      <c r="N1592" s="1"/>
      <c r="R1592" s="4"/>
      <c r="S1592" s="4"/>
    </row>
    <row r="1593" spans="14:50" x14ac:dyDescent="0.15">
      <c r="N1593" s="1"/>
      <c r="R1593" s="4"/>
      <c r="S1593" s="4"/>
    </row>
    <row r="1594" spans="14:50" x14ac:dyDescent="0.15">
      <c r="N1594" s="1"/>
      <c r="R1594" s="4"/>
      <c r="S1594" s="4"/>
    </row>
    <row r="1595" spans="14:50" x14ac:dyDescent="0.15">
      <c r="N1595" s="1"/>
      <c r="R1595" s="4"/>
      <c r="S1595" s="4"/>
    </row>
    <row r="1596" spans="14:50" x14ac:dyDescent="0.15">
      <c r="N1596" s="1"/>
      <c r="R1596" s="4"/>
      <c r="S1596" s="4"/>
    </row>
    <row r="1597" spans="14:50" x14ac:dyDescent="0.15">
      <c r="N1597" s="1"/>
      <c r="R1597" s="4"/>
      <c r="S1597" s="4"/>
    </row>
    <row r="1598" spans="14:50" x14ac:dyDescent="0.15">
      <c r="N1598" s="1"/>
      <c r="R1598" s="4"/>
      <c r="S1598" s="4"/>
      <c r="AU1598" s="4"/>
      <c r="AV1598" s="4"/>
      <c r="AW1598" s="4"/>
      <c r="AX1598" s="4"/>
    </row>
    <row r="1599" spans="14:50" x14ac:dyDescent="0.15">
      <c r="N1599" s="1"/>
      <c r="R1599" s="4"/>
      <c r="S1599" s="4"/>
      <c r="AU1599" s="4"/>
      <c r="AV1599" s="4"/>
    </row>
    <row r="1600" spans="14:50" x14ac:dyDescent="0.15">
      <c r="N1600" s="1"/>
      <c r="R1600" s="4"/>
      <c r="S1600" s="4"/>
      <c r="AU1600" s="4"/>
      <c r="AV1600" s="4"/>
    </row>
    <row r="1601" spans="14:48" x14ac:dyDescent="0.15">
      <c r="N1601" s="1"/>
      <c r="R1601" s="4"/>
      <c r="S1601" s="4"/>
      <c r="AU1601" s="4"/>
      <c r="AV1601" s="4"/>
    </row>
    <row r="1602" spans="14:48" x14ac:dyDescent="0.15">
      <c r="N1602" s="1"/>
      <c r="R1602" s="4"/>
      <c r="S1602" s="4"/>
      <c r="AU1602" s="4"/>
      <c r="AV1602" s="4"/>
    </row>
    <row r="1603" spans="14:48" x14ac:dyDescent="0.15">
      <c r="N1603" s="1"/>
      <c r="R1603" s="4"/>
      <c r="S1603" s="4"/>
      <c r="AU1603" s="4"/>
      <c r="AV1603" s="4"/>
    </row>
    <row r="1604" spans="14:48" x14ac:dyDescent="0.15">
      <c r="N1604" s="1"/>
      <c r="R1604" s="4"/>
      <c r="S1604" s="4"/>
      <c r="AU1604" s="4"/>
      <c r="AV1604" s="4"/>
    </row>
    <row r="1605" spans="14:48" x14ac:dyDescent="0.15">
      <c r="N1605" s="1"/>
      <c r="R1605" s="4"/>
      <c r="S1605" s="4"/>
      <c r="AU1605" s="4"/>
      <c r="AV1605" s="4"/>
    </row>
    <row r="1606" spans="14:48" x14ac:dyDescent="0.15">
      <c r="N1606" s="1"/>
      <c r="R1606" s="4"/>
      <c r="S1606" s="4"/>
    </row>
    <row r="1607" spans="14:48" x14ac:dyDescent="0.15">
      <c r="N1607" s="1"/>
      <c r="R1607" s="4"/>
      <c r="S1607" s="4"/>
    </row>
    <row r="1608" spans="14:48" x14ac:dyDescent="0.15">
      <c r="N1608" s="1"/>
      <c r="R1608" s="4"/>
      <c r="S1608" s="4"/>
    </row>
    <row r="1609" spans="14:48" x14ac:dyDescent="0.15">
      <c r="N1609" s="1"/>
      <c r="R1609" s="4"/>
      <c r="S1609" s="4"/>
    </row>
    <row r="1610" spans="14:48" x14ac:dyDescent="0.15">
      <c r="N1610" s="1"/>
      <c r="R1610" s="4"/>
      <c r="S1610" s="4"/>
    </row>
    <row r="1611" spans="14:48" x14ac:dyDescent="0.15">
      <c r="N1611" s="1"/>
      <c r="R1611" s="4"/>
      <c r="S1611" s="4"/>
    </row>
    <row r="1612" spans="14:48" x14ac:dyDescent="0.15">
      <c r="N1612" s="1"/>
      <c r="R1612" s="4"/>
      <c r="S1612" s="4"/>
    </row>
    <row r="1613" spans="14:48" x14ac:dyDescent="0.15">
      <c r="N1613" s="1"/>
      <c r="R1613" s="4"/>
      <c r="S1613" s="4"/>
    </row>
    <row r="1614" spans="14:48" x14ac:dyDescent="0.15">
      <c r="N1614" s="1"/>
      <c r="R1614" s="4"/>
      <c r="S1614" s="4"/>
    </row>
    <row r="1615" spans="14:48" x14ac:dyDescent="0.15">
      <c r="N1615" s="1"/>
      <c r="R1615" s="4"/>
      <c r="S1615" s="4"/>
    </row>
    <row r="1616" spans="14:48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  <c r="AU1618" s="4"/>
      <c r="AV1618" s="4"/>
      <c r="AW1618" s="4"/>
      <c r="AX1618" s="4"/>
    </row>
    <row r="1619" spans="14:50" x14ac:dyDescent="0.15">
      <c r="N1619" s="1"/>
      <c r="R1619" s="4"/>
      <c r="S1619" s="4"/>
      <c r="AU1619" s="4"/>
      <c r="AV1619" s="4"/>
    </row>
    <row r="1620" spans="14:50" x14ac:dyDescent="0.15">
      <c r="N1620" s="1"/>
      <c r="R1620" s="4"/>
      <c r="S1620" s="4"/>
      <c r="AU1620" s="4"/>
      <c r="AV1620" s="4"/>
    </row>
    <row r="1621" spans="14:50" x14ac:dyDescent="0.15">
      <c r="N1621" s="1"/>
      <c r="R1621" s="4"/>
      <c r="S1621" s="4"/>
      <c r="AU1621" s="4"/>
      <c r="AV1621" s="4"/>
    </row>
    <row r="1622" spans="14:50" x14ac:dyDescent="0.15">
      <c r="N1622" s="1"/>
      <c r="R1622" s="4"/>
      <c r="S1622" s="4"/>
      <c r="AU1622" s="4"/>
      <c r="AV1622" s="4"/>
    </row>
    <row r="1623" spans="14:50" x14ac:dyDescent="0.15">
      <c r="N1623" s="1"/>
      <c r="R1623" s="4"/>
      <c r="S1623" s="4"/>
      <c r="AU1623" s="4"/>
      <c r="AV1623" s="4"/>
    </row>
    <row r="1624" spans="14:50" x14ac:dyDescent="0.15">
      <c r="N1624" s="1"/>
      <c r="R1624" s="4"/>
      <c r="S1624" s="4"/>
      <c r="AU1624" s="4"/>
      <c r="AV1624" s="4"/>
    </row>
    <row r="1625" spans="14:50" x14ac:dyDescent="0.15">
      <c r="N1625" s="1"/>
      <c r="R1625" s="4"/>
      <c r="S1625" s="4"/>
      <c r="AU1625" s="4"/>
      <c r="AV1625" s="4"/>
    </row>
    <row r="1626" spans="14:50" x14ac:dyDescent="0.15">
      <c r="N1626" s="1"/>
      <c r="R1626" s="4"/>
      <c r="S1626" s="4"/>
    </row>
    <row r="1627" spans="14:50" x14ac:dyDescent="0.15">
      <c r="N1627" s="1"/>
      <c r="R1627" s="4"/>
      <c r="S1627" s="4"/>
    </row>
    <row r="1628" spans="14:50" x14ac:dyDescent="0.15">
      <c r="N1628" s="1"/>
      <c r="R1628" s="4"/>
      <c r="S1628" s="4"/>
    </row>
    <row r="1629" spans="14:50" x14ac:dyDescent="0.15">
      <c r="N1629" s="1"/>
      <c r="R1629" s="4"/>
      <c r="S1629" s="4"/>
    </row>
    <row r="1630" spans="14:50" x14ac:dyDescent="0.15">
      <c r="N1630" s="1"/>
      <c r="R1630" s="4"/>
      <c r="S1630" s="4"/>
    </row>
    <row r="1631" spans="14:50" x14ac:dyDescent="0.15">
      <c r="N1631" s="1"/>
      <c r="R1631" s="4"/>
      <c r="S1631" s="4"/>
    </row>
    <row r="1632" spans="14:50" x14ac:dyDescent="0.15">
      <c r="N1632" s="1"/>
      <c r="R1632" s="4"/>
      <c r="S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  <c r="AU1638" s="4"/>
      <c r="AV1638" s="4"/>
      <c r="AW1638" s="4"/>
      <c r="AX1638" s="4"/>
    </row>
    <row r="1639" spans="14:50" x14ac:dyDescent="0.15">
      <c r="N1639" s="1"/>
      <c r="R1639" s="4"/>
      <c r="S1639" s="4"/>
      <c r="AU1639" s="4"/>
      <c r="AV1639" s="4"/>
    </row>
    <row r="1640" spans="14:50" x14ac:dyDescent="0.15">
      <c r="N1640" s="1"/>
      <c r="R1640" s="4"/>
      <c r="S1640" s="4"/>
      <c r="AU1640" s="4"/>
      <c r="AV1640" s="4"/>
    </row>
    <row r="1641" spans="14:50" x14ac:dyDescent="0.15">
      <c r="N1641" s="1"/>
      <c r="R1641" s="4"/>
      <c r="S1641" s="4"/>
      <c r="AU1641" s="4"/>
      <c r="AV1641" s="4"/>
    </row>
    <row r="1642" spans="14:50" x14ac:dyDescent="0.15">
      <c r="N1642" s="1"/>
      <c r="R1642" s="4"/>
      <c r="S1642" s="4"/>
      <c r="AU1642" s="4"/>
      <c r="AV1642" s="4"/>
    </row>
    <row r="1643" spans="14:50" x14ac:dyDescent="0.15">
      <c r="N1643" s="1"/>
      <c r="R1643" s="4"/>
      <c r="S1643" s="4"/>
      <c r="AU1643" s="4"/>
      <c r="AV1643" s="4"/>
    </row>
    <row r="1644" spans="14:50" x14ac:dyDescent="0.15">
      <c r="N1644" s="1"/>
      <c r="R1644" s="4"/>
      <c r="S1644" s="4"/>
      <c r="AU1644" s="4"/>
      <c r="AV1644" s="4"/>
    </row>
    <row r="1645" spans="14:50" x14ac:dyDescent="0.15">
      <c r="N1645" s="1"/>
      <c r="R1645" s="4"/>
      <c r="S1645" s="4"/>
      <c r="AU1645" s="4"/>
      <c r="AV1645" s="4"/>
    </row>
    <row r="1646" spans="14:50" x14ac:dyDescent="0.15">
      <c r="N1646" s="1"/>
      <c r="R1646" s="4"/>
      <c r="S1646" s="4"/>
    </row>
    <row r="1647" spans="14:50" x14ac:dyDescent="0.15">
      <c r="N1647" s="1"/>
      <c r="R1647" s="4"/>
      <c r="S1647" s="4"/>
    </row>
    <row r="1648" spans="14:50" x14ac:dyDescent="0.15">
      <c r="N1648" s="1"/>
      <c r="R1648" s="4"/>
      <c r="S1648" s="4"/>
    </row>
    <row r="1649" spans="14:50" x14ac:dyDescent="0.15">
      <c r="N1649" s="1"/>
      <c r="R1649" s="4"/>
      <c r="S1649" s="4"/>
    </row>
    <row r="1650" spans="14:50" x14ac:dyDescent="0.15">
      <c r="N1650" s="1"/>
      <c r="R1650" s="4"/>
      <c r="S1650" s="4"/>
    </row>
    <row r="1651" spans="14:50" x14ac:dyDescent="0.15">
      <c r="N1651" s="1"/>
      <c r="R1651" s="4"/>
      <c r="S1651" s="4"/>
    </row>
    <row r="1652" spans="14:50" x14ac:dyDescent="0.15">
      <c r="N1652" s="1"/>
      <c r="R1652" s="4"/>
      <c r="S1652" s="4"/>
    </row>
    <row r="1653" spans="14:50" x14ac:dyDescent="0.15">
      <c r="N1653" s="1"/>
      <c r="R1653" s="4"/>
      <c r="S1653" s="4"/>
    </row>
    <row r="1654" spans="14:50" x14ac:dyDescent="0.15">
      <c r="N1654" s="1"/>
      <c r="R1654" s="4"/>
      <c r="S1654" s="4"/>
    </row>
    <row r="1655" spans="14:50" x14ac:dyDescent="0.15">
      <c r="N1655" s="1"/>
      <c r="R1655" s="4"/>
      <c r="S1655" s="4"/>
    </row>
    <row r="1656" spans="14:50" x14ac:dyDescent="0.15">
      <c r="N1656" s="1"/>
      <c r="R1656" s="4"/>
      <c r="S1656" s="4"/>
    </row>
    <row r="1657" spans="14:50" x14ac:dyDescent="0.15">
      <c r="N1657" s="1"/>
      <c r="R1657" s="4"/>
      <c r="S1657" s="4"/>
    </row>
    <row r="1658" spans="14:50" x14ac:dyDescent="0.15">
      <c r="N1658" s="1"/>
      <c r="R1658" s="4"/>
      <c r="S1658" s="4"/>
      <c r="AU1658" s="4"/>
      <c r="AV1658" s="4"/>
      <c r="AW1658" s="4"/>
      <c r="AX1658" s="4"/>
    </row>
    <row r="1659" spans="14:50" x14ac:dyDescent="0.15">
      <c r="N1659" s="1"/>
      <c r="R1659" s="4"/>
      <c r="S1659" s="4"/>
      <c r="AU1659" s="4"/>
      <c r="AV1659" s="4"/>
    </row>
    <row r="1660" spans="14:50" x14ac:dyDescent="0.15">
      <c r="N1660" s="1"/>
      <c r="R1660" s="4"/>
      <c r="S1660" s="4"/>
      <c r="AU1660" s="4"/>
      <c r="AV1660" s="4"/>
    </row>
    <row r="1661" spans="14:50" x14ac:dyDescent="0.15">
      <c r="N1661" s="1"/>
      <c r="R1661" s="4"/>
      <c r="S1661" s="4"/>
      <c r="AU1661" s="4"/>
      <c r="AV1661" s="4"/>
    </row>
    <row r="1662" spans="14:50" x14ac:dyDescent="0.15">
      <c r="N1662" s="1"/>
      <c r="R1662" s="4"/>
      <c r="S1662" s="4"/>
      <c r="AU1662" s="4"/>
      <c r="AV1662" s="4"/>
    </row>
    <row r="1663" spans="14:50" x14ac:dyDescent="0.15">
      <c r="N1663" s="1"/>
      <c r="R1663" s="4"/>
      <c r="S1663" s="4"/>
      <c r="AU1663" s="4"/>
      <c r="AV1663" s="4"/>
    </row>
    <row r="1664" spans="14:50" x14ac:dyDescent="0.15">
      <c r="N1664" s="1"/>
      <c r="R1664" s="4"/>
      <c r="S1664" s="4"/>
      <c r="AU1664" s="4"/>
      <c r="AV1664" s="4"/>
    </row>
    <row r="1665" spans="14:50" x14ac:dyDescent="0.15">
      <c r="N1665" s="1"/>
      <c r="R1665" s="4"/>
      <c r="S1665" s="4"/>
      <c r="AU1665" s="4"/>
      <c r="AV1665" s="4"/>
    </row>
    <row r="1666" spans="14:50" x14ac:dyDescent="0.15">
      <c r="N1666" s="1"/>
      <c r="R1666" s="4"/>
      <c r="S1666" s="4"/>
    </row>
    <row r="1667" spans="14:50" x14ac:dyDescent="0.15">
      <c r="N1667" s="1"/>
      <c r="R1667" s="4"/>
      <c r="S1667" s="4"/>
    </row>
    <row r="1668" spans="14:50" x14ac:dyDescent="0.15">
      <c r="N1668" s="1"/>
      <c r="R1668" s="4"/>
      <c r="S1668" s="4"/>
    </row>
    <row r="1669" spans="14:50" x14ac:dyDescent="0.15">
      <c r="N1669" s="1"/>
      <c r="R1669" s="4"/>
      <c r="S1669" s="4"/>
    </row>
    <row r="1670" spans="14:50" x14ac:dyDescent="0.15">
      <c r="N1670" s="1"/>
      <c r="R1670" s="4"/>
      <c r="S1670" s="4"/>
    </row>
    <row r="1671" spans="14:50" x14ac:dyDescent="0.15">
      <c r="N1671" s="1"/>
      <c r="R1671" s="4"/>
      <c r="S1671" s="4"/>
    </row>
    <row r="1672" spans="14:50" x14ac:dyDescent="0.15">
      <c r="N1672" s="1"/>
      <c r="R1672" s="4"/>
      <c r="S1672" s="4"/>
    </row>
    <row r="1673" spans="14:50" x14ac:dyDescent="0.15">
      <c r="N1673" s="1"/>
      <c r="R1673" s="4"/>
      <c r="S1673" s="4"/>
    </row>
    <row r="1674" spans="14:50" x14ac:dyDescent="0.15">
      <c r="N1674" s="1"/>
      <c r="R1674" s="4"/>
      <c r="S1674" s="4"/>
    </row>
    <row r="1675" spans="14:50" x14ac:dyDescent="0.15">
      <c r="N1675" s="1"/>
      <c r="R1675" s="4"/>
      <c r="S1675" s="4"/>
    </row>
    <row r="1676" spans="14:50" x14ac:dyDescent="0.15">
      <c r="N1676" s="1"/>
      <c r="R1676" s="4"/>
      <c r="S1676" s="4"/>
    </row>
    <row r="1677" spans="14:50" x14ac:dyDescent="0.15">
      <c r="N1677" s="1"/>
      <c r="R1677" s="4"/>
      <c r="S1677" s="4"/>
    </row>
    <row r="1678" spans="14:50" x14ac:dyDescent="0.15">
      <c r="N1678" s="1"/>
      <c r="R1678" s="4"/>
      <c r="S1678" s="4"/>
    </row>
    <row r="1679" spans="14:50" x14ac:dyDescent="0.15">
      <c r="N1679" s="1"/>
      <c r="R1679" s="4"/>
      <c r="S1679" s="4"/>
      <c r="AU1679" s="4"/>
      <c r="AV1679" s="4"/>
      <c r="AW1679" s="4"/>
      <c r="AX1679" s="4"/>
    </row>
    <row r="1680" spans="14:50" x14ac:dyDescent="0.15">
      <c r="N1680" s="1"/>
      <c r="R1680" s="4"/>
      <c r="S1680" s="4"/>
      <c r="AU1680" s="4"/>
      <c r="AV1680" s="4"/>
    </row>
    <row r="1681" spans="14:48" x14ac:dyDescent="0.15">
      <c r="N1681" s="1"/>
      <c r="R1681" s="4"/>
      <c r="S1681" s="4"/>
      <c r="AU1681" s="4"/>
      <c r="AV1681" s="4"/>
    </row>
    <row r="1682" spans="14:48" x14ac:dyDescent="0.15">
      <c r="N1682" s="1"/>
      <c r="R1682" s="4"/>
      <c r="S1682" s="4"/>
      <c r="AU1682" s="4"/>
      <c r="AV1682" s="4"/>
    </row>
    <row r="1683" spans="14:48" x14ac:dyDescent="0.15">
      <c r="N1683" s="1"/>
      <c r="R1683" s="4"/>
      <c r="S1683" s="4"/>
      <c r="AU1683" s="4"/>
      <c r="AV1683" s="4"/>
    </row>
    <row r="1684" spans="14:48" x14ac:dyDescent="0.15">
      <c r="N1684" s="1"/>
      <c r="R1684" s="4"/>
      <c r="S1684" s="4"/>
      <c r="AU1684" s="4"/>
      <c r="AV1684" s="4"/>
    </row>
    <row r="1685" spans="14:48" x14ac:dyDescent="0.15">
      <c r="N1685" s="1"/>
      <c r="R1685" s="4"/>
      <c r="S1685" s="4"/>
      <c r="AU1685" s="4"/>
      <c r="AV1685" s="4"/>
    </row>
    <row r="1686" spans="14:48" x14ac:dyDescent="0.15">
      <c r="N1686" s="1"/>
      <c r="R1686" s="4"/>
      <c r="S1686" s="4"/>
      <c r="AU1686" s="4"/>
      <c r="AV1686" s="4"/>
    </row>
    <row r="1687" spans="14:48" x14ac:dyDescent="0.15">
      <c r="N1687" s="1"/>
      <c r="R1687" s="4"/>
      <c r="S1687" s="4"/>
    </row>
    <row r="1688" spans="14:48" x14ac:dyDescent="0.15">
      <c r="N1688" s="1"/>
      <c r="R1688" s="4"/>
      <c r="S1688" s="4"/>
    </row>
    <row r="1689" spans="14:48" x14ac:dyDescent="0.15">
      <c r="N1689" s="1"/>
      <c r="R1689" s="4"/>
      <c r="S1689" s="4"/>
    </row>
    <row r="1690" spans="14:48" x14ac:dyDescent="0.15">
      <c r="N1690" s="1"/>
      <c r="R1690" s="4"/>
      <c r="S1690" s="4"/>
    </row>
    <row r="1691" spans="14:48" x14ac:dyDescent="0.15">
      <c r="N1691" s="1"/>
      <c r="R1691" s="4"/>
      <c r="S1691" s="4"/>
    </row>
    <row r="1692" spans="14:48" x14ac:dyDescent="0.15">
      <c r="N1692" s="1"/>
      <c r="R1692" s="4"/>
      <c r="S1692" s="4"/>
    </row>
    <row r="1693" spans="14:48" x14ac:dyDescent="0.15">
      <c r="N1693" s="1"/>
      <c r="R1693" s="4"/>
      <c r="S1693" s="4"/>
    </row>
    <row r="1694" spans="14:48" x14ac:dyDescent="0.15">
      <c r="N1694" s="1"/>
      <c r="R1694" s="4"/>
      <c r="S1694" s="4"/>
    </row>
    <row r="1695" spans="14:48" x14ac:dyDescent="0.15">
      <c r="N1695" s="1"/>
      <c r="R1695" s="4"/>
      <c r="S1695" s="4"/>
    </row>
    <row r="1696" spans="14:48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  <c r="AU1699" s="4"/>
      <c r="AV1699" s="4"/>
      <c r="AW1699" s="4"/>
      <c r="AX1699" s="4"/>
    </row>
    <row r="1700" spans="14:50" x14ac:dyDescent="0.15">
      <c r="N1700" s="1"/>
      <c r="R1700" s="4"/>
      <c r="S1700" s="4"/>
      <c r="AU1700" s="4"/>
      <c r="AV1700" s="4"/>
    </row>
    <row r="1701" spans="14:50" x14ac:dyDescent="0.15">
      <c r="N1701" s="1"/>
      <c r="R1701" s="4"/>
      <c r="S1701" s="4"/>
      <c r="AU1701" s="4"/>
      <c r="AV1701" s="4"/>
    </row>
    <row r="1702" spans="14:50" x14ac:dyDescent="0.15">
      <c r="N1702" s="1"/>
      <c r="R1702" s="4"/>
      <c r="S1702" s="4"/>
      <c r="AU1702" s="4"/>
      <c r="AV1702" s="4"/>
    </row>
    <row r="1703" spans="14:50" x14ac:dyDescent="0.15">
      <c r="N1703" s="1"/>
      <c r="R1703" s="4"/>
      <c r="S1703" s="4"/>
      <c r="AU1703" s="4"/>
      <c r="AV1703" s="4"/>
    </row>
    <row r="1704" spans="14:50" x14ac:dyDescent="0.15">
      <c r="N1704" s="1"/>
      <c r="R1704" s="4"/>
      <c r="S1704" s="4"/>
      <c r="AU1704" s="4"/>
      <c r="AV1704" s="4"/>
    </row>
    <row r="1705" spans="14:50" x14ac:dyDescent="0.15">
      <c r="N1705" s="1"/>
      <c r="R1705" s="4"/>
      <c r="S1705" s="4"/>
      <c r="AU1705" s="4"/>
      <c r="AV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</row>
    <row r="1708" spans="14:50" x14ac:dyDescent="0.15">
      <c r="N1708" s="1"/>
      <c r="R1708" s="4"/>
      <c r="S1708" s="4"/>
    </row>
    <row r="1709" spans="14:50" x14ac:dyDescent="0.15">
      <c r="N1709" s="1"/>
      <c r="R1709" s="4"/>
      <c r="S1709" s="4"/>
    </row>
    <row r="1710" spans="14:50" x14ac:dyDescent="0.15">
      <c r="N1710" s="1"/>
      <c r="R1710" s="4"/>
      <c r="S1710" s="4"/>
    </row>
    <row r="1711" spans="14:50" x14ac:dyDescent="0.15">
      <c r="N1711" s="1"/>
      <c r="R1711" s="4"/>
      <c r="S1711" s="4"/>
    </row>
    <row r="1712" spans="14:50" x14ac:dyDescent="0.15">
      <c r="N1712" s="1"/>
      <c r="R1712" s="4"/>
      <c r="S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  <c r="AU1719" s="4"/>
      <c r="AV1719" s="4"/>
      <c r="AW1719" s="4"/>
      <c r="AX1719" s="4"/>
    </row>
    <row r="1720" spans="14:50" x14ac:dyDescent="0.15">
      <c r="N1720" s="1"/>
      <c r="R1720" s="4"/>
      <c r="S1720" s="4"/>
      <c r="AU1720" s="4"/>
      <c r="AV1720" s="4"/>
    </row>
    <row r="1721" spans="14:50" x14ac:dyDescent="0.15">
      <c r="N1721" s="1"/>
      <c r="R1721" s="4"/>
      <c r="S1721" s="4"/>
      <c r="AU1721" s="4"/>
      <c r="AV1721" s="4"/>
    </row>
    <row r="1722" spans="14:50" x14ac:dyDescent="0.15">
      <c r="N1722" s="1"/>
      <c r="R1722" s="4"/>
      <c r="S1722" s="4"/>
      <c r="AU1722" s="4"/>
      <c r="AV1722" s="4"/>
    </row>
    <row r="1723" spans="14:50" x14ac:dyDescent="0.15">
      <c r="N1723" s="1"/>
      <c r="R1723" s="4"/>
      <c r="S1723" s="4"/>
      <c r="AU1723" s="4"/>
      <c r="AV1723" s="4"/>
    </row>
    <row r="1724" spans="14:50" x14ac:dyDescent="0.15">
      <c r="N1724" s="1"/>
      <c r="R1724" s="4"/>
      <c r="S1724" s="4"/>
      <c r="AU1724" s="4"/>
      <c r="AV1724" s="4"/>
    </row>
    <row r="1725" spans="14:50" x14ac:dyDescent="0.15">
      <c r="N1725" s="1"/>
      <c r="R1725" s="4"/>
      <c r="S1725" s="4"/>
      <c r="AU1725" s="4"/>
      <c r="AV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</row>
    <row r="1728" spans="14:50" x14ac:dyDescent="0.15">
      <c r="N1728" s="1"/>
      <c r="R1728" s="4"/>
      <c r="S1728" s="4"/>
    </row>
    <row r="1729" spans="14:50" x14ac:dyDescent="0.15">
      <c r="N1729" s="1"/>
      <c r="R1729" s="4"/>
      <c r="S1729" s="4"/>
    </row>
    <row r="1730" spans="14:50" x14ac:dyDescent="0.15">
      <c r="N1730" s="1"/>
      <c r="R1730" s="4"/>
      <c r="S1730" s="4"/>
    </row>
    <row r="1731" spans="14:50" x14ac:dyDescent="0.15">
      <c r="N1731" s="1"/>
      <c r="R1731" s="4"/>
      <c r="S1731" s="4"/>
    </row>
    <row r="1732" spans="14:50" x14ac:dyDescent="0.15">
      <c r="N1732" s="1"/>
      <c r="R1732" s="4"/>
      <c r="S1732" s="4"/>
    </row>
    <row r="1733" spans="14:50" x14ac:dyDescent="0.15">
      <c r="N1733" s="1"/>
      <c r="R1733" s="4"/>
      <c r="S1733" s="4"/>
    </row>
    <row r="1734" spans="14:50" x14ac:dyDescent="0.15">
      <c r="N1734" s="1"/>
      <c r="R1734" s="4"/>
      <c r="S1734" s="4"/>
    </row>
    <row r="1735" spans="14:50" x14ac:dyDescent="0.15">
      <c r="N1735" s="1"/>
      <c r="R1735" s="4"/>
      <c r="S1735" s="4"/>
    </row>
    <row r="1736" spans="14:50" x14ac:dyDescent="0.15">
      <c r="N1736" s="1"/>
      <c r="R1736" s="4"/>
      <c r="S1736" s="4"/>
    </row>
    <row r="1737" spans="14:50" x14ac:dyDescent="0.15">
      <c r="N1737" s="1"/>
      <c r="R1737" s="4"/>
      <c r="S1737" s="4"/>
    </row>
    <row r="1738" spans="14:50" x14ac:dyDescent="0.15">
      <c r="N1738" s="1"/>
      <c r="R1738" s="4"/>
      <c r="S1738" s="4"/>
    </row>
    <row r="1739" spans="14:50" x14ac:dyDescent="0.15">
      <c r="N1739" s="1"/>
      <c r="R1739" s="4"/>
      <c r="S1739" s="4"/>
    </row>
    <row r="1740" spans="14:50" x14ac:dyDescent="0.15">
      <c r="N1740" s="1"/>
      <c r="R1740" s="4"/>
      <c r="S1740" s="4"/>
      <c r="AU1740" s="4"/>
      <c r="AV1740" s="4"/>
      <c r="AW1740" s="4"/>
      <c r="AX1740" s="4"/>
    </row>
    <row r="1741" spans="14:50" x14ac:dyDescent="0.15">
      <c r="N1741" s="1"/>
      <c r="R1741" s="4"/>
      <c r="S1741" s="4"/>
      <c r="AU1741" s="4"/>
      <c r="AV1741" s="4"/>
    </row>
    <row r="1742" spans="14:50" x14ac:dyDescent="0.15">
      <c r="N1742" s="1"/>
      <c r="R1742" s="4"/>
      <c r="S1742" s="4"/>
      <c r="AU1742" s="4"/>
      <c r="AV1742" s="4"/>
    </row>
    <row r="1743" spans="14:50" x14ac:dyDescent="0.15">
      <c r="N1743" s="1"/>
      <c r="R1743" s="4"/>
      <c r="S1743" s="4"/>
      <c r="AU1743" s="4"/>
      <c r="AV1743" s="4"/>
    </row>
    <row r="1744" spans="14:50" x14ac:dyDescent="0.15">
      <c r="N1744" s="1"/>
      <c r="R1744" s="4"/>
      <c r="S1744" s="4"/>
      <c r="AU1744" s="4"/>
      <c r="AV1744" s="4"/>
    </row>
    <row r="1745" spans="14:48" x14ac:dyDescent="0.15">
      <c r="N1745" s="1"/>
      <c r="R1745" s="4"/>
      <c r="S1745" s="4"/>
      <c r="AU1745" s="4"/>
      <c r="AV1745" s="4"/>
    </row>
    <row r="1746" spans="14:48" x14ac:dyDescent="0.15">
      <c r="N1746" s="1"/>
      <c r="R1746" s="4"/>
      <c r="S1746" s="4"/>
      <c r="AU1746" s="4"/>
      <c r="AV1746" s="4"/>
    </row>
    <row r="1747" spans="14:48" x14ac:dyDescent="0.15">
      <c r="N1747" s="1"/>
      <c r="R1747" s="4"/>
      <c r="S1747" s="4"/>
      <c r="AU1747" s="4"/>
      <c r="AV1747" s="4"/>
    </row>
    <row r="1748" spans="14:48" x14ac:dyDescent="0.15">
      <c r="N1748" s="1"/>
      <c r="R1748" s="4"/>
      <c r="S1748" s="4"/>
    </row>
    <row r="1749" spans="14:48" x14ac:dyDescent="0.15">
      <c r="N1749" s="1"/>
      <c r="R1749" s="4"/>
      <c r="S1749" s="4"/>
    </row>
    <row r="1750" spans="14:48" x14ac:dyDescent="0.15">
      <c r="N1750" s="1"/>
      <c r="R1750" s="4"/>
      <c r="S1750" s="4"/>
    </row>
    <row r="1751" spans="14:48" x14ac:dyDescent="0.15">
      <c r="N1751" s="1"/>
      <c r="R1751" s="4"/>
      <c r="S1751" s="4"/>
    </row>
    <row r="1752" spans="14:48" x14ac:dyDescent="0.15">
      <c r="N1752" s="1"/>
      <c r="R1752" s="4"/>
      <c r="S1752" s="4"/>
    </row>
    <row r="1753" spans="14:48" x14ac:dyDescent="0.15">
      <c r="N1753" s="1"/>
      <c r="R1753" s="4"/>
      <c r="S1753" s="4"/>
    </row>
    <row r="1754" spans="14:48" x14ac:dyDescent="0.15">
      <c r="N1754" s="1"/>
      <c r="R1754" s="4"/>
      <c r="S1754" s="4"/>
    </row>
    <row r="1755" spans="14:48" x14ac:dyDescent="0.15">
      <c r="N1755" s="1"/>
      <c r="R1755" s="4"/>
      <c r="S1755" s="4"/>
    </row>
    <row r="1756" spans="14:48" x14ac:dyDescent="0.15">
      <c r="N1756" s="1"/>
      <c r="R1756" s="4"/>
      <c r="S1756" s="4"/>
    </row>
    <row r="1757" spans="14:48" x14ac:dyDescent="0.15">
      <c r="N1757" s="1"/>
      <c r="R1757" s="4"/>
      <c r="S1757" s="4"/>
    </row>
    <row r="1758" spans="14:48" x14ac:dyDescent="0.15">
      <c r="N1758" s="1"/>
      <c r="R1758" s="4"/>
      <c r="S1758" s="4"/>
    </row>
    <row r="1759" spans="14:48" x14ac:dyDescent="0.15">
      <c r="N1759" s="1"/>
      <c r="R1759" s="4"/>
      <c r="S1759" s="4"/>
    </row>
    <row r="1760" spans="14:48" x14ac:dyDescent="0.15">
      <c r="N1760" s="1"/>
      <c r="R1760" s="4"/>
      <c r="S1760" s="4"/>
    </row>
    <row r="1761" spans="14:50" x14ac:dyDescent="0.15">
      <c r="N1761" s="1"/>
      <c r="R1761" s="4"/>
      <c r="S1761" s="4"/>
      <c r="AU1761" s="4"/>
      <c r="AV1761" s="4"/>
      <c r="AW1761" s="4"/>
      <c r="AX1761" s="4"/>
    </row>
    <row r="1762" spans="14:50" x14ac:dyDescent="0.15">
      <c r="N1762" s="1"/>
      <c r="R1762" s="4"/>
      <c r="S1762" s="4"/>
      <c r="AU1762" s="4"/>
      <c r="AV1762" s="4"/>
    </row>
    <row r="1763" spans="14:50" x14ac:dyDescent="0.15">
      <c r="N1763" s="1"/>
      <c r="R1763" s="4"/>
      <c r="S1763" s="4"/>
      <c r="AU1763" s="4"/>
      <c r="AV1763" s="4"/>
    </row>
    <row r="1764" spans="14:50" x14ac:dyDescent="0.15">
      <c r="N1764" s="1"/>
      <c r="R1764" s="4"/>
      <c r="S1764" s="4"/>
      <c r="AU1764" s="4"/>
      <c r="AV1764" s="4"/>
    </row>
    <row r="1765" spans="14:50" x14ac:dyDescent="0.15">
      <c r="N1765" s="1"/>
      <c r="R1765" s="4"/>
      <c r="S1765" s="4"/>
      <c r="AU1765" s="4"/>
      <c r="AV1765" s="4"/>
    </row>
    <row r="1766" spans="14:50" x14ac:dyDescent="0.15">
      <c r="N1766" s="1"/>
      <c r="R1766" s="4"/>
      <c r="S1766" s="4"/>
      <c r="AU1766" s="4"/>
      <c r="AV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  <c r="AU1773" s="4"/>
      <c r="AV1773" s="4"/>
    </row>
    <row r="1774" spans="14:50" x14ac:dyDescent="0.15">
      <c r="N1774" s="1"/>
      <c r="R1774" s="4"/>
      <c r="S1774" s="4"/>
      <c r="AU1774" s="4"/>
      <c r="AV1774" s="4"/>
    </row>
    <row r="1775" spans="14:50" x14ac:dyDescent="0.15">
      <c r="N1775" s="1"/>
      <c r="R1775" s="4"/>
      <c r="S1775" s="4"/>
      <c r="AU1775" s="4"/>
      <c r="AV1775" s="4"/>
    </row>
    <row r="1776" spans="14:50" x14ac:dyDescent="0.15">
      <c r="N1776" s="1"/>
      <c r="R1776" s="4"/>
      <c r="S1776" s="4"/>
      <c r="AU1776" s="4"/>
      <c r="AV1776" s="4"/>
    </row>
    <row r="1777" spans="14:50" x14ac:dyDescent="0.15">
      <c r="N1777" s="1"/>
      <c r="R1777" s="4"/>
      <c r="S1777" s="4"/>
      <c r="AU1777" s="4"/>
      <c r="AV1777" s="4"/>
    </row>
    <row r="1778" spans="14:50" x14ac:dyDescent="0.15">
      <c r="N1778" s="1"/>
      <c r="R1778" s="4"/>
      <c r="S1778" s="4"/>
      <c r="AU1778" s="4"/>
      <c r="AV1778" s="4"/>
    </row>
    <row r="1779" spans="14:50" x14ac:dyDescent="0.15">
      <c r="N1779" s="1"/>
      <c r="R1779" s="4"/>
      <c r="S1779" s="4"/>
      <c r="AU1779" s="4"/>
      <c r="AV1779" s="4"/>
    </row>
    <row r="1780" spans="14:50" x14ac:dyDescent="0.15">
      <c r="N1780" s="1"/>
      <c r="R1780" s="4"/>
      <c r="S1780" s="4"/>
      <c r="AU1780" s="4"/>
      <c r="AV1780" s="4"/>
    </row>
    <row r="1781" spans="14:50" x14ac:dyDescent="0.15">
      <c r="N1781" s="1"/>
      <c r="R1781" s="4"/>
      <c r="S1781" s="4"/>
      <c r="AU1781" s="4"/>
      <c r="AV1781" s="4"/>
    </row>
    <row r="1782" spans="14:50" x14ac:dyDescent="0.15">
      <c r="N1782" s="1"/>
      <c r="R1782" s="4"/>
      <c r="S1782" s="4"/>
      <c r="AU1782" s="4"/>
      <c r="AV1782" s="4"/>
    </row>
    <row r="1783" spans="14:50" x14ac:dyDescent="0.15">
      <c r="N1783" s="1"/>
      <c r="R1783" s="4"/>
      <c r="S1783" s="4"/>
      <c r="AU1783" s="4"/>
      <c r="AV1783" s="4"/>
    </row>
    <row r="1784" spans="14:50" x14ac:dyDescent="0.15">
      <c r="N1784" s="1"/>
      <c r="R1784" s="4"/>
      <c r="S1784" s="4"/>
      <c r="AU1784" s="4"/>
      <c r="AV1784" s="4"/>
    </row>
    <row r="1785" spans="14:50" x14ac:dyDescent="0.15">
      <c r="N1785" s="1"/>
      <c r="R1785" s="4"/>
      <c r="S1785" s="4"/>
      <c r="AU1785" s="4"/>
      <c r="AV1785" s="4"/>
    </row>
    <row r="1786" spans="14:50" x14ac:dyDescent="0.15">
      <c r="N1786" s="1"/>
      <c r="R1786" s="4"/>
      <c r="S1786" s="4"/>
    </row>
    <row r="1787" spans="14:50" x14ac:dyDescent="0.15">
      <c r="N1787" s="1"/>
      <c r="R1787" s="4"/>
      <c r="S1787" s="4"/>
      <c r="AU1787" s="4"/>
      <c r="AV1787" s="4"/>
      <c r="AW1787" s="4"/>
      <c r="AX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  <c r="AU1793" s="4"/>
      <c r="AV1793" s="4"/>
    </row>
    <row r="1794" spans="14:50" x14ac:dyDescent="0.15">
      <c r="N1794" s="1"/>
      <c r="R1794" s="4"/>
      <c r="S1794" s="4"/>
      <c r="AU1794" s="4"/>
      <c r="AV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</row>
    <row r="1807" spans="14:50" x14ac:dyDescent="0.15">
      <c r="N1807" s="1"/>
      <c r="R1807" s="4"/>
      <c r="S1807" s="4"/>
      <c r="AU1807" s="4"/>
      <c r="AV1807" s="4"/>
      <c r="AW1807" s="4"/>
      <c r="AX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  <c r="AU1814" s="4"/>
      <c r="AV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  <c r="AU1827" s="4"/>
      <c r="AV1827" s="4"/>
      <c r="AW1827" s="4"/>
      <c r="AX1827" s="4"/>
    </row>
    <row r="1828" spans="14:50" x14ac:dyDescent="0.15">
      <c r="N1828" s="1"/>
      <c r="R1828" s="4"/>
      <c r="S1828" s="4"/>
      <c r="AU1828" s="4"/>
      <c r="AV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</row>
    <row r="1836" spans="14:50" x14ac:dyDescent="0.15">
      <c r="N1836" s="1"/>
      <c r="R1836" s="4"/>
      <c r="S1836" s="4"/>
    </row>
    <row r="1837" spans="14:50" x14ac:dyDescent="0.15">
      <c r="N1837" s="1"/>
      <c r="R1837" s="4"/>
      <c r="S1837" s="4"/>
    </row>
    <row r="1838" spans="14:50" x14ac:dyDescent="0.15">
      <c r="N1838" s="1"/>
      <c r="R1838" s="4"/>
      <c r="S1838" s="4"/>
    </row>
    <row r="1839" spans="14:50" x14ac:dyDescent="0.15">
      <c r="N1839" s="1"/>
      <c r="R1839" s="4"/>
      <c r="S1839" s="4"/>
    </row>
    <row r="1840" spans="14:50" x14ac:dyDescent="0.15">
      <c r="N1840" s="1"/>
      <c r="R1840" s="4"/>
      <c r="S1840" s="4"/>
    </row>
    <row r="1841" spans="14:50" x14ac:dyDescent="0.15">
      <c r="N1841" s="1"/>
      <c r="R1841" s="4"/>
      <c r="S1841" s="4"/>
    </row>
    <row r="1842" spans="14:50" x14ac:dyDescent="0.15">
      <c r="N1842" s="1"/>
      <c r="R1842" s="4"/>
      <c r="S1842" s="4"/>
    </row>
    <row r="1843" spans="14:50" x14ac:dyDescent="0.15">
      <c r="N1843" s="1"/>
      <c r="R1843" s="4"/>
      <c r="S1843" s="4"/>
    </row>
    <row r="1844" spans="14:50" x14ac:dyDescent="0.15">
      <c r="N1844" s="1"/>
      <c r="R1844" s="4"/>
      <c r="S1844" s="4"/>
    </row>
    <row r="1845" spans="14:50" x14ac:dyDescent="0.15">
      <c r="N1845" s="1"/>
      <c r="R1845" s="4"/>
      <c r="S1845" s="4"/>
    </row>
    <row r="1846" spans="14:50" x14ac:dyDescent="0.15">
      <c r="N1846" s="1"/>
      <c r="R1846" s="4"/>
      <c r="S1846" s="4"/>
    </row>
    <row r="1847" spans="14:50" x14ac:dyDescent="0.15">
      <c r="N1847" s="1"/>
      <c r="R1847" s="4"/>
      <c r="S1847" s="4"/>
      <c r="AU1847" s="4"/>
      <c r="AV1847" s="4"/>
      <c r="AW1847" s="4"/>
      <c r="AX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  <c r="AU1852" s="4"/>
      <c r="AV1852" s="4"/>
    </row>
    <row r="1853" spans="14:50" x14ac:dyDescent="0.15">
      <c r="N1853" s="1"/>
      <c r="R1853" s="4"/>
      <c r="S1853" s="4"/>
      <c r="AU1853" s="4"/>
      <c r="AV1853" s="4"/>
    </row>
    <row r="1854" spans="14:50" x14ac:dyDescent="0.15">
      <c r="N1854" s="1"/>
      <c r="R1854" s="4"/>
      <c r="S1854" s="4"/>
      <c r="AU1854" s="4"/>
      <c r="AV1854" s="4"/>
    </row>
    <row r="1855" spans="14:50" x14ac:dyDescent="0.15">
      <c r="N1855" s="1"/>
      <c r="R1855" s="4"/>
      <c r="S1855" s="4"/>
    </row>
    <row r="1856" spans="14:50" x14ac:dyDescent="0.15">
      <c r="N1856" s="1"/>
      <c r="R1856" s="4"/>
      <c r="S1856" s="4"/>
    </row>
    <row r="1857" spans="14:50" x14ac:dyDescent="0.15">
      <c r="N1857" s="1"/>
      <c r="R1857" s="4"/>
      <c r="S1857" s="4"/>
    </row>
    <row r="1858" spans="14:50" x14ac:dyDescent="0.15">
      <c r="N1858" s="1"/>
      <c r="R1858" s="4"/>
      <c r="S1858" s="4"/>
    </row>
    <row r="1859" spans="14:50" x14ac:dyDescent="0.15">
      <c r="N1859" s="1"/>
      <c r="R1859" s="4"/>
      <c r="S1859" s="4"/>
    </row>
    <row r="1860" spans="14:50" x14ac:dyDescent="0.15">
      <c r="N1860" s="1"/>
      <c r="R1860" s="4"/>
      <c r="S1860" s="4"/>
    </row>
    <row r="1861" spans="14:50" x14ac:dyDescent="0.15">
      <c r="N1861" s="1"/>
      <c r="R1861" s="4"/>
      <c r="S1861" s="4"/>
    </row>
    <row r="1862" spans="14:50" x14ac:dyDescent="0.15">
      <c r="N1862" s="1"/>
      <c r="R1862" s="4"/>
      <c r="S1862" s="4"/>
    </row>
    <row r="1863" spans="14:50" x14ac:dyDescent="0.15">
      <c r="N1863" s="1"/>
      <c r="R1863" s="4"/>
      <c r="S1863" s="4"/>
    </row>
    <row r="1864" spans="14:50" x14ac:dyDescent="0.15">
      <c r="N1864" s="1"/>
      <c r="R1864" s="4"/>
      <c r="S1864" s="4"/>
    </row>
    <row r="1865" spans="14:50" x14ac:dyDescent="0.15">
      <c r="N1865" s="1"/>
      <c r="R1865" s="4"/>
      <c r="S1865" s="4"/>
    </row>
    <row r="1866" spans="14:50" x14ac:dyDescent="0.15">
      <c r="N1866" s="1"/>
      <c r="R1866" s="4"/>
      <c r="S1866" s="4"/>
    </row>
    <row r="1867" spans="14:50" x14ac:dyDescent="0.15">
      <c r="N1867" s="1"/>
      <c r="R1867" s="4"/>
      <c r="S1867" s="4"/>
      <c r="AU1867" s="4"/>
      <c r="AV1867" s="4"/>
      <c r="AW1867" s="4"/>
      <c r="AX1867" s="4"/>
    </row>
    <row r="1868" spans="14:50" x14ac:dyDescent="0.15">
      <c r="N1868" s="1"/>
      <c r="R1868" s="4"/>
      <c r="S1868" s="4"/>
      <c r="AU1868" s="4"/>
      <c r="AV1868" s="4"/>
    </row>
    <row r="1869" spans="14:50" x14ac:dyDescent="0.15">
      <c r="N1869" s="1"/>
      <c r="R1869" s="4"/>
      <c r="S1869" s="4"/>
      <c r="AU1869" s="4"/>
      <c r="AV1869" s="4"/>
    </row>
    <row r="1870" spans="14:50" x14ac:dyDescent="0.15">
      <c r="N1870" s="1"/>
      <c r="R1870" s="4"/>
      <c r="S1870" s="4"/>
      <c r="AU1870" s="4"/>
      <c r="AV1870" s="4"/>
    </row>
    <row r="1871" spans="14:50" x14ac:dyDescent="0.15">
      <c r="N1871" s="1"/>
      <c r="R1871" s="4"/>
      <c r="S1871" s="4"/>
      <c r="AU1871" s="4"/>
      <c r="AV1871" s="4"/>
    </row>
    <row r="1872" spans="14:50" x14ac:dyDescent="0.15">
      <c r="N1872" s="1"/>
      <c r="R1872" s="4"/>
      <c r="S1872" s="4"/>
      <c r="AU1872" s="4"/>
      <c r="AV1872" s="4"/>
    </row>
    <row r="1873" spans="14:48" x14ac:dyDescent="0.15">
      <c r="N1873" s="1"/>
      <c r="R1873" s="4"/>
      <c r="S1873" s="4"/>
      <c r="AU1873" s="4"/>
      <c r="AV1873" s="4"/>
    </row>
    <row r="1874" spans="14:48" x14ac:dyDescent="0.15">
      <c r="N1874" s="1"/>
      <c r="R1874" s="4"/>
      <c r="S1874" s="4"/>
      <c r="AU1874" s="4"/>
      <c r="AV1874" s="4"/>
    </row>
    <row r="1875" spans="14:48" x14ac:dyDescent="0.15">
      <c r="N1875" s="1"/>
      <c r="R1875" s="4"/>
      <c r="S1875" s="4"/>
    </row>
    <row r="1876" spans="14:48" x14ac:dyDescent="0.15">
      <c r="N1876" s="1"/>
      <c r="R1876" s="4"/>
      <c r="S1876" s="4"/>
    </row>
    <row r="1877" spans="14:48" x14ac:dyDescent="0.15">
      <c r="N1877" s="1"/>
      <c r="R1877" s="4"/>
      <c r="S1877" s="4"/>
    </row>
    <row r="1878" spans="14:48" x14ac:dyDescent="0.15">
      <c r="N1878" s="1"/>
      <c r="R1878" s="4"/>
      <c r="S1878" s="4"/>
    </row>
    <row r="1879" spans="14:48" x14ac:dyDescent="0.15">
      <c r="N1879" s="1"/>
      <c r="R1879" s="4"/>
      <c r="S1879" s="4"/>
    </row>
    <row r="1880" spans="14:48" x14ac:dyDescent="0.15">
      <c r="N1880" s="1"/>
      <c r="R1880" s="4"/>
      <c r="S1880" s="4"/>
    </row>
    <row r="1881" spans="14:48" x14ac:dyDescent="0.15">
      <c r="N1881" s="1"/>
      <c r="R1881" s="4"/>
      <c r="S1881" s="4"/>
    </row>
    <row r="1882" spans="14:48" x14ac:dyDescent="0.15">
      <c r="N1882" s="1"/>
      <c r="R1882" s="4"/>
      <c r="S1882" s="4"/>
    </row>
    <row r="1883" spans="14:48" x14ac:dyDescent="0.15">
      <c r="N1883" s="1"/>
      <c r="R1883" s="4"/>
      <c r="S1883" s="4"/>
    </row>
    <row r="1884" spans="14:48" x14ac:dyDescent="0.15">
      <c r="N1884" s="1"/>
      <c r="R1884" s="4"/>
      <c r="S1884" s="4"/>
    </row>
    <row r="1885" spans="14:48" x14ac:dyDescent="0.15">
      <c r="N1885" s="1"/>
      <c r="R1885" s="4"/>
      <c r="S1885" s="4"/>
    </row>
    <row r="1886" spans="14:48" x14ac:dyDescent="0.15">
      <c r="N1886" s="1"/>
      <c r="R1886" s="4"/>
      <c r="S1886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8" sqref="B8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84</v>
      </c>
      <c r="E3" s="1" t="s">
        <v>85</v>
      </c>
      <c r="F3" s="1" t="s">
        <v>86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87</v>
      </c>
      <c r="E5" s="1" t="s">
        <v>88</v>
      </c>
      <c r="F5" s="1" t="s">
        <v>89</v>
      </c>
    </row>
    <row r="6" spans="1:6" x14ac:dyDescent="0.15">
      <c r="A6">
        <v>1</v>
      </c>
      <c r="B6" s="4" t="s">
        <v>146</v>
      </c>
      <c r="C6" s="4" t="s">
        <v>146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1266" activePane="bottomLeft" state="frozen"/>
      <selection pane="bottomLeft" activeCell="B1279" sqref="B1279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290</v>
      </c>
      <c r="D4" s="7" t="s">
        <v>256</v>
      </c>
      <c r="E4" s="7" t="s">
        <v>256</v>
      </c>
      <c r="F4" s="7" t="s">
        <v>285</v>
      </c>
      <c r="G4" s="7"/>
      <c r="H4" t="s">
        <v>251</v>
      </c>
      <c r="I4" t="s">
        <v>252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131</v>
      </c>
      <c r="E6" s="17" t="s">
        <v>131</v>
      </c>
      <c r="F6" s="7" t="s">
        <v>285</v>
      </c>
      <c r="G6" s="17" t="s">
        <v>286</v>
      </c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 t="e">
        <f>VLOOKUP(H7,主动技能!$A:$B,2,FALSE)</f>
        <v>#N/A</v>
      </c>
      <c r="L7" s="1">
        <f>_xlfn.IFNA(VLOOKUP(I7,主动技能!$A:$B,2,FALSE),0)</f>
        <v>0</v>
      </c>
      <c r="M7">
        <v>3</v>
      </c>
      <c r="N7" s="1" t="s">
        <v>249</v>
      </c>
      <c r="O7" s="1">
        <v>100</v>
      </c>
      <c r="P7" s="1" t="s">
        <v>250</v>
      </c>
      <c r="Q7" s="1" t="s">
        <v>250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 t="e">
        <f>VLOOKUP(H8,主动技能!$A:$B,2,FALSE)</f>
        <v>#N/A</v>
      </c>
      <c r="L8" s="1">
        <f>_xlfn.IFNA(VLOOKUP(I8,主动技能!$A:$B,2,FALSE),0)</f>
        <v>0</v>
      </c>
      <c r="M8">
        <v>6</v>
      </c>
      <c r="N8" s="1" t="s">
        <v>249</v>
      </c>
      <c r="O8" s="1">
        <v>101</v>
      </c>
      <c r="P8" s="1" t="s">
        <v>250</v>
      </c>
      <c r="Q8" s="1" t="s">
        <v>250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 t="e">
        <f>VLOOKUP(H9,主动技能!$A:$B,2,FALSE)</f>
        <v>#N/A</v>
      </c>
      <c r="L9" s="1">
        <f>_xlfn.IFNA(VLOOKUP(I9,主动技能!$A:$B,2,FALSE),0)</f>
        <v>0</v>
      </c>
      <c r="M9">
        <v>9</v>
      </c>
      <c r="N9" s="1" t="s">
        <v>249</v>
      </c>
      <c r="O9" s="1">
        <v>102</v>
      </c>
      <c r="P9" s="1" t="s">
        <v>250</v>
      </c>
      <c r="Q9" s="1" t="s">
        <v>250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 t="e">
        <f>VLOOKUP(H10,主动技能!$A:$B,2,FALSE)</f>
        <v>#N/A</v>
      </c>
      <c r="L10" s="1">
        <f>_xlfn.IFNA(VLOOKUP(I10,主动技能!$A:$B,2,FALSE),0)</f>
        <v>0</v>
      </c>
      <c r="M10">
        <v>12</v>
      </c>
      <c r="N10" s="1" t="s">
        <v>249</v>
      </c>
      <c r="O10" s="1">
        <v>103</v>
      </c>
      <c r="P10" s="1" t="s">
        <v>250</v>
      </c>
      <c r="Q10" s="1" t="s">
        <v>250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 t="e">
        <f>VLOOKUP(H11,主动技能!$A:$B,2,FALSE)</f>
        <v>#N/A</v>
      </c>
      <c r="L11" s="1">
        <f>_xlfn.IFNA(VLOOKUP(I11,主动技能!$A:$B,2,FALSE),0)</f>
        <v>0</v>
      </c>
      <c r="M11">
        <v>15</v>
      </c>
      <c r="N11" s="1" t="s">
        <v>249</v>
      </c>
      <c r="O11" s="1">
        <v>104</v>
      </c>
      <c r="P11" s="1" t="s">
        <v>250</v>
      </c>
      <c r="Q11" s="1" t="s">
        <v>250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 t="e">
        <f>VLOOKUP(H12,主动技能!$A:$B,2,FALSE)</f>
        <v>#N/A</v>
      </c>
      <c r="L12" s="1">
        <f>_xlfn.IFNA(VLOOKUP(I12,主动技能!$A:$B,2,FALSE),0)</f>
        <v>0</v>
      </c>
      <c r="M12">
        <v>18</v>
      </c>
      <c r="N12" s="1" t="s">
        <v>249</v>
      </c>
      <c r="O12" s="1">
        <v>105</v>
      </c>
      <c r="P12" s="1" t="s">
        <v>250</v>
      </c>
      <c r="Q12" s="1" t="s">
        <v>250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 t="e">
        <f>VLOOKUP(H13,主动技能!$A:$B,2,FALSE)</f>
        <v>#N/A</v>
      </c>
      <c r="L13" s="1">
        <f>_xlfn.IFNA(VLOOKUP(I13,主动技能!$A:$B,2,FALSE),0)</f>
        <v>0</v>
      </c>
      <c r="M13">
        <v>21</v>
      </c>
      <c r="N13" s="1" t="s">
        <v>249</v>
      </c>
      <c r="O13" s="1">
        <v>106</v>
      </c>
      <c r="P13" s="1" t="s">
        <v>250</v>
      </c>
      <c r="Q13" s="1" t="s">
        <v>250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 t="e">
        <f>VLOOKUP(H14,主动技能!$A:$B,2,FALSE)</f>
        <v>#N/A</v>
      </c>
      <c r="L14" s="1">
        <f>_xlfn.IFNA(VLOOKUP(I14,主动技能!$A:$B,2,FALSE),0)</f>
        <v>0</v>
      </c>
      <c r="M14">
        <v>24</v>
      </c>
      <c r="N14" s="1" t="s">
        <v>249</v>
      </c>
      <c r="O14" s="1">
        <v>107</v>
      </c>
      <c r="P14" s="1" t="s">
        <v>250</v>
      </c>
      <c r="Q14" s="1" t="s">
        <v>250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 t="e">
        <f>VLOOKUP(H15,主动技能!$A:$B,2,FALSE)</f>
        <v>#N/A</v>
      </c>
      <c r="L15" s="1">
        <f>_xlfn.IFNA(VLOOKUP(I15,主动技能!$A:$B,2,FALSE),0)</f>
        <v>0</v>
      </c>
      <c r="M15">
        <v>27</v>
      </c>
      <c r="N15" s="1" t="s">
        <v>249</v>
      </c>
      <c r="O15" s="1">
        <v>108</v>
      </c>
      <c r="P15" s="1" t="s">
        <v>250</v>
      </c>
      <c r="Q15" s="1" t="s">
        <v>250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 t="e">
        <f>VLOOKUP(H16,主动技能!$A:$B,2,FALSE)</f>
        <v>#N/A</v>
      </c>
      <c r="L16" s="1">
        <f>_xlfn.IFNA(VLOOKUP(I16,主动技能!$A:$B,2,FALSE),0)</f>
        <v>0</v>
      </c>
      <c r="M16">
        <v>30</v>
      </c>
      <c r="N16" s="1" t="s">
        <v>249</v>
      </c>
      <c r="O16" s="1">
        <v>109</v>
      </c>
      <c r="P16" s="1" t="s">
        <v>250</v>
      </c>
      <c r="Q16" s="1" t="s">
        <v>250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 t="e">
        <f>VLOOKUP(H17,主动技能!$A:$B,2,FALSE)</f>
        <v>#N/A</v>
      </c>
      <c r="L17" s="1">
        <f>_xlfn.IFNA(VLOOKUP(I17,主动技能!$A:$B,2,FALSE),0)</f>
        <v>0</v>
      </c>
      <c r="M17">
        <v>33</v>
      </c>
      <c r="N17" s="1" t="s">
        <v>249</v>
      </c>
      <c r="O17" s="1">
        <v>110</v>
      </c>
      <c r="P17" s="1" t="s">
        <v>250</v>
      </c>
      <c r="Q17" s="1" t="s">
        <v>250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 t="e">
        <f>VLOOKUP(H18,主动技能!$A:$B,2,FALSE)</f>
        <v>#N/A</v>
      </c>
      <c r="L18" s="1">
        <f>_xlfn.IFNA(VLOOKUP(I18,主动技能!$A:$B,2,FALSE),0)</f>
        <v>0</v>
      </c>
      <c r="M18">
        <v>36</v>
      </c>
      <c r="N18" s="1" t="s">
        <v>249</v>
      </c>
      <c r="O18" s="1">
        <v>111</v>
      </c>
      <c r="P18" s="1" t="s">
        <v>250</v>
      </c>
      <c r="Q18" s="1" t="s">
        <v>250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 t="e">
        <f>VLOOKUP(H19,主动技能!$A:$B,2,FALSE)</f>
        <v>#N/A</v>
      </c>
      <c r="L19" s="1">
        <f>_xlfn.IFNA(VLOOKUP(I19,主动技能!$A:$B,2,FALSE),0)</f>
        <v>0</v>
      </c>
      <c r="M19">
        <v>39</v>
      </c>
      <c r="N19" s="1" t="s">
        <v>249</v>
      </c>
      <c r="O19" s="1">
        <v>112</v>
      </c>
      <c r="P19" s="1" t="s">
        <v>250</v>
      </c>
      <c r="Q19" s="1" t="s">
        <v>250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 t="e">
        <f>VLOOKUP(H20,主动技能!$A:$B,2,FALSE)</f>
        <v>#N/A</v>
      </c>
      <c r="L20" s="1">
        <f>_xlfn.IFNA(VLOOKUP(I20,主动技能!$A:$B,2,FALSE),0)</f>
        <v>0</v>
      </c>
      <c r="M20">
        <v>42</v>
      </c>
      <c r="N20" s="1" t="s">
        <v>249</v>
      </c>
      <c r="O20" s="1">
        <v>113</v>
      </c>
      <c r="P20" s="1" t="s">
        <v>250</v>
      </c>
      <c r="Q20" s="1" t="s">
        <v>250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 t="e">
        <f>VLOOKUP(H21,主动技能!$A:$B,2,FALSE)</f>
        <v>#N/A</v>
      </c>
      <c r="L21" s="1">
        <f>_xlfn.IFNA(VLOOKUP(I21,主动技能!$A:$B,2,FALSE),0)</f>
        <v>0</v>
      </c>
      <c r="M21">
        <v>45</v>
      </c>
      <c r="N21" s="1" t="s">
        <v>249</v>
      </c>
      <c r="O21" s="1">
        <v>114</v>
      </c>
      <c r="P21" s="1" t="s">
        <v>250</v>
      </c>
      <c r="Q21" s="1" t="s">
        <v>250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 t="e">
        <f>VLOOKUP(H22,主动技能!$A:$B,2,FALSE)</f>
        <v>#N/A</v>
      </c>
      <c r="L22" s="1">
        <f>_xlfn.IFNA(VLOOKUP(I22,主动技能!$A:$B,2,FALSE),0)</f>
        <v>0</v>
      </c>
      <c r="M22">
        <v>48</v>
      </c>
      <c r="N22" s="1" t="s">
        <v>249</v>
      </c>
      <c r="O22" s="1">
        <v>115</v>
      </c>
      <c r="P22" s="1" t="s">
        <v>250</v>
      </c>
      <c r="Q22" s="1" t="s">
        <v>250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 t="e">
        <f>VLOOKUP(H23,主动技能!$A:$B,2,FALSE)</f>
        <v>#N/A</v>
      </c>
      <c r="L23" s="1">
        <f>_xlfn.IFNA(VLOOKUP(I23,主动技能!$A:$B,2,FALSE),0)</f>
        <v>0</v>
      </c>
      <c r="M23">
        <v>51</v>
      </c>
      <c r="N23" s="1" t="s">
        <v>249</v>
      </c>
      <c r="O23" s="1">
        <v>116</v>
      </c>
      <c r="P23" s="1" t="s">
        <v>250</v>
      </c>
      <c r="Q23" s="1" t="s">
        <v>250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 t="e">
        <f>VLOOKUP(H24,主动技能!$A:$B,2,FALSE)</f>
        <v>#N/A</v>
      </c>
      <c r="L24" s="1">
        <f>_xlfn.IFNA(VLOOKUP(I24,主动技能!$A:$B,2,FALSE),0)</f>
        <v>0</v>
      </c>
      <c r="M24">
        <v>54</v>
      </c>
      <c r="N24" s="1" t="s">
        <v>249</v>
      </c>
      <c r="O24" s="1">
        <v>117</v>
      </c>
      <c r="P24" s="1" t="s">
        <v>250</v>
      </c>
      <c r="Q24" s="1" t="s">
        <v>250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 t="e">
        <f>VLOOKUP(H25,主动技能!$A:$B,2,FALSE)</f>
        <v>#N/A</v>
      </c>
      <c r="L25" s="1">
        <f>_xlfn.IFNA(VLOOKUP(I25,主动技能!$A:$B,2,FALSE),0)</f>
        <v>0</v>
      </c>
      <c r="M25">
        <v>57</v>
      </c>
      <c r="N25" s="1" t="s">
        <v>249</v>
      </c>
      <c r="O25" s="1">
        <v>118</v>
      </c>
      <c r="P25" s="1" t="s">
        <v>250</v>
      </c>
      <c r="Q25" s="1" t="s">
        <v>250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 t="e">
        <f>VLOOKUP(H26,主动技能!$A:$B,2,FALSE)</f>
        <v>#N/A</v>
      </c>
      <c r="L26" s="1">
        <f>_xlfn.IFNA(VLOOKUP(I26,主动技能!$A:$B,2,FALSE),0)</f>
        <v>0</v>
      </c>
      <c r="M26">
        <v>60</v>
      </c>
      <c r="N26" s="1" t="s">
        <v>249</v>
      </c>
      <c r="O26" s="1">
        <v>119</v>
      </c>
      <c r="P26" s="1" t="s">
        <v>250</v>
      </c>
      <c r="Q26" s="1" t="s">
        <v>250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 t="e">
        <f>VLOOKUP(H27,主动技能!$A:$B,2,FALSE)</f>
        <v>#N/A</v>
      </c>
      <c r="L27" s="1">
        <f>_xlfn.IFNA(VLOOKUP(I27,主动技能!$A:$B,2,FALSE),0)</f>
        <v>0</v>
      </c>
      <c r="M27">
        <f>M7</f>
        <v>3</v>
      </c>
      <c r="N27" s="1" t="s">
        <v>249</v>
      </c>
      <c r="O27" s="1">
        <v>120</v>
      </c>
      <c r="P27" s="1" t="s">
        <v>250</v>
      </c>
      <c r="Q27" s="1" t="s">
        <v>250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 t="e">
        <f>VLOOKUP(H28,主动技能!$A:$B,2,FALSE)</f>
        <v>#N/A</v>
      </c>
      <c r="L28" s="1">
        <f>_xlfn.IFNA(VLOOKUP(I28,主动技能!$A:$B,2,FALSE),0)</f>
        <v>0</v>
      </c>
      <c r="M28">
        <f t="shared" ref="M28:M91" si="9">M8</f>
        <v>6</v>
      </c>
      <c r="N28" s="1" t="s">
        <v>249</v>
      </c>
      <c r="O28" s="1">
        <v>121</v>
      </c>
      <c r="P28" s="1" t="s">
        <v>250</v>
      </c>
      <c r="Q28" s="1" t="s">
        <v>250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 t="e">
        <f>VLOOKUP(H29,主动技能!$A:$B,2,FALSE)</f>
        <v>#N/A</v>
      </c>
      <c r="L29" s="1">
        <f>_xlfn.IFNA(VLOOKUP(I29,主动技能!$A:$B,2,FALSE),0)</f>
        <v>0</v>
      </c>
      <c r="M29">
        <f t="shared" si="9"/>
        <v>9</v>
      </c>
      <c r="N29" s="1" t="s">
        <v>249</v>
      </c>
      <c r="O29" s="1">
        <v>122</v>
      </c>
      <c r="P29" s="1" t="s">
        <v>250</v>
      </c>
      <c r="Q29" s="1" t="s">
        <v>250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 t="e">
        <f>VLOOKUP(H30,主动技能!$A:$B,2,FALSE)</f>
        <v>#N/A</v>
      </c>
      <c r="L30" s="1">
        <f>_xlfn.IFNA(VLOOKUP(I30,主动技能!$A:$B,2,FALSE),0)</f>
        <v>0</v>
      </c>
      <c r="M30">
        <f t="shared" si="9"/>
        <v>12</v>
      </c>
      <c r="N30" s="1" t="s">
        <v>249</v>
      </c>
      <c r="O30" s="1">
        <v>123</v>
      </c>
      <c r="P30" s="1" t="s">
        <v>250</v>
      </c>
      <c r="Q30" s="1" t="s">
        <v>250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 t="e">
        <f>VLOOKUP(H31,主动技能!$A:$B,2,FALSE)</f>
        <v>#N/A</v>
      </c>
      <c r="L31" s="1">
        <f>_xlfn.IFNA(VLOOKUP(I31,主动技能!$A:$B,2,FALSE),0)</f>
        <v>0</v>
      </c>
      <c r="M31">
        <f t="shared" si="9"/>
        <v>15</v>
      </c>
      <c r="N31" s="1" t="s">
        <v>249</v>
      </c>
      <c r="O31" s="1">
        <v>124</v>
      </c>
      <c r="P31" s="1" t="s">
        <v>250</v>
      </c>
      <c r="Q31" s="1" t="s">
        <v>250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 t="e">
        <f>VLOOKUP(H32,主动技能!$A:$B,2,FALSE)</f>
        <v>#N/A</v>
      </c>
      <c r="L32" s="1">
        <f>_xlfn.IFNA(VLOOKUP(I32,主动技能!$A:$B,2,FALSE),0)</f>
        <v>0</v>
      </c>
      <c r="M32">
        <f t="shared" si="9"/>
        <v>18</v>
      </c>
      <c r="N32" s="1" t="s">
        <v>249</v>
      </c>
      <c r="O32" s="1">
        <v>125</v>
      </c>
      <c r="P32" s="1" t="s">
        <v>250</v>
      </c>
      <c r="Q32" s="1" t="s">
        <v>250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 t="e">
        <f>VLOOKUP(H33,主动技能!$A:$B,2,FALSE)</f>
        <v>#N/A</v>
      </c>
      <c r="L33" s="1">
        <f>_xlfn.IFNA(VLOOKUP(I33,主动技能!$A:$B,2,FALSE),0)</f>
        <v>0</v>
      </c>
      <c r="M33">
        <f t="shared" si="9"/>
        <v>21</v>
      </c>
      <c r="N33" s="1" t="s">
        <v>249</v>
      </c>
      <c r="O33" s="1">
        <v>126</v>
      </c>
      <c r="P33" s="1" t="s">
        <v>250</v>
      </c>
      <c r="Q33" s="1" t="s">
        <v>250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 t="e">
        <f>VLOOKUP(H34,主动技能!$A:$B,2,FALSE)</f>
        <v>#N/A</v>
      </c>
      <c r="L34" s="1">
        <f>_xlfn.IFNA(VLOOKUP(I34,主动技能!$A:$B,2,FALSE),0)</f>
        <v>0</v>
      </c>
      <c r="M34">
        <f t="shared" si="9"/>
        <v>24</v>
      </c>
      <c r="N34" s="1" t="s">
        <v>249</v>
      </c>
      <c r="O34" s="1">
        <v>127</v>
      </c>
      <c r="P34" s="1" t="s">
        <v>250</v>
      </c>
      <c r="Q34" s="1" t="s">
        <v>250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 t="e">
        <f>VLOOKUP(H35,主动技能!$A:$B,2,FALSE)</f>
        <v>#N/A</v>
      </c>
      <c r="L35" s="1">
        <f>_xlfn.IFNA(VLOOKUP(I35,主动技能!$A:$B,2,FALSE),0)</f>
        <v>0</v>
      </c>
      <c r="M35">
        <f t="shared" si="9"/>
        <v>27</v>
      </c>
      <c r="N35" s="1" t="s">
        <v>249</v>
      </c>
      <c r="O35" s="1">
        <v>128</v>
      </c>
      <c r="P35" s="1" t="s">
        <v>250</v>
      </c>
      <c r="Q35" s="1" t="s">
        <v>250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 t="e">
        <f>VLOOKUP(H36,主动技能!$A:$B,2,FALSE)</f>
        <v>#N/A</v>
      </c>
      <c r="L36" s="1">
        <f>_xlfn.IFNA(VLOOKUP(I36,主动技能!$A:$B,2,FALSE),0)</f>
        <v>0</v>
      </c>
      <c r="M36">
        <f t="shared" si="9"/>
        <v>30</v>
      </c>
      <c r="N36" s="1" t="s">
        <v>249</v>
      </c>
      <c r="O36" s="1">
        <v>129</v>
      </c>
      <c r="P36" s="1" t="s">
        <v>250</v>
      </c>
      <c r="Q36" s="1" t="s">
        <v>250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 t="e">
        <f>VLOOKUP(H37,主动技能!$A:$B,2,FALSE)</f>
        <v>#N/A</v>
      </c>
      <c r="L37" s="1">
        <f>_xlfn.IFNA(VLOOKUP(I37,主动技能!$A:$B,2,FALSE),0)</f>
        <v>0</v>
      </c>
      <c r="M37">
        <f t="shared" si="9"/>
        <v>33</v>
      </c>
      <c r="N37" s="1" t="s">
        <v>249</v>
      </c>
      <c r="O37" s="1">
        <v>130</v>
      </c>
      <c r="P37" s="1" t="s">
        <v>250</v>
      </c>
      <c r="Q37" s="1" t="s">
        <v>250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 t="e">
        <f>VLOOKUP(H38,主动技能!$A:$B,2,FALSE)</f>
        <v>#N/A</v>
      </c>
      <c r="L38" s="1">
        <f>_xlfn.IFNA(VLOOKUP(I38,主动技能!$A:$B,2,FALSE),0)</f>
        <v>0</v>
      </c>
      <c r="M38">
        <f t="shared" si="9"/>
        <v>36</v>
      </c>
      <c r="N38" s="1" t="s">
        <v>249</v>
      </c>
      <c r="O38" s="1">
        <v>131</v>
      </c>
      <c r="P38" s="1" t="s">
        <v>250</v>
      </c>
      <c r="Q38" s="1" t="s">
        <v>250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 t="e">
        <f>VLOOKUP(H39,主动技能!$A:$B,2,FALSE)</f>
        <v>#N/A</v>
      </c>
      <c r="L39" s="1">
        <f>_xlfn.IFNA(VLOOKUP(I39,主动技能!$A:$B,2,FALSE),0)</f>
        <v>0</v>
      </c>
      <c r="M39">
        <f t="shared" si="9"/>
        <v>39</v>
      </c>
      <c r="N39" s="1" t="s">
        <v>249</v>
      </c>
      <c r="O39" s="1">
        <v>132</v>
      </c>
      <c r="P39" s="1" t="s">
        <v>250</v>
      </c>
      <c r="Q39" s="1" t="s">
        <v>250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 t="e">
        <f>VLOOKUP(H40,主动技能!$A:$B,2,FALSE)</f>
        <v>#N/A</v>
      </c>
      <c r="L40" s="1">
        <f>_xlfn.IFNA(VLOOKUP(I40,主动技能!$A:$B,2,FALSE),0)</f>
        <v>0</v>
      </c>
      <c r="M40">
        <f t="shared" si="9"/>
        <v>42</v>
      </c>
      <c r="N40" s="1" t="s">
        <v>249</v>
      </c>
      <c r="O40" s="1">
        <v>133</v>
      </c>
      <c r="P40" s="1" t="s">
        <v>250</v>
      </c>
      <c r="Q40" s="1" t="s">
        <v>250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 t="e">
        <f>VLOOKUP(H41,主动技能!$A:$B,2,FALSE)</f>
        <v>#N/A</v>
      </c>
      <c r="L41" s="1">
        <f>_xlfn.IFNA(VLOOKUP(I41,主动技能!$A:$B,2,FALSE),0)</f>
        <v>0</v>
      </c>
      <c r="M41">
        <f t="shared" si="9"/>
        <v>45</v>
      </c>
      <c r="N41" s="1" t="s">
        <v>249</v>
      </c>
      <c r="O41" s="1">
        <v>134</v>
      </c>
      <c r="P41" s="1" t="s">
        <v>250</v>
      </c>
      <c r="Q41" s="1" t="s">
        <v>250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 t="e">
        <f>VLOOKUP(H42,主动技能!$A:$B,2,FALSE)</f>
        <v>#N/A</v>
      </c>
      <c r="L42" s="1">
        <f>_xlfn.IFNA(VLOOKUP(I42,主动技能!$A:$B,2,FALSE),0)</f>
        <v>0</v>
      </c>
      <c r="M42">
        <f t="shared" si="9"/>
        <v>48</v>
      </c>
      <c r="N42" s="1" t="s">
        <v>249</v>
      </c>
      <c r="O42" s="1">
        <v>135</v>
      </c>
      <c r="P42" s="1" t="s">
        <v>250</v>
      </c>
      <c r="Q42" s="1" t="s">
        <v>250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 t="e">
        <f>VLOOKUP(H43,主动技能!$A:$B,2,FALSE)</f>
        <v>#N/A</v>
      </c>
      <c r="L43" s="1">
        <f>_xlfn.IFNA(VLOOKUP(I43,主动技能!$A:$B,2,FALSE),0)</f>
        <v>0</v>
      </c>
      <c r="M43">
        <f t="shared" si="9"/>
        <v>51</v>
      </c>
      <c r="N43" s="1" t="s">
        <v>249</v>
      </c>
      <c r="O43" s="1">
        <v>136</v>
      </c>
      <c r="P43" s="1" t="s">
        <v>250</v>
      </c>
      <c r="Q43" s="1" t="s">
        <v>250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 t="e">
        <f>VLOOKUP(H44,主动技能!$A:$B,2,FALSE)</f>
        <v>#N/A</v>
      </c>
      <c r="L44" s="1">
        <f>_xlfn.IFNA(VLOOKUP(I44,主动技能!$A:$B,2,FALSE),0)</f>
        <v>0</v>
      </c>
      <c r="M44">
        <f t="shared" si="9"/>
        <v>54</v>
      </c>
      <c r="N44" s="1" t="s">
        <v>249</v>
      </c>
      <c r="O44" s="1">
        <v>137</v>
      </c>
      <c r="P44" s="1" t="s">
        <v>250</v>
      </c>
      <c r="Q44" s="1" t="s">
        <v>250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 t="e">
        <f>VLOOKUP(H45,主动技能!$A:$B,2,FALSE)</f>
        <v>#N/A</v>
      </c>
      <c r="L45" s="1">
        <f>_xlfn.IFNA(VLOOKUP(I45,主动技能!$A:$B,2,FALSE),0)</f>
        <v>0</v>
      </c>
      <c r="M45">
        <f t="shared" si="9"/>
        <v>57</v>
      </c>
      <c r="N45" s="1" t="s">
        <v>249</v>
      </c>
      <c r="O45" s="1">
        <v>138</v>
      </c>
      <c r="P45" s="1" t="s">
        <v>250</v>
      </c>
      <c r="Q45" s="1" t="s">
        <v>250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 t="e">
        <f>VLOOKUP(H46,主动技能!$A:$B,2,FALSE)</f>
        <v>#N/A</v>
      </c>
      <c r="L46" s="1">
        <f>_xlfn.IFNA(VLOOKUP(I46,主动技能!$A:$B,2,FALSE),0)</f>
        <v>0</v>
      </c>
      <c r="M46">
        <f t="shared" si="9"/>
        <v>60</v>
      </c>
      <c r="N46" s="1" t="s">
        <v>249</v>
      </c>
      <c r="O46" s="1">
        <v>139</v>
      </c>
      <c r="P46" s="1" t="s">
        <v>250</v>
      </c>
      <c r="Q46" s="1" t="s">
        <v>250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 t="e">
        <f>VLOOKUP(H47,主动技能!$A:$B,2,FALSE)</f>
        <v>#N/A</v>
      </c>
      <c r="L47" s="1">
        <f>_xlfn.IFNA(VLOOKUP(I47,主动技能!$A:$B,2,FALSE),0)</f>
        <v>0</v>
      </c>
      <c r="M47">
        <f t="shared" si="9"/>
        <v>3</v>
      </c>
      <c r="N47" s="1" t="s">
        <v>249</v>
      </c>
      <c r="O47" s="1">
        <v>140</v>
      </c>
      <c r="P47" s="1" t="s">
        <v>250</v>
      </c>
      <c r="Q47" s="1" t="s">
        <v>250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 t="e">
        <f>VLOOKUP(H48,主动技能!$A:$B,2,FALSE)</f>
        <v>#N/A</v>
      </c>
      <c r="L48" s="1">
        <f>_xlfn.IFNA(VLOOKUP(I48,主动技能!$A:$B,2,FALSE),0)</f>
        <v>0</v>
      </c>
      <c r="M48">
        <f t="shared" si="9"/>
        <v>6</v>
      </c>
      <c r="N48" s="1" t="s">
        <v>249</v>
      </c>
      <c r="O48" s="1">
        <v>141</v>
      </c>
      <c r="P48" s="1" t="s">
        <v>250</v>
      </c>
      <c r="Q48" s="1" t="s">
        <v>250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 t="e">
        <f>VLOOKUP(H49,主动技能!$A:$B,2,FALSE)</f>
        <v>#N/A</v>
      </c>
      <c r="L49" s="1">
        <f>_xlfn.IFNA(VLOOKUP(I49,主动技能!$A:$B,2,FALSE),0)</f>
        <v>0</v>
      </c>
      <c r="M49">
        <f t="shared" si="9"/>
        <v>9</v>
      </c>
      <c r="N49" s="1" t="s">
        <v>249</v>
      </c>
      <c r="O49" s="1">
        <v>142</v>
      </c>
      <c r="P49" s="1" t="s">
        <v>250</v>
      </c>
      <c r="Q49" s="1" t="s">
        <v>250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 t="e">
        <f>VLOOKUP(H50,主动技能!$A:$B,2,FALSE)</f>
        <v>#N/A</v>
      </c>
      <c r="L50" s="1">
        <f>_xlfn.IFNA(VLOOKUP(I50,主动技能!$A:$B,2,FALSE),0)</f>
        <v>0</v>
      </c>
      <c r="M50">
        <f t="shared" si="9"/>
        <v>12</v>
      </c>
      <c r="N50" s="1" t="s">
        <v>249</v>
      </c>
      <c r="O50" s="1">
        <v>143</v>
      </c>
      <c r="P50" s="1" t="s">
        <v>250</v>
      </c>
      <c r="Q50" s="1" t="s">
        <v>250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 t="e">
        <f>VLOOKUP(H51,主动技能!$A:$B,2,FALSE)</f>
        <v>#N/A</v>
      </c>
      <c r="L51" s="1">
        <f>_xlfn.IFNA(VLOOKUP(I51,主动技能!$A:$B,2,FALSE),0)</f>
        <v>0</v>
      </c>
      <c r="M51">
        <f t="shared" si="9"/>
        <v>15</v>
      </c>
      <c r="N51" s="1" t="s">
        <v>249</v>
      </c>
      <c r="O51" s="1">
        <v>144</v>
      </c>
      <c r="P51" s="1" t="s">
        <v>250</v>
      </c>
      <c r="Q51" s="1" t="s">
        <v>250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 t="e">
        <f>VLOOKUP(H52,主动技能!$A:$B,2,FALSE)</f>
        <v>#N/A</v>
      </c>
      <c r="L52" s="1">
        <f>_xlfn.IFNA(VLOOKUP(I52,主动技能!$A:$B,2,FALSE),0)</f>
        <v>0</v>
      </c>
      <c r="M52">
        <f t="shared" si="9"/>
        <v>18</v>
      </c>
      <c r="N52" s="1" t="s">
        <v>249</v>
      </c>
      <c r="O52" s="1">
        <v>145</v>
      </c>
      <c r="P52" s="1" t="s">
        <v>250</v>
      </c>
      <c r="Q52" s="1" t="s">
        <v>250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 t="e">
        <f>VLOOKUP(H53,主动技能!$A:$B,2,FALSE)</f>
        <v>#N/A</v>
      </c>
      <c r="L53" s="1">
        <f>_xlfn.IFNA(VLOOKUP(I53,主动技能!$A:$B,2,FALSE),0)</f>
        <v>0</v>
      </c>
      <c r="M53">
        <f t="shared" si="9"/>
        <v>21</v>
      </c>
      <c r="N53" s="1" t="s">
        <v>249</v>
      </c>
      <c r="O53" s="1">
        <v>146</v>
      </c>
      <c r="P53" s="1" t="s">
        <v>250</v>
      </c>
      <c r="Q53" s="1" t="s">
        <v>250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 t="e">
        <f>VLOOKUP(H54,主动技能!$A:$B,2,FALSE)</f>
        <v>#N/A</v>
      </c>
      <c r="L54" s="1">
        <f>_xlfn.IFNA(VLOOKUP(I54,主动技能!$A:$B,2,FALSE),0)</f>
        <v>0</v>
      </c>
      <c r="M54">
        <f t="shared" si="9"/>
        <v>24</v>
      </c>
      <c r="N54" s="1" t="s">
        <v>249</v>
      </c>
      <c r="O54" s="1">
        <v>147</v>
      </c>
      <c r="P54" s="1" t="s">
        <v>250</v>
      </c>
      <c r="Q54" s="1" t="s">
        <v>250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 t="e">
        <f>VLOOKUP(H55,主动技能!$A:$B,2,FALSE)</f>
        <v>#N/A</v>
      </c>
      <c r="L55" s="1">
        <f>_xlfn.IFNA(VLOOKUP(I55,主动技能!$A:$B,2,FALSE),0)</f>
        <v>0</v>
      </c>
      <c r="M55">
        <f t="shared" si="9"/>
        <v>27</v>
      </c>
      <c r="N55" s="1" t="s">
        <v>249</v>
      </c>
      <c r="O55" s="1">
        <v>148</v>
      </c>
      <c r="P55" s="1" t="s">
        <v>250</v>
      </c>
      <c r="Q55" s="1" t="s">
        <v>250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 t="e">
        <f>VLOOKUP(H56,主动技能!$A:$B,2,FALSE)</f>
        <v>#N/A</v>
      </c>
      <c r="L56" s="1">
        <f>_xlfn.IFNA(VLOOKUP(I56,主动技能!$A:$B,2,FALSE),0)</f>
        <v>0</v>
      </c>
      <c r="M56">
        <f t="shared" si="9"/>
        <v>30</v>
      </c>
      <c r="N56" s="1" t="s">
        <v>249</v>
      </c>
      <c r="O56" s="1">
        <v>149</v>
      </c>
      <c r="P56" s="1" t="s">
        <v>250</v>
      </c>
      <c r="Q56" s="1" t="s">
        <v>250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 t="e">
        <f>VLOOKUP(H57,主动技能!$A:$B,2,FALSE)</f>
        <v>#N/A</v>
      </c>
      <c r="L57" s="1">
        <f>_xlfn.IFNA(VLOOKUP(I57,主动技能!$A:$B,2,FALSE),0)</f>
        <v>0</v>
      </c>
      <c r="M57">
        <f t="shared" si="9"/>
        <v>33</v>
      </c>
      <c r="N57" s="1" t="s">
        <v>249</v>
      </c>
      <c r="O57" s="1">
        <v>150</v>
      </c>
      <c r="P57" s="1" t="s">
        <v>250</v>
      </c>
      <c r="Q57" s="1" t="s">
        <v>250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 t="e">
        <f>VLOOKUP(H58,主动技能!$A:$B,2,FALSE)</f>
        <v>#N/A</v>
      </c>
      <c r="L58" s="1">
        <f>_xlfn.IFNA(VLOOKUP(I58,主动技能!$A:$B,2,FALSE),0)</f>
        <v>0</v>
      </c>
      <c r="M58">
        <f t="shared" si="9"/>
        <v>36</v>
      </c>
      <c r="N58" s="1" t="s">
        <v>249</v>
      </c>
      <c r="O58" s="1">
        <v>151</v>
      </c>
      <c r="P58" s="1" t="s">
        <v>250</v>
      </c>
      <c r="Q58" s="1" t="s">
        <v>250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 t="e">
        <f>VLOOKUP(H59,主动技能!$A:$B,2,FALSE)</f>
        <v>#N/A</v>
      </c>
      <c r="L59" s="1">
        <f>_xlfn.IFNA(VLOOKUP(I59,主动技能!$A:$B,2,FALSE),0)</f>
        <v>0</v>
      </c>
      <c r="M59">
        <f t="shared" si="9"/>
        <v>39</v>
      </c>
      <c r="N59" s="1" t="s">
        <v>249</v>
      </c>
      <c r="O59" s="1">
        <v>152</v>
      </c>
      <c r="P59" s="1" t="s">
        <v>250</v>
      </c>
      <c r="Q59" s="1" t="s">
        <v>250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 t="e">
        <f>VLOOKUP(H60,主动技能!$A:$B,2,FALSE)</f>
        <v>#N/A</v>
      </c>
      <c r="L60" s="1">
        <f>_xlfn.IFNA(VLOOKUP(I60,主动技能!$A:$B,2,FALSE),0)</f>
        <v>0</v>
      </c>
      <c r="M60">
        <f t="shared" si="9"/>
        <v>42</v>
      </c>
      <c r="N60" s="1" t="s">
        <v>249</v>
      </c>
      <c r="O60" s="1">
        <v>153</v>
      </c>
      <c r="P60" s="1" t="s">
        <v>250</v>
      </c>
      <c r="Q60" s="1" t="s">
        <v>250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 t="e">
        <f>VLOOKUP(H61,主动技能!$A:$B,2,FALSE)</f>
        <v>#N/A</v>
      </c>
      <c r="L61" s="1">
        <f>_xlfn.IFNA(VLOOKUP(I61,主动技能!$A:$B,2,FALSE),0)</f>
        <v>0</v>
      </c>
      <c r="M61">
        <f t="shared" si="9"/>
        <v>45</v>
      </c>
      <c r="N61" s="1" t="s">
        <v>249</v>
      </c>
      <c r="O61" s="1">
        <v>154</v>
      </c>
      <c r="P61" s="1" t="s">
        <v>250</v>
      </c>
      <c r="Q61" s="1" t="s">
        <v>250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 t="e">
        <f>VLOOKUP(H62,主动技能!$A:$B,2,FALSE)</f>
        <v>#N/A</v>
      </c>
      <c r="L62" s="1">
        <f>_xlfn.IFNA(VLOOKUP(I62,主动技能!$A:$B,2,FALSE),0)</f>
        <v>0</v>
      </c>
      <c r="M62">
        <f t="shared" si="9"/>
        <v>48</v>
      </c>
      <c r="N62" s="1" t="s">
        <v>249</v>
      </c>
      <c r="O62" s="1">
        <v>155</v>
      </c>
      <c r="P62" s="1" t="s">
        <v>250</v>
      </c>
      <c r="Q62" s="1" t="s">
        <v>250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 t="e">
        <f>VLOOKUP(H63,主动技能!$A:$B,2,FALSE)</f>
        <v>#N/A</v>
      </c>
      <c r="L63" s="1">
        <f>_xlfn.IFNA(VLOOKUP(I63,主动技能!$A:$B,2,FALSE),0)</f>
        <v>0</v>
      </c>
      <c r="M63">
        <f t="shared" si="9"/>
        <v>51</v>
      </c>
      <c r="N63" s="1" t="s">
        <v>249</v>
      </c>
      <c r="O63" s="1">
        <v>156</v>
      </c>
      <c r="P63" s="1" t="s">
        <v>250</v>
      </c>
      <c r="Q63" s="1" t="s">
        <v>250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 t="e">
        <f>VLOOKUP(H64,主动技能!$A:$B,2,FALSE)</f>
        <v>#N/A</v>
      </c>
      <c r="L64" s="1">
        <f>_xlfn.IFNA(VLOOKUP(I64,主动技能!$A:$B,2,FALSE),0)</f>
        <v>0</v>
      </c>
      <c r="M64">
        <f t="shared" si="9"/>
        <v>54</v>
      </c>
      <c r="N64" s="1" t="s">
        <v>249</v>
      </c>
      <c r="O64" s="1">
        <v>157</v>
      </c>
      <c r="P64" s="1" t="s">
        <v>250</v>
      </c>
      <c r="Q64" s="1" t="s">
        <v>250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 t="e">
        <f>VLOOKUP(H65,主动技能!$A:$B,2,FALSE)</f>
        <v>#N/A</v>
      </c>
      <c r="L65" s="1">
        <f>_xlfn.IFNA(VLOOKUP(I65,主动技能!$A:$B,2,FALSE),0)</f>
        <v>0</v>
      </c>
      <c r="M65">
        <f t="shared" si="9"/>
        <v>57</v>
      </c>
      <c r="N65" s="1" t="s">
        <v>249</v>
      </c>
      <c r="O65" s="1">
        <v>158</v>
      </c>
      <c r="P65" s="1" t="s">
        <v>250</v>
      </c>
      <c r="Q65" s="1" t="s">
        <v>250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 t="e">
        <f>VLOOKUP(H66,主动技能!$A:$B,2,FALSE)</f>
        <v>#N/A</v>
      </c>
      <c r="L66" s="1">
        <f>_xlfn.IFNA(VLOOKUP(I66,主动技能!$A:$B,2,FALSE),0)</f>
        <v>0</v>
      </c>
      <c r="M66">
        <f t="shared" si="9"/>
        <v>60</v>
      </c>
      <c r="N66" s="1" t="s">
        <v>249</v>
      </c>
      <c r="O66" s="1">
        <v>159</v>
      </c>
      <c r="P66" s="1" t="s">
        <v>250</v>
      </c>
      <c r="Q66" s="1" t="s">
        <v>250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 t="e">
        <f>VLOOKUP(H67,主动技能!$A:$B,2,FALSE)</f>
        <v>#N/A</v>
      </c>
      <c r="L67" s="1">
        <f>_xlfn.IFNA(VLOOKUP(I67,主动技能!$A:$B,2,FALSE),0)</f>
        <v>0</v>
      </c>
      <c r="M67">
        <f t="shared" si="9"/>
        <v>3</v>
      </c>
      <c r="N67" s="1" t="s">
        <v>249</v>
      </c>
      <c r="O67" s="1">
        <v>160</v>
      </c>
      <c r="P67" s="1" t="s">
        <v>250</v>
      </c>
      <c r="Q67" s="1" t="s">
        <v>250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 t="e">
        <f>VLOOKUP(H68,主动技能!$A:$B,2,FALSE)</f>
        <v>#N/A</v>
      </c>
      <c r="L68" s="1">
        <f>_xlfn.IFNA(VLOOKUP(I68,主动技能!$A:$B,2,FALSE),0)</f>
        <v>0</v>
      </c>
      <c r="M68">
        <f t="shared" si="9"/>
        <v>6</v>
      </c>
      <c r="N68" s="1" t="s">
        <v>249</v>
      </c>
      <c r="O68" s="1">
        <v>161</v>
      </c>
      <c r="P68" s="1" t="s">
        <v>250</v>
      </c>
      <c r="Q68" s="1" t="s">
        <v>250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 t="e">
        <f>VLOOKUP(H69,主动技能!$A:$B,2,FALSE)</f>
        <v>#N/A</v>
      </c>
      <c r="L69" s="1">
        <f>_xlfn.IFNA(VLOOKUP(I69,主动技能!$A:$B,2,FALSE),0)</f>
        <v>0</v>
      </c>
      <c r="M69">
        <f t="shared" si="9"/>
        <v>9</v>
      </c>
      <c r="N69" s="1" t="s">
        <v>249</v>
      </c>
      <c r="O69" s="1">
        <v>162</v>
      </c>
      <c r="P69" s="1" t="s">
        <v>250</v>
      </c>
      <c r="Q69" s="1" t="s">
        <v>250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 t="e">
        <f>VLOOKUP(H70,主动技能!$A:$B,2,FALSE)</f>
        <v>#N/A</v>
      </c>
      <c r="L70" s="1">
        <f>_xlfn.IFNA(VLOOKUP(I70,主动技能!$A:$B,2,FALSE),0)</f>
        <v>0</v>
      </c>
      <c r="M70">
        <f t="shared" si="9"/>
        <v>12</v>
      </c>
      <c r="N70" s="1" t="s">
        <v>249</v>
      </c>
      <c r="O70" s="1">
        <v>163</v>
      </c>
      <c r="P70" s="1" t="s">
        <v>250</v>
      </c>
      <c r="Q70" s="1" t="s">
        <v>250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 t="e">
        <f>VLOOKUP(H71,主动技能!$A:$B,2,FALSE)</f>
        <v>#N/A</v>
      </c>
      <c r="L71" s="1">
        <f>_xlfn.IFNA(VLOOKUP(I71,主动技能!$A:$B,2,FALSE),0)</f>
        <v>0</v>
      </c>
      <c r="M71">
        <f t="shared" si="9"/>
        <v>15</v>
      </c>
      <c r="N71" s="1" t="s">
        <v>249</v>
      </c>
      <c r="O71" s="1">
        <v>164</v>
      </c>
      <c r="P71" s="1" t="s">
        <v>250</v>
      </c>
      <c r="Q71" s="1" t="s">
        <v>250</v>
      </c>
    </row>
    <row r="72" spans="2:17" x14ac:dyDescent="0.15">
      <c r="B72" s="8" t="str">
        <f>VLOOKUP(G72,角色!A:B,2,FALSE)</f>
        <v>法师</v>
      </c>
      <c r="C72" s="8" t="str">
        <f t="shared" ref="C72:C135" si="10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1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 t="e">
        <f>VLOOKUP(H72,主动技能!$A:$B,2,FALSE)</f>
        <v>#N/A</v>
      </c>
      <c r="L72" s="1">
        <f>_xlfn.IFNA(VLOOKUP(I72,主动技能!$A:$B,2,FALSE),0)</f>
        <v>0</v>
      </c>
      <c r="M72">
        <f t="shared" si="9"/>
        <v>18</v>
      </c>
      <c r="N72" s="1" t="s">
        <v>249</v>
      </c>
      <c r="O72" s="1">
        <v>165</v>
      </c>
      <c r="P72" s="1" t="s">
        <v>250</v>
      </c>
      <c r="Q72" s="1" t="s">
        <v>250</v>
      </c>
    </row>
    <row r="73" spans="2:17" x14ac:dyDescent="0.15">
      <c r="B73" s="8" t="str">
        <f>VLOOKUP(G73,角色!A:B,2,FALSE)</f>
        <v>法师</v>
      </c>
      <c r="C73" s="8" t="str">
        <f t="shared" si="10"/>
        <v>主动技能1</v>
      </c>
      <c r="D73" s="8">
        <f t="shared" ref="D73:D136" si="12">IF(D72=D$5,1,D72+1)</f>
        <v>7</v>
      </c>
      <c r="E73" s="8">
        <f t="shared" ref="E73:E136" si="13">IF(E72=E$5,2,E72+1)</f>
        <v>8</v>
      </c>
      <c r="F73" s="8">
        <f t="shared" ref="F73:F136" si="14">IF(D73=1,IF(F72=$F$5,1,F72+1),F72)</f>
        <v>1</v>
      </c>
      <c r="G73" s="8">
        <f t="shared" si="11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 t="e">
        <f>VLOOKUP(H73,主动技能!$A:$B,2,FALSE)</f>
        <v>#N/A</v>
      </c>
      <c r="L73" s="1">
        <f>_xlfn.IFNA(VLOOKUP(I73,主动技能!$A:$B,2,FALSE),0)</f>
        <v>0</v>
      </c>
      <c r="M73">
        <f t="shared" si="9"/>
        <v>21</v>
      </c>
      <c r="N73" s="1" t="s">
        <v>249</v>
      </c>
      <c r="O73" s="1">
        <v>166</v>
      </c>
      <c r="P73" s="1" t="s">
        <v>250</v>
      </c>
      <c r="Q73" s="1" t="s">
        <v>250</v>
      </c>
    </row>
    <row r="74" spans="2:17" x14ac:dyDescent="0.15">
      <c r="B74" s="8" t="str">
        <f>VLOOKUP(G74,角色!A:B,2,FALSE)</f>
        <v>法师</v>
      </c>
      <c r="C74" s="8" t="str">
        <f t="shared" si="10"/>
        <v>主动技能1</v>
      </c>
      <c r="D74" s="8">
        <f t="shared" si="12"/>
        <v>8</v>
      </c>
      <c r="E74" s="8">
        <f t="shared" si="13"/>
        <v>9</v>
      </c>
      <c r="F74" s="8">
        <f t="shared" si="14"/>
        <v>1</v>
      </c>
      <c r="G74" s="8">
        <f t="shared" si="11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 t="e">
        <f>VLOOKUP(H74,主动技能!$A:$B,2,FALSE)</f>
        <v>#N/A</v>
      </c>
      <c r="L74" s="1">
        <f>_xlfn.IFNA(VLOOKUP(I74,主动技能!$A:$B,2,FALSE),0)</f>
        <v>0</v>
      </c>
      <c r="M74">
        <f t="shared" si="9"/>
        <v>24</v>
      </c>
      <c r="N74" s="1" t="s">
        <v>249</v>
      </c>
      <c r="O74" s="1">
        <v>167</v>
      </c>
      <c r="P74" s="1" t="s">
        <v>250</v>
      </c>
      <c r="Q74" s="1" t="s">
        <v>250</v>
      </c>
    </row>
    <row r="75" spans="2:17" x14ac:dyDescent="0.15">
      <c r="B75" s="8" t="str">
        <f>VLOOKUP(G75,角色!A:B,2,FALSE)</f>
        <v>法师</v>
      </c>
      <c r="C75" s="8" t="str">
        <f t="shared" si="10"/>
        <v>主动技能1</v>
      </c>
      <c r="D75" s="8">
        <f t="shared" si="12"/>
        <v>9</v>
      </c>
      <c r="E75" s="8">
        <f t="shared" si="13"/>
        <v>10</v>
      </c>
      <c r="F75" s="8">
        <f t="shared" si="14"/>
        <v>1</v>
      </c>
      <c r="G75" s="8">
        <f t="shared" si="11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 t="e">
        <f>VLOOKUP(H75,主动技能!$A:$B,2,FALSE)</f>
        <v>#N/A</v>
      </c>
      <c r="L75" s="1">
        <f>_xlfn.IFNA(VLOOKUP(I75,主动技能!$A:$B,2,FALSE),0)</f>
        <v>0</v>
      </c>
      <c r="M75">
        <f t="shared" si="9"/>
        <v>27</v>
      </c>
      <c r="N75" s="1" t="s">
        <v>249</v>
      </c>
      <c r="O75" s="1">
        <v>168</v>
      </c>
      <c r="P75" s="1" t="s">
        <v>250</v>
      </c>
      <c r="Q75" s="1" t="s">
        <v>250</v>
      </c>
    </row>
    <row r="76" spans="2:17" x14ac:dyDescent="0.15">
      <c r="B76" s="8" t="str">
        <f>VLOOKUP(G76,角色!A:B,2,FALSE)</f>
        <v>法师</v>
      </c>
      <c r="C76" s="8" t="str">
        <f t="shared" si="10"/>
        <v>主动技能1</v>
      </c>
      <c r="D76" s="8">
        <f t="shared" si="12"/>
        <v>10</v>
      </c>
      <c r="E76" s="8">
        <f t="shared" si="13"/>
        <v>11</v>
      </c>
      <c r="F76" s="8">
        <f t="shared" si="14"/>
        <v>1</v>
      </c>
      <c r="G76" s="8">
        <f t="shared" si="11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 t="e">
        <f>VLOOKUP(H76,主动技能!$A:$B,2,FALSE)</f>
        <v>#N/A</v>
      </c>
      <c r="L76" s="1">
        <f>_xlfn.IFNA(VLOOKUP(I76,主动技能!$A:$B,2,FALSE),0)</f>
        <v>0</v>
      </c>
      <c r="M76">
        <f t="shared" si="9"/>
        <v>30</v>
      </c>
      <c r="N76" s="1" t="s">
        <v>249</v>
      </c>
      <c r="O76" s="1">
        <v>169</v>
      </c>
      <c r="P76" s="1" t="s">
        <v>250</v>
      </c>
      <c r="Q76" s="1" t="s">
        <v>250</v>
      </c>
    </row>
    <row r="77" spans="2:17" x14ac:dyDescent="0.15">
      <c r="B77" s="8" t="str">
        <f>VLOOKUP(G77,角色!A:B,2,FALSE)</f>
        <v>法师</v>
      </c>
      <c r="C77" s="8" t="str">
        <f t="shared" si="10"/>
        <v>主动技能1</v>
      </c>
      <c r="D77" s="8">
        <f t="shared" si="12"/>
        <v>11</v>
      </c>
      <c r="E77" s="8">
        <f t="shared" si="13"/>
        <v>12</v>
      </c>
      <c r="F77" s="8">
        <f t="shared" si="14"/>
        <v>1</v>
      </c>
      <c r="G77" s="8">
        <f t="shared" si="11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 t="e">
        <f>VLOOKUP(H77,主动技能!$A:$B,2,FALSE)</f>
        <v>#N/A</v>
      </c>
      <c r="L77" s="1">
        <f>_xlfn.IFNA(VLOOKUP(I77,主动技能!$A:$B,2,FALSE),0)</f>
        <v>0</v>
      </c>
      <c r="M77">
        <f t="shared" si="9"/>
        <v>33</v>
      </c>
      <c r="N77" s="1" t="s">
        <v>249</v>
      </c>
      <c r="O77" s="1">
        <v>170</v>
      </c>
      <c r="P77" s="1" t="s">
        <v>250</v>
      </c>
      <c r="Q77" s="1" t="s">
        <v>250</v>
      </c>
    </row>
    <row r="78" spans="2:17" x14ac:dyDescent="0.15">
      <c r="B78" s="8" t="str">
        <f>VLOOKUP(G78,角色!A:B,2,FALSE)</f>
        <v>法师</v>
      </c>
      <c r="C78" s="8" t="str">
        <f t="shared" si="10"/>
        <v>主动技能1</v>
      </c>
      <c r="D78" s="8">
        <f t="shared" si="12"/>
        <v>12</v>
      </c>
      <c r="E78" s="8">
        <f t="shared" si="13"/>
        <v>13</v>
      </c>
      <c r="F78" s="8">
        <f t="shared" si="14"/>
        <v>1</v>
      </c>
      <c r="G78" s="8">
        <f t="shared" si="11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 t="e">
        <f>VLOOKUP(H78,主动技能!$A:$B,2,FALSE)</f>
        <v>#N/A</v>
      </c>
      <c r="L78" s="1">
        <f>_xlfn.IFNA(VLOOKUP(I78,主动技能!$A:$B,2,FALSE),0)</f>
        <v>0</v>
      </c>
      <c r="M78">
        <f t="shared" si="9"/>
        <v>36</v>
      </c>
      <c r="N78" s="1" t="s">
        <v>249</v>
      </c>
      <c r="O78" s="1">
        <v>171</v>
      </c>
      <c r="P78" s="1" t="s">
        <v>250</v>
      </c>
      <c r="Q78" s="1" t="s">
        <v>250</v>
      </c>
    </row>
    <row r="79" spans="2:17" x14ac:dyDescent="0.15">
      <c r="B79" s="8" t="str">
        <f>VLOOKUP(G79,角色!A:B,2,FALSE)</f>
        <v>法师</v>
      </c>
      <c r="C79" s="8" t="str">
        <f t="shared" si="10"/>
        <v>主动技能1</v>
      </c>
      <c r="D79" s="8">
        <f t="shared" si="12"/>
        <v>13</v>
      </c>
      <c r="E79" s="8">
        <f t="shared" si="13"/>
        <v>14</v>
      </c>
      <c r="F79" s="8">
        <f t="shared" si="14"/>
        <v>1</v>
      </c>
      <c r="G79" s="8">
        <f t="shared" si="11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 t="e">
        <f>VLOOKUP(H79,主动技能!$A:$B,2,FALSE)</f>
        <v>#N/A</v>
      </c>
      <c r="L79" s="1">
        <f>_xlfn.IFNA(VLOOKUP(I79,主动技能!$A:$B,2,FALSE),0)</f>
        <v>0</v>
      </c>
      <c r="M79">
        <f t="shared" si="9"/>
        <v>39</v>
      </c>
      <c r="N79" s="1" t="s">
        <v>249</v>
      </c>
      <c r="O79" s="1">
        <v>172</v>
      </c>
      <c r="P79" s="1" t="s">
        <v>250</v>
      </c>
      <c r="Q79" s="1" t="s">
        <v>250</v>
      </c>
    </row>
    <row r="80" spans="2:17" x14ac:dyDescent="0.15">
      <c r="B80" s="8" t="str">
        <f>VLOOKUP(G80,角色!A:B,2,FALSE)</f>
        <v>法师</v>
      </c>
      <c r="C80" s="8" t="str">
        <f t="shared" si="10"/>
        <v>主动技能1</v>
      </c>
      <c r="D80" s="8">
        <f t="shared" si="12"/>
        <v>14</v>
      </c>
      <c r="E80" s="8">
        <f t="shared" si="13"/>
        <v>15</v>
      </c>
      <c r="F80" s="8">
        <f t="shared" si="14"/>
        <v>1</v>
      </c>
      <c r="G80" s="8">
        <f t="shared" si="11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 t="e">
        <f>VLOOKUP(H80,主动技能!$A:$B,2,FALSE)</f>
        <v>#N/A</v>
      </c>
      <c r="L80" s="1">
        <f>_xlfn.IFNA(VLOOKUP(I80,主动技能!$A:$B,2,FALSE),0)</f>
        <v>0</v>
      </c>
      <c r="M80">
        <f t="shared" si="9"/>
        <v>42</v>
      </c>
      <c r="N80" s="1" t="s">
        <v>249</v>
      </c>
      <c r="O80" s="1">
        <v>173</v>
      </c>
      <c r="P80" s="1" t="s">
        <v>250</v>
      </c>
      <c r="Q80" s="1" t="s">
        <v>250</v>
      </c>
    </row>
    <row r="81" spans="2:17" x14ac:dyDescent="0.15">
      <c r="B81" s="8" t="str">
        <f>VLOOKUP(G81,角色!A:B,2,FALSE)</f>
        <v>法师</v>
      </c>
      <c r="C81" s="8" t="str">
        <f t="shared" si="10"/>
        <v>主动技能1</v>
      </c>
      <c r="D81" s="8">
        <f t="shared" si="12"/>
        <v>15</v>
      </c>
      <c r="E81" s="8">
        <f t="shared" si="13"/>
        <v>16</v>
      </c>
      <c r="F81" s="8">
        <f t="shared" si="14"/>
        <v>1</v>
      </c>
      <c r="G81" s="8">
        <f t="shared" si="11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 t="e">
        <f>VLOOKUP(H81,主动技能!$A:$B,2,FALSE)</f>
        <v>#N/A</v>
      </c>
      <c r="L81" s="1">
        <f>_xlfn.IFNA(VLOOKUP(I81,主动技能!$A:$B,2,FALSE),0)</f>
        <v>0</v>
      </c>
      <c r="M81">
        <f t="shared" si="9"/>
        <v>45</v>
      </c>
      <c r="N81" s="1" t="s">
        <v>249</v>
      </c>
      <c r="O81" s="1">
        <v>174</v>
      </c>
      <c r="P81" s="1" t="s">
        <v>250</v>
      </c>
      <c r="Q81" s="1" t="s">
        <v>250</v>
      </c>
    </row>
    <row r="82" spans="2:17" x14ac:dyDescent="0.15">
      <c r="B82" s="8" t="str">
        <f>VLOOKUP(G82,角色!A:B,2,FALSE)</f>
        <v>法师</v>
      </c>
      <c r="C82" s="8" t="str">
        <f t="shared" si="10"/>
        <v>主动技能1</v>
      </c>
      <c r="D82" s="8">
        <f t="shared" si="12"/>
        <v>16</v>
      </c>
      <c r="E82" s="8">
        <f t="shared" si="13"/>
        <v>17</v>
      </c>
      <c r="F82" s="8">
        <f t="shared" si="14"/>
        <v>1</v>
      </c>
      <c r="G82" s="8">
        <f t="shared" si="11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 t="e">
        <f>VLOOKUP(H82,主动技能!$A:$B,2,FALSE)</f>
        <v>#N/A</v>
      </c>
      <c r="L82" s="1">
        <f>_xlfn.IFNA(VLOOKUP(I82,主动技能!$A:$B,2,FALSE),0)</f>
        <v>0</v>
      </c>
      <c r="M82">
        <f t="shared" si="9"/>
        <v>48</v>
      </c>
      <c r="N82" s="1" t="s">
        <v>249</v>
      </c>
      <c r="O82" s="1">
        <v>175</v>
      </c>
      <c r="P82" s="1" t="s">
        <v>250</v>
      </c>
      <c r="Q82" s="1" t="s">
        <v>250</v>
      </c>
    </row>
    <row r="83" spans="2:17" x14ac:dyDescent="0.15">
      <c r="B83" s="8" t="str">
        <f>VLOOKUP(G83,角色!A:B,2,FALSE)</f>
        <v>法师</v>
      </c>
      <c r="C83" s="8" t="str">
        <f t="shared" si="10"/>
        <v>主动技能1</v>
      </c>
      <c r="D83" s="8">
        <f t="shared" si="12"/>
        <v>17</v>
      </c>
      <c r="E83" s="8">
        <f t="shared" si="13"/>
        <v>18</v>
      </c>
      <c r="F83" s="8">
        <f t="shared" si="14"/>
        <v>1</v>
      </c>
      <c r="G83" s="8">
        <f t="shared" si="11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 t="e">
        <f>VLOOKUP(H83,主动技能!$A:$B,2,FALSE)</f>
        <v>#N/A</v>
      </c>
      <c r="L83" s="1">
        <f>_xlfn.IFNA(VLOOKUP(I83,主动技能!$A:$B,2,FALSE),0)</f>
        <v>0</v>
      </c>
      <c r="M83">
        <f t="shared" si="9"/>
        <v>51</v>
      </c>
      <c r="N83" s="1" t="s">
        <v>249</v>
      </c>
      <c r="O83" s="1">
        <v>176</v>
      </c>
      <c r="P83" s="1" t="s">
        <v>250</v>
      </c>
      <c r="Q83" s="1" t="s">
        <v>250</v>
      </c>
    </row>
    <row r="84" spans="2:17" x14ac:dyDescent="0.15">
      <c r="B84" s="8" t="str">
        <f>VLOOKUP(G84,角色!A:B,2,FALSE)</f>
        <v>法师</v>
      </c>
      <c r="C84" s="8" t="str">
        <f t="shared" si="10"/>
        <v>主动技能1</v>
      </c>
      <c r="D84" s="8">
        <f t="shared" si="12"/>
        <v>18</v>
      </c>
      <c r="E84" s="8">
        <f t="shared" si="13"/>
        <v>19</v>
      </c>
      <c r="F84" s="8">
        <f t="shared" si="14"/>
        <v>1</v>
      </c>
      <c r="G84" s="8">
        <f t="shared" si="11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 t="e">
        <f>VLOOKUP(H84,主动技能!$A:$B,2,FALSE)</f>
        <v>#N/A</v>
      </c>
      <c r="L84" s="1">
        <f>_xlfn.IFNA(VLOOKUP(I84,主动技能!$A:$B,2,FALSE),0)</f>
        <v>0</v>
      </c>
      <c r="M84">
        <f t="shared" si="9"/>
        <v>54</v>
      </c>
      <c r="N84" s="1" t="s">
        <v>249</v>
      </c>
      <c r="O84" s="1">
        <v>177</v>
      </c>
      <c r="P84" s="1" t="s">
        <v>250</v>
      </c>
      <c r="Q84" s="1" t="s">
        <v>250</v>
      </c>
    </row>
    <row r="85" spans="2:17" x14ac:dyDescent="0.15">
      <c r="B85" s="8" t="str">
        <f>VLOOKUP(G85,角色!A:B,2,FALSE)</f>
        <v>法师</v>
      </c>
      <c r="C85" s="8" t="str">
        <f t="shared" si="10"/>
        <v>主动技能1</v>
      </c>
      <c r="D85" s="8">
        <f t="shared" si="12"/>
        <v>19</v>
      </c>
      <c r="E85" s="8">
        <f t="shared" si="13"/>
        <v>20</v>
      </c>
      <c r="F85" s="8">
        <f t="shared" si="14"/>
        <v>1</v>
      </c>
      <c r="G85" s="8">
        <f t="shared" si="11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 t="e">
        <f>VLOOKUP(H85,主动技能!$A:$B,2,FALSE)</f>
        <v>#N/A</v>
      </c>
      <c r="L85" s="1">
        <f>_xlfn.IFNA(VLOOKUP(I85,主动技能!$A:$B,2,FALSE),0)</f>
        <v>0</v>
      </c>
      <c r="M85">
        <f t="shared" si="9"/>
        <v>57</v>
      </c>
      <c r="N85" s="1" t="s">
        <v>249</v>
      </c>
      <c r="O85" s="1">
        <v>178</v>
      </c>
      <c r="P85" s="1" t="s">
        <v>250</v>
      </c>
      <c r="Q85" s="1" t="s">
        <v>250</v>
      </c>
    </row>
    <row r="86" spans="2:17" x14ac:dyDescent="0.15">
      <c r="B86" s="8" t="str">
        <f>VLOOKUP(G86,角色!A:B,2,FALSE)</f>
        <v>法师</v>
      </c>
      <c r="C86" s="8" t="str">
        <f t="shared" si="10"/>
        <v>主动技能1</v>
      </c>
      <c r="D86" s="8">
        <f t="shared" si="12"/>
        <v>20</v>
      </c>
      <c r="E86" s="8">
        <f t="shared" si="13"/>
        <v>21</v>
      </c>
      <c r="F86" s="8">
        <f t="shared" si="14"/>
        <v>1</v>
      </c>
      <c r="G86" s="8">
        <f t="shared" si="11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 t="e">
        <f>VLOOKUP(H86,主动技能!$A:$B,2,FALSE)</f>
        <v>#N/A</v>
      </c>
      <c r="L86" s="1">
        <f>_xlfn.IFNA(VLOOKUP(I86,主动技能!$A:$B,2,FALSE),0)</f>
        <v>0</v>
      </c>
      <c r="M86">
        <f t="shared" si="9"/>
        <v>60</v>
      </c>
      <c r="N86" s="1" t="s">
        <v>249</v>
      </c>
      <c r="O86" s="1">
        <v>179</v>
      </c>
      <c r="P86" s="1" t="s">
        <v>250</v>
      </c>
      <c r="Q86" s="1" t="s">
        <v>250</v>
      </c>
    </row>
    <row r="87" spans="2:17" x14ac:dyDescent="0.15">
      <c r="B87" s="8" t="str">
        <f>VLOOKUP(G87,角色!A:B,2,FALSE)</f>
        <v>法师</v>
      </c>
      <c r="C87" s="8" t="str">
        <f t="shared" si="10"/>
        <v>主动技能2</v>
      </c>
      <c r="D87" s="8">
        <f t="shared" si="12"/>
        <v>1</v>
      </c>
      <c r="E87" s="8">
        <f t="shared" si="13"/>
        <v>2</v>
      </c>
      <c r="F87" s="8">
        <f t="shared" si="14"/>
        <v>2</v>
      </c>
      <c r="G87" s="8">
        <f t="shared" si="11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 t="e">
        <f>VLOOKUP(H87,主动技能!$A:$B,2,FALSE)</f>
        <v>#N/A</v>
      </c>
      <c r="L87" s="1">
        <f>_xlfn.IFNA(VLOOKUP(I87,主动技能!$A:$B,2,FALSE),0)</f>
        <v>0</v>
      </c>
      <c r="M87">
        <f t="shared" si="9"/>
        <v>3</v>
      </c>
      <c r="N87" s="1" t="s">
        <v>249</v>
      </c>
      <c r="O87" s="1">
        <v>180</v>
      </c>
      <c r="P87" s="1" t="s">
        <v>250</v>
      </c>
      <c r="Q87" s="1" t="s">
        <v>250</v>
      </c>
    </row>
    <row r="88" spans="2:17" x14ac:dyDescent="0.15">
      <c r="B88" s="8" t="str">
        <f>VLOOKUP(G88,角色!A:B,2,FALSE)</f>
        <v>法师</v>
      </c>
      <c r="C88" s="8" t="str">
        <f t="shared" si="10"/>
        <v>主动技能2</v>
      </c>
      <c r="D88" s="8">
        <f t="shared" si="12"/>
        <v>2</v>
      </c>
      <c r="E88" s="8">
        <f t="shared" si="13"/>
        <v>3</v>
      </c>
      <c r="F88" s="8">
        <f t="shared" si="14"/>
        <v>2</v>
      </c>
      <c r="G88" s="8">
        <f t="shared" si="11"/>
        <v>2</v>
      </c>
      <c r="H88" t="str">
        <f t="shared" ref="H88:H151" si="15">$B88&amp;$C88&amp;D$6&amp;D88</f>
        <v>法师主动技能2等级2</v>
      </c>
      <c r="I88" t="str">
        <f t="shared" ref="I88:I151" si="16">$B88&amp;$C88&amp;E$6&amp;E88</f>
        <v>法师主动技能2等级3</v>
      </c>
      <c r="J88" s="1">
        <v>82</v>
      </c>
      <c r="K88" s="1" t="e">
        <f>VLOOKUP(H88,主动技能!$A:$B,2,FALSE)</f>
        <v>#N/A</v>
      </c>
      <c r="L88" s="1">
        <f>_xlfn.IFNA(VLOOKUP(I88,主动技能!$A:$B,2,FALSE),0)</f>
        <v>0</v>
      </c>
      <c r="M88">
        <f t="shared" si="9"/>
        <v>6</v>
      </c>
      <c r="N88" s="1" t="s">
        <v>249</v>
      </c>
      <c r="O88" s="1">
        <v>181</v>
      </c>
      <c r="P88" s="1" t="s">
        <v>250</v>
      </c>
      <c r="Q88" s="1" t="s">
        <v>250</v>
      </c>
    </row>
    <row r="89" spans="2:17" x14ac:dyDescent="0.15">
      <c r="B89" s="8" t="str">
        <f>VLOOKUP(G89,角色!A:B,2,FALSE)</f>
        <v>法师</v>
      </c>
      <c r="C89" s="8" t="str">
        <f t="shared" si="10"/>
        <v>主动技能2</v>
      </c>
      <c r="D89" s="8">
        <f t="shared" si="12"/>
        <v>3</v>
      </c>
      <c r="E89" s="8">
        <f t="shared" si="13"/>
        <v>4</v>
      </c>
      <c r="F89" s="8">
        <f t="shared" si="14"/>
        <v>2</v>
      </c>
      <c r="G89" s="8">
        <f t="shared" si="11"/>
        <v>2</v>
      </c>
      <c r="H89" t="str">
        <f t="shared" si="15"/>
        <v>法师主动技能2等级3</v>
      </c>
      <c r="I89" t="str">
        <f t="shared" si="16"/>
        <v>法师主动技能2等级4</v>
      </c>
      <c r="J89" s="1">
        <v>83</v>
      </c>
      <c r="K89" s="1" t="e">
        <f>VLOOKUP(H89,主动技能!$A:$B,2,FALSE)</f>
        <v>#N/A</v>
      </c>
      <c r="L89" s="1">
        <f>_xlfn.IFNA(VLOOKUP(I89,主动技能!$A:$B,2,FALSE),0)</f>
        <v>0</v>
      </c>
      <c r="M89">
        <f t="shared" si="9"/>
        <v>9</v>
      </c>
      <c r="N89" s="1" t="s">
        <v>249</v>
      </c>
      <c r="O89" s="1">
        <v>182</v>
      </c>
      <c r="P89" s="1" t="s">
        <v>250</v>
      </c>
      <c r="Q89" s="1" t="s">
        <v>250</v>
      </c>
    </row>
    <row r="90" spans="2:17" x14ac:dyDescent="0.15">
      <c r="B90" s="8" t="str">
        <f>VLOOKUP(G90,角色!A:B,2,FALSE)</f>
        <v>法师</v>
      </c>
      <c r="C90" s="8" t="str">
        <f t="shared" si="10"/>
        <v>主动技能2</v>
      </c>
      <c r="D90" s="8">
        <f t="shared" si="12"/>
        <v>4</v>
      </c>
      <c r="E90" s="8">
        <f t="shared" si="13"/>
        <v>5</v>
      </c>
      <c r="F90" s="8">
        <f t="shared" si="14"/>
        <v>2</v>
      </c>
      <c r="G90" s="8">
        <f t="shared" si="11"/>
        <v>2</v>
      </c>
      <c r="H90" t="str">
        <f t="shared" si="15"/>
        <v>法师主动技能2等级4</v>
      </c>
      <c r="I90" t="str">
        <f t="shared" si="16"/>
        <v>法师主动技能2等级5</v>
      </c>
      <c r="J90" s="1">
        <v>84</v>
      </c>
      <c r="K90" s="1" t="e">
        <f>VLOOKUP(H90,主动技能!$A:$B,2,FALSE)</f>
        <v>#N/A</v>
      </c>
      <c r="L90" s="1">
        <f>_xlfn.IFNA(VLOOKUP(I90,主动技能!$A:$B,2,FALSE),0)</f>
        <v>0</v>
      </c>
      <c r="M90">
        <f t="shared" si="9"/>
        <v>12</v>
      </c>
      <c r="N90" s="1" t="s">
        <v>249</v>
      </c>
      <c r="O90" s="1">
        <v>183</v>
      </c>
      <c r="P90" s="1" t="s">
        <v>250</v>
      </c>
      <c r="Q90" s="1" t="s">
        <v>250</v>
      </c>
    </row>
    <row r="91" spans="2:17" x14ac:dyDescent="0.15">
      <c r="B91" s="8" t="str">
        <f>VLOOKUP(G91,角色!A:B,2,FALSE)</f>
        <v>法师</v>
      </c>
      <c r="C91" s="8" t="str">
        <f t="shared" si="10"/>
        <v>主动技能2</v>
      </c>
      <c r="D91" s="8">
        <f t="shared" si="12"/>
        <v>5</v>
      </c>
      <c r="E91" s="8">
        <f t="shared" si="13"/>
        <v>6</v>
      </c>
      <c r="F91" s="8">
        <f t="shared" si="14"/>
        <v>2</v>
      </c>
      <c r="G91" s="8">
        <f t="shared" si="11"/>
        <v>2</v>
      </c>
      <c r="H91" t="str">
        <f t="shared" si="15"/>
        <v>法师主动技能2等级5</v>
      </c>
      <c r="I91" t="str">
        <f t="shared" si="16"/>
        <v>法师主动技能2等级6</v>
      </c>
      <c r="J91" s="1">
        <v>85</v>
      </c>
      <c r="K91" s="1" t="e">
        <f>VLOOKUP(H91,主动技能!$A:$B,2,FALSE)</f>
        <v>#N/A</v>
      </c>
      <c r="L91" s="1">
        <f>_xlfn.IFNA(VLOOKUP(I91,主动技能!$A:$B,2,FALSE),0)</f>
        <v>0</v>
      </c>
      <c r="M91">
        <f t="shared" si="9"/>
        <v>15</v>
      </c>
      <c r="N91" s="1" t="s">
        <v>249</v>
      </c>
      <c r="O91" s="1">
        <v>184</v>
      </c>
      <c r="P91" s="1" t="s">
        <v>250</v>
      </c>
      <c r="Q91" s="1" t="s">
        <v>250</v>
      </c>
    </row>
    <row r="92" spans="2:17" x14ac:dyDescent="0.15">
      <c r="B92" s="8" t="str">
        <f>VLOOKUP(G92,角色!A:B,2,FALSE)</f>
        <v>法师</v>
      </c>
      <c r="C92" s="8" t="str">
        <f t="shared" si="10"/>
        <v>主动技能2</v>
      </c>
      <c r="D92" s="8">
        <f t="shared" si="12"/>
        <v>6</v>
      </c>
      <c r="E92" s="8">
        <f t="shared" si="13"/>
        <v>7</v>
      </c>
      <c r="F92" s="8">
        <f t="shared" si="14"/>
        <v>2</v>
      </c>
      <c r="G92" s="8">
        <f t="shared" si="11"/>
        <v>2</v>
      </c>
      <c r="H92" t="str">
        <f t="shared" si="15"/>
        <v>法师主动技能2等级6</v>
      </c>
      <c r="I92" t="str">
        <f t="shared" si="16"/>
        <v>法师主动技能2等级7</v>
      </c>
      <c r="J92" s="1">
        <v>86</v>
      </c>
      <c r="K92" s="1" t="e">
        <f>VLOOKUP(H92,主动技能!$A:$B,2,FALSE)</f>
        <v>#N/A</v>
      </c>
      <c r="L92" s="1">
        <f>_xlfn.IFNA(VLOOKUP(I92,主动技能!$A:$B,2,FALSE),0)</f>
        <v>0</v>
      </c>
      <c r="M92">
        <f t="shared" ref="M92:M155" si="17">M72</f>
        <v>18</v>
      </c>
      <c r="N92" s="1" t="s">
        <v>249</v>
      </c>
      <c r="O92" s="1">
        <v>185</v>
      </c>
      <c r="P92" s="1" t="s">
        <v>250</v>
      </c>
      <c r="Q92" s="1" t="s">
        <v>250</v>
      </c>
    </row>
    <row r="93" spans="2:17" x14ac:dyDescent="0.15">
      <c r="B93" s="8" t="str">
        <f>VLOOKUP(G93,角色!A:B,2,FALSE)</f>
        <v>法师</v>
      </c>
      <c r="C93" s="8" t="str">
        <f t="shared" si="10"/>
        <v>主动技能2</v>
      </c>
      <c r="D93" s="8">
        <f t="shared" si="12"/>
        <v>7</v>
      </c>
      <c r="E93" s="8">
        <f t="shared" si="13"/>
        <v>8</v>
      </c>
      <c r="F93" s="8">
        <f t="shared" si="14"/>
        <v>2</v>
      </c>
      <c r="G93" s="8">
        <f t="shared" si="11"/>
        <v>2</v>
      </c>
      <c r="H93" t="str">
        <f t="shared" si="15"/>
        <v>法师主动技能2等级7</v>
      </c>
      <c r="I93" t="str">
        <f t="shared" si="16"/>
        <v>法师主动技能2等级8</v>
      </c>
      <c r="J93" s="1">
        <v>87</v>
      </c>
      <c r="K93" s="1" t="e">
        <f>VLOOKUP(H93,主动技能!$A:$B,2,FALSE)</f>
        <v>#N/A</v>
      </c>
      <c r="L93" s="1">
        <f>_xlfn.IFNA(VLOOKUP(I93,主动技能!$A:$B,2,FALSE),0)</f>
        <v>0</v>
      </c>
      <c r="M93">
        <f t="shared" si="17"/>
        <v>21</v>
      </c>
      <c r="N93" s="1" t="s">
        <v>249</v>
      </c>
      <c r="O93" s="1">
        <v>186</v>
      </c>
      <c r="P93" s="1" t="s">
        <v>250</v>
      </c>
      <c r="Q93" s="1" t="s">
        <v>250</v>
      </c>
    </row>
    <row r="94" spans="2:17" x14ac:dyDescent="0.15">
      <c r="B94" s="8" t="str">
        <f>VLOOKUP(G94,角色!A:B,2,FALSE)</f>
        <v>法师</v>
      </c>
      <c r="C94" s="8" t="str">
        <f t="shared" si="10"/>
        <v>主动技能2</v>
      </c>
      <c r="D94" s="8">
        <f t="shared" si="12"/>
        <v>8</v>
      </c>
      <c r="E94" s="8">
        <f t="shared" si="13"/>
        <v>9</v>
      </c>
      <c r="F94" s="8">
        <f t="shared" si="14"/>
        <v>2</v>
      </c>
      <c r="G94" s="8">
        <f t="shared" si="11"/>
        <v>2</v>
      </c>
      <c r="H94" t="str">
        <f t="shared" si="15"/>
        <v>法师主动技能2等级8</v>
      </c>
      <c r="I94" t="str">
        <f t="shared" si="16"/>
        <v>法师主动技能2等级9</v>
      </c>
      <c r="J94" s="1">
        <v>88</v>
      </c>
      <c r="K94" s="1" t="e">
        <f>VLOOKUP(H94,主动技能!$A:$B,2,FALSE)</f>
        <v>#N/A</v>
      </c>
      <c r="L94" s="1">
        <f>_xlfn.IFNA(VLOOKUP(I94,主动技能!$A:$B,2,FALSE),0)</f>
        <v>0</v>
      </c>
      <c r="M94">
        <f t="shared" si="17"/>
        <v>24</v>
      </c>
      <c r="N94" s="1" t="s">
        <v>249</v>
      </c>
      <c r="O94" s="1">
        <v>187</v>
      </c>
      <c r="P94" s="1" t="s">
        <v>250</v>
      </c>
      <c r="Q94" s="1" t="s">
        <v>250</v>
      </c>
    </row>
    <row r="95" spans="2:17" x14ac:dyDescent="0.15">
      <c r="B95" s="8" t="str">
        <f>VLOOKUP(G95,角色!A:B,2,FALSE)</f>
        <v>法师</v>
      </c>
      <c r="C95" s="8" t="str">
        <f t="shared" si="10"/>
        <v>主动技能2</v>
      </c>
      <c r="D95" s="8">
        <f t="shared" si="12"/>
        <v>9</v>
      </c>
      <c r="E95" s="8">
        <f t="shared" si="13"/>
        <v>10</v>
      </c>
      <c r="F95" s="8">
        <f t="shared" si="14"/>
        <v>2</v>
      </c>
      <c r="G95" s="8">
        <f t="shared" si="11"/>
        <v>2</v>
      </c>
      <c r="H95" t="str">
        <f t="shared" si="15"/>
        <v>法师主动技能2等级9</v>
      </c>
      <c r="I95" t="str">
        <f t="shared" si="16"/>
        <v>法师主动技能2等级10</v>
      </c>
      <c r="J95" s="1">
        <v>89</v>
      </c>
      <c r="K95" s="1" t="e">
        <f>VLOOKUP(H95,主动技能!$A:$B,2,FALSE)</f>
        <v>#N/A</v>
      </c>
      <c r="L95" s="1">
        <f>_xlfn.IFNA(VLOOKUP(I95,主动技能!$A:$B,2,FALSE),0)</f>
        <v>0</v>
      </c>
      <c r="M95">
        <f t="shared" si="17"/>
        <v>27</v>
      </c>
      <c r="N95" s="1" t="s">
        <v>249</v>
      </c>
      <c r="O95" s="1">
        <v>188</v>
      </c>
      <c r="P95" s="1" t="s">
        <v>250</v>
      </c>
      <c r="Q95" s="1" t="s">
        <v>250</v>
      </c>
    </row>
    <row r="96" spans="2:17" x14ac:dyDescent="0.15">
      <c r="B96" s="8" t="str">
        <f>VLOOKUP(G96,角色!A:B,2,FALSE)</f>
        <v>法师</v>
      </c>
      <c r="C96" s="8" t="str">
        <f t="shared" si="10"/>
        <v>主动技能2</v>
      </c>
      <c r="D96" s="8">
        <f t="shared" si="12"/>
        <v>10</v>
      </c>
      <c r="E96" s="8">
        <f t="shared" si="13"/>
        <v>11</v>
      </c>
      <c r="F96" s="8">
        <f t="shared" si="14"/>
        <v>2</v>
      </c>
      <c r="G96" s="8">
        <f t="shared" si="11"/>
        <v>2</v>
      </c>
      <c r="H96" t="str">
        <f t="shared" si="15"/>
        <v>法师主动技能2等级10</v>
      </c>
      <c r="I96" t="str">
        <f t="shared" si="16"/>
        <v>法师主动技能2等级11</v>
      </c>
      <c r="J96" s="1">
        <v>90</v>
      </c>
      <c r="K96" s="1" t="e">
        <f>VLOOKUP(H96,主动技能!$A:$B,2,FALSE)</f>
        <v>#N/A</v>
      </c>
      <c r="L96" s="1">
        <f>_xlfn.IFNA(VLOOKUP(I96,主动技能!$A:$B,2,FALSE),0)</f>
        <v>0</v>
      </c>
      <c r="M96">
        <f t="shared" si="17"/>
        <v>30</v>
      </c>
      <c r="N96" s="1" t="s">
        <v>249</v>
      </c>
      <c r="O96" s="1">
        <v>189</v>
      </c>
      <c r="P96" s="1" t="s">
        <v>250</v>
      </c>
      <c r="Q96" s="1" t="s">
        <v>250</v>
      </c>
    </row>
    <row r="97" spans="2:17" x14ac:dyDescent="0.15">
      <c r="B97" s="8" t="str">
        <f>VLOOKUP(G97,角色!A:B,2,FALSE)</f>
        <v>法师</v>
      </c>
      <c r="C97" s="8" t="str">
        <f t="shared" si="10"/>
        <v>主动技能2</v>
      </c>
      <c r="D97" s="8">
        <f t="shared" si="12"/>
        <v>11</v>
      </c>
      <c r="E97" s="8">
        <f t="shared" si="13"/>
        <v>12</v>
      </c>
      <c r="F97" s="8">
        <f t="shared" si="14"/>
        <v>2</v>
      </c>
      <c r="G97" s="8">
        <f t="shared" si="11"/>
        <v>2</v>
      </c>
      <c r="H97" t="str">
        <f t="shared" si="15"/>
        <v>法师主动技能2等级11</v>
      </c>
      <c r="I97" t="str">
        <f t="shared" si="16"/>
        <v>法师主动技能2等级12</v>
      </c>
      <c r="J97" s="1">
        <v>91</v>
      </c>
      <c r="K97" s="1" t="e">
        <f>VLOOKUP(H97,主动技能!$A:$B,2,FALSE)</f>
        <v>#N/A</v>
      </c>
      <c r="L97" s="1">
        <f>_xlfn.IFNA(VLOOKUP(I97,主动技能!$A:$B,2,FALSE),0)</f>
        <v>0</v>
      </c>
      <c r="M97">
        <f t="shared" si="17"/>
        <v>33</v>
      </c>
      <c r="N97" s="1" t="s">
        <v>249</v>
      </c>
      <c r="O97" s="1">
        <v>190</v>
      </c>
      <c r="P97" s="1" t="s">
        <v>250</v>
      </c>
      <c r="Q97" s="1" t="s">
        <v>250</v>
      </c>
    </row>
    <row r="98" spans="2:17" x14ac:dyDescent="0.15">
      <c r="B98" s="8" t="str">
        <f>VLOOKUP(G98,角色!A:B,2,FALSE)</f>
        <v>法师</v>
      </c>
      <c r="C98" s="8" t="str">
        <f t="shared" si="10"/>
        <v>主动技能2</v>
      </c>
      <c r="D98" s="8">
        <f t="shared" si="12"/>
        <v>12</v>
      </c>
      <c r="E98" s="8">
        <f t="shared" si="13"/>
        <v>13</v>
      </c>
      <c r="F98" s="8">
        <f t="shared" si="14"/>
        <v>2</v>
      </c>
      <c r="G98" s="8">
        <f t="shared" si="11"/>
        <v>2</v>
      </c>
      <c r="H98" t="str">
        <f t="shared" si="15"/>
        <v>法师主动技能2等级12</v>
      </c>
      <c r="I98" t="str">
        <f t="shared" si="16"/>
        <v>法师主动技能2等级13</v>
      </c>
      <c r="J98" s="1">
        <v>92</v>
      </c>
      <c r="K98" s="1" t="e">
        <f>VLOOKUP(H98,主动技能!$A:$B,2,FALSE)</f>
        <v>#N/A</v>
      </c>
      <c r="L98" s="1">
        <f>_xlfn.IFNA(VLOOKUP(I98,主动技能!$A:$B,2,FALSE),0)</f>
        <v>0</v>
      </c>
      <c r="M98">
        <f t="shared" si="17"/>
        <v>36</v>
      </c>
      <c r="N98" s="1" t="s">
        <v>249</v>
      </c>
      <c r="O98" s="1">
        <v>191</v>
      </c>
      <c r="P98" s="1" t="s">
        <v>250</v>
      </c>
      <c r="Q98" s="1" t="s">
        <v>250</v>
      </c>
    </row>
    <row r="99" spans="2:17" x14ac:dyDescent="0.15">
      <c r="B99" s="8" t="str">
        <f>VLOOKUP(G99,角色!A:B,2,FALSE)</f>
        <v>法师</v>
      </c>
      <c r="C99" s="8" t="str">
        <f t="shared" si="10"/>
        <v>主动技能2</v>
      </c>
      <c r="D99" s="8">
        <f t="shared" si="12"/>
        <v>13</v>
      </c>
      <c r="E99" s="8">
        <f t="shared" si="13"/>
        <v>14</v>
      </c>
      <c r="F99" s="8">
        <f t="shared" si="14"/>
        <v>2</v>
      </c>
      <c r="G99" s="8">
        <f t="shared" si="11"/>
        <v>2</v>
      </c>
      <c r="H99" t="str">
        <f t="shared" si="15"/>
        <v>法师主动技能2等级13</v>
      </c>
      <c r="I99" t="str">
        <f t="shared" si="16"/>
        <v>法师主动技能2等级14</v>
      </c>
      <c r="J99" s="1">
        <v>93</v>
      </c>
      <c r="K99" s="1" t="e">
        <f>VLOOKUP(H99,主动技能!$A:$B,2,FALSE)</f>
        <v>#N/A</v>
      </c>
      <c r="L99" s="1">
        <f>_xlfn.IFNA(VLOOKUP(I99,主动技能!$A:$B,2,FALSE),0)</f>
        <v>0</v>
      </c>
      <c r="M99">
        <f t="shared" si="17"/>
        <v>39</v>
      </c>
      <c r="N99" s="1" t="s">
        <v>249</v>
      </c>
      <c r="O99" s="1">
        <v>192</v>
      </c>
      <c r="P99" s="1" t="s">
        <v>250</v>
      </c>
      <c r="Q99" s="1" t="s">
        <v>250</v>
      </c>
    </row>
    <row r="100" spans="2:17" x14ac:dyDescent="0.15">
      <c r="B100" s="8" t="str">
        <f>VLOOKUP(G100,角色!A:B,2,FALSE)</f>
        <v>法师</v>
      </c>
      <c r="C100" s="8" t="str">
        <f t="shared" si="10"/>
        <v>主动技能2</v>
      </c>
      <c r="D100" s="8">
        <f t="shared" si="12"/>
        <v>14</v>
      </c>
      <c r="E100" s="8">
        <f t="shared" si="13"/>
        <v>15</v>
      </c>
      <c r="F100" s="8">
        <f t="shared" si="14"/>
        <v>2</v>
      </c>
      <c r="G100" s="8">
        <f t="shared" si="11"/>
        <v>2</v>
      </c>
      <c r="H100" t="str">
        <f t="shared" si="15"/>
        <v>法师主动技能2等级14</v>
      </c>
      <c r="I100" t="str">
        <f t="shared" si="16"/>
        <v>法师主动技能2等级15</v>
      </c>
      <c r="J100" s="1">
        <v>94</v>
      </c>
      <c r="K100" s="1" t="e">
        <f>VLOOKUP(H100,主动技能!$A:$B,2,FALSE)</f>
        <v>#N/A</v>
      </c>
      <c r="L100" s="1">
        <f>_xlfn.IFNA(VLOOKUP(I100,主动技能!$A:$B,2,FALSE),0)</f>
        <v>0</v>
      </c>
      <c r="M100">
        <f t="shared" si="17"/>
        <v>42</v>
      </c>
      <c r="N100" s="1" t="s">
        <v>249</v>
      </c>
      <c r="O100" s="1">
        <v>193</v>
      </c>
      <c r="P100" s="1" t="s">
        <v>250</v>
      </c>
      <c r="Q100" s="1" t="s">
        <v>250</v>
      </c>
    </row>
    <row r="101" spans="2:17" x14ac:dyDescent="0.15">
      <c r="B101" s="8" t="str">
        <f>VLOOKUP(G101,角色!A:B,2,FALSE)</f>
        <v>法师</v>
      </c>
      <c r="C101" s="8" t="str">
        <f t="shared" si="10"/>
        <v>主动技能2</v>
      </c>
      <c r="D101" s="8">
        <f t="shared" si="12"/>
        <v>15</v>
      </c>
      <c r="E101" s="8">
        <f t="shared" si="13"/>
        <v>16</v>
      </c>
      <c r="F101" s="8">
        <f t="shared" si="14"/>
        <v>2</v>
      </c>
      <c r="G101" s="8">
        <f t="shared" si="11"/>
        <v>2</v>
      </c>
      <c r="H101" t="str">
        <f t="shared" si="15"/>
        <v>法师主动技能2等级15</v>
      </c>
      <c r="I101" t="str">
        <f t="shared" si="16"/>
        <v>法师主动技能2等级16</v>
      </c>
      <c r="J101" s="1">
        <v>95</v>
      </c>
      <c r="K101" s="1" t="e">
        <f>VLOOKUP(H101,主动技能!$A:$B,2,FALSE)</f>
        <v>#N/A</v>
      </c>
      <c r="L101" s="1">
        <f>_xlfn.IFNA(VLOOKUP(I101,主动技能!$A:$B,2,FALSE),0)</f>
        <v>0</v>
      </c>
      <c r="M101">
        <f t="shared" si="17"/>
        <v>45</v>
      </c>
      <c r="N101" s="1" t="s">
        <v>249</v>
      </c>
      <c r="O101" s="1">
        <v>194</v>
      </c>
      <c r="P101" s="1" t="s">
        <v>250</v>
      </c>
      <c r="Q101" s="1" t="s">
        <v>250</v>
      </c>
    </row>
    <row r="102" spans="2:17" x14ac:dyDescent="0.15">
      <c r="B102" s="8" t="str">
        <f>VLOOKUP(G102,角色!A:B,2,FALSE)</f>
        <v>法师</v>
      </c>
      <c r="C102" s="8" t="str">
        <f t="shared" si="10"/>
        <v>主动技能2</v>
      </c>
      <c r="D102" s="8">
        <f t="shared" si="12"/>
        <v>16</v>
      </c>
      <c r="E102" s="8">
        <f t="shared" si="13"/>
        <v>17</v>
      </c>
      <c r="F102" s="8">
        <f t="shared" si="14"/>
        <v>2</v>
      </c>
      <c r="G102" s="8">
        <f t="shared" si="11"/>
        <v>2</v>
      </c>
      <c r="H102" t="str">
        <f t="shared" si="15"/>
        <v>法师主动技能2等级16</v>
      </c>
      <c r="I102" t="str">
        <f t="shared" si="16"/>
        <v>法师主动技能2等级17</v>
      </c>
      <c r="J102" s="1">
        <v>96</v>
      </c>
      <c r="K102" s="1" t="e">
        <f>VLOOKUP(H102,主动技能!$A:$B,2,FALSE)</f>
        <v>#N/A</v>
      </c>
      <c r="L102" s="1">
        <f>_xlfn.IFNA(VLOOKUP(I102,主动技能!$A:$B,2,FALSE),0)</f>
        <v>0</v>
      </c>
      <c r="M102">
        <f t="shared" si="17"/>
        <v>48</v>
      </c>
      <c r="N102" s="1" t="s">
        <v>249</v>
      </c>
      <c r="O102" s="1">
        <v>195</v>
      </c>
      <c r="P102" s="1" t="s">
        <v>250</v>
      </c>
      <c r="Q102" s="1" t="s">
        <v>250</v>
      </c>
    </row>
    <row r="103" spans="2:17" x14ac:dyDescent="0.15">
      <c r="B103" s="8" t="str">
        <f>VLOOKUP(G103,角色!A:B,2,FALSE)</f>
        <v>法师</v>
      </c>
      <c r="C103" s="8" t="str">
        <f t="shared" si="10"/>
        <v>主动技能2</v>
      </c>
      <c r="D103" s="8">
        <f t="shared" si="12"/>
        <v>17</v>
      </c>
      <c r="E103" s="8">
        <f t="shared" si="13"/>
        <v>18</v>
      </c>
      <c r="F103" s="8">
        <f t="shared" si="14"/>
        <v>2</v>
      </c>
      <c r="G103" s="8">
        <f t="shared" si="11"/>
        <v>2</v>
      </c>
      <c r="H103" t="str">
        <f t="shared" si="15"/>
        <v>法师主动技能2等级17</v>
      </c>
      <c r="I103" t="str">
        <f t="shared" si="16"/>
        <v>法师主动技能2等级18</v>
      </c>
      <c r="J103" s="1">
        <v>97</v>
      </c>
      <c r="K103" s="1" t="e">
        <f>VLOOKUP(H103,主动技能!$A:$B,2,FALSE)</f>
        <v>#N/A</v>
      </c>
      <c r="L103" s="1">
        <f>_xlfn.IFNA(VLOOKUP(I103,主动技能!$A:$B,2,FALSE),0)</f>
        <v>0</v>
      </c>
      <c r="M103">
        <f t="shared" si="17"/>
        <v>51</v>
      </c>
      <c r="N103" s="1" t="s">
        <v>249</v>
      </c>
      <c r="O103" s="1">
        <v>196</v>
      </c>
      <c r="P103" s="1" t="s">
        <v>250</v>
      </c>
      <c r="Q103" s="1" t="s">
        <v>250</v>
      </c>
    </row>
    <row r="104" spans="2:17" x14ac:dyDescent="0.15">
      <c r="B104" s="8" t="str">
        <f>VLOOKUP(G104,角色!A:B,2,FALSE)</f>
        <v>法师</v>
      </c>
      <c r="C104" s="8" t="str">
        <f t="shared" si="10"/>
        <v>主动技能2</v>
      </c>
      <c r="D104" s="8">
        <f t="shared" si="12"/>
        <v>18</v>
      </c>
      <c r="E104" s="8">
        <f t="shared" si="13"/>
        <v>19</v>
      </c>
      <c r="F104" s="8">
        <f t="shared" si="14"/>
        <v>2</v>
      </c>
      <c r="G104" s="8">
        <f t="shared" si="11"/>
        <v>2</v>
      </c>
      <c r="H104" t="str">
        <f t="shared" si="15"/>
        <v>法师主动技能2等级18</v>
      </c>
      <c r="I104" t="str">
        <f t="shared" si="16"/>
        <v>法师主动技能2等级19</v>
      </c>
      <c r="J104" s="1">
        <v>98</v>
      </c>
      <c r="K104" s="1" t="e">
        <f>VLOOKUP(H104,主动技能!$A:$B,2,FALSE)</f>
        <v>#N/A</v>
      </c>
      <c r="L104" s="1">
        <f>_xlfn.IFNA(VLOOKUP(I104,主动技能!$A:$B,2,FALSE),0)</f>
        <v>0</v>
      </c>
      <c r="M104">
        <f t="shared" si="17"/>
        <v>54</v>
      </c>
      <c r="N104" s="1" t="s">
        <v>249</v>
      </c>
      <c r="O104" s="1">
        <v>197</v>
      </c>
      <c r="P104" s="1" t="s">
        <v>250</v>
      </c>
      <c r="Q104" s="1" t="s">
        <v>250</v>
      </c>
    </row>
    <row r="105" spans="2:17" x14ac:dyDescent="0.15">
      <c r="B105" s="8" t="str">
        <f>VLOOKUP(G105,角色!A:B,2,FALSE)</f>
        <v>法师</v>
      </c>
      <c r="C105" s="8" t="str">
        <f t="shared" si="10"/>
        <v>主动技能2</v>
      </c>
      <c r="D105" s="8">
        <f t="shared" si="12"/>
        <v>19</v>
      </c>
      <c r="E105" s="8">
        <f t="shared" si="13"/>
        <v>20</v>
      </c>
      <c r="F105" s="8">
        <f t="shared" si="14"/>
        <v>2</v>
      </c>
      <c r="G105" s="8">
        <f t="shared" si="11"/>
        <v>2</v>
      </c>
      <c r="H105" t="str">
        <f t="shared" si="15"/>
        <v>法师主动技能2等级19</v>
      </c>
      <c r="I105" t="str">
        <f t="shared" si="16"/>
        <v>法师主动技能2等级20</v>
      </c>
      <c r="J105" s="1">
        <v>99</v>
      </c>
      <c r="K105" s="1" t="e">
        <f>VLOOKUP(H105,主动技能!$A:$B,2,FALSE)</f>
        <v>#N/A</v>
      </c>
      <c r="L105" s="1">
        <f>_xlfn.IFNA(VLOOKUP(I105,主动技能!$A:$B,2,FALSE),0)</f>
        <v>0</v>
      </c>
      <c r="M105">
        <f t="shared" si="17"/>
        <v>57</v>
      </c>
      <c r="N105" s="1" t="s">
        <v>249</v>
      </c>
      <c r="O105" s="1">
        <v>198</v>
      </c>
      <c r="P105" s="1" t="s">
        <v>250</v>
      </c>
      <c r="Q105" s="1" t="s">
        <v>250</v>
      </c>
    </row>
    <row r="106" spans="2:17" x14ac:dyDescent="0.15">
      <c r="B106" s="8" t="str">
        <f>VLOOKUP(G106,角色!A:B,2,FALSE)</f>
        <v>法师</v>
      </c>
      <c r="C106" s="8" t="str">
        <f t="shared" si="10"/>
        <v>主动技能2</v>
      </c>
      <c r="D106" s="8">
        <f t="shared" si="12"/>
        <v>20</v>
      </c>
      <c r="E106" s="8">
        <f t="shared" si="13"/>
        <v>21</v>
      </c>
      <c r="F106" s="8">
        <f t="shared" si="14"/>
        <v>2</v>
      </c>
      <c r="G106" s="8">
        <f t="shared" si="11"/>
        <v>2</v>
      </c>
      <c r="H106" t="str">
        <f t="shared" si="15"/>
        <v>法师主动技能2等级20</v>
      </c>
      <c r="I106" t="str">
        <f t="shared" si="16"/>
        <v>法师主动技能2等级21</v>
      </c>
      <c r="J106" s="1">
        <v>100</v>
      </c>
      <c r="K106" s="1" t="e">
        <f>VLOOKUP(H106,主动技能!$A:$B,2,FALSE)</f>
        <v>#N/A</v>
      </c>
      <c r="L106" s="1">
        <f>_xlfn.IFNA(VLOOKUP(I106,主动技能!$A:$B,2,FALSE),0)</f>
        <v>0</v>
      </c>
      <c r="M106">
        <f t="shared" si="17"/>
        <v>60</v>
      </c>
      <c r="N106" s="1" t="s">
        <v>249</v>
      </c>
      <c r="O106" s="1">
        <f>O7</f>
        <v>100</v>
      </c>
      <c r="P106" s="1" t="s">
        <v>250</v>
      </c>
      <c r="Q106" s="1" t="s">
        <v>250</v>
      </c>
    </row>
    <row r="107" spans="2:17" x14ac:dyDescent="0.15">
      <c r="B107" s="8" t="str">
        <f>VLOOKUP(G107,角色!A:B,2,FALSE)</f>
        <v>法师</v>
      </c>
      <c r="C107" s="8" t="str">
        <f t="shared" si="10"/>
        <v>主动技能3</v>
      </c>
      <c r="D107" s="8">
        <f t="shared" si="12"/>
        <v>1</v>
      </c>
      <c r="E107" s="8">
        <f t="shared" si="13"/>
        <v>2</v>
      </c>
      <c r="F107" s="8">
        <f t="shared" si="14"/>
        <v>3</v>
      </c>
      <c r="G107" s="8">
        <f t="shared" si="11"/>
        <v>2</v>
      </c>
      <c r="H107" t="str">
        <f t="shared" si="15"/>
        <v>法师主动技能3等级1</v>
      </c>
      <c r="I107" t="str">
        <f t="shared" si="16"/>
        <v>法师主动技能3等级2</v>
      </c>
      <c r="J107" s="1">
        <v>101</v>
      </c>
      <c r="K107" s="1" t="e">
        <f>VLOOKUP(H107,主动技能!$A:$B,2,FALSE)</f>
        <v>#N/A</v>
      </c>
      <c r="L107" s="1">
        <f>_xlfn.IFNA(VLOOKUP(I107,主动技能!$A:$B,2,FALSE),0)</f>
        <v>0</v>
      </c>
      <c r="M107">
        <f t="shared" si="17"/>
        <v>3</v>
      </c>
      <c r="N107" s="1" t="s">
        <v>249</v>
      </c>
      <c r="O107" s="1">
        <f t="shared" ref="O107:O170" si="18">O8</f>
        <v>101</v>
      </c>
      <c r="P107" s="1" t="s">
        <v>250</v>
      </c>
      <c r="Q107" s="1" t="s">
        <v>250</v>
      </c>
    </row>
    <row r="108" spans="2:17" x14ac:dyDescent="0.15">
      <c r="B108" s="8" t="str">
        <f>VLOOKUP(G108,角色!A:B,2,FALSE)</f>
        <v>法师</v>
      </c>
      <c r="C108" s="8" t="str">
        <f t="shared" si="10"/>
        <v>主动技能3</v>
      </c>
      <c r="D108" s="8">
        <f t="shared" si="12"/>
        <v>2</v>
      </c>
      <c r="E108" s="8">
        <f t="shared" si="13"/>
        <v>3</v>
      </c>
      <c r="F108" s="8">
        <f t="shared" si="14"/>
        <v>3</v>
      </c>
      <c r="G108" s="8">
        <f t="shared" si="11"/>
        <v>2</v>
      </c>
      <c r="H108" t="str">
        <f t="shared" si="15"/>
        <v>法师主动技能3等级2</v>
      </c>
      <c r="I108" t="str">
        <f t="shared" si="16"/>
        <v>法师主动技能3等级3</v>
      </c>
      <c r="J108" s="1">
        <v>102</v>
      </c>
      <c r="K108" s="1" t="e">
        <f>VLOOKUP(H108,主动技能!$A:$B,2,FALSE)</f>
        <v>#N/A</v>
      </c>
      <c r="L108" s="1">
        <f>_xlfn.IFNA(VLOOKUP(I108,主动技能!$A:$B,2,FALSE),0)</f>
        <v>0</v>
      </c>
      <c r="M108">
        <f t="shared" si="17"/>
        <v>6</v>
      </c>
      <c r="N108" s="1" t="s">
        <v>249</v>
      </c>
      <c r="O108" s="1">
        <f t="shared" si="18"/>
        <v>102</v>
      </c>
      <c r="P108" s="1" t="s">
        <v>250</v>
      </c>
      <c r="Q108" s="1" t="s">
        <v>250</v>
      </c>
    </row>
    <row r="109" spans="2:17" x14ac:dyDescent="0.15">
      <c r="B109" s="8" t="str">
        <f>VLOOKUP(G109,角色!A:B,2,FALSE)</f>
        <v>法师</v>
      </c>
      <c r="C109" s="8" t="str">
        <f t="shared" si="10"/>
        <v>主动技能3</v>
      </c>
      <c r="D109" s="8">
        <f t="shared" si="12"/>
        <v>3</v>
      </c>
      <c r="E109" s="8">
        <f t="shared" si="13"/>
        <v>4</v>
      </c>
      <c r="F109" s="8">
        <f t="shared" si="14"/>
        <v>3</v>
      </c>
      <c r="G109" s="8">
        <f t="shared" si="11"/>
        <v>2</v>
      </c>
      <c r="H109" t="str">
        <f t="shared" si="15"/>
        <v>法师主动技能3等级3</v>
      </c>
      <c r="I109" t="str">
        <f t="shared" si="16"/>
        <v>法师主动技能3等级4</v>
      </c>
      <c r="J109" s="1">
        <v>103</v>
      </c>
      <c r="K109" s="1" t="e">
        <f>VLOOKUP(H109,主动技能!$A:$B,2,FALSE)</f>
        <v>#N/A</v>
      </c>
      <c r="L109" s="1">
        <f>_xlfn.IFNA(VLOOKUP(I109,主动技能!$A:$B,2,FALSE),0)</f>
        <v>0</v>
      </c>
      <c r="M109">
        <f t="shared" si="17"/>
        <v>9</v>
      </c>
      <c r="N109" s="1" t="s">
        <v>249</v>
      </c>
      <c r="O109" s="1">
        <f t="shared" si="18"/>
        <v>103</v>
      </c>
      <c r="P109" s="1" t="s">
        <v>250</v>
      </c>
      <c r="Q109" s="1" t="s">
        <v>250</v>
      </c>
    </row>
    <row r="110" spans="2:17" x14ac:dyDescent="0.15">
      <c r="B110" s="8" t="str">
        <f>VLOOKUP(G110,角色!A:B,2,FALSE)</f>
        <v>法师</v>
      </c>
      <c r="C110" s="8" t="str">
        <f t="shared" si="10"/>
        <v>主动技能3</v>
      </c>
      <c r="D110" s="8">
        <f t="shared" si="12"/>
        <v>4</v>
      </c>
      <c r="E110" s="8">
        <f t="shared" si="13"/>
        <v>5</v>
      </c>
      <c r="F110" s="8">
        <f t="shared" si="14"/>
        <v>3</v>
      </c>
      <c r="G110" s="8">
        <f t="shared" si="11"/>
        <v>2</v>
      </c>
      <c r="H110" t="str">
        <f t="shared" si="15"/>
        <v>法师主动技能3等级4</v>
      </c>
      <c r="I110" t="str">
        <f t="shared" si="16"/>
        <v>法师主动技能3等级5</v>
      </c>
      <c r="J110" s="1">
        <v>104</v>
      </c>
      <c r="K110" s="1" t="e">
        <f>VLOOKUP(H110,主动技能!$A:$B,2,FALSE)</f>
        <v>#N/A</v>
      </c>
      <c r="L110" s="1">
        <f>_xlfn.IFNA(VLOOKUP(I110,主动技能!$A:$B,2,FALSE),0)</f>
        <v>0</v>
      </c>
      <c r="M110">
        <f t="shared" si="17"/>
        <v>12</v>
      </c>
      <c r="N110" s="1" t="s">
        <v>249</v>
      </c>
      <c r="O110" s="1">
        <f t="shared" si="18"/>
        <v>104</v>
      </c>
      <c r="P110" s="1" t="s">
        <v>250</v>
      </c>
      <c r="Q110" s="1" t="s">
        <v>250</v>
      </c>
    </row>
    <row r="111" spans="2:17" x14ac:dyDescent="0.15">
      <c r="B111" s="8" t="str">
        <f>VLOOKUP(G111,角色!A:B,2,FALSE)</f>
        <v>法师</v>
      </c>
      <c r="C111" s="8" t="str">
        <f t="shared" si="10"/>
        <v>主动技能3</v>
      </c>
      <c r="D111" s="8">
        <f t="shared" si="12"/>
        <v>5</v>
      </c>
      <c r="E111" s="8">
        <f t="shared" si="13"/>
        <v>6</v>
      </c>
      <c r="F111" s="8">
        <f t="shared" si="14"/>
        <v>3</v>
      </c>
      <c r="G111" s="8">
        <f t="shared" si="11"/>
        <v>2</v>
      </c>
      <c r="H111" t="str">
        <f t="shared" si="15"/>
        <v>法师主动技能3等级5</v>
      </c>
      <c r="I111" t="str">
        <f t="shared" si="16"/>
        <v>法师主动技能3等级6</v>
      </c>
      <c r="J111" s="1">
        <v>105</v>
      </c>
      <c r="K111" s="1" t="e">
        <f>VLOOKUP(H111,主动技能!$A:$B,2,FALSE)</f>
        <v>#N/A</v>
      </c>
      <c r="L111" s="1">
        <f>_xlfn.IFNA(VLOOKUP(I111,主动技能!$A:$B,2,FALSE),0)</f>
        <v>0</v>
      </c>
      <c r="M111">
        <f t="shared" si="17"/>
        <v>15</v>
      </c>
      <c r="N111" s="1" t="s">
        <v>249</v>
      </c>
      <c r="O111" s="1">
        <f t="shared" si="18"/>
        <v>105</v>
      </c>
      <c r="P111" s="1" t="s">
        <v>250</v>
      </c>
      <c r="Q111" s="1" t="s">
        <v>250</v>
      </c>
    </row>
    <row r="112" spans="2:17" x14ac:dyDescent="0.15">
      <c r="B112" s="8" t="str">
        <f>VLOOKUP(G112,角色!A:B,2,FALSE)</f>
        <v>法师</v>
      </c>
      <c r="C112" s="8" t="str">
        <f t="shared" si="10"/>
        <v>主动技能3</v>
      </c>
      <c r="D112" s="8">
        <f t="shared" si="12"/>
        <v>6</v>
      </c>
      <c r="E112" s="8">
        <f t="shared" si="13"/>
        <v>7</v>
      </c>
      <c r="F112" s="8">
        <f t="shared" si="14"/>
        <v>3</v>
      </c>
      <c r="G112" s="8">
        <f t="shared" si="11"/>
        <v>2</v>
      </c>
      <c r="H112" t="str">
        <f t="shared" si="15"/>
        <v>法师主动技能3等级6</v>
      </c>
      <c r="I112" t="str">
        <f t="shared" si="16"/>
        <v>法师主动技能3等级7</v>
      </c>
      <c r="J112" s="1">
        <v>106</v>
      </c>
      <c r="K112" s="1" t="e">
        <f>VLOOKUP(H112,主动技能!$A:$B,2,FALSE)</f>
        <v>#N/A</v>
      </c>
      <c r="L112" s="1">
        <f>_xlfn.IFNA(VLOOKUP(I112,主动技能!$A:$B,2,FALSE),0)</f>
        <v>0</v>
      </c>
      <c r="M112">
        <f t="shared" si="17"/>
        <v>18</v>
      </c>
      <c r="N112" s="1" t="s">
        <v>249</v>
      </c>
      <c r="O112" s="1">
        <f t="shared" si="18"/>
        <v>106</v>
      </c>
      <c r="P112" s="1" t="s">
        <v>250</v>
      </c>
      <c r="Q112" s="1" t="s">
        <v>250</v>
      </c>
    </row>
    <row r="113" spans="2:17" x14ac:dyDescent="0.15">
      <c r="B113" s="8" t="str">
        <f>VLOOKUP(G113,角色!A:B,2,FALSE)</f>
        <v>法师</v>
      </c>
      <c r="C113" s="8" t="str">
        <f t="shared" si="10"/>
        <v>主动技能3</v>
      </c>
      <c r="D113" s="8">
        <f t="shared" si="12"/>
        <v>7</v>
      </c>
      <c r="E113" s="8">
        <f t="shared" si="13"/>
        <v>8</v>
      </c>
      <c r="F113" s="8">
        <f t="shared" si="14"/>
        <v>3</v>
      </c>
      <c r="G113" s="8">
        <f t="shared" si="11"/>
        <v>2</v>
      </c>
      <c r="H113" t="str">
        <f t="shared" si="15"/>
        <v>法师主动技能3等级7</v>
      </c>
      <c r="I113" t="str">
        <f t="shared" si="16"/>
        <v>法师主动技能3等级8</v>
      </c>
      <c r="J113" s="1">
        <v>107</v>
      </c>
      <c r="K113" s="1" t="e">
        <f>VLOOKUP(H113,主动技能!$A:$B,2,FALSE)</f>
        <v>#N/A</v>
      </c>
      <c r="L113" s="1">
        <f>_xlfn.IFNA(VLOOKUP(I113,主动技能!$A:$B,2,FALSE),0)</f>
        <v>0</v>
      </c>
      <c r="M113">
        <f t="shared" si="17"/>
        <v>21</v>
      </c>
      <c r="N113" s="1" t="s">
        <v>249</v>
      </c>
      <c r="O113" s="1">
        <f t="shared" si="18"/>
        <v>107</v>
      </c>
      <c r="P113" s="1" t="s">
        <v>250</v>
      </c>
      <c r="Q113" s="1" t="s">
        <v>250</v>
      </c>
    </row>
    <row r="114" spans="2:17" x14ac:dyDescent="0.15">
      <c r="B114" s="8" t="str">
        <f>VLOOKUP(G114,角色!A:B,2,FALSE)</f>
        <v>法师</v>
      </c>
      <c r="C114" s="8" t="str">
        <f t="shared" si="10"/>
        <v>主动技能3</v>
      </c>
      <c r="D114" s="8">
        <f t="shared" si="12"/>
        <v>8</v>
      </c>
      <c r="E114" s="8">
        <f t="shared" si="13"/>
        <v>9</v>
      </c>
      <c r="F114" s="8">
        <f t="shared" si="14"/>
        <v>3</v>
      </c>
      <c r="G114" s="8">
        <f t="shared" si="11"/>
        <v>2</v>
      </c>
      <c r="H114" t="str">
        <f t="shared" si="15"/>
        <v>法师主动技能3等级8</v>
      </c>
      <c r="I114" t="str">
        <f t="shared" si="16"/>
        <v>法师主动技能3等级9</v>
      </c>
      <c r="J114" s="1">
        <v>108</v>
      </c>
      <c r="K114" s="1" t="e">
        <f>VLOOKUP(H114,主动技能!$A:$B,2,FALSE)</f>
        <v>#N/A</v>
      </c>
      <c r="L114" s="1">
        <f>_xlfn.IFNA(VLOOKUP(I114,主动技能!$A:$B,2,FALSE),0)</f>
        <v>0</v>
      </c>
      <c r="M114">
        <f t="shared" si="17"/>
        <v>24</v>
      </c>
      <c r="N114" s="1" t="s">
        <v>249</v>
      </c>
      <c r="O114" s="1">
        <f t="shared" si="18"/>
        <v>108</v>
      </c>
      <c r="P114" s="1" t="s">
        <v>250</v>
      </c>
      <c r="Q114" s="1" t="s">
        <v>250</v>
      </c>
    </row>
    <row r="115" spans="2:17" x14ac:dyDescent="0.15">
      <c r="B115" s="8" t="str">
        <f>VLOOKUP(G115,角色!A:B,2,FALSE)</f>
        <v>法师</v>
      </c>
      <c r="C115" s="8" t="str">
        <f t="shared" si="10"/>
        <v>主动技能3</v>
      </c>
      <c r="D115" s="8">
        <f t="shared" si="12"/>
        <v>9</v>
      </c>
      <c r="E115" s="8">
        <f t="shared" si="13"/>
        <v>10</v>
      </c>
      <c r="F115" s="8">
        <f t="shared" si="14"/>
        <v>3</v>
      </c>
      <c r="G115" s="8">
        <f t="shared" si="11"/>
        <v>2</v>
      </c>
      <c r="H115" t="str">
        <f t="shared" si="15"/>
        <v>法师主动技能3等级9</v>
      </c>
      <c r="I115" t="str">
        <f t="shared" si="16"/>
        <v>法师主动技能3等级10</v>
      </c>
      <c r="J115" s="1">
        <v>109</v>
      </c>
      <c r="K115" s="1" t="e">
        <f>VLOOKUP(H115,主动技能!$A:$B,2,FALSE)</f>
        <v>#N/A</v>
      </c>
      <c r="L115" s="1">
        <f>_xlfn.IFNA(VLOOKUP(I115,主动技能!$A:$B,2,FALSE),0)</f>
        <v>0</v>
      </c>
      <c r="M115">
        <f t="shared" si="17"/>
        <v>27</v>
      </c>
      <c r="N115" s="1" t="s">
        <v>249</v>
      </c>
      <c r="O115" s="1">
        <f t="shared" si="18"/>
        <v>109</v>
      </c>
      <c r="P115" s="1" t="s">
        <v>250</v>
      </c>
      <c r="Q115" s="1" t="s">
        <v>250</v>
      </c>
    </row>
    <row r="116" spans="2:17" x14ac:dyDescent="0.15">
      <c r="B116" s="8" t="str">
        <f>VLOOKUP(G116,角色!A:B,2,FALSE)</f>
        <v>法师</v>
      </c>
      <c r="C116" s="8" t="str">
        <f t="shared" si="10"/>
        <v>主动技能3</v>
      </c>
      <c r="D116" s="8">
        <f t="shared" si="12"/>
        <v>10</v>
      </c>
      <c r="E116" s="8">
        <f t="shared" si="13"/>
        <v>11</v>
      </c>
      <c r="F116" s="8">
        <f t="shared" si="14"/>
        <v>3</v>
      </c>
      <c r="G116" s="8">
        <f t="shared" si="11"/>
        <v>2</v>
      </c>
      <c r="H116" t="str">
        <f t="shared" si="15"/>
        <v>法师主动技能3等级10</v>
      </c>
      <c r="I116" t="str">
        <f t="shared" si="16"/>
        <v>法师主动技能3等级11</v>
      </c>
      <c r="J116" s="1">
        <v>110</v>
      </c>
      <c r="K116" s="1" t="e">
        <f>VLOOKUP(H116,主动技能!$A:$B,2,FALSE)</f>
        <v>#N/A</v>
      </c>
      <c r="L116" s="1">
        <f>_xlfn.IFNA(VLOOKUP(I116,主动技能!$A:$B,2,FALSE),0)</f>
        <v>0</v>
      </c>
      <c r="M116">
        <f t="shared" si="17"/>
        <v>30</v>
      </c>
      <c r="N116" s="1" t="s">
        <v>249</v>
      </c>
      <c r="O116" s="1">
        <f t="shared" si="18"/>
        <v>110</v>
      </c>
      <c r="P116" s="1" t="s">
        <v>250</v>
      </c>
      <c r="Q116" s="1" t="s">
        <v>250</v>
      </c>
    </row>
    <row r="117" spans="2:17" x14ac:dyDescent="0.15">
      <c r="B117" s="8" t="str">
        <f>VLOOKUP(G117,角色!A:B,2,FALSE)</f>
        <v>法师</v>
      </c>
      <c r="C117" s="8" t="str">
        <f t="shared" si="10"/>
        <v>主动技能3</v>
      </c>
      <c r="D117" s="8">
        <f t="shared" si="12"/>
        <v>11</v>
      </c>
      <c r="E117" s="8">
        <f t="shared" si="13"/>
        <v>12</v>
      </c>
      <c r="F117" s="8">
        <f t="shared" si="14"/>
        <v>3</v>
      </c>
      <c r="G117" s="8">
        <f t="shared" si="11"/>
        <v>2</v>
      </c>
      <c r="H117" t="str">
        <f t="shared" si="15"/>
        <v>法师主动技能3等级11</v>
      </c>
      <c r="I117" t="str">
        <f t="shared" si="16"/>
        <v>法师主动技能3等级12</v>
      </c>
      <c r="J117" s="1">
        <v>111</v>
      </c>
      <c r="K117" s="1" t="e">
        <f>VLOOKUP(H117,主动技能!$A:$B,2,FALSE)</f>
        <v>#N/A</v>
      </c>
      <c r="L117" s="1">
        <f>_xlfn.IFNA(VLOOKUP(I117,主动技能!$A:$B,2,FALSE),0)</f>
        <v>0</v>
      </c>
      <c r="M117">
        <f t="shared" si="17"/>
        <v>33</v>
      </c>
      <c r="N117" s="1" t="s">
        <v>249</v>
      </c>
      <c r="O117" s="1">
        <f t="shared" si="18"/>
        <v>111</v>
      </c>
      <c r="P117" s="1" t="s">
        <v>250</v>
      </c>
      <c r="Q117" s="1" t="s">
        <v>250</v>
      </c>
    </row>
    <row r="118" spans="2:17" x14ac:dyDescent="0.15">
      <c r="B118" s="8" t="str">
        <f>VLOOKUP(G118,角色!A:B,2,FALSE)</f>
        <v>法师</v>
      </c>
      <c r="C118" s="8" t="str">
        <f t="shared" si="10"/>
        <v>主动技能3</v>
      </c>
      <c r="D118" s="8">
        <f t="shared" si="12"/>
        <v>12</v>
      </c>
      <c r="E118" s="8">
        <f t="shared" si="13"/>
        <v>13</v>
      </c>
      <c r="F118" s="8">
        <f t="shared" si="14"/>
        <v>3</v>
      </c>
      <c r="G118" s="8">
        <f t="shared" si="11"/>
        <v>2</v>
      </c>
      <c r="H118" t="str">
        <f t="shared" si="15"/>
        <v>法师主动技能3等级12</v>
      </c>
      <c r="I118" t="str">
        <f t="shared" si="16"/>
        <v>法师主动技能3等级13</v>
      </c>
      <c r="J118" s="1">
        <v>112</v>
      </c>
      <c r="K118" s="1" t="e">
        <f>VLOOKUP(H118,主动技能!$A:$B,2,FALSE)</f>
        <v>#N/A</v>
      </c>
      <c r="L118" s="1">
        <f>_xlfn.IFNA(VLOOKUP(I118,主动技能!$A:$B,2,FALSE),0)</f>
        <v>0</v>
      </c>
      <c r="M118">
        <f t="shared" si="17"/>
        <v>36</v>
      </c>
      <c r="N118" s="1" t="s">
        <v>249</v>
      </c>
      <c r="O118" s="1">
        <f t="shared" si="18"/>
        <v>112</v>
      </c>
      <c r="P118" s="1" t="s">
        <v>250</v>
      </c>
      <c r="Q118" s="1" t="s">
        <v>250</v>
      </c>
    </row>
    <row r="119" spans="2:17" x14ac:dyDescent="0.15">
      <c r="B119" s="8" t="str">
        <f>VLOOKUP(G119,角色!A:B,2,FALSE)</f>
        <v>法师</v>
      </c>
      <c r="C119" s="8" t="str">
        <f t="shared" si="10"/>
        <v>主动技能3</v>
      </c>
      <c r="D119" s="8">
        <f t="shared" si="12"/>
        <v>13</v>
      </c>
      <c r="E119" s="8">
        <f t="shared" si="13"/>
        <v>14</v>
      </c>
      <c r="F119" s="8">
        <f t="shared" si="14"/>
        <v>3</v>
      </c>
      <c r="G119" s="8">
        <f t="shared" si="11"/>
        <v>2</v>
      </c>
      <c r="H119" t="str">
        <f t="shared" si="15"/>
        <v>法师主动技能3等级13</v>
      </c>
      <c r="I119" t="str">
        <f t="shared" si="16"/>
        <v>法师主动技能3等级14</v>
      </c>
      <c r="J119" s="1">
        <v>113</v>
      </c>
      <c r="K119" s="1" t="e">
        <f>VLOOKUP(H119,主动技能!$A:$B,2,FALSE)</f>
        <v>#N/A</v>
      </c>
      <c r="L119" s="1">
        <f>_xlfn.IFNA(VLOOKUP(I119,主动技能!$A:$B,2,FALSE),0)</f>
        <v>0</v>
      </c>
      <c r="M119">
        <f t="shared" si="17"/>
        <v>39</v>
      </c>
      <c r="N119" s="1" t="s">
        <v>249</v>
      </c>
      <c r="O119" s="1">
        <f t="shared" si="18"/>
        <v>113</v>
      </c>
      <c r="P119" s="1" t="s">
        <v>250</v>
      </c>
      <c r="Q119" s="1" t="s">
        <v>250</v>
      </c>
    </row>
    <row r="120" spans="2:17" x14ac:dyDescent="0.15">
      <c r="B120" s="8" t="str">
        <f>VLOOKUP(G120,角色!A:B,2,FALSE)</f>
        <v>法师</v>
      </c>
      <c r="C120" s="8" t="str">
        <f t="shared" si="10"/>
        <v>主动技能3</v>
      </c>
      <c r="D120" s="8">
        <f t="shared" si="12"/>
        <v>14</v>
      </c>
      <c r="E120" s="8">
        <f t="shared" si="13"/>
        <v>15</v>
      </c>
      <c r="F120" s="8">
        <f t="shared" si="14"/>
        <v>3</v>
      </c>
      <c r="G120" s="8">
        <f t="shared" si="11"/>
        <v>2</v>
      </c>
      <c r="H120" t="str">
        <f t="shared" si="15"/>
        <v>法师主动技能3等级14</v>
      </c>
      <c r="I120" t="str">
        <f t="shared" si="16"/>
        <v>法师主动技能3等级15</v>
      </c>
      <c r="J120" s="1">
        <v>114</v>
      </c>
      <c r="K120" s="1" t="e">
        <f>VLOOKUP(H120,主动技能!$A:$B,2,FALSE)</f>
        <v>#N/A</v>
      </c>
      <c r="L120" s="1">
        <f>_xlfn.IFNA(VLOOKUP(I120,主动技能!$A:$B,2,FALSE),0)</f>
        <v>0</v>
      </c>
      <c r="M120">
        <f t="shared" si="17"/>
        <v>42</v>
      </c>
      <c r="N120" s="1" t="s">
        <v>249</v>
      </c>
      <c r="O120" s="1">
        <f t="shared" si="18"/>
        <v>114</v>
      </c>
      <c r="P120" s="1" t="s">
        <v>250</v>
      </c>
      <c r="Q120" s="1" t="s">
        <v>250</v>
      </c>
    </row>
    <row r="121" spans="2:17" x14ac:dyDescent="0.15">
      <c r="B121" s="8" t="str">
        <f>VLOOKUP(G121,角色!A:B,2,FALSE)</f>
        <v>法师</v>
      </c>
      <c r="C121" s="8" t="str">
        <f t="shared" si="10"/>
        <v>主动技能3</v>
      </c>
      <c r="D121" s="8">
        <f t="shared" si="12"/>
        <v>15</v>
      </c>
      <c r="E121" s="8">
        <f t="shared" si="13"/>
        <v>16</v>
      </c>
      <c r="F121" s="8">
        <f t="shared" si="14"/>
        <v>3</v>
      </c>
      <c r="G121" s="8">
        <f t="shared" si="11"/>
        <v>2</v>
      </c>
      <c r="H121" t="str">
        <f t="shared" si="15"/>
        <v>法师主动技能3等级15</v>
      </c>
      <c r="I121" t="str">
        <f t="shared" si="16"/>
        <v>法师主动技能3等级16</v>
      </c>
      <c r="J121" s="1">
        <v>115</v>
      </c>
      <c r="K121" s="1" t="e">
        <f>VLOOKUP(H121,主动技能!$A:$B,2,FALSE)</f>
        <v>#N/A</v>
      </c>
      <c r="L121" s="1">
        <f>_xlfn.IFNA(VLOOKUP(I121,主动技能!$A:$B,2,FALSE),0)</f>
        <v>0</v>
      </c>
      <c r="M121">
        <f t="shared" si="17"/>
        <v>45</v>
      </c>
      <c r="N121" s="1" t="s">
        <v>249</v>
      </c>
      <c r="O121" s="1">
        <f t="shared" si="18"/>
        <v>115</v>
      </c>
      <c r="P121" s="1" t="s">
        <v>250</v>
      </c>
      <c r="Q121" s="1" t="s">
        <v>250</v>
      </c>
    </row>
    <row r="122" spans="2:17" x14ac:dyDescent="0.15">
      <c r="B122" s="8" t="str">
        <f>VLOOKUP(G122,角色!A:B,2,FALSE)</f>
        <v>法师</v>
      </c>
      <c r="C122" s="8" t="str">
        <f t="shared" si="10"/>
        <v>主动技能3</v>
      </c>
      <c r="D122" s="8">
        <f t="shared" si="12"/>
        <v>16</v>
      </c>
      <c r="E122" s="8">
        <f t="shared" si="13"/>
        <v>17</v>
      </c>
      <c r="F122" s="8">
        <f t="shared" si="14"/>
        <v>3</v>
      </c>
      <c r="G122" s="8">
        <f t="shared" si="11"/>
        <v>2</v>
      </c>
      <c r="H122" t="str">
        <f t="shared" si="15"/>
        <v>法师主动技能3等级16</v>
      </c>
      <c r="I122" t="str">
        <f t="shared" si="16"/>
        <v>法师主动技能3等级17</v>
      </c>
      <c r="J122" s="1">
        <v>116</v>
      </c>
      <c r="K122" s="1" t="e">
        <f>VLOOKUP(H122,主动技能!$A:$B,2,FALSE)</f>
        <v>#N/A</v>
      </c>
      <c r="L122" s="1">
        <f>_xlfn.IFNA(VLOOKUP(I122,主动技能!$A:$B,2,FALSE),0)</f>
        <v>0</v>
      </c>
      <c r="M122">
        <f t="shared" si="17"/>
        <v>48</v>
      </c>
      <c r="N122" s="1" t="s">
        <v>249</v>
      </c>
      <c r="O122" s="1">
        <f t="shared" si="18"/>
        <v>116</v>
      </c>
      <c r="P122" s="1" t="s">
        <v>250</v>
      </c>
      <c r="Q122" s="1" t="s">
        <v>250</v>
      </c>
    </row>
    <row r="123" spans="2:17" x14ac:dyDescent="0.15">
      <c r="B123" s="8" t="str">
        <f>VLOOKUP(G123,角色!A:B,2,FALSE)</f>
        <v>法师</v>
      </c>
      <c r="C123" s="8" t="str">
        <f t="shared" si="10"/>
        <v>主动技能3</v>
      </c>
      <c r="D123" s="8">
        <f t="shared" si="12"/>
        <v>17</v>
      </c>
      <c r="E123" s="8">
        <f t="shared" si="13"/>
        <v>18</v>
      </c>
      <c r="F123" s="8">
        <f t="shared" si="14"/>
        <v>3</v>
      </c>
      <c r="G123" s="8">
        <f t="shared" si="11"/>
        <v>2</v>
      </c>
      <c r="H123" t="str">
        <f t="shared" si="15"/>
        <v>法师主动技能3等级17</v>
      </c>
      <c r="I123" t="str">
        <f t="shared" si="16"/>
        <v>法师主动技能3等级18</v>
      </c>
      <c r="J123" s="1">
        <v>117</v>
      </c>
      <c r="K123" s="1" t="e">
        <f>VLOOKUP(H123,主动技能!$A:$B,2,FALSE)</f>
        <v>#N/A</v>
      </c>
      <c r="L123" s="1">
        <f>_xlfn.IFNA(VLOOKUP(I123,主动技能!$A:$B,2,FALSE),0)</f>
        <v>0</v>
      </c>
      <c r="M123">
        <f t="shared" si="17"/>
        <v>51</v>
      </c>
      <c r="N123" s="1" t="s">
        <v>249</v>
      </c>
      <c r="O123" s="1">
        <f t="shared" si="18"/>
        <v>117</v>
      </c>
      <c r="P123" s="1" t="s">
        <v>250</v>
      </c>
      <c r="Q123" s="1" t="s">
        <v>250</v>
      </c>
    </row>
    <row r="124" spans="2:17" x14ac:dyDescent="0.15">
      <c r="B124" s="8" t="str">
        <f>VLOOKUP(G124,角色!A:B,2,FALSE)</f>
        <v>法师</v>
      </c>
      <c r="C124" s="8" t="str">
        <f t="shared" si="10"/>
        <v>主动技能3</v>
      </c>
      <c r="D124" s="8">
        <f t="shared" si="12"/>
        <v>18</v>
      </c>
      <c r="E124" s="8">
        <f t="shared" si="13"/>
        <v>19</v>
      </c>
      <c r="F124" s="8">
        <f t="shared" si="14"/>
        <v>3</v>
      </c>
      <c r="G124" s="8">
        <f t="shared" si="11"/>
        <v>2</v>
      </c>
      <c r="H124" t="str">
        <f t="shared" si="15"/>
        <v>法师主动技能3等级18</v>
      </c>
      <c r="I124" t="str">
        <f t="shared" si="16"/>
        <v>法师主动技能3等级19</v>
      </c>
      <c r="J124" s="1">
        <v>118</v>
      </c>
      <c r="K124" s="1" t="e">
        <f>VLOOKUP(H124,主动技能!$A:$B,2,FALSE)</f>
        <v>#N/A</v>
      </c>
      <c r="L124" s="1">
        <f>_xlfn.IFNA(VLOOKUP(I124,主动技能!$A:$B,2,FALSE),0)</f>
        <v>0</v>
      </c>
      <c r="M124">
        <f t="shared" si="17"/>
        <v>54</v>
      </c>
      <c r="N124" s="1" t="s">
        <v>249</v>
      </c>
      <c r="O124" s="1">
        <f t="shared" si="18"/>
        <v>118</v>
      </c>
      <c r="P124" s="1" t="s">
        <v>250</v>
      </c>
      <c r="Q124" s="1" t="s">
        <v>250</v>
      </c>
    </row>
    <row r="125" spans="2:17" x14ac:dyDescent="0.15">
      <c r="B125" s="8" t="str">
        <f>VLOOKUP(G125,角色!A:B,2,FALSE)</f>
        <v>法师</v>
      </c>
      <c r="C125" s="8" t="str">
        <f t="shared" si="10"/>
        <v>主动技能3</v>
      </c>
      <c r="D125" s="8">
        <f t="shared" si="12"/>
        <v>19</v>
      </c>
      <c r="E125" s="8">
        <f t="shared" si="13"/>
        <v>20</v>
      </c>
      <c r="F125" s="8">
        <f t="shared" si="14"/>
        <v>3</v>
      </c>
      <c r="G125" s="8">
        <f t="shared" si="11"/>
        <v>2</v>
      </c>
      <c r="H125" t="str">
        <f t="shared" si="15"/>
        <v>法师主动技能3等级19</v>
      </c>
      <c r="I125" t="str">
        <f t="shared" si="16"/>
        <v>法师主动技能3等级20</v>
      </c>
      <c r="J125" s="1">
        <v>119</v>
      </c>
      <c r="K125" s="1" t="e">
        <f>VLOOKUP(H125,主动技能!$A:$B,2,FALSE)</f>
        <v>#N/A</v>
      </c>
      <c r="L125" s="1">
        <f>_xlfn.IFNA(VLOOKUP(I125,主动技能!$A:$B,2,FALSE),0)</f>
        <v>0</v>
      </c>
      <c r="M125">
        <f t="shared" si="17"/>
        <v>57</v>
      </c>
      <c r="N125" s="1" t="s">
        <v>249</v>
      </c>
      <c r="O125" s="1">
        <f t="shared" si="18"/>
        <v>119</v>
      </c>
      <c r="P125" s="1" t="s">
        <v>250</v>
      </c>
      <c r="Q125" s="1" t="s">
        <v>250</v>
      </c>
    </row>
    <row r="126" spans="2:17" x14ac:dyDescent="0.15">
      <c r="B126" s="8" t="str">
        <f>VLOOKUP(G126,角色!A:B,2,FALSE)</f>
        <v>法师</v>
      </c>
      <c r="C126" s="8" t="str">
        <f t="shared" si="10"/>
        <v>主动技能3</v>
      </c>
      <c r="D126" s="8">
        <f t="shared" si="12"/>
        <v>20</v>
      </c>
      <c r="E126" s="8">
        <f t="shared" si="13"/>
        <v>21</v>
      </c>
      <c r="F126" s="8">
        <f t="shared" si="14"/>
        <v>3</v>
      </c>
      <c r="G126" s="8">
        <f t="shared" si="11"/>
        <v>2</v>
      </c>
      <c r="H126" t="str">
        <f t="shared" si="15"/>
        <v>法师主动技能3等级20</v>
      </c>
      <c r="I126" t="str">
        <f t="shared" si="16"/>
        <v>法师主动技能3等级21</v>
      </c>
      <c r="J126" s="1">
        <v>120</v>
      </c>
      <c r="K126" s="1" t="e">
        <f>VLOOKUP(H126,主动技能!$A:$B,2,FALSE)</f>
        <v>#N/A</v>
      </c>
      <c r="L126" s="1">
        <f>_xlfn.IFNA(VLOOKUP(I126,主动技能!$A:$B,2,FALSE),0)</f>
        <v>0</v>
      </c>
      <c r="M126">
        <f t="shared" si="17"/>
        <v>60</v>
      </c>
      <c r="N126" s="1" t="s">
        <v>249</v>
      </c>
      <c r="O126" s="1">
        <f t="shared" si="18"/>
        <v>120</v>
      </c>
      <c r="P126" s="1" t="s">
        <v>250</v>
      </c>
      <c r="Q126" s="1" t="s">
        <v>250</v>
      </c>
    </row>
    <row r="127" spans="2:17" x14ac:dyDescent="0.15">
      <c r="B127" s="8" t="str">
        <f>VLOOKUP(G127,角色!A:B,2,FALSE)</f>
        <v>刺客</v>
      </c>
      <c r="C127" s="8" t="str">
        <f t="shared" si="10"/>
        <v>主动技能1</v>
      </c>
      <c r="D127" s="8">
        <f t="shared" si="12"/>
        <v>1</v>
      </c>
      <c r="E127" s="8">
        <f t="shared" si="13"/>
        <v>2</v>
      </c>
      <c r="F127" s="8">
        <f t="shared" si="14"/>
        <v>1</v>
      </c>
      <c r="G127" s="8">
        <f t="shared" si="11"/>
        <v>3</v>
      </c>
      <c r="H127" t="str">
        <f t="shared" si="15"/>
        <v>刺客主动技能1等级1</v>
      </c>
      <c r="I127" t="str">
        <f t="shared" si="16"/>
        <v>刺客主动技能1等级2</v>
      </c>
      <c r="J127" s="1">
        <v>121</v>
      </c>
      <c r="K127" s="1" t="e">
        <f>VLOOKUP(H127,主动技能!$A:$B,2,FALSE)</f>
        <v>#N/A</v>
      </c>
      <c r="L127" s="1">
        <f>_xlfn.IFNA(VLOOKUP(I127,主动技能!$A:$B,2,FALSE),0)</f>
        <v>0</v>
      </c>
      <c r="M127">
        <f t="shared" si="17"/>
        <v>3</v>
      </c>
      <c r="N127" s="1" t="s">
        <v>249</v>
      </c>
      <c r="O127" s="1">
        <f t="shared" si="18"/>
        <v>121</v>
      </c>
      <c r="P127" s="1" t="s">
        <v>250</v>
      </c>
      <c r="Q127" s="1" t="s">
        <v>250</v>
      </c>
    </row>
    <row r="128" spans="2:17" x14ac:dyDescent="0.15">
      <c r="B128" s="8" t="str">
        <f>VLOOKUP(G128,角色!A:B,2,FALSE)</f>
        <v>刺客</v>
      </c>
      <c r="C128" s="8" t="str">
        <f t="shared" si="10"/>
        <v>主动技能1</v>
      </c>
      <c r="D128" s="8">
        <f t="shared" si="12"/>
        <v>2</v>
      </c>
      <c r="E128" s="8">
        <f t="shared" si="13"/>
        <v>3</v>
      </c>
      <c r="F128" s="8">
        <f t="shared" si="14"/>
        <v>1</v>
      </c>
      <c r="G128" s="8">
        <f t="shared" si="11"/>
        <v>3</v>
      </c>
      <c r="H128" t="str">
        <f t="shared" si="15"/>
        <v>刺客主动技能1等级2</v>
      </c>
      <c r="I128" t="str">
        <f t="shared" si="16"/>
        <v>刺客主动技能1等级3</v>
      </c>
      <c r="J128" s="1">
        <v>122</v>
      </c>
      <c r="K128" s="1" t="e">
        <f>VLOOKUP(H128,主动技能!$A:$B,2,FALSE)</f>
        <v>#N/A</v>
      </c>
      <c r="L128" s="1">
        <f>_xlfn.IFNA(VLOOKUP(I128,主动技能!$A:$B,2,FALSE),0)</f>
        <v>0</v>
      </c>
      <c r="M128">
        <f t="shared" si="17"/>
        <v>6</v>
      </c>
      <c r="N128" s="1" t="s">
        <v>249</v>
      </c>
      <c r="O128" s="1">
        <f t="shared" si="18"/>
        <v>122</v>
      </c>
      <c r="P128" s="1" t="s">
        <v>250</v>
      </c>
      <c r="Q128" s="1" t="s">
        <v>250</v>
      </c>
    </row>
    <row r="129" spans="2:17" x14ac:dyDescent="0.15">
      <c r="B129" s="8" t="str">
        <f>VLOOKUP(G129,角色!A:B,2,FALSE)</f>
        <v>刺客</v>
      </c>
      <c r="C129" s="8" t="str">
        <f t="shared" si="10"/>
        <v>主动技能1</v>
      </c>
      <c r="D129" s="8">
        <f t="shared" si="12"/>
        <v>3</v>
      </c>
      <c r="E129" s="8">
        <f t="shared" si="13"/>
        <v>4</v>
      </c>
      <c r="F129" s="8">
        <f t="shared" si="14"/>
        <v>1</v>
      </c>
      <c r="G129" s="8">
        <f t="shared" si="11"/>
        <v>3</v>
      </c>
      <c r="H129" t="str">
        <f t="shared" si="15"/>
        <v>刺客主动技能1等级3</v>
      </c>
      <c r="I129" t="str">
        <f t="shared" si="16"/>
        <v>刺客主动技能1等级4</v>
      </c>
      <c r="J129" s="1">
        <v>123</v>
      </c>
      <c r="K129" s="1" t="e">
        <f>VLOOKUP(H129,主动技能!$A:$B,2,FALSE)</f>
        <v>#N/A</v>
      </c>
      <c r="L129" s="1">
        <f>_xlfn.IFNA(VLOOKUP(I129,主动技能!$A:$B,2,FALSE),0)</f>
        <v>0</v>
      </c>
      <c r="M129">
        <f t="shared" si="17"/>
        <v>9</v>
      </c>
      <c r="N129" s="1" t="s">
        <v>249</v>
      </c>
      <c r="O129" s="1">
        <f t="shared" si="18"/>
        <v>123</v>
      </c>
      <c r="P129" s="1" t="s">
        <v>250</v>
      </c>
      <c r="Q129" s="1" t="s">
        <v>250</v>
      </c>
    </row>
    <row r="130" spans="2:17" x14ac:dyDescent="0.15">
      <c r="B130" s="8" t="str">
        <f>VLOOKUP(G130,角色!A:B,2,FALSE)</f>
        <v>刺客</v>
      </c>
      <c r="C130" s="8" t="str">
        <f t="shared" si="10"/>
        <v>主动技能1</v>
      </c>
      <c r="D130" s="8">
        <f t="shared" si="12"/>
        <v>4</v>
      </c>
      <c r="E130" s="8">
        <f t="shared" si="13"/>
        <v>5</v>
      </c>
      <c r="F130" s="8">
        <f t="shared" si="14"/>
        <v>1</v>
      </c>
      <c r="G130" s="8">
        <f t="shared" si="11"/>
        <v>3</v>
      </c>
      <c r="H130" t="str">
        <f t="shared" si="15"/>
        <v>刺客主动技能1等级4</v>
      </c>
      <c r="I130" t="str">
        <f t="shared" si="16"/>
        <v>刺客主动技能1等级5</v>
      </c>
      <c r="J130" s="1">
        <v>124</v>
      </c>
      <c r="K130" s="1" t="e">
        <f>VLOOKUP(H130,主动技能!$A:$B,2,FALSE)</f>
        <v>#N/A</v>
      </c>
      <c r="L130" s="1">
        <f>_xlfn.IFNA(VLOOKUP(I130,主动技能!$A:$B,2,FALSE),0)</f>
        <v>0</v>
      </c>
      <c r="M130">
        <f t="shared" si="17"/>
        <v>12</v>
      </c>
      <c r="N130" s="1" t="s">
        <v>249</v>
      </c>
      <c r="O130" s="1">
        <f t="shared" si="18"/>
        <v>124</v>
      </c>
      <c r="P130" s="1" t="s">
        <v>250</v>
      </c>
      <c r="Q130" s="1" t="s">
        <v>250</v>
      </c>
    </row>
    <row r="131" spans="2:17" x14ac:dyDescent="0.15">
      <c r="B131" s="8" t="str">
        <f>VLOOKUP(G131,角色!A:B,2,FALSE)</f>
        <v>刺客</v>
      </c>
      <c r="C131" s="8" t="str">
        <f t="shared" si="10"/>
        <v>主动技能1</v>
      </c>
      <c r="D131" s="8">
        <f t="shared" si="12"/>
        <v>5</v>
      </c>
      <c r="E131" s="8">
        <f t="shared" si="13"/>
        <v>6</v>
      </c>
      <c r="F131" s="8">
        <f t="shared" si="14"/>
        <v>1</v>
      </c>
      <c r="G131" s="8">
        <f t="shared" si="11"/>
        <v>3</v>
      </c>
      <c r="H131" t="str">
        <f t="shared" si="15"/>
        <v>刺客主动技能1等级5</v>
      </c>
      <c r="I131" t="str">
        <f t="shared" si="16"/>
        <v>刺客主动技能1等级6</v>
      </c>
      <c r="J131" s="1">
        <v>125</v>
      </c>
      <c r="K131" s="1" t="e">
        <f>VLOOKUP(H131,主动技能!$A:$B,2,FALSE)</f>
        <v>#N/A</v>
      </c>
      <c r="L131" s="1">
        <f>_xlfn.IFNA(VLOOKUP(I131,主动技能!$A:$B,2,FALSE),0)</f>
        <v>0</v>
      </c>
      <c r="M131">
        <f t="shared" si="17"/>
        <v>15</v>
      </c>
      <c r="N131" s="1" t="s">
        <v>249</v>
      </c>
      <c r="O131" s="1">
        <f t="shared" si="18"/>
        <v>125</v>
      </c>
      <c r="P131" s="1" t="s">
        <v>250</v>
      </c>
      <c r="Q131" s="1" t="s">
        <v>250</v>
      </c>
    </row>
    <row r="132" spans="2:17" x14ac:dyDescent="0.15">
      <c r="B132" s="8" t="str">
        <f>VLOOKUP(G132,角色!A:B,2,FALSE)</f>
        <v>刺客</v>
      </c>
      <c r="C132" s="8" t="str">
        <f t="shared" si="10"/>
        <v>主动技能1</v>
      </c>
      <c r="D132" s="8">
        <f t="shared" si="12"/>
        <v>6</v>
      </c>
      <c r="E132" s="8">
        <f t="shared" si="13"/>
        <v>7</v>
      </c>
      <c r="F132" s="8">
        <f t="shared" si="14"/>
        <v>1</v>
      </c>
      <c r="G132" s="8">
        <f t="shared" si="11"/>
        <v>3</v>
      </c>
      <c r="H132" t="str">
        <f t="shared" si="15"/>
        <v>刺客主动技能1等级6</v>
      </c>
      <c r="I132" t="str">
        <f t="shared" si="16"/>
        <v>刺客主动技能1等级7</v>
      </c>
      <c r="J132" s="1">
        <v>126</v>
      </c>
      <c r="K132" s="1" t="e">
        <f>VLOOKUP(H132,主动技能!$A:$B,2,FALSE)</f>
        <v>#N/A</v>
      </c>
      <c r="L132" s="1">
        <f>_xlfn.IFNA(VLOOKUP(I132,主动技能!$A:$B,2,FALSE),0)</f>
        <v>0</v>
      </c>
      <c r="M132">
        <f t="shared" si="17"/>
        <v>18</v>
      </c>
      <c r="N132" s="1" t="s">
        <v>249</v>
      </c>
      <c r="O132" s="1">
        <f t="shared" si="18"/>
        <v>126</v>
      </c>
      <c r="P132" s="1" t="s">
        <v>250</v>
      </c>
      <c r="Q132" s="1" t="s">
        <v>250</v>
      </c>
    </row>
    <row r="133" spans="2:17" x14ac:dyDescent="0.15">
      <c r="B133" s="8" t="str">
        <f>VLOOKUP(G133,角色!A:B,2,FALSE)</f>
        <v>刺客</v>
      </c>
      <c r="C133" s="8" t="str">
        <f t="shared" si="10"/>
        <v>主动技能1</v>
      </c>
      <c r="D133" s="8">
        <f t="shared" si="12"/>
        <v>7</v>
      </c>
      <c r="E133" s="8">
        <f t="shared" si="13"/>
        <v>8</v>
      </c>
      <c r="F133" s="8">
        <f t="shared" si="14"/>
        <v>1</v>
      </c>
      <c r="G133" s="8">
        <f t="shared" si="11"/>
        <v>3</v>
      </c>
      <c r="H133" t="str">
        <f t="shared" si="15"/>
        <v>刺客主动技能1等级7</v>
      </c>
      <c r="I133" t="str">
        <f t="shared" si="16"/>
        <v>刺客主动技能1等级8</v>
      </c>
      <c r="J133" s="1">
        <v>127</v>
      </c>
      <c r="K133" s="1" t="e">
        <f>VLOOKUP(H133,主动技能!$A:$B,2,FALSE)</f>
        <v>#N/A</v>
      </c>
      <c r="L133" s="1">
        <f>_xlfn.IFNA(VLOOKUP(I133,主动技能!$A:$B,2,FALSE),0)</f>
        <v>0</v>
      </c>
      <c r="M133">
        <f t="shared" si="17"/>
        <v>21</v>
      </c>
      <c r="N133" s="1" t="s">
        <v>249</v>
      </c>
      <c r="O133" s="1">
        <f t="shared" si="18"/>
        <v>127</v>
      </c>
      <c r="P133" s="1" t="s">
        <v>250</v>
      </c>
      <c r="Q133" s="1" t="s">
        <v>250</v>
      </c>
    </row>
    <row r="134" spans="2:17" x14ac:dyDescent="0.15">
      <c r="B134" s="8" t="str">
        <f>VLOOKUP(G134,角色!A:B,2,FALSE)</f>
        <v>刺客</v>
      </c>
      <c r="C134" s="8" t="str">
        <f t="shared" si="10"/>
        <v>主动技能1</v>
      </c>
      <c r="D134" s="8">
        <f t="shared" si="12"/>
        <v>8</v>
      </c>
      <c r="E134" s="8">
        <f t="shared" si="13"/>
        <v>9</v>
      </c>
      <c r="F134" s="8">
        <f t="shared" si="14"/>
        <v>1</v>
      </c>
      <c r="G134" s="8">
        <f t="shared" si="11"/>
        <v>3</v>
      </c>
      <c r="H134" t="str">
        <f t="shared" si="15"/>
        <v>刺客主动技能1等级8</v>
      </c>
      <c r="I134" t="str">
        <f t="shared" si="16"/>
        <v>刺客主动技能1等级9</v>
      </c>
      <c r="J134" s="1">
        <v>128</v>
      </c>
      <c r="K134" s="1" t="e">
        <f>VLOOKUP(H134,主动技能!$A:$B,2,FALSE)</f>
        <v>#N/A</v>
      </c>
      <c r="L134" s="1">
        <f>_xlfn.IFNA(VLOOKUP(I134,主动技能!$A:$B,2,FALSE),0)</f>
        <v>0</v>
      </c>
      <c r="M134">
        <f t="shared" si="17"/>
        <v>24</v>
      </c>
      <c r="N134" s="1" t="s">
        <v>249</v>
      </c>
      <c r="O134" s="1">
        <f t="shared" si="18"/>
        <v>128</v>
      </c>
      <c r="P134" s="1" t="s">
        <v>250</v>
      </c>
      <c r="Q134" s="1" t="s">
        <v>250</v>
      </c>
    </row>
    <row r="135" spans="2:17" x14ac:dyDescent="0.15">
      <c r="B135" s="8" t="str">
        <f>VLOOKUP(G135,角色!A:B,2,FALSE)</f>
        <v>刺客</v>
      </c>
      <c r="C135" s="8" t="str">
        <f t="shared" si="10"/>
        <v>主动技能1</v>
      </c>
      <c r="D135" s="8">
        <f t="shared" si="12"/>
        <v>9</v>
      </c>
      <c r="E135" s="8">
        <f t="shared" si="13"/>
        <v>10</v>
      </c>
      <c r="F135" s="8">
        <f t="shared" si="14"/>
        <v>1</v>
      </c>
      <c r="G135" s="8">
        <f t="shared" si="11"/>
        <v>3</v>
      </c>
      <c r="H135" t="str">
        <f t="shared" si="15"/>
        <v>刺客主动技能1等级9</v>
      </c>
      <c r="I135" t="str">
        <f t="shared" si="16"/>
        <v>刺客主动技能1等级10</v>
      </c>
      <c r="J135" s="1">
        <v>129</v>
      </c>
      <c r="K135" s="1" t="e">
        <f>VLOOKUP(H135,主动技能!$A:$B,2,FALSE)</f>
        <v>#N/A</v>
      </c>
      <c r="L135" s="1">
        <f>_xlfn.IFNA(VLOOKUP(I135,主动技能!$A:$B,2,FALSE),0)</f>
        <v>0</v>
      </c>
      <c r="M135">
        <f t="shared" si="17"/>
        <v>27</v>
      </c>
      <c r="N135" s="1" t="s">
        <v>249</v>
      </c>
      <c r="O135" s="1">
        <f t="shared" si="18"/>
        <v>129</v>
      </c>
      <c r="P135" s="1" t="s">
        <v>250</v>
      </c>
      <c r="Q135" s="1" t="s">
        <v>250</v>
      </c>
    </row>
    <row r="136" spans="2:17" x14ac:dyDescent="0.15">
      <c r="B136" s="8" t="str">
        <f>VLOOKUP(G136,角色!A:B,2,FALSE)</f>
        <v>刺客</v>
      </c>
      <c r="C136" s="8" t="str">
        <f t="shared" ref="C136:C199" si="19">C$4&amp;F136</f>
        <v>主动技能1</v>
      </c>
      <c r="D136" s="8">
        <f t="shared" si="12"/>
        <v>10</v>
      </c>
      <c r="E136" s="8">
        <f t="shared" si="13"/>
        <v>11</v>
      </c>
      <c r="F136" s="8">
        <f t="shared" si="14"/>
        <v>1</v>
      </c>
      <c r="G136" s="8">
        <f t="shared" ref="G136:G199" si="20">IF((F136=1)*(D136=1),G135+1,G135)</f>
        <v>3</v>
      </c>
      <c r="H136" t="str">
        <f t="shared" si="15"/>
        <v>刺客主动技能1等级10</v>
      </c>
      <c r="I136" t="str">
        <f t="shared" si="16"/>
        <v>刺客主动技能1等级11</v>
      </c>
      <c r="J136" s="1">
        <v>130</v>
      </c>
      <c r="K136" s="1" t="e">
        <f>VLOOKUP(H136,主动技能!$A:$B,2,FALSE)</f>
        <v>#N/A</v>
      </c>
      <c r="L136" s="1">
        <f>_xlfn.IFNA(VLOOKUP(I136,主动技能!$A:$B,2,FALSE),0)</f>
        <v>0</v>
      </c>
      <c r="M136">
        <f t="shared" si="17"/>
        <v>30</v>
      </c>
      <c r="N136" s="1" t="s">
        <v>249</v>
      </c>
      <c r="O136" s="1">
        <f t="shared" si="18"/>
        <v>130</v>
      </c>
      <c r="P136" s="1" t="s">
        <v>250</v>
      </c>
      <c r="Q136" s="1" t="s">
        <v>250</v>
      </c>
    </row>
    <row r="137" spans="2:17" x14ac:dyDescent="0.15">
      <c r="B137" s="8" t="str">
        <f>VLOOKUP(G137,角色!A:B,2,FALSE)</f>
        <v>刺客</v>
      </c>
      <c r="C137" s="8" t="str">
        <f t="shared" si="19"/>
        <v>主动技能1</v>
      </c>
      <c r="D137" s="8">
        <f t="shared" ref="D137:D200" si="21">IF(D136=D$5,1,D136+1)</f>
        <v>11</v>
      </c>
      <c r="E137" s="8">
        <f t="shared" ref="E137:E200" si="22">IF(E136=E$5,2,E136+1)</f>
        <v>12</v>
      </c>
      <c r="F137" s="8">
        <f t="shared" ref="F137:F200" si="23">IF(D137=1,IF(F136=$F$5,1,F136+1),F136)</f>
        <v>1</v>
      </c>
      <c r="G137" s="8">
        <f t="shared" si="20"/>
        <v>3</v>
      </c>
      <c r="H137" t="str">
        <f t="shared" si="15"/>
        <v>刺客主动技能1等级11</v>
      </c>
      <c r="I137" t="str">
        <f t="shared" si="16"/>
        <v>刺客主动技能1等级12</v>
      </c>
      <c r="J137" s="1">
        <v>131</v>
      </c>
      <c r="K137" s="1" t="e">
        <f>VLOOKUP(H137,主动技能!$A:$B,2,FALSE)</f>
        <v>#N/A</v>
      </c>
      <c r="L137" s="1">
        <f>_xlfn.IFNA(VLOOKUP(I137,主动技能!$A:$B,2,FALSE),0)</f>
        <v>0</v>
      </c>
      <c r="M137">
        <f t="shared" si="17"/>
        <v>33</v>
      </c>
      <c r="N137" s="1" t="s">
        <v>249</v>
      </c>
      <c r="O137" s="1">
        <f t="shared" si="18"/>
        <v>131</v>
      </c>
      <c r="P137" s="1" t="s">
        <v>250</v>
      </c>
      <c r="Q137" s="1" t="s">
        <v>250</v>
      </c>
    </row>
    <row r="138" spans="2:17" x14ac:dyDescent="0.15">
      <c r="B138" s="8" t="str">
        <f>VLOOKUP(G138,角色!A:B,2,FALSE)</f>
        <v>刺客</v>
      </c>
      <c r="C138" s="8" t="str">
        <f t="shared" si="19"/>
        <v>主动技能1</v>
      </c>
      <c r="D138" s="8">
        <f t="shared" si="21"/>
        <v>12</v>
      </c>
      <c r="E138" s="8">
        <f t="shared" si="22"/>
        <v>13</v>
      </c>
      <c r="F138" s="8">
        <f t="shared" si="23"/>
        <v>1</v>
      </c>
      <c r="G138" s="8">
        <f t="shared" si="20"/>
        <v>3</v>
      </c>
      <c r="H138" t="str">
        <f t="shared" si="15"/>
        <v>刺客主动技能1等级12</v>
      </c>
      <c r="I138" t="str">
        <f t="shared" si="16"/>
        <v>刺客主动技能1等级13</v>
      </c>
      <c r="J138" s="1">
        <v>132</v>
      </c>
      <c r="K138" s="1" t="e">
        <f>VLOOKUP(H138,主动技能!$A:$B,2,FALSE)</f>
        <v>#N/A</v>
      </c>
      <c r="L138" s="1">
        <f>_xlfn.IFNA(VLOOKUP(I138,主动技能!$A:$B,2,FALSE),0)</f>
        <v>0</v>
      </c>
      <c r="M138">
        <f t="shared" si="17"/>
        <v>36</v>
      </c>
      <c r="N138" s="1" t="s">
        <v>249</v>
      </c>
      <c r="O138" s="1">
        <f t="shared" si="18"/>
        <v>132</v>
      </c>
      <c r="P138" s="1" t="s">
        <v>250</v>
      </c>
      <c r="Q138" s="1" t="s">
        <v>250</v>
      </c>
    </row>
    <row r="139" spans="2:17" x14ac:dyDescent="0.15">
      <c r="B139" s="8" t="str">
        <f>VLOOKUP(G139,角色!A:B,2,FALSE)</f>
        <v>刺客</v>
      </c>
      <c r="C139" s="8" t="str">
        <f t="shared" si="19"/>
        <v>主动技能1</v>
      </c>
      <c r="D139" s="8">
        <f t="shared" si="21"/>
        <v>13</v>
      </c>
      <c r="E139" s="8">
        <f t="shared" si="22"/>
        <v>14</v>
      </c>
      <c r="F139" s="8">
        <f t="shared" si="23"/>
        <v>1</v>
      </c>
      <c r="G139" s="8">
        <f t="shared" si="20"/>
        <v>3</v>
      </c>
      <c r="H139" t="str">
        <f t="shared" si="15"/>
        <v>刺客主动技能1等级13</v>
      </c>
      <c r="I139" t="str">
        <f t="shared" si="16"/>
        <v>刺客主动技能1等级14</v>
      </c>
      <c r="J139" s="1">
        <v>133</v>
      </c>
      <c r="K139" s="1" t="e">
        <f>VLOOKUP(H139,主动技能!$A:$B,2,FALSE)</f>
        <v>#N/A</v>
      </c>
      <c r="L139" s="1">
        <f>_xlfn.IFNA(VLOOKUP(I139,主动技能!$A:$B,2,FALSE),0)</f>
        <v>0</v>
      </c>
      <c r="M139">
        <f t="shared" si="17"/>
        <v>39</v>
      </c>
      <c r="N139" s="1" t="s">
        <v>249</v>
      </c>
      <c r="O139" s="1">
        <f t="shared" si="18"/>
        <v>133</v>
      </c>
      <c r="P139" s="1" t="s">
        <v>250</v>
      </c>
      <c r="Q139" s="1" t="s">
        <v>250</v>
      </c>
    </row>
    <row r="140" spans="2:17" x14ac:dyDescent="0.15">
      <c r="B140" s="8" t="str">
        <f>VLOOKUP(G140,角色!A:B,2,FALSE)</f>
        <v>刺客</v>
      </c>
      <c r="C140" s="8" t="str">
        <f t="shared" si="19"/>
        <v>主动技能1</v>
      </c>
      <c r="D140" s="8">
        <f t="shared" si="21"/>
        <v>14</v>
      </c>
      <c r="E140" s="8">
        <f t="shared" si="22"/>
        <v>15</v>
      </c>
      <c r="F140" s="8">
        <f t="shared" si="23"/>
        <v>1</v>
      </c>
      <c r="G140" s="8">
        <f t="shared" si="20"/>
        <v>3</v>
      </c>
      <c r="H140" t="str">
        <f t="shared" si="15"/>
        <v>刺客主动技能1等级14</v>
      </c>
      <c r="I140" t="str">
        <f t="shared" si="16"/>
        <v>刺客主动技能1等级15</v>
      </c>
      <c r="J140" s="1">
        <v>134</v>
      </c>
      <c r="K140" s="1" t="e">
        <f>VLOOKUP(H140,主动技能!$A:$B,2,FALSE)</f>
        <v>#N/A</v>
      </c>
      <c r="L140" s="1">
        <f>_xlfn.IFNA(VLOOKUP(I140,主动技能!$A:$B,2,FALSE),0)</f>
        <v>0</v>
      </c>
      <c r="M140">
        <f t="shared" si="17"/>
        <v>42</v>
      </c>
      <c r="N140" s="1" t="s">
        <v>249</v>
      </c>
      <c r="O140" s="1">
        <f t="shared" si="18"/>
        <v>134</v>
      </c>
      <c r="P140" s="1" t="s">
        <v>250</v>
      </c>
      <c r="Q140" s="1" t="s">
        <v>250</v>
      </c>
    </row>
    <row r="141" spans="2:17" x14ac:dyDescent="0.15">
      <c r="B141" s="8" t="str">
        <f>VLOOKUP(G141,角色!A:B,2,FALSE)</f>
        <v>刺客</v>
      </c>
      <c r="C141" s="8" t="str">
        <f t="shared" si="19"/>
        <v>主动技能1</v>
      </c>
      <c r="D141" s="8">
        <f t="shared" si="21"/>
        <v>15</v>
      </c>
      <c r="E141" s="8">
        <f t="shared" si="22"/>
        <v>16</v>
      </c>
      <c r="F141" s="8">
        <f t="shared" si="23"/>
        <v>1</v>
      </c>
      <c r="G141" s="8">
        <f t="shared" si="20"/>
        <v>3</v>
      </c>
      <c r="H141" t="str">
        <f t="shared" si="15"/>
        <v>刺客主动技能1等级15</v>
      </c>
      <c r="I141" t="str">
        <f t="shared" si="16"/>
        <v>刺客主动技能1等级16</v>
      </c>
      <c r="J141" s="1">
        <v>135</v>
      </c>
      <c r="K141" s="1" t="e">
        <f>VLOOKUP(H141,主动技能!$A:$B,2,FALSE)</f>
        <v>#N/A</v>
      </c>
      <c r="L141" s="1">
        <f>_xlfn.IFNA(VLOOKUP(I141,主动技能!$A:$B,2,FALSE),0)</f>
        <v>0</v>
      </c>
      <c r="M141">
        <f t="shared" si="17"/>
        <v>45</v>
      </c>
      <c r="N141" s="1" t="s">
        <v>249</v>
      </c>
      <c r="O141" s="1">
        <f t="shared" si="18"/>
        <v>135</v>
      </c>
      <c r="P141" s="1" t="s">
        <v>250</v>
      </c>
      <c r="Q141" s="1" t="s">
        <v>250</v>
      </c>
    </row>
    <row r="142" spans="2:17" x14ac:dyDescent="0.15">
      <c r="B142" s="8" t="str">
        <f>VLOOKUP(G142,角色!A:B,2,FALSE)</f>
        <v>刺客</v>
      </c>
      <c r="C142" s="8" t="str">
        <f t="shared" si="19"/>
        <v>主动技能1</v>
      </c>
      <c r="D142" s="8">
        <f t="shared" si="21"/>
        <v>16</v>
      </c>
      <c r="E142" s="8">
        <f t="shared" si="22"/>
        <v>17</v>
      </c>
      <c r="F142" s="8">
        <f t="shared" si="23"/>
        <v>1</v>
      </c>
      <c r="G142" s="8">
        <f t="shared" si="20"/>
        <v>3</v>
      </c>
      <c r="H142" t="str">
        <f t="shared" si="15"/>
        <v>刺客主动技能1等级16</v>
      </c>
      <c r="I142" t="str">
        <f t="shared" si="16"/>
        <v>刺客主动技能1等级17</v>
      </c>
      <c r="J142" s="1">
        <v>136</v>
      </c>
      <c r="K142" s="1" t="e">
        <f>VLOOKUP(H142,主动技能!$A:$B,2,FALSE)</f>
        <v>#N/A</v>
      </c>
      <c r="L142" s="1">
        <f>_xlfn.IFNA(VLOOKUP(I142,主动技能!$A:$B,2,FALSE),0)</f>
        <v>0</v>
      </c>
      <c r="M142">
        <f t="shared" si="17"/>
        <v>48</v>
      </c>
      <c r="N142" s="1" t="s">
        <v>249</v>
      </c>
      <c r="O142" s="1">
        <f t="shared" si="18"/>
        <v>136</v>
      </c>
      <c r="P142" s="1" t="s">
        <v>250</v>
      </c>
      <c r="Q142" s="1" t="s">
        <v>250</v>
      </c>
    </row>
    <row r="143" spans="2:17" x14ac:dyDescent="0.15">
      <c r="B143" s="8" t="str">
        <f>VLOOKUP(G143,角色!A:B,2,FALSE)</f>
        <v>刺客</v>
      </c>
      <c r="C143" s="8" t="str">
        <f t="shared" si="19"/>
        <v>主动技能1</v>
      </c>
      <c r="D143" s="8">
        <f t="shared" si="21"/>
        <v>17</v>
      </c>
      <c r="E143" s="8">
        <f t="shared" si="22"/>
        <v>18</v>
      </c>
      <c r="F143" s="8">
        <f t="shared" si="23"/>
        <v>1</v>
      </c>
      <c r="G143" s="8">
        <f t="shared" si="20"/>
        <v>3</v>
      </c>
      <c r="H143" t="str">
        <f t="shared" si="15"/>
        <v>刺客主动技能1等级17</v>
      </c>
      <c r="I143" t="str">
        <f t="shared" si="16"/>
        <v>刺客主动技能1等级18</v>
      </c>
      <c r="J143" s="1">
        <v>137</v>
      </c>
      <c r="K143" s="1" t="e">
        <f>VLOOKUP(H143,主动技能!$A:$B,2,FALSE)</f>
        <v>#N/A</v>
      </c>
      <c r="L143" s="1">
        <f>_xlfn.IFNA(VLOOKUP(I143,主动技能!$A:$B,2,FALSE),0)</f>
        <v>0</v>
      </c>
      <c r="M143">
        <f t="shared" si="17"/>
        <v>51</v>
      </c>
      <c r="N143" s="1" t="s">
        <v>249</v>
      </c>
      <c r="O143" s="1">
        <f t="shared" si="18"/>
        <v>137</v>
      </c>
      <c r="P143" s="1" t="s">
        <v>250</v>
      </c>
      <c r="Q143" s="1" t="s">
        <v>250</v>
      </c>
    </row>
    <row r="144" spans="2:17" x14ac:dyDescent="0.15">
      <c r="B144" s="8" t="str">
        <f>VLOOKUP(G144,角色!A:B,2,FALSE)</f>
        <v>刺客</v>
      </c>
      <c r="C144" s="8" t="str">
        <f t="shared" si="19"/>
        <v>主动技能1</v>
      </c>
      <c r="D144" s="8">
        <f t="shared" si="21"/>
        <v>18</v>
      </c>
      <c r="E144" s="8">
        <f t="shared" si="22"/>
        <v>19</v>
      </c>
      <c r="F144" s="8">
        <f t="shared" si="23"/>
        <v>1</v>
      </c>
      <c r="G144" s="8">
        <f t="shared" si="20"/>
        <v>3</v>
      </c>
      <c r="H144" t="str">
        <f t="shared" si="15"/>
        <v>刺客主动技能1等级18</v>
      </c>
      <c r="I144" t="str">
        <f t="shared" si="16"/>
        <v>刺客主动技能1等级19</v>
      </c>
      <c r="J144" s="1">
        <v>138</v>
      </c>
      <c r="K144" s="1" t="e">
        <f>VLOOKUP(H144,主动技能!$A:$B,2,FALSE)</f>
        <v>#N/A</v>
      </c>
      <c r="L144" s="1">
        <f>_xlfn.IFNA(VLOOKUP(I144,主动技能!$A:$B,2,FALSE),0)</f>
        <v>0</v>
      </c>
      <c r="M144">
        <f t="shared" si="17"/>
        <v>54</v>
      </c>
      <c r="N144" s="1" t="s">
        <v>249</v>
      </c>
      <c r="O144" s="1">
        <f t="shared" si="18"/>
        <v>138</v>
      </c>
      <c r="P144" s="1" t="s">
        <v>250</v>
      </c>
      <c r="Q144" s="1" t="s">
        <v>250</v>
      </c>
    </row>
    <row r="145" spans="2:17" x14ac:dyDescent="0.15">
      <c r="B145" s="8" t="str">
        <f>VLOOKUP(G145,角色!A:B,2,FALSE)</f>
        <v>刺客</v>
      </c>
      <c r="C145" s="8" t="str">
        <f t="shared" si="19"/>
        <v>主动技能1</v>
      </c>
      <c r="D145" s="8">
        <f t="shared" si="21"/>
        <v>19</v>
      </c>
      <c r="E145" s="8">
        <f t="shared" si="22"/>
        <v>20</v>
      </c>
      <c r="F145" s="8">
        <f t="shared" si="23"/>
        <v>1</v>
      </c>
      <c r="G145" s="8">
        <f t="shared" si="20"/>
        <v>3</v>
      </c>
      <c r="H145" t="str">
        <f t="shared" si="15"/>
        <v>刺客主动技能1等级19</v>
      </c>
      <c r="I145" t="str">
        <f t="shared" si="16"/>
        <v>刺客主动技能1等级20</v>
      </c>
      <c r="J145" s="1">
        <v>139</v>
      </c>
      <c r="K145" s="1" t="e">
        <f>VLOOKUP(H145,主动技能!$A:$B,2,FALSE)</f>
        <v>#N/A</v>
      </c>
      <c r="L145" s="1">
        <f>_xlfn.IFNA(VLOOKUP(I145,主动技能!$A:$B,2,FALSE),0)</f>
        <v>0</v>
      </c>
      <c r="M145">
        <f t="shared" si="17"/>
        <v>57</v>
      </c>
      <c r="N145" s="1" t="s">
        <v>249</v>
      </c>
      <c r="O145" s="1">
        <f t="shared" si="18"/>
        <v>139</v>
      </c>
      <c r="P145" s="1" t="s">
        <v>250</v>
      </c>
      <c r="Q145" s="1" t="s">
        <v>250</v>
      </c>
    </row>
    <row r="146" spans="2:17" x14ac:dyDescent="0.15">
      <c r="B146" s="8" t="str">
        <f>VLOOKUP(G146,角色!A:B,2,FALSE)</f>
        <v>刺客</v>
      </c>
      <c r="C146" s="8" t="str">
        <f t="shared" si="19"/>
        <v>主动技能1</v>
      </c>
      <c r="D146" s="8">
        <f t="shared" si="21"/>
        <v>20</v>
      </c>
      <c r="E146" s="8">
        <f t="shared" si="22"/>
        <v>21</v>
      </c>
      <c r="F146" s="8">
        <f t="shared" si="23"/>
        <v>1</v>
      </c>
      <c r="G146" s="8">
        <f t="shared" si="20"/>
        <v>3</v>
      </c>
      <c r="H146" t="str">
        <f t="shared" si="15"/>
        <v>刺客主动技能1等级20</v>
      </c>
      <c r="I146" t="str">
        <f t="shared" si="16"/>
        <v>刺客主动技能1等级21</v>
      </c>
      <c r="J146" s="1">
        <v>140</v>
      </c>
      <c r="K146" s="1" t="e">
        <f>VLOOKUP(H146,主动技能!$A:$B,2,FALSE)</f>
        <v>#N/A</v>
      </c>
      <c r="L146" s="1">
        <f>_xlfn.IFNA(VLOOKUP(I146,主动技能!$A:$B,2,FALSE),0)</f>
        <v>0</v>
      </c>
      <c r="M146">
        <f t="shared" si="17"/>
        <v>60</v>
      </c>
      <c r="N146" s="1" t="s">
        <v>249</v>
      </c>
      <c r="O146" s="1">
        <f t="shared" si="18"/>
        <v>140</v>
      </c>
      <c r="P146" s="1" t="s">
        <v>250</v>
      </c>
      <c r="Q146" s="1" t="s">
        <v>250</v>
      </c>
    </row>
    <row r="147" spans="2:17" x14ac:dyDescent="0.15">
      <c r="B147" s="8" t="str">
        <f>VLOOKUP(G147,角色!A:B,2,FALSE)</f>
        <v>刺客</v>
      </c>
      <c r="C147" s="8" t="str">
        <f t="shared" si="19"/>
        <v>主动技能2</v>
      </c>
      <c r="D147" s="8">
        <f t="shared" si="21"/>
        <v>1</v>
      </c>
      <c r="E147" s="8">
        <f t="shared" si="22"/>
        <v>2</v>
      </c>
      <c r="F147" s="8">
        <f t="shared" si="23"/>
        <v>2</v>
      </c>
      <c r="G147" s="8">
        <f t="shared" si="20"/>
        <v>3</v>
      </c>
      <c r="H147" t="str">
        <f t="shared" si="15"/>
        <v>刺客主动技能2等级1</v>
      </c>
      <c r="I147" t="str">
        <f t="shared" si="16"/>
        <v>刺客主动技能2等级2</v>
      </c>
      <c r="J147" s="1">
        <v>141</v>
      </c>
      <c r="K147" s="1" t="e">
        <f>VLOOKUP(H147,主动技能!$A:$B,2,FALSE)</f>
        <v>#N/A</v>
      </c>
      <c r="L147" s="1">
        <f>_xlfn.IFNA(VLOOKUP(I147,主动技能!$A:$B,2,FALSE),0)</f>
        <v>0</v>
      </c>
      <c r="M147">
        <f t="shared" si="17"/>
        <v>3</v>
      </c>
      <c r="N147" s="1" t="s">
        <v>249</v>
      </c>
      <c r="O147" s="1">
        <f t="shared" si="18"/>
        <v>141</v>
      </c>
      <c r="P147" s="1" t="s">
        <v>250</v>
      </c>
      <c r="Q147" s="1" t="s">
        <v>250</v>
      </c>
    </row>
    <row r="148" spans="2:17" x14ac:dyDescent="0.15">
      <c r="B148" s="8" t="str">
        <f>VLOOKUP(G148,角色!A:B,2,FALSE)</f>
        <v>刺客</v>
      </c>
      <c r="C148" s="8" t="str">
        <f t="shared" si="19"/>
        <v>主动技能2</v>
      </c>
      <c r="D148" s="8">
        <f t="shared" si="21"/>
        <v>2</v>
      </c>
      <c r="E148" s="8">
        <f t="shared" si="22"/>
        <v>3</v>
      </c>
      <c r="F148" s="8">
        <f t="shared" si="23"/>
        <v>2</v>
      </c>
      <c r="G148" s="8">
        <f t="shared" si="20"/>
        <v>3</v>
      </c>
      <c r="H148" t="str">
        <f t="shared" si="15"/>
        <v>刺客主动技能2等级2</v>
      </c>
      <c r="I148" t="str">
        <f t="shared" si="16"/>
        <v>刺客主动技能2等级3</v>
      </c>
      <c r="J148" s="1">
        <v>142</v>
      </c>
      <c r="K148" s="1" t="e">
        <f>VLOOKUP(H148,主动技能!$A:$B,2,FALSE)</f>
        <v>#N/A</v>
      </c>
      <c r="L148" s="1">
        <f>_xlfn.IFNA(VLOOKUP(I148,主动技能!$A:$B,2,FALSE),0)</f>
        <v>0</v>
      </c>
      <c r="M148">
        <f t="shared" si="17"/>
        <v>6</v>
      </c>
      <c r="N148" s="1" t="s">
        <v>249</v>
      </c>
      <c r="O148" s="1">
        <f t="shared" si="18"/>
        <v>142</v>
      </c>
      <c r="P148" s="1" t="s">
        <v>250</v>
      </c>
      <c r="Q148" s="1" t="s">
        <v>250</v>
      </c>
    </row>
    <row r="149" spans="2:17" x14ac:dyDescent="0.15">
      <c r="B149" s="8" t="str">
        <f>VLOOKUP(G149,角色!A:B,2,FALSE)</f>
        <v>刺客</v>
      </c>
      <c r="C149" s="8" t="str">
        <f t="shared" si="19"/>
        <v>主动技能2</v>
      </c>
      <c r="D149" s="8">
        <f t="shared" si="21"/>
        <v>3</v>
      </c>
      <c r="E149" s="8">
        <f t="shared" si="22"/>
        <v>4</v>
      </c>
      <c r="F149" s="8">
        <f t="shared" si="23"/>
        <v>2</v>
      </c>
      <c r="G149" s="8">
        <f t="shared" si="20"/>
        <v>3</v>
      </c>
      <c r="H149" t="str">
        <f t="shared" si="15"/>
        <v>刺客主动技能2等级3</v>
      </c>
      <c r="I149" t="str">
        <f t="shared" si="16"/>
        <v>刺客主动技能2等级4</v>
      </c>
      <c r="J149" s="1">
        <v>143</v>
      </c>
      <c r="K149" s="1" t="e">
        <f>VLOOKUP(H149,主动技能!$A:$B,2,FALSE)</f>
        <v>#N/A</v>
      </c>
      <c r="L149" s="1">
        <f>_xlfn.IFNA(VLOOKUP(I149,主动技能!$A:$B,2,FALSE),0)</f>
        <v>0</v>
      </c>
      <c r="M149">
        <f t="shared" si="17"/>
        <v>9</v>
      </c>
      <c r="N149" s="1" t="s">
        <v>249</v>
      </c>
      <c r="O149" s="1">
        <f t="shared" si="18"/>
        <v>143</v>
      </c>
      <c r="P149" s="1" t="s">
        <v>250</v>
      </c>
      <c r="Q149" s="1" t="s">
        <v>250</v>
      </c>
    </row>
    <row r="150" spans="2:17" x14ac:dyDescent="0.15">
      <c r="B150" s="8" t="str">
        <f>VLOOKUP(G150,角色!A:B,2,FALSE)</f>
        <v>刺客</v>
      </c>
      <c r="C150" s="8" t="str">
        <f t="shared" si="19"/>
        <v>主动技能2</v>
      </c>
      <c r="D150" s="8">
        <f t="shared" si="21"/>
        <v>4</v>
      </c>
      <c r="E150" s="8">
        <f t="shared" si="22"/>
        <v>5</v>
      </c>
      <c r="F150" s="8">
        <f t="shared" si="23"/>
        <v>2</v>
      </c>
      <c r="G150" s="8">
        <f t="shared" si="20"/>
        <v>3</v>
      </c>
      <c r="H150" t="str">
        <f t="shared" si="15"/>
        <v>刺客主动技能2等级4</v>
      </c>
      <c r="I150" t="str">
        <f t="shared" si="16"/>
        <v>刺客主动技能2等级5</v>
      </c>
      <c r="J150" s="1">
        <v>144</v>
      </c>
      <c r="K150" s="1" t="e">
        <f>VLOOKUP(H150,主动技能!$A:$B,2,FALSE)</f>
        <v>#N/A</v>
      </c>
      <c r="L150" s="1">
        <f>_xlfn.IFNA(VLOOKUP(I150,主动技能!$A:$B,2,FALSE),0)</f>
        <v>0</v>
      </c>
      <c r="M150">
        <f t="shared" si="17"/>
        <v>12</v>
      </c>
      <c r="N150" s="1" t="s">
        <v>249</v>
      </c>
      <c r="O150" s="1">
        <f t="shared" si="18"/>
        <v>144</v>
      </c>
      <c r="P150" s="1" t="s">
        <v>250</v>
      </c>
      <c r="Q150" s="1" t="s">
        <v>250</v>
      </c>
    </row>
    <row r="151" spans="2:17" x14ac:dyDescent="0.15">
      <c r="B151" s="8" t="str">
        <f>VLOOKUP(G151,角色!A:B,2,FALSE)</f>
        <v>刺客</v>
      </c>
      <c r="C151" s="8" t="str">
        <f t="shared" si="19"/>
        <v>主动技能2</v>
      </c>
      <c r="D151" s="8">
        <f t="shared" si="21"/>
        <v>5</v>
      </c>
      <c r="E151" s="8">
        <f t="shared" si="22"/>
        <v>6</v>
      </c>
      <c r="F151" s="8">
        <f t="shared" si="23"/>
        <v>2</v>
      </c>
      <c r="G151" s="8">
        <f t="shared" si="20"/>
        <v>3</v>
      </c>
      <c r="H151" t="str">
        <f t="shared" si="15"/>
        <v>刺客主动技能2等级5</v>
      </c>
      <c r="I151" t="str">
        <f t="shared" si="16"/>
        <v>刺客主动技能2等级6</v>
      </c>
      <c r="J151" s="1">
        <v>145</v>
      </c>
      <c r="K151" s="1" t="e">
        <f>VLOOKUP(H151,主动技能!$A:$B,2,FALSE)</f>
        <v>#N/A</v>
      </c>
      <c r="L151" s="1">
        <f>_xlfn.IFNA(VLOOKUP(I151,主动技能!$A:$B,2,FALSE),0)</f>
        <v>0</v>
      </c>
      <c r="M151">
        <f t="shared" si="17"/>
        <v>15</v>
      </c>
      <c r="N151" s="1" t="s">
        <v>249</v>
      </c>
      <c r="O151" s="1">
        <f t="shared" si="18"/>
        <v>145</v>
      </c>
      <c r="P151" s="1" t="s">
        <v>250</v>
      </c>
      <c r="Q151" s="1" t="s">
        <v>250</v>
      </c>
    </row>
    <row r="152" spans="2:17" x14ac:dyDescent="0.15">
      <c r="B152" s="8" t="str">
        <f>VLOOKUP(G152,角色!A:B,2,FALSE)</f>
        <v>刺客</v>
      </c>
      <c r="C152" s="8" t="str">
        <f t="shared" si="19"/>
        <v>主动技能2</v>
      </c>
      <c r="D152" s="8">
        <f t="shared" si="21"/>
        <v>6</v>
      </c>
      <c r="E152" s="8">
        <f t="shared" si="22"/>
        <v>7</v>
      </c>
      <c r="F152" s="8">
        <f t="shared" si="23"/>
        <v>2</v>
      </c>
      <c r="G152" s="8">
        <f t="shared" si="20"/>
        <v>3</v>
      </c>
      <c r="H152" t="str">
        <f t="shared" ref="H152:H215" si="24">$B152&amp;$C152&amp;D$6&amp;D152</f>
        <v>刺客主动技能2等级6</v>
      </c>
      <c r="I152" t="str">
        <f t="shared" ref="I152:I215" si="25">$B152&amp;$C152&amp;E$6&amp;E152</f>
        <v>刺客主动技能2等级7</v>
      </c>
      <c r="J152" s="1">
        <v>146</v>
      </c>
      <c r="K152" s="1" t="e">
        <f>VLOOKUP(H152,主动技能!$A:$B,2,FALSE)</f>
        <v>#N/A</v>
      </c>
      <c r="L152" s="1">
        <f>_xlfn.IFNA(VLOOKUP(I152,主动技能!$A:$B,2,FALSE),0)</f>
        <v>0</v>
      </c>
      <c r="M152">
        <f t="shared" si="17"/>
        <v>18</v>
      </c>
      <c r="N152" s="1" t="s">
        <v>249</v>
      </c>
      <c r="O152" s="1">
        <f t="shared" si="18"/>
        <v>146</v>
      </c>
      <c r="P152" s="1" t="s">
        <v>250</v>
      </c>
      <c r="Q152" s="1" t="s">
        <v>250</v>
      </c>
    </row>
    <row r="153" spans="2:17" x14ac:dyDescent="0.15">
      <c r="B153" s="8" t="str">
        <f>VLOOKUP(G153,角色!A:B,2,FALSE)</f>
        <v>刺客</v>
      </c>
      <c r="C153" s="8" t="str">
        <f t="shared" si="19"/>
        <v>主动技能2</v>
      </c>
      <c r="D153" s="8">
        <f t="shared" si="21"/>
        <v>7</v>
      </c>
      <c r="E153" s="8">
        <f t="shared" si="22"/>
        <v>8</v>
      </c>
      <c r="F153" s="8">
        <f t="shared" si="23"/>
        <v>2</v>
      </c>
      <c r="G153" s="8">
        <f t="shared" si="20"/>
        <v>3</v>
      </c>
      <c r="H153" t="str">
        <f t="shared" si="24"/>
        <v>刺客主动技能2等级7</v>
      </c>
      <c r="I153" t="str">
        <f t="shared" si="25"/>
        <v>刺客主动技能2等级8</v>
      </c>
      <c r="J153" s="1">
        <v>147</v>
      </c>
      <c r="K153" s="1" t="e">
        <f>VLOOKUP(H153,主动技能!$A:$B,2,FALSE)</f>
        <v>#N/A</v>
      </c>
      <c r="L153" s="1">
        <f>_xlfn.IFNA(VLOOKUP(I153,主动技能!$A:$B,2,FALSE),0)</f>
        <v>0</v>
      </c>
      <c r="M153">
        <f t="shared" si="17"/>
        <v>21</v>
      </c>
      <c r="N153" s="1" t="s">
        <v>249</v>
      </c>
      <c r="O153" s="1">
        <f t="shared" si="18"/>
        <v>147</v>
      </c>
      <c r="P153" s="1" t="s">
        <v>250</v>
      </c>
      <c r="Q153" s="1" t="s">
        <v>250</v>
      </c>
    </row>
    <row r="154" spans="2:17" x14ac:dyDescent="0.15">
      <c r="B154" s="8" t="str">
        <f>VLOOKUP(G154,角色!A:B,2,FALSE)</f>
        <v>刺客</v>
      </c>
      <c r="C154" s="8" t="str">
        <f t="shared" si="19"/>
        <v>主动技能2</v>
      </c>
      <c r="D154" s="8">
        <f t="shared" si="21"/>
        <v>8</v>
      </c>
      <c r="E154" s="8">
        <f t="shared" si="22"/>
        <v>9</v>
      </c>
      <c r="F154" s="8">
        <f t="shared" si="23"/>
        <v>2</v>
      </c>
      <c r="G154" s="8">
        <f t="shared" si="20"/>
        <v>3</v>
      </c>
      <c r="H154" t="str">
        <f t="shared" si="24"/>
        <v>刺客主动技能2等级8</v>
      </c>
      <c r="I154" t="str">
        <f t="shared" si="25"/>
        <v>刺客主动技能2等级9</v>
      </c>
      <c r="J154" s="1">
        <v>148</v>
      </c>
      <c r="K154" s="1" t="e">
        <f>VLOOKUP(H154,主动技能!$A:$B,2,FALSE)</f>
        <v>#N/A</v>
      </c>
      <c r="L154" s="1">
        <f>_xlfn.IFNA(VLOOKUP(I154,主动技能!$A:$B,2,FALSE),0)</f>
        <v>0</v>
      </c>
      <c r="M154">
        <f t="shared" si="17"/>
        <v>24</v>
      </c>
      <c r="N154" s="1" t="s">
        <v>249</v>
      </c>
      <c r="O154" s="1">
        <f t="shared" si="18"/>
        <v>148</v>
      </c>
      <c r="P154" s="1" t="s">
        <v>250</v>
      </c>
      <c r="Q154" s="1" t="s">
        <v>250</v>
      </c>
    </row>
    <row r="155" spans="2:17" x14ac:dyDescent="0.15">
      <c r="B155" s="8" t="str">
        <f>VLOOKUP(G155,角色!A:B,2,FALSE)</f>
        <v>刺客</v>
      </c>
      <c r="C155" s="8" t="str">
        <f t="shared" si="19"/>
        <v>主动技能2</v>
      </c>
      <c r="D155" s="8">
        <f t="shared" si="21"/>
        <v>9</v>
      </c>
      <c r="E155" s="8">
        <f t="shared" si="22"/>
        <v>10</v>
      </c>
      <c r="F155" s="8">
        <f t="shared" si="23"/>
        <v>2</v>
      </c>
      <c r="G155" s="8">
        <f t="shared" si="20"/>
        <v>3</v>
      </c>
      <c r="H155" t="str">
        <f t="shared" si="24"/>
        <v>刺客主动技能2等级9</v>
      </c>
      <c r="I155" t="str">
        <f t="shared" si="25"/>
        <v>刺客主动技能2等级10</v>
      </c>
      <c r="J155" s="1">
        <v>149</v>
      </c>
      <c r="K155" s="1" t="e">
        <f>VLOOKUP(H155,主动技能!$A:$B,2,FALSE)</f>
        <v>#N/A</v>
      </c>
      <c r="L155" s="1">
        <f>_xlfn.IFNA(VLOOKUP(I155,主动技能!$A:$B,2,FALSE),0)</f>
        <v>0</v>
      </c>
      <c r="M155">
        <f t="shared" si="17"/>
        <v>27</v>
      </c>
      <c r="N155" s="1" t="s">
        <v>249</v>
      </c>
      <c r="O155" s="1">
        <f t="shared" si="18"/>
        <v>149</v>
      </c>
      <c r="P155" s="1" t="s">
        <v>250</v>
      </c>
      <c r="Q155" s="1" t="s">
        <v>250</v>
      </c>
    </row>
    <row r="156" spans="2:17" x14ac:dyDescent="0.15">
      <c r="B156" s="8" t="str">
        <f>VLOOKUP(G156,角色!A:B,2,FALSE)</f>
        <v>刺客</v>
      </c>
      <c r="C156" s="8" t="str">
        <f t="shared" si="19"/>
        <v>主动技能2</v>
      </c>
      <c r="D156" s="8">
        <f t="shared" si="21"/>
        <v>10</v>
      </c>
      <c r="E156" s="8">
        <f t="shared" si="22"/>
        <v>11</v>
      </c>
      <c r="F156" s="8">
        <f t="shared" si="23"/>
        <v>2</v>
      </c>
      <c r="G156" s="8">
        <f t="shared" si="20"/>
        <v>3</v>
      </c>
      <c r="H156" t="str">
        <f t="shared" si="24"/>
        <v>刺客主动技能2等级10</v>
      </c>
      <c r="I156" t="str">
        <f t="shared" si="25"/>
        <v>刺客主动技能2等级11</v>
      </c>
      <c r="J156" s="1">
        <v>150</v>
      </c>
      <c r="K156" s="1" t="e">
        <f>VLOOKUP(H156,主动技能!$A:$B,2,FALSE)</f>
        <v>#N/A</v>
      </c>
      <c r="L156" s="1">
        <f>_xlfn.IFNA(VLOOKUP(I156,主动技能!$A:$B,2,FALSE),0)</f>
        <v>0</v>
      </c>
      <c r="M156">
        <f t="shared" ref="M156:M219" si="26">M136</f>
        <v>30</v>
      </c>
      <c r="N156" s="1" t="s">
        <v>249</v>
      </c>
      <c r="O156" s="1">
        <f t="shared" si="18"/>
        <v>150</v>
      </c>
      <c r="P156" s="1" t="s">
        <v>250</v>
      </c>
      <c r="Q156" s="1" t="s">
        <v>250</v>
      </c>
    </row>
    <row r="157" spans="2:17" x14ac:dyDescent="0.15">
      <c r="B157" s="8" t="str">
        <f>VLOOKUP(G157,角色!A:B,2,FALSE)</f>
        <v>刺客</v>
      </c>
      <c r="C157" s="8" t="str">
        <f t="shared" si="19"/>
        <v>主动技能2</v>
      </c>
      <c r="D157" s="8">
        <f t="shared" si="21"/>
        <v>11</v>
      </c>
      <c r="E157" s="8">
        <f t="shared" si="22"/>
        <v>12</v>
      </c>
      <c r="F157" s="8">
        <f t="shared" si="23"/>
        <v>2</v>
      </c>
      <c r="G157" s="8">
        <f t="shared" si="20"/>
        <v>3</v>
      </c>
      <c r="H157" t="str">
        <f t="shared" si="24"/>
        <v>刺客主动技能2等级11</v>
      </c>
      <c r="I157" t="str">
        <f t="shared" si="25"/>
        <v>刺客主动技能2等级12</v>
      </c>
      <c r="J157" s="1">
        <v>151</v>
      </c>
      <c r="K157" s="1" t="e">
        <f>VLOOKUP(H157,主动技能!$A:$B,2,FALSE)</f>
        <v>#N/A</v>
      </c>
      <c r="L157" s="1">
        <f>_xlfn.IFNA(VLOOKUP(I157,主动技能!$A:$B,2,FALSE),0)</f>
        <v>0</v>
      </c>
      <c r="M157">
        <f t="shared" si="26"/>
        <v>33</v>
      </c>
      <c r="N157" s="1" t="s">
        <v>249</v>
      </c>
      <c r="O157" s="1">
        <f t="shared" si="18"/>
        <v>151</v>
      </c>
      <c r="P157" s="1" t="s">
        <v>250</v>
      </c>
      <c r="Q157" s="1" t="s">
        <v>250</v>
      </c>
    </row>
    <row r="158" spans="2:17" x14ac:dyDescent="0.15">
      <c r="B158" s="8" t="str">
        <f>VLOOKUP(G158,角色!A:B,2,FALSE)</f>
        <v>刺客</v>
      </c>
      <c r="C158" s="8" t="str">
        <f t="shared" si="19"/>
        <v>主动技能2</v>
      </c>
      <c r="D158" s="8">
        <f t="shared" si="21"/>
        <v>12</v>
      </c>
      <c r="E158" s="8">
        <f t="shared" si="22"/>
        <v>13</v>
      </c>
      <c r="F158" s="8">
        <f t="shared" si="23"/>
        <v>2</v>
      </c>
      <c r="G158" s="8">
        <f t="shared" si="20"/>
        <v>3</v>
      </c>
      <c r="H158" t="str">
        <f t="shared" si="24"/>
        <v>刺客主动技能2等级12</v>
      </c>
      <c r="I158" t="str">
        <f t="shared" si="25"/>
        <v>刺客主动技能2等级13</v>
      </c>
      <c r="J158" s="1">
        <v>152</v>
      </c>
      <c r="K158" s="1" t="e">
        <f>VLOOKUP(H158,主动技能!$A:$B,2,FALSE)</f>
        <v>#N/A</v>
      </c>
      <c r="L158" s="1">
        <f>_xlfn.IFNA(VLOOKUP(I158,主动技能!$A:$B,2,FALSE),0)</f>
        <v>0</v>
      </c>
      <c r="M158">
        <f t="shared" si="26"/>
        <v>36</v>
      </c>
      <c r="N158" s="1" t="s">
        <v>249</v>
      </c>
      <c r="O158" s="1">
        <f t="shared" si="18"/>
        <v>152</v>
      </c>
      <c r="P158" s="1" t="s">
        <v>250</v>
      </c>
      <c r="Q158" s="1" t="s">
        <v>250</v>
      </c>
    </row>
    <row r="159" spans="2:17" x14ac:dyDescent="0.15">
      <c r="B159" s="8" t="str">
        <f>VLOOKUP(G159,角色!A:B,2,FALSE)</f>
        <v>刺客</v>
      </c>
      <c r="C159" s="8" t="str">
        <f t="shared" si="19"/>
        <v>主动技能2</v>
      </c>
      <c r="D159" s="8">
        <f t="shared" si="21"/>
        <v>13</v>
      </c>
      <c r="E159" s="8">
        <f t="shared" si="22"/>
        <v>14</v>
      </c>
      <c r="F159" s="8">
        <f t="shared" si="23"/>
        <v>2</v>
      </c>
      <c r="G159" s="8">
        <f t="shared" si="20"/>
        <v>3</v>
      </c>
      <c r="H159" t="str">
        <f t="shared" si="24"/>
        <v>刺客主动技能2等级13</v>
      </c>
      <c r="I159" t="str">
        <f t="shared" si="25"/>
        <v>刺客主动技能2等级14</v>
      </c>
      <c r="J159" s="1">
        <v>153</v>
      </c>
      <c r="K159" s="1" t="e">
        <f>VLOOKUP(H159,主动技能!$A:$B,2,FALSE)</f>
        <v>#N/A</v>
      </c>
      <c r="L159" s="1">
        <f>_xlfn.IFNA(VLOOKUP(I159,主动技能!$A:$B,2,FALSE),0)</f>
        <v>0</v>
      </c>
      <c r="M159">
        <f t="shared" si="26"/>
        <v>39</v>
      </c>
      <c r="N159" s="1" t="s">
        <v>249</v>
      </c>
      <c r="O159" s="1">
        <f t="shared" si="18"/>
        <v>153</v>
      </c>
      <c r="P159" s="1" t="s">
        <v>250</v>
      </c>
      <c r="Q159" s="1" t="s">
        <v>250</v>
      </c>
    </row>
    <row r="160" spans="2:17" x14ac:dyDescent="0.15">
      <c r="B160" s="8" t="str">
        <f>VLOOKUP(G160,角色!A:B,2,FALSE)</f>
        <v>刺客</v>
      </c>
      <c r="C160" s="8" t="str">
        <f t="shared" si="19"/>
        <v>主动技能2</v>
      </c>
      <c r="D160" s="8">
        <f t="shared" si="21"/>
        <v>14</v>
      </c>
      <c r="E160" s="8">
        <f t="shared" si="22"/>
        <v>15</v>
      </c>
      <c r="F160" s="8">
        <f t="shared" si="23"/>
        <v>2</v>
      </c>
      <c r="G160" s="8">
        <f t="shared" si="20"/>
        <v>3</v>
      </c>
      <c r="H160" t="str">
        <f t="shared" si="24"/>
        <v>刺客主动技能2等级14</v>
      </c>
      <c r="I160" t="str">
        <f t="shared" si="25"/>
        <v>刺客主动技能2等级15</v>
      </c>
      <c r="J160" s="1">
        <v>154</v>
      </c>
      <c r="K160" s="1" t="e">
        <f>VLOOKUP(H160,主动技能!$A:$B,2,FALSE)</f>
        <v>#N/A</v>
      </c>
      <c r="L160" s="1">
        <f>_xlfn.IFNA(VLOOKUP(I160,主动技能!$A:$B,2,FALSE),0)</f>
        <v>0</v>
      </c>
      <c r="M160">
        <f t="shared" si="26"/>
        <v>42</v>
      </c>
      <c r="N160" s="1" t="s">
        <v>249</v>
      </c>
      <c r="O160" s="1">
        <f t="shared" si="18"/>
        <v>154</v>
      </c>
      <c r="P160" s="1" t="s">
        <v>250</v>
      </c>
      <c r="Q160" s="1" t="s">
        <v>250</v>
      </c>
    </row>
    <row r="161" spans="2:17" x14ac:dyDescent="0.15">
      <c r="B161" s="8" t="str">
        <f>VLOOKUP(G161,角色!A:B,2,FALSE)</f>
        <v>刺客</v>
      </c>
      <c r="C161" s="8" t="str">
        <f t="shared" si="19"/>
        <v>主动技能2</v>
      </c>
      <c r="D161" s="8">
        <f t="shared" si="21"/>
        <v>15</v>
      </c>
      <c r="E161" s="8">
        <f t="shared" si="22"/>
        <v>16</v>
      </c>
      <c r="F161" s="8">
        <f t="shared" si="23"/>
        <v>2</v>
      </c>
      <c r="G161" s="8">
        <f t="shared" si="20"/>
        <v>3</v>
      </c>
      <c r="H161" t="str">
        <f t="shared" si="24"/>
        <v>刺客主动技能2等级15</v>
      </c>
      <c r="I161" t="str">
        <f t="shared" si="25"/>
        <v>刺客主动技能2等级16</v>
      </c>
      <c r="J161" s="1">
        <v>155</v>
      </c>
      <c r="K161" s="1" t="e">
        <f>VLOOKUP(H161,主动技能!$A:$B,2,FALSE)</f>
        <v>#N/A</v>
      </c>
      <c r="L161" s="1">
        <f>_xlfn.IFNA(VLOOKUP(I161,主动技能!$A:$B,2,FALSE),0)</f>
        <v>0</v>
      </c>
      <c r="M161">
        <f t="shared" si="26"/>
        <v>45</v>
      </c>
      <c r="N161" s="1" t="s">
        <v>249</v>
      </c>
      <c r="O161" s="1">
        <f t="shared" si="18"/>
        <v>155</v>
      </c>
      <c r="P161" s="1" t="s">
        <v>250</v>
      </c>
      <c r="Q161" s="1" t="s">
        <v>250</v>
      </c>
    </row>
    <row r="162" spans="2:17" x14ac:dyDescent="0.15">
      <c r="B162" s="8" t="str">
        <f>VLOOKUP(G162,角色!A:B,2,FALSE)</f>
        <v>刺客</v>
      </c>
      <c r="C162" s="8" t="str">
        <f t="shared" si="19"/>
        <v>主动技能2</v>
      </c>
      <c r="D162" s="8">
        <f t="shared" si="21"/>
        <v>16</v>
      </c>
      <c r="E162" s="8">
        <f t="shared" si="22"/>
        <v>17</v>
      </c>
      <c r="F162" s="8">
        <f t="shared" si="23"/>
        <v>2</v>
      </c>
      <c r="G162" s="8">
        <f t="shared" si="20"/>
        <v>3</v>
      </c>
      <c r="H162" t="str">
        <f t="shared" si="24"/>
        <v>刺客主动技能2等级16</v>
      </c>
      <c r="I162" t="str">
        <f t="shared" si="25"/>
        <v>刺客主动技能2等级17</v>
      </c>
      <c r="J162" s="1">
        <v>156</v>
      </c>
      <c r="K162" s="1" t="e">
        <f>VLOOKUP(H162,主动技能!$A:$B,2,FALSE)</f>
        <v>#N/A</v>
      </c>
      <c r="L162" s="1">
        <f>_xlfn.IFNA(VLOOKUP(I162,主动技能!$A:$B,2,FALSE),0)</f>
        <v>0</v>
      </c>
      <c r="M162">
        <f t="shared" si="26"/>
        <v>48</v>
      </c>
      <c r="N162" s="1" t="s">
        <v>249</v>
      </c>
      <c r="O162" s="1">
        <f t="shared" si="18"/>
        <v>156</v>
      </c>
      <c r="P162" s="1" t="s">
        <v>250</v>
      </c>
      <c r="Q162" s="1" t="s">
        <v>250</v>
      </c>
    </row>
    <row r="163" spans="2:17" x14ac:dyDescent="0.15">
      <c r="B163" s="8" t="str">
        <f>VLOOKUP(G163,角色!A:B,2,FALSE)</f>
        <v>刺客</v>
      </c>
      <c r="C163" s="8" t="str">
        <f t="shared" si="19"/>
        <v>主动技能2</v>
      </c>
      <c r="D163" s="8">
        <f t="shared" si="21"/>
        <v>17</v>
      </c>
      <c r="E163" s="8">
        <f t="shared" si="22"/>
        <v>18</v>
      </c>
      <c r="F163" s="8">
        <f t="shared" si="23"/>
        <v>2</v>
      </c>
      <c r="G163" s="8">
        <f t="shared" si="20"/>
        <v>3</v>
      </c>
      <c r="H163" t="str">
        <f t="shared" si="24"/>
        <v>刺客主动技能2等级17</v>
      </c>
      <c r="I163" t="str">
        <f t="shared" si="25"/>
        <v>刺客主动技能2等级18</v>
      </c>
      <c r="J163" s="1">
        <v>157</v>
      </c>
      <c r="K163" s="1" t="e">
        <f>VLOOKUP(H163,主动技能!$A:$B,2,FALSE)</f>
        <v>#N/A</v>
      </c>
      <c r="L163" s="1">
        <f>_xlfn.IFNA(VLOOKUP(I163,主动技能!$A:$B,2,FALSE),0)</f>
        <v>0</v>
      </c>
      <c r="M163">
        <f t="shared" si="26"/>
        <v>51</v>
      </c>
      <c r="N163" s="1" t="s">
        <v>249</v>
      </c>
      <c r="O163" s="1">
        <f t="shared" si="18"/>
        <v>157</v>
      </c>
      <c r="P163" s="1" t="s">
        <v>250</v>
      </c>
      <c r="Q163" s="1" t="s">
        <v>250</v>
      </c>
    </row>
    <row r="164" spans="2:17" x14ac:dyDescent="0.15">
      <c r="B164" s="8" t="str">
        <f>VLOOKUP(G164,角色!A:B,2,FALSE)</f>
        <v>刺客</v>
      </c>
      <c r="C164" s="8" t="str">
        <f t="shared" si="19"/>
        <v>主动技能2</v>
      </c>
      <c r="D164" s="8">
        <f t="shared" si="21"/>
        <v>18</v>
      </c>
      <c r="E164" s="8">
        <f t="shared" si="22"/>
        <v>19</v>
      </c>
      <c r="F164" s="8">
        <f t="shared" si="23"/>
        <v>2</v>
      </c>
      <c r="G164" s="8">
        <f t="shared" si="20"/>
        <v>3</v>
      </c>
      <c r="H164" t="str">
        <f t="shared" si="24"/>
        <v>刺客主动技能2等级18</v>
      </c>
      <c r="I164" t="str">
        <f t="shared" si="25"/>
        <v>刺客主动技能2等级19</v>
      </c>
      <c r="J164" s="1">
        <v>158</v>
      </c>
      <c r="K164" s="1" t="e">
        <f>VLOOKUP(H164,主动技能!$A:$B,2,FALSE)</f>
        <v>#N/A</v>
      </c>
      <c r="L164" s="1">
        <f>_xlfn.IFNA(VLOOKUP(I164,主动技能!$A:$B,2,FALSE),0)</f>
        <v>0</v>
      </c>
      <c r="M164">
        <f t="shared" si="26"/>
        <v>54</v>
      </c>
      <c r="N164" s="1" t="s">
        <v>249</v>
      </c>
      <c r="O164" s="1">
        <f t="shared" si="18"/>
        <v>158</v>
      </c>
      <c r="P164" s="1" t="s">
        <v>250</v>
      </c>
      <c r="Q164" s="1" t="s">
        <v>250</v>
      </c>
    </row>
    <row r="165" spans="2:17" x14ac:dyDescent="0.15">
      <c r="B165" s="8" t="str">
        <f>VLOOKUP(G165,角色!A:B,2,FALSE)</f>
        <v>刺客</v>
      </c>
      <c r="C165" s="8" t="str">
        <f t="shared" si="19"/>
        <v>主动技能2</v>
      </c>
      <c r="D165" s="8">
        <f t="shared" si="21"/>
        <v>19</v>
      </c>
      <c r="E165" s="8">
        <f t="shared" si="22"/>
        <v>20</v>
      </c>
      <c r="F165" s="8">
        <f t="shared" si="23"/>
        <v>2</v>
      </c>
      <c r="G165" s="8">
        <f t="shared" si="20"/>
        <v>3</v>
      </c>
      <c r="H165" t="str">
        <f t="shared" si="24"/>
        <v>刺客主动技能2等级19</v>
      </c>
      <c r="I165" t="str">
        <f t="shared" si="25"/>
        <v>刺客主动技能2等级20</v>
      </c>
      <c r="J165" s="1">
        <v>159</v>
      </c>
      <c r="K165" s="1" t="e">
        <f>VLOOKUP(H165,主动技能!$A:$B,2,FALSE)</f>
        <v>#N/A</v>
      </c>
      <c r="L165" s="1">
        <f>_xlfn.IFNA(VLOOKUP(I165,主动技能!$A:$B,2,FALSE),0)</f>
        <v>0</v>
      </c>
      <c r="M165">
        <f t="shared" si="26"/>
        <v>57</v>
      </c>
      <c r="N165" s="1" t="s">
        <v>249</v>
      </c>
      <c r="O165" s="1">
        <f t="shared" si="18"/>
        <v>159</v>
      </c>
      <c r="P165" s="1" t="s">
        <v>250</v>
      </c>
      <c r="Q165" s="1" t="s">
        <v>250</v>
      </c>
    </row>
    <row r="166" spans="2:17" x14ac:dyDescent="0.15">
      <c r="B166" s="8" t="str">
        <f>VLOOKUP(G166,角色!A:B,2,FALSE)</f>
        <v>刺客</v>
      </c>
      <c r="C166" s="8" t="str">
        <f t="shared" si="19"/>
        <v>主动技能2</v>
      </c>
      <c r="D166" s="8">
        <f t="shared" si="21"/>
        <v>20</v>
      </c>
      <c r="E166" s="8">
        <f t="shared" si="22"/>
        <v>21</v>
      </c>
      <c r="F166" s="8">
        <f t="shared" si="23"/>
        <v>2</v>
      </c>
      <c r="G166" s="8">
        <f t="shared" si="20"/>
        <v>3</v>
      </c>
      <c r="H166" t="str">
        <f t="shared" si="24"/>
        <v>刺客主动技能2等级20</v>
      </c>
      <c r="I166" t="str">
        <f t="shared" si="25"/>
        <v>刺客主动技能2等级21</v>
      </c>
      <c r="J166" s="1">
        <v>160</v>
      </c>
      <c r="K166" s="1" t="e">
        <f>VLOOKUP(H166,主动技能!$A:$B,2,FALSE)</f>
        <v>#N/A</v>
      </c>
      <c r="L166" s="1">
        <f>_xlfn.IFNA(VLOOKUP(I166,主动技能!$A:$B,2,FALSE),0)</f>
        <v>0</v>
      </c>
      <c r="M166">
        <f t="shared" si="26"/>
        <v>60</v>
      </c>
      <c r="N166" s="1" t="s">
        <v>249</v>
      </c>
      <c r="O166" s="1">
        <f t="shared" si="18"/>
        <v>160</v>
      </c>
      <c r="P166" s="1" t="s">
        <v>250</v>
      </c>
      <c r="Q166" s="1" t="s">
        <v>250</v>
      </c>
    </row>
    <row r="167" spans="2:17" x14ac:dyDescent="0.15">
      <c r="B167" s="8" t="str">
        <f>VLOOKUP(G167,角色!A:B,2,FALSE)</f>
        <v>刺客</v>
      </c>
      <c r="C167" s="8" t="str">
        <f t="shared" si="19"/>
        <v>主动技能3</v>
      </c>
      <c r="D167" s="8">
        <f t="shared" si="21"/>
        <v>1</v>
      </c>
      <c r="E167" s="8">
        <f t="shared" si="22"/>
        <v>2</v>
      </c>
      <c r="F167" s="8">
        <f t="shared" si="23"/>
        <v>3</v>
      </c>
      <c r="G167" s="8">
        <f t="shared" si="20"/>
        <v>3</v>
      </c>
      <c r="H167" t="str">
        <f t="shared" si="24"/>
        <v>刺客主动技能3等级1</v>
      </c>
      <c r="I167" t="str">
        <f t="shared" si="25"/>
        <v>刺客主动技能3等级2</v>
      </c>
      <c r="J167" s="1">
        <v>161</v>
      </c>
      <c r="K167" s="1" t="e">
        <f>VLOOKUP(H167,主动技能!$A:$B,2,FALSE)</f>
        <v>#N/A</v>
      </c>
      <c r="L167" s="1">
        <f>_xlfn.IFNA(VLOOKUP(I167,主动技能!$A:$B,2,FALSE),0)</f>
        <v>0</v>
      </c>
      <c r="M167">
        <f t="shared" si="26"/>
        <v>3</v>
      </c>
      <c r="N167" s="1" t="s">
        <v>249</v>
      </c>
      <c r="O167" s="1">
        <f t="shared" si="18"/>
        <v>161</v>
      </c>
      <c r="P167" s="1" t="s">
        <v>250</v>
      </c>
      <c r="Q167" s="1" t="s">
        <v>250</v>
      </c>
    </row>
    <row r="168" spans="2:17" x14ac:dyDescent="0.15">
      <c r="B168" s="8" t="str">
        <f>VLOOKUP(G168,角色!A:B,2,FALSE)</f>
        <v>刺客</v>
      </c>
      <c r="C168" s="8" t="str">
        <f t="shared" si="19"/>
        <v>主动技能3</v>
      </c>
      <c r="D168" s="8">
        <f t="shared" si="21"/>
        <v>2</v>
      </c>
      <c r="E168" s="8">
        <f t="shared" si="22"/>
        <v>3</v>
      </c>
      <c r="F168" s="8">
        <f t="shared" si="23"/>
        <v>3</v>
      </c>
      <c r="G168" s="8">
        <f t="shared" si="20"/>
        <v>3</v>
      </c>
      <c r="H168" t="str">
        <f t="shared" si="24"/>
        <v>刺客主动技能3等级2</v>
      </c>
      <c r="I168" t="str">
        <f t="shared" si="25"/>
        <v>刺客主动技能3等级3</v>
      </c>
      <c r="J168" s="1">
        <v>162</v>
      </c>
      <c r="K168" s="1" t="e">
        <f>VLOOKUP(H168,主动技能!$A:$B,2,FALSE)</f>
        <v>#N/A</v>
      </c>
      <c r="L168" s="1">
        <f>_xlfn.IFNA(VLOOKUP(I168,主动技能!$A:$B,2,FALSE),0)</f>
        <v>0</v>
      </c>
      <c r="M168">
        <f t="shared" si="26"/>
        <v>6</v>
      </c>
      <c r="N168" s="1" t="s">
        <v>249</v>
      </c>
      <c r="O168" s="1">
        <f t="shared" si="18"/>
        <v>162</v>
      </c>
      <c r="P168" s="1" t="s">
        <v>250</v>
      </c>
      <c r="Q168" s="1" t="s">
        <v>250</v>
      </c>
    </row>
    <row r="169" spans="2:17" x14ac:dyDescent="0.15">
      <c r="B169" s="8" t="str">
        <f>VLOOKUP(G169,角色!A:B,2,FALSE)</f>
        <v>刺客</v>
      </c>
      <c r="C169" s="8" t="str">
        <f t="shared" si="19"/>
        <v>主动技能3</v>
      </c>
      <c r="D169" s="8">
        <f t="shared" si="21"/>
        <v>3</v>
      </c>
      <c r="E169" s="8">
        <f t="shared" si="22"/>
        <v>4</v>
      </c>
      <c r="F169" s="8">
        <f t="shared" si="23"/>
        <v>3</v>
      </c>
      <c r="G169" s="8">
        <f t="shared" si="20"/>
        <v>3</v>
      </c>
      <c r="H169" t="str">
        <f t="shared" si="24"/>
        <v>刺客主动技能3等级3</v>
      </c>
      <c r="I169" t="str">
        <f t="shared" si="25"/>
        <v>刺客主动技能3等级4</v>
      </c>
      <c r="J169" s="1">
        <v>163</v>
      </c>
      <c r="K169" s="1" t="e">
        <f>VLOOKUP(H169,主动技能!$A:$B,2,FALSE)</f>
        <v>#N/A</v>
      </c>
      <c r="L169" s="1">
        <f>_xlfn.IFNA(VLOOKUP(I169,主动技能!$A:$B,2,FALSE),0)</f>
        <v>0</v>
      </c>
      <c r="M169">
        <f t="shared" si="26"/>
        <v>9</v>
      </c>
      <c r="N169" s="1" t="s">
        <v>249</v>
      </c>
      <c r="O169" s="1">
        <f t="shared" si="18"/>
        <v>163</v>
      </c>
      <c r="P169" s="1" t="s">
        <v>250</v>
      </c>
      <c r="Q169" s="1" t="s">
        <v>250</v>
      </c>
    </row>
    <row r="170" spans="2:17" x14ac:dyDescent="0.15">
      <c r="B170" s="8" t="str">
        <f>VLOOKUP(G170,角色!A:B,2,FALSE)</f>
        <v>刺客</v>
      </c>
      <c r="C170" s="8" t="str">
        <f t="shared" si="19"/>
        <v>主动技能3</v>
      </c>
      <c r="D170" s="8">
        <f t="shared" si="21"/>
        <v>4</v>
      </c>
      <c r="E170" s="8">
        <f t="shared" si="22"/>
        <v>5</v>
      </c>
      <c r="F170" s="8">
        <f t="shared" si="23"/>
        <v>3</v>
      </c>
      <c r="G170" s="8">
        <f t="shared" si="20"/>
        <v>3</v>
      </c>
      <c r="H170" t="str">
        <f t="shared" si="24"/>
        <v>刺客主动技能3等级4</v>
      </c>
      <c r="I170" t="str">
        <f t="shared" si="25"/>
        <v>刺客主动技能3等级5</v>
      </c>
      <c r="J170" s="1">
        <v>164</v>
      </c>
      <c r="K170" s="1" t="e">
        <f>VLOOKUP(H170,主动技能!$A:$B,2,FALSE)</f>
        <v>#N/A</v>
      </c>
      <c r="L170" s="1">
        <f>_xlfn.IFNA(VLOOKUP(I170,主动技能!$A:$B,2,FALSE),0)</f>
        <v>0</v>
      </c>
      <c r="M170">
        <f t="shared" si="26"/>
        <v>12</v>
      </c>
      <c r="N170" s="1" t="s">
        <v>249</v>
      </c>
      <c r="O170" s="1">
        <f t="shared" si="18"/>
        <v>164</v>
      </c>
      <c r="P170" s="1" t="s">
        <v>250</v>
      </c>
      <c r="Q170" s="1" t="s">
        <v>250</v>
      </c>
    </row>
    <row r="171" spans="2:17" x14ac:dyDescent="0.15">
      <c r="B171" s="8" t="str">
        <f>VLOOKUP(G171,角色!A:B,2,FALSE)</f>
        <v>刺客</v>
      </c>
      <c r="C171" s="8" t="str">
        <f t="shared" si="19"/>
        <v>主动技能3</v>
      </c>
      <c r="D171" s="8">
        <f t="shared" si="21"/>
        <v>5</v>
      </c>
      <c r="E171" s="8">
        <f t="shared" si="22"/>
        <v>6</v>
      </c>
      <c r="F171" s="8">
        <f t="shared" si="23"/>
        <v>3</v>
      </c>
      <c r="G171" s="8">
        <f t="shared" si="20"/>
        <v>3</v>
      </c>
      <c r="H171" t="str">
        <f t="shared" si="24"/>
        <v>刺客主动技能3等级5</v>
      </c>
      <c r="I171" t="str">
        <f t="shared" si="25"/>
        <v>刺客主动技能3等级6</v>
      </c>
      <c r="J171" s="1">
        <v>165</v>
      </c>
      <c r="K171" s="1" t="e">
        <f>VLOOKUP(H171,主动技能!$A:$B,2,FALSE)</f>
        <v>#N/A</v>
      </c>
      <c r="L171" s="1">
        <f>_xlfn.IFNA(VLOOKUP(I171,主动技能!$A:$B,2,FALSE),0)</f>
        <v>0</v>
      </c>
      <c r="M171">
        <f t="shared" si="26"/>
        <v>15</v>
      </c>
      <c r="N171" s="1" t="s">
        <v>249</v>
      </c>
      <c r="O171" s="1">
        <f t="shared" ref="O171:O234" si="27">O72</f>
        <v>165</v>
      </c>
      <c r="P171" s="1" t="s">
        <v>250</v>
      </c>
      <c r="Q171" s="1" t="s">
        <v>250</v>
      </c>
    </row>
    <row r="172" spans="2:17" x14ac:dyDescent="0.15">
      <c r="B172" s="8" t="str">
        <f>VLOOKUP(G172,角色!A:B,2,FALSE)</f>
        <v>刺客</v>
      </c>
      <c r="C172" s="8" t="str">
        <f t="shared" si="19"/>
        <v>主动技能3</v>
      </c>
      <c r="D172" s="8">
        <f t="shared" si="21"/>
        <v>6</v>
      </c>
      <c r="E172" s="8">
        <f t="shared" si="22"/>
        <v>7</v>
      </c>
      <c r="F172" s="8">
        <f t="shared" si="23"/>
        <v>3</v>
      </c>
      <c r="G172" s="8">
        <f t="shared" si="20"/>
        <v>3</v>
      </c>
      <c r="H172" t="str">
        <f t="shared" si="24"/>
        <v>刺客主动技能3等级6</v>
      </c>
      <c r="I172" t="str">
        <f t="shared" si="25"/>
        <v>刺客主动技能3等级7</v>
      </c>
      <c r="J172" s="1">
        <v>166</v>
      </c>
      <c r="K172" s="1" t="e">
        <f>VLOOKUP(H172,主动技能!$A:$B,2,FALSE)</f>
        <v>#N/A</v>
      </c>
      <c r="L172" s="1">
        <f>_xlfn.IFNA(VLOOKUP(I172,主动技能!$A:$B,2,FALSE),0)</f>
        <v>0</v>
      </c>
      <c r="M172">
        <f t="shared" si="26"/>
        <v>18</v>
      </c>
      <c r="N172" s="1" t="s">
        <v>249</v>
      </c>
      <c r="O172" s="1">
        <f t="shared" si="27"/>
        <v>166</v>
      </c>
      <c r="P172" s="1" t="s">
        <v>250</v>
      </c>
      <c r="Q172" s="1" t="s">
        <v>250</v>
      </c>
    </row>
    <row r="173" spans="2:17" x14ac:dyDescent="0.15">
      <c r="B173" s="8" t="str">
        <f>VLOOKUP(G173,角色!A:B,2,FALSE)</f>
        <v>刺客</v>
      </c>
      <c r="C173" s="8" t="str">
        <f t="shared" si="19"/>
        <v>主动技能3</v>
      </c>
      <c r="D173" s="8">
        <f t="shared" si="21"/>
        <v>7</v>
      </c>
      <c r="E173" s="8">
        <f t="shared" si="22"/>
        <v>8</v>
      </c>
      <c r="F173" s="8">
        <f t="shared" si="23"/>
        <v>3</v>
      </c>
      <c r="G173" s="8">
        <f t="shared" si="20"/>
        <v>3</v>
      </c>
      <c r="H173" t="str">
        <f t="shared" si="24"/>
        <v>刺客主动技能3等级7</v>
      </c>
      <c r="I173" t="str">
        <f t="shared" si="25"/>
        <v>刺客主动技能3等级8</v>
      </c>
      <c r="J173" s="1">
        <v>167</v>
      </c>
      <c r="K173" s="1" t="e">
        <f>VLOOKUP(H173,主动技能!$A:$B,2,FALSE)</f>
        <v>#N/A</v>
      </c>
      <c r="L173" s="1">
        <f>_xlfn.IFNA(VLOOKUP(I173,主动技能!$A:$B,2,FALSE),0)</f>
        <v>0</v>
      </c>
      <c r="M173">
        <f t="shared" si="26"/>
        <v>21</v>
      </c>
      <c r="N173" s="1" t="s">
        <v>249</v>
      </c>
      <c r="O173" s="1">
        <f t="shared" si="27"/>
        <v>167</v>
      </c>
      <c r="P173" s="1" t="s">
        <v>250</v>
      </c>
      <c r="Q173" s="1" t="s">
        <v>250</v>
      </c>
    </row>
    <row r="174" spans="2:17" x14ac:dyDescent="0.15">
      <c r="B174" s="8" t="str">
        <f>VLOOKUP(G174,角色!A:B,2,FALSE)</f>
        <v>刺客</v>
      </c>
      <c r="C174" s="8" t="str">
        <f t="shared" si="19"/>
        <v>主动技能3</v>
      </c>
      <c r="D174" s="8">
        <f t="shared" si="21"/>
        <v>8</v>
      </c>
      <c r="E174" s="8">
        <f t="shared" si="22"/>
        <v>9</v>
      </c>
      <c r="F174" s="8">
        <f t="shared" si="23"/>
        <v>3</v>
      </c>
      <c r="G174" s="8">
        <f t="shared" si="20"/>
        <v>3</v>
      </c>
      <c r="H174" t="str">
        <f t="shared" si="24"/>
        <v>刺客主动技能3等级8</v>
      </c>
      <c r="I174" t="str">
        <f t="shared" si="25"/>
        <v>刺客主动技能3等级9</v>
      </c>
      <c r="J174" s="1">
        <v>168</v>
      </c>
      <c r="K174" s="1" t="e">
        <f>VLOOKUP(H174,主动技能!$A:$B,2,FALSE)</f>
        <v>#N/A</v>
      </c>
      <c r="L174" s="1">
        <f>_xlfn.IFNA(VLOOKUP(I174,主动技能!$A:$B,2,FALSE),0)</f>
        <v>0</v>
      </c>
      <c r="M174">
        <f t="shared" si="26"/>
        <v>24</v>
      </c>
      <c r="N174" s="1" t="s">
        <v>249</v>
      </c>
      <c r="O174" s="1">
        <f t="shared" si="27"/>
        <v>168</v>
      </c>
      <c r="P174" s="1" t="s">
        <v>250</v>
      </c>
      <c r="Q174" s="1" t="s">
        <v>250</v>
      </c>
    </row>
    <row r="175" spans="2:17" x14ac:dyDescent="0.15">
      <c r="B175" s="8" t="str">
        <f>VLOOKUP(G175,角色!A:B,2,FALSE)</f>
        <v>刺客</v>
      </c>
      <c r="C175" s="8" t="str">
        <f t="shared" si="19"/>
        <v>主动技能3</v>
      </c>
      <c r="D175" s="8">
        <f t="shared" si="21"/>
        <v>9</v>
      </c>
      <c r="E175" s="8">
        <f t="shared" si="22"/>
        <v>10</v>
      </c>
      <c r="F175" s="8">
        <f t="shared" si="23"/>
        <v>3</v>
      </c>
      <c r="G175" s="8">
        <f t="shared" si="20"/>
        <v>3</v>
      </c>
      <c r="H175" t="str">
        <f t="shared" si="24"/>
        <v>刺客主动技能3等级9</v>
      </c>
      <c r="I175" t="str">
        <f t="shared" si="25"/>
        <v>刺客主动技能3等级10</v>
      </c>
      <c r="J175" s="1">
        <v>169</v>
      </c>
      <c r="K175" s="1" t="e">
        <f>VLOOKUP(H175,主动技能!$A:$B,2,FALSE)</f>
        <v>#N/A</v>
      </c>
      <c r="L175" s="1">
        <f>_xlfn.IFNA(VLOOKUP(I175,主动技能!$A:$B,2,FALSE),0)</f>
        <v>0</v>
      </c>
      <c r="M175">
        <f t="shared" si="26"/>
        <v>27</v>
      </c>
      <c r="N175" s="1" t="s">
        <v>249</v>
      </c>
      <c r="O175" s="1">
        <f t="shared" si="27"/>
        <v>169</v>
      </c>
      <c r="P175" s="1" t="s">
        <v>250</v>
      </c>
      <c r="Q175" s="1" t="s">
        <v>250</v>
      </c>
    </row>
    <row r="176" spans="2:17" x14ac:dyDescent="0.15">
      <c r="B176" s="8" t="str">
        <f>VLOOKUP(G176,角色!A:B,2,FALSE)</f>
        <v>刺客</v>
      </c>
      <c r="C176" s="8" t="str">
        <f t="shared" si="19"/>
        <v>主动技能3</v>
      </c>
      <c r="D176" s="8">
        <f t="shared" si="21"/>
        <v>10</v>
      </c>
      <c r="E176" s="8">
        <f t="shared" si="22"/>
        <v>11</v>
      </c>
      <c r="F176" s="8">
        <f t="shared" si="23"/>
        <v>3</v>
      </c>
      <c r="G176" s="8">
        <f t="shared" si="20"/>
        <v>3</v>
      </c>
      <c r="H176" t="str">
        <f t="shared" si="24"/>
        <v>刺客主动技能3等级10</v>
      </c>
      <c r="I176" t="str">
        <f t="shared" si="25"/>
        <v>刺客主动技能3等级11</v>
      </c>
      <c r="J176" s="1">
        <v>170</v>
      </c>
      <c r="K176" s="1" t="e">
        <f>VLOOKUP(H176,主动技能!$A:$B,2,FALSE)</f>
        <v>#N/A</v>
      </c>
      <c r="L176" s="1">
        <f>_xlfn.IFNA(VLOOKUP(I176,主动技能!$A:$B,2,FALSE),0)</f>
        <v>0</v>
      </c>
      <c r="M176">
        <f t="shared" si="26"/>
        <v>30</v>
      </c>
      <c r="N176" s="1" t="s">
        <v>249</v>
      </c>
      <c r="O176" s="1">
        <f t="shared" si="27"/>
        <v>170</v>
      </c>
      <c r="P176" s="1" t="s">
        <v>250</v>
      </c>
      <c r="Q176" s="1" t="s">
        <v>250</v>
      </c>
    </row>
    <row r="177" spans="2:17" x14ac:dyDescent="0.15">
      <c r="B177" s="8" t="str">
        <f>VLOOKUP(G177,角色!A:B,2,FALSE)</f>
        <v>刺客</v>
      </c>
      <c r="C177" s="8" t="str">
        <f t="shared" si="19"/>
        <v>主动技能3</v>
      </c>
      <c r="D177" s="8">
        <f t="shared" si="21"/>
        <v>11</v>
      </c>
      <c r="E177" s="8">
        <f t="shared" si="22"/>
        <v>12</v>
      </c>
      <c r="F177" s="8">
        <f t="shared" si="23"/>
        <v>3</v>
      </c>
      <c r="G177" s="8">
        <f t="shared" si="20"/>
        <v>3</v>
      </c>
      <c r="H177" t="str">
        <f t="shared" si="24"/>
        <v>刺客主动技能3等级11</v>
      </c>
      <c r="I177" t="str">
        <f t="shared" si="25"/>
        <v>刺客主动技能3等级12</v>
      </c>
      <c r="J177" s="1">
        <v>171</v>
      </c>
      <c r="K177" s="1" t="e">
        <f>VLOOKUP(H177,主动技能!$A:$B,2,FALSE)</f>
        <v>#N/A</v>
      </c>
      <c r="L177" s="1">
        <f>_xlfn.IFNA(VLOOKUP(I177,主动技能!$A:$B,2,FALSE),0)</f>
        <v>0</v>
      </c>
      <c r="M177">
        <f t="shared" si="26"/>
        <v>33</v>
      </c>
      <c r="N177" s="1" t="s">
        <v>249</v>
      </c>
      <c r="O177" s="1">
        <f t="shared" si="27"/>
        <v>171</v>
      </c>
      <c r="P177" s="1" t="s">
        <v>250</v>
      </c>
      <c r="Q177" s="1" t="s">
        <v>250</v>
      </c>
    </row>
    <row r="178" spans="2:17" x14ac:dyDescent="0.15">
      <c r="B178" s="8" t="str">
        <f>VLOOKUP(G178,角色!A:B,2,FALSE)</f>
        <v>刺客</v>
      </c>
      <c r="C178" s="8" t="str">
        <f t="shared" si="19"/>
        <v>主动技能3</v>
      </c>
      <c r="D178" s="8">
        <f t="shared" si="21"/>
        <v>12</v>
      </c>
      <c r="E178" s="8">
        <f t="shared" si="22"/>
        <v>13</v>
      </c>
      <c r="F178" s="8">
        <f t="shared" si="23"/>
        <v>3</v>
      </c>
      <c r="G178" s="8">
        <f t="shared" si="20"/>
        <v>3</v>
      </c>
      <c r="H178" t="str">
        <f t="shared" si="24"/>
        <v>刺客主动技能3等级12</v>
      </c>
      <c r="I178" t="str">
        <f t="shared" si="25"/>
        <v>刺客主动技能3等级13</v>
      </c>
      <c r="J178" s="1">
        <v>172</v>
      </c>
      <c r="K178" s="1" t="e">
        <f>VLOOKUP(H178,主动技能!$A:$B,2,FALSE)</f>
        <v>#N/A</v>
      </c>
      <c r="L178" s="1">
        <f>_xlfn.IFNA(VLOOKUP(I178,主动技能!$A:$B,2,FALSE),0)</f>
        <v>0</v>
      </c>
      <c r="M178">
        <f t="shared" si="26"/>
        <v>36</v>
      </c>
      <c r="N178" s="1" t="s">
        <v>249</v>
      </c>
      <c r="O178" s="1">
        <f t="shared" si="27"/>
        <v>172</v>
      </c>
      <c r="P178" s="1" t="s">
        <v>250</v>
      </c>
      <c r="Q178" s="1" t="s">
        <v>250</v>
      </c>
    </row>
    <row r="179" spans="2:17" x14ac:dyDescent="0.15">
      <c r="B179" s="8" t="str">
        <f>VLOOKUP(G179,角色!A:B,2,FALSE)</f>
        <v>刺客</v>
      </c>
      <c r="C179" s="8" t="str">
        <f t="shared" si="19"/>
        <v>主动技能3</v>
      </c>
      <c r="D179" s="8">
        <f t="shared" si="21"/>
        <v>13</v>
      </c>
      <c r="E179" s="8">
        <f t="shared" si="22"/>
        <v>14</v>
      </c>
      <c r="F179" s="8">
        <f t="shared" si="23"/>
        <v>3</v>
      </c>
      <c r="G179" s="8">
        <f t="shared" si="20"/>
        <v>3</v>
      </c>
      <c r="H179" t="str">
        <f t="shared" si="24"/>
        <v>刺客主动技能3等级13</v>
      </c>
      <c r="I179" t="str">
        <f t="shared" si="25"/>
        <v>刺客主动技能3等级14</v>
      </c>
      <c r="J179" s="1">
        <v>173</v>
      </c>
      <c r="K179" s="1" t="e">
        <f>VLOOKUP(H179,主动技能!$A:$B,2,FALSE)</f>
        <v>#N/A</v>
      </c>
      <c r="L179" s="1">
        <f>_xlfn.IFNA(VLOOKUP(I179,主动技能!$A:$B,2,FALSE),0)</f>
        <v>0</v>
      </c>
      <c r="M179">
        <f t="shared" si="26"/>
        <v>39</v>
      </c>
      <c r="N179" s="1" t="s">
        <v>249</v>
      </c>
      <c r="O179" s="1">
        <f t="shared" si="27"/>
        <v>173</v>
      </c>
      <c r="P179" s="1" t="s">
        <v>250</v>
      </c>
      <c r="Q179" s="1" t="s">
        <v>250</v>
      </c>
    </row>
    <row r="180" spans="2:17" x14ac:dyDescent="0.15">
      <c r="B180" s="8" t="str">
        <f>VLOOKUP(G180,角色!A:B,2,FALSE)</f>
        <v>刺客</v>
      </c>
      <c r="C180" s="8" t="str">
        <f t="shared" si="19"/>
        <v>主动技能3</v>
      </c>
      <c r="D180" s="8">
        <f t="shared" si="21"/>
        <v>14</v>
      </c>
      <c r="E180" s="8">
        <f t="shared" si="22"/>
        <v>15</v>
      </c>
      <c r="F180" s="8">
        <f t="shared" si="23"/>
        <v>3</v>
      </c>
      <c r="G180" s="8">
        <f t="shared" si="20"/>
        <v>3</v>
      </c>
      <c r="H180" t="str">
        <f t="shared" si="24"/>
        <v>刺客主动技能3等级14</v>
      </c>
      <c r="I180" t="str">
        <f t="shared" si="25"/>
        <v>刺客主动技能3等级15</v>
      </c>
      <c r="J180" s="1">
        <v>174</v>
      </c>
      <c r="K180" s="1" t="e">
        <f>VLOOKUP(H180,主动技能!$A:$B,2,FALSE)</f>
        <v>#N/A</v>
      </c>
      <c r="L180" s="1">
        <f>_xlfn.IFNA(VLOOKUP(I180,主动技能!$A:$B,2,FALSE),0)</f>
        <v>0</v>
      </c>
      <c r="M180">
        <f t="shared" si="26"/>
        <v>42</v>
      </c>
      <c r="N180" s="1" t="s">
        <v>249</v>
      </c>
      <c r="O180" s="1">
        <f t="shared" si="27"/>
        <v>174</v>
      </c>
      <c r="P180" s="1" t="s">
        <v>250</v>
      </c>
      <c r="Q180" s="1" t="s">
        <v>250</v>
      </c>
    </row>
    <row r="181" spans="2:17" x14ac:dyDescent="0.15">
      <c r="B181" s="8" t="str">
        <f>VLOOKUP(G181,角色!A:B,2,FALSE)</f>
        <v>刺客</v>
      </c>
      <c r="C181" s="8" t="str">
        <f t="shared" si="19"/>
        <v>主动技能3</v>
      </c>
      <c r="D181" s="8">
        <f t="shared" si="21"/>
        <v>15</v>
      </c>
      <c r="E181" s="8">
        <f t="shared" si="22"/>
        <v>16</v>
      </c>
      <c r="F181" s="8">
        <f t="shared" si="23"/>
        <v>3</v>
      </c>
      <c r="G181" s="8">
        <f t="shared" si="20"/>
        <v>3</v>
      </c>
      <c r="H181" t="str">
        <f t="shared" si="24"/>
        <v>刺客主动技能3等级15</v>
      </c>
      <c r="I181" t="str">
        <f t="shared" si="25"/>
        <v>刺客主动技能3等级16</v>
      </c>
      <c r="J181" s="1">
        <v>175</v>
      </c>
      <c r="K181" s="1" t="e">
        <f>VLOOKUP(H181,主动技能!$A:$B,2,FALSE)</f>
        <v>#N/A</v>
      </c>
      <c r="L181" s="1">
        <f>_xlfn.IFNA(VLOOKUP(I181,主动技能!$A:$B,2,FALSE),0)</f>
        <v>0</v>
      </c>
      <c r="M181">
        <f t="shared" si="26"/>
        <v>45</v>
      </c>
      <c r="N181" s="1" t="s">
        <v>249</v>
      </c>
      <c r="O181" s="1">
        <f t="shared" si="27"/>
        <v>175</v>
      </c>
      <c r="P181" s="1" t="s">
        <v>250</v>
      </c>
      <c r="Q181" s="1" t="s">
        <v>250</v>
      </c>
    </row>
    <row r="182" spans="2:17" x14ac:dyDescent="0.15">
      <c r="B182" s="8" t="str">
        <f>VLOOKUP(G182,角色!A:B,2,FALSE)</f>
        <v>刺客</v>
      </c>
      <c r="C182" s="8" t="str">
        <f t="shared" si="19"/>
        <v>主动技能3</v>
      </c>
      <c r="D182" s="8">
        <f t="shared" si="21"/>
        <v>16</v>
      </c>
      <c r="E182" s="8">
        <f t="shared" si="22"/>
        <v>17</v>
      </c>
      <c r="F182" s="8">
        <f t="shared" si="23"/>
        <v>3</v>
      </c>
      <c r="G182" s="8">
        <f t="shared" si="20"/>
        <v>3</v>
      </c>
      <c r="H182" t="str">
        <f t="shared" si="24"/>
        <v>刺客主动技能3等级16</v>
      </c>
      <c r="I182" t="str">
        <f t="shared" si="25"/>
        <v>刺客主动技能3等级17</v>
      </c>
      <c r="J182" s="1">
        <v>176</v>
      </c>
      <c r="K182" s="1" t="e">
        <f>VLOOKUP(H182,主动技能!$A:$B,2,FALSE)</f>
        <v>#N/A</v>
      </c>
      <c r="L182" s="1">
        <f>_xlfn.IFNA(VLOOKUP(I182,主动技能!$A:$B,2,FALSE),0)</f>
        <v>0</v>
      </c>
      <c r="M182">
        <f t="shared" si="26"/>
        <v>48</v>
      </c>
      <c r="N182" s="1" t="s">
        <v>249</v>
      </c>
      <c r="O182" s="1">
        <f t="shared" si="27"/>
        <v>176</v>
      </c>
      <c r="P182" s="1" t="s">
        <v>250</v>
      </c>
      <c r="Q182" s="1" t="s">
        <v>250</v>
      </c>
    </row>
    <row r="183" spans="2:17" x14ac:dyDescent="0.15">
      <c r="B183" s="8" t="str">
        <f>VLOOKUP(G183,角色!A:B,2,FALSE)</f>
        <v>刺客</v>
      </c>
      <c r="C183" s="8" t="str">
        <f t="shared" si="19"/>
        <v>主动技能3</v>
      </c>
      <c r="D183" s="8">
        <f t="shared" si="21"/>
        <v>17</v>
      </c>
      <c r="E183" s="8">
        <f t="shared" si="22"/>
        <v>18</v>
      </c>
      <c r="F183" s="8">
        <f t="shared" si="23"/>
        <v>3</v>
      </c>
      <c r="G183" s="8">
        <f t="shared" si="20"/>
        <v>3</v>
      </c>
      <c r="H183" t="str">
        <f t="shared" si="24"/>
        <v>刺客主动技能3等级17</v>
      </c>
      <c r="I183" t="str">
        <f t="shared" si="25"/>
        <v>刺客主动技能3等级18</v>
      </c>
      <c r="J183" s="1">
        <v>177</v>
      </c>
      <c r="K183" s="1" t="e">
        <f>VLOOKUP(H183,主动技能!$A:$B,2,FALSE)</f>
        <v>#N/A</v>
      </c>
      <c r="L183" s="1">
        <f>_xlfn.IFNA(VLOOKUP(I183,主动技能!$A:$B,2,FALSE),0)</f>
        <v>0</v>
      </c>
      <c r="M183">
        <f t="shared" si="26"/>
        <v>51</v>
      </c>
      <c r="N183" s="1" t="s">
        <v>249</v>
      </c>
      <c r="O183" s="1">
        <f t="shared" si="27"/>
        <v>177</v>
      </c>
      <c r="P183" s="1" t="s">
        <v>250</v>
      </c>
      <c r="Q183" s="1" t="s">
        <v>250</v>
      </c>
    </row>
    <row r="184" spans="2:17" x14ac:dyDescent="0.15">
      <c r="B184" s="8" t="str">
        <f>VLOOKUP(G184,角色!A:B,2,FALSE)</f>
        <v>刺客</v>
      </c>
      <c r="C184" s="8" t="str">
        <f t="shared" si="19"/>
        <v>主动技能3</v>
      </c>
      <c r="D184" s="8">
        <f t="shared" si="21"/>
        <v>18</v>
      </c>
      <c r="E184" s="8">
        <f t="shared" si="22"/>
        <v>19</v>
      </c>
      <c r="F184" s="8">
        <f t="shared" si="23"/>
        <v>3</v>
      </c>
      <c r="G184" s="8">
        <f t="shared" si="20"/>
        <v>3</v>
      </c>
      <c r="H184" t="str">
        <f t="shared" si="24"/>
        <v>刺客主动技能3等级18</v>
      </c>
      <c r="I184" t="str">
        <f t="shared" si="25"/>
        <v>刺客主动技能3等级19</v>
      </c>
      <c r="J184" s="1">
        <v>178</v>
      </c>
      <c r="K184" s="1" t="e">
        <f>VLOOKUP(H184,主动技能!$A:$B,2,FALSE)</f>
        <v>#N/A</v>
      </c>
      <c r="L184" s="1">
        <f>_xlfn.IFNA(VLOOKUP(I184,主动技能!$A:$B,2,FALSE),0)</f>
        <v>0</v>
      </c>
      <c r="M184">
        <f t="shared" si="26"/>
        <v>54</v>
      </c>
      <c r="N184" s="1" t="s">
        <v>249</v>
      </c>
      <c r="O184" s="1">
        <f t="shared" si="27"/>
        <v>178</v>
      </c>
      <c r="P184" s="1" t="s">
        <v>250</v>
      </c>
      <c r="Q184" s="1" t="s">
        <v>250</v>
      </c>
    </row>
    <row r="185" spans="2:17" x14ac:dyDescent="0.15">
      <c r="B185" s="8" t="str">
        <f>VLOOKUP(G185,角色!A:B,2,FALSE)</f>
        <v>刺客</v>
      </c>
      <c r="C185" s="8" t="str">
        <f t="shared" si="19"/>
        <v>主动技能3</v>
      </c>
      <c r="D185" s="8">
        <f t="shared" si="21"/>
        <v>19</v>
      </c>
      <c r="E185" s="8">
        <f t="shared" si="22"/>
        <v>20</v>
      </c>
      <c r="F185" s="8">
        <f t="shared" si="23"/>
        <v>3</v>
      </c>
      <c r="G185" s="8">
        <f t="shared" si="20"/>
        <v>3</v>
      </c>
      <c r="H185" t="str">
        <f t="shared" si="24"/>
        <v>刺客主动技能3等级19</v>
      </c>
      <c r="I185" t="str">
        <f t="shared" si="25"/>
        <v>刺客主动技能3等级20</v>
      </c>
      <c r="J185" s="1">
        <v>179</v>
      </c>
      <c r="K185" s="1" t="e">
        <f>VLOOKUP(H185,主动技能!$A:$B,2,FALSE)</f>
        <v>#N/A</v>
      </c>
      <c r="L185" s="1">
        <f>_xlfn.IFNA(VLOOKUP(I185,主动技能!$A:$B,2,FALSE),0)</f>
        <v>0</v>
      </c>
      <c r="M185">
        <f t="shared" si="26"/>
        <v>57</v>
      </c>
      <c r="N185" s="1" t="s">
        <v>249</v>
      </c>
      <c r="O185" s="1">
        <f t="shared" si="27"/>
        <v>179</v>
      </c>
      <c r="P185" s="1" t="s">
        <v>250</v>
      </c>
      <c r="Q185" s="1" t="s">
        <v>250</v>
      </c>
    </row>
    <row r="186" spans="2:17" x14ac:dyDescent="0.15">
      <c r="B186" s="8" t="str">
        <f>VLOOKUP(G186,角色!A:B,2,FALSE)</f>
        <v>刺客</v>
      </c>
      <c r="C186" s="8" t="str">
        <f t="shared" si="19"/>
        <v>主动技能3</v>
      </c>
      <c r="D186" s="8">
        <f t="shared" si="21"/>
        <v>20</v>
      </c>
      <c r="E186" s="8">
        <f t="shared" si="22"/>
        <v>21</v>
      </c>
      <c r="F186" s="8">
        <f t="shared" si="23"/>
        <v>3</v>
      </c>
      <c r="G186" s="8">
        <f t="shared" si="20"/>
        <v>3</v>
      </c>
      <c r="H186" t="str">
        <f t="shared" si="24"/>
        <v>刺客主动技能3等级20</v>
      </c>
      <c r="I186" t="str">
        <f t="shared" si="25"/>
        <v>刺客主动技能3等级21</v>
      </c>
      <c r="J186" s="1">
        <v>180</v>
      </c>
      <c r="K186" s="1" t="e">
        <f>VLOOKUP(H186,主动技能!$A:$B,2,FALSE)</f>
        <v>#N/A</v>
      </c>
      <c r="L186" s="1">
        <f>_xlfn.IFNA(VLOOKUP(I186,主动技能!$A:$B,2,FALSE),0)</f>
        <v>0</v>
      </c>
      <c r="M186">
        <f t="shared" si="26"/>
        <v>60</v>
      </c>
      <c r="N186" s="1" t="s">
        <v>249</v>
      </c>
      <c r="O186" s="1">
        <f t="shared" si="27"/>
        <v>180</v>
      </c>
      <c r="P186" s="1" t="s">
        <v>250</v>
      </c>
      <c r="Q186" s="1" t="s">
        <v>250</v>
      </c>
    </row>
    <row r="187" spans="2:17" x14ac:dyDescent="0.15">
      <c r="B187" s="8" t="str">
        <f>VLOOKUP(G187,角色!A:B,2,FALSE)</f>
        <v>莲华</v>
      </c>
      <c r="C187" s="8" t="str">
        <f t="shared" si="19"/>
        <v>主动技能1</v>
      </c>
      <c r="D187" s="8">
        <f t="shared" si="21"/>
        <v>1</v>
      </c>
      <c r="E187" s="8">
        <f t="shared" si="22"/>
        <v>2</v>
      </c>
      <c r="F187" s="8">
        <f t="shared" si="23"/>
        <v>1</v>
      </c>
      <c r="G187" s="8">
        <f t="shared" si="20"/>
        <v>4</v>
      </c>
      <c r="H187" t="str">
        <f t="shared" si="24"/>
        <v>莲华主动技能1等级1</v>
      </c>
      <c r="I187" t="str">
        <f t="shared" si="25"/>
        <v>莲华主动技能1等级2</v>
      </c>
      <c r="J187" s="1">
        <v>181</v>
      </c>
      <c r="K187" s="1" t="e">
        <f>VLOOKUP(H187,主动技能!$A:$B,2,FALSE)</f>
        <v>#N/A</v>
      </c>
      <c r="L187" s="1">
        <f>_xlfn.IFNA(VLOOKUP(I187,主动技能!$A:$B,2,FALSE),0)</f>
        <v>0</v>
      </c>
      <c r="M187">
        <f t="shared" si="26"/>
        <v>3</v>
      </c>
      <c r="N187" s="1" t="s">
        <v>249</v>
      </c>
      <c r="O187" s="1">
        <f t="shared" si="27"/>
        <v>181</v>
      </c>
      <c r="P187" s="1" t="s">
        <v>250</v>
      </c>
      <c r="Q187" s="1" t="s">
        <v>250</v>
      </c>
    </row>
    <row r="188" spans="2:17" x14ac:dyDescent="0.15">
      <c r="B188" s="8" t="str">
        <f>VLOOKUP(G188,角色!A:B,2,FALSE)</f>
        <v>莲华</v>
      </c>
      <c r="C188" s="8" t="str">
        <f t="shared" si="19"/>
        <v>主动技能1</v>
      </c>
      <c r="D188" s="8">
        <f t="shared" si="21"/>
        <v>2</v>
      </c>
      <c r="E188" s="8">
        <f t="shared" si="22"/>
        <v>3</v>
      </c>
      <c r="F188" s="8">
        <f t="shared" si="23"/>
        <v>1</v>
      </c>
      <c r="G188" s="8">
        <f t="shared" si="20"/>
        <v>4</v>
      </c>
      <c r="H188" t="str">
        <f t="shared" si="24"/>
        <v>莲华主动技能1等级2</v>
      </c>
      <c r="I188" t="str">
        <f t="shared" si="25"/>
        <v>莲华主动技能1等级3</v>
      </c>
      <c r="J188" s="1">
        <v>182</v>
      </c>
      <c r="K188" s="1" t="e">
        <f>VLOOKUP(H188,主动技能!$A:$B,2,FALSE)</f>
        <v>#N/A</v>
      </c>
      <c r="L188" s="1">
        <f>_xlfn.IFNA(VLOOKUP(I188,主动技能!$A:$B,2,FALSE),0)</f>
        <v>0</v>
      </c>
      <c r="M188">
        <f t="shared" si="26"/>
        <v>6</v>
      </c>
      <c r="N188" s="1" t="s">
        <v>249</v>
      </c>
      <c r="O188" s="1">
        <f t="shared" si="27"/>
        <v>182</v>
      </c>
      <c r="P188" s="1" t="s">
        <v>250</v>
      </c>
      <c r="Q188" s="1" t="s">
        <v>250</v>
      </c>
    </row>
    <row r="189" spans="2:17" x14ac:dyDescent="0.15">
      <c r="B189" s="8" t="str">
        <f>VLOOKUP(G189,角色!A:B,2,FALSE)</f>
        <v>莲华</v>
      </c>
      <c r="C189" s="8" t="str">
        <f t="shared" si="19"/>
        <v>主动技能1</v>
      </c>
      <c r="D189" s="8">
        <f t="shared" si="21"/>
        <v>3</v>
      </c>
      <c r="E189" s="8">
        <f t="shared" si="22"/>
        <v>4</v>
      </c>
      <c r="F189" s="8">
        <f t="shared" si="23"/>
        <v>1</v>
      </c>
      <c r="G189" s="8">
        <f t="shared" si="20"/>
        <v>4</v>
      </c>
      <c r="H189" t="str">
        <f t="shared" si="24"/>
        <v>莲华主动技能1等级3</v>
      </c>
      <c r="I189" t="str">
        <f t="shared" si="25"/>
        <v>莲华主动技能1等级4</v>
      </c>
      <c r="J189" s="1">
        <v>183</v>
      </c>
      <c r="K189" s="1" t="e">
        <f>VLOOKUP(H189,主动技能!$A:$B,2,FALSE)</f>
        <v>#N/A</v>
      </c>
      <c r="L189" s="1">
        <f>_xlfn.IFNA(VLOOKUP(I189,主动技能!$A:$B,2,FALSE),0)</f>
        <v>0</v>
      </c>
      <c r="M189">
        <f t="shared" si="26"/>
        <v>9</v>
      </c>
      <c r="N189" s="1" t="s">
        <v>249</v>
      </c>
      <c r="O189" s="1">
        <f t="shared" si="27"/>
        <v>183</v>
      </c>
      <c r="P189" s="1" t="s">
        <v>250</v>
      </c>
      <c r="Q189" s="1" t="s">
        <v>250</v>
      </c>
    </row>
    <row r="190" spans="2:17" x14ac:dyDescent="0.15">
      <c r="B190" s="8" t="str">
        <f>VLOOKUP(G190,角色!A:B,2,FALSE)</f>
        <v>莲华</v>
      </c>
      <c r="C190" s="8" t="str">
        <f t="shared" si="19"/>
        <v>主动技能1</v>
      </c>
      <c r="D190" s="8">
        <f t="shared" si="21"/>
        <v>4</v>
      </c>
      <c r="E190" s="8">
        <f t="shared" si="22"/>
        <v>5</v>
      </c>
      <c r="F190" s="8">
        <f t="shared" si="23"/>
        <v>1</v>
      </c>
      <c r="G190" s="8">
        <f t="shared" si="20"/>
        <v>4</v>
      </c>
      <c r="H190" t="str">
        <f t="shared" si="24"/>
        <v>莲华主动技能1等级4</v>
      </c>
      <c r="I190" t="str">
        <f t="shared" si="25"/>
        <v>莲华主动技能1等级5</v>
      </c>
      <c r="J190" s="1">
        <v>184</v>
      </c>
      <c r="K190" s="1" t="e">
        <f>VLOOKUP(H190,主动技能!$A:$B,2,FALSE)</f>
        <v>#N/A</v>
      </c>
      <c r="L190" s="1">
        <f>_xlfn.IFNA(VLOOKUP(I190,主动技能!$A:$B,2,FALSE),0)</f>
        <v>0</v>
      </c>
      <c r="M190">
        <f t="shared" si="26"/>
        <v>12</v>
      </c>
      <c r="N190" s="1" t="s">
        <v>249</v>
      </c>
      <c r="O190" s="1">
        <f t="shared" si="27"/>
        <v>184</v>
      </c>
      <c r="P190" s="1" t="s">
        <v>250</v>
      </c>
      <c r="Q190" s="1" t="s">
        <v>250</v>
      </c>
    </row>
    <row r="191" spans="2:17" x14ac:dyDescent="0.15">
      <c r="B191" s="8" t="str">
        <f>VLOOKUP(G191,角色!A:B,2,FALSE)</f>
        <v>莲华</v>
      </c>
      <c r="C191" s="8" t="str">
        <f t="shared" si="19"/>
        <v>主动技能1</v>
      </c>
      <c r="D191" s="8">
        <f t="shared" si="21"/>
        <v>5</v>
      </c>
      <c r="E191" s="8">
        <f t="shared" si="22"/>
        <v>6</v>
      </c>
      <c r="F191" s="8">
        <f t="shared" si="23"/>
        <v>1</v>
      </c>
      <c r="G191" s="8">
        <f t="shared" si="20"/>
        <v>4</v>
      </c>
      <c r="H191" t="str">
        <f t="shared" si="24"/>
        <v>莲华主动技能1等级5</v>
      </c>
      <c r="I191" t="str">
        <f t="shared" si="25"/>
        <v>莲华主动技能1等级6</v>
      </c>
      <c r="J191" s="1">
        <v>185</v>
      </c>
      <c r="K191" s="1" t="e">
        <f>VLOOKUP(H191,主动技能!$A:$B,2,FALSE)</f>
        <v>#N/A</v>
      </c>
      <c r="L191" s="1">
        <f>_xlfn.IFNA(VLOOKUP(I191,主动技能!$A:$B,2,FALSE),0)</f>
        <v>0</v>
      </c>
      <c r="M191">
        <f t="shared" si="26"/>
        <v>15</v>
      </c>
      <c r="N191" s="1" t="s">
        <v>249</v>
      </c>
      <c r="O191" s="1">
        <f t="shared" si="27"/>
        <v>185</v>
      </c>
      <c r="P191" s="1" t="s">
        <v>250</v>
      </c>
      <c r="Q191" s="1" t="s">
        <v>250</v>
      </c>
    </row>
    <row r="192" spans="2:17" x14ac:dyDescent="0.15">
      <c r="B192" s="8" t="str">
        <f>VLOOKUP(G192,角色!A:B,2,FALSE)</f>
        <v>莲华</v>
      </c>
      <c r="C192" s="8" t="str">
        <f t="shared" si="19"/>
        <v>主动技能1</v>
      </c>
      <c r="D192" s="8">
        <f t="shared" si="21"/>
        <v>6</v>
      </c>
      <c r="E192" s="8">
        <f t="shared" si="22"/>
        <v>7</v>
      </c>
      <c r="F192" s="8">
        <f t="shared" si="23"/>
        <v>1</v>
      </c>
      <c r="G192" s="8">
        <f t="shared" si="20"/>
        <v>4</v>
      </c>
      <c r="H192" t="str">
        <f t="shared" si="24"/>
        <v>莲华主动技能1等级6</v>
      </c>
      <c r="I192" t="str">
        <f t="shared" si="25"/>
        <v>莲华主动技能1等级7</v>
      </c>
      <c r="J192" s="1">
        <v>186</v>
      </c>
      <c r="K192" s="1" t="e">
        <f>VLOOKUP(H192,主动技能!$A:$B,2,FALSE)</f>
        <v>#N/A</v>
      </c>
      <c r="L192" s="1">
        <f>_xlfn.IFNA(VLOOKUP(I192,主动技能!$A:$B,2,FALSE),0)</f>
        <v>0</v>
      </c>
      <c r="M192">
        <f t="shared" si="26"/>
        <v>18</v>
      </c>
      <c r="N192" s="1" t="s">
        <v>249</v>
      </c>
      <c r="O192" s="1">
        <f t="shared" si="27"/>
        <v>186</v>
      </c>
      <c r="P192" s="1" t="s">
        <v>250</v>
      </c>
      <c r="Q192" s="1" t="s">
        <v>250</v>
      </c>
    </row>
    <row r="193" spans="2:17" x14ac:dyDescent="0.15">
      <c r="B193" s="8" t="str">
        <f>VLOOKUP(G193,角色!A:B,2,FALSE)</f>
        <v>莲华</v>
      </c>
      <c r="C193" s="8" t="str">
        <f t="shared" si="19"/>
        <v>主动技能1</v>
      </c>
      <c r="D193" s="8">
        <f t="shared" si="21"/>
        <v>7</v>
      </c>
      <c r="E193" s="8">
        <f t="shared" si="22"/>
        <v>8</v>
      </c>
      <c r="F193" s="8">
        <f t="shared" si="23"/>
        <v>1</v>
      </c>
      <c r="G193" s="8">
        <f t="shared" si="20"/>
        <v>4</v>
      </c>
      <c r="H193" t="str">
        <f t="shared" si="24"/>
        <v>莲华主动技能1等级7</v>
      </c>
      <c r="I193" t="str">
        <f t="shared" si="25"/>
        <v>莲华主动技能1等级8</v>
      </c>
      <c r="J193" s="1">
        <v>187</v>
      </c>
      <c r="K193" s="1" t="e">
        <f>VLOOKUP(H193,主动技能!$A:$B,2,FALSE)</f>
        <v>#N/A</v>
      </c>
      <c r="L193" s="1">
        <f>_xlfn.IFNA(VLOOKUP(I193,主动技能!$A:$B,2,FALSE),0)</f>
        <v>0</v>
      </c>
      <c r="M193">
        <f t="shared" si="26"/>
        <v>21</v>
      </c>
      <c r="N193" s="1" t="s">
        <v>249</v>
      </c>
      <c r="O193" s="1">
        <f t="shared" si="27"/>
        <v>187</v>
      </c>
      <c r="P193" s="1" t="s">
        <v>250</v>
      </c>
      <c r="Q193" s="1" t="s">
        <v>250</v>
      </c>
    </row>
    <row r="194" spans="2:17" x14ac:dyDescent="0.15">
      <c r="B194" s="8" t="str">
        <f>VLOOKUP(G194,角色!A:B,2,FALSE)</f>
        <v>莲华</v>
      </c>
      <c r="C194" s="8" t="str">
        <f t="shared" si="19"/>
        <v>主动技能1</v>
      </c>
      <c r="D194" s="8">
        <f t="shared" si="21"/>
        <v>8</v>
      </c>
      <c r="E194" s="8">
        <f t="shared" si="22"/>
        <v>9</v>
      </c>
      <c r="F194" s="8">
        <f t="shared" si="23"/>
        <v>1</v>
      </c>
      <c r="G194" s="8">
        <f t="shared" si="20"/>
        <v>4</v>
      </c>
      <c r="H194" t="str">
        <f t="shared" si="24"/>
        <v>莲华主动技能1等级8</v>
      </c>
      <c r="I194" t="str">
        <f t="shared" si="25"/>
        <v>莲华主动技能1等级9</v>
      </c>
      <c r="J194" s="1">
        <v>188</v>
      </c>
      <c r="K194" s="1" t="e">
        <f>VLOOKUP(H194,主动技能!$A:$B,2,FALSE)</f>
        <v>#N/A</v>
      </c>
      <c r="L194" s="1">
        <f>_xlfn.IFNA(VLOOKUP(I194,主动技能!$A:$B,2,FALSE),0)</f>
        <v>0</v>
      </c>
      <c r="M194">
        <f t="shared" si="26"/>
        <v>24</v>
      </c>
      <c r="N194" s="1" t="s">
        <v>249</v>
      </c>
      <c r="O194" s="1">
        <f t="shared" si="27"/>
        <v>188</v>
      </c>
      <c r="P194" s="1" t="s">
        <v>250</v>
      </c>
      <c r="Q194" s="1" t="s">
        <v>250</v>
      </c>
    </row>
    <row r="195" spans="2:17" x14ac:dyDescent="0.15">
      <c r="B195" s="8" t="str">
        <f>VLOOKUP(G195,角色!A:B,2,FALSE)</f>
        <v>莲华</v>
      </c>
      <c r="C195" s="8" t="str">
        <f t="shared" si="19"/>
        <v>主动技能1</v>
      </c>
      <c r="D195" s="8">
        <f t="shared" si="21"/>
        <v>9</v>
      </c>
      <c r="E195" s="8">
        <f t="shared" si="22"/>
        <v>10</v>
      </c>
      <c r="F195" s="8">
        <f t="shared" si="23"/>
        <v>1</v>
      </c>
      <c r="G195" s="8">
        <f t="shared" si="20"/>
        <v>4</v>
      </c>
      <c r="H195" t="str">
        <f t="shared" si="24"/>
        <v>莲华主动技能1等级9</v>
      </c>
      <c r="I195" t="str">
        <f t="shared" si="25"/>
        <v>莲华主动技能1等级10</v>
      </c>
      <c r="J195" s="1">
        <v>189</v>
      </c>
      <c r="K195" s="1" t="e">
        <f>VLOOKUP(H195,主动技能!$A:$B,2,FALSE)</f>
        <v>#N/A</v>
      </c>
      <c r="L195" s="1">
        <f>_xlfn.IFNA(VLOOKUP(I195,主动技能!$A:$B,2,FALSE),0)</f>
        <v>0</v>
      </c>
      <c r="M195">
        <f t="shared" si="26"/>
        <v>27</v>
      </c>
      <c r="N195" s="1" t="s">
        <v>249</v>
      </c>
      <c r="O195" s="1">
        <f t="shared" si="27"/>
        <v>189</v>
      </c>
      <c r="P195" s="1" t="s">
        <v>250</v>
      </c>
      <c r="Q195" s="1" t="s">
        <v>250</v>
      </c>
    </row>
    <row r="196" spans="2:17" x14ac:dyDescent="0.15">
      <c r="B196" s="8" t="str">
        <f>VLOOKUP(G196,角色!A:B,2,FALSE)</f>
        <v>莲华</v>
      </c>
      <c r="C196" s="8" t="str">
        <f t="shared" si="19"/>
        <v>主动技能1</v>
      </c>
      <c r="D196" s="8">
        <f t="shared" si="21"/>
        <v>10</v>
      </c>
      <c r="E196" s="8">
        <f t="shared" si="22"/>
        <v>11</v>
      </c>
      <c r="F196" s="8">
        <f t="shared" si="23"/>
        <v>1</v>
      </c>
      <c r="G196" s="8">
        <f t="shared" si="20"/>
        <v>4</v>
      </c>
      <c r="H196" t="str">
        <f t="shared" si="24"/>
        <v>莲华主动技能1等级10</v>
      </c>
      <c r="I196" t="str">
        <f t="shared" si="25"/>
        <v>莲华主动技能1等级11</v>
      </c>
      <c r="J196" s="1">
        <v>190</v>
      </c>
      <c r="K196" s="1" t="e">
        <f>VLOOKUP(H196,主动技能!$A:$B,2,FALSE)</f>
        <v>#N/A</v>
      </c>
      <c r="L196" s="1">
        <f>_xlfn.IFNA(VLOOKUP(I196,主动技能!$A:$B,2,FALSE),0)</f>
        <v>0</v>
      </c>
      <c r="M196">
        <f t="shared" si="26"/>
        <v>30</v>
      </c>
      <c r="N196" s="1" t="s">
        <v>249</v>
      </c>
      <c r="O196" s="1">
        <f t="shared" si="27"/>
        <v>190</v>
      </c>
      <c r="P196" s="1" t="s">
        <v>250</v>
      </c>
      <c r="Q196" s="1" t="s">
        <v>250</v>
      </c>
    </row>
    <row r="197" spans="2:17" x14ac:dyDescent="0.15">
      <c r="B197" s="8" t="str">
        <f>VLOOKUP(G197,角色!A:B,2,FALSE)</f>
        <v>莲华</v>
      </c>
      <c r="C197" s="8" t="str">
        <f t="shared" si="19"/>
        <v>主动技能1</v>
      </c>
      <c r="D197" s="8">
        <f t="shared" si="21"/>
        <v>11</v>
      </c>
      <c r="E197" s="8">
        <f t="shared" si="22"/>
        <v>12</v>
      </c>
      <c r="F197" s="8">
        <f t="shared" si="23"/>
        <v>1</v>
      </c>
      <c r="G197" s="8">
        <f t="shared" si="20"/>
        <v>4</v>
      </c>
      <c r="H197" t="str">
        <f t="shared" si="24"/>
        <v>莲华主动技能1等级11</v>
      </c>
      <c r="I197" t="str">
        <f t="shared" si="25"/>
        <v>莲华主动技能1等级12</v>
      </c>
      <c r="J197" s="1">
        <v>191</v>
      </c>
      <c r="K197" s="1" t="e">
        <f>VLOOKUP(H197,主动技能!$A:$B,2,FALSE)</f>
        <v>#N/A</v>
      </c>
      <c r="L197" s="1">
        <f>_xlfn.IFNA(VLOOKUP(I197,主动技能!$A:$B,2,FALSE),0)</f>
        <v>0</v>
      </c>
      <c r="M197">
        <f t="shared" si="26"/>
        <v>33</v>
      </c>
      <c r="N197" s="1" t="s">
        <v>249</v>
      </c>
      <c r="O197" s="1">
        <f t="shared" si="27"/>
        <v>191</v>
      </c>
      <c r="P197" s="1" t="s">
        <v>250</v>
      </c>
      <c r="Q197" s="1" t="s">
        <v>250</v>
      </c>
    </row>
    <row r="198" spans="2:17" x14ac:dyDescent="0.15">
      <c r="B198" s="8" t="str">
        <f>VLOOKUP(G198,角色!A:B,2,FALSE)</f>
        <v>莲华</v>
      </c>
      <c r="C198" s="8" t="str">
        <f t="shared" si="19"/>
        <v>主动技能1</v>
      </c>
      <c r="D198" s="8">
        <f t="shared" si="21"/>
        <v>12</v>
      </c>
      <c r="E198" s="8">
        <f t="shared" si="22"/>
        <v>13</v>
      </c>
      <c r="F198" s="8">
        <f t="shared" si="23"/>
        <v>1</v>
      </c>
      <c r="G198" s="8">
        <f t="shared" si="20"/>
        <v>4</v>
      </c>
      <c r="H198" t="str">
        <f t="shared" si="24"/>
        <v>莲华主动技能1等级12</v>
      </c>
      <c r="I198" t="str">
        <f t="shared" si="25"/>
        <v>莲华主动技能1等级13</v>
      </c>
      <c r="J198" s="1">
        <v>192</v>
      </c>
      <c r="K198" s="1" t="e">
        <f>VLOOKUP(H198,主动技能!$A:$B,2,FALSE)</f>
        <v>#N/A</v>
      </c>
      <c r="L198" s="1">
        <f>_xlfn.IFNA(VLOOKUP(I198,主动技能!$A:$B,2,FALSE),0)</f>
        <v>0</v>
      </c>
      <c r="M198">
        <f t="shared" si="26"/>
        <v>36</v>
      </c>
      <c r="N198" s="1" t="s">
        <v>249</v>
      </c>
      <c r="O198" s="1">
        <f t="shared" si="27"/>
        <v>192</v>
      </c>
      <c r="P198" s="1" t="s">
        <v>250</v>
      </c>
      <c r="Q198" s="1" t="s">
        <v>250</v>
      </c>
    </row>
    <row r="199" spans="2:17" x14ac:dyDescent="0.15">
      <c r="B199" s="8" t="str">
        <f>VLOOKUP(G199,角色!A:B,2,FALSE)</f>
        <v>莲华</v>
      </c>
      <c r="C199" s="8" t="str">
        <f t="shared" si="19"/>
        <v>主动技能1</v>
      </c>
      <c r="D199" s="8">
        <f t="shared" si="21"/>
        <v>13</v>
      </c>
      <c r="E199" s="8">
        <f t="shared" si="22"/>
        <v>14</v>
      </c>
      <c r="F199" s="8">
        <f t="shared" si="23"/>
        <v>1</v>
      </c>
      <c r="G199" s="8">
        <f t="shared" si="20"/>
        <v>4</v>
      </c>
      <c r="H199" t="str">
        <f t="shared" si="24"/>
        <v>莲华主动技能1等级13</v>
      </c>
      <c r="I199" t="str">
        <f t="shared" si="25"/>
        <v>莲华主动技能1等级14</v>
      </c>
      <c r="J199" s="1">
        <v>193</v>
      </c>
      <c r="K199" s="1" t="e">
        <f>VLOOKUP(H199,主动技能!$A:$B,2,FALSE)</f>
        <v>#N/A</v>
      </c>
      <c r="L199" s="1">
        <f>_xlfn.IFNA(VLOOKUP(I199,主动技能!$A:$B,2,FALSE),0)</f>
        <v>0</v>
      </c>
      <c r="M199">
        <f t="shared" si="26"/>
        <v>39</v>
      </c>
      <c r="N199" s="1" t="s">
        <v>249</v>
      </c>
      <c r="O199" s="1">
        <f t="shared" si="27"/>
        <v>193</v>
      </c>
      <c r="P199" s="1" t="s">
        <v>250</v>
      </c>
      <c r="Q199" s="1" t="s">
        <v>250</v>
      </c>
    </row>
    <row r="200" spans="2:17" x14ac:dyDescent="0.15">
      <c r="B200" s="8" t="str">
        <f>VLOOKUP(G200,角色!A:B,2,FALSE)</f>
        <v>莲华</v>
      </c>
      <c r="C200" s="8" t="str">
        <f t="shared" ref="C200:C263" si="28">C$4&amp;F200</f>
        <v>主动技能1</v>
      </c>
      <c r="D200" s="8">
        <f t="shared" si="21"/>
        <v>14</v>
      </c>
      <c r="E200" s="8">
        <f t="shared" si="22"/>
        <v>15</v>
      </c>
      <c r="F200" s="8">
        <f t="shared" si="23"/>
        <v>1</v>
      </c>
      <c r="G200" s="8">
        <f t="shared" ref="G200:G263" si="29">IF((F200=1)*(D200=1),G199+1,G199)</f>
        <v>4</v>
      </c>
      <c r="H200" t="str">
        <f t="shared" si="24"/>
        <v>莲华主动技能1等级14</v>
      </c>
      <c r="I200" t="str">
        <f t="shared" si="25"/>
        <v>莲华主动技能1等级15</v>
      </c>
      <c r="J200" s="1">
        <v>194</v>
      </c>
      <c r="K200" s="1" t="e">
        <f>VLOOKUP(H200,主动技能!$A:$B,2,FALSE)</f>
        <v>#N/A</v>
      </c>
      <c r="L200" s="1">
        <f>_xlfn.IFNA(VLOOKUP(I200,主动技能!$A:$B,2,FALSE),0)</f>
        <v>0</v>
      </c>
      <c r="M200">
        <f t="shared" si="26"/>
        <v>42</v>
      </c>
      <c r="N200" s="1" t="s">
        <v>249</v>
      </c>
      <c r="O200" s="1">
        <f t="shared" si="27"/>
        <v>194</v>
      </c>
      <c r="P200" s="1" t="s">
        <v>250</v>
      </c>
      <c r="Q200" s="1" t="s">
        <v>250</v>
      </c>
    </row>
    <row r="201" spans="2:17" x14ac:dyDescent="0.15">
      <c r="B201" s="8" t="str">
        <f>VLOOKUP(G201,角色!A:B,2,FALSE)</f>
        <v>莲华</v>
      </c>
      <c r="C201" s="8" t="str">
        <f t="shared" si="28"/>
        <v>主动技能1</v>
      </c>
      <c r="D201" s="8">
        <f t="shared" ref="D201:D264" si="30">IF(D200=D$5,1,D200+1)</f>
        <v>15</v>
      </c>
      <c r="E201" s="8">
        <f t="shared" ref="E201:E264" si="31">IF(E200=E$5,2,E200+1)</f>
        <v>16</v>
      </c>
      <c r="F201" s="8">
        <f t="shared" ref="F201:F264" si="32">IF(D201=1,IF(F200=$F$5,1,F200+1),F200)</f>
        <v>1</v>
      </c>
      <c r="G201" s="8">
        <f t="shared" si="29"/>
        <v>4</v>
      </c>
      <c r="H201" t="str">
        <f t="shared" si="24"/>
        <v>莲华主动技能1等级15</v>
      </c>
      <c r="I201" t="str">
        <f t="shared" si="25"/>
        <v>莲华主动技能1等级16</v>
      </c>
      <c r="J201" s="1">
        <v>195</v>
      </c>
      <c r="K201" s="1" t="e">
        <f>VLOOKUP(H201,主动技能!$A:$B,2,FALSE)</f>
        <v>#N/A</v>
      </c>
      <c r="L201" s="1">
        <f>_xlfn.IFNA(VLOOKUP(I201,主动技能!$A:$B,2,FALSE),0)</f>
        <v>0</v>
      </c>
      <c r="M201">
        <f t="shared" si="26"/>
        <v>45</v>
      </c>
      <c r="N201" s="1" t="s">
        <v>249</v>
      </c>
      <c r="O201" s="1">
        <f t="shared" si="27"/>
        <v>195</v>
      </c>
      <c r="P201" s="1" t="s">
        <v>250</v>
      </c>
      <c r="Q201" s="1" t="s">
        <v>250</v>
      </c>
    </row>
    <row r="202" spans="2:17" x14ac:dyDescent="0.15">
      <c r="B202" s="8" t="str">
        <f>VLOOKUP(G202,角色!A:B,2,FALSE)</f>
        <v>莲华</v>
      </c>
      <c r="C202" s="8" t="str">
        <f t="shared" si="28"/>
        <v>主动技能1</v>
      </c>
      <c r="D202" s="8">
        <f t="shared" si="30"/>
        <v>16</v>
      </c>
      <c r="E202" s="8">
        <f t="shared" si="31"/>
        <v>17</v>
      </c>
      <c r="F202" s="8">
        <f t="shared" si="32"/>
        <v>1</v>
      </c>
      <c r="G202" s="8">
        <f t="shared" si="29"/>
        <v>4</v>
      </c>
      <c r="H202" t="str">
        <f t="shared" si="24"/>
        <v>莲华主动技能1等级16</v>
      </c>
      <c r="I202" t="str">
        <f t="shared" si="25"/>
        <v>莲华主动技能1等级17</v>
      </c>
      <c r="J202" s="1">
        <v>196</v>
      </c>
      <c r="K202" s="1" t="e">
        <f>VLOOKUP(H202,主动技能!$A:$B,2,FALSE)</f>
        <v>#N/A</v>
      </c>
      <c r="L202" s="1">
        <f>_xlfn.IFNA(VLOOKUP(I202,主动技能!$A:$B,2,FALSE),0)</f>
        <v>0</v>
      </c>
      <c r="M202">
        <f t="shared" si="26"/>
        <v>48</v>
      </c>
      <c r="N202" s="1" t="s">
        <v>249</v>
      </c>
      <c r="O202" s="1">
        <f t="shared" si="27"/>
        <v>196</v>
      </c>
      <c r="P202" s="1" t="s">
        <v>250</v>
      </c>
      <c r="Q202" s="1" t="s">
        <v>250</v>
      </c>
    </row>
    <row r="203" spans="2:17" x14ac:dyDescent="0.15">
      <c r="B203" s="8" t="str">
        <f>VLOOKUP(G203,角色!A:B,2,FALSE)</f>
        <v>莲华</v>
      </c>
      <c r="C203" s="8" t="str">
        <f t="shared" si="28"/>
        <v>主动技能1</v>
      </c>
      <c r="D203" s="8">
        <f t="shared" si="30"/>
        <v>17</v>
      </c>
      <c r="E203" s="8">
        <f t="shared" si="31"/>
        <v>18</v>
      </c>
      <c r="F203" s="8">
        <f t="shared" si="32"/>
        <v>1</v>
      </c>
      <c r="G203" s="8">
        <f t="shared" si="29"/>
        <v>4</v>
      </c>
      <c r="H203" t="str">
        <f t="shared" si="24"/>
        <v>莲华主动技能1等级17</v>
      </c>
      <c r="I203" t="str">
        <f t="shared" si="25"/>
        <v>莲华主动技能1等级18</v>
      </c>
      <c r="J203" s="1">
        <v>197</v>
      </c>
      <c r="K203" s="1" t="e">
        <f>VLOOKUP(H203,主动技能!$A:$B,2,FALSE)</f>
        <v>#N/A</v>
      </c>
      <c r="L203" s="1">
        <f>_xlfn.IFNA(VLOOKUP(I203,主动技能!$A:$B,2,FALSE),0)</f>
        <v>0</v>
      </c>
      <c r="M203">
        <f t="shared" si="26"/>
        <v>51</v>
      </c>
      <c r="N203" s="1" t="s">
        <v>249</v>
      </c>
      <c r="O203" s="1">
        <f t="shared" si="27"/>
        <v>197</v>
      </c>
      <c r="P203" s="1" t="s">
        <v>250</v>
      </c>
      <c r="Q203" s="1" t="s">
        <v>250</v>
      </c>
    </row>
    <row r="204" spans="2:17" x14ac:dyDescent="0.15">
      <c r="B204" s="8" t="str">
        <f>VLOOKUP(G204,角色!A:B,2,FALSE)</f>
        <v>莲华</v>
      </c>
      <c r="C204" s="8" t="str">
        <f t="shared" si="28"/>
        <v>主动技能1</v>
      </c>
      <c r="D204" s="8">
        <f t="shared" si="30"/>
        <v>18</v>
      </c>
      <c r="E204" s="8">
        <f t="shared" si="31"/>
        <v>19</v>
      </c>
      <c r="F204" s="8">
        <f t="shared" si="32"/>
        <v>1</v>
      </c>
      <c r="G204" s="8">
        <f t="shared" si="29"/>
        <v>4</v>
      </c>
      <c r="H204" t="str">
        <f t="shared" si="24"/>
        <v>莲华主动技能1等级18</v>
      </c>
      <c r="I204" t="str">
        <f t="shared" si="25"/>
        <v>莲华主动技能1等级19</v>
      </c>
      <c r="J204" s="1">
        <v>198</v>
      </c>
      <c r="K204" s="1" t="e">
        <f>VLOOKUP(H204,主动技能!$A:$B,2,FALSE)</f>
        <v>#N/A</v>
      </c>
      <c r="L204" s="1">
        <f>_xlfn.IFNA(VLOOKUP(I204,主动技能!$A:$B,2,FALSE),0)</f>
        <v>0</v>
      </c>
      <c r="M204">
        <f t="shared" si="26"/>
        <v>54</v>
      </c>
      <c r="N204" s="1" t="s">
        <v>249</v>
      </c>
      <c r="O204" s="1">
        <f t="shared" si="27"/>
        <v>198</v>
      </c>
      <c r="P204" s="1" t="s">
        <v>250</v>
      </c>
      <c r="Q204" s="1" t="s">
        <v>250</v>
      </c>
    </row>
    <row r="205" spans="2:17" x14ac:dyDescent="0.15">
      <c r="B205" s="8" t="str">
        <f>VLOOKUP(G205,角色!A:B,2,FALSE)</f>
        <v>莲华</v>
      </c>
      <c r="C205" s="8" t="str">
        <f t="shared" si="28"/>
        <v>主动技能1</v>
      </c>
      <c r="D205" s="8">
        <f t="shared" si="30"/>
        <v>19</v>
      </c>
      <c r="E205" s="8">
        <f t="shared" si="31"/>
        <v>20</v>
      </c>
      <c r="F205" s="8">
        <f t="shared" si="32"/>
        <v>1</v>
      </c>
      <c r="G205" s="8">
        <f t="shared" si="29"/>
        <v>4</v>
      </c>
      <c r="H205" t="str">
        <f t="shared" si="24"/>
        <v>莲华主动技能1等级19</v>
      </c>
      <c r="I205" t="str">
        <f t="shared" si="25"/>
        <v>莲华主动技能1等级20</v>
      </c>
      <c r="J205" s="1">
        <v>199</v>
      </c>
      <c r="K205" s="1" t="e">
        <f>VLOOKUP(H205,主动技能!$A:$B,2,FALSE)</f>
        <v>#N/A</v>
      </c>
      <c r="L205" s="1">
        <f>_xlfn.IFNA(VLOOKUP(I205,主动技能!$A:$B,2,FALSE),0)</f>
        <v>0</v>
      </c>
      <c r="M205">
        <f t="shared" si="26"/>
        <v>57</v>
      </c>
      <c r="N205" s="1" t="s">
        <v>249</v>
      </c>
      <c r="O205" s="1">
        <f t="shared" si="27"/>
        <v>100</v>
      </c>
      <c r="P205" s="1" t="s">
        <v>250</v>
      </c>
      <c r="Q205" s="1" t="s">
        <v>250</v>
      </c>
    </row>
    <row r="206" spans="2:17" x14ac:dyDescent="0.15">
      <c r="B206" s="8" t="str">
        <f>VLOOKUP(G206,角色!A:B,2,FALSE)</f>
        <v>莲华</v>
      </c>
      <c r="C206" s="8" t="str">
        <f t="shared" si="28"/>
        <v>主动技能1</v>
      </c>
      <c r="D206" s="8">
        <f t="shared" si="30"/>
        <v>20</v>
      </c>
      <c r="E206" s="8">
        <f t="shared" si="31"/>
        <v>21</v>
      </c>
      <c r="F206" s="8">
        <f t="shared" si="32"/>
        <v>1</v>
      </c>
      <c r="G206" s="8">
        <f t="shared" si="29"/>
        <v>4</v>
      </c>
      <c r="H206" t="str">
        <f t="shared" si="24"/>
        <v>莲华主动技能1等级20</v>
      </c>
      <c r="I206" t="str">
        <f t="shared" si="25"/>
        <v>莲华主动技能1等级21</v>
      </c>
      <c r="J206" s="1">
        <v>200</v>
      </c>
      <c r="K206" s="1" t="e">
        <f>VLOOKUP(H206,主动技能!$A:$B,2,FALSE)</f>
        <v>#N/A</v>
      </c>
      <c r="L206" s="1">
        <f>_xlfn.IFNA(VLOOKUP(I206,主动技能!$A:$B,2,FALSE),0)</f>
        <v>0</v>
      </c>
      <c r="M206">
        <f t="shared" si="26"/>
        <v>60</v>
      </c>
      <c r="N206" s="1" t="s">
        <v>249</v>
      </c>
      <c r="O206" s="1">
        <f t="shared" si="27"/>
        <v>101</v>
      </c>
      <c r="P206" s="1" t="s">
        <v>250</v>
      </c>
      <c r="Q206" s="1" t="s">
        <v>250</v>
      </c>
    </row>
    <row r="207" spans="2:17" x14ac:dyDescent="0.15">
      <c r="B207" s="8" t="str">
        <f>VLOOKUP(G207,角色!A:B,2,FALSE)</f>
        <v>莲华</v>
      </c>
      <c r="C207" s="8" t="str">
        <f t="shared" si="28"/>
        <v>主动技能2</v>
      </c>
      <c r="D207" s="8">
        <f t="shared" si="30"/>
        <v>1</v>
      </c>
      <c r="E207" s="8">
        <f t="shared" si="31"/>
        <v>2</v>
      </c>
      <c r="F207" s="8">
        <f t="shared" si="32"/>
        <v>2</v>
      </c>
      <c r="G207" s="8">
        <f t="shared" si="29"/>
        <v>4</v>
      </c>
      <c r="H207" t="str">
        <f t="shared" si="24"/>
        <v>莲华主动技能2等级1</v>
      </c>
      <c r="I207" t="str">
        <f t="shared" si="25"/>
        <v>莲华主动技能2等级2</v>
      </c>
      <c r="J207" s="1">
        <v>201</v>
      </c>
      <c r="K207" s="1" t="e">
        <f>VLOOKUP(H207,主动技能!$A:$B,2,FALSE)</f>
        <v>#N/A</v>
      </c>
      <c r="L207" s="1">
        <f>_xlfn.IFNA(VLOOKUP(I207,主动技能!$A:$B,2,FALSE),0)</f>
        <v>0</v>
      </c>
      <c r="M207">
        <f t="shared" si="26"/>
        <v>3</v>
      </c>
      <c r="N207" s="1" t="s">
        <v>249</v>
      </c>
      <c r="O207" s="1">
        <f t="shared" si="27"/>
        <v>102</v>
      </c>
      <c r="P207" s="1" t="s">
        <v>250</v>
      </c>
      <c r="Q207" s="1" t="s">
        <v>250</v>
      </c>
    </row>
    <row r="208" spans="2:17" x14ac:dyDescent="0.15">
      <c r="B208" s="8" t="str">
        <f>VLOOKUP(G208,角色!A:B,2,FALSE)</f>
        <v>莲华</v>
      </c>
      <c r="C208" s="8" t="str">
        <f t="shared" si="28"/>
        <v>主动技能2</v>
      </c>
      <c r="D208" s="8">
        <f t="shared" si="30"/>
        <v>2</v>
      </c>
      <c r="E208" s="8">
        <f t="shared" si="31"/>
        <v>3</v>
      </c>
      <c r="F208" s="8">
        <f t="shared" si="32"/>
        <v>2</v>
      </c>
      <c r="G208" s="8">
        <f t="shared" si="29"/>
        <v>4</v>
      </c>
      <c r="H208" t="str">
        <f t="shared" si="24"/>
        <v>莲华主动技能2等级2</v>
      </c>
      <c r="I208" t="str">
        <f t="shared" si="25"/>
        <v>莲华主动技能2等级3</v>
      </c>
      <c r="J208" s="1">
        <v>202</v>
      </c>
      <c r="K208" s="1" t="e">
        <f>VLOOKUP(H208,主动技能!$A:$B,2,FALSE)</f>
        <v>#N/A</v>
      </c>
      <c r="L208" s="1">
        <f>_xlfn.IFNA(VLOOKUP(I208,主动技能!$A:$B,2,FALSE),0)</f>
        <v>0</v>
      </c>
      <c r="M208">
        <f t="shared" si="26"/>
        <v>6</v>
      </c>
      <c r="N208" s="1" t="s">
        <v>249</v>
      </c>
      <c r="O208" s="1">
        <f t="shared" si="27"/>
        <v>103</v>
      </c>
      <c r="P208" s="1" t="s">
        <v>250</v>
      </c>
      <c r="Q208" s="1" t="s">
        <v>250</v>
      </c>
    </row>
    <row r="209" spans="2:17" x14ac:dyDescent="0.15">
      <c r="B209" s="8" t="str">
        <f>VLOOKUP(G209,角色!A:B,2,FALSE)</f>
        <v>莲华</v>
      </c>
      <c r="C209" s="8" t="str">
        <f t="shared" si="28"/>
        <v>主动技能2</v>
      </c>
      <c r="D209" s="8">
        <f t="shared" si="30"/>
        <v>3</v>
      </c>
      <c r="E209" s="8">
        <f t="shared" si="31"/>
        <v>4</v>
      </c>
      <c r="F209" s="8">
        <f t="shared" si="32"/>
        <v>2</v>
      </c>
      <c r="G209" s="8">
        <f t="shared" si="29"/>
        <v>4</v>
      </c>
      <c r="H209" t="str">
        <f t="shared" si="24"/>
        <v>莲华主动技能2等级3</v>
      </c>
      <c r="I209" t="str">
        <f t="shared" si="25"/>
        <v>莲华主动技能2等级4</v>
      </c>
      <c r="J209" s="1">
        <v>203</v>
      </c>
      <c r="K209" s="1" t="e">
        <f>VLOOKUP(H209,主动技能!$A:$B,2,FALSE)</f>
        <v>#N/A</v>
      </c>
      <c r="L209" s="1">
        <f>_xlfn.IFNA(VLOOKUP(I209,主动技能!$A:$B,2,FALSE),0)</f>
        <v>0</v>
      </c>
      <c r="M209">
        <f t="shared" si="26"/>
        <v>9</v>
      </c>
      <c r="N209" s="1" t="s">
        <v>249</v>
      </c>
      <c r="O209" s="1">
        <f t="shared" si="27"/>
        <v>104</v>
      </c>
      <c r="P209" s="1" t="s">
        <v>250</v>
      </c>
      <c r="Q209" s="1" t="s">
        <v>250</v>
      </c>
    </row>
    <row r="210" spans="2:17" x14ac:dyDescent="0.15">
      <c r="B210" s="8" t="str">
        <f>VLOOKUP(G210,角色!A:B,2,FALSE)</f>
        <v>莲华</v>
      </c>
      <c r="C210" s="8" t="str">
        <f t="shared" si="28"/>
        <v>主动技能2</v>
      </c>
      <c r="D210" s="8">
        <f t="shared" si="30"/>
        <v>4</v>
      </c>
      <c r="E210" s="8">
        <f t="shared" si="31"/>
        <v>5</v>
      </c>
      <c r="F210" s="8">
        <f t="shared" si="32"/>
        <v>2</v>
      </c>
      <c r="G210" s="8">
        <f t="shared" si="29"/>
        <v>4</v>
      </c>
      <c r="H210" t="str">
        <f t="shared" si="24"/>
        <v>莲华主动技能2等级4</v>
      </c>
      <c r="I210" t="str">
        <f t="shared" si="25"/>
        <v>莲华主动技能2等级5</v>
      </c>
      <c r="J210" s="1">
        <v>204</v>
      </c>
      <c r="K210" s="1" t="e">
        <f>VLOOKUP(H210,主动技能!$A:$B,2,FALSE)</f>
        <v>#N/A</v>
      </c>
      <c r="L210" s="1">
        <f>_xlfn.IFNA(VLOOKUP(I210,主动技能!$A:$B,2,FALSE),0)</f>
        <v>0</v>
      </c>
      <c r="M210">
        <f t="shared" si="26"/>
        <v>12</v>
      </c>
      <c r="N210" s="1" t="s">
        <v>249</v>
      </c>
      <c r="O210" s="1">
        <f t="shared" si="27"/>
        <v>105</v>
      </c>
      <c r="P210" s="1" t="s">
        <v>250</v>
      </c>
      <c r="Q210" s="1" t="s">
        <v>250</v>
      </c>
    </row>
    <row r="211" spans="2:17" x14ac:dyDescent="0.15">
      <c r="B211" s="8" t="str">
        <f>VLOOKUP(G211,角色!A:B,2,FALSE)</f>
        <v>莲华</v>
      </c>
      <c r="C211" s="8" t="str">
        <f t="shared" si="28"/>
        <v>主动技能2</v>
      </c>
      <c r="D211" s="8">
        <f t="shared" si="30"/>
        <v>5</v>
      </c>
      <c r="E211" s="8">
        <f t="shared" si="31"/>
        <v>6</v>
      </c>
      <c r="F211" s="8">
        <f t="shared" si="32"/>
        <v>2</v>
      </c>
      <c r="G211" s="8">
        <f t="shared" si="29"/>
        <v>4</v>
      </c>
      <c r="H211" t="str">
        <f t="shared" si="24"/>
        <v>莲华主动技能2等级5</v>
      </c>
      <c r="I211" t="str">
        <f t="shared" si="25"/>
        <v>莲华主动技能2等级6</v>
      </c>
      <c r="J211" s="1">
        <v>205</v>
      </c>
      <c r="K211" s="1" t="e">
        <f>VLOOKUP(H211,主动技能!$A:$B,2,FALSE)</f>
        <v>#N/A</v>
      </c>
      <c r="L211" s="1">
        <f>_xlfn.IFNA(VLOOKUP(I211,主动技能!$A:$B,2,FALSE),0)</f>
        <v>0</v>
      </c>
      <c r="M211">
        <f t="shared" si="26"/>
        <v>15</v>
      </c>
      <c r="N211" s="1" t="s">
        <v>249</v>
      </c>
      <c r="O211" s="1">
        <f t="shared" si="27"/>
        <v>106</v>
      </c>
      <c r="P211" s="1" t="s">
        <v>250</v>
      </c>
      <c r="Q211" s="1" t="s">
        <v>250</v>
      </c>
    </row>
    <row r="212" spans="2:17" x14ac:dyDescent="0.15">
      <c r="B212" s="8" t="str">
        <f>VLOOKUP(G212,角色!A:B,2,FALSE)</f>
        <v>莲华</v>
      </c>
      <c r="C212" s="8" t="str">
        <f t="shared" si="28"/>
        <v>主动技能2</v>
      </c>
      <c r="D212" s="8">
        <f t="shared" si="30"/>
        <v>6</v>
      </c>
      <c r="E212" s="8">
        <f t="shared" si="31"/>
        <v>7</v>
      </c>
      <c r="F212" s="8">
        <f t="shared" si="32"/>
        <v>2</v>
      </c>
      <c r="G212" s="8">
        <f t="shared" si="29"/>
        <v>4</v>
      </c>
      <c r="H212" t="str">
        <f t="shared" si="24"/>
        <v>莲华主动技能2等级6</v>
      </c>
      <c r="I212" t="str">
        <f t="shared" si="25"/>
        <v>莲华主动技能2等级7</v>
      </c>
      <c r="J212" s="1">
        <v>206</v>
      </c>
      <c r="K212" s="1" t="e">
        <f>VLOOKUP(H212,主动技能!$A:$B,2,FALSE)</f>
        <v>#N/A</v>
      </c>
      <c r="L212" s="1">
        <f>_xlfn.IFNA(VLOOKUP(I212,主动技能!$A:$B,2,FALSE),0)</f>
        <v>0</v>
      </c>
      <c r="M212">
        <f t="shared" si="26"/>
        <v>18</v>
      </c>
      <c r="N212" s="1" t="s">
        <v>249</v>
      </c>
      <c r="O212" s="1">
        <f t="shared" si="27"/>
        <v>107</v>
      </c>
      <c r="P212" s="1" t="s">
        <v>250</v>
      </c>
      <c r="Q212" s="1" t="s">
        <v>250</v>
      </c>
    </row>
    <row r="213" spans="2:17" x14ac:dyDescent="0.15">
      <c r="B213" s="8" t="str">
        <f>VLOOKUP(G213,角色!A:B,2,FALSE)</f>
        <v>莲华</v>
      </c>
      <c r="C213" s="8" t="str">
        <f t="shared" si="28"/>
        <v>主动技能2</v>
      </c>
      <c r="D213" s="8">
        <f t="shared" si="30"/>
        <v>7</v>
      </c>
      <c r="E213" s="8">
        <f t="shared" si="31"/>
        <v>8</v>
      </c>
      <c r="F213" s="8">
        <f t="shared" si="32"/>
        <v>2</v>
      </c>
      <c r="G213" s="8">
        <f t="shared" si="29"/>
        <v>4</v>
      </c>
      <c r="H213" t="str">
        <f t="shared" si="24"/>
        <v>莲华主动技能2等级7</v>
      </c>
      <c r="I213" t="str">
        <f t="shared" si="25"/>
        <v>莲华主动技能2等级8</v>
      </c>
      <c r="J213" s="1">
        <v>207</v>
      </c>
      <c r="K213" s="1" t="e">
        <f>VLOOKUP(H213,主动技能!$A:$B,2,FALSE)</f>
        <v>#N/A</v>
      </c>
      <c r="L213" s="1">
        <f>_xlfn.IFNA(VLOOKUP(I213,主动技能!$A:$B,2,FALSE),0)</f>
        <v>0</v>
      </c>
      <c r="M213">
        <f t="shared" si="26"/>
        <v>21</v>
      </c>
      <c r="N213" s="1" t="s">
        <v>249</v>
      </c>
      <c r="O213" s="1">
        <f t="shared" si="27"/>
        <v>108</v>
      </c>
      <c r="P213" s="1" t="s">
        <v>250</v>
      </c>
      <c r="Q213" s="1" t="s">
        <v>250</v>
      </c>
    </row>
    <row r="214" spans="2:17" x14ac:dyDescent="0.15">
      <c r="B214" s="8" t="str">
        <f>VLOOKUP(G214,角色!A:B,2,FALSE)</f>
        <v>莲华</v>
      </c>
      <c r="C214" s="8" t="str">
        <f t="shared" si="28"/>
        <v>主动技能2</v>
      </c>
      <c r="D214" s="8">
        <f t="shared" si="30"/>
        <v>8</v>
      </c>
      <c r="E214" s="8">
        <f t="shared" si="31"/>
        <v>9</v>
      </c>
      <c r="F214" s="8">
        <f t="shared" si="32"/>
        <v>2</v>
      </c>
      <c r="G214" s="8">
        <f t="shared" si="29"/>
        <v>4</v>
      </c>
      <c r="H214" t="str">
        <f t="shared" si="24"/>
        <v>莲华主动技能2等级8</v>
      </c>
      <c r="I214" t="str">
        <f t="shared" si="25"/>
        <v>莲华主动技能2等级9</v>
      </c>
      <c r="J214" s="1">
        <v>208</v>
      </c>
      <c r="K214" s="1" t="e">
        <f>VLOOKUP(H214,主动技能!$A:$B,2,FALSE)</f>
        <v>#N/A</v>
      </c>
      <c r="L214" s="1">
        <f>_xlfn.IFNA(VLOOKUP(I214,主动技能!$A:$B,2,FALSE),0)</f>
        <v>0</v>
      </c>
      <c r="M214">
        <f t="shared" si="26"/>
        <v>24</v>
      </c>
      <c r="N214" s="1" t="s">
        <v>249</v>
      </c>
      <c r="O214" s="1">
        <f t="shared" si="27"/>
        <v>109</v>
      </c>
      <c r="P214" s="1" t="s">
        <v>250</v>
      </c>
      <c r="Q214" s="1" t="s">
        <v>250</v>
      </c>
    </row>
    <row r="215" spans="2:17" x14ac:dyDescent="0.15">
      <c r="B215" s="8" t="str">
        <f>VLOOKUP(G215,角色!A:B,2,FALSE)</f>
        <v>莲华</v>
      </c>
      <c r="C215" s="8" t="str">
        <f t="shared" si="28"/>
        <v>主动技能2</v>
      </c>
      <c r="D215" s="8">
        <f t="shared" si="30"/>
        <v>9</v>
      </c>
      <c r="E215" s="8">
        <f t="shared" si="31"/>
        <v>10</v>
      </c>
      <c r="F215" s="8">
        <f t="shared" si="32"/>
        <v>2</v>
      </c>
      <c r="G215" s="8">
        <f t="shared" si="29"/>
        <v>4</v>
      </c>
      <c r="H215" t="str">
        <f t="shared" si="24"/>
        <v>莲华主动技能2等级9</v>
      </c>
      <c r="I215" t="str">
        <f t="shared" si="25"/>
        <v>莲华主动技能2等级10</v>
      </c>
      <c r="J215" s="1">
        <v>209</v>
      </c>
      <c r="K215" s="1" t="e">
        <f>VLOOKUP(H215,主动技能!$A:$B,2,FALSE)</f>
        <v>#N/A</v>
      </c>
      <c r="L215" s="1">
        <f>_xlfn.IFNA(VLOOKUP(I215,主动技能!$A:$B,2,FALSE),0)</f>
        <v>0</v>
      </c>
      <c r="M215">
        <f t="shared" si="26"/>
        <v>27</v>
      </c>
      <c r="N215" s="1" t="s">
        <v>249</v>
      </c>
      <c r="O215" s="1">
        <f t="shared" si="27"/>
        <v>110</v>
      </c>
      <c r="P215" s="1" t="s">
        <v>250</v>
      </c>
      <c r="Q215" s="1" t="s">
        <v>250</v>
      </c>
    </row>
    <row r="216" spans="2:17" x14ac:dyDescent="0.15">
      <c r="B216" s="8" t="str">
        <f>VLOOKUP(G216,角色!A:B,2,FALSE)</f>
        <v>莲华</v>
      </c>
      <c r="C216" s="8" t="str">
        <f t="shared" si="28"/>
        <v>主动技能2</v>
      </c>
      <c r="D216" s="8">
        <f t="shared" si="30"/>
        <v>10</v>
      </c>
      <c r="E216" s="8">
        <f t="shared" si="31"/>
        <v>11</v>
      </c>
      <c r="F216" s="8">
        <f t="shared" si="32"/>
        <v>2</v>
      </c>
      <c r="G216" s="8">
        <f t="shared" si="29"/>
        <v>4</v>
      </c>
      <c r="H216" t="str">
        <f t="shared" ref="H216:H279" si="33">$B216&amp;$C216&amp;D$6&amp;D216</f>
        <v>莲华主动技能2等级10</v>
      </c>
      <c r="I216" t="str">
        <f t="shared" ref="I216:I279" si="34">$B216&amp;$C216&amp;E$6&amp;E216</f>
        <v>莲华主动技能2等级11</v>
      </c>
      <c r="J216" s="1">
        <v>210</v>
      </c>
      <c r="K216" s="1" t="e">
        <f>VLOOKUP(H216,主动技能!$A:$B,2,FALSE)</f>
        <v>#N/A</v>
      </c>
      <c r="L216" s="1">
        <f>_xlfn.IFNA(VLOOKUP(I216,主动技能!$A:$B,2,FALSE),0)</f>
        <v>0</v>
      </c>
      <c r="M216">
        <f t="shared" si="26"/>
        <v>30</v>
      </c>
      <c r="N216" s="1" t="s">
        <v>249</v>
      </c>
      <c r="O216" s="1">
        <f t="shared" si="27"/>
        <v>111</v>
      </c>
      <c r="P216" s="1" t="s">
        <v>250</v>
      </c>
      <c r="Q216" s="1" t="s">
        <v>250</v>
      </c>
    </row>
    <row r="217" spans="2:17" x14ac:dyDescent="0.15">
      <c r="B217" s="8" t="str">
        <f>VLOOKUP(G217,角色!A:B,2,FALSE)</f>
        <v>莲华</v>
      </c>
      <c r="C217" s="8" t="str">
        <f t="shared" si="28"/>
        <v>主动技能2</v>
      </c>
      <c r="D217" s="8">
        <f t="shared" si="30"/>
        <v>11</v>
      </c>
      <c r="E217" s="8">
        <f t="shared" si="31"/>
        <v>12</v>
      </c>
      <c r="F217" s="8">
        <f t="shared" si="32"/>
        <v>2</v>
      </c>
      <c r="G217" s="8">
        <f t="shared" si="29"/>
        <v>4</v>
      </c>
      <c r="H217" t="str">
        <f t="shared" si="33"/>
        <v>莲华主动技能2等级11</v>
      </c>
      <c r="I217" t="str">
        <f t="shared" si="34"/>
        <v>莲华主动技能2等级12</v>
      </c>
      <c r="J217" s="1">
        <v>211</v>
      </c>
      <c r="K217" s="1" t="e">
        <f>VLOOKUP(H217,主动技能!$A:$B,2,FALSE)</f>
        <v>#N/A</v>
      </c>
      <c r="L217" s="1">
        <f>_xlfn.IFNA(VLOOKUP(I217,主动技能!$A:$B,2,FALSE),0)</f>
        <v>0</v>
      </c>
      <c r="M217">
        <f t="shared" si="26"/>
        <v>33</v>
      </c>
      <c r="N217" s="1" t="s">
        <v>249</v>
      </c>
      <c r="O217" s="1">
        <f t="shared" si="27"/>
        <v>112</v>
      </c>
      <c r="P217" s="1" t="s">
        <v>250</v>
      </c>
      <c r="Q217" s="1" t="s">
        <v>250</v>
      </c>
    </row>
    <row r="218" spans="2:17" x14ac:dyDescent="0.15">
      <c r="B218" s="8" t="str">
        <f>VLOOKUP(G218,角色!A:B,2,FALSE)</f>
        <v>莲华</v>
      </c>
      <c r="C218" s="8" t="str">
        <f t="shared" si="28"/>
        <v>主动技能2</v>
      </c>
      <c r="D218" s="8">
        <f t="shared" si="30"/>
        <v>12</v>
      </c>
      <c r="E218" s="8">
        <f t="shared" si="31"/>
        <v>13</v>
      </c>
      <c r="F218" s="8">
        <f t="shared" si="32"/>
        <v>2</v>
      </c>
      <c r="G218" s="8">
        <f t="shared" si="29"/>
        <v>4</v>
      </c>
      <c r="H218" t="str">
        <f t="shared" si="33"/>
        <v>莲华主动技能2等级12</v>
      </c>
      <c r="I218" t="str">
        <f t="shared" si="34"/>
        <v>莲华主动技能2等级13</v>
      </c>
      <c r="J218" s="1">
        <v>212</v>
      </c>
      <c r="K218" s="1" t="e">
        <f>VLOOKUP(H218,主动技能!$A:$B,2,FALSE)</f>
        <v>#N/A</v>
      </c>
      <c r="L218" s="1">
        <f>_xlfn.IFNA(VLOOKUP(I218,主动技能!$A:$B,2,FALSE),0)</f>
        <v>0</v>
      </c>
      <c r="M218">
        <f t="shared" si="26"/>
        <v>36</v>
      </c>
      <c r="N218" s="1" t="s">
        <v>249</v>
      </c>
      <c r="O218" s="1">
        <f t="shared" si="27"/>
        <v>113</v>
      </c>
      <c r="P218" s="1" t="s">
        <v>250</v>
      </c>
      <c r="Q218" s="1" t="s">
        <v>250</v>
      </c>
    </row>
    <row r="219" spans="2:17" x14ac:dyDescent="0.15">
      <c r="B219" s="8" t="str">
        <f>VLOOKUP(G219,角色!A:B,2,FALSE)</f>
        <v>莲华</v>
      </c>
      <c r="C219" s="8" t="str">
        <f t="shared" si="28"/>
        <v>主动技能2</v>
      </c>
      <c r="D219" s="8">
        <f t="shared" si="30"/>
        <v>13</v>
      </c>
      <c r="E219" s="8">
        <f t="shared" si="31"/>
        <v>14</v>
      </c>
      <c r="F219" s="8">
        <f t="shared" si="32"/>
        <v>2</v>
      </c>
      <c r="G219" s="8">
        <f t="shared" si="29"/>
        <v>4</v>
      </c>
      <c r="H219" t="str">
        <f t="shared" si="33"/>
        <v>莲华主动技能2等级13</v>
      </c>
      <c r="I219" t="str">
        <f t="shared" si="34"/>
        <v>莲华主动技能2等级14</v>
      </c>
      <c r="J219" s="1">
        <v>213</v>
      </c>
      <c r="K219" s="1" t="e">
        <f>VLOOKUP(H219,主动技能!$A:$B,2,FALSE)</f>
        <v>#N/A</v>
      </c>
      <c r="L219" s="1">
        <f>_xlfn.IFNA(VLOOKUP(I219,主动技能!$A:$B,2,FALSE),0)</f>
        <v>0</v>
      </c>
      <c r="M219">
        <f t="shared" si="26"/>
        <v>39</v>
      </c>
      <c r="N219" s="1" t="s">
        <v>249</v>
      </c>
      <c r="O219" s="1">
        <f t="shared" si="27"/>
        <v>114</v>
      </c>
      <c r="P219" s="1" t="s">
        <v>250</v>
      </c>
      <c r="Q219" s="1" t="s">
        <v>250</v>
      </c>
    </row>
    <row r="220" spans="2:17" x14ac:dyDescent="0.15">
      <c r="B220" s="8" t="str">
        <f>VLOOKUP(G220,角色!A:B,2,FALSE)</f>
        <v>莲华</v>
      </c>
      <c r="C220" s="8" t="str">
        <f t="shared" si="28"/>
        <v>主动技能2</v>
      </c>
      <c r="D220" s="8">
        <f t="shared" si="30"/>
        <v>14</v>
      </c>
      <c r="E220" s="8">
        <f t="shared" si="31"/>
        <v>15</v>
      </c>
      <c r="F220" s="8">
        <f t="shared" si="32"/>
        <v>2</v>
      </c>
      <c r="G220" s="8">
        <f t="shared" si="29"/>
        <v>4</v>
      </c>
      <c r="H220" t="str">
        <f t="shared" si="33"/>
        <v>莲华主动技能2等级14</v>
      </c>
      <c r="I220" t="str">
        <f t="shared" si="34"/>
        <v>莲华主动技能2等级15</v>
      </c>
      <c r="J220" s="1">
        <v>214</v>
      </c>
      <c r="K220" s="1" t="e">
        <f>VLOOKUP(H220,主动技能!$A:$B,2,FALSE)</f>
        <v>#N/A</v>
      </c>
      <c r="L220" s="1">
        <f>_xlfn.IFNA(VLOOKUP(I220,主动技能!$A:$B,2,FALSE),0)</f>
        <v>0</v>
      </c>
      <c r="M220">
        <f t="shared" ref="M220:M283" si="35">M200</f>
        <v>42</v>
      </c>
      <c r="N220" s="1" t="s">
        <v>249</v>
      </c>
      <c r="O220" s="1">
        <f t="shared" si="27"/>
        <v>115</v>
      </c>
      <c r="P220" s="1" t="s">
        <v>250</v>
      </c>
      <c r="Q220" s="1" t="s">
        <v>250</v>
      </c>
    </row>
    <row r="221" spans="2:17" x14ac:dyDescent="0.15">
      <c r="B221" s="8" t="str">
        <f>VLOOKUP(G221,角色!A:B,2,FALSE)</f>
        <v>莲华</v>
      </c>
      <c r="C221" s="8" t="str">
        <f t="shared" si="28"/>
        <v>主动技能2</v>
      </c>
      <c r="D221" s="8">
        <f t="shared" si="30"/>
        <v>15</v>
      </c>
      <c r="E221" s="8">
        <f t="shared" si="31"/>
        <v>16</v>
      </c>
      <c r="F221" s="8">
        <f t="shared" si="32"/>
        <v>2</v>
      </c>
      <c r="G221" s="8">
        <f t="shared" si="29"/>
        <v>4</v>
      </c>
      <c r="H221" t="str">
        <f t="shared" si="33"/>
        <v>莲华主动技能2等级15</v>
      </c>
      <c r="I221" t="str">
        <f t="shared" si="34"/>
        <v>莲华主动技能2等级16</v>
      </c>
      <c r="J221" s="1">
        <v>215</v>
      </c>
      <c r="K221" s="1" t="e">
        <f>VLOOKUP(H221,主动技能!$A:$B,2,FALSE)</f>
        <v>#N/A</v>
      </c>
      <c r="L221" s="1">
        <f>_xlfn.IFNA(VLOOKUP(I221,主动技能!$A:$B,2,FALSE),0)</f>
        <v>0</v>
      </c>
      <c r="M221">
        <f t="shared" si="35"/>
        <v>45</v>
      </c>
      <c r="N221" s="1" t="s">
        <v>249</v>
      </c>
      <c r="O221" s="1">
        <f t="shared" si="27"/>
        <v>116</v>
      </c>
      <c r="P221" s="1" t="s">
        <v>250</v>
      </c>
      <c r="Q221" s="1" t="s">
        <v>250</v>
      </c>
    </row>
    <row r="222" spans="2:17" x14ac:dyDescent="0.15">
      <c r="B222" s="8" t="str">
        <f>VLOOKUP(G222,角色!A:B,2,FALSE)</f>
        <v>莲华</v>
      </c>
      <c r="C222" s="8" t="str">
        <f t="shared" si="28"/>
        <v>主动技能2</v>
      </c>
      <c r="D222" s="8">
        <f t="shared" si="30"/>
        <v>16</v>
      </c>
      <c r="E222" s="8">
        <f t="shared" si="31"/>
        <v>17</v>
      </c>
      <c r="F222" s="8">
        <f t="shared" si="32"/>
        <v>2</v>
      </c>
      <c r="G222" s="8">
        <f t="shared" si="29"/>
        <v>4</v>
      </c>
      <c r="H222" t="str">
        <f t="shared" si="33"/>
        <v>莲华主动技能2等级16</v>
      </c>
      <c r="I222" t="str">
        <f t="shared" si="34"/>
        <v>莲华主动技能2等级17</v>
      </c>
      <c r="J222" s="1">
        <v>216</v>
      </c>
      <c r="K222" s="1" t="e">
        <f>VLOOKUP(H222,主动技能!$A:$B,2,FALSE)</f>
        <v>#N/A</v>
      </c>
      <c r="L222" s="1">
        <f>_xlfn.IFNA(VLOOKUP(I222,主动技能!$A:$B,2,FALSE),0)</f>
        <v>0</v>
      </c>
      <c r="M222">
        <f t="shared" si="35"/>
        <v>48</v>
      </c>
      <c r="N222" s="1" t="s">
        <v>249</v>
      </c>
      <c r="O222" s="1">
        <f t="shared" si="27"/>
        <v>117</v>
      </c>
      <c r="P222" s="1" t="s">
        <v>250</v>
      </c>
      <c r="Q222" s="1" t="s">
        <v>250</v>
      </c>
    </row>
    <row r="223" spans="2:17" x14ac:dyDescent="0.15">
      <c r="B223" s="8" t="str">
        <f>VLOOKUP(G223,角色!A:B,2,FALSE)</f>
        <v>莲华</v>
      </c>
      <c r="C223" s="8" t="str">
        <f t="shared" si="28"/>
        <v>主动技能2</v>
      </c>
      <c r="D223" s="8">
        <f t="shared" si="30"/>
        <v>17</v>
      </c>
      <c r="E223" s="8">
        <f t="shared" si="31"/>
        <v>18</v>
      </c>
      <c r="F223" s="8">
        <f t="shared" si="32"/>
        <v>2</v>
      </c>
      <c r="G223" s="8">
        <f t="shared" si="29"/>
        <v>4</v>
      </c>
      <c r="H223" t="str">
        <f t="shared" si="33"/>
        <v>莲华主动技能2等级17</v>
      </c>
      <c r="I223" t="str">
        <f t="shared" si="34"/>
        <v>莲华主动技能2等级18</v>
      </c>
      <c r="J223" s="1">
        <v>217</v>
      </c>
      <c r="K223" s="1" t="e">
        <f>VLOOKUP(H223,主动技能!$A:$B,2,FALSE)</f>
        <v>#N/A</v>
      </c>
      <c r="L223" s="1">
        <f>_xlfn.IFNA(VLOOKUP(I223,主动技能!$A:$B,2,FALSE),0)</f>
        <v>0</v>
      </c>
      <c r="M223">
        <f t="shared" si="35"/>
        <v>51</v>
      </c>
      <c r="N223" s="1" t="s">
        <v>249</v>
      </c>
      <c r="O223" s="1">
        <f t="shared" si="27"/>
        <v>118</v>
      </c>
      <c r="P223" s="1" t="s">
        <v>250</v>
      </c>
      <c r="Q223" s="1" t="s">
        <v>250</v>
      </c>
    </row>
    <row r="224" spans="2:17" x14ac:dyDescent="0.15">
      <c r="B224" s="8" t="str">
        <f>VLOOKUP(G224,角色!A:B,2,FALSE)</f>
        <v>莲华</v>
      </c>
      <c r="C224" s="8" t="str">
        <f t="shared" si="28"/>
        <v>主动技能2</v>
      </c>
      <c r="D224" s="8">
        <f t="shared" si="30"/>
        <v>18</v>
      </c>
      <c r="E224" s="8">
        <f t="shared" si="31"/>
        <v>19</v>
      </c>
      <c r="F224" s="8">
        <f t="shared" si="32"/>
        <v>2</v>
      </c>
      <c r="G224" s="8">
        <f t="shared" si="29"/>
        <v>4</v>
      </c>
      <c r="H224" t="str">
        <f t="shared" si="33"/>
        <v>莲华主动技能2等级18</v>
      </c>
      <c r="I224" t="str">
        <f t="shared" si="34"/>
        <v>莲华主动技能2等级19</v>
      </c>
      <c r="J224" s="1">
        <v>218</v>
      </c>
      <c r="K224" s="1" t="e">
        <f>VLOOKUP(H224,主动技能!$A:$B,2,FALSE)</f>
        <v>#N/A</v>
      </c>
      <c r="L224" s="1">
        <f>_xlfn.IFNA(VLOOKUP(I224,主动技能!$A:$B,2,FALSE),0)</f>
        <v>0</v>
      </c>
      <c r="M224">
        <f t="shared" si="35"/>
        <v>54</v>
      </c>
      <c r="N224" s="1" t="s">
        <v>249</v>
      </c>
      <c r="O224" s="1">
        <f t="shared" si="27"/>
        <v>119</v>
      </c>
      <c r="P224" s="1" t="s">
        <v>250</v>
      </c>
      <c r="Q224" s="1" t="s">
        <v>250</v>
      </c>
    </row>
    <row r="225" spans="2:17" x14ac:dyDescent="0.15">
      <c r="B225" s="8" t="str">
        <f>VLOOKUP(G225,角色!A:B,2,FALSE)</f>
        <v>莲华</v>
      </c>
      <c r="C225" s="8" t="str">
        <f t="shared" si="28"/>
        <v>主动技能2</v>
      </c>
      <c r="D225" s="8">
        <f t="shared" si="30"/>
        <v>19</v>
      </c>
      <c r="E225" s="8">
        <f t="shared" si="31"/>
        <v>20</v>
      </c>
      <c r="F225" s="8">
        <f t="shared" si="32"/>
        <v>2</v>
      </c>
      <c r="G225" s="8">
        <f t="shared" si="29"/>
        <v>4</v>
      </c>
      <c r="H225" t="str">
        <f t="shared" si="33"/>
        <v>莲华主动技能2等级19</v>
      </c>
      <c r="I225" t="str">
        <f t="shared" si="34"/>
        <v>莲华主动技能2等级20</v>
      </c>
      <c r="J225" s="1">
        <v>219</v>
      </c>
      <c r="K225" s="1" t="e">
        <f>VLOOKUP(H225,主动技能!$A:$B,2,FALSE)</f>
        <v>#N/A</v>
      </c>
      <c r="L225" s="1">
        <f>_xlfn.IFNA(VLOOKUP(I225,主动技能!$A:$B,2,FALSE),0)</f>
        <v>0</v>
      </c>
      <c r="M225">
        <f t="shared" si="35"/>
        <v>57</v>
      </c>
      <c r="N225" s="1" t="s">
        <v>249</v>
      </c>
      <c r="O225" s="1">
        <f t="shared" si="27"/>
        <v>120</v>
      </c>
      <c r="P225" s="1" t="s">
        <v>250</v>
      </c>
      <c r="Q225" s="1" t="s">
        <v>250</v>
      </c>
    </row>
    <row r="226" spans="2:17" x14ac:dyDescent="0.15">
      <c r="B226" s="8" t="str">
        <f>VLOOKUP(G226,角色!A:B,2,FALSE)</f>
        <v>莲华</v>
      </c>
      <c r="C226" s="8" t="str">
        <f t="shared" si="28"/>
        <v>主动技能2</v>
      </c>
      <c r="D226" s="8">
        <f t="shared" si="30"/>
        <v>20</v>
      </c>
      <c r="E226" s="8">
        <f t="shared" si="31"/>
        <v>21</v>
      </c>
      <c r="F226" s="8">
        <f t="shared" si="32"/>
        <v>2</v>
      </c>
      <c r="G226" s="8">
        <f t="shared" si="29"/>
        <v>4</v>
      </c>
      <c r="H226" t="str">
        <f t="shared" si="33"/>
        <v>莲华主动技能2等级20</v>
      </c>
      <c r="I226" t="str">
        <f t="shared" si="34"/>
        <v>莲华主动技能2等级21</v>
      </c>
      <c r="J226" s="1">
        <v>220</v>
      </c>
      <c r="K226" s="1" t="e">
        <f>VLOOKUP(H226,主动技能!$A:$B,2,FALSE)</f>
        <v>#N/A</v>
      </c>
      <c r="L226" s="1">
        <f>_xlfn.IFNA(VLOOKUP(I226,主动技能!$A:$B,2,FALSE),0)</f>
        <v>0</v>
      </c>
      <c r="M226">
        <f t="shared" si="35"/>
        <v>60</v>
      </c>
      <c r="N226" s="1" t="s">
        <v>249</v>
      </c>
      <c r="O226" s="1">
        <f t="shared" si="27"/>
        <v>121</v>
      </c>
      <c r="P226" s="1" t="s">
        <v>250</v>
      </c>
      <c r="Q226" s="1" t="s">
        <v>250</v>
      </c>
    </row>
    <row r="227" spans="2:17" x14ac:dyDescent="0.15">
      <c r="B227" s="8" t="str">
        <f>VLOOKUP(G227,角色!A:B,2,FALSE)</f>
        <v>莲华</v>
      </c>
      <c r="C227" s="8" t="str">
        <f t="shared" si="28"/>
        <v>主动技能3</v>
      </c>
      <c r="D227" s="8">
        <f t="shared" si="30"/>
        <v>1</v>
      </c>
      <c r="E227" s="8">
        <f t="shared" si="31"/>
        <v>2</v>
      </c>
      <c r="F227" s="8">
        <f t="shared" si="32"/>
        <v>3</v>
      </c>
      <c r="G227" s="8">
        <f t="shared" si="29"/>
        <v>4</v>
      </c>
      <c r="H227" t="str">
        <f t="shared" si="33"/>
        <v>莲华主动技能3等级1</v>
      </c>
      <c r="I227" t="str">
        <f t="shared" si="34"/>
        <v>莲华主动技能3等级2</v>
      </c>
      <c r="J227" s="1">
        <v>221</v>
      </c>
      <c r="K227" s="1" t="e">
        <f>VLOOKUP(H227,主动技能!$A:$B,2,FALSE)</f>
        <v>#N/A</v>
      </c>
      <c r="L227" s="1">
        <f>_xlfn.IFNA(VLOOKUP(I227,主动技能!$A:$B,2,FALSE),0)</f>
        <v>0</v>
      </c>
      <c r="M227">
        <f t="shared" si="35"/>
        <v>3</v>
      </c>
      <c r="N227" s="1" t="s">
        <v>249</v>
      </c>
      <c r="O227" s="1">
        <f t="shared" si="27"/>
        <v>122</v>
      </c>
      <c r="P227" s="1" t="s">
        <v>250</v>
      </c>
      <c r="Q227" s="1" t="s">
        <v>250</v>
      </c>
    </row>
    <row r="228" spans="2:17" x14ac:dyDescent="0.15">
      <c r="B228" s="8" t="str">
        <f>VLOOKUP(G228,角色!A:B,2,FALSE)</f>
        <v>莲华</v>
      </c>
      <c r="C228" s="8" t="str">
        <f t="shared" si="28"/>
        <v>主动技能3</v>
      </c>
      <c r="D228" s="8">
        <f t="shared" si="30"/>
        <v>2</v>
      </c>
      <c r="E228" s="8">
        <f t="shared" si="31"/>
        <v>3</v>
      </c>
      <c r="F228" s="8">
        <f t="shared" si="32"/>
        <v>3</v>
      </c>
      <c r="G228" s="8">
        <f t="shared" si="29"/>
        <v>4</v>
      </c>
      <c r="H228" t="str">
        <f t="shared" si="33"/>
        <v>莲华主动技能3等级2</v>
      </c>
      <c r="I228" t="str">
        <f t="shared" si="34"/>
        <v>莲华主动技能3等级3</v>
      </c>
      <c r="J228" s="1">
        <v>222</v>
      </c>
      <c r="K228" s="1" t="e">
        <f>VLOOKUP(H228,主动技能!$A:$B,2,FALSE)</f>
        <v>#N/A</v>
      </c>
      <c r="L228" s="1">
        <f>_xlfn.IFNA(VLOOKUP(I228,主动技能!$A:$B,2,FALSE),0)</f>
        <v>0</v>
      </c>
      <c r="M228">
        <f t="shared" si="35"/>
        <v>6</v>
      </c>
      <c r="N228" s="1" t="s">
        <v>249</v>
      </c>
      <c r="O228" s="1">
        <f t="shared" si="27"/>
        <v>123</v>
      </c>
      <c r="P228" s="1" t="s">
        <v>250</v>
      </c>
      <c r="Q228" s="1" t="s">
        <v>250</v>
      </c>
    </row>
    <row r="229" spans="2:17" x14ac:dyDescent="0.15">
      <c r="B229" s="8" t="str">
        <f>VLOOKUP(G229,角色!A:B,2,FALSE)</f>
        <v>莲华</v>
      </c>
      <c r="C229" s="8" t="str">
        <f t="shared" si="28"/>
        <v>主动技能3</v>
      </c>
      <c r="D229" s="8">
        <f t="shared" si="30"/>
        <v>3</v>
      </c>
      <c r="E229" s="8">
        <f t="shared" si="31"/>
        <v>4</v>
      </c>
      <c r="F229" s="8">
        <f t="shared" si="32"/>
        <v>3</v>
      </c>
      <c r="G229" s="8">
        <f t="shared" si="29"/>
        <v>4</v>
      </c>
      <c r="H229" t="str">
        <f t="shared" si="33"/>
        <v>莲华主动技能3等级3</v>
      </c>
      <c r="I229" t="str">
        <f t="shared" si="34"/>
        <v>莲华主动技能3等级4</v>
      </c>
      <c r="J229" s="1">
        <v>223</v>
      </c>
      <c r="K229" s="1" t="e">
        <f>VLOOKUP(H229,主动技能!$A:$B,2,FALSE)</f>
        <v>#N/A</v>
      </c>
      <c r="L229" s="1">
        <f>_xlfn.IFNA(VLOOKUP(I229,主动技能!$A:$B,2,FALSE),0)</f>
        <v>0</v>
      </c>
      <c r="M229">
        <f t="shared" si="35"/>
        <v>9</v>
      </c>
      <c r="N229" s="1" t="s">
        <v>249</v>
      </c>
      <c r="O229" s="1">
        <f t="shared" si="27"/>
        <v>124</v>
      </c>
      <c r="P229" s="1" t="s">
        <v>250</v>
      </c>
      <c r="Q229" s="1" t="s">
        <v>250</v>
      </c>
    </row>
    <row r="230" spans="2:17" x14ac:dyDescent="0.15">
      <c r="B230" s="8" t="str">
        <f>VLOOKUP(G230,角色!A:B,2,FALSE)</f>
        <v>莲华</v>
      </c>
      <c r="C230" s="8" t="str">
        <f t="shared" si="28"/>
        <v>主动技能3</v>
      </c>
      <c r="D230" s="8">
        <f t="shared" si="30"/>
        <v>4</v>
      </c>
      <c r="E230" s="8">
        <f t="shared" si="31"/>
        <v>5</v>
      </c>
      <c r="F230" s="8">
        <f t="shared" si="32"/>
        <v>3</v>
      </c>
      <c r="G230" s="8">
        <f t="shared" si="29"/>
        <v>4</v>
      </c>
      <c r="H230" t="str">
        <f t="shared" si="33"/>
        <v>莲华主动技能3等级4</v>
      </c>
      <c r="I230" t="str">
        <f t="shared" si="34"/>
        <v>莲华主动技能3等级5</v>
      </c>
      <c r="J230" s="1">
        <v>224</v>
      </c>
      <c r="K230" s="1" t="e">
        <f>VLOOKUP(H230,主动技能!$A:$B,2,FALSE)</f>
        <v>#N/A</v>
      </c>
      <c r="L230" s="1">
        <f>_xlfn.IFNA(VLOOKUP(I230,主动技能!$A:$B,2,FALSE),0)</f>
        <v>0</v>
      </c>
      <c r="M230">
        <f t="shared" si="35"/>
        <v>12</v>
      </c>
      <c r="N230" s="1" t="s">
        <v>249</v>
      </c>
      <c r="O230" s="1">
        <f t="shared" si="27"/>
        <v>125</v>
      </c>
      <c r="P230" s="1" t="s">
        <v>250</v>
      </c>
      <c r="Q230" s="1" t="s">
        <v>250</v>
      </c>
    </row>
    <row r="231" spans="2:17" x14ac:dyDescent="0.15">
      <c r="B231" s="8" t="str">
        <f>VLOOKUP(G231,角色!A:B,2,FALSE)</f>
        <v>莲华</v>
      </c>
      <c r="C231" s="8" t="str">
        <f t="shared" si="28"/>
        <v>主动技能3</v>
      </c>
      <c r="D231" s="8">
        <f t="shared" si="30"/>
        <v>5</v>
      </c>
      <c r="E231" s="8">
        <f t="shared" si="31"/>
        <v>6</v>
      </c>
      <c r="F231" s="8">
        <f t="shared" si="32"/>
        <v>3</v>
      </c>
      <c r="G231" s="8">
        <f t="shared" si="29"/>
        <v>4</v>
      </c>
      <c r="H231" t="str">
        <f t="shared" si="33"/>
        <v>莲华主动技能3等级5</v>
      </c>
      <c r="I231" t="str">
        <f t="shared" si="34"/>
        <v>莲华主动技能3等级6</v>
      </c>
      <c r="J231" s="1">
        <v>225</v>
      </c>
      <c r="K231" s="1" t="e">
        <f>VLOOKUP(H231,主动技能!$A:$B,2,FALSE)</f>
        <v>#N/A</v>
      </c>
      <c r="L231" s="1">
        <f>_xlfn.IFNA(VLOOKUP(I231,主动技能!$A:$B,2,FALSE),0)</f>
        <v>0</v>
      </c>
      <c r="M231">
        <f t="shared" si="35"/>
        <v>15</v>
      </c>
      <c r="N231" s="1" t="s">
        <v>249</v>
      </c>
      <c r="O231" s="1">
        <f t="shared" si="27"/>
        <v>126</v>
      </c>
      <c r="P231" s="1" t="s">
        <v>250</v>
      </c>
      <c r="Q231" s="1" t="s">
        <v>250</v>
      </c>
    </row>
    <row r="232" spans="2:17" x14ac:dyDescent="0.15">
      <c r="B232" s="8" t="str">
        <f>VLOOKUP(G232,角色!A:B,2,FALSE)</f>
        <v>莲华</v>
      </c>
      <c r="C232" s="8" t="str">
        <f t="shared" si="28"/>
        <v>主动技能3</v>
      </c>
      <c r="D232" s="8">
        <f t="shared" si="30"/>
        <v>6</v>
      </c>
      <c r="E232" s="8">
        <f t="shared" si="31"/>
        <v>7</v>
      </c>
      <c r="F232" s="8">
        <f t="shared" si="32"/>
        <v>3</v>
      </c>
      <c r="G232" s="8">
        <f t="shared" si="29"/>
        <v>4</v>
      </c>
      <c r="H232" t="str">
        <f t="shared" si="33"/>
        <v>莲华主动技能3等级6</v>
      </c>
      <c r="I232" t="str">
        <f t="shared" si="34"/>
        <v>莲华主动技能3等级7</v>
      </c>
      <c r="J232" s="1">
        <v>226</v>
      </c>
      <c r="K232" s="1" t="e">
        <f>VLOOKUP(H232,主动技能!$A:$B,2,FALSE)</f>
        <v>#N/A</v>
      </c>
      <c r="L232" s="1">
        <f>_xlfn.IFNA(VLOOKUP(I232,主动技能!$A:$B,2,FALSE),0)</f>
        <v>0</v>
      </c>
      <c r="M232">
        <f t="shared" si="35"/>
        <v>18</v>
      </c>
      <c r="N232" s="1" t="s">
        <v>249</v>
      </c>
      <c r="O232" s="1">
        <f t="shared" si="27"/>
        <v>127</v>
      </c>
      <c r="P232" s="1" t="s">
        <v>250</v>
      </c>
      <c r="Q232" s="1" t="s">
        <v>250</v>
      </c>
    </row>
    <row r="233" spans="2:17" x14ac:dyDescent="0.15">
      <c r="B233" s="8" t="str">
        <f>VLOOKUP(G233,角色!A:B,2,FALSE)</f>
        <v>莲华</v>
      </c>
      <c r="C233" s="8" t="str">
        <f t="shared" si="28"/>
        <v>主动技能3</v>
      </c>
      <c r="D233" s="8">
        <f t="shared" si="30"/>
        <v>7</v>
      </c>
      <c r="E233" s="8">
        <f t="shared" si="31"/>
        <v>8</v>
      </c>
      <c r="F233" s="8">
        <f t="shared" si="32"/>
        <v>3</v>
      </c>
      <c r="G233" s="8">
        <f t="shared" si="29"/>
        <v>4</v>
      </c>
      <c r="H233" t="str">
        <f t="shared" si="33"/>
        <v>莲华主动技能3等级7</v>
      </c>
      <c r="I233" t="str">
        <f t="shared" si="34"/>
        <v>莲华主动技能3等级8</v>
      </c>
      <c r="J233" s="1">
        <v>227</v>
      </c>
      <c r="K233" s="1" t="e">
        <f>VLOOKUP(H233,主动技能!$A:$B,2,FALSE)</f>
        <v>#N/A</v>
      </c>
      <c r="L233" s="1">
        <f>_xlfn.IFNA(VLOOKUP(I233,主动技能!$A:$B,2,FALSE),0)</f>
        <v>0</v>
      </c>
      <c r="M233">
        <f t="shared" si="35"/>
        <v>21</v>
      </c>
      <c r="N233" s="1" t="s">
        <v>249</v>
      </c>
      <c r="O233" s="1">
        <f t="shared" si="27"/>
        <v>128</v>
      </c>
      <c r="P233" s="1" t="s">
        <v>250</v>
      </c>
      <c r="Q233" s="1" t="s">
        <v>250</v>
      </c>
    </row>
    <row r="234" spans="2:17" x14ac:dyDescent="0.15">
      <c r="B234" s="8" t="str">
        <f>VLOOKUP(G234,角色!A:B,2,FALSE)</f>
        <v>莲华</v>
      </c>
      <c r="C234" s="8" t="str">
        <f t="shared" si="28"/>
        <v>主动技能3</v>
      </c>
      <c r="D234" s="8">
        <f t="shared" si="30"/>
        <v>8</v>
      </c>
      <c r="E234" s="8">
        <f t="shared" si="31"/>
        <v>9</v>
      </c>
      <c r="F234" s="8">
        <f t="shared" si="32"/>
        <v>3</v>
      </c>
      <c r="G234" s="8">
        <f t="shared" si="29"/>
        <v>4</v>
      </c>
      <c r="H234" t="str">
        <f t="shared" si="33"/>
        <v>莲华主动技能3等级8</v>
      </c>
      <c r="I234" t="str">
        <f t="shared" si="34"/>
        <v>莲华主动技能3等级9</v>
      </c>
      <c r="J234" s="1">
        <v>228</v>
      </c>
      <c r="K234" s="1" t="e">
        <f>VLOOKUP(H234,主动技能!$A:$B,2,FALSE)</f>
        <v>#N/A</v>
      </c>
      <c r="L234" s="1">
        <f>_xlfn.IFNA(VLOOKUP(I234,主动技能!$A:$B,2,FALSE),0)</f>
        <v>0</v>
      </c>
      <c r="M234">
        <f t="shared" si="35"/>
        <v>24</v>
      </c>
      <c r="N234" s="1" t="s">
        <v>249</v>
      </c>
      <c r="O234" s="1">
        <f t="shared" si="27"/>
        <v>129</v>
      </c>
      <c r="P234" s="1" t="s">
        <v>250</v>
      </c>
      <c r="Q234" s="1" t="s">
        <v>250</v>
      </c>
    </row>
    <row r="235" spans="2:17" x14ac:dyDescent="0.15">
      <c r="B235" s="8" t="str">
        <f>VLOOKUP(G235,角色!A:B,2,FALSE)</f>
        <v>莲华</v>
      </c>
      <c r="C235" s="8" t="str">
        <f t="shared" si="28"/>
        <v>主动技能3</v>
      </c>
      <c r="D235" s="8">
        <f t="shared" si="30"/>
        <v>9</v>
      </c>
      <c r="E235" s="8">
        <f t="shared" si="31"/>
        <v>10</v>
      </c>
      <c r="F235" s="8">
        <f t="shared" si="32"/>
        <v>3</v>
      </c>
      <c r="G235" s="8">
        <f t="shared" si="29"/>
        <v>4</v>
      </c>
      <c r="H235" t="str">
        <f t="shared" si="33"/>
        <v>莲华主动技能3等级9</v>
      </c>
      <c r="I235" t="str">
        <f t="shared" si="34"/>
        <v>莲华主动技能3等级10</v>
      </c>
      <c r="J235" s="1">
        <v>229</v>
      </c>
      <c r="K235" s="1" t="e">
        <f>VLOOKUP(H235,主动技能!$A:$B,2,FALSE)</f>
        <v>#N/A</v>
      </c>
      <c r="L235" s="1">
        <f>_xlfn.IFNA(VLOOKUP(I235,主动技能!$A:$B,2,FALSE),0)</f>
        <v>0</v>
      </c>
      <c r="M235">
        <f t="shared" si="35"/>
        <v>27</v>
      </c>
      <c r="N235" s="1" t="s">
        <v>249</v>
      </c>
      <c r="O235" s="1">
        <f t="shared" ref="O235:O298" si="36">O136</f>
        <v>130</v>
      </c>
      <c r="P235" s="1" t="s">
        <v>250</v>
      </c>
      <c r="Q235" s="1" t="s">
        <v>250</v>
      </c>
    </row>
    <row r="236" spans="2:17" x14ac:dyDescent="0.15">
      <c r="B236" s="8" t="str">
        <f>VLOOKUP(G236,角色!A:B,2,FALSE)</f>
        <v>莲华</v>
      </c>
      <c r="C236" s="8" t="str">
        <f t="shared" si="28"/>
        <v>主动技能3</v>
      </c>
      <c r="D236" s="8">
        <f t="shared" si="30"/>
        <v>10</v>
      </c>
      <c r="E236" s="8">
        <f t="shared" si="31"/>
        <v>11</v>
      </c>
      <c r="F236" s="8">
        <f t="shared" si="32"/>
        <v>3</v>
      </c>
      <c r="G236" s="8">
        <f t="shared" si="29"/>
        <v>4</v>
      </c>
      <c r="H236" t="str">
        <f t="shared" si="33"/>
        <v>莲华主动技能3等级10</v>
      </c>
      <c r="I236" t="str">
        <f t="shared" si="34"/>
        <v>莲华主动技能3等级11</v>
      </c>
      <c r="J236" s="1">
        <v>230</v>
      </c>
      <c r="K236" s="1" t="e">
        <f>VLOOKUP(H236,主动技能!$A:$B,2,FALSE)</f>
        <v>#N/A</v>
      </c>
      <c r="L236" s="1">
        <f>_xlfn.IFNA(VLOOKUP(I236,主动技能!$A:$B,2,FALSE),0)</f>
        <v>0</v>
      </c>
      <c r="M236">
        <f t="shared" si="35"/>
        <v>30</v>
      </c>
      <c r="N236" s="1" t="s">
        <v>249</v>
      </c>
      <c r="O236" s="1">
        <f t="shared" si="36"/>
        <v>131</v>
      </c>
      <c r="P236" s="1" t="s">
        <v>250</v>
      </c>
      <c r="Q236" s="1" t="s">
        <v>250</v>
      </c>
    </row>
    <row r="237" spans="2:17" x14ac:dyDescent="0.15">
      <c r="B237" s="8" t="str">
        <f>VLOOKUP(G237,角色!A:B,2,FALSE)</f>
        <v>莲华</v>
      </c>
      <c r="C237" s="8" t="str">
        <f t="shared" si="28"/>
        <v>主动技能3</v>
      </c>
      <c r="D237" s="8">
        <f t="shared" si="30"/>
        <v>11</v>
      </c>
      <c r="E237" s="8">
        <f t="shared" si="31"/>
        <v>12</v>
      </c>
      <c r="F237" s="8">
        <f t="shared" si="32"/>
        <v>3</v>
      </c>
      <c r="G237" s="8">
        <f t="shared" si="29"/>
        <v>4</v>
      </c>
      <c r="H237" t="str">
        <f t="shared" si="33"/>
        <v>莲华主动技能3等级11</v>
      </c>
      <c r="I237" t="str">
        <f t="shared" si="34"/>
        <v>莲华主动技能3等级12</v>
      </c>
      <c r="J237" s="1">
        <v>231</v>
      </c>
      <c r="K237" s="1" t="e">
        <f>VLOOKUP(H237,主动技能!$A:$B,2,FALSE)</f>
        <v>#N/A</v>
      </c>
      <c r="L237" s="1">
        <f>_xlfn.IFNA(VLOOKUP(I237,主动技能!$A:$B,2,FALSE),0)</f>
        <v>0</v>
      </c>
      <c r="M237">
        <f t="shared" si="35"/>
        <v>33</v>
      </c>
      <c r="N237" s="1" t="s">
        <v>249</v>
      </c>
      <c r="O237" s="1">
        <f t="shared" si="36"/>
        <v>132</v>
      </c>
      <c r="P237" s="1" t="s">
        <v>250</v>
      </c>
      <c r="Q237" s="1" t="s">
        <v>250</v>
      </c>
    </row>
    <row r="238" spans="2:17" x14ac:dyDescent="0.15">
      <c r="B238" s="8" t="str">
        <f>VLOOKUP(G238,角色!A:B,2,FALSE)</f>
        <v>莲华</v>
      </c>
      <c r="C238" s="8" t="str">
        <f t="shared" si="28"/>
        <v>主动技能3</v>
      </c>
      <c r="D238" s="8">
        <f t="shared" si="30"/>
        <v>12</v>
      </c>
      <c r="E238" s="8">
        <f t="shared" si="31"/>
        <v>13</v>
      </c>
      <c r="F238" s="8">
        <f t="shared" si="32"/>
        <v>3</v>
      </c>
      <c r="G238" s="8">
        <f t="shared" si="29"/>
        <v>4</v>
      </c>
      <c r="H238" t="str">
        <f t="shared" si="33"/>
        <v>莲华主动技能3等级12</v>
      </c>
      <c r="I238" t="str">
        <f t="shared" si="34"/>
        <v>莲华主动技能3等级13</v>
      </c>
      <c r="J238" s="1">
        <v>232</v>
      </c>
      <c r="K238" s="1" t="e">
        <f>VLOOKUP(H238,主动技能!$A:$B,2,FALSE)</f>
        <v>#N/A</v>
      </c>
      <c r="L238" s="1">
        <f>_xlfn.IFNA(VLOOKUP(I238,主动技能!$A:$B,2,FALSE),0)</f>
        <v>0</v>
      </c>
      <c r="M238">
        <f t="shared" si="35"/>
        <v>36</v>
      </c>
      <c r="N238" s="1" t="s">
        <v>249</v>
      </c>
      <c r="O238" s="1">
        <f t="shared" si="36"/>
        <v>133</v>
      </c>
      <c r="P238" s="1" t="s">
        <v>250</v>
      </c>
      <c r="Q238" s="1" t="s">
        <v>250</v>
      </c>
    </row>
    <row r="239" spans="2:17" x14ac:dyDescent="0.15">
      <c r="B239" s="8" t="str">
        <f>VLOOKUP(G239,角色!A:B,2,FALSE)</f>
        <v>莲华</v>
      </c>
      <c r="C239" s="8" t="str">
        <f t="shared" si="28"/>
        <v>主动技能3</v>
      </c>
      <c r="D239" s="8">
        <f t="shared" si="30"/>
        <v>13</v>
      </c>
      <c r="E239" s="8">
        <f t="shared" si="31"/>
        <v>14</v>
      </c>
      <c r="F239" s="8">
        <f t="shared" si="32"/>
        <v>3</v>
      </c>
      <c r="G239" s="8">
        <f t="shared" si="29"/>
        <v>4</v>
      </c>
      <c r="H239" t="str">
        <f t="shared" si="33"/>
        <v>莲华主动技能3等级13</v>
      </c>
      <c r="I239" t="str">
        <f t="shared" si="34"/>
        <v>莲华主动技能3等级14</v>
      </c>
      <c r="J239" s="1">
        <v>233</v>
      </c>
      <c r="K239" s="1" t="e">
        <f>VLOOKUP(H239,主动技能!$A:$B,2,FALSE)</f>
        <v>#N/A</v>
      </c>
      <c r="L239" s="1">
        <f>_xlfn.IFNA(VLOOKUP(I239,主动技能!$A:$B,2,FALSE),0)</f>
        <v>0</v>
      </c>
      <c r="M239">
        <f t="shared" si="35"/>
        <v>39</v>
      </c>
      <c r="N239" s="1" t="s">
        <v>249</v>
      </c>
      <c r="O239" s="1">
        <f t="shared" si="36"/>
        <v>134</v>
      </c>
      <c r="P239" s="1" t="s">
        <v>250</v>
      </c>
      <c r="Q239" s="1" t="s">
        <v>250</v>
      </c>
    </row>
    <row r="240" spans="2:17" x14ac:dyDescent="0.15">
      <c r="B240" s="8" t="str">
        <f>VLOOKUP(G240,角色!A:B,2,FALSE)</f>
        <v>莲华</v>
      </c>
      <c r="C240" s="8" t="str">
        <f t="shared" si="28"/>
        <v>主动技能3</v>
      </c>
      <c r="D240" s="8">
        <f t="shared" si="30"/>
        <v>14</v>
      </c>
      <c r="E240" s="8">
        <f t="shared" si="31"/>
        <v>15</v>
      </c>
      <c r="F240" s="8">
        <f t="shared" si="32"/>
        <v>3</v>
      </c>
      <c r="G240" s="8">
        <f t="shared" si="29"/>
        <v>4</v>
      </c>
      <c r="H240" t="str">
        <f t="shared" si="33"/>
        <v>莲华主动技能3等级14</v>
      </c>
      <c r="I240" t="str">
        <f t="shared" si="34"/>
        <v>莲华主动技能3等级15</v>
      </c>
      <c r="J240" s="1">
        <v>234</v>
      </c>
      <c r="K240" s="1" t="e">
        <f>VLOOKUP(H240,主动技能!$A:$B,2,FALSE)</f>
        <v>#N/A</v>
      </c>
      <c r="L240" s="1">
        <f>_xlfn.IFNA(VLOOKUP(I240,主动技能!$A:$B,2,FALSE),0)</f>
        <v>0</v>
      </c>
      <c r="M240">
        <f t="shared" si="35"/>
        <v>42</v>
      </c>
      <c r="N240" s="1" t="s">
        <v>249</v>
      </c>
      <c r="O240" s="1">
        <f t="shared" si="36"/>
        <v>135</v>
      </c>
      <c r="P240" s="1" t="s">
        <v>250</v>
      </c>
      <c r="Q240" s="1" t="s">
        <v>250</v>
      </c>
    </row>
    <row r="241" spans="2:17" x14ac:dyDescent="0.15">
      <c r="B241" s="8" t="str">
        <f>VLOOKUP(G241,角色!A:B,2,FALSE)</f>
        <v>莲华</v>
      </c>
      <c r="C241" s="8" t="str">
        <f t="shared" si="28"/>
        <v>主动技能3</v>
      </c>
      <c r="D241" s="8">
        <f t="shared" si="30"/>
        <v>15</v>
      </c>
      <c r="E241" s="8">
        <f t="shared" si="31"/>
        <v>16</v>
      </c>
      <c r="F241" s="8">
        <f t="shared" si="32"/>
        <v>3</v>
      </c>
      <c r="G241" s="8">
        <f t="shared" si="29"/>
        <v>4</v>
      </c>
      <c r="H241" t="str">
        <f t="shared" si="33"/>
        <v>莲华主动技能3等级15</v>
      </c>
      <c r="I241" t="str">
        <f t="shared" si="34"/>
        <v>莲华主动技能3等级16</v>
      </c>
      <c r="J241" s="1">
        <v>235</v>
      </c>
      <c r="K241" s="1" t="e">
        <f>VLOOKUP(H241,主动技能!$A:$B,2,FALSE)</f>
        <v>#N/A</v>
      </c>
      <c r="L241" s="1">
        <f>_xlfn.IFNA(VLOOKUP(I241,主动技能!$A:$B,2,FALSE),0)</f>
        <v>0</v>
      </c>
      <c r="M241">
        <f t="shared" si="35"/>
        <v>45</v>
      </c>
      <c r="N241" s="1" t="s">
        <v>249</v>
      </c>
      <c r="O241" s="1">
        <f t="shared" si="36"/>
        <v>136</v>
      </c>
      <c r="P241" s="1" t="s">
        <v>250</v>
      </c>
      <c r="Q241" s="1" t="s">
        <v>250</v>
      </c>
    </row>
    <row r="242" spans="2:17" x14ac:dyDescent="0.15">
      <c r="B242" s="8" t="str">
        <f>VLOOKUP(G242,角色!A:B,2,FALSE)</f>
        <v>莲华</v>
      </c>
      <c r="C242" s="8" t="str">
        <f t="shared" si="28"/>
        <v>主动技能3</v>
      </c>
      <c r="D242" s="8">
        <f t="shared" si="30"/>
        <v>16</v>
      </c>
      <c r="E242" s="8">
        <f t="shared" si="31"/>
        <v>17</v>
      </c>
      <c r="F242" s="8">
        <f t="shared" si="32"/>
        <v>3</v>
      </c>
      <c r="G242" s="8">
        <f t="shared" si="29"/>
        <v>4</v>
      </c>
      <c r="H242" t="str">
        <f t="shared" si="33"/>
        <v>莲华主动技能3等级16</v>
      </c>
      <c r="I242" t="str">
        <f t="shared" si="34"/>
        <v>莲华主动技能3等级17</v>
      </c>
      <c r="J242" s="1">
        <v>236</v>
      </c>
      <c r="K242" s="1" t="e">
        <f>VLOOKUP(H242,主动技能!$A:$B,2,FALSE)</f>
        <v>#N/A</v>
      </c>
      <c r="L242" s="1">
        <f>_xlfn.IFNA(VLOOKUP(I242,主动技能!$A:$B,2,FALSE),0)</f>
        <v>0</v>
      </c>
      <c r="M242">
        <f t="shared" si="35"/>
        <v>48</v>
      </c>
      <c r="N242" s="1" t="s">
        <v>249</v>
      </c>
      <c r="O242" s="1">
        <f t="shared" si="36"/>
        <v>137</v>
      </c>
      <c r="P242" s="1" t="s">
        <v>250</v>
      </c>
      <c r="Q242" s="1" t="s">
        <v>250</v>
      </c>
    </row>
    <row r="243" spans="2:17" x14ac:dyDescent="0.15">
      <c r="B243" s="8" t="str">
        <f>VLOOKUP(G243,角色!A:B,2,FALSE)</f>
        <v>莲华</v>
      </c>
      <c r="C243" s="8" t="str">
        <f t="shared" si="28"/>
        <v>主动技能3</v>
      </c>
      <c r="D243" s="8">
        <f t="shared" si="30"/>
        <v>17</v>
      </c>
      <c r="E243" s="8">
        <f t="shared" si="31"/>
        <v>18</v>
      </c>
      <c r="F243" s="8">
        <f t="shared" si="32"/>
        <v>3</v>
      </c>
      <c r="G243" s="8">
        <f t="shared" si="29"/>
        <v>4</v>
      </c>
      <c r="H243" t="str">
        <f t="shared" si="33"/>
        <v>莲华主动技能3等级17</v>
      </c>
      <c r="I243" t="str">
        <f t="shared" si="34"/>
        <v>莲华主动技能3等级18</v>
      </c>
      <c r="J243" s="1">
        <v>237</v>
      </c>
      <c r="K243" s="1" t="e">
        <f>VLOOKUP(H243,主动技能!$A:$B,2,FALSE)</f>
        <v>#N/A</v>
      </c>
      <c r="L243" s="1">
        <f>_xlfn.IFNA(VLOOKUP(I243,主动技能!$A:$B,2,FALSE),0)</f>
        <v>0</v>
      </c>
      <c r="M243">
        <f t="shared" si="35"/>
        <v>51</v>
      </c>
      <c r="N243" s="1" t="s">
        <v>249</v>
      </c>
      <c r="O243" s="1">
        <f t="shared" si="36"/>
        <v>138</v>
      </c>
      <c r="P243" s="1" t="s">
        <v>250</v>
      </c>
      <c r="Q243" s="1" t="s">
        <v>250</v>
      </c>
    </row>
    <row r="244" spans="2:17" x14ac:dyDescent="0.15">
      <c r="B244" s="8" t="str">
        <f>VLOOKUP(G244,角色!A:B,2,FALSE)</f>
        <v>莲华</v>
      </c>
      <c r="C244" s="8" t="str">
        <f t="shared" si="28"/>
        <v>主动技能3</v>
      </c>
      <c r="D244" s="8">
        <f t="shared" si="30"/>
        <v>18</v>
      </c>
      <c r="E244" s="8">
        <f t="shared" si="31"/>
        <v>19</v>
      </c>
      <c r="F244" s="8">
        <f t="shared" si="32"/>
        <v>3</v>
      </c>
      <c r="G244" s="8">
        <f t="shared" si="29"/>
        <v>4</v>
      </c>
      <c r="H244" t="str">
        <f t="shared" si="33"/>
        <v>莲华主动技能3等级18</v>
      </c>
      <c r="I244" t="str">
        <f t="shared" si="34"/>
        <v>莲华主动技能3等级19</v>
      </c>
      <c r="J244" s="1">
        <v>238</v>
      </c>
      <c r="K244" s="1" t="e">
        <f>VLOOKUP(H244,主动技能!$A:$B,2,FALSE)</f>
        <v>#N/A</v>
      </c>
      <c r="L244" s="1">
        <f>_xlfn.IFNA(VLOOKUP(I244,主动技能!$A:$B,2,FALSE),0)</f>
        <v>0</v>
      </c>
      <c r="M244">
        <f t="shared" si="35"/>
        <v>54</v>
      </c>
      <c r="N244" s="1" t="s">
        <v>249</v>
      </c>
      <c r="O244" s="1">
        <f t="shared" si="36"/>
        <v>139</v>
      </c>
      <c r="P244" s="1" t="s">
        <v>250</v>
      </c>
      <c r="Q244" s="1" t="s">
        <v>250</v>
      </c>
    </row>
    <row r="245" spans="2:17" x14ac:dyDescent="0.15">
      <c r="B245" s="8" t="str">
        <f>VLOOKUP(G245,角色!A:B,2,FALSE)</f>
        <v>莲华</v>
      </c>
      <c r="C245" s="8" t="str">
        <f t="shared" si="28"/>
        <v>主动技能3</v>
      </c>
      <c r="D245" s="8">
        <f t="shared" si="30"/>
        <v>19</v>
      </c>
      <c r="E245" s="8">
        <f t="shared" si="31"/>
        <v>20</v>
      </c>
      <c r="F245" s="8">
        <f t="shared" si="32"/>
        <v>3</v>
      </c>
      <c r="G245" s="8">
        <f t="shared" si="29"/>
        <v>4</v>
      </c>
      <c r="H245" t="str">
        <f t="shared" si="33"/>
        <v>莲华主动技能3等级19</v>
      </c>
      <c r="I245" t="str">
        <f t="shared" si="34"/>
        <v>莲华主动技能3等级20</v>
      </c>
      <c r="J245" s="1">
        <v>239</v>
      </c>
      <c r="K245" s="1" t="e">
        <f>VLOOKUP(H245,主动技能!$A:$B,2,FALSE)</f>
        <v>#N/A</v>
      </c>
      <c r="L245" s="1">
        <f>_xlfn.IFNA(VLOOKUP(I245,主动技能!$A:$B,2,FALSE),0)</f>
        <v>0</v>
      </c>
      <c r="M245">
        <f t="shared" si="35"/>
        <v>57</v>
      </c>
      <c r="N245" s="1" t="s">
        <v>249</v>
      </c>
      <c r="O245" s="1">
        <f t="shared" si="36"/>
        <v>140</v>
      </c>
      <c r="P245" s="1" t="s">
        <v>250</v>
      </c>
      <c r="Q245" s="1" t="s">
        <v>250</v>
      </c>
    </row>
    <row r="246" spans="2:17" x14ac:dyDescent="0.15">
      <c r="B246" s="8" t="str">
        <f>VLOOKUP(G246,角色!A:B,2,FALSE)</f>
        <v>莲华</v>
      </c>
      <c r="C246" s="8" t="str">
        <f t="shared" si="28"/>
        <v>主动技能3</v>
      </c>
      <c r="D246" s="8">
        <f t="shared" si="30"/>
        <v>20</v>
      </c>
      <c r="E246" s="8">
        <f t="shared" si="31"/>
        <v>21</v>
      </c>
      <c r="F246" s="8">
        <f t="shared" si="32"/>
        <v>3</v>
      </c>
      <c r="G246" s="8">
        <f t="shared" si="29"/>
        <v>4</v>
      </c>
      <c r="H246" t="str">
        <f t="shared" si="33"/>
        <v>莲华主动技能3等级20</v>
      </c>
      <c r="I246" t="str">
        <f t="shared" si="34"/>
        <v>莲华主动技能3等级21</v>
      </c>
      <c r="J246" s="1">
        <v>240</v>
      </c>
      <c r="K246" s="1" t="e">
        <f>VLOOKUP(H246,主动技能!$A:$B,2,FALSE)</f>
        <v>#N/A</v>
      </c>
      <c r="L246" s="1">
        <f>_xlfn.IFNA(VLOOKUP(I246,主动技能!$A:$B,2,FALSE),0)</f>
        <v>0</v>
      </c>
      <c r="M246">
        <f t="shared" si="35"/>
        <v>60</v>
      </c>
      <c r="N246" s="1" t="s">
        <v>249</v>
      </c>
      <c r="O246" s="1">
        <f t="shared" si="36"/>
        <v>141</v>
      </c>
      <c r="P246" s="1" t="s">
        <v>250</v>
      </c>
      <c r="Q246" s="1" t="s">
        <v>250</v>
      </c>
    </row>
    <row r="247" spans="2:17" x14ac:dyDescent="0.15">
      <c r="B247" s="8" t="str">
        <f>VLOOKUP(G247,角色!A:B,2,FALSE)</f>
        <v>笈笙</v>
      </c>
      <c r="C247" s="8" t="str">
        <f t="shared" si="28"/>
        <v>主动技能1</v>
      </c>
      <c r="D247" s="8">
        <f t="shared" si="30"/>
        <v>1</v>
      </c>
      <c r="E247" s="8">
        <f t="shared" si="31"/>
        <v>2</v>
      </c>
      <c r="F247" s="8">
        <f t="shared" si="32"/>
        <v>1</v>
      </c>
      <c r="G247" s="8">
        <f t="shared" si="29"/>
        <v>5</v>
      </c>
      <c r="H247" t="str">
        <f t="shared" si="33"/>
        <v>笈笙主动技能1等级1</v>
      </c>
      <c r="I247" t="str">
        <f t="shared" si="34"/>
        <v>笈笙主动技能1等级2</v>
      </c>
      <c r="J247" s="1">
        <v>241</v>
      </c>
      <c r="K247" s="1" t="e">
        <f>VLOOKUP(H247,主动技能!$A:$B,2,FALSE)</f>
        <v>#N/A</v>
      </c>
      <c r="L247" s="1">
        <f>_xlfn.IFNA(VLOOKUP(I247,主动技能!$A:$B,2,FALSE),0)</f>
        <v>0</v>
      </c>
      <c r="M247">
        <f t="shared" si="35"/>
        <v>3</v>
      </c>
      <c r="N247" s="1" t="s">
        <v>249</v>
      </c>
      <c r="O247" s="1">
        <f t="shared" si="36"/>
        <v>142</v>
      </c>
      <c r="P247" s="1" t="s">
        <v>250</v>
      </c>
      <c r="Q247" s="1" t="s">
        <v>250</v>
      </c>
    </row>
    <row r="248" spans="2:17" x14ac:dyDescent="0.15">
      <c r="B248" s="8" t="str">
        <f>VLOOKUP(G248,角色!A:B,2,FALSE)</f>
        <v>笈笙</v>
      </c>
      <c r="C248" s="8" t="str">
        <f t="shared" si="28"/>
        <v>主动技能1</v>
      </c>
      <c r="D248" s="8">
        <f t="shared" si="30"/>
        <v>2</v>
      </c>
      <c r="E248" s="8">
        <f t="shared" si="31"/>
        <v>3</v>
      </c>
      <c r="F248" s="8">
        <f t="shared" si="32"/>
        <v>1</v>
      </c>
      <c r="G248" s="8">
        <f t="shared" si="29"/>
        <v>5</v>
      </c>
      <c r="H248" t="str">
        <f t="shared" si="33"/>
        <v>笈笙主动技能1等级2</v>
      </c>
      <c r="I248" t="str">
        <f t="shared" si="34"/>
        <v>笈笙主动技能1等级3</v>
      </c>
      <c r="J248" s="1">
        <v>242</v>
      </c>
      <c r="K248" s="1" t="e">
        <f>VLOOKUP(H248,主动技能!$A:$B,2,FALSE)</f>
        <v>#N/A</v>
      </c>
      <c r="L248" s="1">
        <f>_xlfn.IFNA(VLOOKUP(I248,主动技能!$A:$B,2,FALSE),0)</f>
        <v>0</v>
      </c>
      <c r="M248">
        <f t="shared" si="35"/>
        <v>6</v>
      </c>
      <c r="N248" s="1" t="s">
        <v>249</v>
      </c>
      <c r="O248" s="1">
        <f t="shared" si="36"/>
        <v>143</v>
      </c>
      <c r="P248" s="1" t="s">
        <v>250</v>
      </c>
      <c r="Q248" s="1" t="s">
        <v>250</v>
      </c>
    </row>
    <row r="249" spans="2:17" x14ac:dyDescent="0.15">
      <c r="B249" s="8" t="str">
        <f>VLOOKUP(G249,角色!A:B,2,FALSE)</f>
        <v>笈笙</v>
      </c>
      <c r="C249" s="8" t="str">
        <f t="shared" si="28"/>
        <v>主动技能1</v>
      </c>
      <c r="D249" s="8">
        <f t="shared" si="30"/>
        <v>3</v>
      </c>
      <c r="E249" s="8">
        <f t="shared" si="31"/>
        <v>4</v>
      </c>
      <c r="F249" s="8">
        <f t="shared" si="32"/>
        <v>1</v>
      </c>
      <c r="G249" s="8">
        <f t="shared" si="29"/>
        <v>5</v>
      </c>
      <c r="H249" t="str">
        <f t="shared" si="33"/>
        <v>笈笙主动技能1等级3</v>
      </c>
      <c r="I249" t="str">
        <f t="shared" si="34"/>
        <v>笈笙主动技能1等级4</v>
      </c>
      <c r="J249" s="1">
        <v>243</v>
      </c>
      <c r="K249" s="1" t="e">
        <f>VLOOKUP(H249,主动技能!$A:$B,2,FALSE)</f>
        <v>#N/A</v>
      </c>
      <c r="L249" s="1">
        <f>_xlfn.IFNA(VLOOKUP(I249,主动技能!$A:$B,2,FALSE),0)</f>
        <v>0</v>
      </c>
      <c r="M249">
        <f t="shared" si="35"/>
        <v>9</v>
      </c>
      <c r="N249" s="1" t="s">
        <v>249</v>
      </c>
      <c r="O249" s="1">
        <f t="shared" si="36"/>
        <v>144</v>
      </c>
      <c r="P249" s="1" t="s">
        <v>250</v>
      </c>
      <c r="Q249" s="1" t="s">
        <v>250</v>
      </c>
    </row>
    <row r="250" spans="2:17" x14ac:dyDescent="0.15">
      <c r="B250" s="8" t="str">
        <f>VLOOKUP(G250,角色!A:B,2,FALSE)</f>
        <v>笈笙</v>
      </c>
      <c r="C250" s="8" t="str">
        <f t="shared" si="28"/>
        <v>主动技能1</v>
      </c>
      <c r="D250" s="8">
        <f t="shared" si="30"/>
        <v>4</v>
      </c>
      <c r="E250" s="8">
        <f t="shared" si="31"/>
        <v>5</v>
      </c>
      <c r="F250" s="8">
        <f t="shared" si="32"/>
        <v>1</v>
      </c>
      <c r="G250" s="8">
        <f t="shared" si="29"/>
        <v>5</v>
      </c>
      <c r="H250" t="str">
        <f t="shared" si="33"/>
        <v>笈笙主动技能1等级4</v>
      </c>
      <c r="I250" t="str">
        <f t="shared" si="34"/>
        <v>笈笙主动技能1等级5</v>
      </c>
      <c r="J250" s="1">
        <v>244</v>
      </c>
      <c r="K250" s="1" t="e">
        <f>VLOOKUP(H250,主动技能!$A:$B,2,FALSE)</f>
        <v>#N/A</v>
      </c>
      <c r="L250" s="1">
        <f>_xlfn.IFNA(VLOOKUP(I250,主动技能!$A:$B,2,FALSE),0)</f>
        <v>0</v>
      </c>
      <c r="M250">
        <f t="shared" si="35"/>
        <v>12</v>
      </c>
      <c r="N250" s="1" t="s">
        <v>249</v>
      </c>
      <c r="O250" s="1">
        <f t="shared" si="36"/>
        <v>145</v>
      </c>
      <c r="P250" s="1" t="s">
        <v>250</v>
      </c>
      <c r="Q250" s="1" t="s">
        <v>250</v>
      </c>
    </row>
    <row r="251" spans="2:17" x14ac:dyDescent="0.15">
      <c r="B251" s="8" t="str">
        <f>VLOOKUP(G251,角色!A:B,2,FALSE)</f>
        <v>笈笙</v>
      </c>
      <c r="C251" s="8" t="str">
        <f t="shared" si="28"/>
        <v>主动技能1</v>
      </c>
      <c r="D251" s="8">
        <f t="shared" si="30"/>
        <v>5</v>
      </c>
      <c r="E251" s="8">
        <f t="shared" si="31"/>
        <v>6</v>
      </c>
      <c r="F251" s="8">
        <f t="shared" si="32"/>
        <v>1</v>
      </c>
      <c r="G251" s="8">
        <f t="shared" si="29"/>
        <v>5</v>
      </c>
      <c r="H251" t="str">
        <f t="shared" si="33"/>
        <v>笈笙主动技能1等级5</v>
      </c>
      <c r="I251" t="str">
        <f t="shared" si="34"/>
        <v>笈笙主动技能1等级6</v>
      </c>
      <c r="J251" s="1">
        <v>245</v>
      </c>
      <c r="K251" s="1" t="e">
        <f>VLOOKUP(H251,主动技能!$A:$B,2,FALSE)</f>
        <v>#N/A</v>
      </c>
      <c r="L251" s="1">
        <f>_xlfn.IFNA(VLOOKUP(I251,主动技能!$A:$B,2,FALSE),0)</f>
        <v>0</v>
      </c>
      <c r="M251">
        <f t="shared" si="35"/>
        <v>15</v>
      </c>
      <c r="N251" s="1" t="s">
        <v>249</v>
      </c>
      <c r="O251" s="1">
        <f t="shared" si="36"/>
        <v>146</v>
      </c>
      <c r="P251" s="1" t="s">
        <v>250</v>
      </c>
      <c r="Q251" s="1" t="s">
        <v>250</v>
      </c>
    </row>
    <row r="252" spans="2:17" x14ac:dyDescent="0.15">
      <c r="B252" s="8" t="str">
        <f>VLOOKUP(G252,角色!A:B,2,FALSE)</f>
        <v>笈笙</v>
      </c>
      <c r="C252" s="8" t="str">
        <f t="shared" si="28"/>
        <v>主动技能1</v>
      </c>
      <c r="D252" s="8">
        <f t="shared" si="30"/>
        <v>6</v>
      </c>
      <c r="E252" s="8">
        <f t="shared" si="31"/>
        <v>7</v>
      </c>
      <c r="F252" s="8">
        <f t="shared" si="32"/>
        <v>1</v>
      </c>
      <c r="G252" s="8">
        <f t="shared" si="29"/>
        <v>5</v>
      </c>
      <c r="H252" t="str">
        <f t="shared" si="33"/>
        <v>笈笙主动技能1等级6</v>
      </c>
      <c r="I252" t="str">
        <f t="shared" si="34"/>
        <v>笈笙主动技能1等级7</v>
      </c>
      <c r="J252" s="1">
        <v>246</v>
      </c>
      <c r="K252" s="1" t="e">
        <f>VLOOKUP(H252,主动技能!$A:$B,2,FALSE)</f>
        <v>#N/A</v>
      </c>
      <c r="L252" s="1">
        <f>_xlfn.IFNA(VLOOKUP(I252,主动技能!$A:$B,2,FALSE),0)</f>
        <v>0</v>
      </c>
      <c r="M252">
        <f t="shared" si="35"/>
        <v>18</v>
      </c>
      <c r="N252" s="1" t="s">
        <v>249</v>
      </c>
      <c r="O252" s="1">
        <f t="shared" si="36"/>
        <v>147</v>
      </c>
      <c r="P252" s="1" t="s">
        <v>250</v>
      </c>
      <c r="Q252" s="1" t="s">
        <v>250</v>
      </c>
    </row>
    <row r="253" spans="2:17" x14ac:dyDescent="0.15">
      <c r="B253" s="8" t="str">
        <f>VLOOKUP(G253,角色!A:B,2,FALSE)</f>
        <v>笈笙</v>
      </c>
      <c r="C253" s="8" t="str">
        <f t="shared" si="28"/>
        <v>主动技能1</v>
      </c>
      <c r="D253" s="8">
        <f t="shared" si="30"/>
        <v>7</v>
      </c>
      <c r="E253" s="8">
        <f t="shared" si="31"/>
        <v>8</v>
      </c>
      <c r="F253" s="8">
        <f t="shared" si="32"/>
        <v>1</v>
      </c>
      <c r="G253" s="8">
        <f t="shared" si="29"/>
        <v>5</v>
      </c>
      <c r="H253" t="str">
        <f t="shared" si="33"/>
        <v>笈笙主动技能1等级7</v>
      </c>
      <c r="I253" t="str">
        <f t="shared" si="34"/>
        <v>笈笙主动技能1等级8</v>
      </c>
      <c r="J253" s="1">
        <v>247</v>
      </c>
      <c r="K253" s="1" t="e">
        <f>VLOOKUP(H253,主动技能!$A:$B,2,FALSE)</f>
        <v>#N/A</v>
      </c>
      <c r="L253" s="1">
        <f>_xlfn.IFNA(VLOOKUP(I253,主动技能!$A:$B,2,FALSE),0)</f>
        <v>0</v>
      </c>
      <c r="M253">
        <f t="shared" si="35"/>
        <v>21</v>
      </c>
      <c r="N253" s="1" t="s">
        <v>249</v>
      </c>
      <c r="O253" s="1">
        <f t="shared" si="36"/>
        <v>148</v>
      </c>
      <c r="P253" s="1" t="s">
        <v>250</v>
      </c>
      <c r="Q253" s="1" t="s">
        <v>250</v>
      </c>
    </row>
    <row r="254" spans="2:17" x14ac:dyDescent="0.15">
      <c r="B254" s="8" t="str">
        <f>VLOOKUP(G254,角色!A:B,2,FALSE)</f>
        <v>笈笙</v>
      </c>
      <c r="C254" s="8" t="str">
        <f t="shared" si="28"/>
        <v>主动技能1</v>
      </c>
      <c r="D254" s="8">
        <f t="shared" si="30"/>
        <v>8</v>
      </c>
      <c r="E254" s="8">
        <f t="shared" si="31"/>
        <v>9</v>
      </c>
      <c r="F254" s="8">
        <f t="shared" si="32"/>
        <v>1</v>
      </c>
      <c r="G254" s="8">
        <f t="shared" si="29"/>
        <v>5</v>
      </c>
      <c r="H254" t="str">
        <f t="shared" si="33"/>
        <v>笈笙主动技能1等级8</v>
      </c>
      <c r="I254" t="str">
        <f t="shared" si="34"/>
        <v>笈笙主动技能1等级9</v>
      </c>
      <c r="J254" s="1">
        <v>248</v>
      </c>
      <c r="K254" s="1" t="e">
        <f>VLOOKUP(H254,主动技能!$A:$B,2,FALSE)</f>
        <v>#N/A</v>
      </c>
      <c r="L254" s="1">
        <f>_xlfn.IFNA(VLOOKUP(I254,主动技能!$A:$B,2,FALSE),0)</f>
        <v>0</v>
      </c>
      <c r="M254">
        <f t="shared" si="35"/>
        <v>24</v>
      </c>
      <c r="N254" s="1" t="s">
        <v>249</v>
      </c>
      <c r="O254" s="1">
        <f t="shared" si="36"/>
        <v>149</v>
      </c>
      <c r="P254" s="1" t="s">
        <v>250</v>
      </c>
      <c r="Q254" s="1" t="s">
        <v>250</v>
      </c>
    </row>
    <row r="255" spans="2:17" x14ac:dyDescent="0.15">
      <c r="B255" s="8" t="str">
        <f>VLOOKUP(G255,角色!A:B,2,FALSE)</f>
        <v>笈笙</v>
      </c>
      <c r="C255" s="8" t="str">
        <f t="shared" si="28"/>
        <v>主动技能1</v>
      </c>
      <c r="D255" s="8">
        <f t="shared" si="30"/>
        <v>9</v>
      </c>
      <c r="E255" s="8">
        <f t="shared" si="31"/>
        <v>10</v>
      </c>
      <c r="F255" s="8">
        <f t="shared" si="32"/>
        <v>1</v>
      </c>
      <c r="G255" s="8">
        <f t="shared" si="29"/>
        <v>5</v>
      </c>
      <c r="H255" t="str">
        <f t="shared" si="33"/>
        <v>笈笙主动技能1等级9</v>
      </c>
      <c r="I255" t="str">
        <f t="shared" si="34"/>
        <v>笈笙主动技能1等级10</v>
      </c>
      <c r="J255" s="1">
        <v>249</v>
      </c>
      <c r="K255" s="1" t="e">
        <f>VLOOKUP(H255,主动技能!$A:$B,2,FALSE)</f>
        <v>#N/A</v>
      </c>
      <c r="L255" s="1">
        <f>_xlfn.IFNA(VLOOKUP(I255,主动技能!$A:$B,2,FALSE),0)</f>
        <v>0</v>
      </c>
      <c r="M255">
        <f t="shared" si="35"/>
        <v>27</v>
      </c>
      <c r="N255" s="1" t="s">
        <v>249</v>
      </c>
      <c r="O255" s="1">
        <f t="shared" si="36"/>
        <v>150</v>
      </c>
      <c r="P255" s="1" t="s">
        <v>250</v>
      </c>
      <c r="Q255" s="1" t="s">
        <v>250</v>
      </c>
    </row>
    <row r="256" spans="2:17" x14ac:dyDescent="0.15">
      <c r="B256" s="8" t="str">
        <f>VLOOKUP(G256,角色!A:B,2,FALSE)</f>
        <v>笈笙</v>
      </c>
      <c r="C256" s="8" t="str">
        <f t="shared" si="28"/>
        <v>主动技能1</v>
      </c>
      <c r="D256" s="8">
        <f t="shared" si="30"/>
        <v>10</v>
      </c>
      <c r="E256" s="8">
        <f t="shared" si="31"/>
        <v>11</v>
      </c>
      <c r="F256" s="8">
        <f t="shared" si="32"/>
        <v>1</v>
      </c>
      <c r="G256" s="8">
        <f t="shared" si="29"/>
        <v>5</v>
      </c>
      <c r="H256" t="str">
        <f t="shared" si="33"/>
        <v>笈笙主动技能1等级10</v>
      </c>
      <c r="I256" t="str">
        <f t="shared" si="34"/>
        <v>笈笙主动技能1等级11</v>
      </c>
      <c r="J256" s="1">
        <v>250</v>
      </c>
      <c r="K256" s="1" t="e">
        <f>VLOOKUP(H256,主动技能!$A:$B,2,FALSE)</f>
        <v>#N/A</v>
      </c>
      <c r="L256" s="1">
        <f>_xlfn.IFNA(VLOOKUP(I256,主动技能!$A:$B,2,FALSE),0)</f>
        <v>0</v>
      </c>
      <c r="M256">
        <f t="shared" si="35"/>
        <v>30</v>
      </c>
      <c r="N256" s="1" t="s">
        <v>249</v>
      </c>
      <c r="O256" s="1">
        <f t="shared" si="36"/>
        <v>151</v>
      </c>
      <c r="P256" s="1" t="s">
        <v>250</v>
      </c>
      <c r="Q256" s="1" t="s">
        <v>250</v>
      </c>
    </row>
    <row r="257" spans="2:17" x14ac:dyDescent="0.15">
      <c r="B257" s="8" t="str">
        <f>VLOOKUP(G257,角色!A:B,2,FALSE)</f>
        <v>笈笙</v>
      </c>
      <c r="C257" s="8" t="str">
        <f t="shared" si="28"/>
        <v>主动技能1</v>
      </c>
      <c r="D257" s="8">
        <f t="shared" si="30"/>
        <v>11</v>
      </c>
      <c r="E257" s="8">
        <f t="shared" si="31"/>
        <v>12</v>
      </c>
      <c r="F257" s="8">
        <f t="shared" si="32"/>
        <v>1</v>
      </c>
      <c r="G257" s="8">
        <f t="shared" si="29"/>
        <v>5</v>
      </c>
      <c r="H257" t="str">
        <f t="shared" si="33"/>
        <v>笈笙主动技能1等级11</v>
      </c>
      <c r="I257" t="str">
        <f t="shared" si="34"/>
        <v>笈笙主动技能1等级12</v>
      </c>
      <c r="J257" s="1">
        <v>251</v>
      </c>
      <c r="K257" s="1" t="e">
        <f>VLOOKUP(H257,主动技能!$A:$B,2,FALSE)</f>
        <v>#N/A</v>
      </c>
      <c r="L257" s="1">
        <f>_xlfn.IFNA(VLOOKUP(I257,主动技能!$A:$B,2,FALSE),0)</f>
        <v>0</v>
      </c>
      <c r="M257">
        <f t="shared" si="35"/>
        <v>33</v>
      </c>
      <c r="N257" s="1" t="s">
        <v>249</v>
      </c>
      <c r="O257" s="1">
        <f t="shared" si="36"/>
        <v>152</v>
      </c>
      <c r="P257" s="1" t="s">
        <v>250</v>
      </c>
      <c r="Q257" s="1" t="s">
        <v>250</v>
      </c>
    </row>
    <row r="258" spans="2:17" x14ac:dyDescent="0.15">
      <c r="B258" s="8" t="str">
        <f>VLOOKUP(G258,角色!A:B,2,FALSE)</f>
        <v>笈笙</v>
      </c>
      <c r="C258" s="8" t="str">
        <f t="shared" si="28"/>
        <v>主动技能1</v>
      </c>
      <c r="D258" s="8">
        <f t="shared" si="30"/>
        <v>12</v>
      </c>
      <c r="E258" s="8">
        <f t="shared" si="31"/>
        <v>13</v>
      </c>
      <c r="F258" s="8">
        <f t="shared" si="32"/>
        <v>1</v>
      </c>
      <c r="G258" s="8">
        <f t="shared" si="29"/>
        <v>5</v>
      </c>
      <c r="H258" t="str">
        <f t="shared" si="33"/>
        <v>笈笙主动技能1等级12</v>
      </c>
      <c r="I258" t="str">
        <f t="shared" si="34"/>
        <v>笈笙主动技能1等级13</v>
      </c>
      <c r="J258" s="1">
        <v>252</v>
      </c>
      <c r="K258" s="1" t="e">
        <f>VLOOKUP(H258,主动技能!$A:$B,2,FALSE)</f>
        <v>#N/A</v>
      </c>
      <c r="L258" s="1">
        <f>_xlfn.IFNA(VLOOKUP(I258,主动技能!$A:$B,2,FALSE),0)</f>
        <v>0</v>
      </c>
      <c r="M258">
        <f t="shared" si="35"/>
        <v>36</v>
      </c>
      <c r="N258" s="1" t="s">
        <v>249</v>
      </c>
      <c r="O258" s="1">
        <f t="shared" si="36"/>
        <v>153</v>
      </c>
      <c r="P258" s="1" t="s">
        <v>250</v>
      </c>
      <c r="Q258" s="1" t="s">
        <v>250</v>
      </c>
    </row>
    <row r="259" spans="2:17" x14ac:dyDescent="0.15">
      <c r="B259" s="8" t="str">
        <f>VLOOKUP(G259,角色!A:B,2,FALSE)</f>
        <v>笈笙</v>
      </c>
      <c r="C259" s="8" t="str">
        <f t="shared" si="28"/>
        <v>主动技能1</v>
      </c>
      <c r="D259" s="8">
        <f t="shared" si="30"/>
        <v>13</v>
      </c>
      <c r="E259" s="8">
        <f t="shared" si="31"/>
        <v>14</v>
      </c>
      <c r="F259" s="8">
        <f t="shared" si="32"/>
        <v>1</v>
      </c>
      <c r="G259" s="8">
        <f t="shared" si="29"/>
        <v>5</v>
      </c>
      <c r="H259" t="str">
        <f t="shared" si="33"/>
        <v>笈笙主动技能1等级13</v>
      </c>
      <c r="I259" t="str">
        <f t="shared" si="34"/>
        <v>笈笙主动技能1等级14</v>
      </c>
      <c r="J259" s="1">
        <v>253</v>
      </c>
      <c r="K259" s="1" t="e">
        <f>VLOOKUP(H259,主动技能!$A:$B,2,FALSE)</f>
        <v>#N/A</v>
      </c>
      <c r="L259" s="1">
        <f>_xlfn.IFNA(VLOOKUP(I259,主动技能!$A:$B,2,FALSE),0)</f>
        <v>0</v>
      </c>
      <c r="M259">
        <f t="shared" si="35"/>
        <v>39</v>
      </c>
      <c r="N259" s="1" t="s">
        <v>249</v>
      </c>
      <c r="O259" s="1">
        <f t="shared" si="36"/>
        <v>154</v>
      </c>
      <c r="P259" s="1" t="s">
        <v>250</v>
      </c>
      <c r="Q259" s="1" t="s">
        <v>250</v>
      </c>
    </row>
    <row r="260" spans="2:17" x14ac:dyDescent="0.15">
      <c r="B260" s="8" t="str">
        <f>VLOOKUP(G260,角色!A:B,2,FALSE)</f>
        <v>笈笙</v>
      </c>
      <c r="C260" s="8" t="str">
        <f t="shared" si="28"/>
        <v>主动技能1</v>
      </c>
      <c r="D260" s="8">
        <f t="shared" si="30"/>
        <v>14</v>
      </c>
      <c r="E260" s="8">
        <f t="shared" si="31"/>
        <v>15</v>
      </c>
      <c r="F260" s="8">
        <f t="shared" si="32"/>
        <v>1</v>
      </c>
      <c r="G260" s="8">
        <f t="shared" si="29"/>
        <v>5</v>
      </c>
      <c r="H260" t="str">
        <f t="shared" si="33"/>
        <v>笈笙主动技能1等级14</v>
      </c>
      <c r="I260" t="str">
        <f t="shared" si="34"/>
        <v>笈笙主动技能1等级15</v>
      </c>
      <c r="J260" s="1">
        <v>254</v>
      </c>
      <c r="K260" s="1" t="e">
        <f>VLOOKUP(H260,主动技能!$A:$B,2,FALSE)</f>
        <v>#N/A</v>
      </c>
      <c r="L260" s="1">
        <f>_xlfn.IFNA(VLOOKUP(I260,主动技能!$A:$B,2,FALSE),0)</f>
        <v>0</v>
      </c>
      <c r="M260">
        <f t="shared" si="35"/>
        <v>42</v>
      </c>
      <c r="N260" s="1" t="s">
        <v>249</v>
      </c>
      <c r="O260" s="1">
        <f t="shared" si="36"/>
        <v>155</v>
      </c>
      <c r="P260" s="1" t="s">
        <v>250</v>
      </c>
      <c r="Q260" s="1" t="s">
        <v>250</v>
      </c>
    </row>
    <row r="261" spans="2:17" x14ac:dyDescent="0.15">
      <c r="B261" s="8" t="str">
        <f>VLOOKUP(G261,角色!A:B,2,FALSE)</f>
        <v>笈笙</v>
      </c>
      <c r="C261" s="8" t="str">
        <f t="shared" si="28"/>
        <v>主动技能1</v>
      </c>
      <c r="D261" s="8">
        <f t="shared" si="30"/>
        <v>15</v>
      </c>
      <c r="E261" s="8">
        <f t="shared" si="31"/>
        <v>16</v>
      </c>
      <c r="F261" s="8">
        <f t="shared" si="32"/>
        <v>1</v>
      </c>
      <c r="G261" s="8">
        <f t="shared" si="29"/>
        <v>5</v>
      </c>
      <c r="H261" t="str">
        <f t="shared" si="33"/>
        <v>笈笙主动技能1等级15</v>
      </c>
      <c r="I261" t="str">
        <f t="shared" si="34"/>
        <v>笈笙主动技能1等级16</v>
      </c>
      <c r="J261" s="1">
        <v>255</v>
      </c>
      <c r="K261" s="1" t="e">
        <f>VLOOKUP(H261,主动技能!$A:$B,2,FALSE)</f>
        <v>#N/A</v>
      </c>
      <c r="L261" s="1">
        <f>_xlfn.IFNA(VLOOKUP(I261,主动技能!$A:$B,2,FALSE),0)</f>
        <v>0</v>
      </c>
      <c r="M261">
        <f t="shared" si="35"/>
        <v>45</v>
      </c>
      <c r="N261" s="1" t="s">
        <v>249</v>
      </c>
      <c r="O261" s="1">
        <f t="shared" si="36"/>
        <v>156</v>
      </c>
      <c r="P261" s="1" t="s">
        <v>250</v>
      </c>
      <c r="Q261" s="1" t="s">
        <v>250</v>
      </c>
    </row>
    <row r="262" spans="2:17" x14ac:dyDescent="0.15">
      <c r="B262" s="8" t="str">
        <f>VLOOKUP(G262,角色!A:B,2,FALSE)</f>
        <v>笈笙</v>
      </c>
      <c r="C262" s="8" t="str">
        <f t="shared" si="28"/>
        <v>主动技能1</v>
      </c>
      <c r="D262" s="8">
        <f t="shared" si="30"/>
        <v>16</v>
      </c>
      <c r="E262" s="8">
        <f t="shared" si="31"/>
        <v>17</v>
      </c>
      <c r="F262" s="8">
        <f t="shared" si="32"/>
        <v>1</v>
      </c>
      <c r="G262" s="8">
        <f t="shared" si="29"/>
        <v>5</v>
      </c>
      <c r="H262" t="str">
        <f t="shared" si="33"/>
        <v>笈笙主动技能1等级16</v>
      </c>
      <c r="I262" t="str">
        <f t="shared" si="34"/>
        <v>笈笙主动技能1等级17</v>
      </c>
      <c r="J262" s="1">
        <v>256</v>
      </c>
      <c r="K262" s="1" t="e">
        <f>VLOOKUP(H262,主动技能!$A:$B,2,FALSE)</f>
        <v>#N/A</v>
      </c>
      <c r="L262" s="1">
        <f>_xlfn.IFNA(VLOOKUP(I262,主动技能!$A:$B,2,FALSE),0)</f>
        <v>0</v>
      </c>
      <c r="M262">
        <f t="shared" si="35"/>
        <v>48</v>
      </c>
      <c r="N262" s="1" t="s">
        <v>249</v>
      </c>
      <c r="O262" s="1">
        <f t="shared" si="36"/>
        <v>157</v>
      </c>
      <c r="P262" s="1" t="s">
        <v>250</v>
      </c>
      <c r="Q262" s="1" t="s">
        <v>250</v>
      </c>
    </row>
    <row r="263" spans="2:17" x14ac:dyDescent="0.15">
      <c r="B263" s="8" t="str">
        <f>VLOOKUP(G263,角色!A:B,2,FALSE)</f>
        <v>笈笙</v>
      </c>
      <c r="C263" s="8" t="str">
        <f t="shared" si="28"/>
        <v>主动技能1</v>
      </c>
      <c r="D263" s="8">
        <f t="shared" si="30"/>
        <v>17</v>
      </c>
      <c r="E263" s="8">
        <f t="shared" si="31"/>
        <v>18</v>
      </c>
      <c r="F263" s="8">
        <f t="shared" si="32"/>
        <v>1</v>
      </c>
      <c r="G263" s="8">
        <f t="shared" si="29"/>
        <v>5</v>
      </c>
      <c r="H263" t="str">
        <f t="shared" si="33"/>
        <v>笈笙主动技能1等级17</v>
      </c>
      <c r="I263" t="str">
        <f t="shared" si="34"/>
        <v>笈笙主动技能1等级18</v>
      </c>
      <c r="J263" s="1">
        <v>257</v>
      </c>
      <c r="K263" s="1" t="e">
        <f>VLOOKUP(H263,主动技能!$A:$B,2,FALSE)</f>
        <v>#N/A</v>
      </c>
      <c r="L263" s="1">
        <f>_xlfn.IFNA(VLOOKUP(I263,主动技能!$A:$B,2,FALSE),0)</f>
        <v>0</v>
      </c>
      <c r="M263">
        <f t="shared" si="35"/>
        <v>51</v>
      </c>
      <c r="N263" s="1" t="s">
        <v>249</v>
      </c>
      <c r="O263" s="1">
        <f t="shared" si="36"/>
        <v>158</v>
      </c>
      <c r="P263" s="1" t="s">
        <v>250</v>
      </c>
      <c r="Q263" s="1" t="s">
        <v>250</v>
      </c>
    </row>
    <row r="264" spans="2:17" x14ac:dyDescent="0.15">
      <c r="B264" s="8" t="str">
        <f>VLOOKUP(G264,角色!A:B,2,FALSE)</f>
        <v>笈笙</v>
      </c>
      <c r="C264" s="8" t="str">
        <f t="shared" ref="C264:C327" si="37">C$4&amp;F264</f>
        <v>主动技能1</v>
      </c>
      <c r="D264" s="8">
        <f t="shared" si="30"/>
        <v>18</v>
      </c>
      <c r="E264" s="8">
        <f t="shared" si="31"/>
        <v>19</v>
      </c>
      <c r="F264" s="8">
        <f t="shared" si="32"/>
        <v>1</v>
      </c>
      <c r="G264" s="8">
        <f t="shared" ref="G264:G327" si="38">IF((F264=1)*(D264=1),G263+1,G263)</f>
        <v>5</v>
      </c>
      <c r="H264" t="str">
        <f t="shared" si="33"/>
        <v>笈笙主动技能1等级18</v>
      </c>
      <c r="I264" t="str">
        <f t="shared" si="34"/>
        <v>笈笙主动技能1等级19</v>
      </c>
      <c r="J264" s="1">
        <v>258</v>
      </c>
      <c r="K264" s="1" t="e">
        <f>VLOOKUP(H264,主动技能!$A:$B,2,FALSE)</f>
        <v>#N/A</v>
      </c>
      <c r="L264" s="1">
        <f>_xlfn.IFNA(VLOOKUP(I264,主动技能!$A:$B,2,FALSE),0)</f>
        <v>0</v>
      </c>
      <c r="M264">
        <f t="shared" si="35"/>
        <v>54</v>
      </c>
      <c r="N264" s="1" t="s">
        <v>249</v>
      </c>
      <c r="O264" s="1">
        <f t="shared" si="36"/>
        <v>159</v>
      </c>
      <c r="P264" s="1" t="s">
        <v>250</v>
      </c>
      <c r="Q264" s="1" t="s">
        <v>250</v>
      </c>
    </row>
    <row r="265" spans="2:17" x14ac:dyDescent="0.15">
      <c r="B265" s="8" t="str">
        <f>VLOOKUP(G265,角色!A:B,2,FALSE)</f>
        <v>笈笙</v>
      </c>
      <c r="C265" s="8" t="str">
        <f t="shared" si="37"/>
        <v>主动技能1</v>
      </c>
      <c r="D265" s="8">
        <f t="shared" ref="D265:D328" si="39">IF(D264=D$5,1,D264+1)</f>
        <v>19</v>
      </c>
      <c r="E265" s="8">
        <f t="shared" ref="E265:E328" si="40">IF(E264=E$5,2,E264+1)</f>
        <v>20</v>
      </c>
      <c r="F265" s="8">
        <f t="shared" ref="F265:F328" si="41">IF(D265=1,IF(F264=$F$5,1,F264+1),F264)</f>
        <v>1</v>
      </c>
      <c r="G265" s="8">
        <f t="shared" si="38"/>
        <v>5</v>
      </c>
      <c r="H265" t="str">
        <f t="shared" si="33"/>
        <v>笈笙主动技能1等级19</v>
      </c>
      <c r="I265" t="str">
        <f t="shared" si="34"/>
        <v>笈笙主动技能1等级20</v>
      </c>
      <c r="J265" s="1">
        <v>259</v>
      </c>
      <c r="K265" s="1" t="e">
        <f>VLOOKUP(H265,主动技能!$A:$B,2,FALSE)</f>
        <v>#N/A</v>
      </c>
      <c r="L265" s="1">
        <f>_xlfn.IFNA(VLOOKUP(I265,主动技能!$A:$B,2,FALSE),0)</f>
        <v>0</v>
      </c>
      <c r="M265">
        <f t="shared" si="35"/>
        <v>57</v>
      </c>
      <c r="N265" s="1" t="s">
        <v>249</v>
      </c>
      <c r="O265" s="1">
        <f t="shared" si="36"/>
        <v>160</v>
      </c>
      <c r="P265" s="1" t="s">
        <v>250</v>
      </c>
      <c r="Q265" s="1" t="s">
        <v>250</v>
      </c>
    </row>
    <row r="266" spans="2:17" x14ac:dyDescent="0.15">
      <c r="B266" s="8" t="str">
        <f>VLOOKUP(G266,角色!A:B,2,FALSE)</f>
        <v>笈笙</v>
      </c>
      <c r="C266" s="8" t="str">
        <f t="shared" si="37"/>
        <v>主动技能1</v>
      </c>
      <c r="D266" s="8">
        <f t="shared" si="39"/>
        <v>20</v>
      </c>
      <c r="E266" s="8">
        <f t="shared" si="40"/>
        <v>21</v>
      </c>
      <c r="F266" s="8">
        <f t="shared" si="41"/>
        <v>1</v>
      </c>
      <c r="G266" s="8">
        <f t="shared" si="38"/>
        <v>5</v>
      </c>
      <c r="H266" t="str">
        <f t="shared" si="33"/>
        <v>笈笙主动技能1等级20</v>
      </c>
      <c r="I266" t="str">
        <f t="shared" si="34"/>
        <v>笈笙主动技能1等级21</v>
      </c>
      <c r="J266" s="1">
        <v>260</v>
      </c>
      <c r="K266" s="1" t="e">
        <f>VLOOKUP(H266,主动技能!$A:$B,2,FALSE)</f>
        <v>#N/A</v>
      </c>
      <c r="L266" s="1">
        <f>_xlfn.IFNA(VLOOKUP(I266,主动技能!$A:$B,2,FALSE),0)</f>
        <v>0</v>
      </c>
      <c r="M266">
        <f t="shared" si="35"/>
        <v>60</v>
      </c>
      <c r="N266" s="1" t="s">
        <v>249</v>
      </c>
      <c r="O266" s="1">
        <f t="shared" si="36"/>
        <v>161</v>
      </c>
      <c r="P266" s="1" t="s">
        <v>250</v>
      </c>
      <c r="Q266" s="1" t="s">
        <v>250</v>
      </c>
    </row>
    <row r="267" spans="2:17" x14ac:dyDescent="0.15">
      <c r="B267" s="8" t="str">
        <f>VLOOKUP(G267,角色!A:B,2,FALSE)</f>
        <v>笈笙</v>
      </c>
      <c r="C267" s="8" t="str">
        <f t="shared" si="37"/>
        <v>主动技能2</v>
      </c>
      <c r="D267" s="8">
        <f t="shared" si="39"/>
        <v>1</v>
      </c>
      <c r="E267" s="8">
        <f t="shared" si="40"/>
        <v>2</v>
      </c>
      <c r="F267" s="8">
        <f t="shared" si="41"/>
        <v>2</v>
      </c>
      <c r="G267" s="8">
        <f t="shared" si="38"/>
        <v>5</v>
      </c>
      <c r="H267" t="str">
        <f t="shared" si="33"/>
        <v>笈笙主动技能2等级1</v>
      </c>
      <c r="I267" t="str">
        <f t="shared" si="34"/>
        <v>笈笙主动技能2等级2</v>
      </c>
      <c r="J267" s="1">
        <v>261</v>
      </c>
      <c r="K267" s="1" t="e">
        <f>VLOOKUP(H267,主动技能!$A:$B,2,FALSE)</f>
        <v>#N/A</v>
      </c>
      <c r="L267" s="1">
        <f>_xlfn.IFNA(VLOOKUP(I267,主动技能!$A:$B,2,FALSE),0)</f>
        <v>0</v>
      </c>
      <c r="M267">
        <f t="shared" si="35"/>
        <v>3</v>
      </c>
      <c r="N267" s="1" t="s">
        <v>249</v>
      </c>
      <c r="O267" s="1">
        <f t="shared" si="36"/>
        <v>162</v>
      </c>
      <c r="P267" s="1" t="s">
        <v>250</v>
      </c>
      <c r="Q267" s="1" t="s">
        <v>250</v>
      </c>
    </row>
    <row r="268" spans="2:17" x14ac:dyDescent="0.15">
      <c r="B268" s="8" t="str">
        <f>VLOOKUP(G268,角色!A:B,2,FALSE)</f>
        <v>笈笙</v>
      </c>
      <c r="C268" s="8" t="str">
        <f t="shared" si="37"/>
        <v>主动技能2</v>
      </c>
      <c r="D268" s="8">
        <f t="shared" si="39"/>
        <v>2</v>
      </c>
      <c r="E268" s="8">
        <f t="shared" si="40"/>
        <v>3</v>
      </c>
      <c r="F268" s="8">
        <f t="shared" si="41"/>
        <v>2</v>
      </c>
      <c r="G268" s="8">
        <f t="shared" si="38"/>
        <v>5</v>
      </c>
      <c r="H268" t="str">
        <f t="shared" si="33"/>
        <v>笈笙主动技能2等级2</v>
      </c>
      <c r="I268" t="str">
        <f t="shared" si="34"/>
        <v>笈笙主动技能2等级3</v>
      </c>
      <c r="J268" s="1">
        <v>262</v>
      </c>
      <c r="K268" s="1" t="e">
        <f>VLOOKUP(H268,主动技能!$A:$B,2,FALSE)</f>
        <v>#N/A</v>
      </c>
      <c r="L268" s="1">
        <f>_xlfn.IFNA(VLOOKUP(I268,主动技能!$A:$B,2,FALSE),0)</f>
        <v>0</v>
      </c>
      <c r="M268">
        <f t="shared" si="35"/>
        <v>6</v>
      </c>
      <c r="N268" s="1" t="s">
        <v>249</v>
      </c>
      <c r="O268" s="1">
        <f t="shared" si="36"/>
        <v>163</v>
      </c>
      <c r="P268" s="1" t="s">
        <v>250</v>
      </c>
      <c r="Q268" s="1" t="s">
        <v>250</v>
      </c>
    </row>
    <row r="269" spans="2:17" x14ac:dyDescent="0.15">
      <c r="B269" s="8" t="str">
        <f>VLOOKUP(G269,角色!A:B,2,FALSE)</f>
        <v>笈笙</v>
      </c>
      <c r="C269" s="8" t="str">
        <f t="shared" si="37"/>
        <v>主动技能2</v>
      </c>
      <c r="D269" s="8">
        <f t="shared" si="39"/>
        <v>3</v>
      </c>
      <c r="E269" s="8">
        <f t="shared" si="40"/>
        <v>4</v>
      </c>
      <c r="F269" s="8">
        <f t="shared" si="41"/>
        <v>2</v>
      </c>
      <c r="G269" s="8">
        <f t="shared" si="38"/>
        <v>5</v>
      </c>
      <c r="H269" t="str">
        <f t="shared" si="33"/>
        <v>笈笙主动技能2等级3</v>
      </c>
      <c r="I269" t="str">
        <f t="shared" si="34"/>
        <v>笈笙主动技能2等级4</v>
      </c>
      <c r="J269" s="1">
        <v>263</v>
      </c>
      <c r="K269" s="1" t="e">
        <f>VLOOKUP(H269,主动技能!$A:$B,2,FALSE)</f>
        <v>#N/A</v>
      </c>
      <c r="L269" s="1">
        <f>_xlfn.IFNA(VLOOKUP(I269,主动技能!$A:$B,2,FALSE),0)</f>
        <v>0</v>
      </c>
      <c r="M269">
        <f t="shared" si="35"/>
        <v>9</v>
      </c>
      <c r="N269" s="1" t="s">
        <v>249</v>
      </c>
      <c r="O269" s="1">
        <f t="shared" si="36"/>
        <v>164</v>
      </c>
      <c r="P269" s="1" t="s">
        <v>250</v>
      </c>
      <c r="Q269" s="1" t="s">
        <v>250</v>
      </c>
    </row>
    <row r="270" spans="2:17" x14ac:dyDescent="0.15">
      <c r="B270" s="8" t="str">
        <f>VLOOKUP(G270,角色!A:B,2,FALSE)</f>
        <v>笈笙</v>
      </c>
      <c r="C270" s="8" t="str">
        <f t="shared" si="37"/>
        <v>主动技能2</v>
      </c>
      <c r="D270" s="8">
        <f t="shared" si="39"/>
        <v>4</v>
      </c>
      <c r="E270" s="8">
        <f t="shared" si="40"/>
        <v>5</v>
      </c>
      <c r="F270" s="8">
        <f t="shared" si="41"/>
        <v>2</v>
      </c>
      <c r="G270" s="8">
        <f t="shared" si="38"/>
        <v>5</v>
      </c>
      <c r="H270" t="str">
        <f t="shared" si="33"/>
        <v>笈笙主动技能2等级4</v>
      </c>
      <c r="I270" t="str">
        <f t="shared" si="34"/>
        <v>笈笙主动技能2等级5</v>
      </c>
      <c r="J270" s="1">
        <v>264</v>
      </c>
      <c r="K270" s="1" t="e">
        <f>VLOOKUP(H270,主动技能!$A:$B,2,FALSE)</f>
        <v>#N/A</v>
      </c>
      <c r="L270" s="1">
        <f>_xlfn.IFNA(VLOOKUP(I270,主动技能!$A:$B,2,FALSE),0)</f>
        <v>0</v>
      </c>
      <c r="M270">
        <f t="shared" si="35"/>
        <v>12</v>
      </c>
      <c r="N270" s="1" t="s">
        <v>249</v>
      </c>
      <c r="O270" s="1">
        <f t="shared" si="36"/>
        <v>165</v>
      </c>
      <c r="P270" s="1" t="s">
        <v>250</v>
      </c>
      <c r="Q270" s="1" t="s">
        <v>250</v>
      </c>
    </row>
    <row r="271" spans="2:17" x14ac:dyDescent="0.15">
      <c r="B271" s="8" t="str">
        <f>VLOOKUP(G271,角色!A:B,2,FALSE)</f>
        <v>笈笙</v>
      </c>
      <c r="C271" s="8" t="str">
        <f t="shared" si="37"/>
        <v>主动技能2</v>
      </c>
      <c r="D271" s="8">
        <f t="shared" si="39"/>
        <v>5</v>
      </c>
      <c r="E271" s="8">
        <f t="shared" si="40"/>
        <v>6</v>
      </c>
      <c r="F271" s="8">
        <f t="shared" si="41"/>
        <v>2</v>
      </c>
      <c r="G271" s="8">
        <f t="shared" si="38"/>
        <v>5</v>
      </c>
      <c r="H271" t="str">
        <f t="shared" si="33"/>
        <v>笈笙主动技能2等级5</v>
      </c>
      <c r="I271" t="str">
        <f t="shared" si="34"/>
        <v>笈笙主动技能2等级6</v>
      </c>
      <c r="J271" s="1">
        <v>265</v>
      </c>
      <c r="K271" s="1" t="e">
        <f>VLOOKUP(H271,主动技能!$A:$B,2,FALSE)</f>
        <v>#N/A</v>
      </c>
      <c r="L271" s="1">
        <f>_xlfn.IFNA(VLOOKUP(I271,主动技能!$A:$B,2,FALSE),0)</f>
        <v>0</v>
      </c>
      <c r="M271">
        <f t="shared" si="35"/>
        <v>15</v>
      </c>
      <c r="N271" s="1" t="s">
        <v>249</v>
      </c>
      <c r="O271" s="1">
        <f t="shared" si="36"/>
        <v>166</v>
      </c>
      <c r="P271" s="1" t="s">
        <v>250</v>
      </c>
      <c r="Q271" s="1" t="s">
        <v>250</v>
      </c>
    </row>
    <row r="272" spans="2:17" x14ac:dyDescent="0.15">
      <c r="B272" s="8" t="str">
        <f>VLOOKUP(G272,角色!A:B,2,FALSE)</f>
        <v>笈笙</v>
      </c>
      <c r="C272" s="8" t="str">
        <f t="shared" si="37"/>
        <v>主动技能2</v>
      </c>
      <c r="D272" s="8">
        <f t="shared" si="39"/>
        <v>6</v>
      </c>
      <c r="E272" s="8">
        <f t="shared" si="40"/>
        <v>7</v>
      </c>
      <c r="F272" s="8">
        <f t="shared" si="41"/>
        <v>2</v>
      </c>
      <c r="G272" s="8">
        <f t="shared" si="38"/>
        <v>5</v>
      </c>
      <c r="H272" t="str">
        <f t="shared" si="33"/>
        <v>笈笙主动技能2等级6</v>
      </c>
      <c r="I272" t="str">
        <f t="shared" si="34"/>
        <v>笈笙主动技能2等级7</v>
      </c>
      <c r="J272" s="1">
        <v>266</v>
      </c>
      <c r="K272" s="1" t="e">
        <f>VLOOKUP(H272,主动技能!$A:$B,2,FALSE)</f>
        <v>#N/A</v>
      </c>
      <c r="L272" s="1">
        <f>_xlfn.IFNA(VLOOKUP(I272,主动技能!$A:$B,2,FALSE),0)</f>
        <v>0</v>
      </c>
      <c r="M272">
        <f t="shared" si="35"/>
        <v>18</v>
      </c>
      <c r="N272" s="1" t="s">
        <v>249</v>
      </c>
      <c r="O272" s="1">
        <f t="shared" si="36"/>
        <v>167</v>
      </c>
      <c r="P272" s="1" t="s">
        <v>250</v>
      </c>
      <c r="Q272" s="1" t="s">
        <v>250</v>
      </c>
    </row>
    <row r="273" spans="2:17" x14ac:dyDescent="0.15">
      <c r="B273" s="8" t="str">
        <f>VLOOKUP(G273,角色!A:B,2,FALSE)</f>
        <v>笈笙</v>
      </c>
      <c r="C273" s="8" t="str">
        <f t="shared" si="37"/>
        <v>主动技能2</v>
      </c>
      <c r="D273" s="8">
        <f t="shared" si="39"/>
        <v>7</v>
      </c>
      <c r="E273" s="8">
        <f t="shared" si="40"/>
        <v>8</v>
      </c>
      <c r="F273" s="8">
        <f t="shared" si="41"/>
        <v>2</v>
      </c>
      <c r="G273" s="8">
        <f t="shared" si="38"/>
        <v>5</v>
      </c>
      <c r="H273" t="str">
        <f t="shared" si="33"/>
        <v>笈笙主动技能2等级7</v>
      </c>
      <c r="I273" t="str">
        <f t="shared" si="34"/>
        <v>笈笙主动技能2等级8</v>
      </c>
      <c r="J273" s="1">
        <v>267</v>
      </c>
      <c r="K273" s="1" t="e">
        <f>VLOOKUP(H273,主动技能!$A:$B,2,FALSE)</f>
        <v>#N/A</v>
      </c>
      <c r="L273" s="1">
        <f>_xlfn.IFNA(VLOOKUP(I273,主动技能!$A:$B,2,FALSE),0)</f>
        <v>0</v>
      </c>
      <c r="M273">
        <f t="shared" si="35"/>
        <v>21</v>
      </c>
      <c r="N273" s="1" t="s">
        <v>249</v>
      </c>
      <c r="O273" s="1">
        <f t="shared" si="36"/>
        <v>168</v>
      </c>
      <c r="P273" s="1" t="s">
        <v>250</v>
      </c>
      <c r="Q273" s="1" t="s">
        <v>250</v>
      </c>
    </row>
    <row r="274" spans="2:17" x14ac:dyDescent="0.15">
      <c r="B274" s="8" t="str">
        <f>VLOOKUP(G274,角色!A:B,2,FALSE)</f>
        <v>笈笙</v>
      </c>
      <c r="C274" s="8" t="str">
        <f t="shared" si="37"/>
        <v>主动技能2</v>
      </c>
      <c r="D274" s="8">
        <f t="shared" si="39"/>
        <v>8</v>
      </c>
      <c r="E274" s="8">
        <f t="shared" si="40"/>
        <v>9</v>
      </c>
      <c r="F274" s="8">
        <f t="shared" si="41"/>
        <v>2</v>
      </c>
      <c r="G274" s="8">
        <f t="shared" si="38"/>
        <v>5</v>
      </c>
      <c r="H274" t="str">
        <f t="shared" si="33"/>
        <v>笈笙主动技能2等级8</v>
      </c>
      <c r="I274" t="str">
        <f t="shared" si="34"/>
        <v>笈笙主动技能2等级9</v>
      </c>
      <c r="J274" s="1">
        <v>268</v>
      </c>
      <c r="K274" s="1" t="e">
        <f>VLOOKUP(H274,主动技能!$A:$B,2,FALSE)</f>
        <v>#N/A</v>
      </c>
      <c r="L274" s="1">
        <f>_xlfn.IFNA(VLOOKUP(I274,主动技能!$A:$B,2,FALSE),0)</f>
        <v>0</v>
      </c>
      <c r="M274">
        <f t="shared" si="35"/>
        <v>24</v>
      </c>
      <c r="N274" s="1" t="s">
        <v>249</v>
      </c>
      <c r="O274" s="1">
        <f t="shared" si="36"/>
        <v>169</v>
      </c>
      <c r="P274" s="1" t="s">
        <v>250</v>
      </c>
      <c r="Q274" s="1" t="s">
        <v>250</v>
      </c>
    </row>
    <row r="275" spans="2:17" x14ac:dyDescent="0.15">
      <c r="B275" s="8" t="str">
        <f>VLOOKUP(G275,角色!A:B,2,FALSE)</f>
        <v>笈笙</v>
      </c>
      <c r="C275" s="8" t="str">
        <f t="shared" si="37"/>
        <v>主动技能2</v>
      </c>
      <c r="D275" s="8">
        <f t="shared" si="39"/>
        <v>9</v>
      </c>
      <c r="E275" s="8">
        <f t="shared" si="40"/>
        <v>10</v>
      </c>
      <c r="F275" s="8">
        <f t="shared" si="41"/>
        <v>2</v>
      </c>
      <c r="G275" s="8">
        <f t="shared" si="38"/>
        <v>5</v>
      </c>
      <c r="H275" t="str">
        <f t="shared" si="33"/>
        <v>笈笙主动技能2等级9</v>
      </c>
      <c r="I275" t="str">
        <f t="shared" si="34"/>
        <v>笈笙主动技能2等级10</v>
      </c>
      <c r="J275" s="1">
        <v>269</v>
      </c>
      <c r="K275" s="1" t="e">
        <f>VLOOKUP(H275,主动技能!$A:$B,2,FALSE)</f>
        <v>#N/A</v>
      </c>
      <c r="L275" s="1">
        <f>_xlfn.IFNA(VLOOKUP(I275,主动技能!$A:$B,2,FALSE),0)</f>
        <v>0</v>
      </c>
      <c r="M275">
        <f t="shared" si="35"/>
        <v>27</v>
      </c>
      <c r="N275" s="1" t="s">
        <v>249</v>
      </c>
      <c r="O275" s="1">
        <f t="shared" si="36"/>
        <v>170</v>
      </c>
      <c r="P275" s="1" t="s">
        <v>250</v>
      </c>
      <c r="Q275" s="1" t="s">
        <v>250</v>
      </c>
    </row>
    <row r="276" spans="2:17" x14ac:dyDescent="0.15">
      <c r="B276" s="8" t="str">
        <f>VLOOKUP(G276,角色!A:B,2,FALSE)</f>
        <v>笈笙</v>
      </c>
      <c r="C276" s="8" t="str">
        <f t="shared" si="37"/>
        <v>主动技能2</v>
      </c>
      <c r="D276" s="8">
        <f t="shared" si="39"/>
        <v>10</v>
      </c>
      <c r="E276" s="8">
        <f t="shared" si="40"/>
        <v>11</v>
      </c>
      <c r="F276" s="8">
        <f t="shared" si="41"/>
        <v>2</v>
      </c>
      <c r="G276" s="8">
        <f t="shared" si="38"/>
        <v>5</v>
      </c>
      <c r="H276" t="str">
        <f t="shared" si="33"/>
        <v>笈笙主动技能2等级10</v>
      </c>
      <c r="I276" t="str">
        <f t="shared" si="34"/>
        <v>笈笙主动技能2等级11</v>
      </c>
      <c r="J276" s="1">
        <v>270</v>
      </c>
      <c r="K276" s="1" t="e">
        <f>VLOOKUP(H276,主动技能!$A:$B,2,FALSE)</f>
        <v>#N/A</v>
      </c>
      <c r="L276" s="1">
        <f>_xlfn.IFNA(VLOOKUP(I276,主动技能!$A:$B,2,FALSE),0)</f>
        <v>0</v>
      </c>
      <c r="M276">
        <f t="shared" si="35"/>
        <v>30</v>
      </c>
      <c r="N276" s="1" t="s">
        <v>249</v>
      </c>
      <c r="O276" s="1">
        <f t="shared" si="36"/>
        <v>171</v>
      </c>
      <c r="P276" s="1" t="s">
        <v>250</v>
      </c>
      <c r="Q276" s="1" t="s">
        <v>250</v>
      </c>
    </row>
    <row r="277" spans="2:17" x14ac:dyDescent="0.15">
      <c r="B277" s="8" t="str">
        <f>VLOOKUP(G277,角色!A:B,2,FALSE)</f>
        <v>笈笙</v>
      </c>
      <c r="C277" s="8" t="str">
        <f t="shared" si="37"/>
        <v>主动技能2</v>
      </c>
      <c r="D277" s="8">
        <f t="shared" si="39"/>
        <v>11</v>
      </c>
      <c r="E277" s="8">
        <f t="shared" si="40"/>
        <v>12</v>
      </c>
      <c r="F277" s="8">
        <f t="shared" si="41"/>
        <v>2</v>
      </c>
      <c r="G277" s="8">
        <f t="shared" si="38"/>
        <v>5</v>
      </c>
      <c r="H277" t="str">
        <f t="shared" si="33"/>
        <v>笈笙主动技能2等级11</v>
      </c>
      <c r="I277" t="str">
        <f t="shared" si="34"/>
        <v>笈笙主动技能2等级12</v>
      </c>
      <c r="J277" s="1">
        <v>271</v>
      </c>
      <c r="K277" s="1" t="e">
        <f>VLOOKUP(H277,主动技能!$A:$B,2,FALSE)</f>
        <v>#N/A</v>
      </c>
      <c r="L277" s="1">
        <f>_xlfn.IFNA(VLOOKUP(I277,主动技能!$A:$B,2,FALSE),0)</f>
        <v>0</v>
      </c>
      <c r="M277">
        <f t="shared" si="35"/>
        <v>33</v>
      </c>
      <c r="N277" s="1" t="s">
        <v>249</v>
      </c>
      <c r="O277" s="1">
        <f t="shared" si="36"/>
        <v>172</v>
      </c>
      <c r="P277" s="1" t="s">
        <v>250</v>
      </c>
      <c r="Q277" s="1" t="s">
        <v>250</v>
      </c>
    </row>
    <row r="278" spans="2:17" x14ac:dyDescent="0.15">
      <c r="B278" s="8" t="str">
        <f>VLOOKUP(G278,角色!A:B,2,FALSE)</f>
        <v>笈笙</v>
      </c>
      <c r="C278" s="8" t="str">
        <f t="shared" si="37"/>
        <v>主动技能2</v>
      </c>
      <c r="D278" s="8">
        <f t="shared" si="39"/>
        <v>12</v>
      </c>
      <c r="E278" s="8">
        <f t="shared" si="40"/>
        <v>13</v>
      </c>
      <c r="F278" s="8">
        <f t="shared" si="41"/>
        <v>2</v>
      </c>
      <c r="G278" s="8">
        <f t="shared" si="38"/>
        <v>5</v>
      </c>
      <c r="H278" t="str">
        <f t="shared" si="33"/>
        <v>笈笙主动技能2等级12</v>
      </c>
      <c r="I278" t="str">
        <f t="shared" si="34"/>
        <v>笈笙主动技能2等级13</v>
      </c>
      <c r="J278" s="1">
        <v>272</v>
      </c>
      <c r="K278" s="1" t="e">
        <f>VLOOKUP(H278,主动技能!$A:$B,2,FALSE)</f>
        <v>#N/A</v>
      </c>
      <c r="L278" s="1">
        <f>_xlfn.IFNA(VLOOKUP(I278,主动技能!$A:$B,2,FALSE),0)</f>
        <v>0</v>
      </c>
      <c r="M278">
        <f t="shared" si="35"/>
        <v>36</v>
      </c>
      <c r="N278" s="1" t="s">
        <v>249</v>
      </c>
      <c r="O278" s="1">
        <f t="shared" si="36"/>
        <v>173</v>
      </c>
      <c r="P278" s="1" t="s">
        <v>250</v>
      </c>
      <c r="Q278" s="1" t="s">
        <v>250</v>
      </c>
    </row>
    <row r="279" spans="2:17" x14ac:dyDescent="0.15">
      <c r="B279" s="8" t="str">
        <f>VLOOKUP(G279,角色!A:B,2,FALSE)</f>
        <v>笈笙</v>
      </c>
      <c r="C279" s="8" t="str">
        <f t="shared" si="37"/>
        <v>主动技能2</v>
      </c>
      <c r="D279" s="8">
        <f t="shared" si="39"/>
        <v>13</v>
      </c>
      <c r="E279" s="8">
        <f t="shared" si="40"/>
        <v>14</v>
      </c>
      <c r="F279" s="8">
        <f t="shared" si="41"/>
        <v>2</v>
      </c>
      <c r="G279" s="8">
        <f t="shared" si="38"/>
        <v>5</v>
      </c>
      <c r="H279" t="str">
        <f t="shared" si="33"/>
        <v>笈笙主动技能2等级13</v>
      </c>
      <c r="I279" t="str">
        <f t="shared" si="34"/>
        <v>笈笙主动技能2等级14</v>
      </c>
      <c r="J279" s="1">
        <v>273</v>
      </c>
      <c r="K279" s="1" t="e">
        <f>VLOOKUP(H279,主动技能!$A:$B,2,FALSE)</f>
        <v>#N/A</v>
      </c>
      <c r="L279" s="1">
        <f>_xlfn.IFNA(VLOOKUP(I279,主动技能!$A:$B,2,FALSE),0)</f>
        <v>0</v>
      </c>
      <c r="M279">
        <f t="shared" si="35"/>
        <v>39</v>
      </c>
      <c r="N279" s="1" t="s">
        <v>249</v>
      </c>
      <c r="O279" s="1">
        <f t="shared" si="36"/>
        <v>174</v>
      </c>
      <c r="P279" s="1" t="s">
        <v>250</v>
      </c>
      <c r="Q279" s="1" t="s">
        <v>250</v>
      </c>
    </row>
    <row r="280" spans="2:17" x14ac:dyDescent="0.15">
      <c r="B280" s="8" t="str">
        <f>VLOOKUP(G280,角色!A:B,2,FALSE)</f>
        <v>笈笙</v>
      </c>
      <c r="C280" s="8" t="str">
        <f t="shared" si="37"/>
        <v>主动技能2</v>
      </c>
      <c r="D280" s="8">
        <f t="shared" si="39"/>
        <v>14</v>
      </c>
      <c r="E280" s="8">
        <f t="shared" si="40"/>
        <v>15</v>
      </c>
      <c r="F280" s="8">
        <f t="shared" si="41"/>
        <v>2</v>
      </c>
      <c r="G280" s="8">
        <f t="shared" si="38"/>
        <v>5</v>
      </c>
      <c r="H280" t="str">
        <f t="shared" ref="H280:H343" si="42">$B280&amp;$C280&amp;D$6&amp;D280</f>
        <v>笈笙主动技能2等级14</v>
      </c>
      <c r="I280" t="str">
        <f t="shared" ref="I280:I343" si="43">$B280&amp;$C280&amp;E$6&amp;E280</f>
        <v>笈笙主动技能2等级15</v>
      </c>
      <c r="J280" s="1">
        <v>274</v>
      </c>
      <c r="K280" s="1" t="e">
        <f>VLOOKUP(H280,主动技能!$A:$B,2,FALSE)</f>
        <v>#N/A</v>
      </c>
      <c r="L280" s="1">
        <f>_xlfn.IFNA(VLOOKUP(I280,主动技能!$A:$B,2,FALSE),0)</f>
        <v>0</v>
      </c>
      <c r="M280">
        <f t="shared" si="35"/>
        <v>42</v>
      </c>
      <c r="N280" s="1" t="s">
        <v>249</v>
      </c>
      <c r="O280" s="1">
        <f t="shared" si="36"/>
        <v>175</v>
      </c>
      <c r="P280" s="1" t="s">
        <v>250</v>
      </c>
      <c r="Q280" s="1" t="s">
        <v>250</v>
      </c>
    </row>
    <row r="281" spans="2:17" x14ac:dyDescent="0.15">
      <c r="B281" s="8" t="str">
        <f>VLOOKUP(G281,角色!A:B,2,FALSE)</f>
        <v>笈笙</v>
      </c>
      <c r="C281" s="8" t="str">
        <f t="shared" si="37"/>
        <v>主动技能2</v>
      </c>
      <c r="D281" s="8">
        <f t="shared" si="39"/>
        <v>15</v>
      </c>
      <c r="E281" s="8">
        <f t="shared" si="40"/>
        <v>16</v>
      </c>
      <c r="F281" s="8">
        <f t="shared" si="41"/>
        <v>2</v>
      </c>
      <c r="G281" s="8">
        <f t="shared" si="38"/>
        <v>5</v>
      </c>
      <c r="H281" t="str">
        <f t="shared" si="42"/>
        <v>笈笙主动技能2等级15</v>
      </c>
      <c r="I281" t="str">
        <f t="shared" si="43"/>
        <v>笈笙主动技能2等级16</v>
      </c>
      <c r="J281" s="1">
        <v>275</v>
      </c>
      <c r="K281" s="1" t="e">
        <f>VLOOKUP(H281,主动技能!$A:$B,2,FALSE)</f>
        <v>#N/A</v>
      </c>
      <c r="L281" s="1">
        <f>_xlfn.IFNA(VLOOKUP(I281,主动技能!$A:$B,2,FALSE),0)</f>
        <v>0</v>
      </c>
      <c r="M281">
        <f t="shared" si="35"/>
        <v>45</v>
      </c>
      <c r="N281" s="1" t="s">
        <v>249</v>
      </c>
      <c r="O281" s="1">
        <f t="shared" si="36"/>
        <v>176</v>
      </c>
      <c r="P281" s="1" t="s">
        <v>250</v>
      </c>
      <c r="Q281" s="1" t="s">
        <v>250</v>
      </c>
    </row>
    <row r="282" spans="2:17" x14ac:dyDescent="0.15">
      <c r="B282" s="8" t="str">
        <f>VLOOKUP(G282,角色!A:B,2,FALSE)</f>
        <v>笈笙</v>
      </c>
      <c r="C282" s="8" t="str">
        <f t="shared" si="37"/>
        <v>主动技能2</v>
      </c>
      <c r="D282" s="8">
        <f t="shared" si="39"/>
        <v>16</v>
      </c>
      <c r="E282" s="8">
        <f t="shared" si="40"/>
        <v>17</v>
      </c>
      <c r="F282" s="8">
        <f t="shared" si="41"/>
        <v>2</v>
      </c>
      <c r="G282" s="8">
        <f t="shared" si="38"/>
        <v>5</v>
      </c>
      <c r="H282" t="str">
        <f t="shared" si="42"/>
        <v>笈笙主动技能2等级16</v>
      </c>
      <c r="I282" t="str">
        <f t="shared" si="43"/>
        <v>笈笙主动技能2等级17</v>
      </c>
      <c r="J282" s="1">
        <v>276</v>
      </c>
      <c r="K282" s="1" t="e">
        <f>VLOOKUP(H282,主动技能!$A:$B,2,FALSE)</f>
        <v>#N/A</v>
      </c>
      <c r="L282" s="1">
        <f>_xlfn.IFNA(VLOOKUP(I282,主动技能!$A:$B,2,FALSE),0)</f>
        <v>0</v>
      </c>
      <c r="M282">
        <f t="shared" si="35"/>
        <v>48</v>
      </c>
      <c r="N282" s="1" t="s">
        <v>249</v>
      </c>
      <c r="O282" s="1">
        <f t="shared" si="36"/>
        <v>177</v>
      </c>
      <c r="P282" s="1" t="s">
        <v>250</v>
      </c>
      <c r="Q282" s="1" t="s">
        <v>250</v>
      </c>
    </row>
    <row r="283" spans="2:17" x14ac:dyDescent="0.15">
      <c r="B283" s="8" t="str">
        <f>VLOOKUP(G283,角色!A:B,2,FALSE)</f>
        <v>笈笙</v>
      </c>
      <c r="C283" s="8" t="str">
        <f t="shared" si="37"/>
        <v>主动技能2</v>
      </c>
      <c r="D283" s="8">
        <f t="shared" si="39"/>
        <v>17</v>
      </c>
      <c r="E283" s="8">
        <f t="shared" si="40"/>
        <v>18</v>
      </c>
      <c r="F283" s="8">
        <f t="shared" si="41"/>
        <v>2</v>
      </c>
      <c r="G283" s="8">
        <f t="shared" si="38"/>
        <v>5</v>
      </c>
      <c r="H283" t="str">
        <f t="shared" si="42"/>
        <v>笈笙主动技能2等级17</v>
      </c>
      <c r="I283" t="str">
        <f t="shared" si="43"/>
        <v>笈笙主动技能2等级18</v>
      </c>
      <c r="J283" s="1">
        <v>277</v>
      </c>
      <c r="K283" s="1" t="e">
        <f>VLOOKUP(H283,主动技能!$A:$B,2,FALSE)</f>
        <v>#N/A</v>
      </c>
      <c r="L283" s="1">
        <f>_xlfn.IFNA(VLOOKUP(I283,主动技能!$A:$B,2,FALSE),0)</f>
        <v>0</v>
      </c>
      <c r="M283">
        <f t="shared" si="35"/>
        <v>51</v>
      </c>
      <c r="N283" s="1" t="s">
        <v>249</v>
      </c>
      <c r="O283" s="1">
        <f t="shared" si="36"/>
        <v>178</v>
      </c>
      <c r="P283" s="1" t="s">
        <v>250</v>
      </c>
      <c r="Q283" s="1" t="s">
        <v>250</v>
      </c>
    </row>
    <row r="284" spans="2:17" x14ac:dyDescent="0.15">
      <c r="B284" s="8" t="str">
        <f>VLOOKUP(G284,角色!A:B,2,FALSE)</f>
        <v>笈笙</v>
      </c>
      <c r="C284" s="8" t="str">
        <f t="shared" si="37"/>
        <v>主动技能2</v>
      </c>
      <c r="D284" s="8">
        <f t="shared" si="39"/>
        <v>18</v>
      </c>
      <c r="E284" s="8">
        <f t="shared" si="40"/>
        <v>19</v>
      </c>
      <c r="F284" s="8">
        <f t="shared" si="41"/>
        <v>2</v>
      </c>
      <c r="G284" s="8">
        <f t="shared" si="38"/>
        <v>5</v>
      </c>
      <c r="H284" t="str">
        <f t="shared" si="42"/>
        <v>笈笙主动技能2等级18</v>
      </c>
      <c r="I284" t="str">
        <f t="shared" si="43"/>
        <v>笈笙主动技能2等级19</v>
      </c>
      <c r="J284" s="1">
        <v>278</v>
      </c>
      <c r="K284" s="1" t="e">
        <f>VLOOKUP(H284,主动技能!$A:$B,2,FALSE)</f>
        <v>#N/A</v>
      </c>
      <c r="L284" s="1">
        <f>_xlfn.IFNA(VLOOKUP(I284,主动技能!$A:$B,2,FALSE),0)</f>
        <v>0</v>
      </c>
      <c r="M284">
        <f t="shared" ref="M284:M347" si="44">M264</f>
        <v>54</v>
      </c>
      <c r="N284" s="1" t="s">
        <v>249</v>
      </c>
      <c r="O284" s="1">
        <f t="shared" si="36"/>
        <v>179</v>
      </c>
      <c r="P284" s="1" t="s">
        <v>250</v>
      </c>
      <c r="Q284" s="1" t="s">
        <v>250</v>
      </c>
    </row>
    <row r="285" spans="2:17" x14ac:dyDescent="0.15">
      <c r="B285" s="8" t="str">
        <f>VLOOKUP(G285,角色!A:B,2,FALSE)</f>
        <v>笈笙</v>
      </c>
      <c r="C285" s="8" t="str">
        <f t="shared" si="37"/>
        <v>主动技能2</v>
      </c>
      <c r="D285" s="8">
        <f t="shared" si="39"/>
        <v>19</v>
      </c>
      <c r="E285" s="8">
        <f t="shared" si="40"/>
        <v>20</v>
      </c>
      <c r="F285" s="8">
        <f t="shared" si="41"/>
        <v>2</v>
      </c>
      <c r="G285" s="8">
        <f t="shared" si="38"/>
        <v>5</v>
      </c>
      <c r="H285" t="str">
        <f t="shared" si="42"/>
        <v>笈笙主动技能2等级19</v>
      </c>
      <c r="I285" t="str">
        <f t="shared" si="43"/>
        <v>笈笙主动技能2等级20</v>
      </c>
      <c r="J285" s="1">
        <v>279</v>
      </c>
      <c r="K285" s="1" t="e">
        <f>VLOOKUP(H285,主动技能!$A:$B,2,FALSE)</f>
        <v>#N/A</v>
      </c>
      <c r="L285" s="1">
        <f>_xlfn.IFNA(VLOOKUP(I285,主动技能!$A:$B,2,FALSE),0)</f>
        <v>0</v>
      </c>
      <c r="M285">
        <f t="shared" si="44"/>
        <v>57</v>
      </c>
      <c r="N285" s="1" t="s">
        <v>249</v>
      </c>
      <c r="O285" s="1">
        <f t="shared" si="36"/>
        <v>180</v>
      </c>
      <c r="P285" s="1" t="s">
        <v>250</v>
      </c>
      <c r="Q285" s="1" t="s">
        <v>250</v>
      </c>
    </row>
    <row r="286" spans="2:17" x14ac:dyDescent="0.15">
      <c r="B286" s="8" t="str">
        <f>VLOOKUP(G286,角色!A:B,2,FALSE)</f>
        <v>笈笙</v>
      </c>
      <c r="C286" s="8" t="str">
        <f t="shared" si="37"/>
        <v>主动技能2</v>
      </c>
      <c r="D286" s="8">
        <f t="shared" si="39"/>
        <v>20</v>
      </c>
      <c r="E286" s="8">
        <f t="shared" si="40"/>
        <v>21</v>
      </c>
      <c r="F286" s="8">
        <f t="shared" si="41"/>
        <v>2</v>
      </c>
      <c r="G286" s="8">
        <f t="shared" si="38"/>
        <v>5</v>
      </c>
      <c r="H286" t="str">
        <f t="shared" si="42"/>
        <v>笈笙主动技能2等级20</v>
      </c>
      <c r="I286" t="str">
        <f t="shared" si="43"/>
        <v>笈笙主动技能2等级21</v>
      </c>
      <c r="J286" s="1">
        <v>280</v>
      </c>
      <c r="K286" s="1" t="e">
        <f>VLOOKUP(H286,主动技能!$A:$B,2,FALSE)</f>
        <v>#N/A</v>
      </c>
      <c r="L286" s="1">
        <f>_xlfn.IFNA(VLOOKUP(I286,主动技能!$A:$B,2,FALSE),0)</f>
        <v>0</v>
      </c>
      <c r="M286">
        <f t="shared" si="44"/>
        <v>60</v>
      </c>
      <c r="N286" s="1" t="s">
        <v>249</v>
      </c>
      <c r="O286" s="1">
        <f t="shared" si="36"/>
        <v>181</v>
      </c>
      <c r="P286" s="1" t="s">
        <v>250</v>
      </c>
      <c r="Q286" s="1" t="s">
        <v>250</v>
      </c>
    </row>
    <row r="287" spans="2:17" x14ac:dyDescent="0.15">
      <c r="B287" s="8" t="str">
        <f>VLOOKUP(G287,角色!A:B,2,FALSE)</f>
        <v>笈笙</v>
      </c>
      <c r="C287" s="8" t="str">
        <f t="shared" si="37"/>
        <v>主动技能3</v>
      </c>
      <c r="D287" s="8">
        <f t="shared" si="39"/>
        <v>1</v>
      </c>
      <c r="E287" s="8">
        <f t="shared" si="40"/>
        <v>2</v>
      </c>
      <c r="F287" s="8">
        <f t="shared" si="41"/>
        <v>3</v>
      </c>
      <c r="G287" s="8">
        <f t="shared" si="38"/>
        <v>5</v>
      </c>
      <c r="H287" t="str">
        <f t="shared" si="42"/>
        <v>笈笙主动技能3等级1</v>
      </c>
      <c r="I287" t="str">
        <f t="shared" si="43"/>
        <v>笈笙主动技能3等级2</v>
      </c>
      <c r="J287" s="1">
        <v>281</v>
      </c>
      <c r="K287" s="1" t="e">
        <f>VLOOKUP(H287,主动技能!$A:$B,2,FALSE)</f>
        <v>#N/A</v>
      </c>
      <c r="L287" s="1">
        <f>_xlfn.IFNA(VLOOKUP(I287,主动技能!$A:$B,2,FALSE),0)</f>
        <v>0</v>
      </c>
      <c r="M287">
        <f t="shared" si="44"/>
        <v>3</v>
      </c>
      <c r="N287" s="1" t="s">
        <v>249</v>
      </c>
      <c r="O287" s="1">
        <f t="shared" si="36"/>
        <v>182</v>
      </c>
      <c r="P287" s="1" t="s">
        <v>250</v>
      </c>
      <c r="Q287" s="1" t="s">
        <v>250</v>
      </c>
    </row>
    <row r="288" spans="2:17" x14ac:dyDescent="0.15">
      <c r="B288" s="8" t="str">
        <f>VLOOKUP(G288,角色!A:B,2,FALSE)</f>
        <v>笈笙</v>
      </c>
      <c r="C288" s="8" t="str">
        <f t="shared" si="37"/>
        <v>主动技能3</v>
      </c>
      <c r="D288" s="8">
        <f t="shared" si="39"/>
        <v>2</v>
      </c>
      <c r="E288" s="8">
        <f t="shared" si="40"/>
        <v>3</v>
      </c>
      <c r="F288" s="8">
        <f t="shared" si="41"/>
        <v>3</v>
      </c>
      <c r="G288" s="8">
        <f t="shared" si="38"/>
        <v>5</v>
      </c>
      <c r="H288" t="str">
        <f t="shared" si="42"/>
        <v>笈笙主动技能3等级2</v>
      </c>
      <c r="I288" t="str">
        <f t="shared" si="43"/>
        <v>笈笙主动技能3等级3</v>
      </c>
      <c r="J288" s="1">
        <v>282</v>
      </c>
      <c r="K288" s="1" t="e">
        <f>VLOOKUP(H288,主动技能!$A:$B,2,FALSE)</f>
        <v>#N/A</v>
      </c>
      <c r="L288" s="1">
        <f>_xlfn.IFNA(VLOOKUP(I288,主动技能!$A:$B,2,FALSE),0)</f>
        <v>0</v>
      </c>
      <c r="M288">
        <f t="shared" si="44"/>
        <v>6</v>
      </c>
      <c r="N288" s="1" t="s">
        <v>249</v>
      </c>
      <c r="O288" s="1">
        <f t="shared" si="36"/>
        <v>183</v>
      </c>
      <c r="P288" s="1" t="s">
        <v>250</v>
      </c>
      <c r="Q288" s="1" t="s">
        <v>250</v>
      </c>
    </row>
    <row r="289" spans="2:17" x14ac:dyDescent="0.15">
      <c r="B289" s="8" t="str">
        <f>VLOOKUP(G289,角色!A:B,2,FALSE)</f>
        <v>笈笙</v>
      </c>
      <c r="C289" s="8" t="str">
        <f t="shared" si="37"/>
        <v>主动技能3</v>
      </c>
      <c r="D289" s="8">
        <f t="shared" si="39"/>
        <v>3</v>
      </c>
      <c r="E289" s="8">
        <f t="shared" si="40"/>
        <v>4</v>
      </c>
      <c r="F289" s="8">
        <f t="shared" si="41"/>
        <v>3</v>
      </c>
      <c r="G289" s="8">
        <f t="shared" si="38"/>
        <v>5</v>
      </c>
      <c r="H289" t="str">
        <f t="shared" si="42"/>
        <v>笈笙主动技能3等级3</v>
      </c>
      <c r="I289" t="str">
        <f t="shared" si="43"/>
        <v>笈笙主动技能3等级4</v>
      </c>
      <c r="J289" s="1">
        <v>283</v>
      </c>
      <c r="K289" s="1" t="e">
        <f>VLOOKUP(H289,主动技能!$A:$B,2,FALSE)</f>
        <v>#N/A</v>
      </c>
      <c r="L289" s="1">
        <f>_xlfn.IFNA(VLOOKUP(I289,主动技能!$A:$B,2,FALSE),0)</f>
        <v>0</v>
      </c>
      <c r="M289">
        <f t="shared" si="44"/>
        <v>9</v>
      </c>
      <c r="N289" s="1" t="s">
        <v>249</v>
      </c>
      <c r="O289" s="1">
        <f t="shared" si="36"/>
        <v>184</v>
      </c>
      <c r="P289" s="1" t="s">
        <v>250</v>
      </c>
      <c r="Q289" s="1" t="s">
        <v>250</v>
      </c>
    </row>
    <row r="290" spans="2:17" x14ac:dyDescent="0.15">
      <c r="B290" s="8" t="str">
        <f>VLOOKUP(G290,角色!A:B,2,FALSE)</f>
        <v>笈笙</v>
      </c>
      <c r="C290" s="8" t="str">
        <f t="shared" si="37"/>
        <v>主动技能3</v>
      </c>
      <c r="D290" s="8">
        <f t="shared" si="39"/>
        <v>4</v>
      </c>
      <c r="E290" s="8">
        <f t="shared" si="40"/>
        <v>5</v>
      </c>
      <c r="F290" s="8">
        <f t="shared" si="41"/>
        <v>3</v>
      </c>
      <c r="G290" s="8">
        <f t="shared" si="38"/>
        <v>5</v>
      </c>
      <c r="H290" t="str">
        <f t="shared" si="42"/>
        <v>笈笙主动技能3等级4</v>
      </c>
      <c r="I290" t="str">
        <f t="shared" si="43"/>
        <v>笈笙主动技能3等级5</v>
      </c>
      <c r="J290" s="1">
        <v>284</v>
      </c>
      <c r="K290" s="1" t="e">
        <f>VLOOKUP(H290,主动技能!$A:$B,2,FALSE)</f>
        <v>#N/A</v>
      </c>
      <c r="L290" s="1">
        <f>_xlfn.IFNA(VLOOKUP(I290,主动技能!$A:$B,2,FALSE),0)</f>
        <v>0</v>
      </c>
      <c r="M290">
        <f t="shared" si="44"/>
        <v>12</v>
      </c>
      <c r="N290" s="1" t="s">
        <v>249</v>
      </c>
      <c r="O290" s="1">
        <f t="shared" si="36"/>
        <v>185</v>
      </c>
      <c r="P290" s="1" t="s">
        <v>250</v>
      </c>
      <c r="Q290" s="1" t="s">
        <v>250</v>
      </c>
    </row>
    <row r="291" spans="2:17" x14ac:dyDescent="0.15">
      <c r="B291" s="8" t="str">
        <f>VLOOKUP(G291,角色!A:B,2,FALSE)</f>
        <v>笈笙</v>
      </c>
      <c r="C291" s="8" t="str">
        <f t="shared" si="37"/>
        <v>主动技能3</v>
      </c>
      <c r="D291" s="8">
        <f t="shared" si="39"/>
        <v>5</v>
      </c>
      <c r="E291" s="8">
        <f t="shared" si="40"/>
        <v>6</v>
      </c>
      <c r="F291" s="8">
        <f t="shared" si="41"/>
        <v>3</v>
      </c>
      <c r="G291" s="8">
        <f t="shared" si="38"/>
        <v>5</v>
      </c>
      <c r="H291" t="str">
        <f t="shared" si="42"/>
        <v>笈笙主动技能3等级5</v>
      </c>
      <c r="I291" t="str">
        <f t="shared" si="43"/>
        <v>笈笙主动技能3等级6</v>
      </c>
      <c r="J291" s="1">
        <v>285</v>
      </c>
      <c r="K291" s="1" t="e">
        <f>VLOOKUP(H291,主动技能!$A:$B,2,FALSE)</f>
        <v>#N/A</v>
      </c>
      <c r="L291" s="1">
        <f>_xlfn.IFNA(VLOOKUP(I291,主动技能!$A:$B,2,FALSE),0)</f>
        <v>0</v>
      </c>
      <c r="M291">
        <f t="shared" si="44"/>
        <v>15</v>
      </c>
      <c r="N291" s="1" t="s">
        <v>249</v>
      </c>
      <c r="O291" s="1">
        <f t="shared" si="36"/>
        <v>186</v>
      </c>
      <c r="P291" s="1" t="s">
        <v>250</v>
      </c>
      <c r="Q291" s="1" t="s">
        <v>250</v>
      </c>
    </row>
    <row r="292" spans="2:17" x14ac:dyDescent="0.15">
      <c r="B292" s="8" t="str">
        <f>VLOOKUP(G292,角色!A:B,2,FALSE)</f>
        <v>笈笙</v>
      </c>
      <c r="C292" s="8" t="str">
        <f t="shared" si="37"/>
        <v>主动技能3</v>
      </c>
      <c r="D292" s="8">
        <f t="shared" si="39"/>
        <v>6</v>
      </c>
      <c r="E292" s="8">
        <f t="shared" si="40"/>
        <v>7</v>
      </c>
      <c r="F292" s="8">
        <f t="shared" si="41"/>
        <v>3</v>
      </c>
      <c r="G292" s="8">
        <f t="shared" si="38"/>
        <v>5</v>
      </c>
      <c r="H292" t="str">
        <f t="shared" si="42"/>
        <v>笈笙主动技能3等级6</v>
      </c>
      <c r="I292" t="str">
        <f t="shared" si="43"/>
        <v>笈笙主动技能3等级7</v>
      </c>
      <c r="J292" s="1">
        <v>286</v>
      </c>
      <c r="K292" s="1" t="e">
        <f>VLOOKUP(H292,主动技能!$A:$B,2,FALSE)</f>
        <v>#N/A</v>
      </c>
      <c r="L292" s="1">
        <f>_xlfn.IFNA(VLOOKUP(I292,主动技能!$A:$B,2,FALSE),0)</f>
        <v>0</v>
      </c>
      <c r="M292">
        <f t="shared" si="44"/>
        <v>18</v>
      </c>
      <c r="N292" s="1" t="s">
        <v>249</v>
      </c>
      <c r="O292" s="1">
        <f t="shared" si="36"/>
        <v>187</v>
      </c>
      <c r="P292" s="1" t="s">
        <v>250</v>
      </c>
      <c r="Q292" s="1" t="s">
        <v>250</v>
      </c>
    </row>
    <row r="293" spans="2:17" x14ac:dyDescent="0.15">
      <c r="B293" s="8" t="str">
        <f>VLOOKUP(G293,角色!A:B,2,FALSE)</f>
        <v>笈笙</v>
      </c>
      <c r="C293" s="8" t="str">
        <f t="shared" si="37"/>
        <v>主动技能3</v>
      </c>
      <c r="D293" s="8">
        <f t="shared" si="39"/>
        <v>7</v>
      </c>
      <c r="E293" s="8">
        <f t="shared" si="40"/>
        <v>8</v>
      </c>
      <c r="F293" s="8">
        <f t="shared" si="41"/>
        <v>3</v>
      </c>
      <c r="G293" s="8">
        <f t="shared" si="38"/>
        <v>5</v>
      </c>
      <c r="H293" t="str">
        <f t="shared" si="42"/>
        <v>笈笙主动技能3等级7</v>
      </c>
      <c r="I293" t="str">
        <f t="shared" si="43"/>
        <v>笈笙主动技能3等级8</v>
      </c>
      <c r="J293" s="1">
        <v>287</v>
      </c>
      <c r="K293" s="1" t="e">
        <f>VLOOKUP(H293,主动技能!$A:$B,2,FALSE)</f>
        <v>#N/A</v>
      </c>
      <c r="L293" s="1">
        <f>_xlfn.IFNA(VLOOKUP(I293,主动技能!$A:$B,2,FALSE),0)</f>
        <v>0</v>
      </c>
      <c r="M293">
        <f t="shared" si="44"/>
        <v>21</v>
      </c>
      <c r="N293" s="1" t="s">
        <v>249</v>
      </c>
      <c r="O293" s="1">
        <f t="shared" si="36"/>
        <v>188</v>
      </c>
      <c r="P293" s="1" t="s">
        <v>250</v>
      </c>
      <c r="Q293" s="1" t="s">
        <v>250</v>
      </c>
    </row>
    <row r="294" spans="2:17" x14ac:dyDescent="0.15">
      <c r="B294" s="8" t="str">
        <f>VLOOKUP(G294,角色!A:B,2,FALSE)</f>
        <v>笈笙</v>
      </c>
      <c r="C294" s="8" t="str">
        <f t="shared" si="37"/>
        <v>主动技能3</v>
      </c>
      <c r="D294" s="8">
        <f t="shared" si="39"/>
        <v>8</v>
      </c>
      <c r="E294" s="8">
        <f t="shared" si="40"/>
        <v>9</v>
      </c>
      <c r="F294" s="8">
        <f t="shared" si="41"/>
        <v>3</v>
      </c>
      <c r="G294" s="8">
        <f t="shared" si="38"/>
        <v>5</v>
      </c>
      <c r="H294" t="str">
        <f t="shared" si="42"/>
        <v>笈笙主动技能3等级8</v>
      </c>
      <c r="I294" t="str">
        <f t="shared" si="43"/>
        <v>笈笙主动技能3等级9</v>
      </c>
      <c r="J294" s="1">
        <v>288</v>
      </c>
      <c r="K294" s="1" t="e">
        <f>VLOOKUP(H294,主动技能!$A:$B,2,FALSE)</f>
        <v>#N/A</v>
      </c>
      <c r="L294" s="1">
        <f>_xlfn.IFNA(VLOOKUP(I294,主动技能!$A:$B,2,FALSE),0)</f>
        <v>0</v>
      </c>
      <c r="M294">
        <f t="shared" si="44"/>
        <v>24</v>
      </c>
      <c r="N294" s="1" t="s">
        <v>249</v>
      </c>
      <c r="O294" s="1">
        <f t="shared" si="36"/>
        <v>189</v>
      </c>
      <c r="P294" s="1" t="s">
        <v>250</v>
      </c>
      <c r="Q294" s="1" t="s">
        <v>250</v>
      </c>
    </row>
    <row r="295" spans="2:17" x14ac:dyDescent="0.15">
      <c r="B295" s="8" t="str">
        <f>VLOOKUP(G295,角色!A:B,2,FALSE)</f>
        <v>笈笙</v>
      </c>
      <c r="C295" s="8" t="str">
        <f t="shared" si="37"/>
        <v>主动技能3</v>
      </c>
      <c r="D295" s="8">
        <f t="shared" si="39"/>
        <v>9</v>
      </c>
      <c r="E295" s="8">
        <f t="shared" si="40"/>
        <v>10</v>
      </c>
      <c r="F295" s="8">
        <f t="shared" si="41"/>
        <v>3</v>
      </c>
      <c r="G295" s="8">
        <f t="shared" si="38"/>
        <v>5</v>
      </c>
      <c r="H295" t="str">
        <f t="shared" si="42"/>
        <v>笈笙主动技能3等级9</v>
      </c>
      <c r="I295" t="str">
        <f t="shared" si="43"/>
        <v>笈笙主动技能3等级10</v>
      </c>
      <c r="J295" s="1">
        <v>289</v>
      </c>
      <c r="K295" s="1" t="e">
        <f>VLOOKUP(H295,主动技能!$A:$B,2,FALSE)</f>
        <v>#N/A</v>
      </c>
      <c r="L295" s="1">
        <f>_xlfn.IFNA(VLOOKUP(I295,主动技能!$A:$B,2,FALSE),0)</f>
        <v>0</v>
      </c>
      <c r="M295">
        <f t="shared" si="44"/>
        <v>27</v>
      </c>
      <c r="N295" s="1" t="s">
        <v>249</v>
      </c>
      <c r="O295" s="1">
        <f t="shared" si="36"/>
        <v>190</v>
      </c>
      <c r="P295" s="1" t="s">
        <v>250</v>
      </c>
      <c r="Q295" s="1" t="s">
        <v>250</v>
      </c>
    </row>
    <row r="296" spans="2:17" x14ac:dyDescent="0.15">
      <c r="B296" s="8" t="str">
        <f>VLOOKUP(G296,角色!A:B,2,FALSE)</f>
        <v>笈笙</v>
      </c>
      <c r="C296" s="8" t="str">
        <f t="shared" si="37"/>
        <v>主动技能3</v>
      </c>
      <c r="D296" s="8">
        <f t="shared" si="39"/>
        <v>10</v>
      </c>
      <c r="E296" s="8">
        <f t="shared" si="40"/>
        <v>11</v>
      </c>
      <c r="F296" s="8">
        <f t="shared" si="41"/>
        <v>3</v>
      </c>
      <c r="G296" s="8">
        <f t="shared" si="38"/>
        <v>5</v>
      </c>
      <c r="H296" t="str">
        <f t="shared" si="42"/>
        <v>笈笙主动技能3等级10</v>
      </c>
      <c r="I296" t="str">
        <f t="shared" si="43"/>
        <v>笈笙主动技能3等级11</v>
      </c>
      <c r="J296" s="1">
        <v>290</v>
      </c>
      <c r="K296" s="1" t="e">
        <f>VLOOKUP(H296,主动技能!$A:$B,2,FALSE)</f>
        <v>#N/A</v>
      </c>
      <c r="L296" s="1">
        <f>_xlfn.IFNA(VLOOKUP(I296,主动技能!$A:$B,2,FALSE),0)</f>
        <v>0</v>
      </c>
      <c r="M296">
        <f t="shared" si="44"/>
        <v>30</v>
      </c>
      <c r="N296" s="1" t="s">
        <v>249</v>
      </c>
      <c r="O296" s="1">
        <f t="shared" si="36"/>
        <v>191</v>
      </c>
      <c r="P296" s="1" t="s">
        <v>250</v>
      </c>
      <c r="Q296" s="1" t="s">
        <v>250</v>
      </c>
    </row>
    <row r="297" spans="2:17" x14ac:dyDescent="0.15">
      <c r="B297" s="8" t="str">
        <f>VLOOKUP(G297,角色!A:B,2,FALSE)</f>
        <v>笈笙</v>
      </c>
      <c r="C297" s="8" t="str">
        <f t="shared" si="37"/>
        <v>主动技能3</v>
      </c>
      <c r="D297" s="8">
        <f t="shared" si="39"/>
        <v>11</v>
      </c>
      <c r="E297" s="8">
        <f t="shared" si="40"/>
        <v>12</v>
      </c>
      <c r="F297" s="8">
        <f t="shared" si="41"/>
        <v>3</v>
      </c>
      <c r="G297" s="8">
        <f t="shared" si="38"/>
        <v>5</v>
      </c>
      <c r="H297" t="str">
        <f t="shared" si="42"/>
        <v>笈笙主动技能3等级11</v>
      </c>
      <c r="I297" t="str">
        <f t="shared" si="43"/>
        <v>笈笙主动技能3等级12</v>
      </c>
      <c r="J297" s="1">
        <v>291</v>
      </c>
      <c r="K297" s="1" t="e">
        <f>VLOOKUP(H297,主动技能!$A:$B,2,FALSE)</f>
        <v>#N/A</v>
      </c>
      <c r="L297" s="1">
        <f>_xlfn.IFNA(VLOOKUP(I297,主动技能!$A:$B,2,FALSE),0)</f>
        <v>0</v>
      </c>
      <c r="M297">
        <f t="shared" si="44"/>
        <v>33</v>
      </c>
      <c r="N297" s="1" t="s">
        <v>249</v>
      </c>
      <c r="O297" s="1">
        <f t="shared" si="36"/>
        <v>192</v>
      </c>
      <c r="P297" s="1" t="s">
        <v>250</v>
      </c>
      <c r="Q297" s="1" t="s">
        <v>250</v>
      </c>
    </row>
    <row r="298" spans="2:17" x14ac:dyDescent="0.15">
      <c r="B298" s="8" t="str">
        <f>VLOOKUP(G298,角色!A:B,2,FALSE)</f>
        <v>笈笙</v>
      </c>
      <c r="C298" s="8" t="str">
        <f t="shared" si="37"/>
        <v>主动技能3</v>
      </c>
      <c r="D298" s="8">
        <f t="shared" si="39"/>
        <v>12</v>
      </c>
      <c r="E298" s="8">
        <f t="shared" si="40"/>
        <v>13</v>
      </c>
      <c r="F298" s="8">
        <f t="shared" si="41"/>
        <v>3</v>
      </c>
      <c r="G298" s="8">
        <f t="shared" si="38"/>
        <v>5</v>
      </c>
      <c r="H298" t="str">
        <f t="shared" si="42"/>
        <v>笈笙主动技能3等级12</v>
      </c>
      <c r="I298" t="str">
        <f t="shared" si="43"/>
        <v>笈笙主动技能3等级13</v>
      </c>
      <c r="J298" s="1">
        <v>292</v>
      </c>
      <c r="K298" s="1" t="e">
        <f>VLOOKUP(H298,主动技能!$A:$B,2,FALSE)</f>
        <v>#N/A</v>
      </c>
      <c r="L298" s="1">
        <f>_xlfn.IFNA(VLOOKUP(I298,主动技能!$A:$B,2,FALSE),0)</f>
        <v>0</v>
      </c>
      <c r="M298">
        <f t="shared" si="44"/>
        <v>36</v>
      </c>
      <c r="N298" s="1" t="s">
        <v>249</v>
      </c>
      <c r="O298" s="1">
        <f t="shared" si="36"/>
        <v>193</v>
      </c>
      <c r="P298" s="1" t="s">
        <v>250</v>
      </c>
      <c r="Q298" s="1" t="s">
        <v>250</v>
      </c>
    </row>
    <row r="299" spans="2:17" x14ac:dyDescent="0.15">
      <c r="B299" s="8" t="str">
        <f>VLOOKUP(G299,角色!A:B,2,FALSE)</f>
        <v>笈笙</v>
      </c>
      <c r="C299" s="8" t="str">
        <f t="shared" si="37"/>
        <v>主动技能3</v>
      </c>
      <c r="D299" s="8">
        <f t="shared" si="39"/>
        <v>13</v>
      </c>
      <c r="E299" s="8">
        <f t="shared" si="40"/>
        <v>14</v>
      </c>
      <c r="F299" s="8">
        <f t="shared" si="41"/>
        <v>3</v>
      </c>
      <c r="G299" s="8">
        <f t="shared" si="38"/>
        <v>5</v>
      </c>
      <c r="H299" t="str">
        <f t="shared" si="42"/>
        <v>笈笙主动技能3等级13</v>
      </c>
      <c r="I299" t="str">
        <f t="shared" si="43"/>
        <v>笈笙主动技能3等级14</v>
      </c>
      <c r="J299" s="1">
        <v>293</v>
      </c>
      <c r="K299" s="1" t="e">
        <f>VLOOKUP(H299,主动技能!$A:$B,2,FALSE)</f>
        <v>#N/A</v>
      </c>
      <c r="L299" s="1">
        <f>_xlfn.IFNA(VLOOKUP(I299,主动技能!$A:$B,2,FALSE),0)</f>
        <v>0</v>
      </c>
      <c r="M299">
        <f t="shared" si="44"/>
        <v>39</v>
      </c>
      <c r="N299" s="1" t="s">
        <v>249</v>
      </c>
      <c r="O299" s="1">
        <f t="shared" ref="O299:O362" si="45">O200</f>
        <v>194</v>
      </c>
      <c r="P299" s="1" t="s">
        <v>250</v>
      </c>
      <c r="Q299" s="1" t="s">
        <v>250</v>
      </c>
    </row>
    <row r="300" spans="2:17" x14ac:dyDescent="0.15">
      <c r="B300" s="8" t="str">
        <f>VLOOKUP(G300,角色!A:B,2,FALSE)</f>
        <v>笈笙</v>
      </c>
      <c r="C300" s="8" t="str">
        <f t="shared" si="37"/>
        <v>主动技能3</v>
      </c>
      <c r="D300" s="8">
        <f t="shared" si="39"/>
        <v>14</v>
      </c>
      <c r="E300" s="8">
        <f t="shared" si="40"/>
        <v>15</v>
      </c>
      <c r="F300" s="8">
        <f t="shared" si="41"/>
        <v>3</v>
      </c>
      <c r="G300" s="8">
        <f t="shared" si="38"/>
        <v>5</v>
      </c>
      <c r="H300" t="str">
        <f t="shared" si="42"/>
        <v>笈笙主动技能3等级14</v>
      </c>
      <c r="I300" t="str">
        <f t="shared" si="43"/>
        <v>笈笙主动技能3等级15</v>
      </c>
      <c r="J300" s="1">
        <v>294</v>
      </c>
      <c r="K300" s="1" t="e">
        <f>VLOOKUP(H300,主动技能!$A:$B,2,FALSE)</f>
        <v>#N/A</v>
      </c>
      <c r="L300" s="1">
        <f>_xlfn.IFNA(VLOOKUP(I300,主动技能!$A:$B,2,FALSE),0)</f>
        <v>0</v>
      </c>
      <c r="M300">
        <f t="shared" si="44"/>
        <v>42</v>
      </c>
      <c r="N300" s="1" t="s">
        <v>249</v>
      </c>
      <c r="O300" s="1">
        <f t="shared" si="45"/>
        <v>195</v>
      </c>
      <c r="P300" s="1" t="s">
        <v>250</v>
      </c>
      <c r="Q300" s="1" t="s">
        <v>250</v>
      </c>
    </row>
    <row r="301" spans="2:17" x14ac:dyDescent="0.15">
      <c r="B301" s="8" t="str">
        <f>VLOOKUP(G301,角色!A:B,2,FALSE)</f>
        <v>笈笙</v>
      </c>
      <c r="C301" s="8" t="str">
        <f t="shared" si="37"/>
        <v>主动技能3</v>
      </c>
      <c r="D301" s="8">
        <f t="shared" si="39"/>
        <v>15</v>
      </c>
      <c r="E301" s="8">
        <f t="shared" si="40"/>
        <v>16</v>
      </c>
      <c r="F301" s="8">
        <f t="shared" si="41"/>
        <v>3</v>
      </c>
      <c r="G301" s="8">
        <f t="shared" si="38"/>
        <v>5</v>
      </c>
      <c r="H301" t="str">
        <f t="shared" si="42"/>
        <v>笈笙主动技能3等级15</v>
      </c>
      <c r="I301" t="str">
        <f t="shared" si="43"/>
        <v>笈笙主动技能3等级16</v>
      </c>
      <c r="J301" s="1">
        <v>295</v>
      </c>
      <c r="K301" s="1" t="e">
        <f>VLOOKUP(H301,主动技能!$A:$B,2,FALSE)</f>
        <v>#N/A</v>
      </c>
      <c r="L301" s="1">
        <f>_xlfn.IFNA(VLOOKUP(I301,主动技能!$A:$B,2,FALSE),0)</f>
        <v>0</v>
      </c>
      <c r="M301">
        <f t="shared" si="44"/>
        <v>45</v>
      </c>
      <c r="N301" s="1" t="s">
        <v>249</v>
      </c>
      <c r="O301" s="1">
        <f t="shared" si="45"/>
        <v>196</v>
      </c>
      <c r="P301" s="1" t="s">
        <v>250</v>
      </c>
      <c r="Q301" s="1" t="s">
        <v>250</v>
      </c>
    </row>
    <row r="302" spans="2:17" x14ac:dyDescent="0.15">
      <c r="B302" s="8" t="str">
        <f>VLOOKUP(G302,角色!A:B,2,FALSE)</f>
        <v>笈笙</v>
      </c>
      <c r="C302" s="8" t="str">
        <f t="shared" si="37"/>
        <v>主动技能3</v>
      </c>
      <c r="D302" s="8">
        <f t="shared" si="39"/>
        <v>16</v>
      </c>
      <c r="E302" s="8">
        <f t="shared" si="40"/>
        <v>17</v>
      </c>
      <c r="F302" s="8">
        <f t="shared" si="41"/>
        <v>3</v>
      </c>
      <c r="G302" s="8">
        <f t="shared" si="38"/>
        <v>5</v>
      </c>
      <c r="H302" t="str">
        <f t="shared" si="42"/>
        <v>笈笙主动技能3等级16</v>
      </c>
      <c r="I302" t="str">
        <f t="shared" si="43"/>
        <v>笈笙主动技能3等级17</v>
      </c>
      <c r="J302" s="1">
        <v>296</v>
      </c>
      <c r="K302" s="1" t="e">
        <f>VLOOKUP(H302,主动技能!$A:$B,2,FALSE)</f>
        <v>#N/A</v>
      </c>
      <c r="L302" s="1">
        <f>_xlfn.IFNA(VLOOKUP(I302,主动技能!$A:$B,2,FALSE),0)</f>
        <v>0</v>
      </c>
      <c r="M302">
        <f t="shared" si="44"/>
        <v>48</v>
      </c>
      <c r="N302" s="1" t="s">
        <v>249</v>
      </c>
      <c r="O302" s="1">
        <f t="shared" si="45"/>
        <v>197</v>
      </c>
      <c r="P302" s="1" t="s">
        <v>250</v>
      </c>
      <c r="Q302" s="1" t="s">
        <v>250</v>
      </c>
    </row>
    <row r="303" spans="2:17" x14ac:dyDescent="0.15">
      <c r="B303" s="8" t="str">
        <f>VLOOKUP(G303,角色!A:B,2,FALSE)</f>
        <v>笈笙</v>
      </c>
      <c r="C303" s="8" t="str">
        <f t="shared" si="37"/>
        <v>主动技能3</v>
      </c>
      <c r="D303" s="8">
        <f t="shared" si="39"/>
        <v>17</v>
      </c>
      <c r="E303" s="8">
        <f t="shared" si="40"/>
        <v>18</v>
      </c>
      <c r="F303" s="8">
        <f t="shared" si="41"/>
        <v>3</v>
      </c>
      <c r="G303" s="8">
        <f t="shared" si="38"/>
        <v>5</v>
      </c>
      <c r="H303" t="str">
        <f t="shared" si="42"/>
        <v>笈笙主动技能3等级17</v>
      </c>
      <c r="I303" t="str">
        <f t="shared" si="43"/>
        <v>笈笙主动技能3等级18</v>
      </c>
      <c r="J303" s="1">
        <v>297</v>
      </c>
      <c r="K303" s="1" t="e">
        <f>VLOOKUP(H303,主动技能!$A:$B,2,FALSE)</f>
        <v>#N/A</v>
      </c>
      <c r="L303" s="1">
        <f>_xlfn.IFNA(VLOOKUP(I303,主动技能!$A:$B,2,FALSE),0)</f>
        <v>0</v>
      </c>
      <c r="M303">
        <f t="shared" si="44"/>
        <v>51</v>
      </c>
      <c r="N303" s="1" t="s">
        <v>249</v>
      </c>
      <c r="O303" s="1">
        <f t="shared" si="45"/>
        <v>198</v>
      </c>
      <c r="P303" s="1" t="s">
        <v>250</v>
      </c>
      <c r="Q303" s="1" t="s">
        <v>250</v>
      </c>
    </row>
    <row r="304" spans="2:17" x14ac:dyDescent="0.15">
      <c r="B304" s="8" t="str">
        <f>VLOOKUP(G304,角色!A:B,2,FALSE)</f>
        <v>笈笙</v>
      </c>
      <c r="C304" s="8" t="str">
        <f t="shared" si="37"/>
        <v>主动技能3</v>
      </c>
      <c r="D304" s="8">
        <f t="shared" si="39"/>
        <v>18</v>
      </c>
      <c r="E304" s="8">
        <f t="shared" si="40"/>
        <v>19</v>
      </c>
      <c r="F304" s="8">
        <f t="shared" si="41"/>
        <v>3</v>
      </c>
      <c r="G304" s="8">
        <f t="shared" si="38"/>
        <v>5</v>
      </c>
      <c r="H304" t="str">
        <f t="shared" si="42"/>
        <v>笈笙主动技能3等级18</v>
      </c>
      <c r="I304" t="str">
        <f t="shared" si="43"/>
        <v>笈笙主动技能3等级19</v>
      </c>
      <c r="J304" s="1">
        <v>298</v>
      </c>
      <c r="K304" s="1" t="e">
        <f>VLOOKUP(H304,主动技能!$A:$B,2,FALSE)</f>
        <v>#N/A</v>
      </c>
      <c r="L304" s="1">
        <f>_xlfn.IFNA(VLOOKUP(I304,主动技能!$A:$B,2,FALSE),0)</f>
        <v>0</v>
      </c>
      <c r="M304">
        <f t="shared" si="44"/>
        <v>54</v>
      </c>
      <c r="N304" s="1" t="s">
        <v>249</v>
      </c>
      <c r="O304" s="1">
        <f t="shared" si="45"/>
        <v>100</v>
      </c>
      <c r="P304" s="1" t="s">
        <v>250</v>
      </c>
      <c r="Q304" s="1" t="s">
        <v>250</v>
      </c>
    </row>
    <row r="305" spans="2:17" x14ac:dyDescent="0.15">
      <c r="B305" s="8" t="str">
        <f>VLOOKUP(G305,角色!A:B,2,FALSE)</f>
        <v>笈笙</v>
      </c>
      <c r="C305" s="8" t="str">
        <f t="shared" si="37"/>
        <v>主动技能3</v>
      </c>
      <c r="D305" s="8">
        <f t="shared" si="39"/>
        <v>19</v>
      </c>
      <c r="E305" s="8">
        <f t="shared" si="40"/>
        <v>20</v>
      </c>
      <c r="F305" s="8">
        <f t="shared" si="41"/>
        <v>3</v>
      </c>
      <c r="G305" s="8">
        <f t="shared" si="38"/>
        <v>5</v>
      </c>
      <c r="H305" t="str">
        <f t="shared" si="42"/>
        <v>笈笙主动技能3等级19</v>
      </c>
      <c r="I305" t="str">
        <f t="shared" si="43"/>
        <v>笈笙主动技能3等级20</v>
      </c>
      <c r="J305" s="1">
        <v>299</v>
      </c>
      <c r="K305" s="1" t="e">
        <f>VLOOKUP(H305,主动技能!$A:$B,2,FALSE)</f>
        <v>#N/A</v>
      </c>
      <c r="L305" s="1">
        <f>_xlfn.IFNA(VLOOKUP(I305,主动技能!$A:$B,2,FALSE),0)</f>
        <v>0</v>
      </c>
      <c r="M305">
        <f t="shared" si="44"/>
        <v>57</v>
      </c>
      <c r="N305" s="1" t="s">
        <v>249</v>
      </c>
      <c r="O305" s="1">
        <f t="shared" si="45"/>
        <v>101</v>
      </c>
      <c r="P305" s="1" t="s">
        <v>250</v>
      </c>
      <c r="Q305" s="1" t="s">
        <v>250</v>
      </c>
    </row>
    <row r="306" spans="2:17" x14ac:dyDescent="0.15">
      <c r="B306" s="8" t="str">
        <f>VLOOKUP(G306,角色!A:B,2,FALSE)</f>
        <v>笈笙</v>
      </c>
      <c r="C306" s="8" t="str">
        <f t="shared" si="37"/>
        <v>主动技能3</v>
      </c>
      <c r="D306" s="8">
        <f t="shared" si="39"/>
        <v>20</v>
      </c>
      <c r="E306" s="8">
        <f t="shared" si="40"/>
        <v>21</v>
      </c>
      <c r="F306" s="8">
        <f t="shared" si="41"/>
        <v>3</v>
      </c>
      <c r="G306" s="8">
        <f t="shared" si="38"/>
        <v>5</v>
      </c>
      <c r="H306" t="str">
        <f t="shared" si="42"/>
        <v>笈笙主动技能3等级20</v>
      </c>
      <c r="I306" t="str">
        <f t="shared" si="43"/>
        <v>笈笙主动技能3等级21</v>
      </c>
      <c r="J306" s="1">
        <v>300</v>
      </c>
      <c r="K306" s="1" t="e">
        <f>VLOOKUP(H306,主动技能!$A:$B,2,FALSE)</f>
        <v>#N/A</v>
      </c>
      <c r="L306" s="1">
        <f>_xlfn.IFNA(VLOOKUP(I306,主动技能!$A:$B,2,FALSE),0)</f>
        <v>0</v>
      </c>
      <c r="M306">
        <f t="shared" si="44"/>
        <v>60</v>
      </c>
      <c r="N306" s="1" t="s">
        <v>249</v>
      </c>
      <c r="O306" s="1">
        <f t="shared" si="45"/>
        <v>102</v>
      </c>
      <c r="P306" s="1" t="s">
        <v>250</v>
      </c>
      <c r="Q306" s="1" t="s">
        <v>250</v>
      </c>
    </row>
    <row r="307" spans="2:17" x14ac:dyDescent="0.15">
      <c r="B307" s="8" t="str">
        <f>VLOOKUP(G307,角色!A:B,2,FALSE)</f>
        <v>越城</v>
      </c>
      <c r="C307" s="8" t="str">
        <f t="shared" si="37"/>
        <v>主动技能1</v>
      </c>
      <c r="D307" s="8">
        <f t="shared" si="39"/>
        <v>1</v>
      </c>
      <c r="E307" s="8">
        <f t="shared" si="40"/>
        <v>2</v>
      </c>
      <c r="F307" s="8">
        <f t="shared" si="41"/>
        <v>1</v>
      </c>
      <c r="G307" s="8">
        <f t="shared" si="38"/>
        <v>6</v>
      </c>
      <c r="H307" t="str">
        <f t="shared" si="42"/>
        <v>越城主动技能1等级1</v>
      </c>
      <c r="I307" t="str">
        <f t="shared" si="43"/>
        <v>越城主动技能1等级2</v>
      </c>
      <c r="J307" s="1">
        <v>301</v>
      </c>
      <c r="K307" s="1" t="e">
        <f>VLOOKUP(H307,主动技能!$A:$B,2,FALSE)</f>
        <v>#N/A</v>
      </c>
      <c r="L307" s="1">
        <f>_xlfn.IFNA(VLOOKUP(I307,主动技能!$A:$B,2,FALSE),0)</f>
        <v>0</v>
      </c>
      <c r="M307">
        <f t="shared" si="44"/>
        <v>3</v>
      </c>
      <c r="N307" s="1" t="s">
        <v>249</v>
      </c>
      <c r="O307" s="1">
        <f t="shared" si="45"/>
        <v>103</v>
      </c>
      <c r="P307" s="1" t="s">
        <v>250</v>
      </c>
      <c r="Q307" s="1" t="s">
        <v>250</v>
      </c>
    </row>
    <row r="308" spans="2:17" x14ac:dyDescent="0.15">
      <c r="B308" s="8" t="str">
        <f>VLOOKUP(G308,角色!A:B,2,FALSE)</f>
        <v>越城</v>
      </c>
      <c r="C308" s="8" t="str">
        <f t="shared" si="37"/>
        <v>主动技能1</v>
      </c>
      <c r="D308" s="8">
        <f t="shared" si="39"/>
        <v>2</v>
      </c>
      <c r="E308" s="8">
        <f t="shared" si="40"/>
        <v>3</v>
      </c>
      <c r="F308" s="8">
        <f t="shared" si="41"/>
        <v>1</v>
      </c>
      <c r="G308" s="8">
        <f t="shared" si="38"/>
        <v>6</v>
      </c>
      <c r="H308" t="str">
        <f t="shared" si="42"/>
        <v>越城主动技能1等级2</v>
      </c>
      <c r="I308" t="str">
        <f t="shared" si="43"/>
        <v>越城主动技能1等级3</v>
      </c>
      <c r="J308" s="1">
        <v>302</v>
      </c>
      <c r="K308" s="1" t="e">
        <f>VLOOKUP(H308,主动技能!$A:$B,2,FALSE)</f>
        <v>#N/A</v>
      </c>
      <c r="L308" s="1">
        <f>_xlfn.IFNA(VLOOKUP(I308,主动技能!$A:$B,2,FALSE),0)</f>
        <v>0</v>
      </c>
      <c r="M308">
        <f t="shared" si="44"/>
        <v>6</v>
      </c>
      <c r="N308" s="1" t="s">
        <v>249</v>
      </c>
      <c r="O308" s="1">
        <f t="shared" si="45"/>
        <v>104</v>
      </c>
      <c r="P308" s="1" t="s">
        <v>250</v>
      </c>
      <c r="Q308" s="1" t="s">
        <v>250</v>
      </c>
    </row>
    <row r="309" spans="2:17" x14ac:dyDescent="0.15">
      <c r="B309" s="8" t="str">
        <f>VLOOKUP(G309,角色!A:B,2,FALSE)</f>
        <v>越城</v>
      </c>
      <c r="C309" s="8" t="str">
        <f t="shared" si="37"/>
        <v>主动技能1</v>
      </c>
      <c r="D309" s="8">
        <f t="shared" si="39"/>
        <v>3</v>
      </c>
      <c r="E309" s="8">
        <f t="shared" si="40"/>
        <v>4</v>
      </c>
      <c r="F309" s="8">
        <f t="shared" si="41"/>
        <v>1</v>
      </c>
      <c r="G309" s="8">
        <f t="shared" si="38"/>
        <v>6</v>
      </c>
      <c r="H309" t="str">
        <f t="shared" si="42"/>
        <v>越城主动技能1等级3</v>
      </c>
      <c r="I309" t="str">
        <f t="shared" si="43"/>
        <v>越城主动技能1等级4</v>
      </c>
      <c r="J309" s="1">
        <v>303</v>
      </c>
      <c r="K309" s="1" t="e">
        <f>VLOOKUP(H309,主动技能!$A:$B,2,FALSE)</f>
        <v>#N/A</v>
      </c>
      <c r="L309" s="1">
        <f>_xlfn.IFNA(VLOOKUP(I309,主动技能!$A:$B,2,FALSE),0)</f>
        <v>0</v>
      </c>
      <c r="M309">
        <f t="shared" si="44"/>
        <v>9</v>
      </c>
      <c r="N309" s="1" t="s">
        <v>249</v>
      </c>
      <c r="O309" s="1">
        <f t="shared" si="45"/>
        <v>105</v>
      </c>
      <c r="P309" s="1" t="s">
        <v>250</v>
      </c>
      <c r="Q309" s="1" t="s">
        <v>250</v>
      </c>
    </row>
    <row r="310" spans="2:17" x14ac:dyDescent="0.15">
      <c r="B310" s="8" t="str">
        <f>VLOOKUP(G310,角色!A:B,2,FALSE)</f>
        <v>越城</v>
      </c>
      <c r="C310" s="8" t="str">
        <f t="shared" si="37"/>
        <v>主动技能1</v>
      </c>
      <c r="D310" s="8">
        <f t="shared" si="39"/>
        <v>4</v>
      </c>
      <c r="E310" s="8">
        <f t="shared" si="40"/>
        <v>5</v>
      </c>
      <c r="F310" s="8">
        <f t="shared" si="41"/>
        <v>1</v>
      </c>
      <c r="G310" s="8">
        <f t="shared" si="38"/>
        <v>6</v>
      </c>
      <c r="H310" t="str">
        <f t="shared" si="42"/>
        <v>越城主动技能1等级4</v>
      </c>
      <c r="I310" t="str">
        <f t="shared" si="43"/>
        <v>越城主动技能1等级5</v>
      </c>
      <c r="J310" s="1">
        <v>304</v>
      </c>
      <c r="K310" s="1" t="e">
        <f>VLOOKUP(H310,主动技能!$A:$B,2,FALSE)</f>
        <v>#N/A</v>
      </c>
      <c r="L310" s="1">
        <f>_xlfn.IFNA(VLOOKUP(I310,主动技能!$A:$B,2,FALSE),0)</f>
        <v>0</v>
      </c>
      <c r="M310">
        <f t="shared" si="44"/>
        <v>12</v>
      </c>
      <c r="N310" s="1" t="s">
        <v>249</v>
      </c>
      <c r="O310" s="1">
        <f t="shared" si="45"/>
        <v>106</v>
      </c>
      <c r="P310" s="1" t="s">
        <v>250</v>
      </c>
      <c r="Q310" s="1" t="s">
        <v>250</v>
      </c>
    </row>
    <row r="311" spans="2:17" x14ac:dyDescent="0.15">
      <c r="B311" s="8" t="str">
        <f>VLOOKUP(G311,角色!A:B,2,FALSE)</f>
        <v>越城</v>
      </c>
      <c r="C311" s="8" t="str">
        <f t="shared" si="37"/>
        <v>主动技能1</v>
      </c>
      <c r="D311" s="8">
        <f t="shared" si="39"/>
        <v>5</v>
      </c>
      <c r="E311" s="8">
        <f t="shared" si="40"/>
        <v>6</v>
      </c>
      <c r="F311" s="8">
        <f t="shared" si="41"/>
        <v>1</v>
      </c>
      <c r="G311" s="8">
        <f t="shared" si="38"/>
        <v>6</v>
      </c>
      <c r="H311" t="str">
        <f t="shared" si="42"/>
        <v>越城主动技能1等级5</v>
      </c>
      <c r="I311" t="str">
        <f t="shared" si="43"/>
        <v>越城主动技能1等级6</v>
      </c>
      <c r="J311" s="1">
        <v>305</v>
      </c>
      <c r="K311" s="1" t="e">
        <f>VLOOKUP(H311,主动技能!$A:$B,2,FALSE)</f>
        <v>#N/A</v>
      </c>
      <c r="L311" s="1">
        <f>_xlfn.IFNA(VLOOKUP(I311,主动技能!$A:$B,2,FALSE),0)</f>
        <v>0</v>
      </c>
      <c r="M311">
        <f t="shared" si="44"/>
        <v>15</v>
      </c>
      <c r="N311" s="1" t="s">
        <v>249</v>
      </c>
      <c r="O311" s="1">
        <f t="shared" si="45"/>
        <v>107</v>
      </c>
      <c r="P311" s="1" t="s">
        <v>250</v>
      </c>
      <c r="Q311" s="1" t="s">
        <v>250</v>
      </c>
    </row>
    <row r="312" spans="2:17" x14ac:dyDescent="0.15">
      <c r="B312" s="8" t="str">
        <f>VLOOKUP(G312,角色!A:B,2,FALSE)</f>
        <v>越城</v>
      </c>
      <c r="C312" s="8" t="str">
        <f t="shared" si="37"/>
        <v>主动技能1</v>
      </c>
      <c r="D312" s="8">
        <f t="shared" si="39"/>
        <v>6</v>
      </c>
      <c r="E312" s="8">
        <f t="shared" si="40"/>
        <v>7</v>
      </c>
      <c r="F312" s="8">
        <f t="shared" si="41"/>
        <v>1</v>
      </c>
      <c r="G312" s="8">
        <f t="shared" si="38"/>
        <v>6</v>
      </c>
      <c r="H312" t="str">
        <f t="shared" si="42"/>
        <v>越城主动技能1等级6</v>
      </c>
      <c r="I312" t="str">
        <f t="shared" si="43"/>
        <v>越城主动技能1等级7</v>
      </c>
      <c r="J312" s="1">
        <v>306</v>
      </c>
      <c r="K312" s="1" t="e">
        <f>VLOOKUP(H312,主动技能!$A:$B,2,FALSE)</f>
        <v>#N/A</v>
      </c>
      <c r="L312" s="1">
        <f>_xlfn.IFNA(VLOOKUP(I312,主动技能!$A:$B,2,FALSE),0)</f>
        <v>0</v>
      </c>
      <c r="M312">
        <f t="shared" si="44"/>
        <v>18</v>
      </c>
      <c r="N312" s="1" t="s">
        <v>249</v>
      </c>
      <c r="O312" s="1">
        <f t="shared" si="45"/>
        <v>108</v>
      </c>
      <c r="P312" s="1" t="s">
        <v>250</v>
      </c>
      <c r="Q312" s="1" t="s">
        <v>250</v>
      </c>
    </row>
    <row r="313" spans="2:17" x14ac:dyDescent="0.15">
      <c r="B313" s="8" t="str">
        <f>VLOOKUP(G313,角色!A:B,2,FALSE)</f>
        <v>越城</v>
      </c>
      <c r="C313" s="8" t="str">
        <f t="shared" si="37"/>
        <v>主动技能1</v>
      </c>
      <c r="D313" s="8">
        <f t="shared" si="39"/>
        <v>7</v>
      </c>
      <c r="E313" s="8">
        <f t="shared" si="40"/>
        <v>8</v>
      </c>
      <c r="F313" s="8">
        <f t="shared" si="41"/>
        <v>1</v>
      </c>
      <c r="G313" s="8">
        <f t="shared" si="38"/>
        <v>6</v>
      </c>
      <c r="H313" t="str">
        <f t="shared" si="42"/>
        <v>越城主动技能1等级7</v>
      </c>
      <c r="I313" t="str">
        <f t="shared" si="43"/>
        <v>越城主动技能1等级8</v>
      </c>
      <c r="J313" s="1">
        <v>307</v>
      </c>
      <c r="K313" s="1" t="e">
        <f>VLOOKUP(H313,主动技能!$A:$B,2,FALSE)</f>
        <v>#N/A</v>
      </c>
      <c r="L313" s="1">
        <f>_xlfn.IFNA(VLOOKUP(I313,主动技能!$A:$B,2,FALSE),0)</f>
        <v>0</v>
      </c>
      <c r="M313">
        <f t="shared" si="44"/>
        <v>21</v>
      </c>
      <c r="N313" s="1" t="s">
        <v>249</v>
      </c>
      <c r="O313" s="1">
        <f t="shared" si="45"/>
        <v>109</v>
      </c>
      <c r="P313" s="1" t="s">
        <v>250</v>
      </c>
      <c r="Q313" s="1" t="s">
        <v>250</v>
      </c>
    </row>
    <row r="314" spans="2:17" x14ac:dyDescent="0.15">
      <c r="B314" s="8" t="str">
        <f>VLOOKUP(G314,角色!A:B,2,FALSE)</f>
        <v>越城</v>
      </c>
      <c r="C314" s="8" t="str">
        <f t="shared" si="37"/>
        <v>主动技能1</v>
      </c>
      <c r="D314" s="8">
        <f t="shared" si="39"/>
        <v>8</v>
      </c>
      <c r="E314" s="8">
        <f t="shared" si="40"/>
        <v>9</v>
      </c>
      <c r="F314" s="8">
        <f t="shared" si="41"/>
        <v>1</v>
      </c>
      <c r="G314" s="8">
        <f t="shared" si="38"/>
        <v>6</v>
      </c>
      <c r="H314" t="str">
        <f t="shared" si="42"/>
        <v>越城主动技能1等级8</v>
      </c>
      <c r="I314" t="str">
        <f t="shared" si="43"/>
        <v>越城主动技能1等级9</v>
      </c>
      <c r="J314" s="1">
        <v>308</v>
      </c>
      <c r="K314" s="1" t="e">
        <f>VLOOKUP(H314,主动技能!$A:$B,2,FALSE)</f>
        <v>#N/A</v>
      </c>
      <c r="L314" s="1">
        <f>_xlfn.IFNA(VLOOKUP(I314,主动技能!$A:$B,2,FALSE),0)</f>
        <v>0</v>
      </c>
      <c r="M314">
        <f t="shared" si="44"/>
        <v>24</v>
      </c>
      <c r="N314" s="1" t="s">
        <v>249</v>
      </c>
      <c r="O314" s="1">
        <f t="shared" si="45"/>
        <v>110</v>
      </c>
      <c r="P314" s="1" t="s">
        <v>250</v>
      </c>
      <c r="Q314" s="1" t="s">
        <v>250</v>
      </c>
    </row>
    <row r="315" spans="2:17" x14ac:dyDescent="0.15">
      <c r="B315" s="8" t="str">
        <f>VLOOKUP(G315,角色!A:B,2,FALSE)</f>
        <v>越城</v>
      </c>
      <c r="C315" s="8" t="str">
        <f t="shared" si="37"/>
        <v>主动技能1</v>
      </c>
      <c r="D315" s="8">
        <f t="shared" si="39"/>
        <v>9</v>
      </c>
      <c r="E315" s="8">
        <f t="shared" si="40"/>
        <v>10</v>
      </c>
      <c r="F315" s="8">
        <f t="shared" si="41"/>
        <v>1</v>
      </c>
      <c r="G315" s="8">
        <f t="shared" si="38"/>
        <v>6</v>
      </c>
      <c r="H315" t="str">
        <f t="shared" si="42"/>
        <v>越城主动技能1等级9</v>
      </c>
      <c r="I315" t="str">
        <f t="shared" si="43"/>
        <v>越城主动技能1等级10</v>
      </c>
      <c r="J315" s="1">
        <v>309</v>
      </c>
      <c r="K315" s="1" t="e">
        <f>VLOOKUP(H315,主动技能!$A:$B,2,FALSE)</f>
        <v>#N/A</v>
      </c>
      <c r="L315" s="1">
        <f>_xlfn.IFNA(VLOOKUP(I315,主动技能!$A:$B,2,FALSE),0)</f>
        <v>0</v>
      </c>
      <c r="M315">
        <f t="shared" si="44"/>
        <v>27</v>
      </c>
      <c r="N315" s="1" t="s">
        <v>249</v>
      </c>
      <c r="O315" s="1">
        <f t="shared" si="45"/>
        <v>111</v>
      </c>
      <c r="P315" s="1" t="s">
        <v>250</v>
      </c>
      <c r="Q315" s="1" t="s">
        <v>250</v>
      </c>
    </row>
    <row r="316" spans="2:17" x14ac:dyDescent="0.15">
      <c r="B316" s="8" t="str">
        <f>VLOOKUP(G316,角色!A:B,2,FALSE)</f>
        <v>越城</v>
      </c>
      <c r="C316" s="8" t="str">
        <f t="shared" si="37"/>
        <v>主动技能1</v>
      </c>
      <c r="D316" s="8">
        <f t="shared" si="39"/>
        <v>10</v>
      </c>
      <c r="E316" s="8">
        <f t="shared" si="40"/>
        <v>11</v>
      </c>
      <c r="F316" s="8">
        <f t="shared" si="41"/>
        <v>1</v>
      </c>
      <c r="G316" s="8">
        <f t="shared" si="38"/>
        <v>6</v>
      </c>
      <c r="H316" t="str">
        <f t="shared" si="42"/>
        <v>越城主动技能1等级10</v>
      </c>
      <c r="I316" t="str">
        <f t="shared" si="43"/>
        <v>越城主动技能1等级11</v>
      </c>
      <c r="J316" s="1">
        <v>310</v>
      </c>
      <c r="K316" s="1" t="e">
        <f>VLOOKUP(H316,主动技能!$A:$B,2,FALSE)</f>
        <v>#N/A</v>
      </c>
      <c r="L316" s="1">
        <f>_xlfn.IFNA(VLOOKUP(I316,主动技能!$A:$B,2,FALSE),0)</f>
        <v>0</v>
      </c>
      <c r="M316">
        <f t="shared" si="44"/>
        <v>30</v>
      </c>
      <c r="N316" s="1" t="s">
        <v>249</v>
      </c>
      <c r="O316" s="1">
        <f t="shared" si="45"/>
        <v>112</v>
      </c>
      <c r="P316" s="1" t="s">
        <v>250</v>
      </c>
      <c r="Q316" s="1" t="s">
        <v>250</v>
      </c>
    </row>
    <row r="317" spans="2:17" x14ac:dyDescent="0.15">
      <c r="B317" s="8" t="str">
        <f>VLOOKUP(G317,角色!A:B,2,FALSE)</f>
        <v>越城</v>
      </c>
      <c r="C317" s="8" t="str">
        <f t="shared" si="37"/>
        <v>主动技能1</v>
      </c>
      <c r="D317" s="8">
        <f t="shared" si="39"/>
        <v>11</v>
      </c>
      <c r="E317" s="8">
        <f t="shared" si="40"/>
        <v>12</v>
      </c>
      <c r="F317" s="8">
        <f t="shared" si="41"/>
        <v>1</v>
      </c>
      <c r="G317" s="8">
        <f t="shared" si="38"/>
        <v>6</v>
      </c>
      <c r="H317" t="str">
        <f t="shared" si="42"/>
        <v>越城主动技能1等级11</v>
      </c>
      <c r="I317" t="str">
        <f t="shared" si="43"/>
        <v>越城主动技能1等级12</v>
      </c>
      <c r="J317" s="1">
        <v>311</v>
      </c>
      <c r="K317" s="1" t="e">
        <f>VLOOKUP(H317,主动技能!$A:$B,2,FALSE)</f>
        <v>#N/A</v>
      </c>
      <c r="L317" s="1">
        <f>_xlfn.IFNA(VLOOKUP(I317,主动技能!$A:$B,2,FALSE),0)</f>
        <v>0</v>
      </c>
      <c r="M317">
        <f t="shared" si="44"/>
        <v>33</v>
      </c>
      <c r="N317" s="1" t="s">
        <v>249</v>
      </c>
      <c r="O317" s="1">
        <f t="shared" si="45"/>
        <v>113</v>
      </c>
      <c r="P317" s="1" t="s">
        <v>250</v>
      </c>
      <c r="Q317" s="1" t="s">
        <v>250</v>
      </c>
    </row>
    <row r="318" spans="2:17" x14ac:dyDescent="0.15">
      <c r="B318" s="8" t="str">
        <f>VLOOKUP(G318,角色!A:B,2,FALSE)</f>
        <v>越城</v>
      </c>
      <c r="C318" s="8" t="str">
        <f t="shared" si="37"/>
        <v>主动技能1</v>
      </c>
      <c r="D318" s="8">
        <f t="shared" si="39"/>
        <v>12</v>
      </c>
      <c r="E318" s="8">
        <f t="shared" si="40"/>
        <v>13</v>
      </c>
      <c r="F318" s="8">
        <f t="shared" si="41"/>
        <v>1</v>
      </c>
      <c r="G318" s="8">
        <f t="shared" si="38"/>
        <v>6</v>
      </c>
      <c r="H318" t="str">
        <f t="shared" si="42"/>
        <v>越城主动技能1等级12</v>
      </c>
      <c r="I318" t="str">
        <f t="shared" si="43"/>
        <v>越城主动技能1等级13</v>
      </c>
      <c r="J318" s="1">
        <v>312</v>
      </c>
      <c r="K318" s="1" t="e">
        <f>VLOOKUP(H318,主动技能!$A:$B,2,FALSE)</f>
        <v>#N/A</v>
      </c>
      <c r="L318" s="1">
        <f>_xlfn.IFNA(VLOOKUP(I318,主动技能!$A:$B,2,FALSE),0)</f>
        <v>0</v>
      </c>
      <c r="M318">
        <f t="shared" si="44"/>
        <v>36</v>
      </c>
      <c r="N318" s="1" t="s">
        <v>249</v>
      </c>
      <c r="O318" s="1">
        <f t="shared" si="45"/>
        <v>114</v>
      </c>
      <c r="P318" s="1" t="s">
        <v>250</v>
      </c>
      <c r="Q318" s="1" t="s">
        <v>250</v>
      </c>
    </row>
    <row r="319" spans="2:17" x14ac:dyDescent="0.15">
      <c r="B319" s="8" t="str">
        <f>VLOOKUP(G319,角色!A:B,2,FALSE)</f>
        <v>越城</v>
      </c>
      <c r="C319" s="8" t="str">
        <f t="shared" si="37"/>
        <v>主动技能1</v>
      </c>
      <c r="D319" s="8">
        <f t="shared" si="39"/>
        <v>13</v>
      </c>
      <c r="E319" s="8">
        <f t="shared" si="40"/>
        <v>14</v>
      </c>
      <c r="F319" s="8">
        <f t="shared" si="41"/>
        <v>1</v>
      </c>
      <c r="G319" s="8">
        <f t="shared" si="38"/>
        <v>6</v>
      </c>
      <c r="H319" t="str">
        <f t="shared" si="42"/>
        <v>越城主动技能1等级13</v>
      </c>
      <c r="I319" t="str">
        <f t="shared" si="43"/>
        <v>越城主动技能1等级14</v>
      </c>
      <c r="J319" s="1">
        <v>313</v>
      </c>
      <c r="K319" s="1" t="e">
        <f>VLOOKUP(H319,主动技能!$A:$B,2,FALSE)</f>
        <v>#N/A</v>
      </c>
      <c r="L319" s="1">
        <f>_xlfn.IFNA(VLOOKUP(I319,主动技能!$A:$B,2,FALSE),0)</f>
        <v>0</v>
      </c>
      <c r="M319">
        <f t="shared" si="44"/>
        <v>39</v>
      </c>
      <c r="N319" s="1" t="s">
        <v>249</v>
      </c>
      <c r="O319" s="1">
        <f t="shared" si="45"/>
        <v>115</v>
      </c>
      <c r="P319" s="1" t="s">
        <v>250</v>
      </c>
      <c r="Q319" s="1" t="s">
        <v>250</v>
      </c>
    </row>
    <row r="320" spans="2:17" x14ac:dyDescent="0.15">
      <c r="B320" s="8" t="str">
        <f>VLOOKUP(G320,角色!A:B,2,FALSE)</f>
        <v>越城</v>
      </c>
      <c r="C320" s="8" t="str">
        <f t="shared" si="37"/>
        <v>主动技能1</v>
      </c>
      <c r="D320" s="8">
        <f t="shared" si="39"/>
        <v>14</v>
      </c>
      <c r="E320" s="8">
        <f t="shared" si="40"/>
        <v>15</v>
      </c>
      <c r="F320" s="8">
        <f t="shared" si="41"/>
        <v>1</v>
      </c>
      <c r="G320" s="8">
        <f t="shared" si="38"/>
        <v>6</v>
      </c>
      <c r="H320" t="str">
        <f t="shared" si="42"/>
        <v>越城主动技能1等级14</v>
      </c>
      <c r="I320" t="str">
        <f t="shared" si="43"/>
        <v>越城主动技能1等级15</v>
      </c>
      <c r="J320" s="1">
        <v>314</v>
      </c>
      <c r="K320" s="1" t="e">
        <f>VLOOKUP(H320,主动技能!$A:$B,2,FALSE)</f>
        <v>#N/A</v>
      </c>
      <c r="L320" s="1">
        <f>_xlfn.IFNA(VLOOKUP(I320,主动技能!$A:$B,2,FALSE),0)</f>
        <v>0</v>
      </c>
      <c r="M320">
        <f t="shared" si="44"/>
        <v>42</v>
      </c>
      <c r="N320" s="1" t="s">
        <v>249</v>
      </c>
      <c r="O320" s="1">
        <f t="shared" si="45"/>
        <v>116</v>
      </c>
      <c r="P320" s="1" t="s">
        <v>250</v>
      </c>
      <c r="Q320" s="1" t="s">
        <v>250</v>
      </c>
    </row>
    <row r="321" spans="2:17" x14ac:dyDescent="0.15">
      <c r="B321" s="8" t="str">
        <f>VLOOKUP(G321,角色!A:B,2,FALSE)</f>
        <v>越城</v>
      </c>
      <c r="C321" s="8" t="str">
        <f t="shared" si="37"/>
        <v>主动技能1</v>
      </c>
      <c r="D321" s="8">
        <f t="shared" si="39"/>
        <v>15</v>
      </c>
      <c r="E321" s="8">
        <f t="shared" si="40"/>
        <v>16</v>
      </c>
      <c r="F321" s="8">
        <f t="shared" si="41"/>
        <v>1</v>
      </c>
      <c r="G321" s="8">
        <f t="shared" si="38"/>
        <v>6</v>
      </c>
      <c r="H321" t="str">
        <f t="shared" si="42"/>
        <v>越城主动技能1等级15</v>
      </c>
      <c r="I321" t="str">
        <f t="shared" si="43"/>
        <v>越城主动技能1等级16</v>
      </c>
      <c r="J321" s="1">
        <v>315</v>
      </c>
      <c r="K321" s="1" t="e">
        <f>VLOOKUP(H321,主动技能!$A:$B,2,FALSE)</f>
        <v>#N/A</v>
      </c>
      <c r="L321" s="1">
        <f>_xlfn.IFNA(VLOOKUP(I321,主动技能!$A:$B,2,FALSE),0)</f>
        <v>0</v>
      </c>
      <c r="M321">
        <f t="shared" si="44"/>
        <v>45</v>
      </c>
      <c r="N321" s="1" t="s">
        <v>249</v>
      </c>
      <c r="O321" s="1">
        <f t="shared" si="45"/>
        <v>117</v>
      </c>
      <c r="P321" s="1" t="s">
        <v>250</v>
      </c>
      <c r="Q321" s="1" t="s">
        <v>250</v>
      </c>
    </row>
    <row r="322" spans="2:17" x14ac:dyDescent="0.15">
      <c r="B322" s="8" t="str">
        <f>VLOOKUP(G322,角色!A:B,2,FALSE)</f>
        <v>越城</v>
      </c>
      <c r="C322" s="8" t="str">
        <f t="shared" si="37"/>
        <v>主动技能1</v>
      </c>
      <c r="D322" s="8">
        <f t="shared" si="39"/>
        <v>16</v>
      </c>
      <c r="E322" s="8">
        <f t="shared" si="40"/>
        <v>17</v>
      </c>
      <c r="F322" s="8">
        <f t="shared" si="41"/>
        <v>1</v>
      </c>
      <c r="G322" s="8">
        <f t="shared" si="38"/>
        <v>6</v>
      </c>
      <c r="H322" t="str">
        <f t="shared" si="42"/>
        <v>越城主动技能1等级16</v>
      </c>
      <c r="I322" t="str">
        <f t="shared" si="43"/>
        <v>越城主动技能1等级17</v>
      </c>
      <c r="J322" s="1">
        <v>316</v>
      </c>
      <c r="K322" s="1" t="e">
        <f>VLOOKUP(H322,主动技能!$A:$B,2,FALSE)</f>
        <v>#N/A</v>
      </c>
      <c r="L322" s="1">
        <f>_xlfn.IFNA(VLOOKUP(I322,主动技能!$A:$B,2,FALSE),0)</f>
        <v>0</v>
      </c>
      <c r="M322">
        <f t="shared" si="44"/>
        <v>48</v>
      </c>
      <c r="N322" s="1" t="s">
        <v>249</v>
      </c>
      <c r="O322" s="1">
        <f t="shared" si="45"/>
        <v>118</v>
      </c>
      <c r="P322" s="1" t="s">
        <v>250</v>
      </c>
      <c r="Q322" s="1" t="s">
        <v>250</v>
      </c>
    </row>
    <row r="323" spans="2:17" x14ac:dyDescent="0.15">
      <c r="B323" s="8" t="str">
        <f>VLOOKUP(G323,角色!A:B,2,FALSE)</f>
        <v>越城</v>
      </c>
      <c r="C323" s="8" t="str">
        <f t="shared" si="37"/>
        <v>主动技能1</v>
      </c>
      <c r="D323" s="8">
        <f t="shared" si="39"/>
        <v>17</v>
      </c>
      <c r="E323" s="8">
        <f t="shared" si="40"/>
        <v>18</v>
      </c>
      <c r="F323" s="8">
        <f t="shared" si="41"/>
        <v>1</v>
      </c>
      <c r="G323" s="8">
        <f t="shared" si="38"/>
        <v>6</v>
      </c>
      <c r="H323" t="str">
        <f t="shared" si="42"/>
        <v>越城主动技能1等级17</v>
      </c>
      <c r="I323" t="str">
        <f t="shared" si="43"/>
        <v>越城主动技能1等级18</v>
      </c>
      <c r="J323" s="1">
        <v>317</v>
      </c>
      <c r="K323" s="1" t="e">
        <f>VLOOKUP(H323,主动技能!$A:$B,2,FALSE)</f>
        <v>#N/A</v>
      </c>
      <c r="L323" s="1">
        <f>_xlfn.IFNA(VLOOKUP(I323,主动技能!$A:$B,2,FALSE),0)</f>
        <v>0</v>
      </c>
      <c r="M323">
        <f t="shared" si="44"/>
        <v>51</v>
      </c>
      <c r="N323" s="1" t="s">
        <v>249</v>
      </c>
      <c r="O323" s="1">
        <f t="shared" si="45"/>
        <v>119</v>
      </c>
      <c r="P323" s="1" t="s">
        <v>250</v>
      </c>
      <c r="Q323" s="1" t="s">
        <v>250</v>
      </c>
    </row>
    <row r="324" spans="2:17" x14ac:dyDescent="0.15">
      <c r="B324" s="8" t="str">
        <f>VLOOKUP(G324,角色!A:B,2,FALSE)</f>
        <v>越城</v>
      </c>
      <c r="C324" s="8" t="str">
        <f t="shared" si="37"/>
        <v>主动技能1</v>
      </c>
      <c r="D324" s="8">
        <f t="shared" si="39"/>
        <v>18</v>
      </c>
      <c r="E324" s="8">
        <f t="shared" si="40"/>
        <v>19</v>
      </c>
      <c r="F324" s="8">
        <f t="shared" si="41"/>
        <v>1</v>
      </c>
      <c r="G324" s="8">
        <f t="shared" si="38"/>
        <v>6</v>
      </c>
      <c r="H324" t="str">
        <f t="shared" si="42"/>
        <v>越城主动技能1等级18</v>
      </c>
      <c r="I324" t="str">
        <f t="shared" si="43"/>
        <v>越城主动技能1等级19</v>
      </c>
      <c r="J324" s="1">
        <v>318</v>
      </c>
      <c r="K324" s="1" t="e">
        <f>VLOOKUP(H324,主动技能!$A:$B,2,FALSE)</f>
        <v>#N/A</v>
      </c>
      <c r="L324" s="1">
        <f>_xlfn.IFNA(VLOOKUP(I324,主动技能!$A:$B,2,FALSE),0)</f>
        <v>0</v>
      </c>
      <c r="M324">
        <f t="shared" si="44"/>
        <v>54</v>
      </c>
      <c r="N324" s="1" t="s">
        <v>249</v>
      </c>
      <c r="O324" s="1">
        <f t="shared" si="45"/>
        <v>120</v>
      </c>
      <c r="P324" s="1" t="s">
        <v>250</v>
      </c>
      <c r="Q324" s="1" t="s">
        <v>250</v>
      </c>
    </row>
    <row r="325" spans="2:17" x14ac:dyDescent="0.15">
      <c r="B325" s="8" t="str">
        <f>VLOOKUP(G325,角色!A:B,2,FALSE)</f>
        <v>越城</v>
      </c>
      <c r="C325" s="8" t="str">
        <f t="shared" si="37"/>
        <v>主动技能1</v>
      </c>
      <c r="D325" s="8">
        <f t="shared" si="39"/>
        <v>19</v>
      </c>
      <c r="E325" s="8">
        <f t="shared" si="40"/>
        <v>20</v>
      </c>
      <c r="F325" s="8">
        <f t="shared" si="41"/>
        <v>1</v>
      </c>
      <c r="G325" s="8">
        <f t="shared" si="38"/>
        <v>6</v>
      </c>
      <c r="H325" t="str">
        <f t="shared" si="42"/>
        <v>越城主动技能1等级19</v>
      </c>
      <c r="I325" t="str">
        <f t="shared" si="43"/>
        <v>越城主动技能1等级20</v>
      </c>
      <c r="J325" s="1">
        <v>319</v>
      </c>
      <c r="K325" s="1" t="e">
        <f>VLOOKUP(H325,主动技能!$A:$B,2,FALSE)</f>
        <v>#N/A</v>
      </c>
      <c r="L325" s="1">
        <f>_xlfn.IFNA(VLOOKUP(I325,主动技能!$A:$B,2,FALSE),0)</f>
        <v>0</v>
      </c>
      <c r="M325">
        <f t="shared" si="44"/>
        <v>57</v>
      </c>
      <c r="N325" s="1" t="s">
        <v>249</v>
      </c>
      <c r="O325" s="1">
        <f t="shared" si="45"/>
        <v>121</v>
      </c>
      <c r="P325" s="1" t="s">
        <v>250</v>
      </c>
      <c r="Q325" s="1" t="s">
        <v>250</v>
      </c>
    </row>
    <row r="326" spans="2:17" x14ac:dyDescent="0.15">
      <c r="B326" s="8" t="str">
        <f>VLOOKUP(G326,角色!A:B,2,FALSE)</f>
        <v>越城</v>
      </c>
      <c r="C326" s="8" t="str">
        <f t="shared" si="37"/>
        <v>主动技能1</v>
      </c>
      <c r="D326" s="8">
        <f t="shared" si="39"/>
        <v>20</v>
      </c>
      <c r="E326" s="8">
        <f t="shared" si="40"/>
        <v>21</v>
      </c>
      <c r="F326" s="8">
        <f t="shared" si="41"/>
        <v>1</v>
      </c>
      <c r="G326" s="8">
        <f t="shared" si="38"/>
        <v>6</v>
      </c>
      <c r="H326" t="str">
        <f t="shared" si="42"/>
        <v>越城主动技能1等级20</v>
      </c>
      <c r="I326" t="str">
        <f t="shared" si="43"/>
        <v>越城主动技能1等级21</v>
      </c>
      <c r="J326" s="1">
        <v>320</v>
      </c>
      <c r="K326" s="1" t="e">
        <f>VLOOKUP(H326,主动技能!$A:$B,2,FALSE)</f>
        <v>#N/A</v>
      </c>
      <c r="L326" s="1">
        <f>_xlfn.IFNA(VLOOKUP(I326,主动技能!$A:$B,2,FALSE),0)</f>
        <v>0</v>
      </c>
      <c r="M326">
        <f t="shared" si="44"/>
        <v>60</v>
      </c>
      <c r="N326" s="1" t="s">
        <v>249</v>
      </c>
      <c r="O326" s="1">
        <f t="shared" si="45"/>
        <v>122</v>
      </c>
      <c r="P326" s="1" t="s">
        <v>250</v>
      </c>
      <c r="Q326" s="1" t="s">
        <v>250</v>
      </c>
    </row>
    <row r="327" spans="2:17" x14ac:dyDescent="0.15">
      <c r="B327" s="8" t="str">
        <f>VLOOKUP(G327,角色!A:B,2,FALSE)</f>
        <v>越城</v>
      </c>
      <c r="C327" s="8" t="str">
        <f t="shared" si="37"/>
        <v>主动技能2</v>
      </c>
      <c r="D327" s="8">
        <f t="shared" si="39"/>
        <v>1</v>
      </c>
      <c r="E327" s="8">
        <f t="shared" si="40"/>
        <v>2</v>
      </c>
      <c r="F327" s="8">
        <f t="shared" si="41"/>
        <v>2</v>
      </c>
      <c r="G327" s="8">
        <f t="shared" si="38"/>
        <v>6</v>
      </c>
      <c r="H327" t="str">
        <f t="shared" si="42"/>
        <v>越城主动技能2等级1</v>
      </c>
      <c r="I327" t="str">
        <f t="shared" si="43"/>
        <v>越城主动技能2等级2</v>
      </c>
      <c r="J327" s="1">
        <v>321</v>
      </c>
      <c r="K327" s="1" t="e">
        <f>VLOOKUP(H327,主动技能!$A:$B,2,FALSE)</f>
        <v>#N/A</v>
      </c>
      <c r="L327" s="1">
        <f>_xlfn.IFNA(VLOOKUP(I327,主动技能!$A:$B,2,FALSE),0)</f>
        <v>0</v>
      </c>
      <c r="M327">
        <f t="shared" si="44"/>
        <v>3</v>
      </c>
      <c r="N327" s="1" t="s">
        <v>249</v>
      </c>
      <c r="O327" s="1">
        <f t="shared" si="45"/>
        <v>123</v>
      </c>
      <c r="P327" s="1" t="s">
        <v>250</v>
      </c>
      <c r="Q327" s="1" t="s">
        <v>250</v>
      </c>
    </row>
    <row r="328" spans="2:17" x14ac:dyDescent="0.15">
      <c r="B328" s="8" t="str">
        <f>VLOOKUP(G328,角色!A:B,2,FALSE)</f>
        <v>越城</v>
      </c>
      <c r="C328" s="8" t="str">
        <f t="shared" ref="C328:C391" si="46">C$4&amp;F328</f>
        <v>主动技能2</v>
      </c>
      <c r="D328" s="8">
        <f t="shared" si="39"/>
        <v>2</v>
      </c>
      <c r="E328" s="8">
        <f t="shared" si="40"/>
        <v>3</v>
      </c>
      <c r="F328" s="8">
        <f t="shared" si="41"/>
        <v>2</v>
      </c>
      <c r="G328" s="8">
        <f t="shared" ref="G328:G391" si="47">IF((F328=1)*(D328=1),G327+1,G327)</f>
        <v>6</v>
      </c>
      <c r="H328" t="str">
        <f t="shared" si="42"/>
        <v>越城主动技能2等级2</v>
      </c>
      <c r="I328" t="str">
        <f t="shared" si="43"/>
        <v>越城主动技能2等级3</v>
      </c>
      <c r="J328" s="1">
        <v>322</v>
      </c>
      <c r="K328" s="1" t="e">
        <f>VLOOKUP(H328,主动技能!$A:$B,2,FALSE)</f>
        <v>#N/A</v>
      </c>
      <c r="L328" s="1">
        <f>_xlfn.IFNA(VLOOKUP(I328,主动技能!$A:$B,2,FALSE),0)</f>
        <v>0</v>
      </c>
      <c r="M328">
        <f t="shared" si="44"/>
        <v>6</v>
      </c>
      <c r="N328" s="1" t="s">
        <v>249</v>
      </c>
      <c r="O328" s="1">
        <f t="shared" si="45"/>
        <v>124</v>
      </c>
      <c r="P328" s="1" t="s">
        <v>250</v>
      </c>
      <c r="Q328" s="1" t="s">
        <v>250</v>
      </c>
    </row>
    <row r="329" spans="2:17" x14ac:dyDescent="0.15">
      <c r="B329" s="8" t="str">
        <f>VLOOKUP(G329,角色!A:B,2,FALSE)</f>
        <v>越城</v>
      </c>
      <c r="C329" s="8" t="str">
        <f t="shared" si="46"/>
        <v>主动技能2</v>
      </c>
      <c r="D329" s="8">
        <f t="shared" ref="D329:D392" si="48">IF(D328=D$5,1,D328+1)</f>
        <v>3</v>
      </c>
      <c r="E329" s="8">
        <f t="shared" ref="E329:E392" si="49">IF(E328=E$5,2,E328+1)</f>
        <v>4</v>
      </c>
      <c r="F329" s="8">
        <f t="shared" ref="F329:F392" si="50">IF(D329=1,IF(F328=$F$5,1,F328+1),F328)</f>
        <v>2</v>
      </c>
      <c r="G329" s="8">
        <f t="shared" si="47"/>
        <v>6</v>
      </c>
      <c r="H329" t="str">
        <f t="shared" si="42"/>
        <v>越城主动技能2等级3</v>
      </c>
      <c r="I329" t="str">
        <f t="shared" si="43"/>
        <v>越城主动技能2等级4</v>
      </c>
      <c r="J329" s="1">
        <v>323</v>
      </c>
      <c r="K329" s="1" t="e">
        <f>VLOOKUP(H329,主动技能!$A:$B,2,FALSE)</f>
        <v>#N/A</v>
      </c>
      <c r="L329" s="1">
        <f>_xlfn.IFNA(VLOOKUP(I329,主动技能!$A:$B,2,FALSE),0)</f>
        <v>0</v>
      </c>
      <c r="M329">
        <f t="shared" si="44"/>
        <v>9</v>
      </c>
      <c r="N329" s="1" t="s">
        <v>249</v>
      </c>
      <c r="O329" s="1">
        <f t="shared" si="45"/>
        <v>125</v>
      </c>
      <c r="P329" s="1" t="s">
        <v>250</v>
      </c>
      <c r="Q329" s="1" t="s">
        <v>250</v>
      </c>
    </row>
    <row r="330" spans="2:17" x14ac:dyDescent="0.15">
      <c r="B330" s="8" t="str">
        <f>VLOOKUP(G330,角色!A:B,2,FALSE)</f>
        <v>越城</v>
      </c>
      <c r="C330" s="8" t="str">
        <f t="shared" si="46"/>
        <v>主动技能2</v>
      </c>
      <c r="D330" s="8">
        <f t="shared" si="48"/>
        <v>4</v>
      </c>
      <c r="E330" s="8">
        <f t="shared" si="49"/>
        <v>5</v>
      </c>
      <c r="F330" s="8">
        <f t="shared" si="50"/>
        <v>2</v>
      </c>
      <c r="G330" s="8">
        <f t="shared" si="47"/>
        <v>6</v>
      </c>
      <c r="H330" t="str">
        <f t="shared" si="42"/>
        <v>越城主动技能2等级4</v>
      </c>
      <c r="I330" t="str">
        <f t="shared" si="43"/>
        <v>越城主动技能2等级5</v>
      </c>
      <c r="J330" s="1">
        <v>324</v>
      </c>
      <c r="K330" s="1" t="e">
        <f>VLOOKUP(H330,主动技能!$A:$B,2,FALSE)</f>
        <v>#N/A</v>
      </c>
      <c r="L330" s="1">
        <f>_xlfn.IFNA(VLOOKUP(I330,主动技能!$A:$B,2,FALSE),0)</f>
        <v>0</v>
      </c>
      <c r="M330">
        <f t="shared" si="44"/>
        <v>12</v>
      </c>
      <c r="N330" s="1" t="s">
        <v>249</v>
      </c>
      <c r="O330" s="1">
        <f t="shared" si="45"/>
        <v>126</v>
      </c>
      <c r="P330" s="1" t="s">
        <v>250</v>
      </c>
      <c r="Q330" s="1" t="s">
        <v>250</v>
      </c>
    </row>
    <row r="331" spans="2:17" x14ac:dyDescent="0.15">
      <c r="B331" s="8" t="str">
        <f>VLOOKUP(G331,角色!A:B,2,FALSE)</f>
        <v>越城</v>
      </c>
      <c r="C331" s="8" t="str">
        <f t="shared" si="46"/>
        <v>主动技能2</v>
      </c>
      <c r="D331" s="8">
        <f t="shared" si="48"/>
        <v>5</v>
      </c>
      <c r="E331" s="8">
        <f t="shared" si="49"/>
        <v>6</v>
      </c>
      <c r="F331" s="8">
        <f t="shared" si="50"/>
        <v>2</v>
      </c>
      <c r="G331" s="8">
        <f t="shared" si="47"/>
        <v>6</v>
      </c>
      <c r="H331" t="str">
        <f t="shared" si="42"/>
        <v>越城主动技能2等级5</v>
      </c>
      <c r="I331" t="str">
        <f t="shared" si="43"/>
        <v>越城主动技能2等级6</v>
      </c>
      <c r="J331" s="1">
        <v>325</v>
      </c>
      <c r="K331" s="1" t="e">
        <f>VLOOKUP(H331,主动技能!$A:$B,2,FALSE)</f>
        <v>#N/A</v>
      </c>
      <c r="L331" s="1">
        <f>_xlfn.IFNA(VLOOKUP(I331,主动技能!$A:$B,2,FALSE),0)</f>
        <v>0</v>
      </c>
      <c r="M331">
        <f t="shared" si="44"/>
        <v>15</v>
      </c>
      <c r="N331" s="1" t="s">
        <v>249</v>
      </c>
      <c r="O331" s="1">
        <f t="shared" si="45"/>
        <v>127</v>
      </c>
      <c r="P331" s="1" t="s">
        <v>250</v>
      </c>
      <c r="Q331" s="1" t="s">
        <v>250</v>
      </c>
    </row>
    <row r="332" spans="2:17" x14ac:dyDescent="0.15">
      <c r="B332" s="8" t="str">
        <f>VLOOKUP(G332,角色!A:B,2,FALSE)</f>
        <v>越城</v>
      </c>
      <c r="C332" s="8" t="str">
        <f t="shared" si="46"/>
        <v>主动技能2</v>
      </c>
      <c r="D332" s="8">
        <f t="shared" si="48"/>
        <v>6</v>
      </c>
      <c r="E332" s="8">
        <f t="shared" si="49"/>
        <v>7</v>
      </c>
      <c r="F332" s="8">
        <f t="shared" si="50"/>
        <v>2</v>
      </c>
      <c r="G332" s="8">
        <f t="shared" si="47"/>
        <v>6</v>
      </c>
      <c r="H332" t="str">
        <f t="shared" si="42"/>
        <v>越城主动技能2等级6</v>
      </c>
      <c r="I332" t="str">
        <f t="shared" si="43"/>
        <v>越城主动技能2等级7</v>
      </c>
      <c r="J332" s="1">
        <v>326</v>
      </c>
      <c r="K332" s="1" t="e">
        <f>VLOOKUP(H332,主动技能!$A:$B,2,FALSE)</f>
        <v>#N/A</v>
      </c>
      <c r="L332" s="1">
        <f>_xlfn.IFNA(VLOOKUP(I332,主动技能!$A:$B,2,FALSE),0)</f>
        <v>0</v>
      </c>
      <c r="M332">
        <f t="shared" si="44"/>
        <v>18</v>
      </c>
      <c r="N332" s="1" t="s">
        <v>249</v>
      </c>
      <c r="O332" s="1">
        <f t="shared" si="45"/>
        <v>128</v>
      </c>
      <c r="P332" s="1" t="s">
        <v>250</v>
      </c>
      <c r="Q332" s="1" t="s">
        <v>250</v>
      </c>
    </row>
    <row r="333" spans="2:17" x14ac:dyDescent="0.15">
      <c r="B333" s="8" t="str">
        <f>VLOOKUP(G333,角色!A:B,2,FALSE)</f>
        <v>越城</v>
      </c>
      <c r="C333" s="8" t="str">
        <f t="shared" si="46"/>
        <v>主动技能2</v>
      </c>
      <c r="D333" s="8">
        <f t="shared" si="48"/>
        <v>7</v>
      </c>
      <c r="E333" s="8">
        <f t="shared" si="49"/>
        <v>8</v>
      </c>
      <c r="F333" s="8">
        <f t="shared" si="50"/>
        <v>2</v>
      </c>
      <c r="G333" s="8">
        <f t="shared" si="47"/>
        <v>6</v>
      </c>
      <c r="H333" t="str">
        <f t="shared" si="42"/>
        <v>越城主动技能2等级7</v>
      </c>
      <c r="I333" t="str">
        <f t="shared" si="43"/>
        <v>越城主动技能2等级8</v>
      </c>
      <c r="J333" s="1">
        <v>327</v>
      </c>
      <c r="K333" s="1" t="e">
        <f>VLOOKUP(H333,主动技能!$A:$B,2,FALSE)</f>
        <v>#N/A</v>
      </c>
      <c r="L333" s="1">
        <f>_xlfn.IFNA(VLOOKUP(I333,主动技能!$A:$B,2,FALSE),0)</f>
        <v>0</v>
      </c>
      <c r="M333">
        <f t="shared" si="44"/>
        <v>21</v>
      </c>
      <c r="N333" s="1" t="s">
        <v>249</v>
      </c>
      <c r="O333" s="1">
        <f t="shared" si="45"/>
        <v>129</v>
      </c>
      <c r="P333" s="1" t="s">
        <v>250</v>
      </c>
      <c r="Q333" s="1" t="s">
        <v>250</v>
      </c>
    </row>
    <row r="334" spans="2:17" x14ac:dyDescent="0.15">
      <c r="B334" s="8" t="str">
        <f>VLOOKUP(G334,角色!A:B,2,FALSE)</f>
        <v>越城</v>
      </c>
      <c r="C334" s="8" t="str">
        <f t="shared" si="46"/>
        <v>主动技能2</v>
      </c>
      <c r="D334" s="8">
        <f t="shared" si="48"/>
        <v>8</v>
      </c>
      <c r="E334" s="8">
        <f t="shared" si="49"/>
        <v>9</v>
      </c>
      <c r="F334" s="8">
        <f t="shared" si="50"/>
        <v>2</v>
      </c>
      <c r="G334" s="8">
        <f t="shared" si="47"/>
        <v>6</v>
      </c>
      <c r="H334" t="str">
        <f t="shared" si="42"/>
        <v>越城主动技能2等级8</v>
      </c>
      <c r="I334" t="str">
        <f t="shared" si="43"/>
        <v>越城主动技能2等级9</v>
      </c>
      <c r="J334" s="1">
        <v>328</v>
      </c>
      <c r="K334" s="1" t="e">
        <f>VLOOKUP(H334,主动技能!$A:$B,2,FALSE)</f>
        <v>#N/A</v>
      </c>
      <c r="L334" s="1">
        <f>_xlfn.IFNA(VLOOKUP(I334,主动技能!$A:$B,2,FALSE),0)</f>
        <v>0</v>
      </c>
      <c r="M334">
        <f t="shared" si="44"/>
        <v>24</v>
      </c>
      <c r="N334" s="1" t="s">
        <v>249</v>
      </c>
      <c r="O334" s="1">
        <f t="shared" si="45"/>
        <v>130</v>
      </c>
      <c r="P334" s="1" t="s">
        <v>250</v>
      </c>
      <c r="Q334" s="1" t="s">
        <v>250</v>
      </c>
    </row>
    <row r="335" spans="2:17" x14ac:dyDescent="0.15">
      <c r="B335" s="8" t="str">
        <f>VLOOKUP(G335,角色!A:B,2,FALSE)</f>
        <v>越城</v>
      </c>
      <c r="C335" s="8" t="str">
        <f t="shared" si="46"/>
        <v>主动技能2</v>
      </c>
      <c r="D335" s="8">
        <f t="shared" si="48"/>
        <v>9</v>
      </c>
      <c r="E335" s="8">
        <f t="shared" si="49"/>
        <v>10</v>
      </c>
      <c r="F335" s="8">
        <f t="shared" si="50"/>
        <v>2</v>
      </c>
      <c r="G335" s="8">
        <f t="shared" si="47"/>
        <v>6</v>
      </c>
      <c r="H335" t="str">
        <f t="shared" si="42"/>
        <v>越城主动技能2等级9</v>
      </c>
      <c r="I335" t="str">
        <f t="shared" si="43"/>
        <v>越城主动技能2等级10</v>
      </c>
      <c r="J335" s="1">
        <v>329</v>
      </c>
      <c r="K335" s="1" t="e">
        <f>VLOOKUP(H335,主动技能!$A:$B,2,FALSE)</f>
        <v>#N/A</v>
      </c>
      <c r="L335" s="1">
        <f>_xlfn.IFNA(VLOOKUP(I335,主动技能!$A:$B,2,FALSE),0)</f>
        <v>0</v>
      </c>
      <c r="M335">
        <f t="shared" si="44"/>
        <v>27</v>
      </c>
      <c r="N335" s="1" t="s">
        <v>249</v>
      </c>
      <c r="O335" s="1">
        <f t="shared" si="45"/>
        <v>131</v>
      </c>
      <c r="P335" s="1" t="s">
        <v>250</v>
      </c>
      <c r="Q335" s="1" t="s">
        <v>250</v>
      </c>
    </row>
    <row r="336" spans="2:17" x14ac:dyDescent="0.15">
      <c r="B336" s="8" t="str">
        <f>VLOOKUP(G336,角色!A:B,2,FALSE)</f>
        <v>越城</v>
      </c>
      <c r="C336" s="8" t="str">
        <f t="shared" si="46"/>
        <v>主动技能2</v>
      </c>
      <c r="D336" s="8">
        <f t="shared" si="48"/>
        <v>10</v>
      </c>
      <c r="E336" s="8">
        <f t="shared" si="49"/>
        <v>11</v>
      </c>
      <c r="F336" s="8">
        <f t="shared" si="50"/>
        <v>2</v>
      </c>
      <c r="G336" s="8">
        <f t="shared" si="47"/>
        <v>6</v>
      </c>
      <c r="H336" t="str">
        <f t="shared" si="42"/>
        <v>越城主动技能2等级10</v>
      </c>
      <c r="I336" t="str">
        <f t="shared" si="43"/>
        <v>越城主动技能2等级11</v>
      </c>
      <c r="J336" s="1">
        <v>330</v>
      </c>
      <c r="K336" s="1" t="e">
        <f>VLOOKUP(H336,主动技能!$A:$B,2,FALSE)</f>
        <v>#N/A</v>
      </c>
      <c r="L336" s="1">
        <f>_xlfn.IFNA(VLOOKUP(I336,主动技能!$A:$B,2,FALSE),0)</f>
        <v>0</v>
      </c>
      <c r="M336">
        <f t="shared" si="44"/>
        <v>30</v>
      </c>
      <c r="N336" s="1" t="s">
        <v>249</v>
      </c>
      <c r="O336" s="1">
        <f t="shared" si="45"/>
        <v>132</v>
      </c>
      <c r="P336" s="1" t="s">
        <v>250</v>
      </c>
      <c r="Q336" s="1" t="s">
        <v>250</v>
      </c>
    </row>
    <row r="337" spans="2:17" x14ac:dyDescent="0.15">
      <c r="B337" s="8" t="str">
        <f>VLOOKUP(G337,角色!A:B,2,FALSE)</f>
        <v>越城</v>
      </c>
      <c r="C337" s="8" t="str">
        <f t="shared" si="46"/>
        <v>主动技能2</v>
      </c>
      <c r="D337" s="8">
        <f t="shared" si="48"/>
        <v>11</v>
      </c>
      <c r="E337" s="8">
        <f t="shared" si="49"/>
        <v>12</v>
      </c>
      <c r="F337" s="8">
        <f t="shared" si="50"/>
        <v>2</v>
      </c>
      <c r="G337" s="8">
        <f t="shared" si="47"/>
        <v>6</v>
      </c>
      <c r="H337" t="str">
        <f t="shared" si="42"/>
        <v>越城主动技能2等级11</v>
      </c>
      <c r="I337" t="str">
        <f t="shared" si="43"/>
        <v>越城主动技能2等级12</v>
      </c>
      <c r="J337" s="1">
        <v>331</v>
      </c>
      <c r="K337" s="1" t="e">
        <f>VLOOKUP(H337,主动技能!$A:$B,2,FALSE)</f>
        <v>#N/A</v>
      </c>
      <c r="L337" s="1">
        <f>_xlfn.IFNA(VLOOKUP(I337,主动技能!$A:$B,2,FALSE),0)</f>
        <v>0</v>
      </c>
      <c r="M337">
        <f t="shared" si="44"/>
        <v>33</v>
      </c>
      <c r="N337" s="1" t="s">
        <v>249</v>
      </c>
      <c r="O337" s="1">
        <f t="shared" si="45"/>
        <v>133</v>
      </c>
      <c r="P337" s="1" t="s">
        <v>250</v>
      </c>
      <c r="Q337" s="1" t="s">
        <v>250</v>
      </c>
    </row>
    <row r="338" spans="2:17" x14ac:dyDescent="0.15">
      <c r="B338" s="8" t="str">
        <f>VLOOKUP(G338,角色!A:B,2,FALSE)</f>
        <v>越城</v>
      </c>
      <c r="C338" s="8" t="str">
        <f t="shared" si="46"/>
        <v>主动技能2</v>
      </c>
      <c r="D338" s="8">
        <f t="shared" si="48"/>
        <v>12</v>
      </c>
      <c r="E338" s="8">
        <f t="shared" si="49"/>
        <v>13</v>
      </c>
      <c r="F338" s="8">
        <f t="shared" si="50"/>
        <v>2</v>
      </c>
      <c r="G338" s="8">
        <f t="shared" si="47"/>
        <v>6</v>
      </c>
      <c r="H338" t="str">
        <f t="shared" si="42"/>
        <v>越城主动技能2等级12</v>
      </c>
      <c r="I338" t="str">
        <f t="shared" si="43"/>
        <v>越城主动技能2等级13</v>
      </c>
      <c r="J338" s="1">
        <v>332</v>
      </c>
      <c r="K338" s="1" t="e">
        <f>VLOOKUP(H338,主动技能!$A:$B,2,FALSE)</f>
        <v>#N/A</v>
      </c>
      <c r="L338" s="1">
        <f>_xlfn.IFNA(VLOOKUP(I338,主动技能!$A:$B,2,FALSE),0)</f>
        <v>0</v>
      </c>
      <c r="M338">
        <f t="shared" si="44"/>
        <v>36</v>
      </c>
      <c r="N338" s="1" t="s">
        <v>249</v>
      </c>
      <c r="O338" s="1">
        <f t="shared" si="45"/>
        <v>134</v>
      </c>
      <c r="P338" s="1" t="s">
        <v>250</v>
      </c>
      <c r="Q338" s="1" t="s">
        <v>250</v>
      </c>
    </row>
    <row r="339" spans="2:17" x14ac:dyDescent="0.15">
      <c r="B339" s="8" t="str">
        <f>VLOOKUP(G339,角色!A:B,2,FALSE)</f>
        <v>越城</v>
      </c>
      <c r="C339" s="8" t="str">
        <f t="shared" si="46"/>
        <v>主动技能2</v>
      </c>
      <c r="D339" s="8">
        <f t="shared" si="48"/>
        <v>13</v>
      </c>
      <c r="E339" s="8">
        <f t="shared" si="49"/>
        <v>14</v>
      </c>
      <c r="F339" s="8">
        <f t="shared" si="50"/>
        <v>2</v>
      </c>
      <c r="G339" s="8">
        <f t="shared" si="47"/>
        <v>6</v>
      </c>
      <c r="H339" t="str">
        <f t="shared" si="42"/>
        <v>越城主动技能2等级13</v>
      </c>
      <c r="I339" t="str">
        <f t="shared" si="43"/>
        <v>越城主动技能2等级14</v>
      </c>
      <c r="J339" s="1">
        <v>333</v>
      </c>
      <c r="K339" s="1" t="e">
        <f>VLOOKUP(H339,主动技能!$A:$B,2,FALSE)</f>
        <v>#N/A</v>
      </c>
      <c r="L339" s="1">
        <f>_xlfn.IFNA(VLOOKUP(I339,主动技能!$A:$B,2,FALSE),0)</f>
        <v>0</v>
      </c>
      <c r="M339">
        <f t="shared" si="44"/>
        <v>39</v>
      </c>
      <c r="N339" s="1" t="s">
        <v>249</v>
      </c>
      <c r="O339" s="1">
        <f t="shared" si="45"/>
        <v>135</v>
      </c>
      <c r="P339" s="1" t="s">
        <v>250</v>
      </c>
      <c r="Q339" s="1" t="s">
        <v>250</v>
      </c>
    </row>
    <row r="340" spans="2:17" x14ac:dyDescent="0.15">
      <c r="B340" s="8" t="str">
        <f>VLOOKUP(G340,角色!A:B,2,FALSE)</f>
        <v>越城</v>
      </c>
      <c r="C340" s="8" t="str">
        <f t="shared" si="46"/>
        <v>主动技能2</v>
      </c>
      <c r="D340" s="8">
        <f t="shared" si="48"/>
        <v>14</v>
      </c>
      <c r="E340" s="8">
        <f t="shared" si="49"/>
        <v>15</v>
      </c>
      <c r="F340" s="8">
        <f t="shared" si="50"/>
        <v>2</v>
      </c>
      <c r="G340" s="8">
        <f t="shared" si="47"/>
        <v>6</v>
      </c>
      <c r="H340" t="str">
        <f t="shared" si="42"/>
        <v>越城主动技能2等级14</v>
      </c>
      <c r="I340" t="str">
        <f t="shared" si="43"/>
        <v>越城主动技能2等级15</v>
      </c>
      <c r="J340" s="1">
        <v>334</v>
      </c>
      <c r="K340" s="1" t="e">
        <f>VLOOKUP(H340,主动技能!$A:$B,2,FALSE)</f>
        <v>#N/A</v>
      </c>
      <c r="L340" s="1">
        <f>_xlfn.IFNA(VLOOKUP(I340,主动技能!$A:$B,2,FALSE),0)</f>
        <v>0</v>
      </c>
      <c r="M340">
        <f t="shared" si="44"/>
        <v>42</v>
      </c>
      <c r="N340" s="1" t="s">
        <v>249</v>
      </c>
      <c r="O340" s="1">
        <f t="shared" si="45"/>
        <v>136</v>
      </c>
      <c r="P340" s="1" t="s">
        <v>250</v>
      </c>
      <c r="Q340" s="1" t="s">
        <v>250</v>
      </c>
    </row>
    <row r="341" spans="2:17" x14ac:dyDescent="0.15">
      <c r="B341" s="8" t="str">
        <f>VLOOKUP(G341,角色!A:B,2,FALSE)</f>
        <v>越城</v>
      </c>
      <c r="C341" s="8" t="str">
        <f t="shared" si="46"/>
        <v>主动技能2</v>
      </c>
      <c r="D341" s="8">
        <f t="shared" si="48"/>
        <v>15</v>
      </c>
      <c r="E341" s="8">
        <f t="shared" si="49"/>
        <v>16</v>
      </c>
      <c r="F341" s="8">
        <f t="shared" si="50"/>
        <v>2</v>
      </c>
      <c r="G341" s="8">
        <f t="shared" si="47"/>
        <v>6</v>
      </c>
      <c r="H341" t="str">
        <f t="shared" si="42"/>
        <v>越城主动技能2等级15</v>
      </c>
      <c r="I341" t="str">
        <f t="shared" si="43"/>
        <v>越城主动技能2等级16</v>
      </c>
      <c r="J341" s="1">
        <v>335</v>
      </c>
      <c r="K341" s="1" t="e">
        <f>VLOOKUP(H341,主动技能!$A:$B,2,FALSE)</f>
        <v>#N/A</v>
      </c>
      <c r="L341" s="1">
        <f>_xlfn.IFNA(VLOOKUP(I341,主动技能!$A:$B,2,FALSE),0)</f>
        <v>0</v>
      </c>
      <c r="M341">
        <f t="shared" si="44"/>
        <v>45</v>
      </c>
      <c r="N341" s="1" t="s">
        <v>249</v>
      </c>
      <c r="O341" s="1">
        <f t="shared" si="45"/>
        <v>137</v>
      </c>
      <c r="P341" s="1" t="s">
        <v>250</v>
      </c>
      <c r="Q341" s="1" t="s">
        <v>250</v>
      </c>
    </row>
    <row r="342" spans="2:17" x14ac:dyDescent="0.15">
      <c r="B342" s="8" t="str">
        <f>VLOOKUP(G342,角色!A:B,2,FALSE)</f>
        <v>越城</v>
      </c>
      <c r="C342" s="8" t="str">
        <f t="shared" si="46"/>
        <v>主动技能2</v>
      </c>
      <c r="D342" s="8">
        <f t="shared" si="48"/>
        <v>16</v>
      </c>
      <c r="E342" s="8">
        <f t="shared" si="49"/>
        <v>17</v>
      </c>
      <c r="F342" s="8">
        <f t="shared" si="50"/>
        <v>2</v>
      </c>
      <c r="G342" s="8">
        <f t="shared" si="47"/>
        <v>6</v>
      </c>
      <c r="H342" t="str">
        <f t="shared" si="42"/>
        <v>越城主动技能2等级16</v>
      </c>
      <c r="I342" t="str">
        <f t="shared" si="43"/>
        <v>越城主动技能2等级17</v>
      </c>
      <c r="J342" s="1">
        <v>336</v>
      </c>
      <c r="K342" s="1" t="e">
        <f>VLOOKUP(H342,主动技能!$A:$B,2,FALSE)</f>
        <v>#N/A</v>
      </c>
      <c r="L342" s="1">
        <f>_xlfn.IFNA(VLOOKUP(I342,主动技能!$A:$B,2,FALSE),0)</f>
        <v>0</v>
      </c>
      <c r="M342">
        <f t="shared" si="44"/>
        <v>48</v>
      </c>
      <c r="N342" s="1" t="s">
        <v>249</v>
      </c>
      <c r="O342" s="1">
        <f t="shared" si="45"/>
        <v>138</v>
      </c>
      <c r="P342" s="1" t="s">
        <v>250</v>
      </c>
      <c r="Q342" s="1" t="s">
        <v>250</v>
      </c>
    </row>
    <row r="343" spans="2:17" x14ac:dyDescent="0.15">
      <c r="B343" s="8" t="str">
        <f>VLOOKUP(G343,角色!A:B,2,FALSE)</f>
        <v>越城</v>
      </c>
      <c r="C343" s="8" t="str">
        <f t="shared" si="46"/>
        <v>主动技能2</v>
      </c>
      <c r="D343" s="8">
        <f t="shared" si="48"/>
        <v>17</v>
      </c>
      <c r="E343" s="8">
        <f t="shared" si="49"/>
        <v>18</v>
      </c>
      <c r="F343" s="8">
        <f t="shared" si="50"/>
        <v>2</v>
      </c>
      <c r="G343" s="8">
        <f t="shared" si="47"/>
        <v>6</v>
      </c>
      <c r="H343" t="str">
        <f t="shared" si="42"/>
        <v>越城主动技能2等级17</v>
      </c>
      <c r="I343" t="str">
        <f t="shared" si="43"/>
        <v>越城主动技能2等级18</v>
      </c>
      <c r="J343" s="1">
        <v>337</v>
      </c>
      <c r="K343" s="1" t="e">
        <f>VLOOKUP(H343,主动技能!$A:$B,2,FALSE)</f>
        <v>#N/A</v>
      </c>
      <c r="L343" s="1">
        <f>_xlfn.IFNA(VLOOKUP(I343,主动技能!$A:$B,2,FALSE),0)</f>
        <v>0</v>
      </c>
      <c r="M343">
        <f t="shared" si="44"/>
        <v>51</v>
      </c>
      <c r="N343" s="1" t="s">
        <v>249</v>
      </c>
      <c r="O343" s="1">
        <f t="shared" si="45"/>
        <v>139</v>
      </c>
      <c r="P343" s="1" t="s">
        <v>250</v>
      </c>
      <c r="Q343" s="1" t="s">
        <v>250</v>
      </c>
    </row>
    <row r="344" spans="2:17" x14ac:dyDescent="0.15">
      <c r="B344" s="8" t="str">
        <f>VLOOKUP(G344,角色!A:B,2,FALSE)</f>
        <v>越城</v>
      </c>
      <c r="C344" s="8" t="str">
        <f t="shared" si="46"/>
        <v>主动技能2</v>
      </c>
      <c r="D344" s="8">
        <f t="shared" si="48"/>
        <v>18</v>
      </c>
      <c r="E344" s="8">
        <f t="shared" si="49"/>
        <v>19</v>
      </c>
      <c r="F344" s="8">
        <f t="shared" si="50"/>
        <v>2</v>
      </c>
      <c r="G344" s="8">
        <f t="shared" si="47"/>
        <v>6</v>
      </c>
      <c r="H344" t="str">
        <f t="shared" ref="H344:H407" si="51">$B344&amp;$C344&amp;D$6&amp;D344</f>
        <v>越城主动技能2等级18</v>
      </c>
      <c r="I344" t="str">
        <f t="shared" ref="I344:I407" si="52">$B344&amp;$C344&amp;E$6&amp;E344</f>
        <v>越城主动技能2等级19</v>
      </c>
      <c r="J344" s="1">
        <v>338</v>
      </c>
      <c r="K344" s="1" t="e">
        <f>VLOOKUP(H344,主动技能!$A:$B,2,FALSE)</f>
        <v>#N/A</v>
      </c>
      <c r="L344" s="1">
        <f>_xlfn.IFNA(VLOOKUP(I344,主动技能!$A:$B,2,FALSE),0)</f>
        <v>0</v>
      </c>
      <c r="M344">
        <f t="shared" si="44"/>
        <v>54</v>
      </c>
      <c r="N344" s="1" t="s">
        <v>249</v>
      </c>
      <c r="O344" s="1">
        <f t="shared" si="45"/>
        <v>140</v>
      </c>
      <c r="P344" s="1" t="s">
        <v>250</v>
      </c>
      <c r="Q344" s="1" t="s">
        <v>250</v>
      </c>
    </row>
    <row r="345" spans="2:17" x14ac:dyDescent="0.15">
      <c r="B345" s="8" t="str">
        <f>VLOOKUP(G345,角色!A:B,2,FALSE)</f>
        <v>越城</v>
      </c>
      <c r="C345" s="8" t="str">
        <f t="shared" si="46"/>
        <v>主动技能2</v>
      </c>
      <c r="D345" s="8">
        <f t="shared" si="48"/>
        <v>19</v>
      </c>
      <c r="E345" s="8">
        <f t="shared" si="49"/>
        <v>20</v>
      </c>
      <c r="F345" s="8">
        <f t="shared" si="50"/>
        <v>2</v>
      </c>
      <c r="G345" s="8">
        <f t="shared" si="47"/>
        <v>6</v>
      </c>
      <c r="H345" t="str">
        <f t="shared" si="51"/>
        <v>越城主动技能2等级19</v>
      </c>
      <c r="I345" t="str">
        <f t="shared" si="52"/>
        <v>越城主动技能2等级20</v>
      </c>
      <c r="J345" s="1">
        <v>339</v>
      </c>
      <c r="K345" s="1" t="e">
        <f>VLOOKUP(H345,主动技能!$A:$B,2,FALSE)</f>
        <v>#N/A</v>
      </c>
      <c r="L345" s="1">
        <f>_xlfn.IFNA(VLOOKUP(I345,主动技能!$A:$B,2,FALSE),0)</f>
        <v>0</v>
      </c>
      <c r="M345">
        <f t="shared" si="44"/>
        <v>57</v>
      </c>
      <c r="N345" s="1" t="s">
        <v>249</v>
      </c>
      <c r="O345" s="1">
        <f t="shared" si="45"/>
        <v>141</v>
      </c>
      <c r="P345" s="1" t="s">
        <v>250</v>
      </c>
      <c r="Q345" s="1" t="s">
        <v>250</v>
      </c>
    </row>
    <row r="346" spans="2:17" x14ac:dyDescent="0.15">
      <c r="B346" s="8" t="str">
        <f>VLOOKUP(G346,角色!A:B,2,FALSE)</f>
        <v>越城</v>
      </c>
      <c r="C346" s="8" t="str">
        <f t="shared" si="46"/>
        <v>主动技能2</v>
      </c>
      <c r="D346" s="8">
        <f t="shared" si="48"/>
        <v>20</v>
      </c>
      <c r="E346" s="8">
        <f t="shared" si="49"/>
        <v>21</v>
      </c>
      <c r="F346" s="8">
        <f t="shared" si="50"/>
        <v>2</v>
      </c>
      <c r="G346" s="8">
        <f t="shared" si="47"/>
        <v>6</v>
      </c>
      <c r="H346" t="str">
        <f t="shared" si="51"/>
        <v>越城主动技能2等级20</v>
      </c>
      <c r="I346" t="str">
        <f t="shared" si="52"/>
        <v>越城主动技能2等级21</v>
      </c>
      <c r="J346" s="1">
        <v>340</v>
      </c>
      <c r="K346" s="1" t="e">
        <f>VLOOKUP(H346,主动技能!$A:$B,2,FALSE)</f>
        <v>#N/A</v>
      </c>
      <c r="L346" s="1">
        <f>_xlfn.IFNA(VLOOKUP(I346,主动技能!$A:$B,2,FALSE),0)</f>
        <v>0</v>
      </c>
      <c r="M346">
        <f t="shared" si="44"/>
        <v>60</v>
      </c>
      <c r="N346" s="1" t="s">
        <v>249</v>
      </c>
      <c r="O346" s="1">
        <f t="shared" si="45"/>
        <v>142</v>
      </c>
      <c r="P346" s="1" t="s">
        <v>250</v>
      </c>
      <c r="Q346" s="1" t="s">
        <v>250</v>
      </c>
    </row>
    <row r="347" spans="2:17" x14ac:dyDescent="0.15">
      <c r="B347" s="8" t="str">
        <f>VLOOKUP(G347,角色!A:B,2,FALSE)</f>
        <v>越城</v>
      </c>
      <c r="C347" s="8" t="str">
        <f t="shared" si="46"/>
        <v>主动技能3</v>
      </c>
      <c r="D347" s="8">
        <f t="shared" si="48"/>
        <v>1</v>
      </c>
      <c r="E347" s="8">
        <f t="shared" si="49"/>
        <v>2</v>
      </c>
      <c r="F347" s="8">
        <f t="shared" si="50"/>
        <v>3</v>
      </c>
      <c r="G347" s="8">
        <f t="shared" si="47"/>
        <v>6</v>
      </c>
      <c r="H347" t="str">
        <f t="shared" si="51"/>
        <v>越城主动技能3等级1</v>
      </c>
      <c r="I347" t="str">
        <f t="shared" si="52"/>
        <v>越城主动技能3等级2</v>
      </c>
      <c r="J347" s="1">
        <v>341</v>
      </c>
      <c r="K347" s="1" t="e">
        <f>VLOOKUP(H347,主动技能!$A:$B,2,FALSE)</f>
        <v>#N/A</v>
      </c>
      <c r="L347" s="1">
        <f>_xlfn.IFNA(VLOOKUP(I347,主动技能!$A:$B,2,FALSE),0)</f>
        <v>0</v>
      </c>
      <c r="M347">
        <f t="shared" si="44"/>
        <v>3</v>
      </c>
      <c r="N347" s="1" t="s">
        <v>249</v>
      </c>
      <c r="O347" s="1">
        <f t="shared" si="45"/>
        <v>143</v>
      </c>
      <c r="P347" s="1" t="s">
        <v>250</v>
      </c>
      <c r="Q347" s="1" t="s">
        <v>250</v>
      </c>
    </row>
    <row r="348" spans="2:17" x14ac:dyDescent="0.15">
      <c r="B348" s="8" t="str">
        <f>VLOOKUP(G348,角色!A:B,2,FALSE)</f>
        <v>越城</v>
      </c>
      <c r="C348" s="8" t="str">
        <f t="shared" si="46"/>
        <v>主动技能3</v>
      </c>
      <c r="D348" s="8">
        <f t="shared" si="48"/>
        <v>2</v>
      </c>
      <c r="E348" s="8">
        <f t="shared" si="49"/>
        <v>3</v>
      </c>
      <c r="F348" s="8">
        <f t="shared" si="50"/>
        <v>3</v>
      </c>
      <c r="G348" s="8">
        <f t="shared" si="47"/>
        <v>6</v>
      </c>
      <c r="H348" t="str">
        <f t="shared" si="51"/>
        <v>越城主动技能3等级2</v>
      </c>
      <c r="I348" t="str">
        <f t="shared" si="52"/>
        <v>越城主动技能3等级3</v>
      </c>
      <c r="J348" s="1">
        <v>342</v>
      </c>
      <c r="K348" s="1" t="e">
        <f>VLOOKUP(H348,主动技能!$A:$B,2,FALSE)</f>
        <v>#N/A</v>
      </c>
      <c r="L348" s="1">
        <f>_xlfn.IFNA(VLOOKUP(I348,主动技能!$A:$B,2,FALSE),0)</f>
        <v>0</v>
      </c>
      <c r="M348">
        <f t="shared" ref="M348:M411" si="53">M328</f>
        <v>6</v>
      </c>
      <c r="N348" s="1" t="s">
        <v>249</v>
      </c>
      <c r="O348" s="1">
        <f t="shared" si="45"/>
        <v>144</v>
      </c>
      <c r="P348" s="1" t="s">
        <v>250</v>
      </c>
      <c r="Q348" s="1" t="s">
        <v>250</v>
      </c>
    </row>
    <row r="349" spans="2:17" x14ac:dyDescent="0.15">
      <c r="B349" s="8" t="str">
        <f>VLOOKUP(G349,角色!A:B,2,FALSE)</f>
        <v>越城</v>
      </c>
      <c r="C349" s="8" t="str">
        <f t="shared" si="46"/>
        <v>主动技能3</v>
      </c>
      <c r="D349" s="8">
        <f t="shared" si="48"/>
        <v>3</v>
      </c>
      <c r="E349" s="8">
        <f t="shared" si="49"/>
        <v>4</v>
      </c>
      <c r="F349" s="8">
        <f t="shared" si="50"/>
        <v>3</v>
      </c>
      <c r="G349" s="8">
        <f t="shared" si="47"/>
        <v>6</v>
      </c>
      <c r="H349" t="str">
        <f t="shared" si="51"/>
        <v>越城主动技能3等级3</v>
      </c>
      <c r="I349" t="str">
        <f t="shared" si="52"/>
        <v>越城主动技能3等级4</v>
      </c>
      <c r="J349" s="1">
        <v>343</v>
      </c>
      <c r="K349" s="1" t="e">
        <f>VLOOKUP(H349,主动技能!$A:$B,2,FALSE)</f>
        <v>#N/A</v>
      </c>
      <c r="L349" s="1">
        <f>_xlfn.IFNA(VLOOKUP(I349,主动技能!$A:$B,2,FALSE),0)</f>
        <v>0</v>
      </c>
      <c r="M349">
        <f t="shared" si="53"/>
        <v>9</v>
      </c>
      <c r="N349" s="1" t="s">
        <v>249</v>
      </c>
      <c r="O349" s="1">
        <f t="shared" si="45"/>
        <v>145</v>
      </c>
      <c r="P349" s="1" t="s">
        <v>250</v>
      </c>
      <c r="Q349" s="1" t="s">
        <v>250</v>
      </c>
    </row>
    <row r="350" spans="2:17" x14ac:dyDescent="0.15">
      <c r="B350" s="8" t="str">
        <f>VLOOKUP(G350,角色!A:B,2,FALSE)</f>
        <v>越城</v>
      </c>
      <c r="C350" s="8" t="str">
        <f t="shared" si="46"/>
        <v>主动技能3</v>
      </c>
      <c r="D350" s="8">
        <f t="shared" si="48"/>
        <v>4</v>
      </c>
      <c r="E350" s="8">
        <f t="shared" si="49"/>
        <v>5</v>
      </c>
      <c r="F350" s="8">
        <f t="shared" si="50"/>
        <v>3</v>
      </c>
      <c r="G350" s="8">
        <f t="shared" si="47"/>
        <v>6</v>
      </c>
      <c r="H350" t="str">
        <f t="shared" si="51"/>
        <v>越城主动技能3等级4</v>
      </c>
      <c r="I350" t="str">
        <f t="shared" si="52"/>
        <v>越城主动技能3等级5</v>
      </c>
      <c r="J350" s="1">
        <v>344</v>
      </c>
      <c r="K350" s="1" t="e">
        <f>VLOOKUP(H350,主动技能!$A:$B,2,FALSE)</f>
        <v>#N/A</v>
      </c>
      <c r="L350" s="1">
        <f>_xlfn.IFNA(VLOOKUP(I350,主动技能!$A:$B,2,FALSE),0)</f>
        <v>0</v>
      </c>
      <c r="M350">
        <f t="shared" si="53"/>
        <v>12</v>
      </c>
      <c r="N350" s="1" t="s">
        <v>249</v>
      </c>
      <c r="O350" s="1">
        <f t="shared" si="45"/>
        <v>146</v>
      </c>
      <c r="P350" s="1" t="s">
        <v>250</v>
      </c>
      <c r="Q350" s="1" t="s">
        <v>250</v>
      </c>
    </row>
    <row r="351" spans="2:17" x14ac:dyDescent="0.15">
      <c r="B351" s="8" t="str">
        <f>VLOOKUP(G351,角色!A:B,2,FALSE)</f>
        <v>越城</v>
      </c>
      <c r="C351" s="8" t="str">
        <f t="shared" si="46"/>
        <v>主动技能3</v>
      </c>
      <c r="D351" s="8">
        <f t="shared" si="48"/>
        <v>5</v>
      </c>
      <c r="E351" s="8">
        <f t="shared" si="49"/>
        <v>6</v>
      </c>
      <c r="F351" s="8">
        <f t="shared" si="50"/>
        <v>3</v>
      </c>
      <c r="G351" s="8">
        <f t="shared" si="47"/>
        <v>6</v>
      </c>
      <c r="H351" t="str">
        <f t="shared" si="51"/>
        <v>越城主动技能3等级5</v>
      </c>
      <c r="I351" t="str">
        <f t="shared" si="52"/>
        <v>越城主动技能3等级6</v>
      </c>
      <c r="J351" s="1">
        <v>345</v>
      </c>
      <c r="K351" s="1" t="e">
        <f>VLOOKUP(H351,主动技能!$A:$B,2,FALSE)</f>
        <v>#N/A</v>
      </c>
      <c r="L351" s="1">
        <f>_xlfn.IFNA(VLOOKUP(I351,主动技能!$A:$B,2,FALSE),0)</f>
        <v>0</v>
      </c>
      <c r="M351">
        <f t="shared" si="53"/>
        <v>15</v>
      </c>
      <c r="N351" s="1" t="s">
        <v>249</v>
      </c>
      <c r="O351" s="1">
        <f t="shared" si="45"/>
        <v>147</v>
      </c>
      <c r="P351" s="1" t="s">
        <v>250</v>
      </c>
      <c r="Q351" s="1" t="s">
        <v>250</v>
      </c>
    </row>
    <row r="352" spans="2:17" x14ac:dyDescent="0.15">
      <c r="B352" s="8" t="str">
        <f>VLOOKUP(G352,角色!A:B,2,FALSE)</f>
        <v>越城</v>
      </c>
      <c r="C352" s="8" t="str">
        <f t="shared" si="46"/>
        <v>主动技能3</v>
      </c>
      <c r="D352" s="8">
        <f t="shared" si="48"/>
        <v>6</v>
      </c>
      <c r="E352" s="8">
        <f t="shared" si="49"/>
        <v>7</v>
      </c>
      <c r="F352" s="8">
        <f t="shared" si="50"/>
        <v>3</v>
      </c>
      <c r="G352" s="8">
        <f t="shared" si="47"/>
        <v>6</v>
      </c>
      <c r="H352" t="str">
        <f t="shared" si="51"/>
        <v>越城主动技能3等级6</v>
      </c>
      <c r="I352" t="str">
        <f t="shared" si="52"/>
        <v>越城主动技能3等级7</v>
      </c>
      <c r="J352" s="1">
        <v>346</v>
      </c>
      <c r="K352" s="1" t="e">
        <f>VLOOKUP(H352,主动技能!$A:$B,2,FALSE)</f>
        <v>#N/A</v>
      </c>
      <c r="L352" s="1">
        <f>_xlfn.IFNA(VLOOKUP(I352,主动技能!$A:$B,2,FALSE),0)</f>
        <v>0</v>
      </c>
      <c r="M352">
        <f t="shared" si="53"/>
        <v>18</v>
      </c>
      <c r="N352" s="1" t="s">
        <v>249</v>
      </c>
      <c r="O352" s="1">
        <f t="shared" si="45"/>
        <v>148</v>
      </c>
      <c r="P352" s="1" t="s">
        <v>250</v>
      </c>
      <c r="Q352" s="1" t="s">
        <v>250</v>
      </c>
    </row>
    <row r="353" spans="2:17" x14ac:dyDescent="0.15">
      <c r="B353" s="8" t="str">
        <f>VLOOKUP(G353,角色!A:B,2,FALSE)</f>
        <v>越城</v>
      </c>
      <c r="C353" s="8" t="str">
        <f t="shared" si="46"/>
        <v>主动技能3</v>
      </c>
      <c r="D353" s="8">
        <f t="shared" si="48"/>
        <v>7</v>
      </c>
      <c r="E353" s="8">
        <f t="shared" si="49"/>
        <v>8</v>
      </c>
      <c r="F353" s="8">
        <f t="shared" si="50"/>
        <v>3</v>
      </c>
      <c r="G353" s="8">
        <f t="shared" si="47"/>
        <v>6</v>
      </c>
      <c r="H353" t="str">
        <f t="shared" si="51"/>
        <v>越城主动技能3等级7</v>
      </c>
      <c r="I353" t="str">
        <f t="shared" si="52"/>
        <v>越城主动技能3等级8</v>
      </c>
      <c r="J353" s="1">
        <v>347</v>
      </c>
      <c r="K353" s="1" t="e">
        <f>VLOOKUP(H353,主动技能!$A:$B,2,FALSE)</f>
        <v>#N/A</v>
      </c>
      <c r="L353" s="1">
        <f>_xlfn.IFNA(VLOOKUP(I353,主动技能!$A:$B,2,FALSE),0)</f>
        <v>0</v>
      </c>
      <c r="M353">
        <f t="shared" si="53"/>
        <v>21</v>
      </c>
      <c r="N353" s="1" t="s">
        <v>249</v>
      </c>
      <c r="O353" s="1">
        <f t="shared" si="45"/>
        <v>149</v>
      </c>
      <c r="P353" s="1" t="s">
        <v>250</v>
      </c>
      <c r="Q353" s="1" t="s">
        <v>250</v>
      </c>
    </row>
    <row r="354" spans="2:17" x14ac:dyDescent="0.15">
      <c r="B354" s="8" t="str">
        <f>VLOOKUP(G354,角色!A:B,2,FALSE)</f>
        <v>越城</v>
      </c>
      <c r="C354" s="8" t="str">
        <f t="shared" si="46"/>
        <v>主动技能3</v>
      </c>
      <c r="D354" s="8">
        <f t="shared" si="48"/>
        <v>8</v>
      </c>
      <c r="E354" s="8">
        <f t="shared" si="49"/>
        <v>9</v>
      </c>
      <c r="F354" s="8">
        <f t="shared" si="50"/>
        <v>3</v>
      </c>
      <c r="G354" s="8">
        <f t="shared" si="47"/>
        <v>6</v>
      </c>
      <c r="H354" t="str">
        <f t="shared" si="51"/>
        <v>越城主动技能3等级8</v>
      </c>
      <c r="I354" t="str">
        <f t="shared" si="52"/>
        <v>越城主动技能3等级9</v>
      </c>
      <c r="J354" s="1">
        <v>348</v>
      </c>
      <c r="K354" s="1" t="e">
        <f>VLOOKUP(H354,主动技能!$A:$B,2,FALSE)</f>
        <v>#N/A</v>
      </c>
      <c r="L354" s="1">
        <f>_xlfn.IFNA(VLOOKUP(I354,主动技能!$A:$B,2,FALSE),0)</f>
        <v>0</v>
      </c>
      <c r="M354">
        <f t="shared" si="53"/>
        <v>24</v>
      </c>
      <c r="N354" s="1" t="s">
        <v>249</v>
      </c>
      <c r="O354" s="1">
        <f t="shared" si="45"/>
        <v>150</v>
      </c>
      <c r="P354" s="1" t="s">
        <v>250</v>
      </c>
      <c r="Q354" s="1" t="s">
        <v>250</v>
      </c>
    </row>
    <row r="355" spans="2:17" x14ac:dyDescent="0.15">
      <c r="B355" s="8" t="str">
        <f>VLOOKUP(G355,角色!A:B,2,FALSE)</f>
        <v>越城</v>
      </c>
      <c r="C355" s="8" t="str">
        <f t="shared" si="46"/>
        <v>主动技能3</v>
      </c>
      <c r="D355" s="8">
        <f t="shared" si="48"/>
        <v>9</v>
      </c>
      <c r="E355" s="8">
        <f t="shared" si="49"/>
        <v>10</v>
      </c>
      <c r="F355" s="8">
        <f t="shared" si="50"/>
        <v>3</v>
      </c>
      <c r="G355" s="8">
        <f t="shared" si="47"/>
        <v>6</v>
      </c>
      <c r="H355" t="str">
        <f t="shared" si="51"/>
        <v>越城主动技能3等级9</v>
      </c>
      <c r="I355" t="str">
        <f t="shared" si="52"/>
        <v>越城主动技能3等级10</v>
      </c>
      <c r="J355" s="1">
        <v>349</v>
      </c>
      <c r="K355" s="1" t="e">
        <f>VLOOKUP(H355,主动技能!$A:$B,2,FALSE)</f>
        <v>#N/A</v>
      </c>
      <c r="L355" s="1">
        <f>_xlfn.IFNA(VLOOKUP(I355,主动技能!$A:$B,2,FALSE),0)</f>
        <v>0</v>
      </c>
      <c r="M355">
        <f t="shared" si="53"/>
        <v>27</v>
      </c>
      <c r="N355" s="1" t="s">
        <v>249</v>
      </c>
      <c r="O355" s="1">
        <f t="shared" si="45"/>
        <v>151</v>
      </c>
      <c r="P355" s="1" t="s">
        <v>250</v>
      </c>
      <c r="Q355" s="1" t="s">
        <v>250</v>
      </c>
    </row>
    <row r="356" spans="2:17" x14ac:dyDescent="0.15">
      <c r="B356" s="8" t="str">
        <f>VLOOKUP(G356,角色!A:B,2,FALSE)</f>
        <v>越城</v>
      </c>
      <c r="C356" s="8" t="str">
        <f t="shared" si="46"/>
        <v>主动技能3</v>
      </c>
      <c r="D356" s="8">
        <f t="shared" si="48"/>
        <v>10</v>
      </c>
      <c r="E356" s="8">
        <f t="shared" si="49"/>
        <v>11</v>
      </c>
      <c r="F356" s="8">
        <f t="shared" si="50"/>
        <v>3</v>
      </c>
      <c r="G356" s="8">
        <f t="shared" si="47"/>
        <v>6</v>
      </c>
      <c r="H356" t="str">
        <f t="shared" si="51"/>
        <v>越城主动技能3等级10</v>
      </c>
      <c r="I356" t="str">
        <f t="shared" si="52"/>
        <v>越城主动技能3等级11</v>
      </c>
      <c r="J356" s="1">
        <v>350</v>
      </c>
      <c r="K356" s="1" t="e">
        <f>VLOOKUP(H356,主动技能!$A:$B,2,FALSE)</f>
        <v>#N/A</v>
      </c>
      <c r="L356" s="1">
        <f>_xlfn.IFNA(VLOOKUP(I356,主动技能!$A:$B,2,FALSE),0)</f>
        <v>0</v>
      </c>
      <c r="M356">
        <f t="shared" si="53"/>
        <v>30</v>
      </c>
      <c r="N356" s="1" t="s">
        <v>249</v>
      </c>
      <c r="O356" s="1">
        <f t="shared" si="45"/>
        <v>152</v>
      </c>
      <c r="P356" s="1" t="s">
        <v>250</v>
      </c>
      <c r="Q356" s="1" t="s">
        <v>250</v>
      </c>
    </row>
    <row r="357" spans="2:17" x14ac:dyDescent="0.15">
      <c r="B357" s="8" t="str">
        <f>VLOOKUP(G357,角色!A:B,2,FALSE)</f>
        <v>越城</v>
      </c>
      <c r="C357" s="8" t="str">
        <f t="shared" si="46"/>
        <v>主动技能3</v>
      </c>
      <c r="D357" s="8">
        <f t="shared" si="48"/>
        <v>11</v>
      </c>
      <c r="E357" s="8">
        <f t="shared" si="49"/>
        <v>12</v>
      </c>
      <c r="F357" s="8">
        <f t="shared" si="50"/>
        <v>3</v>
      </c>
      <c r="G357" s="8">
        <f t="shared" si="47"/>
        <v>6</v>
      </c>
      <c r="H357" t="str">
        <f t="shared" si="51"/>
        <v>越城主动技能3等级11</v>
      </c>
      <c r="I357" t="str">
        <f t="shared" si="52"/>
        <v>越城主动技能3等级12</v>
      </c>
      <c r="J357" s="1">
        <v>351</v>
      </c>
      <c r="K357" s="1" t="e">
        <f>VLOOKUP(H357,主动技能!$A:$B,2,FALSE)</f>
        <v>#N/A</v>
      </c>
      <c r="L357" s="1">
        <f>_xlfn.IFNA(VLOOKUP(I357,主动技能!$A:$B,2,FALSE),0)</f>
        <v>0</v>
      </c>
      <c r="M357">
        <f t="shared" si="53"/>
        <v>33</v>
      </c>
      <c r="N357" s="1" t="s">
        <v>249</v>
      </c>
      <c r="O357" s="1">
        <f t="shared" si="45"/>
        <v>153</v>
      </c>
      <c r="P357" s="1" t="s">
        <v>250</v>
      </c>
      <c r="Q357" s="1" t="s">
        <v>250</v>
      </c>
    </row>
    <row r="358" spans="2:17" x14ac:dyDescent="0.15">
      <c r="B358" s="8" t="str">
        <f>VLOOKUP(G358,角色!A:B,2,FALSE)</f>
        <v>越城</v>
      </c>
      <c r="C358" s="8" t="str">
        <f t="shared" si="46"/>
        <v>主动技能3</v>
      </c>
      <c r="D358" s="8">
        <f t="shared" si="48"/>
        <v>12</v>
      </c>
      <c r="E358" s="8">
        <f t="shared" si="49"/>
        <v>13</v>
      </c>
      <c r="F358" s="8">
        <f t="shared" si="50"/>
        <v>3</v>
      </c>
      <c r="G358" s="8">
        <f t="shared" si="47"/>
        <v>6</v>
      </c>
      <c r="H358" t="str">
        <f t="shared" si="51"/>
        <v>越城主动技能3等级12</v>
      </c>
      <c r="I358" t="str">
        <f t="shared" si="52"/>
        <v>越城主动技能3等级13</v>
      </c>
      <c r="J358" s="1">
        <v>352</v>
      </c>
      <c r="K358" s="1" t="e">
        <f>VLOOKUP(H358,主动技能!$A:$B,2,FALSE)</f>
        <v>#N/A</v>
      </c>
      <c r="L358" s="1">
        <f>_xlfn.IFNA(VLOOKUP(I358,主动技能!$A:$B,2,FALSE),0)</f>
        <v>0</v>
      </c>
      <c r="M358">
        <f t="shared" si="53"/>
        <v>36</v>
      </c>
      <c r="N358" s="1" t="s">
        <v>249</v>
      </c>
      <c r="O358" s="1">
        <f t="shared" si="45"/>
        <v>154</v>
      </c>
      <c r="P358" s="1" t="s">
        <v>250</v>
      </c>
      <c r="Q358" s="1" t="s">
        <v>250</v>
      </c>
    </row>
    <row r="359" spans="2:17" x14ac:dyDescent="0.15">
      <c r="B359" s="8" t="str">
        <f>VLOOKUP(G359,角色!A:B,2,FALSE)</f>
        <v>越城</v>
      </c>
      <c r="C359" s="8" t="str">
        <f t="shared" si="46"/>
        <v>主动技能3</v>
      </c>
      <c r="D359" s="8">
        <f t="shared" si="48"/>
        <v>13</v>
      </c>
      <c r="E359" s="8">
        <f t="shared" si="49"/>
        <v>14</v>
      </c>
      <c r="F359" s="8">
        <f t="shared" si="50"/>
        <v>3</v>
      </c>
      <c r="G359" s="8">
        <f t="shared" si="47"/>
        <v>6</v>
      </c>
      <c r="H359" t="str">
        <f t="shared" si="51"/>
        <v>越城主动技能3等级13</v>
      </c>
      <c r="I359" t="str">
        <f t="shared" si="52"/>
        <v>越城主动技能3等级14</v>
      </c>
      <c r="J359" s="1">
        <v>353</v>
      </c>
      <c r="K359" s="1" t="e">
        <f>VLOOKUP(H359,主动技能!$A:$B,2,FALSE)</f>
        <v>#N/A</v>
      </c>
      <c r="L359" s="1">
        <f>_xlfn.IFNA(VLOOKUP(I359,主动技能!$A:$B,2,FALSE),0)</f>
        <v>0</v>
      </c>
      <c r="M359">
        <f t="shared" si="53"/>
        <v>39</v>
      </c>
      <c r="N359" s="1" t="s">
        <v>249</v>
      </c>
      <c r="O359" s="1">
        <f t="shared" si="45"/>
        <v>155</v>
      </c>
      <c r="P359" s="1" t="s">
        <v>250</v>
      </c>
      <c r="Q359" s="1" t="s">
        <v>250</v>
      </c>
    </row>
    <row r="360" spans="2:17" x14ac:dyDescent="0.15">
      <c r="B360" s="8" t="str">
        <f>VLOOKUP(G360,角色!A:B,2,FALSE)</f>
        <v>越城</v>
      </c>
      <c r="C360" s="8" t="str">
        <f t="shared" si="46"/>
        <v>主动技能3</v>
      </c>
      <c r="D360" s="8">
        <f t="shared" si="48"/>
        <v>14</v>
      </c>
      <c r="E360" s="8">
        <f t="shared" si="49"/>
        <v>15</v>
      </c>
      <c r="F360" s="8">
        <f t="shared" si="50"/>
        <v>3</v>
      </c>
      <c r="G360" s="8">
        <f t="shared" si="47"/>
        <v>6</v>
      </c>
      <c r="H360" t="str">
        <f t="shared" si="51"/>
        <v>越城主动技能3等级14</v>
      </c>
      <c r="I360" t="str">
        <f t="shared" si="52"/>
        <v>越城主动技能3等级15</v>
      </c>
      <c r="J360" s="1">
        <v>354</v>
      </c>
      <c r="K360" s="1" t="e">
        <f>VLOOKUP(H360,主动技能!$A:$B,2,FALSE)</f>
        <v>#N/A</v>
      </c>
      <c r="L360" s="1">
        <f>_xlfn.IFNA(VLOOKUP(I360,主动技能!$A:$B,2,FALSE),0)</f>
        <v>0</v>
      </c>
      <c r="M360">
        <f t="shared" si="53"/>
        <v>42</v>
      </c>
      <c r="N360" s="1" t="s">
        <v>249</v>
      </c>
      <c r="O360" s="1">
        <f t="shared" si="45"/>
        <v>156</v>
      </c>
      <c r="P360" s="1" t="s">
        <v>250</v>
      </c>
      <c r="Q360" s="1" t="s">
        <v>250</v>
      </c>
    </row>
    <row r="361" spans="2:17" x14ac:dyDescent="0.15">
      <c r="B361" s="8" t="str">
        <f>VLOOKUP(G361,角色!A:B,2,FALSE)</f>
        <v>越城</v>
      </c>
      <c r="C361" s="8" t="str">
        <f t="shared" si="46"/>
        <v>主动技能3</v>
      </c>
      <c r="D361" s="8">
        <f t="shared" si="48"/>
        <v>15</v>
      </c>
      <c r="E361" s="8">
        <f t="shared" si="49"/>
        <v>16</v>
      </c>
      <c r="F361" s="8">
        <f t="shared" si="50"/>
        <v>3</v>
      </c>
      <c r="G361" s="8">
        <f t="shared" si="47"/>
        <v>6</v>
      </c>
      <c r="H361" t="str">
        <f t="shared" si="51"/>
        <v>越城主动技能3等级15</v>
      </c>
      <c r="I361" t="str">
        <f t="shared" si="52"/>
        <v>越城主动技能3等级16</v>
      </c>
      <c r="J361" s="1">
        <v>355</v>
      </c>
      <c r="K361" s="1" t="e">
        <f>VLOOKUP(H361,主动技能!$A:$B,2,FALSE)</f>
        <v>#N/A</v>
      </c>
      <c r="L361" s="1">
        <f>_xlfn.IFNA(VLOOKUP(I361,主动技能!$A:$B,2,FALSE),0)</f>
        <v>0</v>
      </c>
      <c r="M361">
        <f t="shared" si="53"/>
        <v>45</v>
      </c>
      <c r="N361" s="1" t="s">
        <v>249</v>
      </c>
      <c r="O361" s="1">
        <f t="shared" si="45"/>
        <v>157</v>
      </c>
      <c r="P361" s="1" t="s">
        <v>250</v>
      </c>
      <c r="Q361" s="1" t="s">
        <v>250</v>
      </c>
    </row>
    <row r="362" spans="2:17" x14ac:dyDescent="0.15">
      <c r="B362" s="8" t="str">
        <f>VLOOKUP(G362,角色!A:B,2,FALSE)</f>
        <v>越城</v>
      </c>
      <c r="C362" s="8" t="str">
        <f t="shared" si="46"/>
        <v>主动技能3</v>
      </c>
      <c r="D362" s="8">
        <f t="shared" si="48"/>
        <v>16</v>
      </c>
      <c r="E362" s="8">
        <f t="shared" si="49"/>
        <v>17</v>
      </c>
      <c r="F362" s="8">
        <f t="shared" si="50"/>
        <v>3</v>
      </c>
      <c r="G362" s="8">
        <f t="shared" si="47"/>
        <v>6</v>
      </c>
      <c r="H362" t="str">
        <f t="shared" si="51"/>
        <v>越城主动技能3等级16</v>
      </c>
      <c r="I362" t="str">
        <f t="shared" si="52"/>
        <v>越城主动技能3等级17</v>
      </c>
      <c r="J362" s="1">
        <v>356</v>
      </c>
      <c r="K362" s="1" t="e">
        <f>VLOOKUP(H362,主动技能!$A:$B,2,FALSE)</f>
        <v>#N/A</v>
      </c>
      <c r="L362" s="1">
        <f>_xlfn.IFNA(VLOOKUP(I362,主动技能!$A:$B,2,FALSE),0)</f>
        <v>0</v>
      </c>
      <c r="M362">
        <f t="shared" si="53"/>
        <v>48</v>
      </c>
      <c r="N362" s="1" t="s">
        <v>249</v>
      </c>
      <c r="O362" s="1">
        <f t="shared" si="45"/>
        <v>158</v>
      </c>
      <c r="P362" s="1" t="s">
        <v>250</v>
      </c>
      <c r="Q362" s="1" t="s">
        <v>250</v>
      </c>
    </row>
    <row r="363" spans="2:17" x14ac:dyDescent="0.15">
      <c r="B363" s="8" t="str">
        <f>VLOOKUP(G363,角色!A:B,2,FALSE)</f>
        <v>越城</v>
      </c>
      <c r="C363" s="8" t="str">
        <f t="shared" si="46"/>
        <v>主动技能3</v>
      </c>
      <c r="D363" s="8">
        <f t="shared" si="48"/>
        <v>17</v>
      </c>
      <c r="E363" s="8">
        <f t="shared" si="49"/>
        <v>18</v>
      </c>
      <c r="F363" s="8">
        <f t="shared" si="50"/>
        <v>3</v>
      </c>
      <c r="G363" s="8">
        <f t="shared" si="47"/>
        <v>6</v>
      </c>
      <c r="H363" t="str">
        <f t="shared" si="51"/>
        <v>越城主动技能3等级17</v>
      </c>
      <c r="I363" t="str">
        <f t="shared" si="52"/>
        <v>越城主动技能3等级18</v>
      </c>
      <c r="J363" s="1">
        <v>357</v>
      </c>
      <c r="K363" s="1" t="e">
        <f>VLOOKUP(H363,主动技能!$A:$B,2,FALSE)</f>
        <v>#N/A</v>
      </c>
      <c r="L363" s="1">
        <f>_xlfn.IFNA(VLOOKUP(I363,主动技能!$A:$B,2,FALSE),0)</f>
        <v>0</v>
      </c>
      <c r="M363">
        <f t="shared" si="53"/>
        <v>51</v>
      </c>
      <c r="N363" s="1" t="s">
        <v>249</v>
      </c>
      <c r="O363" s="1">
        <f t="shared" ref="O363:O426" si="54">O264</f>
        <v>159</v>
      </c>
      <c r="P363" s="1" t="s">
        <v>250</v>
      </c>
      <c r="Q363" s="1" t="s">
        <v>250</v>
      </c>
    </row>
    <row r="364" spans="2:17" x14ac:dyDescent="0.15">
      <c r="B364" s="8" t="str">
        <f>VLOOKUP(G364,角色!A:B,2,FALSE)</f>
        <v>越城</v>
      </c>
      <c r="C364" s="8" t="str">
        <f t="shared" si="46"/>
        <v>主动技能3</v>
      </c>
      <c r="D364" s="8">
        <f t="shared" si="48"/>
        <v>18</v>
      </c>
      <c r="E364" s="8">
        <f t="shared" si="49"/>
        <v>19</v>
      </c>
      <c r="F364" s="8">
        <f t="shared" si="50"/>
        <v>3</v>
      </c>
      <c r="G364" s="8">
        <f t="shared" si="47"/>
        <v>6</v>
      </c>
      <c r="H364" t="str">
        <f t="shared" si="51"/>
        <v>越城主动技能3等级18</v>
      </c>
      <c r="I364" t="str">
        <f t="shared" si="52"/>
        <v>越城主动技能3等级19</v>
      </c>
      <c r="J364" s="1">
        <v>358</v>
      </c>
      <c r="K364" s="1" t="e">
        <f>VLOOKUP(H364,主动技能!$A:$B,2,FALSE)</f>
        <v>#N/A</v>
      </c>
      <c r="L364" s="1">
        <f>_xlfn.IFNA(VLOOKUP(I364,主动技能!$A:$B,2,FALSE),0)</f>
        <v>0</v>
      </c>
      <c r="M364">
        <f t="shared" si="53"/>
        <v>54</v>
      </c>
      <c r="N364" s="1" t="s">
        <v>249</v>
      </c>
      <c r="O364" s="1">
        <f t="shared" si="54"/>
        <v>160</v>
      </c>
      <c r="P364" s="1" t="s">
        <v>250</v>
      </c>
      <c r="Q364" s="1" t="s">
        <v>250</v>
      </c>
    </row>
    <row r="365" spans="2:17" x14ac:dyDescent="0.15">
      <c r="B365" s="8" t="str">
        <f>VLOOKUP(G365,角色!A:B,2,FALSE)</f>
        <v>越城</v>
      </c>
      <c r="C365" s="8" t="str">
        <f t="shared" si="46"/>
        <v>主动技能3</v>
      </c>
      <c r="D365" s="8">
        <f t="shared" si="48"/>
        <v>19</v>
      </c>
      <c r="E365" s="8">
        <f t="shared" si="49"/>
        <v>20</v>
      </c>
      <c r="F365" s="8">
        <f t="shared" si="50"/>
        <v>3</v>
      </c>
      <c r="G365" s="8">
        <f t="shared" si="47"/>
        <v>6</v>
      </c>
      <c r="H365" t="str">
        <f t="shared" si="51"/>
        <v>越城主动技能3等级19</v>
      </c>
      <c r="I365" t="str">
        <f t="shared" si="52"/>
        <v>越城主动技能3等级20</v>
      </c>
      <c r="J365" s="1">
        <v>359</v>
      </c>
      <c r="K365" s="1" t="e">
        <f>VLOOKUP(H365,主动技能!$A:$B,2,FALSE)</f>
        <v>#N/A</v>
      </c>
      <c r="L365" s="1">
        <f>_xlfn.IFNA(VLOOKUP(I365,主动技能!$A:$B,2,FALSE),0)</f>
        <v>0</v>
      </c>
      <c r="M365">
        <f t="shared" si="53"/>
        <v>57</v>
      </c>
      <c r="N365" s="1" t="s">
        <v>249</v>
      </c>
      <c r="O365" s="1">
        <f t="shared" si="54"/>
        <v>161</v>
      </c>
      <c r="P365" s="1" t="s">
        <v>250</v>
      </c>
      <c r="Q365" s="1" t="s">
        <v>250</v>
      </c>
    </row>
    <row r="366" spans="2:17" x14ac:dyDescent="0.15">
      <c r="B366" s="8" t="str">
        <f>VLOOKUP(G366,角色!A:B,2,FALSE)</f>
        <v>越城</v>
      </c>
      <c r="C366" s="8" t="str">
        <f t="shared" si="46"/>
        <v>主动技能3</v>
      </c>
      <c r="D366" s="8">
        <f t="shared" si="48"/>
        <v>20</v>
      </c>
      <c r="E366" s="8">
        <f t="shared" si="49"/>
        <v>21</v>
      </c>
      <c r="F366" s="8">
        <f t="shared" si="50"/>
        <v>3</v>
      </c>
      <c r="G366" s="8">
        <f t="shared" si="47"/>
        <v>6</v>
      </c>
      <c r="H366" t="str">
        <f t="shared" si="51"/>
        <v>越城主动技能3等级20</v>
      </c>
      <c r="I366" t="str">
        <f t="shared" si="52"/>
        <v>越城主动技能3等级21</v>
      </c>
      <c r="J366" s="1">
        <v>360</v>
      </c>
      <c r="K366" s="1" t="e">
        <f>VLOOKUP(H366,主动技能!$A:$B,2,FALSE)</f>
        <v>#N/A</v>
      </c>
      <c r="L366" s="1">
        <f>_xlfn.IFNA(VLOOKUP(I366,主动技能!$A:$B,2,FALSE),0)</f>
        <v>0</v>
      </c>
      <c r="M366">
        <f t="shared" si="53"/>
        <v>60</v>
      </c>
      <c r="N366" s="1" t="s">
        <v>249</v>
      </c>
      <c r="O366" s="1">
        <f t="shared" si="54"/>
        <v>162</v>
      </c>
      <c r="P366" s="1" t="s">
        <v>250</v>
      </c>
      <c r="Q366" s="1" t="s">
        <v>250</v>
      </c>
    </row>
    <row r="367" spans="2:17" x14ac:dyDescent="0.15">
      <c r="B367" s="8" t="str">
        <f>VLOOKUP(G367,角色!A:B,2,FALSE)</f>
        <v>云颜</v>
      </c>
      <c r="C367" s="8" t="str">
        <f t="shared" si="46"/>
        <v>主动技能1</v>
      </c>
      <c r="D367" s="8">
        <f t="shared" si="48"/>
        <v>1</v>
      </c>
      <c r="E367" s="8">
        <f t="shared" si="49"/>
        <v>2</v>
      </c>
      <c r="F367" s="8">
        <f t="shared" si="50"/>
        <v>1</v>
      </c>
      <c r="G367" s="8">
        <f t="shared" si="47"/>
        <v>7</v>
      </c>
      <c r="H367" t="str">
        <f t="shared" si="51"/>
        <v>云颜主动技能1等级1</v>
      </c>
      <c r="I367" t="str">
        <f t="shared" si="52"/>
        <v>云颜主动技能1等级2</v>
      </c>
      <c r="J367" s="1">
        <v>361</v>
      </c>
      <c r="K367" s="1" t="e">
        <f>VLOOKUP(H367,主动技能!$A:$B,2,FALSE)</f>
        <v>#N/A</v>
      </c>
      <c r="L367" s="1">
        <f>_xlfn.IFNA(VLOOKUP(I367,主动技能!$A:$B,2,FALSE),0)</f>
        <v>0</v>
      </c>
      <c r="M367">
        <f t="shared" si="53"/>
        <v>3</v>
      </c>
      <c r="N367" s="1" t="s">
        <v>249</v>
      </c>
      <c r="O367" s="1">
        <f t="shared" si="54"/>
        <v>163</v>
      </c>
      <c r="P367" s="1" t="s">
        <v>250</v>
      </c>
      <c r="Q367" s="1" t="s">
        <v>250</v>
      </c>
    </row>
    <row r="368" spans="2:17" x14ac:dyDescent="0.15">
      <c r="B368" s="8" t="str">
        <f>VLOOKUP(G368,角色!A:B,2,FALSE)</f>
        <v>云颜</v>
      </c>
      <c r="C368" s="8" t="str">
        <f t="shared" si="46"/>
        <v>主动技能1</v>
      </c>
      <c r="D368" s="8">
        <f t="shared" si="48"/>
        <v>2</v>
      </c>
      <c r="E368" s="8">
        <f t="shared" si="49"/>
        <v>3</v>
      </c>
      <c r="F368" s="8">
        <f t="shared" si="50"/>
        <v>1</v>
      </c>
      <c r="G368" s="8">
        <f t="shared" si="47"/>
        <v>7</v>
      </c>
      <c r="H368" t="str">
        <f t="shared" si="51"/>
        <v>云颜主动技能1等级2</v>
      </c>
      <c r="I368" t="str">
        <f t="shared" si="52"/>
        <v>云颜主动技能1等级3</v>
      </c>
      <c r="J368" s="1">
        <v>362</v>
      </c>
      <c r="K368" s="1" t="e">
        <f>VLOOKUP(H368,主动技能!$A:$B,2,FALSE)</f>
        <v>#N/A</v>
      </c>
      <c r="L368" s="1">
        <f>_xlfn.IFNA(VLOOKUP(I368,主动技能!$A:$B,2,FALSE),0)</f>
        <v>0</v>
      </c>
      <c r="M368">
        <f t="shared" si="53"/>
        <v>6</v>
      </c>
      <c r="N368" s="1" t="s">
        <v>249</v>
      </c>
      <c r="O368" s="1">
        <f t="shared" si="54"/>
        <v>164</v>
      </c>
      <c r="P368" s="1" t="s">
        <v>250</v>
      </c>
      <c r="Q368" s="1" t="s">
        <v>250</v>
      </c>
    </row>
    <row r="369" spans="2:17" x14ac:dyDescent="0.15">
      <c r="B369" s="8" t="str">
        <f>VLOOKUP(G369,角色!A:B,2,FALSE)</f>
        <v>云颜</v>
      </c>
      <c r="C369" s="8" t="str">
        <f t="shared" si="46"/>
        <v>主动技能1</v>
      </c>
      <c r="D369" s="8">
        <f t="shared" si="48"/>
        <v>3</v>
      </c>
      <c r="E369" s="8">
        <f t="shared" si="49"/>
        <v>4</v>
      </c>
      <c r="F369" s="8">
        <f t="shared" si="50"/>
        <v>1</v>
      </c>
      <c r="G369" s="8">
        <f t="shared" si="47"/>
        <v>7</v>
      </c>
      <c r="H369" t="str">
        <f t="shared" si="51"/>
        <v>云颜主动技能1等级3</v>
      </c>
      <c r="I369" t="str">
        <f t="shared" si="52"/>
        <v>云颜主动技能1等级4</v>
      </c>
      <c r="J369" s="1">
        <v>363</v>
      </c>
      <c r="K369" s="1" t="e">
        <f>VLOOKUP(H369,主动技能!$A:$B,2,FALSE)</f>
        <v>#N/A</v>
      </c>
      <c r="L369" s="1">
        <f>_xlfn.IFNA(VLOOKUP(I369,主动技能!$A:$B,2,FALSE),0)</f>
        <v>0</v>
      </c>
      <c r="M369">
        <f t="shared" si="53"/>
        <v>9</v>
      </c>
      <c r="N369" s="1" t="s">
        <v>249</v>
      </c>
      <c r="O369" s="1">
        <f t="shared" si="54"/>
        <v>165</v>
      </c>
      <c r="P369" s="1" t="s">
        <v>250</v>
      </c>
      <c r="Q369" s="1" t="s">
        <v>250</v>
      </c>
    </row>
    <row r="370" spans="2:17" x14ac:dyDescent="0.15">
      <c r="B370" s="8" t="str">
        <f>VLOOKUP(G370,角色!A:B,2,FALSE)</f>
        <v>云颜</v>
      </c>
      <c r="C370" s="8" t="str">
        <f t="shared" si="46"/>
        <v>主动技能1</v>
      </c>
      <c r="D370" s="8">
        <f t="shared" si="48"/>
        <v>4</v>
      </c>
      <c r="E370" s="8">
        <f t="shared" si="49"/>
        <v>5</v>
      </c>
      <c r="F370" s="8">
        <f t="shared" si="50"/>
        <v>1</v>
      </c>
      <c r="G370" s="8">
        <f t="shared" si="47"/>
        <v>7</v>
      </c>
      <c r="H370" t="str">
        <f t="shared" si="51"/>
        <v>云颜主动技能1等级4</v>
      </c>
      <c r="I370" t="str">
        <f t="shared" si="52"/>
        <v>云颜主动技能1等级5</v>
      </c>
      <c r="J370" s="1">
        <v>364</v>
      </c>
      <c r="K370" s="1" t="e">
        <f>VLOOKUP(H370,主动技能!$A:$B,2,FALSE)</f>
        <v>#N/A</v>
      </c>
      <c r="L370" s="1">
        <f>_xlfn.IFNA(VLOOKUP(I370,主动技能!$A:$B,2,FALSE),0)</f>
        <v>0</v>
      </c>
      <c r="M370">
        <f t="shared" si="53"/>
        <v>12</v>
      </c>
      <c r="N370" s="1" t="s">
        <v>249</v>
      </c>
      <c r="O370" s="1">
        <f t="shared" si="54"/>
        <v>166</v>
      </c>
      <c r="P370" s="1" t="s">
        <v>250</v>
      </c>
      <c r="Q370" s="1" t="s">
        <v>250</v>
      </c>
    </row>
    <row r="371" spans="2:17" x14ac:dyDescent="0.15">
      <c r="B371" s="8" t="str">
        <f>VLOOKUP(G371,角色!A:B,2,FALSE)</f>
        <v>云颜</v>
      </c>
      <c r="C371" s="8" t="str">
        <f t="shared" si="46"/>
        <v>主动技能1</v>
      </c>
      <c r="D371" s="8">
        <f t="shared" si="48"/>
        <v>5</v>
      </c>
      <c r="E371" s="8">
        <f t="shared" si="49"/>
        <v>6</v>
      </c>
      <c r="F371" s="8">
        <f t="shared" si="50"/>
        <v>1</v>
      </c>
      <c r="G371" s="8">
        <f t="shared" si="47"/>
        <v>7</v>
      </c>
      <c r="H371" t="str">
        <f t="shared" si="51"/>
        <v>云颜主动技能1等级5</v>
      </c>
      <c r="I371" t="str">
        <f t="shared" si="52"/>
        <v>云颜主动技能1等级6</v>
      </c>
      <c r="J371" s="1">
        <v>365</v>
      </c>
      <c r="K371" s="1" t="e">
        <f>VLOOKUP(H371,主动技能!$A:$B,2,FALSE)</f>
        <v>#N/A</v>
      </c>
      <c r="L371" s="1">
        <f>_xlfn.IFNA(VLOOKUP(I371,主动技能!$A:$B,2,FALSE),0)</f>
        <v>0</v>
      </c>
      <c r="M371">
        <f t="shared" si="53"/>
        <v>15</v>
      </c>
      <c r="N371" s="1" t="s">
        <v>249</v>
      </c>
      <c r="O371" s="1">
        <f t="shared" si="54"/>
        <v>167</v>
      </c>
      <c r="P371" s="1" t="s">
        <v>250</v>
      </c>
      <c r="Q371" s="1" t="s">
        <v>250</v>
      </c>
    </row>
    <row r="372" spans="2:17" x14ac:dyDescent="0.15">
      <c r="B372" s="8" t="str">
        <f>VLOOKUP(G372,角色!A:B,2,FALSE)</f>
        <v>云颜</v>
      </c>
      <c r="C372" s="8" t="str">
        <f t="shared" si="46"/>
        <v>主动技能1</v>
      </c>
      <c r="D372" s="8">
        <f t="shared" si="48"/>
        <v>6</v>
      </c>
      <c r="E372" s="8">
        <f t="shared" si="49"/>
        <v>7</v>
      </c>
      <c r="F372" s="8">
        <f t="shared" si="50"/>
        <v>1</v>
      </c>
      <c r="G372" s="8">
        <f t="shared" si="47"/>
        <v>7</v>
      </c>
      <c r="H372" t="str">
        <f t="shared" si="51"/>
        <v>云颜主动技能1等级6</v>
      </c>
      <c r="I372" t="str">
        <f t="shared" si="52"/>
        <v>云颜主动技能1等级7</v>
      </c>
      <c r="J372" s="1">
        <v>366</v>
      </c>
      <c r="K372" s="1" t="e">
        <f>VLOOKUP(H372,主动技能!$A:$B,2,FALSE)</f>
        <v>#N/A</v>
      </c>
      <c r="L372" s="1">
        <f>_xlfn.IFNA(VLOOKUP(I372,主动技能!$A:$B,2,FALSE),0)</f>
        <v>0</v>
      </c>
      <c r="M372">
        <f t="shared" si="53"/>
        <v>18</v>
      </c>
      <c r="N372" s="1" t="s">
        <v>249</v>
      </c>
      <c r="O372" s="1">
        <f t="shared" si="54"/>
        <v>168</v>
      </c>
      <c r="P372" s="1" t="s">
        <v>250</v>
      </c>
      <c r="Q372" s="1" t="s">
        <v>250</v>
      </c>
    </row>
    <row r="373" spans="2:17" x14ac:dyDescent="0.15">
      <c r="B373" s="8" t="str">
        <f>VLOOKUP(G373,角色!A:B,2,FALSE)</f>
        <v>云颜</v>
      </c>
      <c r="C373" s="8" t="str">
        <f t="shared" si="46"/>
        <v>主动技能1</v>
      </c>
      <c r="D373" s="8">
        <f t="shared" si="48"/>
        <v>7</v>
      </c>
      <c r="E373" s="8">
        <f t="shared" si="49"/>
        <v>8</v>
      </c>
      <c r="F373" s="8">
        <f t="shared" si="50"/>
        <v>1</v>
      </c>
      <c r="G373" s="8">
        <f t="shared" si="47"/>
        <v>7</v>
      </c>
      <c r="H373" t="str">
        <f t="shared" si="51"/>
        <v>云颜主动技能1等级7</v>
      </c>
      <c r="I373" t="str">
        <f t="shared" si="52"/>
        <v>云颜主动技能1等级8</v>
      </c>
      <c r="J373" s="1">
        <v>367</v>
      </c>
      <c r="K373" s="1" t="e">
        <f>VLOOKUP(H373,主动技能!$A:$B,2,FALSE)</f>
        <v>#N/A</v>
      </c>
      <c r="L373" s="1">
        <f>_xlfn.IFNA(VLOOKUP(I373,主动技能!$A:$B,2,FALSE),0)</f>
        <v>0</v>
      </c>
      <c r="M373">
        <f t="shared" si="53"/>
        <v>21</v>
      </c>
      <c r="N373" s="1" t="s">
        <v>249</v>
      </c>
      <c r="O373" s="1">
        <f t="shared" si="54"/>
        <v>169</v>
      </c>
      <c r="P373" s="1" t="s">
        <v>250</v>
      </c>
      <c r="Q373" s="1" t="s">
        <v>250</v>
      </c>
    </row>
    <row r="374" spans="2:17" x14ac:dyDescent="0.15">
      <c r="B374" s="8" t="str">
        <f>VLOOKUP(G374,角色!A:B,2,FALSE)</f>
        <v>云颜</v>
      </c>
      <c r="C374" s="8" t="str">
        <f t="shared" si="46"/>
        <v>主动技能1</v>
      </c>
      <c r="D374" s="8">
        <f t="shared" si="48"/>
        <v>8</v>
      </c>
      <c r="E374" s="8">
        <f t="shared" si="49"/>
        <v>9</v>
      </c>
      <c r="F374" s="8">
        <f t="shared" si="50"/>
        <v>1</v>
      </c>
      <c r="G374" s="8">
        <f t="shared" si="47"/>
        <v>7</v>
      </c>
      <c r="H374" t="str">
        <f t="shared" si="51"/>
        <v>云颜主动技能1等级8</v>
      </c>
      <c r="I374" t="str">
        <f t="shared" si="52"/>
        <v>云颜主动技能1等级9</v>
      </c>
      <c r="J374" s="1">
        <v>368</v>
      </c>
      <c r="K374" s="1" t="e">
        <f>VLOOKUP(H374,主动技能!$A:$B,2,FALSE)</f>
        <v>#N/A</v>
      </c>
      <c r="L374" s="1">
        <f>_xlfn.IFNA(VLOOKUP(I374,主动技能!$A:$B,2,FALSE),0)</f>
        <v>0</v>
      </c>
      <c r="M374">
        <f t="shared" si="53"/>
        <v>24</v>
      </c>
      <c r="N374" s="1" t="s">
        <v>249</v>
      </c>
      <c r="O374" s="1">
        <f t="shared" si="54"/>
        <v>170</v>
      </c>
      <c r="P374" s="1" t="s">
        <v>250</v>
      </c>
      <c r="Q374" s="1" t="s">
        <v>250</v>
      </c>
    </row>
    <row r="375" spans="2:17" x14ac:dyDescent="0.15">
      <c r="B375" s="8" t="str">
        <f>VLOOKUP(G375,角色!A:B,2,FALSE)</f>
        <v>云颜</v>
      </c>
      <c r="C375" s="8" t="str">
        <f t="shared" si="46"/>
        <v>主动技能1</v>
      </c>
      <c r="D375" s="8">
        <f t="shared" si="48"/>
        <v>9</v>
      </c>
      <c r="E375" s="8">
        <f t="shared" si="49"/>
        <v>10</v>
      </c>
      <c r="F375" s="8">
        <f t="shared" si="50"/>
        <v>1</v>
      </c>
      <c r="G375" s="8">
        <f t="shared" si="47"/>
        <v>7</v>
      </c>
      <c r="H375" t="str">
        <f t="shared" si="51"/>
        <v>云颜主动技能1等级9</v>
      </c>
      <c r="I375" t="str">
        <f t="shared" si="52"/>
        <v>云颜主动技能1等级10</v>
      </c>
      <c r="J375" s="1">
        <v>369</v>
      </c>
      <c r="K375" s="1" t="e">
        <f>VLOOKUP(H375,主动技能!$A:$B,2,FALSE)</f>
        <v>#N/A</v>
      </c>
      <c r="L375" s="1">
        <f>_xlfn.IFNA(VLOOKUP(I375,主动技能!$A:$B,2,FALSE),0)</f>
        <v>0</v>
      </c>
      <c r="M375">
        <f t="shared" si="53"/>
        <v>27</v>
      </c>
      <c r="N375" s="1" t="s">
        <v>249</v>
      </c>
      <c r="O375" s="1">
        <f t="shared" si="54"/>
        <v>171</v>
      </c>
      <c r="P375" s="1" t="s">
        <v>250</v>
      </c>
      <c r="Q375" s="1" t="s">
        <v>250</v>
      </c>
    </row>
    <row r="376" spans="2:17" x14ac:dyDescent="0.15">
      <c r="B376" s="8" t="str">
        <f>VLOOKUP(G376,角色!A:B,2,FALSE)</f>
        <v>云颜</v>
      </c>
      <c r="C376" s="8" t="str">
        <f t="shared" si="46"/>
        <v>主动技能1</v>
      </c>
      <c r="D376" s="8">
        <f t="shared" si="48"/>
        <v>10</v>
      </c>
      <c r="E376" s="8">
        <f t="shared" si="49"/>
        <v>11</v>
      </c>
      <c r="F376" s="8">
        <f t="shared" si="50"/>
        <v>1</v>
      </c>
      <c r="G376" s="8">
        <f t="shared" si="47"/>
        <v>7</v>
      </c>
      <c r="H376" t="str">
        <f t="shared" si="51"/>
        <v>云颜主动技能1等级10</v>
      </c>
      <c r="I376" t="str">
        <f t="shared" si="52"/>
        <v>云颜主动技能1等级11</v>
      </c>
      <c r="J376" s="1">
        <v>370</v>
      </c>
      <c r="K376" s="1" t="e">
        <f>VLOOKUP(H376,主动技能!$A:$B,2,FALSE)</f>
        <v>#N/A</v>
      </c>
      <c r="L376" s="1">
        <f>_xlfn.IFNA(VLOOKUP(I376,主动技能!$A:$B,2,FALSE),0)</f>
        <v>0</v>
      </c>
      <c r="M376">
        <f t="shared" si="53"/>
        <v>30</v>
      </c>
      <c r="N376" s="1" t="s">
        <v>249</v>
      </c>
      <c r="O376" s="1">
        <f t="shared" si="54"/>
        <v>172</v>
      </c>
      <c r="P376" s="1" t="s">
        <v>250</v>
      </c>
      <c r="Q376" s="1" t="s">
        <v>250</v>
      </c>
    </row>
    <row r="377" spans="2:17" x14ac:dyDescent="0.15">
      <c r="B377" s="8" t="str">
        <f>VLOOKUP(G377,角色!A:B,2,FALSE)</f>
        <v>云颜</v>
      </c>
      <c r="C377" s="8" t="str">
        <f t="shared" si="46"/>
        <v>主动技能1</v>
      </c>
      <c r="D377" s="8">
        <f t="shared" si="48"/>
        <v>11</v>
      </c>
      <c r="E377" s="8">
        <f t="shared" si="49"/>
        <v>12</v>
      </c>
      <c r="F377" s="8">
        <f t="shared" si="50"/>
        <v>1</v>
      </c>
      <c r="G377" s="8">
        <f t="shared" si="47"/>
        <v>7</v>
      </c>
      <c r="H377" t="str">
        <f t="shared" si="51"/>
        <v>云颜主动技能1等级11</v>
      </c>
      <c r="I377" t="str">
        <f t="shared" si="52"/>
        <v>云颜主动技能1等级12</v>
      </c>
      <c r="J377" s="1">
        <v>371</v>
      </c>
      <c r="K377" s="1" t="e">
        <f>VLOOKUP(H377,主动技能!$A:$B,2,FALSE)</f>
        <v>#N/A</v>
      </c>
      <c r="L377" s="1">
        <f>_xlfn.IFNA(VLOOKUP(I377,主动技能!$A:$B,2,FALSE),0)</f>
        <v>0</v>
      </c>
      <c r="M377">
        <f t="shared" si="53"/>
        <v>33</v>
      </c>
      <c r="N377" s="1" t="s">
        <v>249</v>
      </c>
      <c r="O377" s="1">
        <f t="shared" si="54"/>
        <v>173</v>
      </c>
      <c r="P377" s="1" t="s">
        <v>250</v>
      </c>
      <c r="Q377" s="1" t="s">
        <v>250</v>
      </c>
    </row>
    <row r="378" spans="2:17" x14ac:dyDescent="0.15">
      <c r="B378" s="8" t="str">
        <f>VLOOKUP(G378,角色!A:B,2,FALSE)</f>
        <v>云颜</v>
      </c>
      <c r="C378" s="8" t="str">
        <f t="shared" si="46"/>
        <v>主动技能1</v>
      </c>
      <c r="D378" s="8">
        <f t="shared" si="48"/>
        <v>12</v>
      </c>
      <c r="E378" s="8">
        <f t="shared" si="49"/>
        <v>13</v>
      </c>
      <c r="F378" s="8">
        <f t="shared" si="50"/>
        <v>1</v>
      </c>
      <c r="G378" s="8">
        <f t="shared" si="47"/>
        <v>7</v>
      </c>
      <c r="H378" t="str">
        <f t="shared" si="51"/>
        <v>云颜主动技能1等级12</v>
      </c>
      <c r="I378" t="str">
        <f t="shared" si="52"/>
        <v>云颜主动技能1等级13</v>
      </c>
      <c r="J378" s="1">
        <v>372</v>
      </c>
      <c r="K378" s="1" t="e">
        <f>VLOOKUP(H378,主动技能!$A:$B,2,FALSE)</f>
        <v>#N/A</v>
      </c>
      <c r="L378" s="1">
        <f>_xlfn.IFNA(VLOOKUP(I378,主动技能!$A:$B,2,FALSE),0)</f>
        <v>0</v>
      </c>
      <c r="M378">
        <f t="shared" si="53"/>
        <v>36</v>
      </c>
      <c r="N378" s="1" t="s">
        <v>249</v>
      </c>
      <c r="O378" s="1">
        <f t="shared" si="54"/>
        <v>174</v>
      </c>
      <c r="P378" s="1" t="s">
        <v>250</v>
      </c>
      <c r="Q378" s="1" t="s">
        <v>250</v>
      </c>
    </row>
    <row r="379" spans="2:17" x14ac:dyDescent="0.15">
      <c r="B379" s="8" t="str">
        <f>VLOOKUP(G379,角色!A:B,2,FALSE)</f>
        <v>云颜</v>
      </c>
      <c r="C379" s="8" t="str">
        <f t="shared" si="46"/>
        <v>主动技能1</v>
      </c>
      <c r="D379" s="8">
        <f t="shared" si="48"/>
        <v>13</v>
      </c>
      <c r="E379" s="8">
        <f t="shared" si="49"/>
        <v>14</v>
      </c>
      <c r="F379" s="8">
        <f t="shared" si="50"/>
        <v>1</v>
      </c>
      <c r="G379" s="8">
        <f t="shared" si="47"/>
        <v>7</v>
      </c>
      <c r="H379" t="str">
        <f t="shared" si="51"/>
        <v>云颜主动技能1等级13</v>
      </c>
      <c r="I379" t="str">
        <f t="shared" si="52"/>
        <v>云颜主动技能1等级14</v>
      </c>
      <c r="J379" s="1">
        <v>373</v>
      </c>
      <c r="K379" s="1" t="e">
        <f>VLOOKUP(H379,主动技能!$A:$B,2,FALSE)</f>
        <v>#N/A</v>
      </c>
      <c r="L379" s="1">
        <f>_xlfn.IFNA(VLOOKUP(I379,主动技能!$A:$B,2,FALSE),0)</f>
        <v>0</v>
      </c>
      <c r="M379">
        <f t="shared" si="53"/>
        <v>39</v>
      </c>
      <c r="N379" s="1" t="s">
        <v>249</v>
      </c>
      <c r="O379" s="1">
        <f t="shared" si="54"/>
        <v>175</v>
      </c>
      <c r="P379" s="1" t="s">
        <v>250</v>
      </c>
      <c r="Q379" s="1" t="s">
        <v>250</v>
      </c>
    </row>
    <row r="380" spans="2:17" x14ac:dyDescent="0.15">
      <c r="B380" s="8" t="str">
        <f>VLOOKUP(G380,角色!A:B,2,FALSE)</f>
        <v>云颜</v>
      </c>
      <c r="C380" s="8" t="str">
        <f t="shared" si="46"/>
        <v>主动技能1</v>
      </c>
      <c r="D380" s="8">
        <f t="shared" si="48"/>
        <v>14</v>
      </c>
      <c r="E380" s="8">
        <f t="shared" si="49"/>
        <v>15</v>
      </c>
      <c r="F380" s="8">
        <f t="shared" si="50"/>
        <v>1</v>
      </c>
      <c r="G380" s="8">
        <f t="shared" si="47"/>
        <v>7</v>
      </c>
      <c r="H380" t="str">
        <f t="shared" si="51"/>
        <v>云颜主动技能1等级14</v>
      </c>
      <c r="I380" t="str">
        <f t="shared" si="52"/>
        <v>云颜主动技能1等级15</v>
      </c>
      <c r="J380" s="1">
        <v>374</v>
      </c>
      <c r="K380" s="1" t="e">
        <f>VLOOKUP(H380,主动技能!$A:$B,2,FALSE)</f>
        <v>#N/A</v>
      </c>
      <c r="L380" s="1">
        <f>_xlfn.IFNA(VLOOKUP(I380,主动技能!$A:$B,2,FALSE),0)</f>
        <v>0</v>
      </c>
      <c r="M380">
        <f t="shared" si="53"/>
        <v>42</v>
      </c>
      <c r="N380" s="1" t="s">
        <v>249</v>
      </c>
      <c r="O380" s="1">
        <f t="shared" si="54"/>
        <v>176</v>
      </c>
      <c r="P380" s="1" t="s">
        <v>250</v>
      </c>
      <c r="Q380" s="1" t="s">
        <v>250</v>
      </c>
    </row>
    <row r="381" spans="2:17" x14ac:dyDescent="0.15">
      <c r="B381" s="8" t="str">
        <f>VLOOKUP(G381,角色!A:B,2,FALSE)</f>
        <v>云颜</v>
      </c>
      <c r="C381" s="8" t="str">
        <f t="shared" si="46"/>
        <v>主动技能1</v>
      </c>
      <c r="D381" s="8">
        <f t="shared" si="48"/>
        <v>15</v>
      </c>
      <c r="E381" s="8">
        <f t="shared" si="49"/>
        <v>16</v>
      </c>
      <c r="F381" s="8">
        <f t="shared" si="50"/>
        <v>1</v>
      </c>
      <c r="G381" s="8">
        <f t="shared" si="47"/>
        <v>7</v>
      </c>
      <c r="H381" t="str">
        <f t="shared" si="51"/>
        <v>云颜主动技能1等级15</v>
      </c>
      <c r="I381" t="str">
        <f t="shared" si="52"/>
        <v>云颜主动技能1等级16</v>
      </c>
      <c r="J381" s="1">
        <v>375</v>
      </c>
      <c r="K381" s="1" t="e">
        <f>VLOOKUP(H381,主动技能!$A:$B,2,FALSE)</f>
        <v>#N/A</v>
      </c>
      <c r="L381" s="1">
        <f>_xlfn.IFNA(VLOOKUP(I381,主动技能!$A:$B,2,FALSE),0)</f>
        <v>0</v>
      </c>
      <c r="M381">
        <f t="shared" si="53"/>
        <v>45</v>
      </c>
      <c r="N381" s="1" t="s">
        <v>249</v>
      </c>
      <c r="O381" s="1">
        <f t="shared" si="54"/>
        <v>177</v>
      </c>
      <c r="P381" s="1" t="s">
        <v>250</v>
      </c>
      <c r="Q381" s="1" t="s">
        <v>250</v>
      </c>
    </row>
    <row r="382" spans="2:17" x14ac:dyDescent="0.15">
      <c r="B382" s="8" t="str">
        <f>VLOOKUP(G382,角色!A:B,2,FALSE)</f>
        <v>云颜</v>
      </c>
      <c r="C382" s="8" t="str">
        <f t="shared" si="46"/>
        <v>主动技能1</v>
      </c>
      <c r="D382" s="8">
        <f t="shared" si="48"/>
        <v>16</v>
      </c>
      <c r="E382" s="8">
        <f t="shared" si="49"/>
        <v>17</v>
      </c>
      <c r="F382" s="8">
        <f t="shared" si="50"/>
        <v>1</v>
      </c>
      <c r="G382" s="8">
        <f t="shared" si="47"/>
        <v>7</v>
      </c>
      <c r="H382" t="str">
        <f t="shared" si="51"/>
        <v>云颜主动技能1等级16</v>
      </c>
      <c r="I382" t="str">
        <f t="shared" si="52"/>
        <v>云颜主动技能1等级17</v>
      </c>
      <c r="J382" s="1">
        <v>376</v>
      </c>
      <c r="K382" s="1" t="e">
        <f>VLOOKUP(H382,主动技能!$A:$B,2,FALSE)</f>
        <v>#N/A</v>
      </c>
      <c r="L382" s="1">
        <f>_xlfn.IFNA(VLOOKUP(I382,主动技能!$A:$B,2,FALSE),0)</f>
        <v>0</v>
      </c>
      <c r="M382">
        <f t="shared" si="53"/>
        <v>48</v>
      </c>
      <c r="N382" s="1" t="s">
        <v>249</v>
      </c>
      <c r="O382" s="1">
        <f t="shared" si="54"/>
        <v>178</v>
      </c>
      <c r="P382" s="1" t="s">
        <v>250</v>
      </c>
      <c r="Q382" s="1" t="s">
        <v>250</v>
      </c>
    </row>
    <row r="383" spans="2:17" x14ac:dyDescent="0.15">
      <c r="B383" s="8" t="str">
        <f>VLOOKUP(G383,角色!A:B,2,FALSE)</f>
        <v>云颜</v>
      </c>
      <c r="C383" s="8" t="str">
        <f t="shared" si="46"/>
        <v>主动技能1</v>
      </c>
      <c r="D383" s="8">
        <f t="shared" si="48"/>
        <v>17</v>
      </c>
      <c r="E383" s="8">
        <f t="shared" si="49"/>
        <v>18</v>
      </c>
      <c r="F383" s="8">
        <f t="shared" si="50"/>
        <v>1</v>
      </c>
      <c r="G383" s="8">
        <f t="shared" si="47"/>
        <v>7</v>
      </c>
      <c r="H383" t="str">
        <f t="shared" si="51"/>
        <v>云颜主动技能1等级17</v>
      </c>
      <c r="I383" t="str">
        <f t="shared" si="52"/>
        <v>云颜主动技能1等级18</v>
      </c>
      <c r="J383" s="1">
        <v>377</v>
      </c>
      <c r="K383" s="1" t="e">
        <f>VLOOKUP(H383,主动技能!$A:$B,2,FALSE)</f>
        <v>#N/A</v>
      </c>
      <c r="L383" s="1">
        <f>_xlfn.IFNA(VLOOKUP(I383,主动技能!$A:$B,2,FALSE),0)</f>
        <v>0</v>
      </c>
      <c r="M383">
        <f t="shared" si="53"/>
        <v>51</v>
      </c>
      <c r="N383" s="1" t="s">
        <v>249</v>
      </c>
      <c r="O383" s="1">
        <f t="shared" si="54"/>
        <v>179</v>
      </c>
      <c r="P383" s="1" t="s">
        <v>250</v>
      </c>
      <c r="Q383" s="1" t="s">
        <v>250</v>
      </c>
    </row>
    <row r="384" spans="2:17" x14ac:dyDescent="0.15">
      <c r="B384" s="8" t="str">
        <f>VLOOKUP(G384,角色!A:B,2,FALSE)</f>
        <v>云颜</v>
      </c>
      <c r="C384" s="8" t="str">
        <f t="shared" si="46"/>
        <v>主动技能1</v>
      </c>
      <c r="D384" s="8">
        <f t="shared" si="48"/>
        <v>18</v>
      </c>
      <c r="E384" s="8">
        <f t="shared" si="49"/>
        <v>19</v>
      </c>
      <c r="F384" s="8">
        <f t="shared" si="50"/>
        <v>1</v>
      </c>
      <c r="G384" s="8">
        <f t="shared" si="47"/>
        <v>7</v>
      </c>
      <c r="H384" t="str">
        <f t="shared" si="51"/>
        <v>云颜主动技能1等级18</v>
      </c>
      <c r="I384" t="str">
        <f t="shared" si="52"/>
        <v>云颜主动技能1等级19</v>
      </c>
      <c r="J384" s="1">
        <v>378</v>
      </c>
      <c r="K384" s="1" t="e">
        <f>VLOOKUP(H384,主动技能!$A:$B,2,FALSE)</f>
        <v>#N/A</v>
      </c>
      <c r="L384" s="1">
        <f>_xlfn.IFNA(VLOOKUP(I384,主动技能!$A:$B,2,FALSE),0)</f>
        <v>0</v>
      </c>
      <c r="M384">
        <f t="shared" si="53"/>
        <v>54</v>
      </c>
      <c r="N384" s="1" t="s">
        <v>249</v>
      </c>
      <c r="O384" s="1">
        <f t="shared" si="54"/>
        <v>180</v>
      </c>
      <c r="P384" s="1" t="s">
        <v>250</v>
      </c>
      <c r="Q384" s="1" t="s">
        <v>250</v>
      </c>
    </row>
    <row r="385" spans="2:17" x14ac:dyDescent="0.15">
      <c r="B385" s="8" t="str">
        <f>VLOOKUP(G385,角色!A:B,2,FALSE)</f>
        <v>云颜</v>
      </c>
      <c r="C385" s="8" t="str">
        <f t="shared" si="46"/>
        <v>主动技能1</v>
      </c>
      <c r="D385" s="8">
        <f t="shared" si="48"/>
        <v>19</v>
      </c>
      <c r="E385" s="8">
        <f t="shared" si="49"/>
        <v>20</v>
      </c>
      <c r="F385" s="8">
        <f t="shared" si="50"/>
        <v>1</v>
      </c>
      <c r="G385" s="8">
        <f t="shared" si="47"/>
        <v>7</v>
      </c>
      <c r="H385" t="str">
        <f t="shared" si="51"/>
        <v>云颜主动技能1等级19</v>
      </c>
      <c r="I385" t="str">
        <f t="shared" si="52"/>
        <v>云颜主动技能1等级20</v>
      </c>
      <c r="J385" s="1">
        <v>379</v>
      </c>
      <c r="K385" s="1" t="e">
        <f>VLOOKUP(H385,主动技能!$A:$B,2,FALSE)</f>
        <v>#N/A</v>
      </c>
      <c r="L385" s="1">
        <f>_xlfn.IFNA(VLOOKUP(I385,主动技能!$A:$B,2,FALSE),0)</f>
        <v>0</v>
      </c>
      <c r="M385">
        <f t="shared" si="53"/>
        <v>57</v>
      </c>
      <c r="N385" s="1" t="s">
        <v>249</v>
      </c>
      <c r="O385" s="1">
        <f t="shared" si="54"/>
        <v>181</v>
      </c>
      <c r="P385" s="1" t="s">
        <v>250</v>
      </c>
      <c r="Q385" s="1" t="s">
        <v>250</v>
      </c>
    </row>
    <row r="386" spans="2:17" x14ac:dyDescent="0.15">
      <c r="B386" s="8" t="str">
        <f>VLOOKUP(G386,角色!A:B,2,FALSE)</f>
        <v>云颜</v>
      </c>
      <c r="C386" s="8" t="str">
        <f t="shared" si="46"/>
        <v>主动技能1</v>
      </c>
      <c r="D386" s="8">
        <f t="shared" si="48"/>
        <v>20</v>
      </c>
      <c r="E386" s="8">
        <f t="shared" si="49"/>
        <v>21</v>
      </c>
      <c r="F386" s="8">
        <f t="shared" si="50"/>
        <v>1</v>
      </c>
      <c r="G386" s="8">
        <f t="shared" si="47"/>
        <v>7</v>
      </c>
      <c r="H386" t="str">
        <f t="shared" si="51"/>
        <v>云颜主动技能1等级20</v>
      </c>
      <c r="I386" t="str">
        <f t="shared" si="52"/>
        <v>云颜主动技能1等级21</v>
      </c>
      <c r="J386" s="1">
        <v>380</v>
      </c>
      <c r="K386" s="1" t="e">
        <f>VLOOKUP(H386,主动技能!$A:$B,2,FALSE)</f>
        <v>#N/A</v>
      </c>
      <c r="L386" s="1">
        <f>_xlfn.IFNA(VLOOKUP(I386,主动技能!$A:$B,2,FALSE),0)</f>
        <v>0</v>
      </c>
      <c r="M386">
        <f t="shared" si="53"/>
        <v>60</v>
      </c>
      <c r="N386" s="1" t="s">
        <v>249</v>
      </c>
      <c r="O386" s="1">
        <f t="shared" si="54"/>
        <v>182</v>
      </c>
      <c r="P386" s="1" t="s">
        <v>250</v>
      </c>
      <c r="Q386" s="1" t="s">
        <v>250</v>
      </c>
    </row>
    <row r="387" spans="2:17" x14ac:dyDescent="0.15">
      <c r="B387" s="8" t="str">
        <f>VLOOKUP(G387,角色!A:B,2,FALSE)</f>
        <v>云颜</v>
      </c>
      <c r="C387" s="8" t="str">
        <f t="shared" si="46"/>
        <v>主动技能2</v>
      </c>
      <c r="D387" s="8">
        <f t="shared" si="48"/>
        <v>1</v>
      </c>
      <c r="E387" s="8">
        <f t="shared" si="49"/>
        <v>2</v>
      </c>
      <c r="F387" s="8">
        <f t="shared" si="50"/>
        <v>2</v>
      </c>
      <c r="G387" s="8">
        <f t="shared" si="47"/>
        <v>7</v>
      </c>
      <c r="H387" t="str">
        <f t="shared" si="51"/>
        <v>云颜主动技能2等级1</v>
      </c>
      <c r="I387" t="str">
        <f t="shared" si="52"/>
        <v>云颜主动技能2等级2</v>
      </c>
      <c r="J387" s="1">
        <v>381</v>
      </c>
      <c r="K387" s="1" t="e">
        <f>VLOOKUP(H387,主动技能!$A:$B,2,FALSE)</f>
        <v>#N/A</v>
      </c>
      <c r="L387" s="1">
        <f>_xlfn.IFNA(VLOOKUP(I387,主动技能!$A:$B,2,FALSE),0)</f>
        <v>0</v>
      </c>
      <c r="M387">
        <f t="shared" si="53"/>
        <v>3</v>
      </c>
      <c r="N387" s="1" t="s">
        <v>249</v>
      </c>
      <c r="O387" s="1">
        <f t="shared" si="54"/>
        <v>183</v>
      </c>
      <c r="P387" s="1" t="s">
        <v>250</v>
      </c>
      <c r="Q387" s="1" t="s">
        <v>250</v>
      </c>
    </row>
    <row r="388" spans="2:17" x14ac:dyDescent="0.15">
      <c r="B388" s="8" t="str">
        <f>VLOOKUP(G388,角色!A:B,2,FALSE)</f>
        <v>云颜</v>
      </c>
      <c r="C388" s="8" t="str">
        <f t="shared" si="46"/>
        <v>主动技能2</v>
      </c>
      <c r="D388" s="8">
        <f t="shared" si="48"/>
        <v>2</v>
      </c>
      <c r="E388" s="8">
        <f t="shared" si="49"/>
        <v>3</v>
      </c>
      <c r="F388" s="8">
        <f t="shared" si="50"/>
        <v>2</v>
      </c>
      <c r="G388" s="8">
        <f t="shared" si="47"/>
        <v>7</v>
      </c>
      <c r="H388" t="str">
        <f t="shared" si="51"/>
        <v>云颜主动技能2等级2</v>
      </c>
      <c r="I388" t="str">
        <f t="shared" si="52"/>
        <v>云颜主动技能2等级3</v>
      </c>
      <c r="J388" s="1">
        <v>382</v>
      </c>
      <c r="K388" s="1" t="e">
        <f>VLOOKUP(H388,主动技能!$A:$B,2,FALSE)</f>
        <v>#N/A</v>
      </c>
      <c r="L388" s="1">
        <f>_xlfn.IFNA(VLOOKUP(I388,主动技能!$A:$B,2,FALSE),0)</f>
        <v>0</v>
      </c>
      <c r="M388">
        <f t="shared" si="53"/>
        <v>6</v>
      </c>
      <c r="N388" s="1" t="s">
        <v>249</v>
      </c>
      <c r="O388" s="1">
        <f t="shared" si="54"/>
        <v>184</v>
      </c>
      <c r="P388" s="1" t="s">
        <v>250</v>
      </c>
      <c r="Q388" s="1" t="s">
        <v>250</v>
      </c>
    </row>
    <row r="389" spans="2:17" x14ac:dyDescent="0.15">
      <c r="B389" s="8" t="str">
        <f>VLOOKUP(G389,角色!A:B,2,FALSE)</f>
        <v>云颜</v>
      </c>
      <c r="C389" s="8" t="str">
        <f t="shared" si="46"/>
        <v>主动技能2</v>
      </c>
      <c r="D389" s="8">
        <f t="shared" si="48"/>
        <v>3</v>
      </c>
      <c r="E389" s="8">
        <f t="shared" si="49"/>
        <v>4</v>
      </c>
      <c r="F389" s="8">
        <f t="shared" si="50"/>
        <v>2</v>
      </c>
      <c r="G389" s="8">
        <f t="shared" si="47"/>
        <v>7</v>
      </c>
      <c r="H389" t="str">
        <f t="shared" si="51"/>
        <v>云颜主动技能2等级3</v>
      </c>
      <c r="I389" t="str">
        <f t="shared" si="52"/>
        <v>云颜主动技能2等级4</v>
      </c>
      <c r="J389" s="1">
        <v>383</v>
      </c>
      <c r="K389" s="1" t="e">
        <f>VLOOKUP(H389,主动技能!$A:$B,2,FALSE)</f>
        <v>#N/A</v>
      </c>
      <c r="L389" s="1">
        <f>_xlfn.IFNA(VLOOKUP(I389,主动技能!$A:$B,2,FALSE),0)</f>
        <v>0</v>
      </c>
      <c r="M389">
        <f t="shared" si="53"/>
        <v>9</v>
      </c>
      <c r="N389" s="1" t="s">
        <v>249</v>
      </c>
      <c r="O389" s="1">
        <f t="shared" si="54"/>
        <v>185</v>
      </c>
      <c r="P389" s="1" t="s">
        <v>250</v>
      </c>
      <c r="Q389" s="1" t="s">
        <v>250</v>
      </c>
    </row>
    <row r="390" spans="2:17" x14ac:dyDescent="0.15">
      <c r="B390" s="8" t="str">
        <f>VLOOKUP(G390,角色!A:B,2,FALSE)</f>
        <v>云颜</v>
      </c>
      <c r="C390" s="8" t="str">
        <f t="shared" si="46"/>
        <v>主动技能2</v>
      </c>
      <c r="D390" s="8">
        <f t="shared" si="48"/>
        <v>4</v>
      </c>
      <c r="E390" s="8">
        <f t="shared" si="49"/>
        <v>5</v>
      </c>
      <c r="F390" s="8">
        <f t="shared" si="50"/>
        <v>2</v>
      </c>
      <c r="G390" s="8">
        <f t="shared" si="47"/>
        <v>7</v>
      </c>
      <c r="H390" t="str">
        <f t="shared" si="51"/>
        <v>云颜主动技能2等级4</v>
      </c>
      <c r="I390" t="str">
        <f t="shared" si="52"/>
        <v>云颜主动技能2等级5</v>
      </c>
      <c r="J390" s="1">
        <v>384</v>
      </c>
      <c r="K390" s="1" t="e">
        <f>VLOOKUP(H390,主动技能!$A:$B,2,FALSE)</f>
        <v>#N/A</v>
      </c>
      <c r="L390" s="1">
        <f>_xlfn.IFNA(VLOOKUP(I390,主动技能!$A:$B,2,FALSE),0)</f>
        <v>0</v>
      </c>
      <c r="M390">
        <f t="shared" si="53"/>
        <v>12</v>
      </c>
      <c r="N390" s="1" t="s">
        <v>249</v>
      </c>
      <c r="O390" s="1">
        <f t="shared" si="54"/>
        <v>186</v>
      </c>
      <c r="P390" s="1" t="s">
        <v>250</v>
      </c>
      <c r="Q390" s="1" t="s">
        <v>250</v>
      </c>
    </row>
    <row r="391" spans="2:17" x14ac:dyDescent="0.15">
      <c r="B391" s="8" t="str">
        <f>VLOOKUP(G391,角色!A:B,2,FALSE)</f>
        <v>云颜</v>
      </c>
      <c r="C391" s="8" t="str">
        <f t="shared" si="46"/>
        <v>主动技能2</v>
      </c>
      <c r="D391" s="8">
        <f t="shared" si="48"/>
        <v>5</v>
      </c>
      <c r="E391" s="8">
        <f t="shared" si="49"/>
        <v>6</v>
      </c>
      <c r="F391" s="8">
        <f t="shared" si="50"/>
        <v>2</v>
      </c>
      <c r="G391" s="8">
        <f t="shared" si="47"/>
        <v>7</v>
      </c>
      <c r="H391" t="str">
        <f t="shared" si="51"/>
        <v>云颜主动技能2等级5</v>
      </c>
      <c r="I391" t="str">
        <f t="shared" si="52"/>
        <v>云颜主动技能2等级6</v>
      </c>
      <c r="J391" s="1">
        <v>385</v>
      </c>
      <c r="K391" s="1" t="e">
        <f>VLOOKUP(H391,主动技能!$A:$B,2,FALSE)</f>
        <v>#N/A</v>
      </c>
      <c r="L391" s="1">
        <f>_xlfn.IFNA(VLOOKUP(I391,主动技能!$A:$B,2,FALSE),0)</f>
        <v>0</v>
      </c>
      <c r="M391">
        <f t="shared" si="53"/>
        <v>15</v>
      </c>
      <c r="N391" s="1" t="s">
        <v>249</v>
      </c>
      <c r="O391" s="1">
        <f t="shared" si="54"/>
        <v>187</v>
      </c>
      <c r="P391" s="1" t="s">
        <v>250</v>
      </c>
      <c r="Q391" s="1" t="s">
        <v>250</v>
      </c>
    </row>
    <row r="392" spans="2:17" x14ac:dyDescent="0.15">
      <c r="B392" s="8" t="str">
        <f>VLOOKUP(G392,角色!A:B,2,FALSE)</f>
        <v>云颜</v>
      </c>
      <c r="C392" s="8" t="str">
        <f t="shared" ref="C392:C455" si="55">C$4&amp;F392</f>
        <v>主动技能2</v>
      </c>
      <c r="D392" s="8">
        <f t="shared" si="48"/>
        <v>6</v>
      </c>
      <c r="E392" s="8">
        <f t="shared" si="49"/>
        <v>7</v>
      </c>
      <c r="F392" s="8">
        <f t="shared" si="50"/>
        <v>2</v>
      </c>
      <c r="G392" s="8">
        <f t="shared" ref="G392:G455" si="56">IF((F392=1)*(D392=1),G391+1,G391)</f>
        <v>7</v>
      </c>
      <c r="H392" t="str">
        <f t="shared" si="51"/>
        <v>云颜主动技能2等级6</v>
      </c>
      <c r="I392" t="str">
        <f t="shared" si="52"/>
        <v>云颜主动技能2等级7</v>
      </c>
      <c r="J392" s="1">
        <v>386</v>
      </c>
      <c r="K392" s="1" t="e">
        <f>VLOOKUP(H392,主动技能!$A:$B,2,FALSE)</f>
        <v>#N/A</v>
      </c>
      <c r="L392" s="1">
        <f>_xlfn.IFNA(VLOOKUP(I392,主动技能!$A:$B,2,FALSE),0)</f>
        <v>0</v>
      </c>
      <c r="M392">
        <f t="shared" si="53"/>
        <v>18</v>
      </c>
      <c r="N392" s="1" t="s">
        <v>249</v>
      </c>
      <c r="O392" s="1">
        <f t="shared" si="54"/>
        <v>188</v>
      </c>
      <c r="P392" s="1" t="s">
        <v>250</v>
      </c>
      <c r="Q392" s="1" t="s">
        <v>250</v>
      </c>
    </row>
    <row r="393" spans="2:17" x14ac:dyDescent="0.15">
      <c r="B393" s="8" t="str">
        <f>VLOOKUP(G393,角色!A:B,2,FALSE)</f>
        <v>云颜</v>
      </c>
      <c r="C393" s="8" t="str">
        <f t="shared" si="55"/>
        <v>主动技能2</v>
      </c>
      <c r="D393" s="8">
        <f t="shared" ref="D393:D456" si="57">IF(D392=D$5,1,D392+1)</f>
        <v>7</v>
      </c>
      <c r="E393" s="8">
        <f t="shared" ref="E393:E456" si="58">IF(E392=E$5,2,E392+1)</f>
        <v>8</v>
      </c>
      <c r="F393" s="8">
        <f t="shared" ref="F393:F456" si="59">IF(D393=1,IF(F392=$F$5,1,F392+1),F392)</f>
        <v>2</v>
      </c>
      <c r="G393" s="8">
        <f t="shared" si="56"/>
        <v>7</v>
      </c>
      <c r="H393" t="str">
        <f t="shared" si="51"/>
        <v>云颜主动技能2等级7</v>
      </c>
      <c r="I393" t="str">
        <f t="shared" si="52"/>
        <v>云颜主动技能2等级8</v>
      </c>
      <c r="J393" s="1">
        <v>387</v>
      </c>
      <c r="K393" s="1" t="e">
        <f>VLOOKUP(H393,主动技能!$A:$B,2,FALSE)</f>
        <v>#N/A</v>
      </c>
      <c r="L393" s="1">
        <f>_xlfn.IFNA(VLOOKUP(I393,主动技能!$A:$B,2,FALSE),0)</f>
        <v>0</v>
      </c>
      <c r="M393">
        <f t="shared" si="53"/>
        <v>21</v>
      </c>
      <c r="N393" s="1" t="s">
        <v>249</v>
      </c>
      <c r="O393" s="1">
        <f t="shared" si="54"/>
        <v>189</v>
      </c>
      <c r="P393" s="1" t="s">
        <v>250</v>
      </c>
      <c r="Q393" s="1" t="s">
        <v>250</v>
      </c>
    </row>
    <row r="394" spans="2:17" x14ac:dyDescent="0.15">
      <c r="B394" s="8" t="str">
        <f>VLOOKUP(G394,角色!A:B,2,FALSE)</f>
        <v>云颜</v>
      </c>
      <c r="C394" s="8" t="str">
        <f t="shared" si="55"/>
        <v>主动技能2</v>
      </c>
      <c r="D394" s="8">
        <f t="shared" si="57"/>
        <v>8</v>
      </c>
      <c r="E394" s="8">
        <f t="shared" si="58"/>
        <v>9</v>
      </c>
      <c r="F394" s="8">
        <f t="shared" si="59"/>
        <v>2</v>
      </c>
      <c r="G394" s="8">
        <f t="shared" si="56"/>
        <v>7</v>
      </c>
      <c r="H394" t="str">
        <f t="shared" si="51"/>
        <v>云颜主动技能2等级8</v>
      </c>
      <c r="I394" t="str">
        <f t="shared" si="52"/>
        <v>云颜主动技能2等级9</v>
      </c>
      <c r="J394" s="1">
        <v>388</v>
      </c>
      <c r="K394" s="1" t="e">
        <f>VLOOKUP(H394,主动技能!$A:$B,2,FALSE)</f>
        <v>#N/A</v>
      </c>
      <c r="L394" s="1">
        <f>_xlfn.IFNA(VLOOKUP(I394,主动技能!$A:$B,2,FALSE),0)</f>
        <v>0</v>
      </c>
      <c r="M394">
        <f t="shared" si="53"/>
        <v>24</v>
      </c>
      <c r="N394" s="1" t="s">
        <v>249</v>
      </c>
      <c r="O394" s="1">
        <f t="shared" si="54"/>
        <v>190</v>
      </c>
      <c r="P394" s="1" t="s">
        <v>250</v>
      </c>
      <c r="Q394" s="1" t="s">
        <v>250</v>
      </c>
    </row>
    <row r="395" spans="2:17" x14ac:dyDescent="0.15">
      <c r="B395" s="8" t="str">
        <f>VLOOKUP(G395,角色!A:B,2,FALSE)</f>
        <v>云颜</v>
      </c>
      <c r="C395" s="8" t="str">
        <f t="shared" si="55"/>
        <v>主动技能2</v>
      </c>
      <c r="D395" s="8">
        <f t="shared" si="57"/>
        <v>9</v>
      </c>
      <c r="E395" s="8">
        <f t="shared" si="58"/>
        <v>10</v>
      </c>
      <c r="F395" s="8">
        <f t="shared" si="59"/>
        <v>2</v>
      </c>
      <c r="G395" s="8">
        <f t="shared" si="56"/>
        <v>7</v>
      </c>
      <c r="H395" t="str">
        <f t="shared" si="51"/>
        <v>云颜主动技能2等级9</v>
      </c>
      <c r="I395" t="str">
        <f t="shared" si="52"/>
        <v>云颜主动技能2等级10</v>
      </c>
      <c r="J395" s="1">
        <v>389</v>
      </c>
      <c r="K395" s="1" t="e">
        <f>VLOOKUP(H395,主动技能!$A:$B,2,FALSE)</f>
        <v>#N/A</v>
      </c>
      <c r="L395" s="1">
        <f>_xlfn.IFNA(VLOOKUP(I395,主动技能!$A:$B,2,FALSE),0)</f>
        <v>0</v>
      </c>
      <c r="M395">
        <f t="shared" si="53"/>
        <v>27</v>
      </c>
      <c r="N395" s="1" t="s">
        <v>249</v>
      </c>
      <c r="O395" s="1">
        <f t="shared" si="54"/>
        <v>191</v>
      </c>
      <c r="P395" s="1" t="s">
        <v>250</v>
      </c>
      <c r="Q395" s="1" t="s">
        <v>250</v>
      </c>
    </row>
    <row r="396" spans="2:17" x14ac:dyDescent="0.15">
      <c r="B396" s="8" t="str">
        <f>VLOOKUP(G396,角色!A:B,2,FALSE)</f>
        <v>云颜</v>
      </c>
      <c r="C396" s="8" t="str">
        <f t="shared" si="55"/>
        <v>主动技能2</v>
      </c>
      <c r="D396" s="8">
        <f t="shared" si="57"/>
        <v>10</v>
      </c>
      <c r="E396" s="8">
        <f t="shared" si="58"/>
        <v>11</v>
      </c>
      <c r="F396" s="8">
        <f t="shared" si="59"/>
        <v>2</v>
      </c>
      <c r="G396" s="8">
        <f t="shared" si="56"/>
        <v>7</v>
      </c>
      <c r="H396" t="str">
        <f t="shared" si="51"/>
        <v>云颜主动技能2等级10</v>
      </c>
      <c r="I396" t="str">
        <f t="shared" si="52"/>
        <v>云颜主动技能2等级11</v>
      </c>
      <c r="J396" s="1">
        <v>390</v>
      </c>
      <c r="K396" s="1" t="e">
        <f>VLOOKUP(H396,主动技能!$A:$B,2,FALSE)</f>
        <v>#N/A</v>
      </c>
      <c r="L396" s="1">
        <f>_xlfn.IFNA(VLOOKUP(I396,主动技能!$A:$B,2,FALSE),0)</f>
        <v>0</v>
      </c>
      <c r="M396">
        <f t="shared" si="53"/>
        <v>30</v>
      </c>
      <c r="N396" s="1" t="s">
        <v>249</v>
      </c>
      <c r="O396" s="1">
        <f t="shared" si="54"/>
        <v>192</v>
      </c>
      <c r="P396" s="1" t="s">
        <v>250</v>
      </c>
      <c r="Q396" s="1" t="s">
        <v>250</v>
      </c>
    </row>
    <row r="397" spans="2:17" x14ac:dyDescent="0.15">
      <c r="B397" s="8" t="str">
        <f>VLOOKUP(G397,角色!A:B,2,FALSE)</f>
        <v>云颜</v>
      </c>
      <c r="C397" s="8" t="str">
        <f t="shared" si="55"/>
        <v>主动技能2</v>
      </c>
      <c r="D397" s="8">
        <f t="shared" si="57"/>
        <v>11</v>
      </c>
      <c r="E397" s="8">
        <f t="shared" si="58"/>
        <v>12</v>
      </c>
      <c r="F397" s="8">
        <f t="shared" si="59"/>
        <v>2</v>
      </c>
      <c r="G397" s="8">
        <f t="shared" si="56"/>
        <v>7</v>
      </c>
      <c r="H397" t="str">
        <f t="shared" si="51"/>
        <v>云颜主动技能2等级11</v>
      </c>
      <c r="I397" t="str">
        <f t="shared" si="52"/>
        <v>云颜主动技能2等级12</v>
      </c>
      <c r="J397" s="1">
        <v>391</v>
      </c>
      <c r="K397" s="1" t="e">
        <f>VLOOKUP(H397,主动技能!$A:$B,2,FALSE)</f>
        <v>#N/A</v>
      </c>
      <c r="L397" s="1">
        <f>_xlfn.IFNA(VLOOKUP(I397,主动技能!$A:$B,2,FALSE),0)</f>
        <v>0</v>
      </c>
      <c r="M397">
        <f t="shared" si="53"/>
        <v>33</v>
      </c>
      <c r="N397" s="1" t="s">
        <v>249</v>
      </c>
      <c r="O397" s="1">
        <f t="shared" si="54"/>
        <v>193</v>
      </c>
      <c r="P397" s="1" t="s">
        <v>250</v>
      </c>
      <c r="Q397" s="1" t="s">
        <v>250</v>
      </c>
    </row>
    <row r="398" spans="2:17" x14ac:dyDescent="0.15">
      <c r="B398" s="8" t="str">
        <f>VLOOKUP(G398,角色!A:B,2,FALSE)</f>
        <v>云颜</v>
      </c>
      <c r="C398" s="8" t="str">
        <f t="shared" si="55"/>
        <v>主动技能2</v>
      </c>
      <c r="D398" s="8">
        <f t="shared" si="57"/>
        <v>12</v>
      </c>
      <c r="E398" s="8">
        <f t="shared" si="58"/>
        <v>13</v>
      </c>
      <c r="F398" s="8">
        <f t="shared" si="59"/>
        <v>2</v>
      </c>
      <c r="G398" s="8">
        <f t="shared" si="56"/>
        <v>7</v>
      </c>
      <c r="H398" t="str">
        <f t="shared" si="51"/>
        <v>云颜主动技能2等级12</v>
      </c>
      <c r="I398" t="str">
        <f t="shared" si="52"/>
        <v>云颜主动技能2等级13</v>
      </c>
      <c r="J398" s="1">
        <v>392</v>
      </c>
      <c r="K398" s="1" t="e">
        <f>VLOOKUP(H398,主动技能!$A:$B,2,FALSE)</f>
        <v>#N/A</v>
      </c>
      <c r="L398" s="1">
        <f>_xlfn.IFNA(VLOOKUP(I398,主动技能!$A:$B,2,FALSE),0)</f>
        <v>0</v>
      </c>
      <c r="M398">
        <f t="shared" si="53"/>
        <v>36</v>
      </c>
      <c r="N398" s="1" t="s">
        <v>249</v>
      </c>
      <c r="O398" s="1">
        <f t="shared" si="54"/>
        <v>194</v>
      </c>
      <c r="P398" s="1" t="s">
        <v>250</v>
      </c>
      <c r="Q398" s="1" t="s">
        <v>250</v>
      </c>
    </row>
    <row r="399" spans="2:17" x14ac:dyDescent="0.15">
      <c r="B399" s="8" t="str">
        <f>VLOOKUP(G399,角色!A:B,2,FALSE)</f>
        <v>云颜</v>
      </c>
      <c r="C399" s="8" t="str">
        <f t="shared" si="55"/>
        <v>主动技能2</v>
      </c>
      <c r="D399" s="8">
        <f t="shared" si="57"/>
        <v>13</v>
      </c>
      <c r="E399" s="8">
        <f t="shared" si="58"/>
        <v>14</v>
      </c>
      <c r="F399" s="8">
        <f t="shared" si="59"/>
        <v>2</v>
      </c>
      <c r="G399" s="8">
        <f t="shared" si="56"/>
        <v>7</v>
      </c>
      <c r="H399" t="str">
        <f t="shared" si="51"/>
        <v>云颜主动技能2等级13</v>
      </c>
      <c r="I399" t="str">
        <f t="shared" si="52"/>
        <v>云颜主动技能2等级14</v>
      </c>
      <c r="J399" s="1">
        <v>393</v>
      </c>
      <c r="K399" s="1" t="e">
        <f>VLOOKUP(H399,主动技能!$A:$B,2,FALSE)</f>
        <v>#N/A</v>
      </c>
      <c r="L399" s="1">
        <f>_xlfn.IFNA(VLOOKUP(I399,主动技能!$A:$B,2,FALSE),0)</f>
        <v>0</v>
      </c>
      <c r="M399">
        <f t="shared" si="53"/>
        <v>39</v>
      </c>
      <c r="N399" s="1" t="s">
        <v>249</v>
      </c>
      <c r="O399" s="1">
        <f t="shared" si="54"/>
        <v>195</v>
      </c>
      <c r="P399" s="1" t="s">
        <v>250</v>
      </c>
      <c r="Q399" s="1" t="s">
        <v>250</v>
      </c>
    </row>
    <row r="400" spans="2:17" x14ac:dyDescent="0.15">
      <c r="B400" s="8" t="str">
        <f>VLOOKUP(G400,角色!A:B,2,FALSE)</f>
        <v>云颜</v>
      </c>
      <c r="C400" s="8" t="str">
        <f t="shared" si="55"/>
        <v>主动技能2</v>
      </c>
      <c r="D400" s="8">
        <f t="shared" si="57"/>
        <v>14</v>
      </c>
      <c r="E400" s="8">
        <f t="shared" si="58"/>
        <v>15</v>
      </c>
      <c r="F400" s="8">
        <f t="shared" si="59"/>
        <v>2</v>
      </c>
      <c r="G400" s="8">
        <f t="shared" si="56"/>
        <v>7</v>
      </c>
      <c r="H400" t="str">
        <f t="shared" si="51"/>
        <v>云颜主动技能2等级14</v>
      </c>
      <c r="I400" t="str">
        <f t="shared" si="52"/>
        <v>云颜主动技能2等级15</v>
      </c>
      <c r="J400" s="1">
        <v>394</v>
      </c>
      <c r="K400" s="1" t="e">
        <f>VLOOKUP(H400,主动技能!$A:$B,2,FALSE)</f>
        <v>#N/A</v>
      </c>
      <c r="L400" s="1">
        <f>_xlfn.IFNA(VLOOKUP(I400,主动技能!$A:$B,2,FALSE),0)</f>
        <v>0</v>
      </c>
      <c r="M400">
        <f t="shared" si="53"/>
        <v>42</v>
      </c>
      <c r="N400" s="1" t="s">
        <v>249</v>
      </c>
      <c r="O400" s="1">
        <f t="shared" si="54"/>
        <v>196</v>
      </c>
      <c r="P400" s="1" t="s">
        <v>250</v>
      </c>
      <c r="Q400" s="1" t="s">
        <v>250</v>
      </c>
    </row>
    <row r="401" spans="2:17" x14ac:dyDescent="0.15">
      <c r="B401" s="8" t="str">
        <f>VLOOKUP(G401,角色!A:B,2,FALSE)</f>
        <v>云颜</v>
      </c>
      <c r="C401" s="8" t="str">
        <f t="shared" si="55"/>
        <v>主动技能2</v>
      </c>
      <c r="D401" s="8">
        <f t="shared" si="57"/>
        <v>15</v>
      </c>
      <c r="E401" s="8">
        <f t="shared" si="58"/>
        <v>16</v>
      </c>
      <c r="F401" s="8">
        <f t="shared" si="59"/>
        <v>2</v>
      </c>
      <c r="G401" s="8">
        <f t="shared" si="56"/>
        <v>7</v>
      </c>
      <c r="H401" t="str">
        <f t="shared" si="51"/>
        <v>云颜主动技能2等级15</v>
      </c>
      <c r="I401" t="str">
        <f t="shared" si="52"/>
        <v>云颜主动技能2等级16</v>
      </c>
      <c r="J401" s="1">
        <v>395</v>
      </c>
      <c r="K401" s="1" t="e">
        <f>VLOOKUP(H401,主动技能!$A:$B,2,FALSE)</f>
        <v>#N/A</v>
      </c>
      <c r="L401" s="1">
        <f>_xlfn.IFNA(VLOOKUP(I401,主动技能!$A:$B,2,FALSE),0)</f>
        <v>0</v>
      </c>
      <c r="M401">
        <f t="shared" si="53"/>
        <v>45</v>
      </c>
      <c r="N401" s="1" t="s">
        <v>249</v>
      </c>
      <c r="O401" s="1">
        <f t="shared" si="54"/>
        <v>197</v>
      </c>
      <c r="P401" s="1" t="s">
        <v>250</v>
      </c>
      <c r="Q401" s="1" t="s">
        <v>250</v>
      </c>
    </row>
    <row r="402" spans="2:17" x14ac:dyDescent="0.15">
      <c r="B402" s="8" t="str">
        <f>VLOOKUP(G402,角色!A:B,2,FALSE)</f>
        <v>云颜</v>
      </c>
      <c r="C402" s="8" t="str">
        <f t="shared" si="55"/>
        <v>主动技能2</v>
      </c>
      <c r="D402" s="8">
        <f t="shared" si="57"/>
        <v>16</v>
      </c>
      <c r="E402" s="8">
        <f t="shared" si="58"/>
        <v>17</v>
      </c>
      <c r="F402" s="8">
        <f t="shared" si="59"/>
        <v>2</v>
      </c>
      <c r="G402" s="8">
        <f t="shared" si="56"/>
        <v>7</v>
      </c>
      <c r="H402" t="str">
        <f t="shared" si="51"/>
        <v>云颜主动技能2等级16</v>
      </c>
      <c r="I402" t="str">
        <f t="shared" si="52"/>
        <v>云颜主动技能2等级17</v>
      </c>
      <c r="J402" s="1">
        <v>396</v>
      </c>
      <c r="K402" s="1" t="e">
        <f>VLOOKUP(H402,主动技能!$A:$B,2,FALSE)</f>
        <v>#N/A</v>
      </c>
      <c r="L402" s="1">
        <f>_xlfn.IFNA(VLOOKUP(I402,主动技能!$A:$B,2,FALSE),0)</f>
        <v>0</v>
      </c>
      <c r="M402">
        <f t="shared" si="53"/>
        <v>48</v>
      </c>
      <c r="N402" s="1" t="s">
        <v>249</v>
      </c>
      <c r="O402" s="1">
        <f t="shared" si="54"/>
        <v>198</v>
      </c>
      <c r="P402" s="1" t="s">
        <v>250</v>
      </c>
      <c r="Q402" s="1" t="s">
        <v>250</v>
      </c>
    </row>
    <row r="403" spans="2:17" x14ac:dyDescent="0.15">
      <c r="B403" s="8" t="str">
        <f>VLOOKUP(G403,角色!A:B,2,FALSE)</f>
        <v>云颜</v>
      </c>
      <c r="C403" s="8" t="str">
        <f t="shared" si="55"/>
        <v>主动技能2</v>
      </c>
      <c r="D403" s="8">
        <f t="shared" si="57"/>
        <v>17</v>
      </c>
      <c r="E403" s="8">
        <f t="shared" si="58"/>
        <v>18</v>
      </c>
      <c r="F403" s="8">
        <f t="shared" si="59"/>
        <v>2</v>
      </c>
      <c r="G403" s="8">
        <f t="shared" si="56"/>
        <v>7</v>
      </c>
      <c r="H403" t="str">
        <f t="shared" si="51"/>
        <v>云颜主动技能2等级17</v>
      </c>
      <c r="I403" t="str">
        <f t="shared" si="52"/>
        <v>云颜主动技能2等级18</v>
      </c>
      <c r="J403" s="1">
        <v>397</v>
      </c>
      <c r="K403" s="1" t="e">
        <f>VLOOKUP(H403,主动技能!$A:$B,2,FALSE)</f>
        <v>#N/A</v>
      </c>
      <c r="L403" s="1">
        <f>_xlfn.IFNA(VLOOKUP(I403,主动技能!$A:$B,2,FALSE),0)</f>
        <v>0</v>
      </c>
      <c r="M403">
        <f t="shared" si="53"/>
        <v>51</v>
      </c>
      <c r="N403" s="1" t="s">
        <v>249</v>
      </c>
      <c r="O403" s="1">
        <f t="shared" si="54"/>
        <v>100</v>
      </c>
      <c r="P403" s="1" t="s">
        <v>250</v>
      </c>
      <c r="Q403" s="1" t="s">
        <v>250</v>
      </c>
    </row>
    <row r="404" spans="2:17" x14ac:dyDescent="0.15">
      <c r="B404" s="8" t="str">
        <f>VLOOKUP(G404,角色!A:B,2,FALSE)</f>
        <v>云颜</v>
      </c>
      <c r="C404" s="8" t="str">
        <f t="shared" si="55"/>
        <v>主动技能2</v>
      </c>
      <c r="D404" s="8">
        <f t="shared" si="57"/>
        <v>18</v>
      </c>
      <c r="E404" s="8">
        <f t="shared" si="58"/>
        <v>19</v>
      </c>
      <c r="F404" s="8">
        <f t="shared" si="59"/>
        <v>2</v>
      </c>
      <c r="G404" s="8">
        <f t="shared" si="56"/>
        <v>7</v>
      </c>
      <c r="H404" t="str">
        <f t="shared" si="51"/>
        <v>云颜主动技能2等级18</v>
      </c>
      <c r="I404" t="str">
        <f t="shared" si="52"/>
        <v>云颜主动技能2等级19</v>
      </c>
      <c r="J404" s="1">
        <v>398</v>
      </c>
      <c r="K404" s="1" t="e">
        <f>VLOOKUP(H404,主动技能!$A:$B,2,FALSE)</f>
        <v>#N/A</v>
      </c>
      <c r="L404" s="1">
        <f>_xlfn.IFNA(VLOOKUP(I404,主动技能!$A:$B,2,FALSE),0)</f>
        <v>0</v>
      </c>
      <c r="M404">
        <f t="shared" si="53"/>
        <v>54</v>
      </c>
      <c r="N404" s="1" t="s">
        <v>249</v>
      </c>
      <c r="O404" s="1">
        <f t="shared" si="54"/>
        <v>101</v>
      </c>
      <c r="P404" s="1" t="s">
        <v>250</v>
      </c>
      <c r="Q404" s="1" t="s">
        <v>250</v>
      </c>
    </row>
    <row r="405" spans="2:17" x14ac:dyDescent="0.15">
      <c r="B405" s="8" t="str">
        <f>VLOOKUP(G405,角色!A:B,2,FALSE)</f>
        <v>云颜</v>
      </c>
      <c r="C405" s="8" t="str">
        <f t="shared" si="55"/>
        <v>主动技能2</v>
      </c>
      <c r="D405" s="8">
        <f t="shared" si="57"/>
        <v>19</v>
      </c>
      <c r="E405" s="8">
        <f t="shared" si="58"/>
        <v>20</v>
      </c>
      <c r="F405" s="8">
        <f t="shared" si="59"/>
        <v>2</v>
      </c>
      <c r="G405" s="8">
        <f t="shared" si="56"/>
        <v>7</v>
      </c>
      <c r="H405" t="str">
        <f t="shared" si="51"/>
        <v>云颜主动技能2等级19</v>
      </c>
      <c r="I405" t="str">
        <f t="shared" si="52"/>
        <v>云颜主动技能2等级20</v>
      </c>
      <c r="J405" s="1">
        <v>399</v>
      </c>
      <c r="K405" s="1" t="e">
        <f>VLOOKUP(H405,主动技能!$A:$B,2,FALSE)</f>
        <v>#N/A</v>
      </c>
      <c r="L405" s="1">
        <f>_xlfn.IFNA(VLOOKUP(I405,主动技能!$A:$B,2,FALSE),0)</f>
        <v>0</v>
      </c>
      <c r="M405">
        <f t="shared" si="53"/>
        <v>57</v>
      </c>
      <c r="N405" s="1" t="s">
        <v>249</v>
      </c>
      <c r="O405" s="1">
        <f t="shared" si="54"/>
        <v>102</v>
      </c>
      <c r="P405" s="1" t="s">
        <v>250</v>
      </c>
      <c r="Q405" s="1" t="s">
        <v>250</v>
      </c>
    </row>
    <row r="406" spans="2:17" x14ac:dyDescent="0.15">
      <c r="B406" s="8" t="str">
        <f>VLOOKUP(G406,角色!A:B,2,FALSE)</f>
        <v>云颜</v>
      </c>
      <c r="C406" s="8" t="str">
        <f t="shared" si="55"/>
        <v>主动技能2</v>
      </c>
      <c r="D406" s="8">
        <f t="shared" si="57"/>
        <v>20</v>
      </c>
      <c r="E406" s="8">
        <f t="shared" si="58"/>
        <v>21</v>
      </c>
      <c r="F406" s="8">
        <f t="shared" si="59"/>
        <v>2</v>
      </c>
      <c r="G406" s="8">
        <f t="shared" si="56"/>
        <v>7</v>
      </c>
      <c r="H406" t="str">
        <f t="shared" si="51"/>
        <v>云颜主动技能2等级20</v>
      </c>
      <c r="I406" t="str">
        <f t="shared" si="52"/>
        <v>云颜主动技能2等级21</v>
      </c>
      <c r="J406" s="1">
        <v>400</v>
      </c>
      <c r="K406" s="1" t="e">
        <f>VLOOKUP(H406,主动技能!$A:$B,2,FALSE)</f>
        <v>#N/A</v>
      </c>
      <c r="L406" s="1">
        <f>_xlfn.IFNA(VLOOKUP(I406,主动技能!$A:$B,2,FALSE),0)</f>
        <v>0</v>
      </c>
      <c r="M406">
        <f t="shared" si="53"/>
        <v>60</v>
      </c>
      <c r="N406" s="1" t="s">
        <v>249</v>
      </c>
      <c r="O406" s="1">
        <f t="shared" si="54"/>
        <v>103</v>
      </c>
      <c r="P406" s="1" t="s">
        <v>250</v>
      </c>
      <c r="Q406" s="1" t="s">
        <v>250</v>
      </c>
    </row>
    <row r="407" spans="2:17" x14ac:dyDescent="0.15">
      <c r="B407" s="8" t="str">
        <f>VLOOKUP(G407,角色!A:B,2,FALSE)</f>
        <v>云颜</v>
      </c>
      <c r="C407" s="8" t="str">
        <f t="shared" si="55"/>
        <v>主动技能3</v>
      </c>
      <c r="D407" s="8">
        <f t="shared" si="57"/>
        <v>1</v>
      </c>
      <c r="E407" s="8">
        <f t="shared" si="58"/>
        <v>2</v>
      </c>
      <c r="F407" s="8">
        <f t="shared" si="59"/>
        <v>3</v>
      </c>
      <c r="G407" s="8">
        <f t="shared" si="56"/>
        <v>7</v>
      </c>
      <c r="H407" t="str">
        <f t="shared" si="51"/>
        <v>云颜主动技能3等级1</v>
      </c>
      <c r="I407" t="str">
        <f t="shared" si="52"/>
        <v>云颜主动技能3等级2</v>
      </c>
      <c r="J407" s="1">
        <v>401</v>
      </c>
      <c r="K407" s="1" t="e">
        <f>VLOOKUP(H407,主动技能!$A:$B,2,FALSE)</f>
        <v>#N/A</v>
      </c>
      <c r="L407" s="1">
        <f>_xlfn.IFNA(VLOOKUP(I407,主动技能!$A:$B,2,FALSE),0)</f>
        <v>0</v>
      </c>
      <c r="M407">
        <f t="shared" si="53"/>
        <v>3</v>
      </c>
      <c r="N407" s="1" t="s">
        <v>249</v>
      </c>
      <c r="O407" s="1">
        <f t="shared" si="54"/>
        <v>104</v>
      </c>
      <c r="P407" s="1" t="s">
        <v>250</v>
      </c>
      <c r="Q407" s="1" t="s">
        <v>250</v>
      </c>
    </row>
    <row r="408" spans="2:17" x14ac:dyDescent="0.15">
      <c r="B408" s="8" t="str">
        <f>VLOOKUP(G408,角色!A:B,2,FALSE)</f>
        <v>云颜</v>
      </c>
      <c r="C408" s="8" t="str">
        <f t="shared" si="55"/>
        <v>主动技能3</v>
      </c>
      <c r="D408" s="8">
        <f t="shared" si="57"/>
        <v>2</v>
      </c>
      <c r="E408" s="8">
        <f t="shared" si="58"/>
        <v>3</v>
      </c>
      <c r="F408" s="8">
        <f t="shared" si="59"/>
        <v>3</v>
      </c>
      <c r="G408" s="8">
        <f t="shared" si="56"/>
        <v>7</v>
      </c>
      <c r="H408" t="str">
        <f t="shared" ref="H408:H471" si="60">$B408&amp;$C408&amp;D$6&amp;D408</f>
        <v>云颜主动技能3等级2</v>
      </c>
      <c r="I408" t="str">
        <f t="shared" ref="I408:I471" si="61">$B408&amp;$C408&amp;E$6&amp;E408</f>
        <v>云颜主动技能3等级3</v>
      </c>
      <c r="J408" s="1">
        <v>402</v>
      </c>
      <c r="K408" s="1" t="e">
        <f>VLOOKUP(H408,主动技能!$A:$B,2,FALSE)</f>
        <v>#N/A</v>
      </c>
      <c r="L408" s="1">
        <f>_xlfn.IFNA(VLOOKUP(I408,主动技能!$A:$B,2,FALSE),0)</f>
        <v>0</v>
      </c>
      <c r="M408">
        <f t="shared" si="53"/>
        <v>6</v>
      </c>
      <c r="N408" s="1" t="s">
        <v>249</v>
      </c>
      <c r="O408" s="1">
        <f t="shared" si="54"/>
        <v>105</v>
      </c>
      <c r="P408" s="1" t="s">
        <v>250</v>
      </c>
      <c r="Q408" s="1" t="s">
        <v>250</v>
      </c>
    </row>
    <row r="409" spans="2:17" x14ac:dyDescent="0.15">
      <c r="B409" s="8" t="str">
        <f>VLOOKUP(G409,角色!A:B,2,FALSE)</f>
        <v>云颜</v>
      </c>
      <c r="C409" s="8" t="str">
        <f t="shared" si="55"/>
        <v>主动技能3</v>
      </c>
      <c r="D409" s="8">
        <f t="shared" si="57"/>
        <v>3</v>
      </c>
      <c r="E409" s="8">
        <f t="shared" si="58"/>
        <v>4</v>
      </c>
      <c r="F409" s="8">
        <f t="shared" si="59"/>
        <v>3</v>
      </c>
      <c r="G409" s="8">
        <f t="shared" si="56"/>
        <v>7</v>
      </c>
      <c r="H409" t="str">
        <f t="shared" si="60"/>
        <v>云颜主动技能3等级3</v>
      </c>
      <c r="I409" t="str">
        <f t="shared" si="61"/>
        <v>云颜主动技能3等级4</v>
      </c>
      <c r="J409" s="1">
        <v>403</v>
      </c>
      <c r="K409" s="1" t="e">
        <f>VLOOKUP(H409,主动技能!$A:$B,2,FALSE)</f>
        <v>#N/A</v>
      </c>
      <c r="L409" s="1">
        <f>_xlfn.IFNA(VLOOKUP(I409,主动技能!$A:$B,2,FALSE),0)</f>
        <v>0</v>
      </c>
      <c r="M409">
        <f t="shared" si="53"/>
        <v>9</v>
      </c>
      <c r="N409" s="1" t="s">
        <v>249</v>
      </c>
      <c r="O409" s="1">
        <f t="shared" si="54"/>
        <v>106</v>
      </c>
      <c r="P409" s="1" t="s">
        <v>250</v>
      </c>
      <c r="Q409" s="1" t="s">
        <v>250</v>
      </c>
    </row>
    <row r="410" spans="2:17" x14ac:dyDescent="0.15">
      <c r="B410" s="8" t="str">
        <f>VLOOKUP(G410,角色!A:B,2,FALSE)</f>
        <v>云颜</v>
      </c>
      <c r="C410" s="8" t="str">
        <f t="shared" si="55"/>
        <v>主动技能3</v>
      </c>
      <c r="D410" s="8">
        <f t="shared" si="57"/>
        <v>4</v>
      </c>
      <c r="E410" s="8">
        <f t="shared" si="58"/>
        <v>5</v>
      </c>
      <c r="F410" s="8">
        <f t="shared" si="59"/>
        <v>3</v>
      </c>
      <c r="G410" s="8">
        <f t="shared" si="56"/>
        <v>7</v>
      </c>
      <c r="H410" t="str">
        <f t="shared" si="60"/>
        <v>云颜主动技能3等级4</v>
      </c>
      <c r="I410" t="str">
        <f t="shared" si="61"/>
        <v>云颜主动技能3等级5</v>
      </c>
      <c r="J410" s="1">
        <v>404</v>
      </c>
      <c r="K410" s="1" t="e">
        <f>VLOOKUP(H410,主动技能!$A:$B,2,FALSE)</f>
        <v>#N/A</v>
      </c>
      <c r="L410" s="1">
        <f>_xlfn.IFNA(VLOOKUP(I410,主动技能!$A:$B,2,FALSE),0)</f>
        <v>0</v>
      </c>
      <c r="M410">
        <f t="shared" si="53"/>
        <v>12</v>
      </c>
      <c r="N410" s="1" t="s">
        <v>249</v>
      </c>
      <c r="O410" s="1">
        <f t="shared" si="54"/>
        <v>107</v>
      </c>
      <c r="P410" s="1" t="s">
        <v>250</v>
      </c>
      <c r="Q410" s="1" t="s">
        <v>250</v>
      </c>
    </row>
    <row r="411" spans="2:17" x14ac:dyDescent="0.15">
      <c r="B411" s="8" t="str">
        <f>VLOOKUP(G411,角色!A:B,2,FALSE)</f>
        <v>云颜</v>
      </c>
      <c r="C411" s="8" t="str">
        <f t="shared" si="55"/>
        <v>主动技能3</v>
      </c>
      <c r="D411" s="8">
        <f t="shared" si="57"/>
        <v>5</v>
      </c>
      <c r="E411" s="8">
        <f t="shared" si="58"/>
        <v>6</v>
      </c>
      <c r="F411" s="8">
        <f t="shared" si="59"/>
        <v>3</v>
      </c>
      <c r="G411" s="8">
        <f t="shared" si="56"/>
        <v>7</v>
      </c>
      <c r="H411" t="str">
        <f t="shared" si="60"/>
        <v>云颜主动技能3等级5</v>
      </c>
      <c r="I411" t="str">
        <f t="shared" si="61"/>
        <v>云颜主动技能3等级6</v>
      </c>
      <c r="J411" s="1">
        <v>405</v>
      </c>
      <c r="K411" s="1" t="e">
        <f>VLOOKUP(H411,主动技能!$A:$B,2,FALSE)</f>
        <v>#N/A</v>
      </c>
      <c r="L411" s="1">
        <f>_xlfn.IFNA(VLOOKUP(I411,主动技能!$A:$B,2,FALSE),0)</f>
        <v>0</v>
      </c>
      <c r="M411">
        <f t="shared" si="53"/>
        <v>15</v>
      </c>
      <c r="N411" s="1" t="s">
        <v>249</v>
      </c>
      <c r="O411" s="1">
        <f t="shared" si="54"/>
        <v>108</v>
      </c>
      <c r="P411" s="1" t="s">
        <v>250</v>
      </c>
      <c r="Q411" s="1" t="s">
        <v>250</v>
      </c>
    </row>
    <row r="412" spans="2:17" x14ac:dyDescent="0.15">
      <c r="B412" s="8" t="str">
        <f>VLOOKUP(G412,角色!A:B,2,FALSE)</f>
        <v>云颜</v>
      </c>
      <c r="C412" s="8" t="str">
        <f t="shared" si="55"/>
        <v>主动技能3</v>
      </c>
      <c r="D412" s="8">
        <f t="shared" si="57"/>
        <v>6</v>
      </c>
      <c r="E412" s="8">
        <f t="shared" si="58"/>
        <v>7</v>
      </c>
      <c r="F412" s="8">
        <f t="shared" si="59"/>
        <v>3</v>
      </c>
      <c r="G412" s="8">
        <f t="shared" si="56"/>
        <v>7</v>
      </c>
      <c r="H412" t="str">
        <f t="shared" si="60"/>
        <v>云颜主动技能3等级6</v>
      </c>
      <c r="I412" t="str">
        <f t="shared" si="61"/>
        <v>云颜主动技能3等级7</v>
      </c>
      <c r="J412" s="1">
        <v>406</v>
      </c>
      <c r="K412" s="1" t="e">
        <f>VLOOKUP(H412,主动技能!$A:$B,2,FALSE)</f>
        <v>#N/A</v>
      </c>
      <c r="L412" s="1">
        <f>_xlfn.IFNA(VLOOKUP(I412,主动技能!$A:$B,2,FALSE),0)</f>
        <v>0</v>
      </c>
      <c r="M412">
        <f t="shared" ref="M412:M475" si="62">M392</f>
        <v>18</v>
      </c>
      <c r="N412" s="1" t="s">
        <v>249</v>
      </c>
      <c r="O412" s="1">
        <f t="shared" si="54"/>
        <v>109</v>
      </c>
      <c r="P412" s="1" t="s">
        <v>250</v>
      </c>
      <c r="Q412" s="1" t="s">
        <v>250</v>
      </c>
    </row>
    <row r="413" spans="2:17" x14ac:dyDescent="0.15">
      <c r="B413" s="8" t="str">
        <f>VLOOKUP(G413,角色!A:B,2,FALSE)</f>
        <v>云颜</v>
      </c>
      <c r="C413" s="8" t="str">
        <f t="shared" si="55"/>
        <v>主动技能3</v>
      </c>
      <c r="D413" s="8">
        <f t="shared" si="57"/>
        <v>7</v>
      </c>
      <c r="E413" s="8">
        <f t="shared" si="58"/>
        <v>8</v>
      </c>
      <c r="F413" s="8">
        <f t="shared" si="59"/>
        <v>3</v>
      </c>
      <c r="G413" s="8">
        <f t="shared" si="56"/>
        <v>7</v>
      </c>
      <c r="H413" t="str">
        <f t="shared" si="60"/>
        <v>云颜主动技能3等级7</v>
      </c>
      <c r="I413" t="str">
        <f t="shared" si="61"/>
        <v>云颜主动技能3等级8</v>
      </c>
      <c r="J413" s="1">
        <v>407</v>
      </c>
      <c r="K413" s="1" t="e">
        <f>VLOOKUP(H413,主动技能!$A:$B,2,FALSE)</f>
        <v>#N/A</v>
      </c>
      <c r="L413" s="1">
        <f>_xlfn.IFNA(VLOOKUP(I413,主动技能!$A:$B,2,FALSE),0)</f>
        <v>0</v>
      </c>
      <c r="M413">
        <f t="shared" si="62"/>
        <v>21</v>
      </c>
      <c r="N413" s="1" t="s">
        <v>249</v>
      </c>
      <c r="O413" s="1">
        <f t="shared" si="54"/>
        <v>110</v>
      </c>
      <c r="P413" s="1" t="s">
        <v>250</v>
      </c>
      <c r="Q413" s="1" t="s">
        <v>250</v>
      </c>
    </row>
    <row r="414" spans="2:17" x14ac:dyDescent="0.15">
      <c r="B414" s="8" t="str">
        <f>VLOOKUP(G414,角色!A:B,2,FALSE)</f>
        <v>云颜</v>
      </c>
      <c r="C414" s="8" t="str">
        <f t="shared" si="55"/>
        <v>主动技能3</v>
      </c>
      <c r="D414" s="8">
        <f t="shared" si="57"/>
        <v>8</v>
      </c>
      <c r="E414" s="8">
        <f t="shared" si="58"/>
        <v>9</v>
      </c>
      <c r="F414" s="8">
        <f t="shared" si="59"/>
        <v>3</v>
      </c>
      <c r="G414" s="8">
        <f t="shared" si="56"/>
        <v>7</v>
      </c>
      <c r="H414" t="str">
        <f t="shared" si="60"/>
        <v>云颜主动技能3等级8</v>
      </c>
      <c r="I414" t="str">
        <f t="shared" si="61"/>
        <v>云颜主动技能3等级9</v>
      </c>
      <c r="J414" s="1">
        <v>408</v>
      </c>
      <c r="K414" s="1" t="e">
        <f>VLOOKUP(H414,主动技能!$A:$B,2,FALSE)</f>
        <v>#N/A</v>
      </c>
      <c r="L414" s="1">
        <f>_xlfn.IFNA(VLOOKUP(I414,主动技能!$A:$B,2,FALSE),0)</f>
        <v>0</v>
      </c>
      <c r="M414">
        <f t="shared" si="62"/>
        <v>24</v>
      </c>
      <c r="N414" s="1" t="s">
        <v>249</v>
      </c>
      <c r="O414" s="1">
        <f t="shared" si="54"/>
        <v>111</v>
      </c>
      <c r="P414" s="1" t="s">
        <v>250</v>
      </c>
      <c r="Q414" s="1" t="s">
        <v>250</v>
      </c>
    </row>
    <row r="415" spans="2:17" x14ac:dyDescent="0.15">
      <c r="B415" s="8" t="str">
        <f>VLOOKUP(G415,角色!A:B,2,FALSE)</f>
        <v>云颜</v>
      </c>
      <c r="C415" s="8" t="str">
        <f t="shared" si="55"/>
        <v>主动技能3</v>
      </c>
      <c r="D415" s="8">
        <f t="shared" si="57"/>
        <v>9</v>
      </c>
      <c r="E415" s="8">
        <f t="shared" si="58"/>
        <v>10</v>
      </c>
      <c r="F415" s="8">
        <f t="shared" si="59"/>
        <v>3</v>
      </c>
      <c r="G415" s="8">
        <f t="shared" si="56"/>
        <v>7</v>
      </c>
      <c r="H415" t="str">
        <f t="shared" si="60"/>
        <v>云颜主动技能3等级9</v>
      </c>
      <c r="I415" t="str">
        <f t="shared" si="61"/>
        <v>云颜主动技能3等级10</v>
      </c>
      <c r="J415" s="1">
        <v>409</v>
      </c>
      <c r="K415" s="1" t="e">
        <f>VLOOKUP(H415,主动技能!$A:$B,2,FALSE)</f>
        <v>#N/A</v>
      </c>
      <c r="L415" s="1">
        <f>_xlfn.IFNA(VLOOKUP(I415,主动技能!$A:$B,2,FALSE),0)</f>
        <v>0</v>
      </c>
      <c r="M415">
        <f t="shared" si="62"/>
        <v>27</v>
      </c>
      <c r="N415" s="1" t="s">
        <v>249</v>
      </c>
      <c r="O415" s="1">
        <f t="shared" si="54"/>
        <v>112</v>
      </c>
      <c r="P415" s="1" t="s">
        <v>250</v>
      </c>
      <c r="Q415" s="1" t="s">
        <v>250</v>
      </c>
    </row>
    <row r="416" spans="2:17" x14ac:dyDescent="0.15">
      <c r="B416" s="8" t="str">
        <f>VLOOKUP(G416,角色!A:B,2,FALSE)</f>
        <v>云颜</v>
      </c>
      <c r="C416" s="8" t="str">
        <f t="shared" si="55"/>
        <v>主动技能3</v>
      </c>
      <c r="D416" s="8">
        <f t="shared" si="57"/>
        <v>10</v>
      </c>
      <c r="E416" s="8">
        <f t="shared" si="58"/>
        <v>11</v>
      </c>
      <c r="F416" s="8">
        <f t="shared" si="59"/>
        <v>3</v>
      </c>
      <c r="G416" s="8">
        <f t="shared" si="56"/>
        <v>7</v>
      </c>
      <c r="H416" t="str">
        <f t="shared" si="60"/>
        <v>云颜主动技能3等级10</v>
      </c>
      <c r="I416" t="str">
        <f t="shared" si="61"/>
        <v>云颜主动技能3等级11</v>
      </c>
      <c r="J416" s="1">
        <v>410</v>
      </c>
      <c r="K416" s="1" t="e">
        <f>VLOOKUP(H416,主动技能!$A:$B,2,FALSE)</f>
        <v>#N/A</v>
      </c>
      <c r="L416" s="1">
        <f>_xlfn.IFNA(VLOOKUP(I416,主动技能!$A:$B,2,FALSE),0)</f>
        <v>0</v>
      </c>
      <c r="M416">
        <f t="shared" si="62"/>
        <v>30</v>
      </c>
      <c r="N416" s="1" t="s">
        <v>249</v>
      </c>
      <c r="O416" s="1">
        <f t="shared" si="54"/>
        <v>113</v>
      </c>
      <c r="P416" s="1" t="s">
        <v>250</v>
      </c>
      <c r="Q416" s="1" t="s">
        <v>250</v>
      </c>
    </row>
    <row r="417" spans="2:17" x14ac:dyDescent="0.15">
      <c r="B417" s="8" t="str">
        <f>VLOOKUP(G417,角色!A:B,2,FALSE)</f>
        <v>云颜</v>
      </c>
      <c r="C417" s="8" t="str">
        <f t="shared" si="55"/>
        <v>主动技能3</v>
      </c>
      <c r="D417" s="8">
        <f t="shared" si="57"/>
        <v>11</v>
      </c>
      <c r="E417" s="8">
        <f t="shared" si="58"/>
        <v>12</v>
      </c>
      <c r="F417" s="8">
        <f t="shared" si="59"/>
        <v>3</v>
      </c>
      <c r="G417" s="8">
        <f t="shared" si="56"/>
        <v>7</v>
      </c>
      <c r="H417" t="str">
        <f t="shared" si="60"/>
        <v>云颜主动技能3等级11</v>
      </c>
      <c r="I417" t="str">
        <f t="shared" si="61"/>
        <v>云颜主动技能3等级12</v>
      </c>
      <c r="J417" s="1">
        <v>411</v>
      </c>
      <c r="K417" s="1" t="e">
        <f>VLOOKUP(H417,主动技能!$A:$B,2,FALSE)</f>
        <v>#N/A</v>
      </c>
      <c r="L417" s="1">
        <f>_xlfn.IFNA(VLOOKUP(I417,主动技能!$A:$B,2,FALSE),0)</f>
        <v>0</v>
      </c>
      <c r="M417">
        <f t="shared" si="62"/>
        <v>33</v>
      </c>
      <c r="N417" s="1" t="s">
        <v>249</v>
      </c>
      <c r="O417" s="1">
        <f t="shared" si="54"/>
        <v>114</v>
      </c>
      <c r="P417" s="1" t="s">
        <v>250</v>
      </c>
      <c r="Q417" s="1" t="s">
        <v>250</v>
      </c>
    </row>
    <row r="418" spans="2:17" x14ac:dyDescent="0.15">
      <c r="B418" s="8" t="str">
        <f>VLOOKUP(G418,角色!A:B,2,FALSE)</f>
        <v>云颜</v>
      </c>
      <c r="C418" s="8" t="str">
        <f t="shared" si="55"/>
        <v>主动技能3</v>
      </c>
      <c r="D418" s="8">
        <f t="shared" si="57"/>
        <v>12</v>
      </c>
      <c r="E418" s="8">
        <f t="shared" si="58"/>
        <v>13</v>
      </c>
      <c r="F418" s="8">
        <f t="shared" si="59"/>
        <v>3</v>
      </c>
      <c r="G418" s="8">
        <f t="shared" si="56"/>
        <v>7</v>
      </c>
      <c r="H418" t="str">
        <f t="shared" si="60"/>
        <v>云颜主动技能3等级12</v>
      </c>
      <c r="I418" t="str">
        <f t="shared" si="61"/>
        <v>云颜主动技能3等级13</v>
      </c>
      <c r="J418" s="1">
        <v>412</v>
      </c>
      <c r="K418" s="1" t="e">
        <f>VLOOKUP(H418,主动技能!$A:$B,2,FALSE)</f>
        <v>#N/A</v>
      </c>
      <c r="L418" s="1">
        <f>_xlfn.IFNA(VLOOKUP(I418,主动技能!$A:$B,2,FALSE),0)</f>
        <v>0</v>
      </c>
      <c r="M418">
        <f t="shared" si="62"/>
        <v>36</v>
      </c>
      <c r="N418" s="1" t="s">
        <v>249</v>
      </c>
      <c r="O418" s="1">
        <f t="shared" si="54"/>
        <v>115</v>
      </c>
      <c r="P418" s="1" t="s">
        <v>250</v>
      </c>
      <c r="Q418" s="1" t="s">
        <v>250</v>
      </c>
    </row>
    <row r="419" spans="2:17" x14ac:dyDescent="0.15">
      <c r="B419" s="8" t="str">
        <f>VLOOKUP(G419,角色!A:B,2,FALSE)</f>
        <v>云颜</v>
      </c>
      <c r="C419" s="8" t="str">
        <f t="shared" si="55"/>
        <v>主动技能3</v>
      </c>
      <c r="D419" s="8">
        <f t="shared" si="57"/>
        <v>13</v>
      </c>
      <c r="E419" s="8">
        <f t="shared" si="58"/>
        <v>14</v>
      </c>
      <c r="F419" s="8">
        <f t="shared" si="59"/>
        <v>3</v>
      </c>
      <c r="G419" s="8">
        <f t="shared" si="56"/>
        <v>7</v>
      </c>
      <c r="H419" t="str">
        <f t="shared" si="60"/>
        <v>云颜主动技能3等级13</v>
      </c>
      <c r="I419" t="str">
        <f t="shared" si="61"/>
        <v>云颜主动技能3等级14</v>
      </c>
      <c r="J419" s="1">
        <v>413</v>
      </c>
      <c r="K419" s="1" t="e">
        <f>VLOOKUP(H419,主动技能!$A:$B,2,FALSE)</f>
        <v>#N/A</v>
      </c>
      <c r="L419" s="1">
        <f>_xlfn.IFNA(VLOOKUP(I419,主动技能!$A:$B,2,FALSE),0)</f>
        <v>0</v>
      </c>
      <c r="M419">
        <f t="shared" si="62"/>
        <v>39</v>
      </c>
      <c r="N419" s="1" t="s">
        <v>249</v>
      </c>
      <c r="O419" s="1">
        <f t="shared" si="54"/>
        <v>116</v>
      </c>
      <c r="P419" s="1" t="s">
        <v>250</v>
      </c>
      <c r="Q419" s="1" t="s">
        <v>250</v>
      </c>
    </row>
    <row r="420" spans="2:17" x14ac:dyDescent="0.15">
      <c r="B420" s="8" t="str">
        <f>VLOOKUP(G420,角色!A:B,2,FALSE)</f>
        <v>云颜</v>
      </c>
      <c r="C420" s="8" t="str">
        <f t="shared" si="55"/>
        <v>主动技能3</v>
      </c>
      <c r="D420" s="8">
        <f t="shared" si="57"/>
        <v>14</v>
      </c>
      <c r="E420" s="8">
        <f t="shared" si="58"/>
        <v>15</v>
      </c>
      <c r="F420" s="8">
        <f t="shared" si="59"/>
        <v>3</v>
      </c>
      <c r="G420" s="8">
        <f t="shared" si="56"/>
        <v>7</v>
      </c>
      <c r="H420" t="str">
        <f t="shared" si="60"/>
        <v>云颜主动技能3等级14</v>
      </c>
      <c r="I420" t="str">
        <f t="shared" si="61"/>
        <v>云颜主动技能3等级15</v>
      </c>
      <c r="J420" s="1">
        <v>414</v>
      </c>
      <c r="K420" s="1" t="e">
        <f>VLOOKUP(H420,主动技能!$A:$B,2,FALSE)</f>
        <v>#N/A</v>
      </c>
      <c r="L420" s="1">
        <f>_xlfn.IFNA(VLOOKUP(I420,主动技能!$A:$B,2,FALSE),0)</f>
        <v>0</v>
      </c>
      <c r="M420">
        <f t="shared" si="62"/>
        <v>42</v>
      </c>
      <c r="N420" s="1" t="s">
        <v>249</v>
      </c>
      <c r="O420" s="1">
        <f t="shared" si="54"/>
        <v>117</v>
      </c>
      <c r="P420" s="1" t="s">
        <v>250</v>
      </c>
      <c r="Q420" s="1" t="s">
        <v>250</v>
      </c>
    </row>
    <row r="421" spans="2:17" x14ac:dyDescent="0.15">
      <c r="B421" s="8" t="str">
        <f>VLOOKUP(G421,角色!A:B,2,FALSE)</f>
        <v>云颜</v>
      </c>
      <c r="C421" s="8" t="str">
        <f t="shared" si="55"/>
        <v>主动技能3</v>
      </c>
      <c r="D421" s="8">
        <f t="shared" si="57"/>
        <v>15</v>
      </c>
      <c r="E421" s="8">
        <f t="shared" si="58"/>
        <v>16</v>
      </c>
      <c r="F421" s="8">
        <f t="shared" si="59"/>
        <v>3</v>
      </c>
      <c r="G421" s="8">
        <f t="shared" si="56"/>
        <v>7</v>
      </c>
      <c r="H421" t="str">
        <f t="shared" si="60"/>
        <v>云颜主动技能3等级15</v>
      </c>
      <c r="I421" t="str">
        <f t="shared" si="61"/>
        <v>云颜主动技能3等级16</v>
      </c>
      <c r="J421" s="1">
        <v>415</v>
      </c>
      <c r="K421" s="1" t="e">
        <f>VLOOKUP(H421,主动技能!$A:$B,2,FALSE)</f>
        <v>#N/A</v>
      </c>
      <c r="L421" s="1">
        <f>_xlfn.IFNA(VLOOKUP(I421,主动技能!$A:$B,2,FALSE),0)</f>
        <v>0</v>
      </c>
      <c r="M421">
        <f t="shared" si="62"/>
        <v>45</v>
      </c>
      <c r="N421" s="1" t="s">
        <v>249</v>
      </c>
      <c r="O421" s="1">
        <f t="shared" si="54"/>
        <v>118</v>
      </c>
      <c r="P421" s="1" t="s">
        <v>250</v>
      </c>
      <c r="Q421" s="1" t="s">
        <v>250</v>
      </c>
    </row>
    <row r="422" spans="2:17" x14ac:dyDescent="0.15">
      <c r="B422" s="8" t="str">
        <f>VLOOKUP(G422,角色!A:B,2,FALSE)</f>
        <v>云颜</v>
      </c>
      <c r="C422" s="8" t="str">
        <f t="shared" si="55"/>
        <v>主动技能3</v>
      </c>
      <c r="D422" s="8">
        <f t="shared" si="57"/>
        <v>16</v>
      </c>
      <c r="E422" s="8">
        <f t="shared" si="58"/>
        <v>17</v>
      </c>
      <c r="F422" s="8">
        <f t="shared" si="59"/>
        <v>3</v>
      </c>
      <c r="G422" s="8">
        <f t="shared" si="56"/>
        <v>7</v>
      </c>
      <c r="H422" t="str">
        <f t="shared" si="60"/>
        <v>云颜主动技能3等级16</v>
      </c>
      <c r="I422" t="str">
        <f t="shared" si="61"/>
        <v>云颜主动技能3等级17</v>
      </c>
      <c r="J422" s="1">
        <v>416</v>
      </c>
      <c r="K422" s="1" t="e">
        <f>VLOOKUP(H422,主动技能!$A:$B,2,FALSE)</f>
        <v>#N/A</v>
      </c>
      <c r="L422" s="1">
        <f>_xlfn.IFNA(VLOOKUP(I422,主动技能!$A:$B,2,FALSE),0)</f>
        <v>0</v>
      </c>
      <c r="M422">
        <f t="shared" si="62"/>
        <v>48</v>
      </c>
      <c r="N422" s="1" t="s">
        <v>249</v>
      </c>
      <c r="O422" s="1">
        <f t="shared" si="54"/>
        <v>119</v>
      </c>
      <c r="P422" s="1" t="s">
        <v>250</v>
      </c>
      <c r="Q422" s="1" t="s">
        <v>250</v>
      </c>
    </row>
    <row r="423" spans="2:17" x14ac:dyDescent="0.15">
      <c r="B423" s="8" t="str">
        <f>VLOOKUP(G423,角色!A:B,2,FALSE)</f>
        <v>云颜</v>
      </c>
      <c r="C423" s="8" t="str">
        <f t="shared" si="55"/>
        <v>主动技能3</v>
      </c>
      <c r="D423" s="8">
        <f t="shared" si="57"/>
        <v>17</v>
      </c>
      <c r="E423" s="8">
        <f t="shared" si="58"/>
        <v>18</v>
      </c>
      <c r="F423" s="8">
        <f t="shared" si="59"/>
        <v>3</v>
      </c>
      <c r="G423" s="8">
        <f t="shared" si="56"/>
        <v>7</v>
      </c>
      <c r="H423" t="str">
        <f t="shared" si="60"/>
        <v>云颜主动技能3等级17</v>
      </c>
      <c r="I423" t="str">
        <f t="shared" si="61"/>
        <v>云颜主动技能3等级18</v>
      </c>
      <c r="J423" s="1">
        <v>417</v>
      </c>
      <c r="K423" s="1" t="e">
        <f>VLOOKUP(H423,主动技能!$A:$B,2,FALSE)</f>
        <v>#N/A</v>
      </c>
      <c r="L423" s="1">
        <f>_xlfn.IFNA(VLOOKUP(I423,主动技能!$A:$B,2,FALSE),0)</f>
        <v>0</v>
      </c>
      <c r="M423">
        <f t="shared" si="62"/>
        <v>51</v>
      </c>
      <c r="N423" s="1" t="s">
        <v>249</v>
      </c>
      <c r="O423" s="1">
        <f t="shared" si="54"/>
        <v>120</v>
      </c>
      <c r="P423" s="1" t="s">
        <v>250</v>
      </c>
      <c r="Q423" s="1" t="s">
        <v>250</v>
      </c>
    </row>
    <row r="424" spans="2:17" x14ac:dyDescent="0.15">
      <c r="B424" s="8" t="str">
        <f>VLOOKUP(G424,角色!A:B,2,FALSE)</f>
        <v>云颜</v>
      </c>
      <c r="C424" s="8" t="str">
        <f t="shared" si="55"/>
        <v>主动技能3</v>
      </c>
      <c r="D424" s="8">
        <f t="shared" si="57"/>
        <v>18</v>
      </c>
      <c r="E424" s="8">
        <f t="shared" si="58"/>
        <v>19</v>
      </c>
      <c r="F424" s="8">
        <f t="shared" si="59"/>
        <v>3</v>
      </c>
      <c r="G424" s="8">
        <f t="shared" si="56"/>
        <v>7</v>
      </c>
      <c r="H424" t="str">
        <f t="shared" si="60"/>
        <v>云颜主动技能3等级18</v>
      </c>
      <c r="I424" t="str">
        <f t="shared" si="61"/>
        <v>云颜主动技能3等级19</v>
      </c>
      <c r="J424" s="1">
        <v>418</v>
      </c>
      <c r="K424" s="1" t="e">
        <f>VLOOKUP(H424,主动技能!$A:$B,2,FALSE)</f>
        <v>#N/A</v>
      </c>
      <c r="L424" s="1">
        <f>_xlfn.IFNA(VLOOKUP(I424,主动技能!$A:$B,2,FALSE),0)</f>
        <v>0</v>
      </c>
      <c r="M424">
        <f t="shared" si="62"/>
        <v>54</v>
      </c>
      <c r="N424" s="1" t="s">
        <v>249</v>
      </c>
      <c r="O424" s="1">
        <f t="shared" si="54"/>
        <v>121</v>
      </c>
      <c r="P424" s="1" t="s">
        <v>250</v>
      </c>
      <c r="Q424" s="1" t="s">
        <v>250</v>
      </c>
    </row>
    <row r="425" spans="2:17" x14ac:dyDescent="0.15">
      <c r="B425" s="8" t="str">
        <f>VLOOKUP(G425,角色!A:B,2,FALSE)</f>
        <v>云颜</v>
      </c>
      <c r="C425" s="8" t="str">
        <f t="shared" si="55"/>
        <v>主动技能3</v>
      </c>
      <c r="D425" s="8">
        <f t="shared" si="57"/>
        <v>19</v>
      </c>
      <c r="E425" s="8">
        <f t="shared" si="58"/>
        <v>20</v>
      </c>
      <c r="F425" s="8">
        <f t="shared" si="59"/>
        <v>3</v>
      </c>
      <c r="G425" s="8">
        <f t="shared" si="56"/>
        <v>7</v>
      </c>
      <c r="H425" t="str">
        <f t="shared" si="60"/>
        <v>云颜主动技能3等级19</v>
      </c>
      <c r="I425" t="str">
        <f t="shared" si="61"/>
        <v>云颜主动技能3等级20</v>
      </c>
      <c r="J425" s="1">
        <v>419</v>
      </c>
      <c r="K425" s="1" t="e">
        <f>VLOOKUP(H425,主动技能!$A:$B,2,FALSE)</f>
        <v>#N/A</v>
      </c>
      <c r="L425" s="1">
        <f>_xlfn.IFNA(VLOOKUP(I425,主动技能!$A:$B,2,FALSE),0)</f>
        <v>0</v>
      </c>
      <c r="M425">
        <f t="shared" si="62"/>
        <v>57</v>
      </c>
      <c r="N425" s="1" t="s">
        <v>249</v>
      </c>
      <c r="O425" s="1">
        <f t="shared" si="54"/>
        <v>122</v>
      </c>
      <c r="P425" s="1" t="s">
        <v>250</v>
      </c>
      <c r="Q425" s="1" t="s">
        <v>250</v>
      </c>
    </row>
    <row r="426" spans="2:17" x14ac:dyDescent="0.15">
      <c r="B426" s="8" t="str">
        <f>VLOOKUP(G426,角色!A:B,2,FALSE)</f>
        <v>云颜</v>
      </c>
      <c r="C426" s="8" t="str">
        <f t="shared" si="55"/>
        <v>主动技能3</v>
      </c>
      <c r="D426" s="8">
        <f t="shared" si="57"/>
        <v>20</v>
      </c>
      <c r="E426" s="8">
        <f t="shared" si="58"/>
        <v>21</v>
      </c>
      <c r="F426" s="8">
        <f t="shared" si="59"/>
        <v>3</v>
      </c>
      <c r="G426" s="8">
        <f t="shared" si="56"/>
        <v>7</v>
      </c>
      <c r="H426" t="str">
        <f t="shared" si="60"/>
        <v>云颜主动技能3等级20</v>
      </c>
      <c r="I426" t="str">
        <f t="shared" si="61"/>
        <v>云颜主动技能3等级21</v>
      </c>
      <c r="J426" s="1">
        <v>420</v>
      </c>
      <c r="K426" s="1" t="e">
        <f>VLOOKUP(H426,主动技能!$A:$B,2,FALSE)</f>
        <v>#N/A</v>
      </c>
      <c r="L426" s="1">
        <f>_xlfn.IFNA(VLOOKUP(I426,主动技能!$A:$B,2,FALSE),0)</f>
        <v>0</v>
      </c>
      <c r="M426">
        <f t="shared" si="62"/>
        <v>60</v>
      </c>
      <c r="N426" s="1" t="s">
        <v>249</v>
      </c>
      <c r="O426" s="1">
        <f t="shared" si="54"/>
        <v>123</v>
      </c>
      <c r="P426" s="1" t="s">
        <v>250</v>
      </c>
      <c r="Q426" s="1" t="s">
        <v>250</v>
      </c>
    </row>
    <row r="427" spans="2:17" x14ac:dyDescent="0.15">
      <c r="B427" s="8" t="str">
        <f>VLOOKUP(G427,角色!A:B,2,FALSE)</f>
        <v>飞将</v>
      </c>
      <c r="C427" s="8" t="str">
        <f t="shared" si="55"/>
        <v>主动技能1</v>
      </c>
      <c r="D427" s="8">
        <f t="shared" si="57"/>
        <v>1</v>
      </c>
      <c r="E427" s="8">
        <f t="shared" si="58"/>
        <v>2</v>
      </c>
      <c r="F427" s="8">
        <f t="shared" si="59"/>
        <v>1</v>
      </c>
      <c r="G427" s="8">
        <f t="shared" si="56"/>
        <v>8</v>
      </c>
      <c r="H427" t="str">
        <f t="shared" si="60"/>
        <v>飞将主动技能1等级1</v>
      </c>
      <c r="I427" t="str">
        <f t="shared" si="61"/>
        <v>飞将主动技能1等级2</v>
      </c>
      <c r="J427" s="1">
        <v>421</v>
      </c>
      <c r="K427" s="1" t="e">
        <f>VLOOKUP(H427,主动技能!$A:$B,2,FALSE)</f>
        <v>#N/A</v>
      </c>
      <c r="L427" s="1">
        <f>_xlfn.IFNA(VLOOKUP(I427,主动技能!$A:$B,2,FALSE),0)</f>
        <v>0</v>
      </c>
      <c r="M427">
        <f t="shared" si="62"/>
        <v>3</v>
      </c>
      <c r="N427" s="1" t="s">
        <v>249</v>
      </c>
      <c r="O427" s="1">
        <f t="shared" ref="O427:O490" si="63">O328</f>
        <v>124</v>
      </c>
      <c r="P427" s="1" t="s">
        <v>250</v>
      </c>
      <c r="Q427" s="1" t="s">
        <v>250</v>
      </c>
    </row>
    <row r="428" spans="2:17" x14ac:dyDescent="0.15">
      <c r="B428" s="8" t="str">
        <f>VLOOKUP(G428,角色!A:B,2,FALSE)</f>
        <v>飞将</v>
      </c>
      <c r="C428" s="8" t="str">
        <f t="shared" si="55"/>
        <v>主动技能1</v>
      </c>
      <c r="D428" s="8">
        <f t="shared" si="57"/>
        <v>2</v>
      </c>
      <c r="E428" s="8">
        <f t="shared" si="58"/>
        <v>3</v>
      </c>
      <c r="F428" s="8">
        <f t="shared" si="59"/>
        <v>1</v>
      </c>
      <c r="G428" s="8">
        <f t="shared" si="56"/>
        <v>8</v>
      </c>
      <c r="H428" t="str">
        <f t="shared" si="60"/>
        <v>飞将主动技能1等级2</v>
      </c>
      <c r="I428" t="str">
        <f t="shared" si="61"/>
        <v>飞将主动技能1等级3</v>
      </c>
      <c r="J428" s="1">
        <v>422</v>
      </c>
      <c r="K428" s="1" t="e">
        <f>VLOOKUP(H428,主动技能!$A:$B,2,FALSE)</f>
        <v>#N/A</v>
      </c>
      <c r="L428" s="1">
        <f>_xlfn.IFNA(VLOOKUP(I428,主动技能!$A:$B,2,FALSE),0)</f>
        <v>0</v>
      </c>
      <c r="M428">
        <f t="shared" si="62"/>
        <v>6</v>
      </c>
      <c r="N428" s="1" t="s">
        <v>249</v>
      </c>
      <c r="O428" s="1">
        <f t="shared" si="63"/>
        <v>125</v>
      </c>
      <c r="P428" s="1" t="s">
        <v>250</v>
      </c>
      <c r="Q428" s="1" t="s">
        <v>250</v>
      </c>
    </row>
    <row r="429" spans="2:17" x14ac:dyDescent="0.15">
      <c r="B429" s="8" t="str">
        <f>VLOOKUP(G429,角色!A:B,2,FALSE)</f>
        <v>飞将</v>
      </c>
      <c r="C429" s="8" t="str">
        <f t="shared" si="55"/>
        <v>主动技能1</v>
      </c>
      <c r="D429" s="8">
        <f t="shared" si="57"/>
        <v>3</v>
      </c>
      <c r="E429" s="8">
        <f t="shared" si="58"/>
        <v>4</v>
      </c>
      <c r="F429" s="8">
        <f t="shared" si="59"/>
        <v>1</v>
      </c>
      <c r="G429" s="8">
        <f t="shared" si="56"/>
        <v>8</v>
      </c>
      <c r="H429" t="str">
        <f t="shared" si="60"/>
        <v>飞将主动技能1等级3</v>
      </c>
      <c r="I429" t="str">
        <f t="shared" si="61"/>
        <v>飞将主动技能1等级4</v>
      </c>
      <c r="J429" s="1">
        <v>423</v>
      </c>
      <c r="K429" s="1" t="e">
        <f>VLOOKUP(H429,主动技能!$A:$B,2,FALSE)</f>
        <v>#N/A</v>
      </c>
      <c r="L429" s="1">
        <f>_xlfn.IFNA(VLOOKUP(I429,主动技能!$A:$B,2,FALSE),0)</f>
        <v>0</v>
      </c>
      <c r="M429">
        <f t="shared" si="62"/>
        <v>9</v>
      </c>
      <c r="N429" s="1" t="s">
        <v>249</v>
      </c>
      <c r="O429" s="1">
        <f t="shared" si="63"/>
        <v>126</v>
      </c>
      <c r="P429" s="1" t="s">
        <v>250</v>
      </c>
      <c r="Q429" s="1" t="s">
        <v>250</v>
      </c>
    </row>
    <row r="430" spans="2:17" x14ac:dyDescent="0.15">
      <c r="B430" s="8" t="str">
        <f>VLOOKUP(G430,角色!A:B,2,FALSE)</f>
        <v>飞将</v>
      </c>
      <c r="C430" s="8" t="str">
        <f t="shared" si="55"/>
        <v>主动技能1</v>
      </c>
      <c r="D430" s="8">
        <f t="shared" si="57"/>
        <v>4</v>
      </c>
      <c r="E430" s="8">
        <f t="shared" si="58"/>
        <v>5</v>
      </c>
      <c r="F430" s="8">
        <f t="shared" si="59"/>
        <v>1</v>
      </c>
      <c r="G430" s="8">
        <f t="shared" si="56"/>
        <v>8</v>
      </c>
      <c r="H430" t="str">
        <f t="shared" si="60"/>
        <v>飞将主动技能1等级4</v>
      </c>
      <c r="I430" t="str">
        <f t="shared" si="61"/>
        <v>飞将主动技能1等级5</v>
      </c>
      <c r="J430" s="1">
        <v>424</v>
      </c>
      <c r="K430" s="1" t="e">
        <f>VLOOKUP(H430,主动技能!$A:$B,2,FALSE)</f>
        <v>#N/A</v>
      </c>
      <c r="L430" s="1">
        <f>_xlfn.IFNA(VLOOKUP(I430,主动技能!$A:$B,2,FALSE),0)</f>
        <v>0</v>
      </c>
      <c r="M430">
        <f t="shared" si="62"/>
        <v>12</v>
      </c>
      <c r="N430" s="1" t="s">
        <v>249</v>
      </c>
      <c r="O430" s="1">
        <f t="shared" si="63"/>
        <v>127</v>
      </c>
      <c r="P430" s="1" t="s">
        <v>250</v>
      </c>
      <c r="Q430" s="1" t="s">
        <v>250</v>
      </c>
    </row>
    <row r="431" spans="2:17" x14ac:dyDescent="0.15">
      <c r="B431" s="8" t="str">
        <f>VLOOKUP(G431,角色!A:B,2,FALSE)</f>
        <v>飞将</v>
      </c>
      <c r="C431" s="8" t="str">
        <f t="shared" si="55"/>
        <v>主动技能1</v>
      </c>
      <c r="D431" s="8">
        <f t="shared" si="57"/>
        <v>5</v>
      </c>
      <c r="E431" s="8">
        <f t="shared" si="58"/>
        <v>6</v>
      </c>
      <c r="F431" s="8">
        <f t="shared" si="59"/>
        <v>1</v>
      </c>
      <c r="G431" s="8">
        <f t="shared" si="56"/>
        <v>8</v>
      </c>
      <c r="H431" t="str">
        <f t="shared" si="60"/>
        <v>飞将主动技能1等级5</v>
      </c>
      <c r="I431" t="str">
        <f t="shared" si="61"/>
        <v>飞将主动技能1等级6</v>
      </c>
      <c r="J431" s="1">
        <v>425</v>
      </c>
      <c r="K431" s="1" t="e">
        <f>VLOOKUP(H431,主动技能!$A:$B,2,FALSE)</f>
        <v>#N/A</v>
      </c>
      <c r="L431" s="1">
        <f>_xlfn.IFNA(VLOOKUP(I431,主动技能!$A:$B,2,FALSE),0)</f>
        <v>0</v>
      </c>
      <c r="M431">
        <f t="shared" si="62"/>
        <v>15</v>
      </c>
      <c r="N431" s="1" t="s">
        <v>249</v>
      </c>
      <c r="O431" s="1">
        <f t="shared" si="63"/>
        <v>128</v>
      </c>
      <c r="P431" s="1" t="s">
        <v>250</v>
      </c>
      <c r="Q431" s="1" t="s">
        <v>250</v>
      </c>
    </row>
    <row r="432" spans="2:17" x14ac:dyDescent="0.15">
      <c r="B432" s="8" t="str">
        <f>VLOOKUP(G432,角色!A:B,2,FALSE)</f>
        <v>飞将</v>
      </c>
      <c r="C432" s="8" t="str">
        <f t="shared" si="55"/>
        <v>主动技能1</v>
      </c>
      <c r="D432" s="8">
        <f t="shared" si="57"/>
        <v>6</v>
      </c>
      <c r="E432" s="8">
        <f t="shared" si="58"/>
        <v>7</v>
      </c>
      <c r="F432" s="8">
        <f t="shared" si="59"/>
        <v>1</v>
      </c>
      <c r="G432" s="8">
        <f t="shared" si="56"/>
        <v>8</v>
      </c>
      <c r="H432" t="str">
        <f t="shared" si="60"/>
        <v>飞将主动技能1等级6</v>
      </c>
      <c r="I432" t="str">
        <f t="shared" si="61"/>
        <v>飞将主动技能1等级7</v>
      </c>
      <c r="J432" s="1">
        <v>426</v>
      </c>
      <c r="K432" s="1" t="e">
        <f>VLOOKUP(H432,主动技能!$A:$B,2,FALSE)</f>
        <v>#N/A</v>
      </c>
      <c r="L432" s="1">
        <f>_xlfn.IFNA(VLOOKUP(I432,主动技能!$A:$B,2,FALSE),0)</f>
        <v>0</v>
      </c>
      <c r="M432">
        <f t="shared" si="62"/>
        <v>18</v>
      </c>
      <c r="N432" s="1" t="s">
        <v>249</v>
      </c>
      <c r="O432" s="1">
        <f t="shared" si="63"/>
        <v>129</v>
      </c>
      <c r="P432" s="1" t="s">
        <v>250</v>
      </c>
      <c r="Q432" s="1" t="s">
        <v>250</v>
      </c>
    </row>
    <row r="433" spans="2:17" x14ac:dyDescent="0.15">
      <c r="B433" s="8" t="str">
        <f>VLOOKUP(G433,角色!A:B,2,FALSE)</f>
        <v>飞将</v>
      </c>
      <c r="C433" s="8" t="str">
        <f t="shared" si="55"/>
        <v>主动技能1</v>
      </c>
      <c r="D433" s="8">
        <f t="shared" si="57"/>
        <v>7</v>
      </c>
      <c r="E433" s="8">
        <f t="shared" si="58"/>
        <v>8</v>
      </c>
      <c r="F433" s="8">
        <f t="shared" si="59"/>
        <v>1</v>
      </c>
      <c r="G433" s="8">
        <f t="shared" si="56"/>
        <v>8</v>
      </c>
      <c r="H433" t="str">
        <f t="shared" si="60"/>
        <v>飞将主动技能1等级7</v>
      </c>
      <c r="I433" t="str">
        <f t="shared" si="61"/>
        <v>飞将主动技能1等级8</v>
      </c>
      <c r="J433" s="1">
        <v>427</v>
      </c>
      <c r="K433" s="1" t="e">
        <f>VLOOKUP(H433,主动技能!$A:$B,2,FALSE)</f>
        <v>#N/A</v>
      </c>
      <c r="L433" s="1">
        <f>_xlfn.IFNA(VLOOKUP(I433,主动技能!$A:$B,2,FALSE),0)</f>
        <v>0</v>
      </c>
      <c r="M433">
        <f t="shared" si="62"/>
        <v>21</v>
      </c>
      <c r="N433" s="1" t="s">
        <v>249</v>
      </c>
      <c r="O433" s="1">
        <f t="shared" si="63"/>
        <v>130</v>
      </c>
      <c r="P433" s="1" t="s">
        <v>250</v>
      </c>
      <c r="Q433" s="1" t="s">
        <v>250</v>
      </c>
    </row>
    <row r="434" spans="2:17" x14ac:dyDescent="0.15">
      <c r="B434" s="8" t="str">
        <f>VLOOKUP(G434,角色!A:B,2,FALSE)</f>
        <v>飞将</v>
      </c>
      <c r="C434" s="8" t="str">
        <f t="shared" si="55"/>
        <v>主动技能1</v>
      </c>
      <c r="D434" s="8">
        <f t="shared" si="57"/>
        <v>8</v>
      </c>
      <c r="E434" s="8">
        <f t="shared" si="58"/>
        <v>9</v>
      </c>
      <c r="F434" s="8">
        <f t="shared" si="59"/>
        <v>1</v>
      </c>
      <c r="G434" s="8">
        <f t="shared" si="56"/>
        <v>8</v>
      </c>
      <c r="H434" t="str">
        <f t="shared" si="60"/>
        <v>飞将主动技能1等级8</v>
      </c>
      <c r="I434" t="str">
        <f t="shared" si="61"/>
        <v>飞将主动技能1等级9</v>
      </c>
      <c r="J434" s="1">
        <v>428</v>
      </c>
      <c r="K434" s="1" t="e">
        <f>VLOOKUP(H434,主动技能!$A:$B,2,FALSE)</f>
        <v>#N/A</v>
      </c>
      <c r="L434" s="1">
        <f>_xlfn.IFNA(VLOOKUP(I434,主动技能!$A:$B,2,FALSE),0)</f>
        <v>0</v>
      </c>
      <c r="M434">
        <f t="shared" si="62"/>
        <v>24</v>
      </c>
      <c r="N434" s="1" t="s">
        <v>249</v>
      </c>
      <c r="O434" s="1">
        <f t="shared" si="63"/>
        <v>131</v>
      </c>
      <c r="P434" s="1" t="s">
        <v>250</v>
      </c>
      <c r="Q434" s="1" t="s">
        <v>250</v>
      </c>
    </row>
    <row r="435" spans="2:17" x14ac:dyDescent="0.15">
      <c r="B435" s="8" t="str">
        <f>VLOOKUP(G435,角色!A:B,2,FALSE)</f>
        <v>飞将</v>
      </c>
      <c r="C435" s="8" t="str">
        <f t="shared" si="55"/>
        <v>主动技能1</v>
      </c>
      <c r="D435" s="8">
        <f t="shared" si="57"/>
        <v>9</v>
      </c>
      <c r="E435" s="8">
        <f t="shared" si="58"/>
        <v>10</v>
      </c>
      <c r="F435" s="8">
        <f t="shared" si="59"/>
        <v>1</v>
      </c>
      <c r="G435" s="8">
        <f t="shared" si="56"/>
        <v>8</v>
      </c>
      <c r="H435" t="str">
        <f t="shared" si="60"/>
        <v>飞将主动技能1等级9</v>
      </c>
      <c r="I435" t="str">
        <f t="shared" si="61"/>
        <v>飞将主动技能1等级10</v>
      </c>
      <c r="J435" s="1">
        <v>429</v>
      </c>
      <c r="K435" s="1" t="e">
        <f>VLOOKUP(H435,主动技能!$A:$B,2,FALSE)</f>
        <v>#N/A</v>
      </c>
      <c r="L435" s="1">
        <f>_xlfn.IFNA(VLOOKUP(I435,主动技能!$A:$B,2,FALSE),0)</f>
        <v>0</v>
      </c>
      <c r="M435">
        <f t="shared" si="62"/>
        <v>27</v>
      </c>
      <c r="N435" s="1" t="s">
        <v>249</v>
      </c>
      <c r="O435" s="1">
        <f t="shared" si="63"/>
        <v>132</v>
      </c>
      <c r="P435" s="1" t="s">
        <v>250</v>
      </c>
      <c r="Q435" s="1" t="s">
        <v>250</v>
      </c>
    </row>
    <row r="436" spans="2:17" x14ac:dyDescent="0.15">
      <c r="B436" s="8" t="str">
        <f>VLOOKUP(G436,角色!A:B,2,FALSE)</f>
        <v>飞将</v>
      </c>
      <c r="C436" s="8" t="str">
        <f t="shared" si="55"/>
        <v>主动技能1</v>
      </c>
      <c r="D436" s="8">
        <f t="shared" si="57"/>
        <v>10</v>
      </c>
      <c r="E436" s="8">
        <f t="shared" si="58"/>
        <v>11</v>
      </c>
      <c r="F436" s="8">
        <f t="shared" si="59"/>
        <v>1</v>
      </c>
      <c r="G436" s="8">
        <f t="shared" si="56"/>
        <v>8</v>
      </c>
      <c r="H436" t="str">
        <f t="shared" si="60"/>
        <v>飞将主动技能1等级10</v>
      </c>
      <c r="I436" t="str">
        <f t="shared" si="61"/>
        <v>飞将主动技能1等级11</v>
      </c>
      <c r="J436" s="1">
        <v>430</v>
      </c>
      <c r="K436" s="1" t="e">
        <f>VLOOKUP(H436,主动技能!$A:$B,2,FALSE)</f>
        <v>#N/A</v>
      </c>
      <c r="L436" s="1">
        <f>_xlfn.IFNA(VLOOKUP(I436,主动技能!$A:$B,2,FALSE),0)</f>
        <v>0</v>
      </c>
      <c r="M436">
        <f t="shared" si="62"/>
        <v>30</v>
      </c>
      <c r="N436" s="1" t="s">
        <v>249</v>
      </c>
      <c r="O436" s="1">
        <f t="shared" si="63"/>
        <v>133</v>
      </c>
      <c r="P436" s="1" t="s">
        <v>250</v>
      </c>
      <c r="Q436" s="1" t="s">
        <v>250</v>
      </c>
    </row>
    <row r="437" spans="2:17" x14ac:dyDescent="0.15">
      <c r="B437" s="8" t="str">
        <f>VLOOKUP(G437,角色!A:B,2,FALSE)</f>
        <v>飞将</v>
      </c>
      <c r="C437" s="8" t="str">
        <f t="shared" si="55"/>
        <v>主动技能1</v>
      </c>
      <c r="D437" s="8">
        <f t="shared" si="57"/>
        <v>11</v>
      </c>
      <c r="E437" s="8">
        <f t="shared" si="58"/>
        <v>12</v>
      </c>
      <c r="F437" s="8">
        <f t="shared" si="59"/>
        <v>1</v>
      </c>
      <c r="G437" s="8">
        <f t="shared" si="56"/>
        <v>8</v>
      </c>
      <c r="H437" t="str">
        <f t="shared" si="60"/>
        <v>飞将主动技能1等级11</v>
      </c>
      <c r="I437" t="str">
        <f t="shared" si="61"/>
        <v>飞将主动技能1等级12</v>
      </c>
      <c r="J437" s="1">
        <v>431</v>
      </c>
      <c r="K437" s="1" t="e">
        <f>VLOOKUP(H437,主动技能!$A:$B,2,FALSE)</f>
        <v>#N/A</v>
      </c>
      <c r="L437" s="1">
        <f>_xlfn.IFNA(VLOOKUP(I437,主动技能!$A:$B,2,FALSE),0)</f>
        <v>0</v>
      </c>
      <c r="M437">
        <f t="shared" si="62"/>
        <v>33</v>
      </c>
      <c r="N437" s="1" t="s">
        <v>249</v>
      </c>
      <c r="O437" s="1">
        <f t="shared" si="63"/>
        <v>134</v>
      </c>
      <c r="P437" s="1" t="s">
        <v>250</v>
      </c>
      <c r="Q437" s="1" t="s">
        <v>250</v>
      </c>
    </row>
    <row r="438" spans="2:17" x14ac:dyDescent="0.15">
      <c r="B438" s="8" t="str">
        <f>VLOOKUP(G438,角色!A:B,2,FALSE)</f>
        <v>飞将</v>
      </c>
      <c r="C438" s="8" t="str">
        <f t="shared" si="55"/>
        <v>主动技能1</v>
      </c>
      <c r="D438" s="8">
        <f t="shared" si="57"/>
        <v>12</v>
      </c>
      <c r="E438" s="8">
        <f t="shared" si="58"/>
        <v>13</v>
      </c>
      <c r="F438" s="8">
        <f t="shared" si="59"/>
        <v>1</v>
      </c>
      <c r="G438" s="8">
        <f t="shared" si="56"/>
        <v>8</v>
      </c>
      <c r="H438" t="str">
        <f t="shared" si="60"/>
        <v>飞将主动技能1等级12</v>
      </c>
      <c r="I438" t="str">
        <f t="shared" si="61"/>
        <v>飞将主动技能1等级13</v>
      </c>
      <c r="J438" s="1">
        <v>432</v>
      </c>
      <c r="K438" s="1" t="e">
        <f>VLOOKUP(H438,主动技能!$A:$B,2,FALSE)</f>
        <v>#N/A</v>
      </c>
      <c r="L438" s="1">
        <f>_xlfn.IFNA(VLOOKUP(I438,主动技能!$A:$B,2,FALSE),0)</f>
        <v>0</v>
      </c>
      <c r="M438">
        <f t="shared" si="62"/>
        <v>36</v>
      </c>
      <c r="N438" s="1" t="s">
        <v>249</v>
      </c>
      <c r="O438" s="1">
        <f t="shared" si="63"/>
        <v>135</v>
      </c>
      <c r="P438" s="1" t="s">
        <v>250</v>
      </c>
      <c r="Q438" s="1" t="s">
        <v>250</v>
      </c>
    </row>
    <row r="439" spans="2:17" x14ac:dyDescent="0.15">
      <c r="B439" s="8" t="str">
        <f>VLOOKUP(G439,角色!A:B,2,FALSE)</f>
        <v>飞将</v>
      </c>
      <c r="C439" s="8" t="str">
        <f t="shared" si="55"/>
        <v>主动技能1</v>
      </c>
      <c r="D439" s="8">
        <f t="shared" si="57"/>
        <v>13</v>
      </c>
      <c r="E439" s="8">
        <f t="shared" si="58"/>
        <v>14</v>
      </c>
      <c r="F439" s="8">
        <f t="shared" si="59"/>
        <v>1</v>
      </c>
      <c r="G439" s="8">
        <f t="shared" si="56"/>
        <v>8</v>
      </c>
      <c r="H439" t="str">
        <f t="shared" si="60"/>
        <v>飞将主动技能1等级13</v>
      </c>
      <c r="I439" t="str">
        <f t="shared" si="61"/>
        <v>飞将主动技能1等级14</v>
      </c>
      <c r="J439" s="1">
        <v>433</v>
      </c>
      <c r="K439" s="1" t="e">
        <f>VLOOKUP(H439,主动技能!$A:$B,2,FALSE)</f>
        <v>#N/A</v>
      </c>
      <c r="L439" s="1">
        <f>_xlfn.IFNA(VLOOKUP(I439,主动技能!$A:$B,2,FALSE),0)</f>
        <v>0</v>
      </c>
      <c r="M439">
        <f t="shared" si="62"/>
        <v>39</v>
      </c>
      <c r="N439" s="1" t="s">
        <v>249</v>
      </c>
      <c r="O439" s="1">
        <f t="shared" si="63"/>
        <v>136</v>
      </c>
      <c r="P439" s="1" t="s">
        <v>250</v>
      </c>
      <c r="Q439" s="1" t="s">
        <v>250</v>
      </c>
    </row>
    <row r="440" spans="2:17" x14ac:dyDescent="0.15">
      <c r="B440" s="8" t="str">
        <f>VLOOKUP(G440,角色!A:B,2,FALSE)</f>
        <v>飞将</v>
      </c>
      <c r="C440" s="8" t="str">
        <f t="shared" si="55"/>
        <v>主动技能1</v>
      </c>
      <c r="D440" s="8">
        <f t="shared" si="57"/>
        <v>14</v>
      </c>
      <c r="E440" s="8">
        <f t="shared" si="58"/>
        <v>15</v>
      </c>
      <c r="F440" s="8">
        <f t="shared" si="59"/>
        <v>1</v>
      </c>
      <c r="G440" s="8">
        <f t="shared" si="56"/>
        <v>8</v>
      </c>
      <c r="H440" t="str">
        <f t="shared" si="60"/>
        <v>飞将主动技能1等级14</v>
      </c>
      <c r="I440" t="str">
        <f t="shared" si="61"/>
        <v>飞将主动技能1等级15</v>
      </c>
      <c r="J440" s="1">
        <v>434</v>
      </c>
      <c r="K440" s="1" t="e">
        <f>VLOOKUP(H440,主动技能!$A:$B,2,FALSE)</f>
        <v>#N/A</v>
      </c>
      <c r="L440" s="1">
        <f>_xlfn.IFNA(VLOOKUP(I440,主动技能!$A:$B,2,FALSE),0)</f>
        <v>0</v>
      </c>
      <c r="M440">
        <f t="shared" si="62"/>
        <v>42</v>
      </c>
      <c r="N440" s="1" t="s">
        <v>249</v>
      </c>
      <c r="O440" s="1">
        <f t="shared" si="63"/>
        <v>137</v>
      </c>
      <c r="P440" s="1" t="s">
        <v>250</v>
      </c>
      <c r="Q440" s="1" t="s">
        <v>250</v>
      </c>
    </row>
    <row r="441" spans="2:17" x14ac:dyDescent="0.15">
      <c r="B441" s="8" t="str">
        <f>VLOOKUP(G441,角色!A:B,2,FALSE)</f>
        <v>飞将</v>
      </c>
      <c r="C441" s="8" t="str">
        <f t="shared" si="55"/>
        <v>主动技能1</v>
      </c>
      <c r="D441" s="8">
        <f t="shared" si="57"/>
        <v>15</v>
      </c>
      <c r="E441" s="8">
        <f t="shared" si="58"/>
        <v>16</v>
      </c>
      <c r="F441" s="8">
        <f t="shared" si="59"/>
        <v>1</v>
      </c>
      <c r="G441" s="8">
        <f t="shared" si="56"/>
        <v>8</v>
      </c>
      <c r="H441" t="str">
        <f t="shared" si="60"/>
        <v>飞将主动技能1等级15</v>
      </c>
      <c r="I441" t="str">
        <f t="shared" si="61"/>
        <v>飞将主动技能1等级16</v>
      </c>
      <c r="J441" s="1">
        <v>435</v>
      </c>
      <c r="K441" s="1" t="e">
        <f>VLOOKUP(H441,主动技能!$A:$B,2,FALSE)</f>
        <v>#N/A</v>
      </c>
      <c r="L441" s="1">
        <f>_xlfn.IFNA(VLOOKUP(I441,主动技能!$A:$B,2,FALSE),0)</f>
        <v>0</v>
      </c>
      <c r="M441">
        <f t="shared" si="62"/>
        <v>45</v>
      </c>
      <c r="N441" s="1" t="s">
        <v>249</v>
      </c>
      <c r="O441" s="1">
        <f t="shared" si="63"/>
        <v>138</v>
      </c>
      <c r="P441" s="1" t="s">
        <v>250</v>
      </c>
      <c r="Q441" s="1" t="s">
        <v>250</v>
      </c>
    </row>
    <row r="442" spans="2:17" x14ac:dyDescent="0.15">
      <c r="B442" s="8" t="str">
        <f>VLOOKUP(G442,角色!A:B,2,FALSE)</f>
        <v>飞将</v>
      </c>
      <c r="C442" s="8" t="str">
        <f t="shared" si="55"/>
        <v>主动技能1</v>
      </c>
      <c r="D442" s="8">
        <f t="shared" si="57"/>
        <v>16</v>
      </c>
      <c r="E442" s="8">
        <f t="shared" si="58"/>
        <v>17</v>
      </c>
      <c r="F442" s="8">
        <f t="shared" si="59"/>
        <v>1</v>
      </c>
      <c r="G442" s="8">
        <f t="shared" si="56"/>
        <v>8</v>
      </c>
      <c r="H442" t="str">
        <f t="shared" si="60"/>
        <v>飞将主动技能1等级16</v>
      </c>
      <c r="I442" t="str">
        <f t="shared" si="61"/>
        <v>飞将主动技能1等级17</v>
      </c>
      <c r="J442" s="1">
        <v>436</v>
      </c>
      <c r="K442" s="1" t="e">
        <f>VLOOKUP(H442,主动技能!$A:$B,2,FALSE)</f>
        <v>#N/A</v>
      </c>
      <c r="L442" s="1">
        <f>_xlfn.IFNA(VLOOKUP(I442,主动技能!$A:$B,2,FALSE),0)</f>
        <v>0</v>
      </c>
      <c r="M442">
        <f t="shared" si="62"/>
        <v>48</v>
      </c>
      <c r="N442" s="1" t="s">
        <v>249</v>
      </c>
      <c r="O442" s="1">
        <f t="shared" si="63"/>
        <v>139</v>
      </c>
      <c r="P442" s="1" t="s">
        <v>250</v>
      </c>
      <c r="Q442" s="1" t="s">
        <v>250</v>
      </c>
    </row>
    <row r="443" spans="2:17" x14ac:dyDescent="0.15">
      <c r="B443" s="8" t="str">
        <f>VLOOKUP(G443,角色!A:B,2,FALSE)</f>
        <v>飞将</v>
      </c>
      <c r="C443" s="8" t="str">
        <f t="shared" si="55"/>
        <v>主动技能1</v>
      </c>
      <c r="D443" s="8">
        <f t="shared" si="57"/>
        <v>17</v>
      </c>
      <c r="E443" s="8">
        <f t="shared" si="58"/>
        <v>18</v>
      </c>
      <c r="F443" s="8">
        <f t="shared" si="59"/>
        <v>1</v>
      </c>
      <c r="G443" s="8">
        <f t="shared" si="56"/>
        <v>8</v>
      </c>
      <c r="H443" t="str">
        <f t="shared" si="60"/>
        <v>飞将主动技能1等级17</v>
      </c>
      <c r="I443" t="str">
        <f t="shared" si="61"/>
        <v>飞将主动技能1等级18</v>
      </c>
      <c r="J443" s="1">
        <v>437</v>
      </c>
      <c r="K443" s="1" t="e">
        <f>VLOOKUP(H443,主动技能!$A:$B,2,FALSE)</f>
        <v>#N/A</v>
      </c>
      <c r="L443" s="1">
        <f>_xlfn.IFNA(VLOOKUP(I443,主动技能!$A:$B,2,FALSE),0)</f>
        <v>0</v>
      </c>
      <c r="M443">
        <f t="shared" si="62"/>
        <v>51</v>
      </c>
      <c r="N443" s="1" t="s">
        <v>249</v>
      </c>
      <c r="O443" s="1">
        <f t="shared" si="63"/>
        <v>140</v>
      </c>
      <c r="P443" s="1" t="s">
        <v>250</v>
      </c>
      <c r="Q443" s="1" t="s">
        <v>250</v>
      </c>
    </row>
    <row r="444" spans="2:17" x14ac:dyDescent="0.15">
      <c r="B444" s="8" t="str">
        <f>VLOOKUP(G444,角色!A:B,2,FALSE)</f>
        <v>飞将</v>
      </c>
      <c r="C444" s="8" t="str">
        <f t="shared" si="55"/>
        <v>主动技能1</v>
      </c>
      <c r="D444" s="8">
        <f t="shared" si="57"/>
        <v>18</v>
      </c>
      <c r="E444" s="8">
        <f t="shared" si="58"/>
        <v>19</v>
      </c>
      <c r="F444" s="8">
        <f t="shared" si="59"/>
        <v>1</v>
      </c>
      <c r="G444" s="8">
        <f t="shared" si="56"/>
        <v>8</v>
      </c>
      <c r="H444" t="str">
        <f t="shared" si="60"/>
        <v>飞将主动技能1等级18</v>
      </c>
      <c r="I444" t="str">
        <f t="shared" si="61"/>
        <v>飞将主动技能1等级19</v>
      </c>
      <c r="J444" s="1">
        <v>438</v>
      </c>
      <c r="K444" s="1" t="e">
        <f>VLOOKUP(H444,主动技能!$A:$B,2,FALSE)</f>
        <v>#N/A</v>
      </c>
      <c r="L444" s="1">
        <f>_xlfn.IFNA(VLOOKUP(I444,主动技能!$A:$B,2,FALSE),0)</f>
        <v>0</v>
      </c>
      <c r="M444">
        <f t="shared" si="62"/>
        <v>54</v>
      </c>
      <c r="N444" s="1" t="s">
        <v>249</v>
      </c>
      <c r="O444" s="1">
        <f t="shared" si="63"/>
        <v>141</v>
      </c>
      <c r="P444" s="1" t="s">
        <v>250</v>
      </c>
      <c r="Q444" s="1" t="s">
        <v>250</v>
      </c>
    </row>
    <row r="445" spans="2:17" x14ac:dyDescent="0.15">
      <c r="B445" s="8" t="str">
        <f>VLOOKUP(G445,角色!A:B,2,FALSE)</f>
        <v>飞将</v>
      </c>
      <c r="C445" s="8" t="str">
        <f t="shared" si="55"/>
        <v>主动技能1</v>
      </c>
      <c r="D445" s="8">
        <f t="shared" si="57"/>
        <v>19</v>
      </c>
      <c r="E445" s="8">
        <f t="shared" si="58"/>
        <v>20</v>
      </c>
      <c r="F445" s="8">
        <f t="shared" si="59"/>
        <v>1</v>
      </c>
      <c r="G445" s="8">
        <f t="shared" si="56"/>
        <v>8</v>
      </c>
      <c r="H445" t="str">
        <f t="shared" si="60"/>
        <v>飞将主动技能1等级19</v>
      </c>
      <c r="I445" t="str">
        <f t="shared" si="61"/>
        <v>飞将主动技能1等级20</v>
      </c>
      <c r="J445" s="1">
        <v>439</v>
      </c>
      <c r="K445" s="1" t="e">
        <f>VLOOKUP(H445,主动技能!$A:$B,2,FALSE)</f>
        <v>#N/A</v>
      </c>
      <c r="L445" s="1">
        <f>_xlfn.IFNA(VLOOKUP(I445,主动技能!$A:$B,2,FALSE),0)</f>
        <v>0</v>
      </c>
      <c r="M445">
        <f t="shared" si="62"/>
        <v>57</v>
      </c>
      <c r="N445" s="1" t="s">
        <v>249</v>
      </c>
      <c r="O445" s="1">
        <f t="shared" si="63"/>
        <v>142</v>
      </c>
      <c r="P445" s="1" t="s">
        <v>250</v>
      </c>
      <c r="Q445" s="1" t="s">
        <v>250</v>
      </c>
    </row>
    <row r="446" spans="2:17" x14ac:dyDescent="0.15">
      <c r="B446" s="8" t="str">
        <f>VLOOKUP(G446,角色!A:B,2,FALSE)</f>
        <v>飞将</v>
      </c>
      <c r="C446" s="8" t="str">
        <f t="shared" si="55"/>
        <v>主动技能1</v>
      </c>
      <c r="D446" s="8">
        <f t="shared" si="57"/>
        <v>20</v>
      </c>
      <c r="E446" s="8">
        <f t="shared" si="58"/>
        <v>21</v>
      </c>
      <c r="F446" s="8">
        <f t="shared" si="59"/>
        <v>1</v>
      </c>
      <c r="G446" s="8">
        <f t="shared" si="56"/>
        <v>8</v>
      </c>
      <c r="H446" t="str">
        <f t="shared" si="60"/>
        <v>飞将主动技能1等级20</v>
      </c>
      <c r="I446" t="str">
        <f t="shared" si="61"/>
        <v>飞将主动技能1等级21</v>
      </c>
      <c r="J446" s="1">
        <v>440</v>
      </c>
      <c r="K446" s="1" t="e">
        <f>VLOOKUP(H446,主动技能!$A:$B,2,FALSE)</f>
        <v>#N/A</v>
      </c>
      <c r="L446" s="1">
        <f>_xlfn.IFNA(VLOOKUP(I446,主动技能!$A:$B,2,FALSE),0)</f>
        <v>0</v>
      </c>
      <c r="M446">
        <f t="shared" si="62"/>
        <v>60</v>
      </c>
      <c r="N446" s="1" t="s">
        <v>249</v>
      </c>
      <c r="O446" s="1">
        <f t="shared" si="63"/>
        <v>143</v>
      </c>
      <c r="P446" s="1" t="s">
        <v>250</v>
      </c>
      <c r="Q446" s="1" t="s">
        <v>250</v>
      </c>
    </row>
    <row r="447" spans="2:17" x14ac:dyDescent="0.15">
      <c r="B447" s="8" t="str">
        <f>VLOOKUP(G447,角色!A:B,2,FALSE)</f>
        <v>飞将</v>
      </c>
      <c r="C447" s="8" t="str">
        <f t="shared" si="55"/>
        <v>主动技能2</v>
      </c>
      <c r="D447" s="8">
        <f t="shared" si="57"/>
        <v>1</v>
      </c>
      <c r="E447" s="8">
        <f t="shared" si="58"/>
        <v>2</v>
      </c>
      <c r="F447" s="8">
        <f t="shared" si="59"/>
        <v>2</v>
      </c>
      <c r="G447" s="8">
        <f t="shared" si="56"/>
        <v>8</v>
      </c>
      <c r="H447" t="str">
        <f t="shared" si="60"/>
        <v>飞将主动技能2等级1</v>
      </c>
      <c r="I447" t="str">
        <f t="shared" si="61"/>
        <v>飞将主动技能2等级2</v>
      </c>
      <c r="J447" s="1">
        <v>441</v>
      </c>
      <c r="K447" s="1" t="e">
        <f>VLOOKUP(H447,主动技能!$A:$B,2,FALSE)</f>
        <v>#N/A</v>
      </c>
      <c r="L447" s="1">
        <f>_xlfn.IFNA(VLOOKUP(I447,主动技能!$A:$B,2,FALSE),0)</f>
        <v>0</v>
      </c>
      <c r="M447">
        <f t="shared" si="62"/>
        <v>3</v>
      </c>
      <c r="N447" s="1" t="s">
        <v>249</v>
      </c>
      <c r="O447" s="1">
        <f t="shared" si="63"/>
        <v>144</v>
      </c>
      <c r="P447" s="1" t="s">
        <v>250</v>
      </c>
      <c r="Q447" s="1" t="s">
        <v>250</v>
      </c>
    </row>
    <row r="448" spans="2:17" x14ac:dyDescent="0.15">
      <c r="B448" s="8" t="str">
        <f>VLOOKUP(G448,角色!A:B,2,FALSE)</f>
        <v>飞将</v>
      </c>
      <c r="C448" s="8" t="str">
        <f t="shared" si="55"/>
        <v>主动技能2</v>
      </c>
      <c r="D448" s="8">
        <f t="shared" si="57"/>
        <v>2</v>
      </c>
      <c r="E448" s="8">
        <f t="shared" si="58"/>
        <v>3</v>
      </c>
      <c r="F448" s="8">
        <f t="shared" si="59"/>
        <v>2</v>
      </c>
      <c r="G448" s="8">
        <f t="shared" si="56"/>
        <v>8</v>
      </c>
      <c r="H448" t="str">
        <f t="shared" si="60"/>
        <v>飞将主动技能2等级2</v>
      </c>
      <c r="I448" t="str">
        <f t="shared" si="61"/>
        <v>飞将主动技能2等级3</v>
      </c>
      <c r="J448" s="1">
        <v>442</v>
      </c>
      <c r="K448" s="1" t="e">
        <f>VLOOKUP(H448,主动技能!$A:$B,2,FALSE)</f>
        <v>#N/A</v>
      </c>
      <c r="L448" s="1">
        <f>_xlfn.IFNA(VLOOKUP(I448,主动技能!$A:$B,2,FALSE),0)</f>
        <v>0</v>
      </c>
      <c r="M448">
        <f t="shared" si="62"/>
        <v>6</v>
      </c>
      <c r="N448" s="1" t="s">
        <v>249</v>
      </c>
      <c r="O448" s="1">
        <f t="shared" si="63"/>
        <v>145</v>
      </c>
      <c r="P448" s="1" t="s">
        <v>250</v>
      </c>
      <c r="Q448" s="1" t="s">
        <v>250</v>
      </c>
    </row>
    <row r="449" spans="2:17" x14ac:dyDescent="0.15">
      <c r="B449" s="8" t="str">
        <f>VLOOKUP(G449,角色!A:B,2,FALSE)</f>
        <v>飞将</v>
      </c>
      <c r="C449" s="8" t="str">
        <f t="shared" si="55"/>
        <v>主动技能2</v>
      </c>
      <c r="D449" s="8">
        <f t="shared" si="57"/>
        <v>3</v>
      </c>
      <c r="E449" s="8">
        <f t="shared" si="58"/>
        <v>4</v>
      </c>
      <c r="F449" s="8">
        <f t="shared" si="59"/>
        <v>2</v>
      </c>
      <c r="G449" s="8">
        <f t="shared" si="56"/>
        <v>8</v>
      </c>
      <c r="H449" t="str">
        <f t="shared" si="60"/>
        <v>飞将主动技能2等级3</v>
      </c>
      <c r="I449" t="str">
        <f t="shared" si="61"/>
        <v>飞将主动技能2等级4</v>
      </c>
      <c r="J449" s="1">
        <v>443</v>
      </c>
      <c r="K449" s="1" t="e">
        <f>VLOOKUP(H449,主动技能!$A:$B,2,FALSE)</f>
        <v>#N/A</v>
      </c>
      <c r="L449" s="1">
        <f>_xlfn.IFNA(VLOOKUP(I449,主动技能!$A:$B,2,FALSE),0)</f>
        <v>0</v>
      </c>
      <c r="M449">
        <f t="shared" si="62"/>
        <v>9</v>
      </c>
      <c r="N449" s="1" t="s">
        <v>249</v>
      </c>
      <c r="O449" s="1">
        <f t="shared" si="63"/>
        <v>146</v>
      </c>
      <c r="P449" s="1" t="s">
        <v>250</v>
      </c>
      <c r="Q449" s="1" t="s">
        <v>250</v>
      </c>
    </row>
    <row r="450" spans="2:17" x14ac:dyDescent="0.15">
      <c r="B450" s="8" t="str">
        <f>VLOOKUP(G450,角色!A:B,2,FALSE)</f>
        <v>飞将</v>
      </c>
      <c r="C450" s="8" t="str">
        <f t="shared" si="55"/>
        <v>主动技能2</v>
      </c>
      <c r="D450" s="8">
        <f t="shared" si="57"/>
        <v>4</v>
      </c>
      <c r="E450" s="8">
        <f t="shared" si="58"/>
        <v>5</v>
      </c>
      <c r="F450" s="8">
        <f t="shared" si="59"/>
        <v>2</v>
      </c>
      <c r="G450" s="8">
        <f t="shared" si="56"/>
        <v>8</v>
      </c>
      <c r="H450" t="str">
        <f t="shared" si="60"/>
        <v>飞将主动技能2等级4</v>
      </c>
      <c r="I450" t="str">
        <f t="shared" si="61"/>
        <v>飞将主动技能2等级5</v>
      </c>
      <c r="J450" s="1">
        <v>444</v>
      </c>
      <c r="K450" s="1" t="e">
        <f>VLOOKUP(H450,主动技能!$A:$B,2,FALSE)</f>
        <v>#N/A</v>
      </c>
      <c r="L450" s="1">
        <f>_xlfn.IFNA(VLOOKUP(I450,主动技能!$A:$B,2,FALSE),0)</f>
        <v>0</v>
      </c>
      <c r="M450">
        <f t="shared" si="62"/>
        <v>12</v>
      </c>
      <c r="N450" s="1" t="s">
        <v>249</v>
      </c>
      <c r="O450" s="1">
        <f t="shared" si="63"/>
        <v>147</v>
      </c>
      <c r="P450" s="1" t="s">
        <v>250</v>
      </c>
      <c r="Q450" s="1" t="s">
        <v>250</v>
      </c>
    </row>
    <row r="451" spans="2:17" x14ac:dyDescent="0.15">
      <c r="B451" s="8" t="str">
        <f>VLOOKUP(G451,角色!A:B,2,FALSE)</f>
        <v>飞将</v>
      </c>
      <c r="C451" s="8" t="str">
        <f t="shared" si="55"/>
        <v>主动技能2</v>
      </c>
      <c r="D451" s="8">
        <f t="shared" si="57"/>
        <v>5</v>
      </c>
      <c r="E451" s="8">
        <f t="shared" si="58"/>
        <v>6</v>
      </c>
      <c r="F451" s="8">
        <f t="shared" si="59"/>
        <v>2</v>
      </c>
      <c r="G451" s="8">
        <f t="shared" si="56"/>
        <v>8</v>
      </c>
      <c r="H451" t="str">
        <f t="shared" si="60"/>
        <v>飞将主动技能2等级5</v>
      </c>
      <c r="I451" t="str">
        <f t="shared" si="61"/>
        <v>飞将主动技能2等级6</v>
      </c>
      <c r="J451" s="1">
        <v>445</v>
      </c>
      <c r="K451" s="1" t="e">
        <f>VLOOKUP(H451,主动技能!$A:$B,2,FALSE)</f>
        <v>#N/A</v>
      </c>
      <c r="L451" s="1">
        <f>_xlfn.IFNA(VLOOKUP(I451,主动技能!$A:$B,2,FALSE),0)</f>
        <v>0</v>
      </c>
      <c r="M451">
        <f t="shared" si="62"/>
        <v>15</v>
      </c>
      <c r="N451" s="1" t="s">
        <v>249</v>
      </c>
      <c r="O451" s="1">
        <f t="shared" si="63"/>
        <v>148</v>
      </c>
      <c r="P451" s="1" t="s">
        <v>250</v>
      </c>
      <c r="Q451" s="1" t="s">
        <v>250</v>
      </c>
    </row>
    <row r="452" spans="2:17" x14ac:dyDescent="0.15">
      <c r="B452" s="8" t="str">
        <f>VLOOKUP(G452,角色!A:B,2,FALSE)</f>
        <v>飞将</v>
      </c>
      <c r="C452" s="8" t="str">
        <f t="shared" si="55"/>
        <v>主动技能2</v>
      </c>
      <c r="D452" s="8">
        <f t="shared" si="57"/>
        <v>6</v>
      </c>
      <c r="E452" s="8">
        <f t="shared" si="58"/>
        <v>7</v>
      </c>
      <c r="F452" s="8">
        <f t="shared" si="59"/>
        <v>2</v>
      </c>
      <c r="G452" s="8">
        <f t="shared" si="56"/>
        <v>8</v>
      </c>
      <c r="H452" t="str">
        <f t="shared" si="60"/>
        <v>飞将主动技能2等级6</v>
      </c>
      <c r="I452" t="str">
        <f t="shared" si="61"/>
        <v>飞将主动技能2等级7</v>
      </c>
      <c r="J452" s="1">
        <v>446</v>
      </c>
      <c r="K452" s="1" t="e">
        <f>VLOOKUP(H452,主动技能!$A:$B,2,FALSE)</f>
        <v>#N/A</v>
      </c>
      <c r="L452" s="1">
        <f>_xlfn.IFNA(VLOOKUP(I452,主动技能!$A:$B,2,FALSE),0)</f>
        <v>0</v>
      </c>
      <c r="M452">
        <f t="shared" si="62"/>
        <v>18</v>
      </c>
      <c r="N452" s="1" t="s">
        <v>249</v>
      </c>
      <c r="O452" s="1">
        <f t="shared" si="63"/>
        <v>149</v>
      </c>
      <c r="P452" s="1" t="s">
        <v>250</v>
      </c>
      <c r="Q452" s="1" t="s">
        <v>250</v>
      </c>
    </row>
    <row r="453" spans="2:17" x14ac:dyDescent="0.15">
      <c r="B453" s="8" t="str">
        <f>VLOOKUP(G453,角色!A:B,2,FALSE)</f>
        <v>飞将</v>
      </c>
      <c r="C453" s="8" t="str">
        <f t="shared" si="55"/>
        <v>主动技能2</v>
      </c>
      <c r="D453" s="8">
        <f t="shared" si="57"/>
        <v>7</v>
      </c>
      <c r="E453" s="8">
        <f t="shared" si="58"/>
        <v>8</v>
      </c>
      <c r="F453" s="8">
        <f t="shared" si="59"/>
        <v>2</v>
      </c>
      <c r="G453" s="8">
        <f t="shared" si="56"/>
        <v>8</v>
      </c>
      <c r="H453" t="str">
        <f t="shared" si="60"/>
        <v>飞将主动技能2等级7</v>
      </c>
      <c r="I453" t="str">
        <f t="shared" si="61"/>
        <v>飞将主动技能2等级8</v>
      </c>
      <c r="J453" s="1">
        <v>447</v>
      </c>
      <c r="K453" s="1" t="e">
        <f>VLOOKUP(H453,主动技能!$A:$B,2,FALSE)</f>
        <v>#N/A</v>
      </c>
      <c r="L453" s="1">
        <f>_xlfn.IFNA(VLOOKUP(I453,主动技能!$A:$B,2,FALSE),0)</f>
        <v>0</v>
      </c>
      <c r="M453">
        <f t="shared" si="62"/>
        <v>21</v>
      </c>
      <c r="N453" s="1" t="s">
        <v>249</v>
      </c>
      <c r="O453" s="1">
        <f t="shared" si="63"/>
        <v>150</v>
      </c>
      <c r="P453" s="1" t="s">
        <v>250</v>
      </c>
      <c r="Q453" s="1" t="s">
        <v>250</v>
      </c>
    </row>
    <row r="454" spans="2:17" x14ac:dyDescent="0.15">
      <c r="B454" s="8" t="str">
        <f>VLOOKUP(G454,角色!A:B,2,FALSE)</f>
        <v>飞将</v>
      </c>
      <c r="C454" s="8" t="str">
        <f t="shared" si="55"/>
        <v>主动技能2</v>
      </c>
      <c r="D454" s="8">
        <f t="shared" si="57"/>
        <v>8</v>
      </c>
      <c r="E454" s="8">
        <f t="shared" si="58"/>
        <v>9</v>
      </c>
      <c r="F454" s="8">
        <f t="shared" si="59"/>
        <v>2</v>
      </c>
      <c r="G454" s="8">
        <f t="shared" si="56"/>
        <v>8</v>
      </c>
      <c r="H454" t="str">
        <f t="shared" si="60"/>
        <v>飞将主动技能2等级8</v>
      </c>
      <c r="I454" t="str">
        <f t="shared" si="61"/>
        <v>飞将主动技能2等级9</v>
      </c>
      <c r="J454" s="1">
        <v>448</v>
      </c>
      <c r="K454" s="1" t="e">
        <f>VLOOKUP(H454,主动技能!$A:$B,2,FALSE)</f>
        <v>#N/A</v>
      </c>
      <c r="L454" s="1">
        <f>_xlfn.IFNA(VLOOKUP(I454,主动技能!$A:$B,2,FALSE),0)</f>
        <v>0</v>
      </c>
      <c r="M454">
        <f t="shared" si="62"/>
        <v>24</v>
      </c>
      <c r="N454" s="1" t="s">
        <v>249</v>
      </c>
      <c r="O454" s="1">
        <f t="shared" si="63"/>
        <v>151</v>
      </c>
      <c r="P454" s="1" t="s">
        <v>250</v>
      </c>
      <c r="Q454" s="1" t="s">
        <v>250</v>
      </c>
    </row>
    <row r="455" spans="2:17" x14ac:dyDescent="0.15">
      <c r="B455" s="8" t="str">
        <f>VLOOKUP(G455,角色!A:B,2,FALSE)</f>
        <v>飞将</v>
      </c>
      <c r="C455" s="8" t="str">
        <f t="shared" si="55"/>
        <v>主动技能2</v>
      </c>
      <c r="D455" s="8">
        <f t="shared" si="57"/>
        <v>9</v>
      </c>
      <c r="E455" s="8">
        <f t="shared" si="58"/>
        <v>10</v>
      </c>
      <c r="F455" s="8">
        <f t="shared" si="59"/>
        <v>2</v>
      </c>
      <c r="G455" s="8">
        <f t="shared" si="56"/>
        <v>8</v>
      </c>
      <c r="H455" t="str">
        <f t="shared" si="60"/>
        <v>飞将主动技能2等级9</v>
      </c>
      <c r="I455" t="str">
        <f t="shared" si="61"/>
        <v>飞将主动技能2等级10</v>
      </c>
      <c r="J455" s="1">
        <v>449</v>
      </c>
      <c r="K455" s="1" t="e">
        <f>VLOOKUP(H455,主动技能!$A:$B,2,FALSE)</f>
        <v>#N/A</v>
      </c>
      <c r="L455" s="1">
        <f>_xlfn.IFNA(VLOOKUP(I455,主动技能!$A:$B,2,FALSE),0)</f>
        <v>0</v>
      </c>
      <c r="M455">
        <f t="shared" si="62"/>
        <v>27</v>
      </c>
      <c r="N455" s="1" t="s">
        <v>249</v>
      </c>
      <c r="O455" s="1">
        <f t="shared" si="63"/>
        <v>152</v>
      </c>
      <c r="P455" s="1" t="s">
        <v>250</v>
      </c>
      <c r="Q455" s="1" t="s">
        <v>250</v>
      </c>
    </row>
    <row r="456" spans="2:17" x14ac:dyDescent="0.15">
      <c r="B456" s="8" t="str">
        <f>VLOOKUP(G456,角色!A:B,2,FALSE)</f>
        <v>飞将</v>
      </c>
      <c r="C456" s="8" t="str">
        <f t="shared" ref="C456:C519" si="64">C$4&amp;F456</f>
        <v>主动技能2</v>
      </c>
      <c r="D456" s="8">
        <f t="shared" si="57"/>
        <v>10</v>
      </c>
      <c r="E456" s="8">
        <f t="shared" si="58"/>
        <v>11</v>
      </c>
      <c r="F456" s="8">
        <f t="shared" si="59"/>
        <v>2</v>
      </c>
      <c r="G456" s="8">
        <f t="shared" ref="G456:G519" si="65">IF((F456=1)*(D456=1),G455+1,G455)</f>
        <v>8</v>
      </c>
      <c r="H456" t="str">
        <f t="shared" si="60"/>
        <v>飞将主动技能2等级10</v>
      </c>
      <c r="I456" t="str">
        <f t="shared" si="61"/>
        <v>飞将主动技能2等级11</v>
      </c>
      <c r="J456" s="1">
        <v>450</v>
      </c>
      <c r="K456" s="1" t="e">
        <f>VLOOKUP(H456,主动技能!$A:$B,2,FALSE)</f>
        <v>#N/A</v>
      </c>
      <c r="L456" s="1">
        <f>_xlfn.IFNA(VLOOKUP(I456,主动技能!$A:$B,2,FALSE),0)</f>
        <v>0</v>
      </c>
      <c r="M456">
        <f t="shared" si="62"/>
        <v>30</v>
      </c>
      <c r="N456" s="1" t="s">
        <v>249</v>
      </c>
      <c r="O456" s="1">
        <f t="shared" si="63"/>
        <v>153</v>
      </c>
      <c r="P456" s="1" t="s">
        <v>250</v>
      </c>
      <c r="Q456" s="1" t="s">
        <v>250</v>
      </c>
    </row>
    <row r="457" spans="2:17" x14ac:dyDescent="0.15">
      <c r="B457" s="8" t="str">
        <f>VLOOKUP(G457,角色!A:B,2,FALSE)</f>
        <v>飞将</v>
      </c>
      <c r="C457" s="8" t="str">
        <f t="shared" si="64"/>
        <v>主动技能2</v>
      </c>
      <c r="D457" s="8">
        <f t="shared" ref="D457:D520" si="66">IF(D456=D$5,1,D456+1)</f>
        <v>11</v>
      </c>
      <c r="E457" s="8">
        <f t="shared" ref="E457:E520" si="67">IF(E456=E$5,2,E456+1)</f>
        <v>12</v>
      </c>
      <c r="F457" s="8">
        <f t="shared" ref="F457:F520" si="68">IF(D457=1,IF(F456=$F$5,1,F456+1),F456)</f>
        <v>2</v>
      </c>
      <c r="G457" s="8">
        <f t="shared" si="65"/>
        <v>8</v>
      </c>
      <c r="H457" t="str">
        <f t="shared" si="60"/>
        <v>飞将主动技能2等级11</v>
      </c>
      <c r="I457" t="str">
        <f t="shared" si="61"/>
        <v>飞将主动技能2等级12</v>
      </c>
      <c r="J457" s="1">
        <v>451</v>
      </c>
      <c r="K457" s="1" t="e">
        <f>VLOOKUP(H457,主动技能!$A:$B,2,FALSE)</f>
        <v>#N/A</v>
      </c>
      <c r="L457" s="1">
        <f>_xlfn.IFNA(VLOOKUP(I457,主动技能!$A:$B,2,FALSE),0)</f>
        <v>0</v>
      </c>
      <c r="M457">
        <f t="shared" si="62"/>
        <v>33</v>
      </c>
      <c r="N457" s="1" t="s">
        <v>249</v>
      </c>
      <c r="O457" s="1">
        <f t="shared" si="63"/>
        <v>154</v>
      </c>
      <c r="P457" s="1" t="s">
        <v>250</v>
      </c>
      <c r="Q457" s="1" t="s">
        <v>250</v>
      </c>
    </row>
    <row r="458" spans="2:17" x14ac:dyDescent="0.15">
      <c r="B458" s="8" t="str">
        <f>VLOOKUP(G458,角色!A:B,2,FALSE)</f>
        <v>飞将</v>
      </c>
      <c r="C458" s="8" t="str">
        <f t="shared" si="64"/>
        <v>主动技能2</v>
      </c>
      <c r="D458" s="8">
        <f t="shared" si="66"/>
        <v>12</v>
      </c>
      <c r="E458" s="8">
        <f t="shared" si="67"/>
        <v>13</v>
      </c>
      <c r="F458" s="8">
        <f t="shared" si="68"/>
        <v>2</v>
      </c>
      <c r="G458" s="8">
        <f t="shared" si="65"/>
        <v>8</v>
      </c>
      <c r="H458" t="str">
        <f t="shared" si="60"/>
        <v>飞将主动技能2等级12</v>
      </c>
      <c r="I458" t="str">
        <f t="shared" si="61"/>
        <v>飞将主动技能2等级13</v>
      </c>
      <c r="J458" s="1">
        <v>452</v>
      </c>
      <c r="K458" s="1" t="e">
        <f>VLOOKUP(H458,主动技能!$A:$B,2,FALSE)</f>
        <v>#N/A</v>
      </c>
      <c r="L458" s="1">
        <f>_xlfn.IFNA(VLOOKUP(I458,主动技能!$A:$B,2,FALSE),0)</f>
        <v>0</v>
      </c>
      <c r="M458">
        <f t="shared" si="62"/>
        <v>36</v>
      </c>
      <c r="N458" s="1" t="s">
        <v>249</v>
      </c>
      <c r="O458" s="1">
        <f t="shared" si="63"/>
        <v>155</v>
      </c>
      <c r="P458" s="1" t="s">
        <v>250</v>
      </c>
      <c r="Q458" s="1" t="s">
        <v>250</v>
      </c>
    </row>
    <row r="459" spans="2:17" x14ac:dyDescent="0.15">
      <c r="B459" s="8" t="str">
        <f>VLOOKUP(G459,角色!A:B,2,FALSE)</f>
        <v>飞将</v>
      </c>
      <c r="C459" s="8" t="str">
        <f t="shared" si="64"/>
        <v>主动技能2</v>
      </c>
      <c r="D459" s="8">
        <f t="shared" si="66"/>
        <v>13</v>
      </c>
      <c r="E459" s="8">
        <f t="shared" si="67"/>
        <v>14</v>
      </c>
      <c r="F459" s="8">
        <f t="shared" si="68"/>
        <v>2</v>
      </c>
      <c r="G459" s="8">
        <f t="shared" si="65"/>
        <v>8</v>
      </c>
      <c r="H459" t="str">
        <f t="shared" si="60"/>
        <v>飞将主动技能2等级13</v>
      </c>
      <c r="I459" t="str">
        <f t="shared" si="61"/>
        <v>飞将主动技能2等级14</v>
      </c>
      <c r="J459" s="1">
        <v>453</v>
      </c>
      <c r="K459" s="1" t="e">
        <f>VLOOKUP(H459,主动技能!$A:$B,2,FALSE)</f>
        <v>#N/A</v>
      </c>
      <c r="L459" s="1">
        <f>_xlfn.IFNA(VLOOKUP(I459,主动技能!$A:$B,2,FALSE),0)</f>
        <v>0</v>
      </c>
      <c r="M459">
        <f t="shared" si="62"/>
        <v>39</v>
      </c>
      <c r="N459" s="1" t="s">
        <v>249</v>
      </c>
      <c r="O459" s="1">
        <f t="shared" si="63"/>
        <v>156</v>
      </c>
      <c r="P459" s="1" t="s">
        <v>250</v>
      </c>
      <c r="Q459" s="1" t="s">
        <v>250</v>
      </c>
    </row>
    <row r="460" spans="2:17" x14ac:dyDescent="0.15">
      <c r="B460" s="8" t="str">
        <f>VLOOKUP(G460,角色!A:B,2,FALSE)</f>
        <v>飞将</v>
      </c>
      <c r="C460" s="8" t="str">
        <f t="shared" si="64"/>
        <v>主动技能2</v>
      </c>
      <c r="D460" s="8">
        <f t="shared" si="66"/>
        <v>14</v>
      </c>
      <c r="E460" s="8">
        <f t="shared" si="67"/>
        <v>15</v>
      </c>
      <c r="F460" s="8">
        <f t="shared" si="68"/>
        <v>2</v>
      </c>
      <c r="G460" s="8">
        <f t="shared" si="65"/>
        <v>8</v>
      </c>
      <c r="H460" t="str">
        <f t="shared" si="60"/>
        <v>飞将主动技能2等级14</v>
      </c>
      <c r="I460" t="str">
        <f t="shared" si="61"/>
        <v>飞将主动技能2等级15</v>
      </c>
      <c r="J460" s="1">
        <v>454</v>
      </c>
      <c r="K460" s="1" t="e">
        <f>VLOOKUP(H460,主动技能!$A:$B,2,FALSE)</f>
        <v>#N/A</v>
      </c>
      <c r="L460" s="1">
        <f>_xlfn.IFNA(VLOOKUP(I460,主动技能!$A:$B,2,FALSE),0)</f>
        <v>0</v>
      </c>
      <c r="M460">
        <f t="shared" si="62"/>
        <v>42</v>
      </c>
      <c r="N460" s="1" t="s">
        <v>249</v>
      </c>
      <c r="O460" s="1">
        <f t="shared" si="63"/>
        <v>157</v>
      </c>
      <c r="P460" s="1" t="s">
        <v>250</v>
      </c>
      <c r="Q460" s="1" t="s">
        <v>250</v>
      </c>
    </row>
    <row r="461" spans="2:17" x14ac:dyDescent="0.15">
      <c r="B461" s="8" t="str">
        <f>VLOOKUP(G461,角色!A:B,2,FALSE)</f>
        <v>飞将</v>
      </c>
      <c r="C461" s="8" t="str">
        <f t="shared" si="64"/>
        <v>主动技能2</v>
      </c>
      <c r="D461" s="8">
        <f t="shared" si="66"/>
        <v>15</v>
      </c>
      <c r="E461" s="8">
        <f t="shared" si="67"/>
        <v>16</v>
      </c>
      <c r="F461" s="8">
        <f t="shared" si="68"/>
        <v>2</v>
      </c>
      <c r="G461" s="8">
        <f t="shared" si="65"/>
        <v>8</v>
      </c>
      <c r="H461" t="str">
        <f t="shared" si="60"/>
        <v>飞将主动技能2等级15</v>
      </c>
      <c r="I461" t="str">
        <f t="shared" si="61"/>
        <v>飞将主动技能2等级16</v>
      </c>
      <c r="J461" s="1">
        <v>455</v>
      </c>
      <c r="K461" s="1" t="e">
        <f>VLOOKUP(H461,主动技能!$A:$B,2,FALSE)</f>
        <v>#N/A</v>
      </c>
      <c r="L461" s="1">
        <f>_xlfn.IFNA(VLOOKUP(I461,主动技能!$A:$B,2,FALSE),0)</f>
        <v>0</v>
      </c>
      <c r="M461">
        <f t="shared" si="62"/>
        <v>45</v>
      </c>
      <c r="N461" s="1" t="s">
        <v>249</v>
      </c>
      <c r="O461" s="1">
        <f t="shared" si="63"/>
        <v>158</v>
      </c>
      <c r="P461" s="1" t="s">
        <v>250</v>
      </c>
      <c r="Q461" s="1" t="s">
        <v>250</v>
      </c>
    </row>
    <row r="462" spans="2:17" x14ac:dyDescent="0.15">
      <c r="B462" s="8" t="str">
        <f>VLOOKUP(G462,角色!A:B,2,FALSE)</f>
        <v>飞将</v>
      </c>
      <c r="C462" s="8" t="str">
        <f t="shared" si="64"/>
        <v>主动技能2</v>
      </c>
      <c r="D462" s="8">
        <f t="shared" si="66"/>
        <v>16</v>
      </c>
      <c r="E462" s="8">
        <f t="shared" si="67"/>
        <v>17</v>
      </c>
      <c r="F462" s="8">
        <f t="shared" si="68"/>
        <v>2</v>
      </c>
      <c r="G462" s="8">
        <f t="shared" si="65"/>
        <v>8</v>
      </c>
      <c r="H462" t="str">
        <f t="shared" si="60"/>
        <v>飞将主动技能2等级16</v>
      </c>
      <c r="I462" t="str">
        <f t="shared" si="61"/>
        <v>飞将主动技能2等级17</v>
      </c>
      <c r="J462" s="1">
        <v>456</v>
      </c>
      <c r="K462" s="1" t="e">
        <f>VLOOKUP(H462,主动技能!$A:$B,2,FALSE)</f>
        <v>#N/A</v>
      </c>
      <c r="L462" s="1">
        <f>_xlfn.IFNA(VLOOKUP(I462,主动技能!$A:$B,2,FALSE),0)</f>
        <v>0</v>
      </c>
      <c r="M462">
        <f t="shared" si="62"/>
        <v>48</v>
      </c>
      <c r="N462" s="1" t="s">
        <v>249</v>
      </c>
      <c r="O462" s="1">
        <f t="shared" si="63"/>
        <v>159</v>
      </c>
      <c r="P462" s="1" t="s">
        <v>250</v>
      </c>
      <c r="Q462" s="1" t="s">
        <v>250</v>
      </c>
    </row>
    <row r="463" spans="2:17" x14ac:dyDescent="0.15">
      <c r="B463" s="8" t="str">
        <f>VLOOKUP(G463,角色!A:B,2,FALSE)</f>
        <v>飞将</v>
      </c>
      <c r="C463" s="8" t="str">
        <f t="shared" si="64"/>
        <v>主动技能2</v>
      </c>
      <c r="D463" s="8">
        <f t="shared" si="66"/>
        <v>17</v>
      </c>
      <c r="E463" s="8">
        <f t="shared" si="67"/>
        <v>18</v>
      </c>
      <c r="F463" s="8">
        <f t="shared" si="68"/>
        <v>2</v>
      </c>
      <c r="G463" s="8">
        <f t="shared" si="65"/>
        <v>8</v>
      </c>
      <c r="H463" t="str">
        <f t="shared" si="60"/>
        <v>飞将主动技能2等级17</v>
      </c>
      <c r="I463" t="str">
        <f t="shared" si="61"/>
        <v>飞将主动技能2等级18</v>
      </c>
      <c r="J463" s="1">
        <v>457</v>
      </c>
      <c r="K463" s="1" t="e">
        <f>VLOOKUP(H463,主动技能!$A:$B,2,FALSE)</f>
        <v>#N/A</v>
      </c>
      <c r="L463" s="1">
        <f>_xlfn.IFNA(VLOOKUP(I463,主动技能!$A:$B,2,FALSE),0)</f>
        <v>0</v>
      </c>
      <c r="M463">
        <f t="shared" si="62"/>
        <v>51</v>
      </c>
      <c r="N463" s="1" t="s">
        <v>249</v>
      </c>
      <c r="O463" s="1">
        <f t="shared" si="63"/>
        <v>160</v>
      </c>
      <c r="P463" s="1" t="s">
        <v>250</v>
      </c>
      <c r="Q463" s="1" t="s">
        <v>250</v>
      </c>
    </row>
    <row r="464" spans="2:17" x14ac:dyDescent="0.15">
      <c r="B464" s="8" t="str">
        <f>VLOOKUP(G464,角色!A:B,2,FALSE)</f>
        <v>飞将</v>
      </c>
      <c r="C464" s="8" t="str">
        <f t="shared" si="64"/>
        <v>主动技能2</v>
      </c>
      <c r="D464" s="8">
        <f t="shared" si="66"/>
        <v>18</v>
      </c>
      <c r="E464" s="8">
        <f t="shared" si="67"/>
        <v>19</v>
      </c>
      <c r="F464" s="8">
        <f t="shared" si="68"/>
        <v>2</v>
      </c>
      <c r="G464" s="8">
        <f t="shared" si="65"/>
        <v>8</v>
      </c>
      <c r="H464" t="str">
        <f t="shared" si="60"/>
        <v>飞将主动技能2等级18</v>
      </c>
      <c r="I464" t="str">
        <f t="shared" si="61"/>
        <v>飞将主动技能2等级19</v>
      </c>
      <c r="J464" s="1">
        <v>458</v>
      </c>
      <c r="K464" s="1" t="e">
        <f>VLOOKUP(H464,主动技能!$A:$B,2,FALSE)</f>
        <v>#N/A</v>
      </c>
      <c r="L464" s="1">
        <f>_xlfn.IFNA(VLOOKUP(I464,主动技能!$A:$B,2,FALSE),0)</f>
        <v>0</v>
      </c>
      <c r="M464">
        <f t="shared" si="62"/>
        <v>54</v>
      </c>
      <c r="N464" s="1" t="s">
        <v>249</v>
      </c>
      <c r="O464" s="1">
        <f t="shared" si="63"/>
        <v>161</v>
      </c>
      <c r="P464" s="1" t="s">
        <v>250</v>
      </c>
      <c r="Q464" s="1" t="s">
        <v>250</v>
      </c>
    </row>
    <row r="465" spans="2:17" x14ac:dyDescent="0.15">
      <c r="B465" s="8" t="str">
        <f>VLOOKUP(G465,角色!A:B,2,FALSE)</f>
        <v>飞将</v>
      </c>
      <c r="C465" s="8" t="str">
        <f t="shared" si="64"/>
        <v>主动技能2</v>
      </c>
      <c r="D465" s="8">
        <f t="shared" si="66"/>
        <v>19</v>
      </c>
      <c r="E465" s="8">
        <f t="shared" si="67"/>
        <v>20</v>
      </c>
      <c r="F465" s="8">
        <f t="shared" si="68"/>
        <v>2</v>
      </c>
      <c r="G465" s="8">
        <f t="shared" si="65"/>
        <v>8</v>
      </c>
      <c r="H465" t="str">
        <f t="shared" si="60"/>
        <v>飞将主动技能2等级19</v>
      </c>
      <c r="I465" t="str">
        <f t="shared" si="61"/>
        <v>飞将主动技能2等级20</v>
      </c>
      <c r="J465" s="1">
        <v>459</v>
      </c>
      <c r="K465" s="1" t="e">
        <f>VLOOKUP(H465,主动技能!$A:$B,2,FALSE)</f>
        <v>#N/A</v>
      </c>
      <c r="L465" s="1">
        <f>_xlfn.IFNA(VLOOKUP(I465,主动技能!$A:$B,2,FALSE),0)</f>
        <v>0</v>
      </c>
      <c r="M465">
        <f t="shared" si="62"/>
        <v>57</v>
      </c>
      <c r="N465" s="1" t="s">
        <v>249</v>
      </c>
      <c r="O465" s="1">
        <f t="shared" si="63"/>
        <v>162</v>
      </c>
      <c r="P465" s="1" t="s">
        <v>250</v>
      </c>
      <c r="Q465" s="1" t="s">
        <v>250</v>
      </c>
    </row>
    <row r="466" spans="2:17" x14ac:dyDescent="0.15">
      <c r="B466" s="8" t="str">
        <f>VLOOKUP(G466,角色!A:B,2,FALSE)</f>
        <v>飞将</v>
      </c>
      <c r="C466" s="8" t="str">
        <f t="shared" si="64"/>
        <v>主动技能2</v>
      </c>
      <c r="D466" s="8">
        <f t="shared" si="66"/>
        <v>20</v>
      </c>
      <c r="E466" s="8">
        <f t="shared" si="67"/>
        <v>21</v>
      </c>
      <c r="F466" s="8">
        <f t="shared" si="68"/>
        <v>2</v>
      </c>
      <c r="G466" s="8">
        <f t="shared" si="65"/>
        <v>8</v>
      </c>
      <c r="H466" t="str">
        <f t="shared" si="60"/>
        <v>飞将主动技能2等级20</v>
      </c>
      <c r="I466" t="str">
        <f t="shared" si="61"/>
        <v>飞将主动技能2等级21</v>
      </c>
      <c r="J466" s="1">
        <v>460</v>
      </c>
      <c r="K466" s="1" t="e">
        <f>VLOOKUP(H466,主动技能!$A:$B,2,FALSE)</f>
        <v>#N/A</v>
      </c>
      <c r="L466" s="1">
        <f>_xlfn.IFNA(VLOOKUP(I466,主动技能!$A:$B,2,FALSE),0)</f>
        <v>0</v>
      </c>
      <c r="M466">
        <f t="shared" si="62"/>
        <v>60</v>
      </c>
      <c r="N466" s="1" t="s">
        <v>249</v>
      </c>
      <c r="O466" s="1">
        <f t="shared" si="63"/>
        <v>163</v>
      </c>
      <c r="P466" s="1" t="s">
        <v>250</v>
      </c>
      <c r="Q466" s="1" t="s">
        <v>250</v>
      </c>
    </row>
    <row r="467" spans="2:17" x14ac:dyDescent="0.15">
      <c r="B467" s="8" t="str">
        <f>VLOOKUP(G467,角色!A:B,2,FALSE)</f>
        <v>飞将</v>
      </c>
      <c r="C467" s="8" t="str">
        <f t="shared" si="64"/>
        <v>主动技能3</v>
      </c>
      <c r="D467" s="8">
        <f t="shared" si="66"/>
        <v>1</v>
      </c>
      <c r="E467" s="8">
        <f t="shared" si="67"/>
        <v>2</v>
      </c>
      <c r="F467" s="8">
        <f t="shared" si="68"/>
        <v>3</v>
      </c>
      <c r="G467" s="8">
        <f t="shared" si="65"/>
        <v>8</v>
      </c>
      <c r="H467" t="str">
        <f t="shared" si="60"/>
        <v>飞将主动技能3等级1</v>
      </c>
      <c r="I467" t="str">
        <f t="shared" si="61"/>
        <v>飞将主动技能3等级2</v>
      </c>
      <c r="J467" s="1">
        <v>461</v>
      </c>
      <c r="K467" s="1" t="e">
        <f>VLOOKUP(H467,主动技能!$A:$B,2,FALSE)</f>
        <v>#N/A</v>
      </c>
      <c r="L467" s="1">
        <f>_xlfn.IFNA(VLOOKUP(I467,主动技能!$A:$B,2,FALSE),0)</f>
        <v>0</v>
      </c>
      <c r="M467">
        <f t="shared" si="62"/>
        <v>3</v>
      </c>
      <c r="N467" s="1" t="s">
        <v>249</v>
      </c>
      <c r="O467" s="1">
        <f t="shared" si="63"/>
        <v>164</v>
      </c>
      <c r="P467" s="1" t="s">
        <v>250</v>
      </c>
      <c r="Q467" s="1" t="s">
        <v>250</v>
      </c>
    </row>
    <row r="468" spans="2:17" x14ac:dyDescent="0.15">
      <c r="B468" s="8" t="str">
        <f>VLOOKUP(G468,角色!A:B,2,FALSE)</f>
        <v>飞将</v>
      </c>
      <c r="C468" s="8" t="str">
        <f t="shared" si="64"/>
        <v>主动技能3</v>
      </c>
      <c r="D468" s="8">
        <f t="shared" si="66"/>
        <v>2</v>
      </c>
      <c r="E468" s="8">
        <f t="shared" si="67"/>
        <v>3</v>
      </c>
      <c r="F468" s="8">
        <f t="shared" si="68"/>
        <v>3</v>
      </c>
      <c r="G468" s="8">
        <f t="shared" si="65"/>
        <v>8</v>
      </c>
      <c r="H468" t="str">
        <f t="shared" si="60"/>
        <v>飞将主动技能3等级2</v>
      </c>
      <c r="I468" t="str">
        <f t="shared" si="61"/>
        <v>飞将主动技能3等级3</v>
      </c>
      <c r="J468" s="1">
        <v>462</v>
      </c>
      <c r="K468" s="1" t="e">
        <f>VLOOKUP(H468,主动技能!$A:$B,2,FALSE)</f>
        <v>#N/A</v>
      </c>
      <c r="L468" s="1">
        <f>_xlfn.IFNA(VLOOKUP(I468,主动技能!$A:$B,2,FALSE),0)</f>
        <v>0</v>
      </c>
      <c r="M468">
        <f t="shared" si="62"/>
        <v>6</v>
      </c>
      <c r="N468" s="1" t="s">
        <v>249</v>
      </c>
      <c r="O468" s="1">
        <f t="shared" si="63"/>
        <v>165</v>
      </c>
      <c r="P468" s="1" t="s">
        <v>250</v>
      </c>
      <c r="Q468" s="1" t="s">
        <v>250</v>
      </c>
    </row>
    <row r="469" spans="2:17" x14ac:dyDescent="0.15">
      <c r="B469" s="8" t="str">
        <f>VLOOKUP(G469,角色!A:B,2,FALSE)</f>
        <v>飞将</v>
      </c>
      <c r="C469" s="8" t="str">
        <f t="shared" si="64"/>
        <v>主动技能3</v>
      </c>
      <c r="D469" s="8">
        <f t="shared" si="66"/>
        <v>3</v>
      </c>
      <c r="E469" s="8">
        <f t="shared" si="67"/>
        <v>4</v>
      </c>
      <c r="F469" s="8">
        <f t="shared" si="68"/>
        <v>3</v>
      </c>
      <c r="G469" s="8">
        <f t="shared" si="65"/>
        <v>8</v>
      </c>
      <c r="H469" t="str">
        <f t="shared" si="60"/>
        <v>飞将主动技能3等级3</v>
      </c>
      <c r="I469" t="str">
        <f t="shared" si="61"/>
        <v>飞将主动技能3等级4</v>
      </c>
      <c r="J469" s="1">
        <v>463</v>
      </c>
      <c r="K469" s="1" t="e">
        <f>VLOOKUP(H469,主动技能!$A:$B,2,FALSE)</f>
        <v>#N/A</v>
      </c>
      <c r="L469" s="1">
        <f>_xlfn.IFNA(VLOOKUP(I469,主动技能!$A:$B,2,FALSE),0)</f>
        <v>0</v>
      </c>
      <c r="M469">
        <f t="shared" si="62"/>
        <v>9</v>
      </c>
      <c r="N469" s="1" t="s">
        <v>249</v>
      </c>
      <c r="O469" s="1">
        <f t="shared" si="63"/>
        <v>166</v>
      </c>
      <c r="P469" s="1" t="s">
        <v>250</v>
      </c>
      <c r="Q469" s="1" t="s">
        <v>250</v>
      </c>
    </row>
    <row r="470" spans="2:17" x14ac:dyDescent="0.15">
      <c r="B470" s="8" t="str">
        <f>VLOOKUP(G470,角色!A:B,2,FALSE)</f>
        <v>飞将</v>
      </c>
      <c r="C470" s="8" t="str">
        <f t="shared" si="64"/>
        <v>主动技能3</v>
      </c>
      <c r="D470" s="8">
        <f t="shared" si="66"/>
        <v>4</v>
      </c>
      <c r="E470" s="8">
        <f t="shared" si="67"/>
        <v>5</v>
      </c>
      <c r="F470" s="8">
        <f t="shared" si="68"/>
        <v>3</v>
      </c>
      <c r="G470" s="8">
        <f t="shared" si="65"/>
        <v>8</v>
      </c>
      <c r="H470" t="str">
        <f t="shared" si="60"/>
        <v>飞将主动技能3等级4</v>
      </c>
      <c r="I470" t="str">
        <f t="shared" si="61"/>
        <v>飞将主动技能3等级5</v>
      </c>
      <c r="J470" s="1">
        <v>464</v>
      </c>
      <c r="K470" s="1" t="e">
        <f>VLOOKUP(H470,主动技能!$A:$B,2,FALSE)</f>
        <v>#N/A</v>
      </c>
      <c r="L470" s="1">
        <f>_xlfn.IFNA(VLOOKUP(I470,主动技能!$A:$B,2,FALSE),0)</f>
        <v>0</v>
      </c>
      <c r="M470">
        <f t="shared" si="62"/>
        <v>12</v>
      </c>
      <c r="N470" s="1" t="s">
        <v>249</v>
      </c>
      <c r="O470" s="1">
        <f t="shared" si="63"/>
        <v>167</v>
      </c>
      <c r="P470" s="1" t="s">
        <v>250</v>
      </c>
      <c r="Q470" s="1" t="s">
        <v>250</v>
      </c>
    </row>
    <row r="471" spans="2:17" x14ac:dyDescent="0.15">
      <c r="B471" s="8" t="str">
        <f>VLOOKUP(G471,角色!A:B,2,FALSE)</f>
        <v>飞将</v>
      </c>
      <c r="C471" s="8" t="str">
        <f t="shared" si="64"/>
        <v>主动技能3</v>
      </c>
      <c r="D471" s="8">
        <f t="shared" si="66"/>
        <v>5</v>
      </c>
      <c r="E471" s="8">
        <f t="shared" si="67"/>
        <v>6</v>
      </c>
      <c r="F471" s="8">
        <f t="shared" si="68"/>
        <v>3</v>
      </c>
      <c r="G471" s="8">
        <f t="shared" si="65"/>
        <v>8</v>
      </c>
      <c r="H471" t="str">
        <f t="shared" si="60"/>
        <v>飞将主动技能3等级5</v>
      </c>
      <c r="I471" t="str">
        <f t="shared" si="61"/>
        <v>飞将主动技能3等级6</v>
      </c>
      <c r="J471" s="1">
        <v>465</v>
      </c>
      <c r="K471" s="1" t="e">
        <f>VLOOKUP(H471,主动技能!$A:$B,2,FALSE)</f>
        <v>#N/A</v>
      </c>
      <c r="L471" s="1">
        <f>_xlfn.IFNA(VLOOKUP(I471,主动技能!$A:$B,2,FALSE),0)</f>
        <v>0</v>
      </c>
      <c r="M471">
        <f t="shared" si="62"/>
        <v>15</v>
      </c>
      <c r="N471" s="1" t="s">
        <v>249</v>
      </c>
      <c r="O471" s="1">
        <f t="shared" si="63"/>
        <v>168</v>
      </c>
      <c r="P471" s="1" t="s">
        <v>250</v>
      </c>
      <c r="Q471" s="1" t="s">
        <v>250</v>
      </c>
    </row>
    <row r="472" spans="2:17" x14ac:dyDescent="0.15">
      <c r="B472" s="8" t="str">
        <f>VLOOKUP(G472,角色!A:B,2,FALSE)</f>
        <v>飞将</v>
      </c>
      <c r="C472" s="8" t="str">
        <f t="shared" si="64"/>
        <v>主动技能3</v>
      </c>
      <c r="D472" s="8">
        <f t="shared" si="66"/>
        <v>6</v>
      </c>
      <c r="E472" s="8">
        <f t="shared" si="67"/>
        <v>7</v>
      </c>
      <c r="F472" s="8">
        <f t="shared" si="68"/>
        <v>3</v>
      </c>
      <c r="G472" s="8">
        <f t="shared" si="65"/>
        <v>8</v>
      </c>
      <c r="H472" t="str">
        <f t="shared" ref="H472:H535" si="69">$B472&amp;$C472&amp;D$6&amp;D472</f>
        <v>飞将主动技能3等级6</v>
      </c>
      <c r="I472" t="str">
        <f t="shared" ref="I472:I535" si="70">$B472&amp;$C472&amp;E$6&amp;E472</f>
        <v>飞将主动技能3等级7</v>
      </c>
      <c r="J472" s="1">
        <v>466</v>
      </c>
      <c r="K472" s="1" t="e">
        <f>VLOOKUP(H472,主动技能!$A:$B,2,FALSE)</f>
        <v>#N/A</v>
      </c>
      <c r="L472" s="1">
        <f>_xlfn.IFNA(VLOOKUP(I472,主动技能!$A:$B,2,FALSE),0)</f>
        <v>0</v>
      </c>
      <c r="M472">
        <f t="shared" si="62"/>
        <v>18</v>
      </c>
      <c r="N472" s="1" t="s">
        <v>249</v>
      </c>
      <c r="O472" s="1">
        <f t="shared" si="63"/>
        <v>169</v>
      </c>
      <c r="P472" s="1" t="s">
        <v>250</v>
      </c>
      <c r="Q472" s="1" t="s">
        <v>250</v>
      </c>
    </row>
    <row r="473" spans="2:17" x14ac:dyDescent="0.15">
      <c r="B473" s="8" t="str">
        <f>VLOOKUP(G473,角色!A:B,2,FALSE)</f>
        <v>飞将</v>
      </c>
      <c r="C473" s="8" t="str">
        <f t="shared" si="64"/>
        <v>主动技能3</v>
      </c>
      <c r="D473" s="8">
        <f t="shared" si="66"/>
        <v>7</v>
      </c>
      <c r="E473" s="8">
        <f t="shared" si="67"/>
        <v>8</v>
      </c>
      <c r="F473" s="8">
        <f t="shared" si="68"/>
        <v>3</v>
      </c>
      <c r="G473" s="8">
        <f t="shared" si="65"/>
        <v>8</v>
      </c>
      <c r="H473" t="str">
        <f t="shared" si="69"/>
        <v>飞将主动技能3等级7</v>
      </c>
      <c r="I473" t="str">
        <f t="shared" si="70"/>
        <v>飞将主动技能3等级8</v>
      </c>
      <c r="J473" s="1">
        <v>467</v>
      </c>
      <c r="K473" s="1" t="e">
        <f>VLOOKUP(H473,主动技能!$A:$B,2,FALSE)</f>
        <v>#N/A</v>
      </c>
      <c r="L473" s="1">
        <f>_xlfn.IFNA(VLOOKUP(I473,主动技能!$A:$B,2,FALSE),0)</f>
        <v>0</v>
      </c>
      <c r="M473">
        <f t="shared" si="62"/>
        <v>21</v>
      </c>
      <c r="N473" s="1" t="s">
        <v>249</v>
      </c>
      <c r="O473" s="1">
        <f t="shared" si="63"/>
        <v>170</v>
      </c>
      <c r="P473" s="1" t="s">
        <v>250</v>
      </c>
      <c r="Q473" s="1" t="s">
        <v>250</v>
      </c>
    </row>
    <row r="474" spans="2:17" x14ac:dyDescent="0.15">
      <c r="B474" s="8" t="str">
        <f>VLOOKUP(G474,角色!A:B,2,FALSE)</f>
        <v>飞将</v>
      </c>
      <c r="C474" s="8" t="str">
        <f t="shared" si="64"/>
        <v>主动技能3</v>
      </c>
      <c r="D474" s="8">
        <f t="shared" si="66"/>
        <v>8</v>
      </c>
      <c r="E474" s="8">
        <f t="shared" si="67"/>
        <v>9</v>
      </c>
      <c r="F474" s="8">
        <f t="shared" si="68"/>
        <v>3</v>
      </c>
      <c r="G474" s="8">
        <f t="shared" si="65"/>
        <v>8</v>
      </c>
      <c r="H474" t="str">
        <f t="shared" si="69"/>
        <v>飞将主动技能3等级8</v>
      </c>
      <c r="I474" t="str">
        <f t="shared" si="70"/>
        <v>飞将主动技能3等级9</v>
      </c>
      <c r="J474" s="1">
        <v>468</v>
      </c>
      <c r="K474" s="1" t="e">
        <f>VLOOKUP(H474,主动技能!$A:$B,2,FALSE)</f>
        <v>#N/A</v>
      </c>
      <c r="L474" s="1">
        <f>_xlfn.IFNA(VLOOKUP(I474,主动技能!$A:$B,2,FALSE),0)</f>
        <v>0</v>
      </c>
      <c r="M474">
        <f t="shared" si="62"/>
        <v>24</v>
      </c>
      <c r="N474" s="1" t="s">
        <v>249</v>
      </c>
      <c r="O474" s="1">
        <f t="shared" si="63"/>
        <v>171</v>
      </c>
      <c r="P474" s="1" t="s">
        <v>250</v>
      </c>
      <c r="Q474" s="1" t="s">
        <v>250</v>
      </c>
    </row>
    <row r="475" spans="2:17" x14ac:dyDescent="0.15">
      <c r="B475" s="8" t="str">
        <f>VLOOKUP(G475,角色!A:B,2,FALSE)</f>
        <v>飞将</v>
      </c>
      <c r="C475" s="8" t="str">
        <f t="shared" si="64"/>
        <v>主动技能3</v>
      </c>
      <c r="D475" s="8">
        <f t="shared" si="66"/>
        <v>9</v>
      </c>
      <c r="E475" s="8">
        <f t="shared" si="67"/>
        <v>10</v>
      </c>
      <c r="F475" s="8">
        <f t="shared" si="68"/>
        <v>3</v>
      </c>
      <c r="G475" s="8">
        <f t="shared" si="65"/>
        <v>8</v>
      </c>
      <c r="H475" t="str">
        <f t="shared" si="69"/>
        <v>飞将主动技能3等级9</v>
      </c>
      <c r="I475" t="str">
        <f t="shared" si="70"/>
        <v>飞将主动技能3等级10</v>
      </c>
      <c r="J475" s="1">
        <v>469</v>
      </c>
      <c r="K475" s="1" t="e">
        <f>VLOOKUP(H475,主动技能!$A:$B,2,FALSE)</f>
        <v>#N/A</v>
      </c>
      <c r="L475" s="1">
        <f>_xlfn.IFNA(VLOOKUP(I475,主动技能!$A:$B,2,FALSE),0)</f>
        <v>0</v>
      </c>
      <c r="M475">
        <f t="shared" si="62"/>
        <v>27</v>
      </c>
      <c r="N475" s="1" t="s">
        <v>249</v>
      </c>
      <c r="O475" s="1">
        <f t="shared" si="63"/>
        <v>172</v>
      </c>
      <c r="P475" s="1" t="s">
        <v>250</v>
      </c>
      <c r="Q475" s="1" t="s">
        <v>250</v>
      </c>
    </row>
    <row r="476" spans="2:17" x14ac:dyDescent="0.15">
      <c r="B476" s="8" t="str">
        <f>VLOOKUP(G476,角色!A:B,2,FALSE)</f>
        <v>飞将</v>
      </c>
      <c r="C476" s="8" t="str">
        <f t="shared" si="64"/>
        <v>主动技能3</v>
      </c>
      <c r="D476" s="8">
        <f t="shared" si="66"/>
        <v>10</v>
      </c>
      <c r="E476" s="8">
        <f t="shared" si="67"/>
        <v>11</v>
      </c>
      <c r="F476" s="8">
        <f t="shared" si="68"/>
        <v>3</v>
      </c>
      <c r="G476" s="8">
        <f t="shared" si="65"/>
        <v>8</v>
      </c>
      <c r="H476" t="str">
        <f t="shared" si="69"/>
        <v>飞将主动技能3等级10</v>
      </c>
      <c r="I476" t="str">
        <f t="shared" si="70"/>
        <v>飞将主动技能3等级11</v>
      </c>
      <c r="J476" s="1">
        <v>470</v>
      </c>
      <c r="K476" s="1" t="e">
        <f>VLOOKUP(H476,主动技能!$A:$B,2,FALSE)</f>
        <v>#N/A</v>
      </c>
      <c r="L476" s="1">
        <f>_xlfn.IFNA(VLOOKUP(I476,主动技能!$A:$B,2,FALSE),0)</f>
        <v>0</v>
      </c>
      <c r="M476">
        <f t="shared" ref="M476:M539" si="71">M456</f>
        <v>30</v>
      </c>
      <c r="N476" s="1" t="s">
        <v>249</v>
      </c>
      <c r="O476" s="1">
        <f t="shared" si="63"/>
        <v>173</v>
      </c>
      <c r="P476" s="1" t="s">
        <v>250</v>
      </c>
      <c r="Q476" s="1" t="s">
        <v>250</v>
      </c>
    </row>
    <row r="477" spans="2:17" x14ac:dyDescent="0.15">
      <c r="B477" s="8" t="str">
        <f>VLOOKUP(G477,角色!A:B,2,FALSE)</f>
        <v>飞将</v>
      </c>
      <c r="C477" s="8" t="str">
        <f t="shared" si="64"/>
        <v>主动技能3</v>
      </c>
      <c r="D477" s="8">
        <f t="shared" si="66"/>
        <v>11</v>
      </c>
      <c r="E477" s="8">
        <f t="shared" si="67"/>
        <v>12</v>
      </c>
      <c r="F477" s="8">
        <f t="shared" si="68"/>
        <v>3</v>
      </c>
      <c r="G477" s="8">
        <f t="shared" si="65"/>
        <v>8</v>
      </c>
      <c r="H477" t="str">
        <f t="shared" si="69"/>
        <v>飞将主动技能3等级11</v>
      </c>
      <c r="I477" t="str">
        <f t="shared" si="70"/>
        <v>飞将主动技能3等级12</v>
      </c>
      <c r="J477" s="1">
        <v>471</v>
      </c>
      <c r="K477" s="1" t="e">
        <f>VLOOKUP(H477,主动技能!$A:$B,2,FALSE)</f>
        <v>#N/A</v>
      </c>
      <c r="L477" s="1">
        <f>_xlfn.IFNA(VLOOKUP(I477,主动技能!$A:$B,2,FALSE),0)</f>
        <v>0</v>
      </c>
      <c r="M477">
        <f t="shared" si="71"/>
        <v>33</v>
      </c>
      <c r="N477" s="1" t="s">
        <v>249</v>
      </c>
      <c r="O477" s="1">
        <f t="shared" si="63"/>
        <v>174</v>
      </c>
      <c r="P477" s="1" t="s">
        <v>250</v>
      </c>
      <c r="Q477" s="1" t="s">
        <v>250</v>
      </c>
    </row>
    <row r="478" spans="2:17" x14ac:dyDescent="0.15">
      <c r="B478" s="8" t="str">
        <f>VLOOKUP(G478,角色!A:B,2,FALSE)</f>
        <v>飞将</v>
      </c>
      <c r="C478" s="8" t="str">
        <f t="shared" si="64"/>
        <v>主动技能3</v>
      </c>
      <c r="D478" s="8">
        <f t="shared" si="66"/>
        <v>12</v>
      </c>
      <c r="E478" s="8">
        <f t="shared" si="67"/>
        <v>13</v>
      </c>
      <c r="F478" s="8">
        <f t="shared" si="68"/>
        <v>3</v>
      </c>
      <c r="G478" s="8">
        <f t="shared" si="65"/>
        <v>8</v>
      </c>
      <c r="H478" t="str">
        <f t="shared" si="69"/>
        <v>飞将主动技能3等级12</v>
      </c>
      <c r="I478" t="str">
        <f t="shared" si="70"/>
        <v>飞将主动技能3等级13</v>
      </c>
      <c r="J478" s="1">
        <v>472</v>
      </c>
      <c r="K478" s="1" t="e">
        <f>VLOOKUP(H478,主动技能!$A:$B,2,FALSE)</f>
        <v>#N/A</v>
      </c>
      <c r="L478" s="1">
        <f>_xlfn.IFNA(VLOOKUP(I478,主动技能!$A:$B,2,FALSE),0)</f>
        <v>0</v>
      </c>
      <c r="M478">
        <f t="shared" si="71"/>
        <v>36</v>
      </c>
      <c r="N478" s="1" t="s">
        <v>249</v>
      </c>
      <c r="O478" s="1">
        <f t="shared" si="63"/>
        <v>175</v>
      </c>
      <c r="P478" s="1" t="s">
        <v>250</v>
      </c>
      <c r="Q478" s="1" t="s">
        <v>250</v>
      </c>
    </row>
    <row r="479" spans="2:17" x14ac:dyDescent="0.15">
      <c r="B479" s="8" t="str">
        <f>VLOOKUP(G479,角色!A:B,2,FALSE)</f>
        <v>飞将</v>
      </c>
      <c r="C479" s="8" t="str">
        <f t="shared" si="64"/>
        <v>主动技能3</v>
      </c>
      <c r="D479" s="8">
        <f t="shared" si="66"/>
        <v>13</v>
      </c>
      <c r="E479" s="8">
        <f t="shared" si="67"/>
        <v>14</v>
      </c>
      <c r="F479" s="8">
        <f t="shared" si="68"/>
        <v>3</v>
      </c>
      <c r="G479" s="8">
        <f t="shared" si="65"/>
        <v>8</v>
      </c>
      <c r="H479" t="str">
        <f t="shared" si="69"/>
        <v>飞将主动技能3等级13</v>
      </c>
      <c r="I479" t="str">
        <f t="shared" si="70"/>
        <v>飞将主动技能3等级14</v>
      </c>
      <c r="J479" s="1">
        <v>473</v>
      </c>
      <c r="K479" s="1" t="e">
        <f>VLOOKUP(H479,主动技能!$A:$B,2,FALSE)</f>
        <v>#N/A</v>
      </c>
      <c r="L479" s="1">
        <f>_xlfn.IFNA(VLOOKUP(I479,主动技能!$A:$B,2,FALSE),0)</f>
        <v>0</v>
      </c>
      <c r="M479">
        <f t="shared" si="71"/>
        <v>39</v>
      </c>
      <c r="N479" s="1" t="s">
        <v>249</v>
      </c>
      <c r="O479" s="1">
        <f t="shared" si="63"/>
        <v>176</v>
      </c>
      <c r="P479" s="1" t="s">
        <v>250</v>
      </c>
      <c r="Q479" s="1" t="s">
        <v>250</v>
      </c>
    </row>
    <row r="480" spans="2:17" x14ac:dyDescent="0.15">
      <c r="B480" s="8" t="str">
        <f>VLOOKUP(G480,角色!A:B,2,FALSE)</f>
        <v>飞将</v>
      </c>
      <c r="C480" s="8" t="str">
        <f t="shared" si="64"/>
        <v>主动技能3</v>
      </c>
      <c r="D480" s="8">
        <f t="shared" si="66"/>
        <v>14</v>
      </c>
      <c r="E480" s="8">
        <f t="shared" si="67"/>
        <v>15</v>
      </c>
      <c r="F480" s="8">
        <f t="shared" si="68"/>
        <v>3</v>
      </c>
      <c r="G480" s="8">
        <f t="shared" si="65"/>
        <v>8</v>
      </c>
      <c r="H480" t="str">
        <f t="shared" si="69"/>
        <v>飞将主动技能3等级14</v>
      </c>
      <c r="I480" t="str">
        <f t="shared" si="70"/>
        <v>飞将主动技能3等级15</v>
      </c>
      <c r="J480" s="1">
        <v>474</v>
      </c>
      <c r="K480" s="1" t="e">
        <f>VLOOKUP(H480,主动技能!$A:$B,2,FALSE)</f>
        <v>#N/A</v>
      </c>
      <c r="L480" s="1">
        <f>_xlfn.IFNA(VLOOKUP(I480,主动技能!$A:$B,2,FALSE),0)</f>
        <v>0</v>
      </c>
      <c r="M480">
        <f t="shared" si="71"/>
        <v>42</v>
      </c>
      <c r="N480" s="1" t="s">
        <v>249</v>
      </c>
      <c r="O480" s="1">
        <f t="shared" si="63"/>
        <v>177</v>
      </c>
      <c r="P480" s="1" t="s">
        <v>250</v>
      </c>
      <c r="Q480" s="1" t="s">
        <v>250</v>
      </c>
    </row>
    <row r="481" spans="2:17" x14ac:dyDescent="0.15">
      <c r="B481" s="8" t="str">
        <f>VLOOKUP(G481,角色!A:B,2,FALSE)</f>
        <v>飞将</v>
      </c>
      <c r="C481" s="8" t="str">
        <f t="shared" si="64"/>
        <v>主动技能3</v>
      </c>
      <c r="D481" s="8">
        <f t="shared" si="66"/>
        <v>15</v>
      </c>
      <c r="E481" s="8">
        <f t="shared" si="67"/>
        <v>16</v>
      </c>
      <c r="F481" s="8">
        <f t="shared" si="68"/>
        <v>3</v>
      </c>
      <c r="G481" s="8">
        <f t="shared" si="65"/>
        <v>8</v>
      </c>
      <c r="H481" t="str">
        <f t="shared" si="69"/>
        <v>飞将主动技能3等级15</v>
      </c>
      <c r="I481" t="str">
        <f t="shared" si="70"/>
        <v>飞将主动技能3等级16</v>
      </c>
      <c r="J481" s="1">
        <v>475</v>
      </c>
      <c r="K481" s="1" t="e">
        <f>VLOOKUP(H481,主动技能!$A:$B,2,FALSE)</f>
        <v>#N/A</v>
      </c>
      <c r="L481" s="1">
        <f>_xlfn.IFNA(VLOOKUP(I481,主动技能!$A:$B,2,FALSE),0)</f>
        <v>0</v>
      </c>
      <c r="M481">
        <f t="shared" si="71"/>
        <v>45</v>
      </c>
      <c r="N481" s="1" t="s">
        <v>249</v>
      </c>
      <c r="O481" s="1">
        <f t="shared" si="63"/>
        <v>178</v>
      </c>
      <c r="P481" s="1" t="s">
        <v>250</v>
      </c>
      <c r="Q481" s="1" t="s">
        <v>250</v>
      </c>
    </row>
    <row r="482" spans="2:17" x14ac:dyDescent="0.15">
      <c r="B482" s="8" t="str">
        <f>VLOOKUP(G482,角色!A:B,2,FALSE)</f>
        <v>飞将</v>
      </c>
      <c r="C482" s="8" t="str">
        <f t="shared" si="64"/>
        <v>主动技能3</v>
      </c>
      <c r="D482" s="8">
        <f t="shared" si="66"/>
        <v>16</v>
      </c>
      <c r="E482" s="8">
        <f t="shared" si="67"/>
        <v>17</v>
      </c>
      <c r="F482" s="8">
        <f t="shared" si="68"/>
        <v>3</v>
      </c>
      <c r="G482" s="8">
        <f t="shared" si="65"/>
        <v>8</v>
      </c>
      <c r="H482" t="str">
        <f t="shared" si="69"/>
        <v>飞将主动技能3等级16</v>
      </c>
      <c r="I482" t="str">
        <f t="shared" si="70"/>
        <v>飞将主动技能3等级17</v>
      </c>
      <c r="J482" s="1">
        <v>476</v>
      </c>
      <c r="K482" s="1" t="e">
        <f>VLOOKUP(H482,主动技能!$A:$B,2,FALSE)</f>
        <v>#N/A</v>
      </c>
      <c r="L482" s="1">
        <f>_xlfn.IFNA(VLOOKUP(I482,主动技能!$A:$B,2,FALSE),0)</f>
        <v>0</v>
      </c>
      <c r="M482">
        <f t="shared" si="71"/>
        <v>48</v>
      </c>
      <c r="N482" s="1" t="s">
        <v>249</v>
      </c>
      <c r="O482" s="1">
        <f t="shared" si="63"/>
        <v>179</v>
      </c>
      <c r="P482" s="1" t="s">
        <v>250</v>
      </c>
      <c r="Q482" s="1" t="s">
        <v>250</v>
      </c>
    </row>
    <row r="483" spans="2:17" x14ac:dyDescent="0.15">
      <c r="B483" s="8" t="str">
        <f>VLOOKUP(G483,角色!A:B,2,FALSE)</f>
        <v>飞将</v>
      </c>
      <c r="C483" s="8" t="str">
        <f t="shared" si="64"/>
        <v>主动技能3</v>
      </c>
      <c r="D483" s="8">
        <f t="shared" si="66"/>
        <v>17</v>
      </c>
      <c r="E483" s="8">
        <f t="shared" si="67"/>
        <v>18</v>
      </c>
      <c r="F483" s="8">
        <f t="shared" si="68"/>
        <v>3</v>
      </c>
      <c r="G483" s="8">
        <f t="shared" si="65"/>
        <v>8</v>
      </c>
      <c r="H483" t="str">
        <f t="shared" si="69"/>
        <v>飞将主动技能3等级17</v>
      </c>
      <c r="I483" t="str">
        <f t="shared" si="70"/>
        <v>飞将主动技能3等级18</v>
      </c>
      <c r="J483" s="1">
        <v>477</v>
      </c>
      <c r="K483" s="1" t="e">
        <f>VLOOKUP(H483,主动技能!$A:$B,2,FALSE)</f>
        <v>#N/A</v>
      </c>
      <c r="L483" s="1">
        <f>_xlfn.IFNA(VLOOKUP(I483,主动技能!$A:$B,2,FALSE),0)</f>
        <v>0</v>
      </c>
      <c r="M483">
        <f t="shared" si="71"/>
        <v>51</v>
      </c>
      <c r="N483" s="1" t="s">
        <v>249</v>
      </c>
      <c r="O483" s="1">
        <f t="shared" si="63"/>
        <v>180</v>
      </c>
      <c r="P483" s="1" t="s">
        <v>250</v>
      </c>
      <c r="Q483" s="1" t="s">
        <v>250</v>
      </c>
    </row>
    <row r="484" spans="2:17" x14ac:dyDescent="0.15">
      <c r="B484" s="8" t="str">
        <f>VLOOKUP(G484,角色!A:B,2,FALSE)</f>
        <v>飞将</v>
      </c>
      <c r="C484" s="8" t="str">
        <f t="shared" si="64"/>
        <v>主动技能3</v>
      </c>
      <c r="D484" s="8">
        <f t="shared" si="66"/>
        <v>18</v>
      </c>
      <c r="E484" s="8">
        <f t="shared" si="67"/>
        <v>19</v>
      </c>
      <c r="F484" s="8">
        <f t="shared" si="68"/>
        <v>3</v>
      </c>
      <c r="G484" s="8">
        <f t="shared" si="65"/>
        <v>8</v>
      </c>
      <c r="H484" t="str">
        <f t="shared" si="69"/>
        <v>飞将主动技能3等级18</v>
      </c>
      <c r="I484" t="str">
        <f t="shared" si="70"/>
        <v>飞将主动技能3等级19</v>
      </c>
      <c r="J484" s="1">
        <v>478</v>
      </c>
      <c r="K484" s="1" t="e">
        <f>VLOOKUP(H484,主动技能!$A:$B,2,FALSE)</f>
        <v>#N/A</v>
      </c>
      <c r="L484" s="1">
        <f>_xlfn.IFNA(VLOOKUP(I484,主动技能!$A:$B,2,FALSE),0)</f>
        <v>0</v>
      </c>
      <c r="M484">
        <f t="shared" si="71"/>
        <v>54</v>
      </c>
      <c r="N484" s="1" t="s">
        <v>249</v>
      </c>
      <c r="O484" s="1">
        <f t="shared" si="63"/>
        <v>181</v>
      </c>
      <c r="P484" s="1" t="s">
        <v>250</v>
      </c>
      <c r="Q484" s="1" t="s">
        <v>250</v>
      </c>
    </row>
    <row r="485" spans="2:17" x14ac:dyDescent="0.15">
      <c r="B485" s="8" t="str">
        <f>VLOOKUP(G485,角色!A:B,2,FALSE)</f>
        <v>飞将</v>
      </c>
      <c r="C485" s="8" t="str">
        <f t="shared" si="64"/>
        <v>主动技能3</v>
      </c>
      <c r="D485" s="8">
        <f t="shared" si="66"/>
        <v>19</v>
      </c>
      <c r="E485" s="8">
        <f t="shared" si="67"/>
        <v>20</v>
      </c>
      <c r="F485" s="8">
        <f t="shared" si="68"/>
        <v>3</v>
      </c>
      <c r="G485" s="8">
        <f t="shared" si="65"/>
        <v>8</v>
      </c>
      <c r="H485" t="str">
        <f t="shared" si="69"/>
        <v>飞将主动技能3等级19</v>
      </c>
      <c r="I485" t="str">
        <f t="shared" si="70"/>
        <v>飞将主动技能3等级20</v>
      </c>
      <c r="J485" s="1">
        <v>479</v>
      </c>
      <c r="K485" s="1" t="e">
        <f>VLOOKUP(H485,主动技能!$A:$B,2,FALSE)</f>
        <v>#N/A</v>
      </c>
      <c r="L485" s="1">
        <f>_xlfn.IFNA(VLOOKUP(I485,主动技能!$A:$B,2,FALSE),0)</f>
        <v>0</v>
      </c>
      <c r="M485">
        <f t="shared" si="71"/>
        <v>57</v>
      </c>
      <c r="N485" s="1" t="s">
        <v>249</v>
      </c>
      <c r="O485" s="1">
        <f t="shared" si="63"/>
        <v>182</v>
      </c>
      <c r="P485" s="1" t="s">
        <v>250</v>
      </c>
      <c r="Q485" s="1" t="s">
        <v>250</v>
      </c>
    </row>
    <row r="486" spans="2:17" x14ac:dyDescent="0.15">
      <c r="B486" s="8" t="str">
        <f>VLOOKUP(G486,角色!A:B,2,FALSE)</f>
        <v>飞将</v>
      </c>
      <c r="C486" s="8" t="str">
        <f t="shared" si="64"/>
        <v>主动技能3</v>
      </c>
      <c r="D486" s="8">
        <f t="shared" si="66"/>
        <v>20</v>
      </c>
      <c r="E486" s="8">
        <f t="shared" si="67"/>
        <v>21</v>
      </c>
      <c r="F486" s="8">
        <f t="shared" si="68"/>
        <v>3</v>
      </c>
      <c r="G486" s="8">
        <f t="shared" si="65"/>
        <v>8</v>
      </c>
      <c r="H486" t="str">
        <f t="shared" si="69"/>
        <v>飞将主动技能3等级20</v>
      </c>
      <c r="I486" t="str">
        <f t="shared" si="70"/>
        <v>飞将主动技能3等级21</v>
      </c>
      <c r="J486" s="1">
        <v>480</v>
      </c>
      <c r="K486" s="1" t="e">
        <f>VLOOKUP(H486,主动技能!$A:$B,2,FALSE)</f>
        <v>#N/A</v>
      </c>
      <c r="L486" s="1">
        <f>_xlfn.IFNA(VLOOKUP(I486,主动技能!$A:$B,2,FALSE),0)</f>
        <v>0</v>
      </c>
      <c r="M486">
        <f t="shared" si="71"/>
        <v>60</v>
      </c>
      <c r="N486" s="1" t="s">
        <v>249</v>
      </c>
      <c r="O486" s="1">
        <f t="shared" si="63"/>
        <v>183</v>
      </c>
      <c r="P486" s="1" t="s">
        <v>250</v>
      </c>
      <c r="Q486" s="1" t="s">
        <v>250</v>
      </c>
    </row>
    <row r="487" spans="2:17" x14ac:dyDescent="0.15">
      <c r="B487" s="8" t="str">
        <f>VLOOKUP(G487,角色!A:B,2,FALSE)</f>
        <v>胧月</v>
      </c>
      <c r="C487" s="8" t="str">
        <f t="shared" si="64"/>
        <v>主动技能1</v>
      </c>
      <c r="D487" s="8">
        <f t="shared" si="66"/>
        <v>1</v>
      </c>
      <c r="E487" s="8">
        <f t="shared" si="67"/>
        <v>2</v>
      </c>
      <c r="F487" s="8">
        <f t="shared" si="68"/>
        <v>1</v>
      </c>
      <c r="G487" s="8">
        <f t="shared" si="65"/>
        <v>9</v>
      </c>
      <c r="H487" t="str">
        <f t="shared" si="69"/>
        <v>胧月主动技能1等级1</v>
      </c>
      <c r="I487" t="str">
        <f t="shared" si="70"/>
        <v>胧月主动技能1等级2</v>
      </c>
      <c r="J487" s="1">
        <v>481</v>
      </c>
      <c r="K487" s="1" t="e">
        <f>VLOOKUP(H487,主动技能!$A:$B,2,FALSE)</f>
        <v>#N/A</v>
      </c>
      <c r="L487" s="1">
        <f>_xlfn.IFNA(VLOOKUP(I487,主动技能!$A:$B,2,FALSE),0)</f>
        <v>0</v>
      </c>
      <c r="M487">
        <f t="shared" si="71"/>
        <v>3</v>
      </c>
      <c r="N487" s="1" t="s">
        <v>249</v>
      </c>
      <c r="O487" s="1">
        <f t="shared" si="63"/>
        <v>184</v>
      </c>
      <c r="P487" s="1" t="s">
        <v>250</v>
      </c>
      <c r="Q487" s="1" t="s">
        <v>250</v>
      </c>
    </row>
    <row r="488" spans="2:17" x14ac:dyDescent="0.15">
      <c r="B488" s="8" t="str">
        <f>VLOOKUP(G488,角色!A:B,2,FALSE)</f>
        <v>胧月</v>
      </c>
      <c r="C488" s="8" t="str">
        <f t="shared" si="64"/>
        <v>主动技能1</v>
      </c>
      <c r="D488" s="8">
        <f t="shared" si="66"/>
        <v>2</v>
      </c>
      <c r="E488" s="8">
        <f t="shared" si="67"/>
        <v>3</v>
      </c>
      <c r="F488" s="8">
        <f t="shared" si="68"/>
        <v>1</v>
      </c>
      <c r="G488" s="8">
        <f t="shared" si="65"/>
        <v>9</v>
      </c>
      <c r="H488" t="str">
        <f t="shared" si="69"/>
        <v>胧月主动技能1等级2</v>
      </c>
      <c r="I488" t="str">
        <f t="shared" si="70"/>
        <v>胧月主动技能1等级3</v>
      </c>
      <c r="J488" s="1">
        <v>482</v>
      </c>
      <c r="K488" s="1" t="e">
        <f>VLOOKUP(H488,主动技能!$A:$B,2,FALSE)</f>
        <v>#N/A</v>
      </c>
      <c r="L488" s="1">
        <f>_xlfn.IFNA(VLOOKUP(I488,主动技能!$A:$B,2,FALSE),0)</f>
        <v>0</v>
      </c>
      <c r="M488">
        <f t="shared" si="71"/>
        <v>6</v>
      </c>
      <c r="N488" s="1" t="s">
        <v>249</v>
      </c>
      <c r="O488" s="1">
        <f t="shared" si="63"/>
        <v>185</v>
      </c>
      <c r="P488" s="1" t="s">
        <v>250</v>
      </c>
      <c r="Q488" s="1" t="s">
        <v>250</v>
      </c>
    </row>
    <row r="489" spans="2:17" x14ac:dyDescent="0.15">
      <c r="B489" s="8" t="str">
        <f>VLOOKUP(G489,角色!A:B,2,FALSE)</f>
        <v>胧月</v>
      </c>
      <c r="C489" s="8" t="str">
        <f t="shared" si="64"/>
        <v>主动技能1</v>
      </c>
      <c r="D489" s="8">
        <f t="shared" si="66"/>
        <v>3</v>
      </c>
      <c r="E489" s="8">
        <f t="shared" si="67"/>
        <v>4</v>
      </c>
      <c r="F489" s="8">
        <f t="shared" si="68"/>
        <v>1</v>
      </c>
      <c r="G489" s="8">
        <f t="shared" si="65"/>
        <v>9</v>
      </c>
      <c r="H489" t="str">
        <f t="shared" si="69"/>
        <v>胧月主动技能1等级3</v>
      </c>
      <c r="I489" t="str">
        <f t="shared" si="70"/>
        <v>胧月主动技能1等级4</v>
      </c>
      <c r="J489" s="1">
        <v>483</v>
      </c>
      <c r="K489" s="1" t="e">
        <f>VLOOKUP(H489,主动技能!$A:$B,2,FALSE)</f>
        <v>#N/A</v>
      </c>
      <c r="L489" s="1">
        <f>_xlfn.IFNA(VLOOKUP(I489,主动技能!$A:$B,2,FALSE),0)</f>
        <v>0</v>
      </c>
      <c r="M489">
        <f t="shared" si="71"/>
        <v>9</v>
      </c>
      <c r="N489" s="1" t="s">
        <v>249</v>
      </c>
      <c r="O489" s="1">
        <f t="shared" si="63"/>
        <v>186</v>
      </c>
      <c r="P489" s="1" t="s">
        <v>250</v>
      </c>
      <c r="Q489" s="1" t="s">
        <v>250</v>
      </c>
    </row>
    <row r="490" spans="2:17" x14ac:dyDescent="0.15">
      <c r="B490" s="8" t="str">
        <f>VLOOKUP(G490,角色!A:B,2,FALSE)</f>
        <v>胧月</v>
      </c>
      <c r="C490" s="8" t="str">
        <f t="shared" si="64"/>
        <v>主动技能1</v>
      </c>
      <c r="D490" s="8">
        <f t="shared" si="66"/>
        <v>4</v>
      </c>
      <c r="E490" s="8">
        <f t="shared" si="67"/>
        <v>5</v>
      </c>
      <c r="F490" s="8">
        <f t="shared" si="68"/>
        <v>1</v>
      </c>
      <c r="G490" s="8">
        <f t="shared" si="65"/>
        <v>9</v>
      </c>
      <c r="H490" t="str">
        <f t="shared" si="69"/>
        <v>胧月主动技能1等级4</v>
      </c>
      <c r="I490" t="str">
        <f t="shared" si="70"/>
        <v>胧月主动技能1等级5</v>
      </c>
      <c r="J490" s="1">
        <v>484</v>
      </c>
      <c r="K490" s="1" t="e">
        <f>VLOOKUP(H490,主动技能!$A:$B,2,FALSE)</f>
        <v>#N/A</v>
      </c>
      <c r="L490" s="1">
        <f>_xlfn.IFNA(VLOOKUP(I490,主动技能!$A:$B,2,FALSE),0)</f>
        <v>0</v>
      </c>
      <c r="M490">
        <f t="shared" si="71"/>
        <v>12</v>
      </c>
      <c r="N490" s="1" t="s">
        <v>249</v>
      </c>
      <c r="O490" s="1">
        <f t="shared" si="63"/>
        <v>187</v>
      </c>
      <c r="P490" s="1" t="s">
        <v>250</v>
      </c>
      <c r="Q490" s="1" t="s">
        <v>250</v>
      </c>
    </row>
    <row r="491" spans="2:17" x14ac:dyDescent="0.15">
      <c r="B491" s="8" t="str">
        <f>VLOOKUP(G491,角色!A:B,2,FALSE)</f>
        <v>胧月</v>
      </c>
      <c r="C491" s="8" t="str">
        <f t="shared" si="64"/>
        <v>主动技能1</v>
      </c>
      <c r="D491" s="8">
        <f t="shared" si="66"/>
        <v>5</v>
      </c>
      <c r="E491" s="8">
        <f t="shared" si="67"/>
        <v>6</v>
      </c>
      <c r="F491" s="8">
        <f t="shared" si="68"/>
        <v>1</v>
      </c>
      <c r="G491" s="8">
        <f t="shared" si="65"/>
        <v>9</v>
      </c>
      <c r="H491" t="str">
        <f t="shared" si="69"/>
        <v>胧月主动技能1等级5</v>
      </c>
      <c r="I491" t="str">
        <f t="shared" si="70"/>
        <v>胧月主动技能1等级6</v>
      </c>
      <c r="J491" s="1">
        <v>485</v>
      </c>
      <c r="K491" s="1" t="e">
        <f>VLOOKUP(H491,主动技能!$A:$B,2,FALSE)</f>
        <v>#N/A</v>
      </c>
      <c r="L491" s="1">
        <f>_xlfn.IFNA(VLOOKUP(I491,主动技能!$A:$B,2,FALSE),0)</f>
        <v>0</v>
      </c>
      <c r="M491">
        <f t="shared" si="71"/>
        <v>15</v>
      </c>
      <c r="N491" s="1" t="s">
        <v>249</v>
      </c>
      <c r="O491" s="1">
        <f t="shared" ref="O491:O554" si="72">O392</f>
        <v>188</v>
      </c>
      <c r="P491" s="1" t="s">
        <v>250</v>
      </c>
      <c r="Q491" s="1" t="s">
        <v>250</v>
      </c>
    </row>
    <row r="492" spans="2:17" x14ac:dyDescent="0.15">
      <c r="B492" s="8" t="str">
        <f>VLOOKUP(G492,角色!A:B,2,FALSE)</f>
        <v>胧月</v>
      </c>
      <c r="C492" s="8" t="str">
        <f t="shared" si="64"/>
        <v>主动技能1</v>
      </c>
      <c r="D492" s="8">
        <f t="shared" si="66"/>
        <v>6</v>
      </c>
      <c r="E492" s="8">
        <f t="shared" si="67"/>
        <v>7</v>
      </c>
      <c r="F492" s="8">
        <f t="shared" si="68"/>
        <v>1</v>
      </c>
      <c r="G492" s="8">
        <f t="shared" si="65"/>
        <v>9</v>
      </c>
      <c r="H492" t="str">
        <f t="shared" si="69"/>
        <v>胧月主动技能1等级6</v>
      </c>
      <c r="I492" t="str">
        <f t="shared" si="70"/>
        <v>胧月主动技能1等级7</v>
      </c>
      <c r="J492" s="1">
        <v>486</v>
      </c>
      <c r="K492" s="1" t="e">
        <f>VLOOKUP(H492,主动技能!$A:$B,2,FALSE)</f>
        <v>#N/A</v>
      </c>
      <c r="L492" s="1">
        <f>_xlfn.IFNA(VLOOKUP(I492,主动技能!$A:$B,2,FALSE),0)</f>
        <v>0</v>
      </c>
      <c r="M492">
        <f t="shared" si="71"/>
        <v>18</v>
      </c>
      <c r="N492" s="1" t="s">
        <v>249</v>
      </c>
      <c r="O492" s="1">
        <f t="shared" si="72"/>
        <v>189</v>
      </c>
      <c r="P492" s="1" t="s">
        <v>250</v>
      </c>
      <c r="Q492" s="1" t="s">
        <v>250</v>
      </c>
    </row>
    <row r="493" spans="2:17" x14ac:dyDescent="0.15">
      <c r="B493" s="8" t="str">
        <f>VLOOKUP(G493,角色!A:B,2,FALSE)</f>
        <v>胧月</v>
      </c>
      <c r="C493" s="8" t="str">
        <f t="shared" si="64"/>
        <v>主动技能1</v>
      </c>
      <c r="D493" s="8">
        <f t="shared" si="66"/>
        <v>7</v>
      </c>
      <c r="E493" s="8">
        <f t="shared" si="67"/>
        <v>8</v>
      </c>
      <c r="F493" s="8">
        <f t="shared" si="68"/>
        <v>1</v>
      </c>
      <c r="G493" s="8">
        <f t="shared" si="65"/>
        <v>9</v>
      </c>
      <c r="H493" t="str">
        <f t="shared" si="69"/>
        <v>胧月主动技能1等级7</v>
      </c>
      <c r="I493" t="str">
        <f t="shared" si="70"/>
        <v>胧月主动技能1等级8</v>
      </c>
      <c r="J493" s="1">
        <v>487</v>
      </c>
      <c r="K493" s="1" t="e">
        <f>VLOOKUP(H493,主动技能!$A:$B,2,FALSE)</f>
        <v>#N/A</v>
      </c>
      <c r="L493" s="1">
        <f>_xlfn.IFNA(VLOOKUP(I493,主动技能!$A:$B,2,FALSE),0)</f>
        <v>0</v>
      </c>
      <c r="M493">
        <f t="shared" si="71"/>
        <v>21</v>
      </c>
      <c r="N493" s="1" t="s">
        <v>249</v>
      </c>
      <c r="O493" s="1">
        <f t="shared" si="72"/>
        <v>190</v>
      </c>
      <c r="P493" s="1" t="s">
        <v>250</v>
      </c>
      <c r="Q493" s="1" t="s">
        <v>250</v>
      </c>
    </row>
    <row r="494" spans="2:17" x14ac:dyDescent="0.15">
      <c r="B494" s="8" t="str">
        <f>VLOOKUP(G494,角色!A:B,2,FALSE)</f>
        <v>胧月</v>
      </c>
      <c r="C494" s="8" t="str">
        <f t="shared" si="64"/>
        <v>主动技能1</v>
      </c>
      <c r="D494" s="8">
        <f t="shared" si="66"/>
        <v>8</v>
      </c>
      <c r="E494" s="8">
        <f t="shared" si="67"/>
        <v>9</v>
      </c>
      <c r="F494" s="8">
        <f t="shared" si="68"/>
        <v>1</v>
      </c>
      <c r="G494" s="8">
        <f t="shared" si="65"/>
        <v>9</v>
      </c>
      <c r="H494" t="str">
        <f t="shared" si="69"/>
        <v>胧月主动技能1等级8</v>
      </c>
      <c r="I494" t="str">
        <f t="shared" si="70"/>
        <v>胧月主动技能1等级9</v>
      </c>
      <c r="J494" s="1">
        <v>488</v>
      </c>
      <c r="K494" s="1" t="e">
        <f>VLOOKUP(H494,主动技能!$A:$B,2,FALSE)</f>
        <v>#N/A</v>
      </c>
      <c r="L494" s="1">
        <f>_xlfn.IFNA(VLOOKUP(I494,主动技能!$A:$B,2,FALSE),0)</f>
        <v>0</v>
      </c>
      <c r="M494">
        <f t="shared" si="71"/>
        <v>24</v>
      </c>
      <c r="N494" s="1" t="s">
        <v>249</v>
      </c>
      <c r="O494" s="1">
        <f t="shared" si="72"/>
        <v>191</v>
      </c>
      <c r="P494" s="1" t="s">
        <v>250</v>
      </c>
      <c r="Q494" s="1" t="s">
        <v>250</v>
      </c>
    </row>
    <row r="495" spans="2:17" x14ac:dyDescent="0.15">
      <c r="B495" s="8" t="str">
        <f>VLOOKUP(G495,角色!A:B,2,FALSE)</f>
        <v>胧月</v>
      </c>
      <c r="C495" s="8" t="str">
        <f t="shared" si="64"/>
        <v>主动技能1</v>
      </c>
      <c r="D495" s="8">
        <f t="shared" si="66"/>
        <v>9</v>
      </c>
      <c r="E495" s="8">
        <f t="shared" si="67"/>
        <v>10</v>
      </c>
      <c r="F495" s="8">
        <f t="shared" si="68"/>
        <v>1</v>
      </c>
      <c r="G495" s="8">
        <f t="shared" si="65"/>
        <v>9</v>
      </c>
      <c r="H495" t="str">
        <f t="shared" si="69"/>
        <v>胧月主动技能1等级9</v>
      </c>
      <c r="I495" t="str">
        <f t="shared" si="70"/>
        <v>胧月主动技能1等级10</v>
      </c>
      <c r="J495" s="1">
        <v>489</v>
      </c>
      <c r="K495" s="1" t="e">
        <f>VLOOKUP(H495,主动技能!$A:$B,2,FALSE)</f>
        <v>#N/A</v>
      </c>
      <c r="L495" s="1">
        <f>_xlfn.IFNA(VLOOKUP(I495,主动技能!$A:$B,2,FALSE),0)</f>
        <v>0</v>
      </c>
      <c r="M495">
        <f t="shared" si="71"/>
        <v>27</v>
      </c>
      <c r="N495" s="1" t="s">
        <v>249</v>
      </c>
      <c r="O495" s="1">
        <f t="shared" si="72"/>
        <v>192</v>
      </c>
      <c r="P495" s="1" t="s">
        <v>250</v>
      </c>
      <c r="Q495" s="1" t="s">
        <v>250</v>
      </c>
    </row>
    <row r="496" spans="2:17" x14ac:dyDescent="0.15">
      <c r="B496" s="8" t="str">
        <f>VLOOKUP(G496,角色!A:B,2,FALSE)</f>
        <v>胧月</v>
      </c>
      <c r="C496" s="8" t="str">
        <f t="shared" si="64"/>
        <v>主动技能1</v>
      </c>
      <c r="D496" s="8">
        <f t="shared" si="66"/>
        <v>10</v>
      </c>
      <c r="E496" s="8">
        <f t="shared" si="67"/>
        <v>11</v>
      </c>
      <c r="F496" s="8">
        <f t="shared" si="68"/>
        <v>1</v>
      </c>
      <c r="G496" s="8">
        <f t="shared" si="65"/>
        <v>9</v>
      </c>
      <c r="H496" t="str">
        <f t="shared" si="69"/>
        <v>胧月主动技能1等级10</v>
      </c>
      <c r="I496" t="str">
        <f t="shared" si="70"/>
        <v>胧月主动技能1等级11</v>
      </c>
      <c r="J496" s="1">
        <v>490</v>
      </c>
      <c r="K496" s="1" t="e">
        <f>VLOOKUP(H496,主动技能!$A:$B,2,FALSE)</f>
        <v>#N/A</v>
      </c>
      <c r="L496" s="1">
        <f>_xlfn.IFNA(VLOOKUP(I496,主动技能!$A:$B,2,FALSE),0)</f>
        <v>0</v>
      </c>
      <c r="M496">
        <f t="shared" si="71"/>
        <v>30</v>
      </c>
      <c r="N496" s="1" t="s">
        <v>249</v>
      </c>
      <c r="O496" s="1">
        <f t="shared" si="72"/>
        <v>193</v>
      </c>
      <c r="P496" s="1" t="s">
        <v>250</v>
      </c>
      <c r="Q496" s="1" t="s">
        <v>250</v>
      </c>
    </row>
    <row r="497" spans="2:17" x14ac:dyDescent="0.15">
      <c r="B497" s="8" t="str">
        <f>VLOOKUP(G497,角色!A:B,2,FALSE)</f>
        <v>胧月</v>
      </c>
      <c r="C497" s="8" t="str">
        <f t="shared" si="64"/>
        <v>主动技能1</v>
      </c>
      <c r="D497" s="8">
        <f t="shared" si="66"/>
        <v>11</v>
      </c>
      <c r="E497" s="8">
        <f t="shared" si="67"/>
        <v>12</v>
      </c>
      <c r="F497" s="8">
        <f t="shared" si="68"/>
        <v>1</v>
      </c>
      <c r="G497" s="8">
        <f t="shared" si="65"/>
        <v>9</v>
      </c>
      <c r="H497" t="str">
        <f t="shared" si="69"/>
        <v>胧月主动技能1等级11</v>
      </c>
      <c r="I497" t="str">
        <f t="shared" si="70"/>
        <v>胧月主动技能1等级12</v>
      </c>
      <c r="J497" s="1">
        <v>491</v>
      </c>
      <c r="K497" s="1" t="e">
        <f>VLOOKUP(H497,主动技能!$A:$B,2,FALSE)</f>
        <v>#N/A</v>
      </c>
      <c r="L497" s="1">
        <f>_xlfn.IFNA(VLOOKUP(I497,主动技能!$A:$B,2,FALSE),0)</f>
        <v>0</v>
      </c>
      <c r="M497">
        <f t="shared" si="71"/>
        <v>33</v>
      </c>
      <c r="N497" s="1" t="s">
        <v>249</v>
      </c>
      <c r="O497" s="1">
        <f t="shared" si="72"/>
        <v>194</v>
      </c>
      <c r="P497" s="1" t="s">
        <v>250</v>
      </c>
      <c r="Q497" s="1" t="s">
        <v>250</v>
      </c>
    </row>
    <row r="498" spans="2:17" x14ac:dyDescent="0.15">
      <c r="B498" s="8" t="str">
        <f>VLOOKUP(G498,角色!A:B,2,FALSE)</f>
        <v>胧月</v>
      </c>
      <c r="C498" s="8" t="str">
        <f t="shared" si="64"/>
        <v>主动技能1</v>
      </c>
      <c r="D498" s="8">
        <f t="shared" si="66"/>
        <v>12</v>
      </c>
      <c r="E498" s="8">
        <f t="shared" si="67"/>
        <v>13</v>
      </c>
      <c r="F498" s="8">
        <f t="shared" si="68"/>
        <v>1</v>
      </c>
      <c r="G498" s="8">
        <f t="shared" si="65"/>
        <v>9</v>
      </c>
      <c r="H498" t="str">
        <f t="shared" si="69"/>
        <v>胧月主动技能1等级12</v>
      </c>
      <c r="I498" t="str">
        <f t="shared" si="70"/>
        <v>胧月主动技能1等级13</v>
      </c>
      <c r="J498" s="1">
        <v>492</v>
      </c>
      <c r="K498" s="1" t="e">
        <f>VLOOKUP(H498,主动技能!$A:$B,2,FALSE)</f>
        <v>#N/A</v>
      </c>
      <c r="L498" s="1">
        <f>_xlfn.IFNA(VLOOKUP(I498,主动技能!$A:$B,2,FALSE),0)</f>
        <v>0</v>
      </c>
      <c r="M498">
        <f t="shared" si="71"/>
        <v>36</v>
      </c>
      <c r="N498" s="1" t="s">
        <v>249</v>
      </c>
      <c r="O498" s="1">
        <f t="shared" si="72"/>
        <v>195</v>
      </c>
      <c r="P498" s="1" t="s">
        <v>250</v>
      </c>
      <c r="Q498" s="1" t="s">
        <v>250</v>
      </c>
    </row>
    <row r="499" spans="2:17" x14ac:dyDescent="0.15">
      <c r="B499" s="8" t="str">
        <f>VLOOKUP(G499,角色!A:B,2,FALSE)</f>
        <v>胧月</v>
      </c>
      <c r="C499" s="8" t="str">
        <f t="shared" si="64"/>
        <v>主动技能1</v>
      </c>
      <c r="D499" s="8">
        <f t="shared" si="66"/>
        <v>13</v>
      </c>
      <c r="E499" s="8">
        <f t="shared" si="67"/>
        <v>14</v>
      </c>
      <c r="F499" s="8">
        <f t="shared" si="68"/>
        <v>1</v>
      </c>
      <c r="G499" s="8">
        <f t="shared" si="65"/>
        <v>9</v>
      </c>
      <c r="H499" t="str">
        <f t="shared" si="69"/>
        <v>胧月主动技能1等级13</v>
      </c>
      <c r="I499" t="str">
        <f t="shared" si="70"/>
        <v>胧月主动技能1等级14</v>
      </c>
      <c r="J499" s="1">
        <v>493</v>
      </c>
      <c r="K499" s="1" t="e">
        <f>VLOOKUP(H499,主动技能!$A:$B,2,FALSE)</f>
        <v>#N/A</v>
      </c>
      <c r="L499" s="1">
        <f>_xlfn.IFNA(VLOOKUP(I499,主动技能!$A:$B,2,FALSE),0)</f>
        <v>0</v>
      </c>
      <c r="M499">
        <f t="shared" si="71"/>
        <v>39</v>
      </c>
      <c r="N499" s="1" t="s">
        <v>249</v>
      </c>
      <c r="O499" s="1">
        <f t="shared" si="72"/>
        <v>196</v>
      </c>
      <c r="P499" s="1" t="s">
        <v>250</v>
      </c>
      <c r="Q499" s="1" t="s">
        <v>250</v>
      </c>
    </row>
    <row r="500" spans="2:17" x14ac:dyDescent="0.15">
      <c r="B500" s="8" t="str">
        <f>VLOOKUP(G500,角色!A:B,2,FALSE)</f>
        <v>胧月</v>
      </c>
      <c r="C500" s="8" t="str">
        <f t="shared" si="64"/>
        <v>主动技能1</v>
      </c>
      <c r="D500" s="8">
        <f t="shared" si="66"/>
        <v>14</v>
      </c>
      <c r="E500" s="8">
        <f t="shared" si="67"/>
        <v>15</v>
      </c>
      <c r="F500" s="8">
        <f t="shared" si="68"/>
        <v>1</v>
      </c>
      <c r="G500" s="8">
        <f t="shared" si="65"/>
        <v>9</v>
      </c>
      <c r="H500" t="str">
        <f t="shared" si="69"/>
        <v>胧月主动技能1等级14</v>
      </c>
      <c r="I500" t="str">
        <f t="shared" si="70"/>
        <v>胧月主动技能1等级15</v>
      </c>
      <c r="J500" s="1">
        <v>494</v>
      </c>
      <c r="K500" s="1" t="e">
        <f>VLOOKUP(H500,主动技能!$A:$B,2,FALSE)</f>
        <v>#N/A</v>
      </c>
      <c r="L500" s="1">
        <f>_xlfn.IFNA(VLOOKUP(I500,主动技能!$A:$B,2,FALSE),0)</f>
        <v>0</v>
      </c>
      <c r="M500">
        <f t="shared" si="71"/>
        <v>42</v>
      </c>
      <c r="N500" s="1" t="s">
        <v>249</v>
      </c>
      <c r="O500" s="1">
        <f t="shared" si="72"/>
        <v>197</v>
      </c>
      <c r="P500" s="1" t="s">
        <v>250</v>
      </c>
      <c r="Q500" s="1" t="s">
        <v>250</v>
      </c>
    </row>
    <row r="501" spans="2:17" x14ac:dyDescent="0.15">
      <c r="B501" s="8" t="str">
        <f>VLOOKUP(G501,角色!A:B,2,FALSE)</f>
        <v>胧月</v>
      </c>
      <c r="C501" s="8" t="str">
        <f t="shared" si="64"/>
        <v>主动技能1</v>
      </c>
      <c r="D501" s="8">
        <f t="shared" si="66"/>
        <v>15</v>
      </c>
      <c r="E501" s="8">
        <f t="shared" si="67"/>
        <v>16</v>
      </c>
      <c r="F501" s="8">
        <f t="shared" si="68"/>
        <v>1</v>
      </c>
      <c r="G501" s="8">
        <f t="shared" si="65"/>
        <v>9</v>
      </c>
      <c r="H501" t="str">
        <f t="shared" si="69"/>
        <v>胧月主动技能1等级15</v>
      </c>
      <c r="I501" t="str">
        <f t="shared" si="70"/>
        <v>胧月主动技能1等级16</v>
      </c>
      <c r="J501" s="1">
        <v>495</v>
      </c>
      <c r="K501" s="1" t="e">
        <f>VLOOKUP(H501,主动技能!$A:$B,2,FALSE)</f>
        <v>#N/A</v>
      </c>
      <c r="L501" s="1">
        <f>_xlfn.IFNA(VLOOKUP(I501,主动技能!$A:$B,2,FALSE),0)</f>
        <v>0</v>
      </c>
      <c r="M501">
        <f t="shared" si="71"/>
        <v>45</v>
      </c>
      <c r="N501" s="1" t="s">
        <v>249</v>
      </c>
      <c r="O501" s="1">
        <f t="shared" si="72"/>
        <v>198</v>
      </c>
      <c r="P501" s="1" t="s">
        <v>250</v>
      </c>
      <c r="Q501" s="1" t="s">
        <v>250</v>
      </c>
    </row>
    <row r="502" spans="2:17" x14ac:dyDescent="0.15">
      <c r="B502" s="8" t="str">
        <f>VLOOKUP(G502,角色!A:B,2,FALSE)</f>
        <v>胧月</v>
      </c>
      <c r="C502" s="8" t="str">
        <f t="shared" si="64"/>
        <v>主动技能1</v>
      </c>
      <c r="D502" s="8">
        <f t="shared" si="66"/>
        <v>16</v>
      </c>
      <c r="E502" s="8">
        <f t="shared" si="67"/>
        <v>17</v>
      </c>
      <c r="F502" s="8">
        <f t="shared" si="68"/>
        <v>1</v>
      </c>
      <c r="G502" s="8">
        <f t="shared" si="65"/>
        <v>9</v>
      </c>
      <c r="H502" t="str">
        <f t="shared" si="69"/>
        <v>胧月主动技能1等级16</v>
      </c>
      <c r="I502" t="str">
        <f t="shared" si="70"/>
        <v>胧月主动技能1等级17</v>
      </c>
      <c r="J502" s="1">
        <v>496</v>
      </c>
      <c r="K502" s="1" t="e">
        <f>VLOOKUP(H502,主动技能!$A:$B,2,FALSE)</f>
        <v>#N/A</v>
      </c>
      <c r="L502" s="1">
        <f>_xlfn.IFNA(VLOOKUP(I502,主动技能!$A:$B,2,FALSE),0)</f>
        <v>0</v>
      </c>
      <c r="M502">
        <f t="shared" si="71"/>
        <v>48</v>
      </c>
      <c r="N502" s="1" t="s">
        <v>249</v>
      </c>
      <c r="O502" s="1">
        <f t="shared" si="72"/>
        <v>100</v>
      </c>
      <c r="P502" s="1" t="s">
        <v>250</v>
      </c>
      <c r="Q502" s="1" t="s">
        <v>250</v>
      </c>
    </row>
    <row r="503" spans="2:17" x14ac:dyDescent="0.15">
      <c r="B503" s="8" t="str">
        <f>VLOOKUP(G503,角色!A:B,2,FALSE)</f>
        <v>胧月</v>
      </c>
      <c r="C503" s="8" t="str">
        <f t="shared" si="64"/>
        <v>主动技能1</v>
      </c>
      <c r="D503" s="8">
        <f t="shared" si="66"/>
        <v>17</v>
      </c>
      <c r="E503" s="8">
        <f t="shared" si="67"/>
        <v>18</v>
      </c>
      <c r="F503" s="8">
        <f t="shared" si="68"/>
        <v>1</v>
      </c>
      <c r="G503" s="8">
        <f t="shared" si="65"/>
        <v>9</v>
      </c>
      <c r="H503" t="str">
        <f t="shared" si="69"/>
        <v>胧月主动技能1等级17</v>
      </c>
      <c r="I503" t="str">
        <f t="shared" si="70"/>
        <v>胧月主动技能1等级18</v>
      </c>
      <c r="J503" s="1">
        <v>497</v>
      </c>
      <c r="K503" s="1" t="e">
        <f>VLOOKUP(H503,主动技能!$A:$B,2,FALSE)</f>
        <v>#N/A</v>
      </c>
      <c r="L503" s="1">
        <f>_xlfn.IFNA(VLOOKUP(I503,主动技能!$A:$B,2,FALSE),0)</f>
        <v>0</v>
      </c>
      <c r="M503">
        <f t="shared" si="71"/>
        <v>51</v>
      </c>
      <c r="N503" s="1" t="s">
        <v>249</v>
      </c>
      <c r="O503" s="1">
        <f t="shared" si="72"/>
        <v>101</v>
      </c>
      <c r="P503" s="1" t="s">
        <v>250</v>
      </c>
      <c r="Q503" s="1" t="s">
        <v>250</v>
      </c>
    </row>
    <row r="504" spans="2:17" x14ac:dyDescent="0.15">
      <c r="B504" s="8" t="str">
        <f>VLOOKUP(G504,角色!A:B,2,FALSE)</f>
        <v>胧月</v>
      </c>
      <c r="C504" s="8" t="str">
        <f t="shared" si="64"/>
        <v>主动技能1</v>
      </c>
      <c r="D504" s="8">
        <f t="shared" si="66"/>
        <v>18</v>
      </c>
      <c r="E504" s="8">
        <f t="shared" si="67"/>
        <v>19</v>
      </c>
      <c r="F504" s="8">
        <f t="shared" si="68"/>
        <v>1</v>
      </c>
      <c r="G504" s="8">
        <f t="shared" si="65"/>
        <v>9</v>
      </c>
      <c r="H504" t="str">
        <f t="shared" si="69"/>
        <v>胧月主动技能1等级18</v>
      </c>
      <c r="I504" t="str">
        <f t="shared" si="70"/>
        <v>胧月主动技能1等级19</v>
      </c>
      <c r="J504" s="1">
        <v>498</v>
      </c>
      <c r="K504" s="1" t="e">
        <f>VLOOKUP(H504,主动技能!$A:$B,2,FALSE)</f>
        <v>#N/A</v>
      </c>
      <c r="L504" s="1">
        <f>_xlfn.IFNA(VLOOKUP(I504,主动技能!$A:$B,2,FALSE),0)</f>
        <v>0</v>
      </c>
      <c r="M504">
        <f t="shared" si="71"/>
        <v>54</v>
      </c>
      <c r="N504" s="1" t="s">
        <v>249</v>
      </c>
      <c r="O504" s="1">
        <f t="shared" si="72"/>
        <v>102</v>
      </c>
      <c r="P504" s="1" t="s">
        <v>250</v>
      </c>
      <c r="Q504" s="1" t="s">
        <v>250</v>
      </c>
    </row>
    <row r="505" spans="2:17" x14ac:dyDescent="0.15">
      <c r="B505" s="8" t="str">
        <f>VLOOKUP(G505,角色!A:B,2,FALSE)</f>
        <v>胧月</v>
      </c>
      <c r="C505" s="8" t="str">
        <f t="shared" si="64"/>
        <v>主动技能1</v>
      </c>
      <c r="D505" s="8">
        <f t="shared" si="66"/>
        <v>19</v>
      </c>
      <c r="E505" s="8">
        <f t="shared" si="67"/>
        <v>20</v>
      </c>
      <c r="F505" s="8">
        <f t="shared" si="68"/>
        <v>1</v>
      </c>
      <c r="G505" s="8">
        <f t="shared" si="65"/>
        <v>9</v>
      </c>
      <c r="H505" t="str">
        <f t="shared" si="69"/>
        <v>胧月主动技能1等级19</v>
      </c>
      <c r="I505" t="str">
        <f t="shared" si="70"/>
        <v>胧月主动技能1等级20</v>
      </c>
      <c r="J505" s="1">
        <v>499</v>
      </c>
      <c r="K505" s="1" t="e">
        <f>VLOOKUP(H505,主动技能!$A:$B,2,FALSE)</f>
        <v>#N/A</v>
      </c>
      <c r="L505" s="1">
        <f>_xlfn.IFNA(VLOOKUP(I505,主动技能!$A:$B,2,FALSE),0)</f>
        <v>0</v>
      </c>
      <c r="M505">
        <f t="shared" si="71"/>
        <v>57</v>
      </c>
      <c r="N505" s="1" t="s">
        <v>249</v>
      </c>
      <c r="O505" s="1">
        <f t="shared" si="72"/>
        <v>103</v>
      </c>
      <c r="P505" s="1" t="s">
        <v>250</v>
      </c>
      <c r="Q505" s="1" t="s">
        <v>250</v>
      </c>
    </row>
    <row r="506" spans="2:17" x14ac:dyDescent="0.15">
      <c r="B506" s="8" t="str">
        <f>VLOOKUP(G506,角色!A:B,2,FALSE)</f>
        <v>胧月</v>
      </c>
      <c r="C506" s="8" t="str">
        <f t="shared" si="64"/>
        <v>主动技能1</v>
      </c>
      <c r="D506" s="8">
        <f t="shared" si="66"/>
        <v>20</v>
      </c>
      <c r="E506" s="8">
        <f t="shared" si="67"/>
        <v>21</v>
      </c>
      <c r="F506" s="8">
        <f t="shared" si="68"/>
        <v>1</v>
      </c>
      <c r="G506" s="8">
        <f t="shared" si="65"/>
        <v>9</v>
      </c>
      <c r="H506" t="str">
        <f t="shared" si="69"/>
        <v>胧月主动技能1等级20</v>
      </c>
      <c r="I506" t="str">
        <f t="shared" si="70"/>
        <v>胧月主动技能1等级21</v>
      </c>
      <c r="J506" s="1">
        <v>500</v>
      </c>
      <c r="K506" s="1" t="e">
        <f>VLOOKUP(H506,主动技能!$A:$B,2,FALSE)</f>
        <v>#N/A</v>
      </c>
      <c r="L506" s="1">
        <f>_xlfn.IFNA(VLOOKUP(I506,主动技能!$A:$B,2,FALSE),0)</f>
        <v>0</v>
      </c>
      <c r="M506">
        <f t="shared" si="71"/>
        <v>60</v>
      </c>
      <c r="N506" s="1" t="s">
        <v>249</v>
      </c>
      <c r="O506" s="1">
        <f t="shared" si="72"/>
        <v>104</v>
      </c>
      <c r="P506" s="1" t="s">
        <v>250</v>
      </c>
      <c r="Q506" s="1" t="s">
        <v>250</v>
      </c>
    </row>
    <row r="507" spans="2:17" x14ac:dyDescent="0.15">
      <c r="B507" s="8" t="str">
        <f>VLOOKUP(G507,角色!A:B,2,FALSE)</f>
        <v>胧月</v>
      </c>
      <c r="C507" s="8" t="str">
        <f t="shared" si="64"/>
        <v>主动技能2</v>
      </c>
      <c r="D507" s="8">
        <f t="shared" si="66"/>
        <v>1</v>
      </c>
      <c r="E507" s="8">
        <f t="shared" si="67"/>
        <v>2</v>
      </c>
      <c r="F507" s="8">
        <f t="shared" si="68"/>
        <v>2</v>
      </c>
      <c r="G507" s="8">
        <f t="shared" si="65"/>
        <v>9</v>
      </c>
      <c r="H507" t="str">
        <f t="shared" si="69"/>
        <v>胧月主动技能2等级1</v>
      </c>
      <c r="I507" t="str">
        <f t="shared" si="70"/>
        <v>胧月主动技能2等级2</v>
      </c>
      <c r="J507" s="1">
        <v>501</v>
      </c>
      <c r="K507" s="1" t="e">
        <f>VLOOKUP(H507,主动技能!$A:$B,2,FALSE)</f>
        <v>#N/A</v>
      </c>
      <c r="L507" s="1">
        <f>_xlfn.IFNA(VLOOKUP(I507,主动技能!$A:$B,2,FALSE),0)</f>
        <v>0</v>
      </c>
      <c r="M507">
        <f t="shared" si="71"/>
        <v>3</v>
      </c>
      <c r="N507" s="1" t="s">
        <v>249</v>
      </c>
      <c r="O507" s="1">
        <f t="shared" si="72"/>
        <v>105</v>
      </c>
      <c r="P507" s="1" t="s">
        <v>250</v>
      </c>
      <c r="Q507" s="1" t="s">
        <v>250</v>
      </c>
    </row>
    <row r="508" spans="2:17" x14ac:dyDescent="0.15">
      <c r="B508" s="8" t="str">
        <f>VLOOKUP(G508,角色!A:B,2,FALSE)</f>
        <v>胧月</v>
      </c>
      <c r="C508" s="8" t="str">
        <f t="shared" si="64"/>
        <v>主动技能2</v>
      </c>
      <c r="D508" s="8">
        <f t="shared" si="66"/>
        <v>2</v>
      </c>
      <c r="E508" s="8">
        <f t="shared" si="67"/>
        <v>3</v>
      </c>
      <c r="F508" s="8">
        <f t="shared" si="68"/>
        <v>2</v>
      </c>
      <c r="G508" s="8">
        <f t="shared" si="65"/>
        <v>9</v>
      </c>
      <c r="H508" t="str">
        <f t="shared" si="69"/>
        <v>胧月主动技能2等级2</v>
      </c>
      <c r="I508" t="str">
        <f t="shared" si="70"/>
        <v>胧月主动技能2等级3</v>
      </c>
      <c r="J508" s="1">
        <v>502</v>
      </c>
      <c r="K508" s="1" t="e">
        <f>VLOOKUP(H508,主动技能!$A:$B,2,FALSE)</f>
        <v>#N/A</v>
      </c>
      <c r="L508" s="1">
        <f>_xlfn.IFNA(VLOOKUP(I508,主动技能!$A:$B,2,FALSE),0)</f>
        <v>0</v>
      </c>
      <c r="M508">
        <f t="shared" si="71"/>
        <v>6</v>
      </c>
      <c r="N508" s="1" t="s">
        <v>249</v>
      </c>
      <c r="O508" s="1">
        <f t="shared" si="72"/>
        <v>106</v>
      </c>
      <c r="P508" s="1" t="s">
        <v>250</v>
      </c>
      <c r="Q508" s="1" t="s">
        <v>250</v>
      </c>
    </row>
    <row r="509" spans="2:17" x14ac:dyDescent="0.15">
      <c r="B509" s="8" t="str">
        <f>VLOOKUP(G509,角色!A:B,2,FALSE)</f>
        <v>胧月</v>
      </c>
      <c r="C509" s="8" t="str">
        <f t="shared" si="64"/>
        <v>主动技能2</v>
      </c>
      <c r="D509" s="8">
        <f t="shared" si="66"/>
        <v>3</v>
      </c>
      <c r="E509" s="8">
        <f t="shared" si="67"/>
        <v>4</v>
      </c>
      <c r="F509" s="8">
        <f t="shared" si="68"/>
        <v>2</v>
      </c>
      <c r="G509" s="8">
        <f t="shared" si="65"/>
        <v>9</v>
      </c>
      <c r="H509" t="str">
        <f t="shared" si="69"/>
        <v>胧月主动技能2等级3</v>
      </c>
      <c r="I509" t="str">
        <f t="shared" si="70"/>
        <v>胧月主动技能2等级4</v>
      </c>
      <c r="J509" s="1">
        <v>503</v>
      </c>
      <c r="K509" s="1" t="e">
        <f>VLOOKUP(H509,主动技能!$A:$B,2,FALSE)</f>
        <v>#N/A</v>
      </c>
      <c r="L509" s="1">
        <f>_xlfn.IFNA(VLOOKUP(I509,主动技能!$A:$B,2,FALSE),0)</f>
        <v>0</v>
      </c>
      <c r="M509">
        <f t="shared" si="71"/>
        <v>9</v>
      </c>
      <c r="N509" s="1" t="s">
        <v>249</v>
      </c>
      <c r="O509" s="1">
        <f t="shared" si="72"/>
        <v>107</v>
      </c>
      <c r="P509" s="1" t="s">
        <v>250</v>
      </c>
      <c r="Q509" s="1" t="s">
        <v>250</v>
      </c>
    </row>
    <row r="510" spans="2:17" x14ac:dyDescent="0.15">
      <c r="B510" s="8" t="str">
        <f>VLOOKUP(G510,角色!A:B,2,FALSE)</f>
        <v>胧月</v>
      </c>
      <c r="C510" s="8" t="str">
        <f t="shared" si="64"/>
        <v>主动技能2</v>
      </c>
      <c r="D510" s="8">
        <f t="shared" si="66"/>
        <v>4</v>
      </c>
      <c r="E510" s="8">
        <f t="shared" si="67"/>
        <v>5</v>
      </c>
      <c r="F510" s="8">
        <f t="shared" si="68"/>
        <v>2</v>
      </c>
      <c r="G510" s="8">
        <f t="shared" si="65"/>
        <v>9</v>
      </c>
      <c r="H510" t="str">
        <f t="shared" si="69"/>
        <v>胧月主动技能2等级4</v>
      </c>
      <c r="I510" t="str">
        <f t="shared" si="70"/>
        <v>胧月主动技能2等级5</v>
      </c>
      <c r="J510" s="1">
        <v>504</v>
      </c>
      <c r="K510" s="1" t="e">
        <f>VLOOKUP(H510,主动技能!$A:$B,2,FALSE)</f>
        <v>#N/A</v>
      </c>
      <c r="L510" s="1">
        <f>_xlfn.IFNA(VLOOKUP(I510,主动技能!$A:$B,2,FALSE),0)</f>
        <v>0</v>
      </c>
      <c r="M510">
        <f t="shared" si="71"/>
        <v>12</v>
      </c>
      <c r="N510" s="1" t="s">
        <v>249</v>
      </c>
      <c r="O510" s="1">
        <f t="shared" si="72"/>
        <v>108</v>
      </c>
      <c r="P510" s="1" t="s">
        <v>250</v>
      </c>
      <c r="Q510" s="1" t="s">
        <v>250</v>
      </c>
    </row>
    <row r="511" spans="2:17" x14ac:dyDescent="0.15">
      <c r="B511" s="8" t="str">
        <f>VLOOKUP(G511,角色!A:B,2,FALSE)</f>
        <v>胧月</v>
      </c>
      <c r="C511" s="8" t="str">
        <f t="shared" si="64"/>
        <v>主动技能2</v>
      </c>
      <c r="D511" s="8">
        <f t="shared" si="66"/>
        <v>5</v>
      </c>
      <c r="E511" s="8">
        <f t="shared" si="67"/>
        <v>6</v>
      </c>
      <c r="F511" s="8">
        <f t="shared" si="68"/>
        <v>2</v>
      </c>
      <c r="G511" s="8">
        <f t="shared" si="65"/>
        <v>9</v>
      </c>
      <c r="H511" t="str">
        <f t="shared" si="69"/>
        <v>胧月主动技能2等级5</v>
      </c>
      <c r="I511" t="str">
        <f t="shared" si="70"/>
        <v>胧月主动技能2等级6</v>
      </c>
      <c r="J511" s="1">
        <v>505</v>
      </c>
      <c r="K511" s="1" t="e">
        <f>VLOOKUP(H511,主动技能!$A:$B,2,FALSE)</f>
        <v>#N/A</v>
      </c>
      <c r="L511" s="1">
        <f>_xlfn.IFNA(VLOOKUP(I511,主动技能!$A:$B,2,FALSE),0)</f>
        <v>0</v>
      </c>
      <c r="M511">
        <f t="shared" si="71"/>
        <v>15</v>
      </c>
      <c r="N511" s="1" t="s">
        <v>249</v>
      </c>
      <c r="O511" s="1">
        <f t="shared" si="72"/>
        <v>109</v>
      </c>
      <c r="P511" s="1" t="s">
        <v>250</v>
      </c>
      <c r="Q511" s="1" t="s">
        <v>250</v>
      </c>
    </row>
    <row r="512" spans="2:17" x14ac:dyDescent="0.15">
      <c r="B512" s="8" t="str">
        <f>VLOOKUP(G512,角色!A:B,2,FALSE)</f>
        <v>胧月</v>
      </c>
      <c r="C512" s="8" t="str">
        <f t="shared" si="64"/>
        <v>主动技能2</v>
      </c>
      <c r="D512" s="8">
        <f t="shared" si="66"/>
        <v>6</v>
      </c>
      <c r="E512" s="8">
        <f t="shared" si="67"/>
        <v>7</v>
      </c>
      <c r="F512" s="8">
        <f t="shared" si="68"/>
        <v>2</v>
      </c>
      <c r="G512" s="8">
        <f t="shared" si="65"/>
        <v>9</v>
      </c>
      <c r="H512" t="str">
        <f t="shared" si="69"/>
        <v>胧月主动技能2等级6</v>
      </c>
      <c r="I512" t="str">
        <f t="shared" si="70"/>
        <v>胧月主动技能2等级7</v>
      </c>
      <c r="J512" s="1">
        <v>506</v>
      </c>
      <c r="K512" s="1" t="e">
        <f>VLOOKUP(H512,主动技能!$A:$B,2,FALSE)</f>
        <v>#N/A</v>
      </c>
      <c r="L512" s="1">
        <f>_xlfn.IFNA(VLOOKUP(I512,主动技能!$A:$B,2,FALSE),0)</f>
        <v>0</v>
      </c>
      <c r="M512">
        <f t="shared" si="71"/>
        <v>18</v>
      </c>
      <c r="N512" s="1" t="s">
        <v>249</v>
      </c>
      <c r="O512" s="1">
        <f t="shared" si="72"/>
        <v>110</v>
      </c>
      <c r="P512" s="1" t="s">
        <v>250</v>
      </c>
      <c r="Q512" s="1" t="s">
        <v>250</v>
      </c>
    </row>
    <row r="513" spans="2:17" x14ac:dyDescent="0.15">
      <c r="B513" s="8" t="str">
        <f>VLOOKUP(G513,角色!A:B,2,FALSE)</f>
        <v>胧月</v>
      </c>
      <c r="C513" s="8" t="str">
        <f t="shared" si="64"/>
        <v>主动技能2</v>
      </c>
      <c r="D513" s="8">
        <f t="shared" si="66"/>
        <v>7</v>
      </c>
      <c r="E513" s="8">
        <f t="shared" si="67"/>
        <v>8</v>
      </c>
      <c r="F513" s="8">
        <f t="shared" si="68"/>
        <v>2</v>
      </c>
      <c r="G513" s="8">
        <f t="shared" si="65"/>
        <v>9</v>
      </c>
      <c r="H513" t="str">
        <f t="shared" si="69"/>
        <v>胧月主动技能2等级7</v>
      </c>
      <c r="I513" t="str">
        <f t="shared" si="70"/>
        <v>胧月主动技能2等级8</v>
      </c>
      <c r="J513" s="1">
        <v>507</v>
      </c>
      <c r="K513" s="1" t="e">
        <f>VLOOKUP(H513,主动技能!$A:$B,2,FALSE)</f>
        <v>#N/A</v>
      </c>
      <c r="L513" s="1">
        <f>_xlfn.IFNA(VLOOKUP(I513,主动技能!$A:$B,2,FALSE),0)</f>
        <v>0</v>
      </c>
      <c r="M513">
        <f t="shared" si="71"/>
        <v>21</v>
      </c>
      <c r="N513" s="1" t="s">
        <v>249</v>
      </c>
      <c r="O513" s="1">
        <f t="shared" si="72"/>
        <v>111</v>
      </c>
      <c r="P513" s="1" t="s">
        <v>250</v>
      </c>
      <c r="Q513" s="1" t="s">
        <v>250</v>
      </c>
    </row>
    <row r="514" spans="2:17" x14ac:dyDescent="0.15">
      <c r="B514" s="8" t="str">
        <f>VLOOKUP(G514,角色!A:B,2,FALSE)</f>
        <v>胧月</v>
      </c>
      <c r="C514" s="8" t="str">
        <f t="shared" si="64"/>
        <v>主动技能2</v>
      </c>
      <c r="D514" s="8">
        <f t="shared" si="66"/>
        <v>8</v>
      </c>
      <c r="E514" s="8">
        <f t="shared" si="67"/>
        <v>9</v>
      </c>
      <c r="F514" s="8">
        <f t="shared" si="68"/>
        <v>2</v>
      </c>
      <c r="G514" s="8">
        <f t="shared" si="65"/>
        <v>9</v>
      </c>
      <c r="H514" t="str">
        <f t="shared" si="69"/>
        <v>胧月主动技能2等级8</v>
      </c>
      <c r="I514" t="str">
        <f t="shared" si="70"/>
        <v>胧月主动技能2等级9</v>
      </c>
      <c r="J514" s="1">
        <v>508</v>
      </c>
      <c r="K514" s="1" t="e">
        <f>VLOOKUP(H514,主动技能!$A:$B,2,FALSE)</f>
        <v>#N/A</v>
      </c>
      <c r="L514" s="1">
        <f>_xlfn.IFNA(VLOOKUP(I514,主动技能!$A:$B,2,FALSE),0)</f>
        <v>0</v>
      </c>
      <c r="M514">
        <f t="shared" si="71"/>
        <v>24</v>
      </c>
      <c r="N514" s="1" t="s">
        <v>249</v>
      </c>
      <c r="O514" s="1">
        <f t="shared" si="72"/>
        <v>112</v>
      </c>
      <c r="P514" s="1" t="s">
        <v>250</v>
      </c>
      <c r="Q514" s="1" t="s">
        <v>250</v>
      </c>
    </row>
    <row r="515" spans="2:17" x14ac:dyDescent="0.15">
      <c r="B515" s="8" t="str">
        <f>VLOOKUP(G515,角色!A:B,2,FALSE)</f>
        <v>胧月</v>
      </c>
      <c r="C515" s="8" t="str">
        <f t="shared" si="64"/>
        <v>主动技能2</v>
      </c>
      <c r="D515" s="8">
        <f t="shared" si="66"/>
        <v>9</v>
      </c>
      <c r="E515" s="8">
        <f t="shared" si="67"/>
        <v>10</v>
      </c>
      <c r="F515" s="8">
        <f t="shared" si="68"/>
        <v>2</v>
      </c>
      <c r="G515" s="8">
        <f t="shared" si="65"/>
        <v>9</v>
      </c>
      <c r="H515" t="str">
        <f t="shared" si="69"/>
        <v>胧月主动技能2等级9</v>
      </c>
      <c r="I515" t="str">
        <f t="shared" si="70"/>
        <v>胧月主动技能2等级10</v>
      </c>
      <c r="J515" s="1">
        <v>509</v>
      </c>
      <c r="K515" s="1" t="e">
        <f>VLOOKUP(H515,主动技能!$A:$B,2,FALSE)</f>
        <v>#N/A</v>
      </c>
      <c r="L515" s="1">
        <f>_xlfn.IFNA(VLOOKUP(I515,主动技能!$A:$B,2,FALSE),0)</f>
        <v>0</v>
      </c>
      <c r="M515">
        <f t="shared" si="71"/>
        <v>27</v>
      </c>
      <c r="N515" s="1" t="s">
        <v>249</v>
      </c>
      <c r="O515" s="1">
        <f t="shared" si="72"/>
        <v>113</v>
      </c>
      <c r="P515" s="1" t="s">
        <v>250</v>
      </c>
      <c r="Q515" s="1" t="s">
        <v>250</v>
      </c>
    </row>
    <row r="516" spans="2:17" x14ac:dyDescent="0.15">
      <c r="B516" s="8" t="str">
        <f>VLOOKUP(G516,角色!A:B,2,FALSE)</f>
        <v>胧月</v>
      </c>
      <c r="C516" s="8" t="str">
        <f t="shared" si="64"/>
        <v>主动技能2</v>
      </c>
      <c r="D516" s="8">
        <f t="shared" si="66"/>
        <v>10</v>
      </c>
      <c r="E516" s="8">
        <f t="shared" si="67"/>
        <v>11</v>
      </c>
      <c r="F516" s="8">
        <f t="shared" si="68"/>
        <v>2</v>
      </c>
      <c r="G516" s="8">
        <f t="shared" si="65"/>
        <v>9</v>
      </c>
      <c r="H516" t="str">
        <f t="shared" si="69"/>
        <v>胧月主动技能2等级10</v>
      </c>
      <c r="I516" t="str">
        <f t="shared" si="70"/>
        <v>胧月主动技能2等级11</v>
      </c>
      <c r="J516" s="1">
        <v>510</v>
      </c>
      <c r="K516" s="1" t="e">
        <f>VLOOKUP(H516,主动技能!$A:$B,2,FALSE)</f>
        <v>#N/A</v>
      </c>
      <c r="L516" s="1">
        <f>_xlfn.IFNA(VLOOKUP(I516,主动技能!$A:$B,2,FALSE),0)</f>
        <v>0</v>
      </c>
      <c r="M516">
        <f t="shared" si="71"/>
        <v>30</v>
      </c>
      <c r="N516" s="1" t="s">
        <v>249</v>
      </c>
      <c r="O516" s="1">
        <f t="shared" si="72"/>
        <v>114</v>
      </c>
      <c r="P516" s="1" t="s">
        <v>250</v>
      </c>
      <c r="Q516" s="1" t="s">
        <v>250</v>
      </c>
    </row>
    <row r="517" spans="2:17" x14ac:dyDescent="0.15">
      <c r="B517" s="8" t="str">
        <f>VLOOKUP(G517,角色!A:B,2,FALSE)</f>
        <v>胧月</v>
      </c>
      <c r="C517" s="8" t="str">
        <f t="shared" si="64"/>
        <v>主动技能2</v>
      </c>
      <c r="D517" s="8">
        <f t="shared" si="66"/>
        <v>11</v>
      </c>
      <c r="E517" s="8">
        <f t="shared" si="67"/>
        <v>12</v>
      </c>
      <c r="F517" s="8">
        <f t="shared" si="68"/>
        <v>2</v>
      </c>
      <c r="G517" s="8">
        <f t="shared" si="65"/>
        <v>9</v>
      </c>
      <c r="H517" t="str">
        <f t="shared" si="69"/>
        <v>胧月主动技能2等级11</v>
      </c>
      <c r="I517" t="str">
        <f t="shared" si="70"/>
        <v>胧月主动技能2等级12</v>
      </c>
      <c r="J517" s="1">
        <v>511</v>
      </c>
      <c r="K517" s="1" t="e">
        <f>VLOOKUP(H517,主动技能!$A:$B,2,FALSE)</f>
        <v>#N/A</v>
      </c>
      <c r="L517" s="1">
        <f>_xlfn.IFNA(VLOOKUP(I517,主动技能!$A:$B,2,FALSE),0)</f>
        <v>0</v>
      </c>
      <c r="M517">
        <f t="shared" si="71"/>
        <v>33</v>
      </c>
      <c r="N517" s="1" t="s">
        <v>249</v>
      </c>
      <c r="O517" s="1">
        <f t="shared" si="72"/>
        <v>115</v>
      </c>
      <c r="P517" s="1" t="s">
        <v>250</v>
      </c>
      <c r="Q517" s="1" t="s">
        <v>250</v>
      </c>
    </row>
    <row r="518" spans="2:17" x14ac:dyDescent="0.15">
      <c r="B518" s="8" t="str">
        <f>VLOOKUP(G518,角色!A:B,2,FALSE)</f>
        <v>胧月</v>
      </c>
      <c r="C518" s="8" t="str">
        <f t="shared" si="64"/>
        <v>主动技能2</v>
      </c>
      <c r="D518" s="8">
        <f t="shared" si="66"/>
        <v>12</v>
      </c>
      <c r="E518" s="8">
        <f t="shared" si="67"/>
        <v>13</v>
      </c>
      <c r="F518" s="8">
        <f t="shared" si="68"/>
        <v>2</v>
      </c>
      <c r="G518" s="8">
        <f t="shared" si="65"/>
        <v>9</v>
      </c>
      <c r="H518" t="str">
        <f t="shared" si="69"/>
        <v>胧月主动技能2等级12</v>
      </c>
      <c r="I518" t="str">
        <f t="shared" si="70"/>
        <v>胧月主动技能2等级13</v>
      </c>
      <c r="J518" s="1">
        <v>512</v>
      </c>
      <c r="K518" s="1" t="e">
        <f>VLOOKUP(H518,主动技能!$A:$B,2,FALSE)</f>
        <v>#N/A</v>
      </c>
      <c r="L518" s="1">
        <f>_xlfn.IFNA(VLOOKUP(I518,主动技能!$A:$B,2,FALSE),0)</f>
        <v>0</v>
      </c>
      <c r="M518">
        <f t="shared" si="71"/>
        <v>36</v>
      </c>
      <c r="N518" s="1" t="s">
        <v>249</v>
      </c>
      <c r="O518" s="1">
        <f t="shared" si="72"/>
        <v>116</v>
      </c>
      <c r="P518" s="1" t="s">
        <v>250</v>
      </c>
      <c r="Q518" s="1" t="s">
        <v>250</v>
      </c>
    </row>
    <row r="519" spans="2:17" x14ac:dyDescent="0.15">
      <c r="B519" s="8" t="str">
        <f>VLOOKUP(G519,角色!A:B,2,FALSE)</f>
        <v>胧月</v>
      </c>
      <c r="C519" s="8" t="str">
        <f t="shared" si="64"/>
        <v>主动技能2</v>
      </c>
      <c r="D519" s="8">
        <f t="shared" si="66"/>
        <v>13</v>
      </c>
      <c r="E519" s="8">
        <f t="shared" si="67"/>
        <v>14</v>
      </c>
      <c r="F519" s="8">
        <f t="shared" si="68"/>
        <v>2</v>
      </c>
      <c r="G519" s="8">
        <f t="shared" si="65"/>
        <v>9</v>
      </c>
      <c r="H519" t="str">
        <f t="shared" si="69"/>
        <v>胧月主动技能2等级13</v>
      </c>
      <c r="I519" t="str">
        <f t="shared" si="70"/>
        <v>胧月主动技能2等级14</v>
      </c>
      <c r="J519" s="1">
        <v>513</v>
      </c>
      <c r="K519" s="1" t="e">
        <f>VLOOKUP(H519,主动技能!$A:$B,2,FALSE)</f>
        <v>#N/A</v>
      </c>
      <c r="L519" s="1">
        <f>_xlfn.IFNA(VLOOKUP(I519,主动技能!$A:$B,2,FALSE),0)</f>
        <v>0</v>
      </c>
      <c r="M519">
        <f t="shared" si="71"/>
        <v>39</v>
      </c>
      <c r="N519" s="1" t="s">
        <v>249</v>
      </c>
      <c r="O519" s="1">
        <f t="shared" si="72"/>
        <v>117</v>
      </c>
      <c r="P519" s="1" t="s">
        <v>250</v>
      </c>
      <c r="Q519" s="1" t="s">
        <v>250</v>
      </c>
    </row>
    <row r="520" spans="2:17" x14ac:dyDescent="0.15">
      <c r="B520" s="8" t="str">
        <f>VLOOKUP(G520,角色!A:B,2,FALSE)</f>
        <v>胧月</v>
      </c>
      <c r="C520" s="8" t="str">
        <f t="shared" ref="C520:C583" si="73">C$4&amp;F520</f>
        <v>主动技能2</v>
      </c>
      <c r="D520" s="8">
        <f t="shared" si="66"/>
        <v>14</v>
      </c>
      <c r="E520" s="8">
        <f t="shared" si="67"/>
        <v>15</v>
      </c>
      <c r="F520" s="8">
        <f t="shared" si="68"/>
        <v>2</v>
      </c>
      <c r="G520" s="8">
        <f t="shared" ref="G520:G583" si="74">IF((F520=1)*(D520=1),G519+1,G519)</f>
        <v>9</v>
      </c>
      <c r="H520" t="str">
        <f t="shared" si="69"/>
        <v>胧月主动技能2等级14</v>
      </c>
      <c r="I520" t="str">
        <f t="shared" si="70"/>
        <v>胧月主动技能2等级15</v>
      </c>
      <c r="J520" s="1">
        <v>514</v>
      </c>
      <c r="K520" s="1" t="e">
        <f>VLOOKUP(H520,主动技能!$A:$B,2,FALSE)</f>
        <v>#N/A</v>
      </c>
      <c r="L520" s="1">
        <f>_xlfn.IFNA(VLOOKUP(I520,主动技能!$A:$B,2,FALSE),0)</f>
        <v>0</v>
      </c>
      <c r="M520">
        <f t="shared" si="71"/>
        <v>42</v>
      </c>
      <c r="N520" s="1" t="s">
        <v>249</v>
      </c>
      <c r="O520" s="1">
        <f t="shared" si="72"/>
        <v>118</v>
      </c>
      <c r="P520" s="1" t="s">
        <v>250</v>
      </c>
      <c r="Q520" s="1" t="s">
        <v>250</v>
      </c>
    </row>
    <row r="521" spans="2:17" x14ac:dyDescent="0.15">
      <c r="B521" s="8" t="str">
        <f>VLOOKUP(G521,角色!A:B,2,FALSE)</f>
        <v>胧月</v>
      </c>
      <c r="C521" s="8" t="str">
        <f t="shared" si="73"/>
        <v>主动技能2</v>
      </c>
      <c r="D521" s="8">
        <f t="shared" ref="D521:D584" si="75">IF(D520=D$5,1,D520+1)</f>
        <v>15</v>
      </c>
      <c r="E521" s="8">
        <f t="shared" ref="E521:E584" si="76">IF(E520=E$5,2,E520+1)</f>
        <v>16</v>
      </c>
      <c r="F521" s="8">
        <f t="shared" ref="F521:F584" si="77">IF(D521=1,IF(F520=$F$5,1,F520+1),F520)</f>
        <v>2</v>
      </c>
      <c r="G521" s="8">
        <f t="shared" si="74"/>
        <v>9</v>
      </c>
      <c r="H521" t="str">
        <f t="shared" si="69"/>
        <v>胧月主动技能2等级15</v>
      </c>
      <c r="I521" t="str">
        <f t="shared" si="70"/>
        <v>胧月主动技能2等级16</v>
      </c>
      <c r="J521" s="1">
        <v>515</v>
      </c>
      <c r="K521" s="1" t="e">
        <f>VLOOKUP(H521,主动技能!$A:$B,2,FALSE)</f>
        <v>#N/A</v>
      </c>
      <c r="L521" s="1">
        <f>_xlfn.IFNA(VLOOKUP(I521,主动技能!$A:$B,2,FALSE),0)</f>
        <v>0</v>
      </c>
      <c r="M521">
        <f t="shared" si="71"/>
        <v>45</v>
      </c>
      <c r="N521" s="1" t="s">
        <v>249</v>
      </c>
      <c r="O521" s="1">
        <f t="shared" si="72"/>
        <v>119</v>
      </c>
      <c r="P521" s="1" t="s">
        <v>250</v>
      </c>
      <c r="Q521" s="1" t="s">
        <v>250</v>
      </c>
    </row>
    <row r="522" spans="2:17" x14ac:dyDescent="0.15">
      <c r="B522" s="8" t="str">
        <f>VLOOKUP(G522,角色!A:B,2,FALSE)</f>
        <v>胧月</v>
      </c>
      <c r="C522" s="8" t="str">
        <f t="shared" si="73"/>
        <v>主动技能2</v>
      </c>
      <c r="D522" s="8">
        <f t="shared" si="75"/>
        <v>16</v>
      </c>
      <c r="E522" s="8">
        <f t="shared" si="76"/>
        <v>17</v>
      </c>
      <c r="F522" s="8">
        <f t="shared" si="77"/>
        <v>2</v>
      </c>
      <c r="G522" s="8">
        <f t="shared" si="74"/>
        <v>9</v>
      </c>
      <c r="H522" t="str">
        <f t="shared" si="69"/>
        <v>胧月主动技能2等级16</v>
      </c>
      <c r="I522" t="str">
        <f t="shared" si="70"/>
        <v>胧月主动技能2等级17</v>
      </c>
      <c r="J522" s="1">
        <v>516</v>
      </c>
      <c r="K522" s="1" t="e">
        <f>VLOOKUP(H522,主动技能!$A:$B,2,FALSE)</f>
        <v>#N/A</v>
      </c>
      <c r="L522" s="1">
        <f>_xlfn.IFNA(VLOOKUP(I522,主动技能!$A:$B,2,FALSE),0)</f>
        <v>0</v>
      </c>
      <c r="M522">
        <f t="shared" si="71"/>
        <v>48</v>
      </c>
      <c r="N522" s="1" t="s">
        <v>249</v>
      </c>
      <c r="O522" s="1">
        <f t="shared" si="72"/>
        <v>120</v>
      </c>
      <c r="P522" s="1" t="s">
        <v>250</v>
      </c>
      <c r="Q522" s="1" t="s">
        <v>250</v>
      </c>
    </row>
    <row r="523" spans="2:17" x14ac:dyDescent="0.15">
      <c r="B523" s="8" t="str">
        <f>VLOOKUP(G523,角色!A:B,2,FALSE)</f>
        <v>胧月</v>
      </c>
      <c r="C523" s="8" t="str">
        <f t="shared" si="73"/>
        <v>主动技能2</v>
      </c>
      <c r="D523" s="8">
        <f t="shared" si="75"/>
        <v>17</v>
      </c>
      <c r="E523" s="8">
        <f t="shared" si="76"/>
        <v>18</v>
      </c>
      <c r="F523" s="8">
        <f t="shared" si="77"/>
        <v>2</v>
      </c>
      <c r="G523" s="8">
        <f t="shared" si="74"/>
        <v>9</v>
      </c>
      <c r="H523" t="str">
        <f t="shared" si="69"/>
        <v>胧月主动技能2等级17</v>
      </c>
      <c r="I523" t="str">
        <f t="shared" si="70"/>
        <v>胧月主动技能2等级18</v>
      </c>
      <c r="J523" s="1">
        <v>517</v>
      </c>
      <c r="K523" s="1" t="e">
        <f>VLOOKUP(H523,主动技能!$A:$B,2,FALSE)</f>
        <v>#N/A</v>
      </c>
      <c r="L523" s="1">
        <f>_xlfn.IFNA(VLOOKUP(I523,主动技能!$A:$B,2,FALSE),0)</f>
        <v>0</v>
      </c>
      <c r="M523">
        <f t="shared" si="71"/>
        <v>51</v>
      </c>
      <c r="N523" s="1" t="s">
        <v>249</v>
      </c>
      <c r="O523" s="1">
        <f t="shared" si="72"/>
        <v>121</v>
      </c>
      <c r="P523" s="1" t="s">
        <v>250</v>
      </c>
      <c r="Q523" s="1" t="s">
        <v>250</v>
      </c>
    </row>
    <row r="524" spans="2:17" x14ac:dyDescent="0.15">
      <c r="B524" s="8" t="str">
        <f>VLOOKUP(G524,角色!A:B,2,FALSE)</f>
        <v>胧月</v>
      </c>
      <c r="C524" s="8" t="str">
        <f t="shared" si="73"/>
        <v>主动技能2</v>
      </c>
      <c r="D524" s="8">
        <f t="shared" si="75"/>
        <v>18</v>
      </c>
      <c r="E524" s="8">
        <f t="shared" si="76"/>
        <v>19</v>
      </c>
      <c r="F524" s="8">
        <f t="shared" si="77"/>
        <v>2</v>
      </c>
      <c r="G524" s="8">
        <f t="shared" si="74"/>
        <v>9</v>
      </c>
      <c r="H524" t="str">
        <f t="shared" si="69"/>
        <v>胧月主动技能2等级18</v>
      </c>
      <c r="I524" t="str">
        <f t="shared" si="70"/>
        <v>胧月主动技能2等级19</v>
      </c>
      <c r="J524" s="1">
        <v>518</v>
      </c>
      <c r="K524" s="1" t="e">
        <f>VLOOKUP(H524,主动技能!$A:$B,2,FALSE)</f>
        <v>#N/A</v>
      </c>
      <c r="L524" s="1">
        <f>_xlfn.IFNA(VLOOKUP(I524,主动技能!$A:$B,2,FALSE),0)</f>
        <v>0</v>
      </c>
      <c r="M524">
        <f t="shared" si="71"/>
        <v>54</v>
      </c>
      <c r="N524" s="1" t="s">
        <v>249</v>
      </c>
      <c r="O524" s="1">
        <f t="shared" si="72"/>
        <v>122</v>
      </c>
      <c r="P524" s="1" t="s">
        <v>250</v>
      </c>
      <c r="Q524" s="1" t="s">
        <v>250</v>
      </c>
    </row>
    <row r="525" spans="2:17" x14ac:dyDescent="0.15">
      <c r="B525" s="8" t="str">
        <f>VLOOKUP(G525,角色!A:B,2,FALSE)</f>
        <v>胧月</v>
      </c>
      <c r="C525" s="8" t="str">
        <f t="shared" si="73"/>
        <v>主动技能2</v>
      </c>
      <c r="D525" s="8">
        <f t="shared" si="75"/>
        <v>19</v>
      </c>
      <c r="E525" s="8">
        <f t="shared" si="76"/>
        <v>20</v>
      </c>
      <c r="F525" s="8">
        <f t="shared" si="77"/>
        <v>2</v>
      </c>
      <c r="G525" s="8">
        <f t="shared" si="74"/>
        <v>9</v>
      </c>
      <c r="H525" t="str">
        <f t="shared" si="69"/>
        <v>胧月主动技能2等级19</v>
      </c>
      <c r="I525" t="str">
        <f t="shared" si="70"/>
        <v>胧月主动技能2等级20</v>
      </c>
      <c r="J525" s="1">
        <v>519</v>
      </c>
      <c r="K525" s="1" t="e">
        <f>VLOOKUP(H525,主动技能!$A:$B,2,FALSE)</f>
        <v>#N/A</v>
      </c>
      <c r="L525" s="1">
        <f>_xlfn.IFNA(VLOOKUP(I525,主动技能!$A:$B,2,FALSE),0)</f>
        <v>0</v>
      </c>
      <c r="M525">
        <f t="shared" si="71"/>
        <v>57</v>
      </c>
      <c r="N525" s="1" t="s">
        <v>249</v>
      </c>
      <c r="O525" s="1">
        <f t="shared" si="72"/>
        <v>123</v>
      </c>
      <c r="P525" s="1" t="s">
        <v>250</v>
      </c>
      <c r="Q525" s="1" t="s">
        <v>250</v>
      </c>
    </row>
    <row r="526" spans="2:17" x14ac:dyDescent="0.15">
      <c r="B526" s="8" t="str">
        <f>VLOOKUP(G526,角色!A:B,2,FALSE)</f>
        <v>胧月</v>
      </c>
      <c r="C526" s="8" t="str">
        <f t="shared" si="73"/>
        <v>主动技能2</v>
      </c>
      <c r="D526" s="8">
        <f t="shared" si="75"/>
        <v>20</v>
      </c>
      <c r="E526" s="8">
        <f t="shared" si="76"/>
        <v>21</v>
      </c>
      <c r="F526" s="8">
        <f t="shared" si="77"/>
        <v>2</v>
      </c>
      <c r="G526" s="8">
        <f t="shared" si="74"/>
        <v>9</v>
      </c>
      <c r="H526" t="str">
        <f t="shared" si="69"/>
        <v>胧月主动技能2等级20</v>
      </c>
      <c r="I526" t="str">
        <f t="shared" si="70"/>
        <v>胧月主动技能2等级21</v>
      </c>
      <c r="J526" s="1">
        <v>520</v>
      </c>
      <c r="K526" s="1" t="e">
        <f>VLOOKUP(H526,主动技能!$A:$B,2,FALSE)</f>
        <v>#N/A</v>
      </c>
      <c r="L526" s="1">
        <f>_xlfn.IFNA(VLOOKUP(I526,主动技能!$A:$B,2,FALSE),0)</f>
        <v>0</v>
      </c>
      <c r="M526">
        <f t="shared" si="71"/>
        <v>60</v>
      </c>
      <c r="N526" s="1" t="s">
        <v>249</v>
      </c>
      <c r="O526" s="1">
        <f t="shared" si="72"/>
        <v>124</v>
      </c>
      <c r="P526" s="1" t="s">
        <v>250</v>
      </c>
      <c r="Q526" s="1" t="s">
        <v>250</v>
      </c>
    </row>
    <row r="527" spans="2:17" x14ac:dyDescent="0.15">
      <c r="B527" s="8" t="str">
        <f>VLOOKUP(G527,角色!A:B,2,FALSE)</f>
        <v>胧月</v>
      </c>
      <c r="C527" s="8" t="str">
        <f t="shared" si="73"/>
        <v>主动技能3</v>
      </c>
      <c r="D527" s="8">
        <f t="shared" si="75"/>
        <v>1</v>
      </c>
      <c r="E527" s="8">
        <f t="shared" si="76"/>
        <v>2</v>
      </c>
      <c r="F527" s="8">
        <f t="shared" si="77"/>
        <v>3</v>
      </c>
      <c r="G527" s="8">
        <f t="shared" si="74"/>
        <v>9</v>
      </c>
      <c r="H527" t="str">
        <f t="shared" si="69"/>
        <v>胧月主动技能3等级1</v>
      </c>
      <c r="I527" t="str">
        <f t="shared" si="70"/>
        <v>胧月主动技能3等级2</v>
      </c>
      <c r="J527" s="1">
        <v>521</v>
      </c>
      <c r="K527" s="1" t="e">
        <f>VLOOKUP(H527,主动技能!$A:$B,2,FALSE)</f>
        <v>#N/A</v>
      </c>
      <c r="L527" s="1">
        <f>_xlfn.IFNA(VLOOKUP(I527,主动技能!$A:$B,2,FALSE),0)</f>
        <v>0</v>
      </c>
      <c r="M527">
        <f t="shared" si="71"/>
        <v>3</v>
      </c>
      <c r="N527" s="1" t="s">
        <v>249</v>
      </c>
      <c r="O527" s="1">
        <f t="shared" si="72"/>
        <v>125</v>
      </c>
      <c r="P527" s="1" t="s">
        <v>250</v>
      </c>
      <c r="Q527" s="1" t="s">
        <v>250</v>
      </c>
    </row>
    <row r="528" spans="2:17" x14ac:dyDescent="0.15">
      <c r="B528" s="8" t="str">
        <f>VLOOKUP(G528,角色!A:B,2,FALSE)</f>
        <v>胧月</v>
      </c>
      <c r="C528" s="8" t="str">
        <f t="shared" si="73"/>
        <v>主动技能3</v>
      </c>
      <c r="D528" s="8">
        <f t="shared" si="75"/>
        <v>2</v>
      </c>
      <c r="E528" s="8">
        <f t="shared" si="76"/>
        <v>3</v>
      </c>
      <c r="F528" s="8">
        <f t="shared" si="77"/>
        <v>3</v>
      </c>
      <c r="G528" s="8">
        <f t="shared" si="74"/>
        <v>9</v>
      </c>
      <c r="H528" t="str">
        <f t="shared" si="69"/>
        <v>胧月主动技能3等级2</v>
      </c>
      <c r="I528" t="str">
        <f t="shared" si="70"/>
        <v>胧月主动技能3等级3</v>
      </c>
      <c r="J528" s="1">
        <v>522</v>
      </c>
      <c r="K528" s="1" t="e">
        <f>VLOOKUP(H528,主动技能!$A:$B,2,FALSE)</f>
        <v>#N/A</v>
      </c>
      <c r="L528" s="1">
        <f>_xlfn.IFNA(VLOOKUP(I528,主动技能!$A:$B,2,FALSE),0)</f>
        <v>0</v>
      </c>
      <c r="M528">
        <f t="shared" si="71"/>
        <v>6</v>
      </c>
      <c r="N528" s="1" t="s">
        <v>249</v>
      </c>
      <c r="O528" s="1">
        <f t="shared" si="72"/>
        <v>126</v>
      </c>
      <c r="P528" s="1" t="s">
        <v>250</v>
      </c>
      <c r="Q528" s="1" t="s">
        <v>250</v>
      </c>
    </row>
    <row r="529" spans="2:17" x14ac:dyDescent="0.15">
      <c r="B529" s="8" t="str">
        <f>VLOOKUP(G529,角色!A:B,2,FALSE)</f>
        <v>胧月</v>
      </c>
      <c r="C529" s="8" t="str">
        <f t="shared" si="73"/>
        <v>主动技能3</v>
      </c>
      <c r="D529" s="8">
        <f t="shared" si="75"/>
        <v>3</v>
      </c>
      <c r="E529" s="8">
        <f t="shared" si="76"/>
        <v>4</v>
      </c>
      <c r="F529" s="8">
        <f t="shared" si="77"/>
        <v>3</v>
      </c>
      <c r="G529" s="8">
        <f t="shared" si="74"/>
        <v>9</v>
      </c>
      <c r="H529" t="str">
        <f t="shared" si="69"/>
        <v>胧月主动技能3等级3</v>
      </c>
      <c r="I529" t="str">
        <f t="shared" si="70"/>
        <v>胧月主动技能3等级4</v>
      </c>
      <c r="J529" s="1">
        <v>523</v>
      </c>
      <c r="K529" s="1" t="e">
        <f>VLOOKUP(H529,主动技能!$A:$B,2,FALSE)</f>
        <v>#N/A</v>
      </c>
      <c r="L529" s="1">
        <f>_xlfn.IFNA(VLOOKUP(I529,主动技能!$A:$B,2,FALSE),0)</f>
        <v>0</v>
      </c>
      <c r="M529">
        <f t="shared" si="71"/>
        <v>9</v>
      </c>
      <c r="N529" s="1" t="s">
        <v>249</v>
      </c>
      <c r="O529" s="1">
        <f t="shared" si="72"/>
        <v>127</v>
      </c>
      <c r="P529" s="1" t="s">
        <v>250</v>
      </c>
      <c r="Q529" s="1" t="s">
        <v>250</v>
      </c>
    </row>
    <row r="530" spans="2:17" x14ac:dyDescent="0.15">
      <c r="B530" s="8" t="str">
        <f>VLOOKUP(G530,角色!A:B,2,FALSE)</f>
        <v>胧月</v>
      </c>
      <c r="C530" s="8" t="str">
        <f t="shared" si="73"/>
        <v>主动技能3</v>
      </c>
      <c r="D530" s="8">
        <f t="shared" si="75"/>
        <v>4</v>
      </c>
      <c r="E530" s="8">
        <f t="shared" si="76"/>
        <v>5</v>
      </c>
      <c r="F530" s="8">
        <f t="shared" si="77"/>
        <v>3</v>
      </c>
      <c r="G530" s="8">
        <f t="shared" si="74"/>
        <v>9</v>
      </c>
      <c r="H530" t="str">
        <f t="shared" si="69"/>
        <v>胧月主动技能3等级4</v>
      </c>
      <c r="I530" t="str">
        <f t="shared" si="70"/>
        <v>胧月主动技能3等级5</v>
      </c>
      <c r="J530" s="1">
        <v>524</v>
      </c>
      <c r="K530" s="1" t="e">
        <f>VLOOKUP(H530,主动技能!$A:$B,2,FALSE)</f>
        <v>#N/A</v>
      </c>
      <c r="L530" s="1">
        <f>_xlfn.IFNA(VLOOKUP(I530,主动技能!$A:$B,2,FALSE),0)</f>
        <v>0</v>
      </c>
      <c r="M530">
        <f t="shared" si="71"/>
        <v>12</v>
      </c>
      <c r="N530" s="1" t="s">
        <v>249</v>
      </c>
      <c r="O530" s="1">
        <f t="shared" si="72"/>
        <v>128</v>
      </c>
      <c r="P530" s="1" t="s">
        <v>250</v>
      </c>
      <c r="Q530" s="1" t="s">
        <v>250</v>
      </c>
    </row>
    <row r="531" spans="2:17" x14ac:dyDescent="0.15">
      <c r="B531" s="8" t="str">
        <f>VLOOKUP(G531,角色!A:B,2,FALSE)</f>
        <v>胧月</v>
      </c>
      <c r="C531" s="8" t="str">
        <f t="shared" si="73"/>
        <v>主动技能3</v>
      </c>
      <c r="D531" s="8">
        <f t="shared" si="75"/>
        <v>5</v>
      </c>
      <c r="E531" s="8">
        <f t="shared" si="76"/>
        <v>6</v>
      </c>
      <c r="F531" s="8">
        <f t="shared" si="77"/>
        <v>3</v>
      </c>
      <c r="G531" s="8">
        <f t="shared" si="74"/>
        <v>9</v>
      </c>
      <c r="H531" t="str">
        <f t="shared" si="69"/>
        <v>胧月主动技能3等级5</v>
      </c>
      <c r="I531" t="str">
        <f t="shared" si="70"/>
        <v>胧月主动技能3等级6</v>
      </c>
      <c r="J531" s="1">
        <v>525</v>
      </c>
      <c r="K531" s="1" t="e">
        <f>VLOOKUP(H531,主动技能!$A:$B,2,FALSE)</f>
        <v>#N/A</v>
      </c>
      <c r="L531" s="1">
        <f>_xlfn.IFNA(VLOOKUP(I531,主动技能!$A:$B,2,FALSE),0)</f>
        <v>0</v>
      </c>
      <c r="M531">
        <f t="shared" si="71"/>
        <v>15</v>
      </c>
      <c r="N531" s="1" t="s">
        <v>249</v>
      </c>
      <c r="O531" s="1">
        <f t="shared" si="72"/>
        <v>129</v>
      </c>
      <c r="P531" s="1" t="s">
        <v>250</v>
      </c>
      <c r="Q531" s="1" t="s">
        <v>250</v>
      </c>
    </row>
    <row r="532" spans="2:17" x14ac:dyDescent="0.15">
      <c r="B532" s="8" t="str">
        <f>VLOOKUP(G532,角色!A:B,2,FALSE)</f>
        <v>胧月</v>
      </c>
      <c r="C532" s="8" t="str">
        <f t="shared" si="73"/>
        <v>主动技能3</v>
      </c>
      <c r="D532" s="8">
        <f t="shared" si="75"/>
        <v>6</v>
      </c>
      <c r="E532" s="8">
        <f t="shared" si="76"/>
        <v>7</v>
      </c>
      <c r="F532" s="8">
        <f t="shared" si="77"/>
        <v>3</v>
      </c>
      <c r="G532" s="8">
        <f t="shared" si="74"/>
        <v>9</v>
      </c>
      <c r="H532" t="str">
        <f t="shared" si="69"/>
        <v>胧月主动技能3等级6</v>
      </c>
      <c r="I532" t="str">
        <f t="shared" si="70"/>
        <v>胧月主动技能3等级7</v>
      </c>
      <c r="J532" s="1">
        <v>526</v>
      </c>
      <c r="K532" s="1" t="e">
        <f>VLOOKUP(H532,主动技能!$A:$B,2,FALSE)</f>
        <v>#N/A</v>
      </c>
      <c r="L532" s="1">
        <f>_xlfn.IFNA(VLOOKUP(I532,主动技能!$A:$B,2,FALSE),0)</f>
        <v>0</v>
      </c>
      <c r="M532">
        <f t="shared" si="71"/>
        <v>18</v>
      </c>
      <c r="N532" s="1" t="s">
        <v>249</v>
      </c>
      <c r="O532" s="1">
        <f t="shared" si="72"/>
        <v>130</v>
      </c>
      <c r="P532" s="1" t="s">
        <v>250</v>
      </c>
      <c r="Q532" s="1" t="s">
        <v>250</v>
      </c>
    </row>
    <row r="533" spans="2:17" x14ac:dyDescent="0.15">
      <c r="B533" s="8" t="str">
        <f>VLOOKUP(G533,角色!A:B,2,FALSE)</f>
        <v>胧月</v>
      </c>
      <c r="C533" s="8" t="str">
        <f t="shared" si="73"/>
        <v>主动技能3</v>
      </c>
      <c r="D533" s="8">
        <f t="shared" si="75"/>
        <v>7</v>
      </c>
      <c r="E533" s="8">
        <f t="shared" si="76"/>
        <v>8</v>
      </c>
      <c r="F533" s="8">
        <f t="shared" si="77"/>
        <v>3</v>
      </c>
      <c r="G533" s="8">
        <f t="shared" si="74"/>
        <v>9</v>
      </c>
      <c r="H533" t="str">
        <f t="shared" si="69"/>
        <v>胧月主动技能3等级7</v>
      </c>
      <c r="I533" t="str">
        <f t="shared" si="70"/>
        <v>胧月主动技能3等级8</v>
      </c>
      <c r="J533" s="1">
        <v>527</v>
      </c>
      <c r="K533" s="1" t="e">
        <f>VLOOKUP(H533,主动技能!$A:$B,2,FALSE)</f>
        <v>#N/A</v>
      </c>
      <c r="L533" s="1">
        <f>_xlfn.IFNA(VLOOKUP(I533,主动技能!$A:$B,2,FALSE),0)</f>
        <v>0</v>
      </c>
      <c r="M533">
        <f t="shared" si="71"/>
        <v>21</v>
      </c>
      <c r="N533" s="1" t="s">
        <v>249</v>
      </c>
      <c r="O533" s="1">
        <f t="shared" si="72"/>
        <v>131</v>
      </c>
      <c r="P533" s="1" t="s">
        <v>250</v>
      </c>
      <c r="Q533" s="1" t="s">
        <v>250</v>
      </c>
    </row>
    <row r="534" spans="2:17" x14ac:dyDescent="0.15">
      <c r="B534" s="8" t="str">
        <f>VLOOKUP(G534,角色!A:B,2,FALSE)</f>
        <v>胧月</v>
      </c>
      <c r="C534" s="8" t="str">
        <f t="shared" si="73"/>
        <v>主动技能3</v>
      </c>
      <c r="D534" s="8">
        <f t="shared" si="75"/>
        <v>8</v>
      </c>
      <c r="E534" s="8">
        <f t="shared" si="76"/>
        <v>9</v>
      </c>
      <c r="F534" s="8">
        <f t="shared" si="77"/>
        <v>3</v>
      </c>
      <c r="G534" s="8">
        <f t="shared" si="74"/>
        <v>9</v>
      </c>
      <c r="H534" t="str">
        <f t="shared" si="69"/>
        <v>胧月主动技能3等级8</v>
      </c>
      <c r="I534" t="str">
        <f t="shared" si="70"/>
        <v>胧月主动技能3等级9</v>
      </c>
      <c r="J534" s="1">
        <v>528</v>
      </c>
      <c r="K534" s="1" t="e">
        <f>VLOOKUP(H534,主动技能!$A:$B,2,FALSE)</f>
        <v>#N/A</v>
      </c>
      <c r="L534" s="1">
        <f>_xlfn.IFNA(VLOOKUP(I534,主动技能!$A:$B,2,FALSE),0)</f>
        <v>0</v>
      </c>
      <c r="M534">
        <f t="shared" si="71"/>
        <v>24</v>
      </c>
      <c r="N534" s="1" t="s">
        <v>249</v>
      </c>
      <c r="O534" s="1">
        <f t="shared" si="72"/>
        <v>132</v>
      </c>
      <c r="P534" s="1" t="s">
        <v>250</v>
      </c>
      <c r="Q534" s="1" t="s">
        <v>250</v>
      </c>
    </row>
    <row r="535" spans="2:17" x14ac:dyDescent="0.15">
      <c r="B535" s="8" t="str">
        <f>VLOOKUP(G535,角色!A:B,2,FALSE)</f>
        <v>胧月</v>
      </c>
      <c r="C535" s="8" t="str">
        <f t="shared" si="73"/>
        <v>主动技能3</v>
      </c>
      <c r="D535" s="8">
        <f t="shared" si="75"/>
        <v>9</v>
      </c>
      <c r="E535" s="8">
        <f t="shared" si="76"/>
        <v>10</v>
      </c>
      <c r="F535" s="8">
        <f t="shared" si="77"/>
        <v>3</v>
      </c>
      <c r="G535" s="8">
        <f t="shared" si="74"/>
        <v>9</v>
      </c>
      <c r="H535" t="str">
        <f t="shared" si="69"/>
        <v>胧月主动技能3等级9</v>
      </c>
      <c r="I535" t="str">
        <f t="shared" si="70"/>
        <v>胧月主动技能3等级10</v>
      </c>
      <c r="J535" s="1">
        <v>529</v>
      </c>
      <c r="K535" s="1" t="e">
        <f>VLOOKUP(H535,主动技能!$A:$B,2,FALSE)</f>
        <v>#N/A</v>
      </c>
      <c r="L535" s="1">
        <f>_xlfn.IFNA(VLOOKUP(I535,主动技能!$A:$B,2,FALSE),0)</f>
        <v>0</v>
      </c>
      <c r="M535">
        <f t="shared" si="71"/>
        <v>27</v>
      </c>
      <c r="N535" s="1" t="s">
        <v>249</v>
      </c>
      <c r="O535" s="1">
        <f t="shared" si="72"/>
        <v>133</v>
      </c>
      <c r="P535" s="1" t="s">
        <v>250</v>
      </c>
      <c r="Q535" s="1" t="s">
        <v>250</v>
      </c>
    </row>
    <row r="536" spans="2:17" x14ac:dyDescent="0.15">
      <c r="B536" s="8" t="str">
        <f>VLOOKUP(G536,角色!A:B,2,FALSE)</f>
        <v>胧月</v>
      </c>
      <c r="C536" s="8" t="str">
        <f t="shared" si="73"/>
        <v>主动技能3</v>
      </c>
      <c r="D536" s="8">
        <f t="shared" si="75"/>
        <v>10</v>
      </c>
      <c r="E536" s="8">
        <f t="shared" si="76"/>
        <v>11</v>
      </c>
      <c r="F536" s="8">
        <f t="shared" si="77"/>
        <v>3</v>
      </c>
      <c r="G536" s="8">
        <f t="shared" si="74"/>
        <v>9</v>
      </c>
      <c r="H536" t="str">
        <f t="shared" ref="H536:H599" si="78">$B536&amp;$C536&amp;D$6&amp;D536</f>
        <v>胧月主动技能3等级10</v>
      </c>
      <c r="I536" t="str">
        <f t="shared" ref="I536:I599" si="79">$B536&amp;$C536&amp;E$6&amp;E536</f>
        <v>胧月主动技能3等级11</v>
      </c>
      <c r="J536" s="1">
        <v>530</v>
      </c>
      <c r="K536" s="1" t="e">
        <f>VLOOKUP(H536,主动技能!$A:$B,2,FALSE)</f>
        <v>#N/A</v>
      </c>
      <c r="L536" s="1">
        <f>_xlfn.IFNA(VLOOKUP(I536,主动技能!$A:$B,2,FALSE),0)</f>
        <v>0</v>
      </c>
      <c r="M536">
        <f t="shared" si="71"/>
        <v>30</v>
      </c>
      <c r="N536" s="1" t="s">
        <v>249</v>
      </c>
      <c r="O536" s="1">
        <f t="shared" si="72"/>
        <v>134</v>
      </c>
      <c r="P536" s="1" t="s">
        <v>250</v>
      </c>
      <c r="Q536" s="1" t="s">
        <v>250</v>
      </c>
    </row>
    <row r="537" spans="2:17" x14ac:dyDescent="0.15">
      <c r="B537" s="8" t="str">
        <f>VLOOKUP(G537,角色!A:B,2,FALSE)</f>
        <v>胧月</v>
      </c>
      <c r="C537" s="8" t="str">
        <f t="shared" si="73"/>
        <v>主动技能3</v>
      </c>
      <c r="D537" s="8">
        <f t="shared" si="75"/>
        <v>11</v>
      </c>
      <c r="E537" s="8">
        <f t="shared" si="76"/>
        <v>12</v>
      </c>
      <c r="F537" s="8">
        <f t="shared" si="77"/>
        <v>3</v>
      </c>
      <c r="G537" s="8">
        <f t="shared" si="74"/>
        <v>9</v>
      </c>
      <c r="H537" t="str">
        <f t="shared" si="78"/>
        <v>胧月主动技能3等级11</v>
      </c>
      <c r="I537" t="str">
        <f t="shared" si="79"/>
        <v>胧月主动技能3等级12</v>
      </c>
      <c r="J537" s="1">
        <v>531</v>
      </c>
      <c r="K537" s="1" t="e">
        <f>VLOOKUP(H537,主动技能!$A:$B,2,FALSE)</f>
        <v>#N/A</v>
      </c>
      <c r="L537" s="1">
        <f>_xlfn.IFNA(VLOOKUP(I537,主动技能!$A:$B,2,FALSE),0)</f>
        <v>0</v>
      </c>
      <c r="M537">
        <f t="shared" si="71"/>
        <v>33</v>
      </c>
      <c r="N537" s="1" t="s">
        <v>249</v>
      </c>
      <c r="O537" s="1">
        <f t="shared" si="72"/>
        <v>135</v>
      </c>
      <c r="P537" s="1" t="s">
        <v>250</v>
      </c>
      <c r="Q537" s="1" t="s">
        <v>250</v>
      </c>
    </row>
    <row r="538" spans="2:17" x14ac:dyDescent="0.15">
      <c r="B538" s="8" t="str">
        <f>VLOOKUP(G538,角色!A:B,2,FALSE)</f>
        <v>胧月</v>
      </c>
      <c r="C538" s="8" t="str">
        <f t="shared" si="73"/>
        <v>主动技能3</v>
      </c>
      <c r="D538" s="8">
        <f t="shared" si="75"/>
        <v>12</v>
      </c>
      <c r="E538" s="8">
        <f t="shared" si="76"/>
        <v>13</v>
      </c>
      <c r="F538" s="8">
        <f t="shared" si="77"/>
        <v>3</v>
      </c>
      <c r="G538" s="8">
        <f t="shared" si="74"/>
        <v>9</v>
      </c>
      <c r="H538" t="str">
        <f t="shared" si="78"/>
        <v>胧月主动技能3等级12</v>
      </c>
      <c r="I538" t="str">
        <f t="shared" si="79"/>
        <v>胧月主动技能3等级13</v>
      </c>
      <c r="J538" s="1">
        <v>532</v>
      </c>
      <c r="K538" s="1" t="e">
        <f>VLOOKUP(H538,主动技能!$A:$B,2,FALSE)</f>
        <v>#N/A</v>
      </c>
      <c r="L538" s="1">
        <f>_xlfn.IFNA(VLOOKUP(I538,主动技能!$A:$B,2,FALSE),0)</f>
        <v>0</v>
      </c>
      <c r="M538">
        <f t="shared" si="71"/>
        <v>36</v>
      </c>
      <c r="N538" s="1" t="s">
        <v>249</v>
      </c>
      <c r="O538" s="1">
        <f t="shared" si="72"/>
        <v>136</v>
      </c>
      <c r="P538" s="1" t="s">
        <v>250</v>
      </c>
      <c r="Q538" s="1" t="s">
        <v>250</v>
      </c>
    </row>
    <row r="539" spans="2:17" x14ac:dyDescent="0.15">
      <c r="B539" s="8" t="str">
        <f>VLOOKUP(G539,角色!A:B,2,FALSE)</f>
        <v>胧月</v>
      </c>
      <c r="C539" s="8" t="str">
        <f t="shared" si="73"/>
        <v>主动技能3</v>
      </c>
      <c r="D539" s="8">
        <f t="shared" si="75"/>
        <v>13</v>
      </c>
      <c r="E539" s="8">
        <f t="shared" si="76"/>
        <v>14</v>
      </c>
      <c r="F539" s="8">
        <f t="shared" si="77"/>
        <v>3</v>
      </c>
      <c r="G539" s="8">
        <f t="shared" si="74"/>
        <v>9</v>
      </c>
      <c r="H539" t="str">
        <f t="shared" si="78"/>
        <v>胧月主动技能3等级13</v>
      </c>
      <c r="I539" t="str">
        <f t="shared" si="79"/>
        <v>胧月主动技能3等级14</v>
      </c>
      <c r="J539" s="1">
        <v>533</v>
      </c>
      <c r="K539" s="1" t="e">
        <f>VLOOKUP(H539,主动技能!$A:$B,2,FALSE)</f>
        <v>#N/A</v>
      </c>
      <c r="L539" s="1">
        <f>_xlfn.IFNA(VLOOKUP(I539,主动技能!$A:$B,2,FALSE),0)</f>
        <v>0</v>
      </c>
      <c r="M539">
        <f t="shared" si="71"/>
        <v>39</v>
      </c>
      <c r="N539" s="1" t="s">
        <v>249</v>
      </c>
      <c r="O539" s="1">
        <f t="shared" si="72"/>
        <v>137</v>
      </c>
      <c r="P539" s="1" t="s">
        <v>250</v>
      </c>
      <c r="Q539" s="1" t="s">
        <v>250</v>
      </c>
    </row>
    <row r="540" spans="2:17" x14ac:dyDescent="0.15">
      <c r="B540" s="8" t="str">
        <f>VLOOKUP(G540,角色!A:B,2,FALSE)</f>
        <v>胧月</v>
      </c>
      <c r="C540" s="8" t="str">
        <f t="shared" si="73"/>
        <v>主动技能3</v>
      </c>
      <c r="D540" s="8">
        <f t="shared" si="75"/>
        <v>14</v>
      </c>
      <c r="E540" s="8">
        <f t="shared" si="76"/>
        <v>15</v>
      </c>
      <c r="F540" s="8">
        <f t="shared" si="77"/>
        <v>3</v>
      </c>
      <c r="G540" s="8">
        <f t="shared" si="74"/>
        <v>9</v>
      </c>
      <c r="H540" t="str">
        <f t="shared" si="78"/>
        <v>胧月主动技能3等级14</v>
      </c>
      <c r="I540" t="str">
        <f t="shared" si="79"/>
        <v>胧月主动技能3等级15</v>
      </c>
      <c r="J540" s="1">
        <v>534</v>
      </c>
      <c r="K540" s="1" t="e">
        <f>VLOOKUP(H540,主动技能!$A:$B,2,FALSE)</f>
        <v>#N/A</v>
      </c>
      <c r="L540" s="1">
        <f>_xlfn.IFNA(VLOOKUP(I540,主动技能!$A:$B,2,FALSE),0)</f>
        <v>0</v>
      </c>
      <c r="M540">
        <f t="shared" ref="M540:M603" si="80">M520</f>
        <v>42</v>
      </c>
      <c r="N540" s="1" t="s">
        <v>249</v>
      </c>
      <c r="O540" s="1">
        <f t="shared" si="72"/>
        <v>138</v>
      </c>
      <c r="P540" s="1" t="s">
        <v>250</v>
      </c>
      <c r="Q540" s="1" t="s">
        <v>250</v>
      </c>
    </row>
    <row r="541" spans="2:17" x14ac:dyDescent="0.15">
      <c r="B541" s="8" t="str">
        <f>VLOOKUP(G541,角色!A:B,2,FALSE)</f>
        <v>胧月</v>
      </c>
      <c r="C541" s="8" t="str">
        <f t="shared" si="73"/>
        <v>主动技能3</v>
      </c>
      <c r="D541" s="8">
        <f t="shared" si="75"/>
        <v>15</v>
      </c>
      <c r="E541" s="8">
        <f t="shared" si="76"/>
        <v>16</v>
      </c>
      <c r="F541" s="8">
        <f t="shared" si="77"/>
        <v>3</v>
      </c>
      <c r="G541" s="8">
        <f t="shared" si="74"/>
        <v>9</v>
      </c>
      <c r="H541" t="str">
        <f t="shared" si="78"/>
        <v>胧月主动技能3等级15</v>
      </c>
      <c r="I541" t="str">
        <f t="shared" si="79"/>
        <v>胧月主动技能3等级16</v>
      </c>
      <c r="J541" s="1">
        <v>535</v>
      </c>
      <c r="K541" s="1" t="e">
        <f>VLOOKUP(H541,主动技能!$A:$B,2,FALSE)</f>
        <v>#N/A</v>
      </c>
      <c r="L541" s="1">
        <f>_xlfn.IFNA(VLOOKUP(I541,主动技能!$A:$B,2,FALSE),0)</f>
        <v>0</v>
      </c>
      <c r="M541">
        <f t="shared" si="80"/>
        <v>45</v>
      </c>
      <c r="N541" s="1" t="s">
        <v>249</v>
      </c>
      <c r="O541" s="1">
        <f t="shared" si="72"/>
        <v>139</v>
      </c>
      <c r="P541" s="1" t="s">
        <v>250</v>
      </c>
      <c r="Q541" s="1" t="s">
        <v>250</v>
      </c>
    </row>
    <row r="542" spans="2:17" x14ac:dyDescent="0.15">
      <c r="B542" s="8" t="str">
        <f>VLOOKUP(G542,角色!A:B,2,FALSE)</f>
        <v>胧月</v>
      </c>
      <c r="C542" s="8" t="str">
        <f t="shared" si="73"/>
        <v>主动技能3</v>
      </c>
      <c r="D542" s="8">
        <f t="shared" si="75"/>
        <v>16</v>
      </c>
      <c r="E542" s="8">
        <f t="shared" si="76"/>
        <v>17</v>
      </c>
      <c r="F542" s="8">
        <f t="shared" si="77"/>
        <v>3</v>
      </c>
      <c r="G542" s="8">
        <f t="shared" si="74"/>
        <v>9</v>
      </c>
      <c r="H542" t="str">
        <f t="shared" si="78"/>
        <v>胧月主动技能3等级16</v>
      </c>
      <c r="I542" t="str">
        <f t="shared" si="79"/>
        <v>胧月主动技能3等级17</v>
      </c>
      <c r="J542" s="1">
        <v>536</v>
      </c>
      <c r="K542" s="1" t="e">
        <f>VLOOKUP(H542,主动技能!$A:$B,2,FALSE)</f>
        <v>#N/A</v>
      </c>
      <c r="L542" s="1">
        <f>_xlfn.IFNA(VLOOKUP(I542,主动技能!$A:$B,2,FALSE),0)</f>
        <v>0</v>
      </c>
      <c r="M542">
        <f t="shared" si="80"/>
        <v>48</v>
      </c>
      <c r="N542" s="1" t="s">
        <v>249</v>
      </c>
      <c r="O542" s="1">
        <f t="shared" si="72"/>
        <v>140</v>
      </c>
      <c r="P542" s="1" t="s">
        <v>250</v>
      </c>
      <c r="Q542" s="1" t="s">
        <v>250</v>
      </c>
    </row>
    <row r="543" spans="2:17" x14ac:dyDescent="0.15">
      <c r="B543" s="8" t="str">
        <f>VLOOKUP(G543,角色!A:B,2,FALSE)</f>
        <v>胧月</v>
      </c>
      <c r="C543" s="8" t="str">
        <f t="shared" si="73"/>
        <v>主动技能3</v>
      </c>
      <c r="D543" s="8">
        <f t="shared" si="75"/>
        <v>17</v>
      </c>
      <c r="E543" s="8">
        <f t="shared" si="76"/>
        <v>18</v>
      </c>
      <c r="F543" s="8">
        <f t="shared" si="77"/>
        <v>3</v>
      </c>
      <c r="G543" s="8">
        <f t="shared" si="74"/>
        <v>9</v>
      </c>
      <c r="H543" t="str">
        <f t="shared" si="78"/>
        <v>胧月主动技能3等级17</v>
      </c>
      <c r="I543" t="str">
        <f t="shared" si="79"/>
        <v>胧月主动技能3等级18</v>
      </c>
      <c r="J543" s="1">
        <v>537</v>
      </c>
      <c r="K543" s="1" t="e">
        <f>VLOOKUP(H543,主动技能!$A:$B,2,FALSE)</f>
        <v>#N/A</v>
      </c>
      <c r="L543" s="1">
        <f>_xlfn.IFNA(VLOOKUP(I543,主动技能!$A:$B,2,FALSE),0)</f>
        <v>0</v>
      </c>
      <c r="M543">
        <f t="shared" si="80"/>
        <v>51</v>
      </c>
      <c r="N543" s="1" t="s">
        <v>249</v>
      </c>
      <c r="O543" s="1">
        <f t="shared" si="72"/>
        <v>141</v>
      </c>
      <c r="P543" s="1" t="s">
        <v>250</v>
      </c>
      <c r="Q543" s="1" t="s">
        <v>250</v>
      </c>
    </row>
    <row r="544" spans="2:17" x14ac:dyDescent="0.15">
      <c r="B544" s="8" t="str">
        <f>VLOOKUP(G544,角色!A:B,2,FALSE)</f>
        <v>胧月</v>
      </c>
      <c r="C544" s="8" t="str">
        <f t="shared" si="73"/>
        <v>主动技能3</v>
      </c>
      <c r="D544" s="8">
        <f t="shared" si="75"/>
        <v>18</v>
      </c>
      <c r="E544" s="8">
        <f t="shared" si="76"/>
        <v>19</v>
      </c>
      <c r="F544" s="8">
        <f t="shared" si="77"/>
        <v>3</v>
      </c>
      <c r="G544" s="8">
        <f t="shared" si="74"/>
        <v>9</v>
      </c>
      <c r="H544" t="str">
        <f t="shared" si="78"/>
        <v>胧月主动技能3等级18</v>
      </c>
      <c r="I544" t="str">
        <f t="shared" si="79"/>
        <v>胧月主动技能3等级19</v>
      </c>
      <c r="J544" s="1">
        <v>538</v>
      </c>
      <c r="K544" s="1" t="e">
        <f>VLOOKUP(H544,主动技能!$A:$B,2,FALSE)</f>
        <v>#N/A</v>
      </c>
      <c r="L544" s="1">
        <f>_xlfn.IFNA(VLOOKUP(I544,主动技能!$A:$B,2,FALSE),0)</f>
        <v>0</v>
      </c>
      <c r="M544">
        <f t="shared" si="80"/>
        <v>54</v>
      </c>
      <c r="N544" s="1" t="s">
        <v>249</v>
      </c>
      <c r="O544" s="1">
        <f t="shared" si="72"/>
        <v>142</v>
      </c>
      <c r="P544" s="1" t="s">
        <v>250</v>
      </c>
      <c r="Q544" s="1" t="s">
        <v>250</v>
      </c>
    </row>
    <row r="545" spans="2:17" x14ac:dyDescent="0.15">
      <c r="B545" s="8" t="str">
        <f>VLOOKUP(G545,角色!A:B,2,FALSE)</f>
        <v>胧月</v>
      </c>
      <c r="C545" s="8" t="str">
        <f t="shared" si="73"/>
        <v>主动技能3</v>
      </c>
      <c r="D545" s="8">
        <f t="shared" si="75"/>
        <v>19</v>
      </c>
      <c r="E545" s="8">
        <f t="shared" si="76"/>
        <v>20</v>
      </c>
      <c r="F545" s="8">
        <f t="shared" si="77"/>
        <v>3</v>
      </c>
      <c r="G545" s="8">
        <f t="shared" si="74"/>
        <v>9</v>
      </c>
      <c r="H545" t="str">
        <f t="shared" si="78"/>
        <v>胧月主动技能3等级19</v>
      </c>
      <c r="I545" t="str">
        <f t="shared" si="79"/>
        <v>胧月主动技能3等级20</v>
      </c>
      <c r="J545" s="1">
        <v>539</v>
      </c>
      <c r="K545" s="1" t="e">
        <f>VLOOKUP(H545,主动技能!$A:$B,2,FALSE)</f>
        <v>#N/A</v>
      </c>
      <c r="L545" s="1">
        <f>_xlfn.IFNA(VLOOKUP(I545,主动技能!$A:$B,2,FALSE),0)</f>
        <v>0</v>
      </c>
      <c r="M545">
        <f t="shared" si="80"/>
        <v>57</v>
      </c>
      <c r="N545" s="1" t="s">
        <v>249</v>
      </c>
      <c r="O545" s="1">
        <f t="shared" si="72"/>
        <v>143</v>
      </c>
      <c r="P545" s="1" t="s">
        <v>250</v>
      </c>
      <c r="Q545" s="1" t="s">
        <v>250</v>
      </c>
    </row>
    <row r="546" spans="2:17" x14ac:dyDescent="0.15">
      <c r="B546" s="8" t="str">
        <f>VLOOKUP(G546,角色!A:B,2,FALSE)</f>
        <v>胧月</v>
      </c>
      <c r="C546" s="8" t="str">
        <f t="shared" si="73"/>
        <v>主动技能3</v>
      </c>
      <c r="D546" s="8">
        <f t="shared" si="75"/>
        <v>20</v>
      </c>
      <c r="E546" s="8">
        <f t="shared" si="76"/>
        <v>21</v>
      </c>
      <c r="F546" s="8">
        <f t="shared" si="77"/>
        <v>3</v>
      </c>
      <c r="G546" s="8">
        <f t="shared" si="74"/>
        <v>9</v>
      </c>
      <c r="H546" t="str">
        <f t="shared" si="78"/>
        <v>胧月主动技能3等级20</v>
      </c>
      <c r="I546" t="str">
        <f t="shared" si="79"/>
        <v>胧月主动技能3等级21</v>
      </c>
      <c r="J546" s="1">
        <v>540</v>
      </c>
      <c r="K546" s="1" t="e">
        <f>VLOOKUP(H546,主动技能!$A:$B,2,FALSE)</f>
        <v>#N/A</v>
      </c>
      <c r="L546" s="1">
        <f>_xlfn.IFNA(VLOOKUP(I546,主动技能!$A:$B,2,FALSE),0)</f>
        <v>0</v>
      </c>
      <c r="M546">
        <f t="shared" si="80"/>
        <v>60</v>
      </c>
      <c r="N546" s="1" t="s">
        <v>249</v>
      </c>
      <c r="O546" s="1">
        <f t="shared" si="72"/>
        <v>144</v>
      </c>
      <c r="P546" s="1" t="s">
        <v>250</v>
      </c>
      <c r="Q546" s="1" t="s">
        <v>250</v>
      </c>
    </row>
    <row r="547" spans="2:17" x14ac:dyDescent="0.15">
      <c r="B547" s="8" t="str">
        <f>VLOOKUP(G547,角色!A:B,2,FALSE)</f>
        <v>离墟</v>
      </c>
      <c r="C547" s="8" t="str">
        <f t="shared" si="73"/>
        <v>主动技能1</v>
      </c>
      <c r="D547" s="8">
        <f t="shared" si="75"/>
        <v>1</v>
      </c>
      <c r="E547" s="8">
        <f t="shared" si="76"/>
        <v>2</v>
      </c>
      <c r="F547" s="8">
        <f t="shared" si="77"/>
        <v>1</v>
      </c>
      <c r="G547" s="8">
        <f t="shared" si="74"/>
        <v>10</v>
      </c>
      <c r="H547" t="str">
        <f t="shared" si="78"/>
        <v>离墟主动技能1等级1</v>
      </c>
      <c r="I547" t="str">
        <f t="shared" si="79"/>
        <v>离墟主动技能1等级2</v>
      </c>
      <c r="J547" s="1">
        <v>541</v>
      </c>
      <c r="K547" s="1" t="e">
        <f>VLOOKUP(H547,主动技能!$A:$B,2,FALSE)</f>
        <v>#N/A</v>
      </c>
      <c r="L547" s="1">
        <f>_xlfn.IFNA(VLOOKUP(I547,主动技能!$A:$B,2,FALSE),0)</f>
        <v>0</v>
      </c>
      <c r="M547">
        <f t="shared" si="80"/>
        <v>3</v>
      </c>
      <c r="N547" s="1" t="s">
        <v>249</v>
      </c>
      <c r="O547" s="1">
        <f t="shared" si="72"/>
        <v>145</v>
      </c>
      <c r="P547" s="1" t="s">
        <v>250</v>
      </c>
      <c r="Q547" s="1" t="s">
        <v>250</v>
      </c>
    </row>
    <row r="548" spans="2:17" x14ac:dyDescent="0.15">
      <c r="B548" s="8" t="str">
        <f>VLOOKUP(G548,角色!A:B,2,FALSE)</f>
        <v>离墟</v>
      </c>
      <c r="C548" s="8" t="str">
        <f t="shared" si="73"/>
        <v>主动技能1</v>
      </c>
      <c r="D548" s="8">
        <f t="shared" si="75"/>
        <v>2</v>
      </c>
      <c r="E548" s="8">
        <f t="shared" si="76"/>
        <v>3</v>
      </c>
      <c r="F548" s="8">
        <f t="shared" si="77"/>
        <v>1</v>
      </c>
      <c r="G548" s="8">
        <f t="shared" si="74"/>
        <v>10</v>
      </c>
      <c r="H548" t="str">
        <f t="shared" si="78"/>
        <v>离墟主动技能1等级2</v>
      </c>
      <c r="I548" t="str">
        <f t="shared" si="79"/>
        <v>离墟主动技能1等级3</v>
      </c>
      <c r="J548" s="1">
        <v>542</v>
      </c>
      <c r="K548" s="1" t="e">
        <f>VLOOKUP(H548,主动技能!$A:$B,2,FALSE)</f>
        <v>#N/A</v>
      </c>
      <c r="L548" s="1">
        <f>_xlfn.IFNA(VLOOKUP(I548,主动技能!$A:$B,2,FALSE),0)</f>
        <v>0</v>
      </c>
      <c r="M548">
        <f t="shared" si="80"/>
        <v>6</v>
      </c>
      <c r="N548" s="1" t="s">
        <v>249</v>
      </c>
      <c r="O548" s="1">
        <f t="shared" si="72"/>
        <v>146</v>
      </c>
      <c r="P548" s="1" t="s">
        <v>250</v>
      </c>
      <c r="Q548" s="1" t="s">
        <v>250</v>
      </c>
    </row>
    <row r="549" spans="2:17" x14ac:dyDescent="0.15">
      <c r="B549" s="8" t="str">
        <f>VLOOKUP(G549,角色!A:B,2,FALSE)</f>
        <v>离墟</v>
      </c>
      <c r="C549" s="8" t="str">
        <f t="shared" si="73"/>
        <v>主动技能1</v>
      </c>
      <c r="D549" s="8">
        <f t="shared" si="75"/>
        <v>3</v>
      </c>
      <c r="E549" s="8">
        <f t="shared" si="76"/>
        <v>4</v>
      </c>
      <c r="F549" s="8">
        <f t="shared" si="77"/>
        <v>1</v>
      </c>
      <c r="G549" s="8">
        <f t="shared" si="74"/>
        <v>10</v>
      </c>
      <c r="H549" t="str">
        <f t="shared" si="78"/>
        <v>离墟主动技能1等级3</v>
      </c>
      <c r="I549" t="str">
        <f t="shared" si="79"/>
        <v>离墟主动技能1等级4</v>
      </c>
      <c r="J549" s="1">
        <v>543</v>
      </c>
      <c r="K549" s="1" t="e">
        <f>VLOOKUP(H549,主动技能!$A:$B,2,FALSE)</f>
        <v>#N/A</v>
      </c>
      <c r="L549" s="1">
        <f>_xlfn.IFNA(VLOOKUP(I549,主动技能!$A:$B,2,FALSE),0)</f>
        <v>0</v>
      </c>
      <c r="M549">
        <f t="shared" si="80"/>
        <v>9</v>
      </c>
      <c r="N549" s="1" t="s">
        <v>249</v>
      </c>
      <c r="O549" s="1">
        <f t="shared" si="72"/>
        <v>147</v>
      </c>
      <c r="P549" s="1" t="s">
        <v>250</v>
      </c>
      <c r="Q549" s="1" t="s">
        <v>250</v>
      </c>
    </row>
    <row r="550" spans="2:17" x14ac:dyDescent="0.15">
      <c r="B550" s="8" t="str">
        <f>VLOOKUP(G550,角色!A:B,2,FALSE)</f>
        <v>离墟</v>
      </c>
      <c r="C550" s="8" t="str">
        <f t="shared" si="73"/>
        <v>主动技能1</v>
      </c>
      <c r="D550" s="8">
        <f t="shared" si="75"/>
        <v>4</v>
      </c>
      <c r="E550" s="8">
        <f t="shared" si="76"/>
        <v>5</v>
      </c>
      <c r="F550" s="8">
        <f t="shared" si="77"/>
        <v>1</v>
      </c>
      <c r="G550" s="8">
        <f t="shared" si="74"/>
        <v>10</v>
      </c>
      <c r="H550" t="str">
        <f t="shared" si="78"/>
        <v>离墟主动技能1等级4</v>
      </c>
      <c r="I550" t="str">
        <f t="shared" si="79"/>
        <v>离墟主动技能1等级5</v>
      </c>
      <c r="J550" s="1">
        <v>544</v>
      </c>
      <c r="K550" s="1" t="e">
        <f>VLOOKUP(H550,主动技能!$A:$B,2,FALSE)</f>
        <v>#N/A</v>
      </c>
      <c r="L550" s="1">
        <f>_xlfn.IFNA(VLOOKUP(I550,主动技能!$A:$B,2,FALSE),0)</f>
        <v>0</v>
      </c>
      <c r="M550">
        <f t="shared" si="80"/>
        <v>12</v>
      </c>
      <c r="N550" s="1" t="s">
        <v>249</v>
      </c>
      <c r="O550" s="1">
        <f t="shared" si="72"/>
        <v>148</v>
      </c>
      <c r="P550" s="1" t="s">
        <v>250</v>
      </c>
      <c r="Q550" s="1" t="s">
        <v>250</v>
      </c>
    </row>
    <row r="551" spans="2:17" x14ac:dyDescent="0.15">
      <c r="B551" s="8" t="str">
        <f>VLOOKUP(G551,角色!A:B,2,FALSE)</f>
        <v>离墟</v>
      </c>
      <c r="C551" s="8" t="str">
        <f t="shared" si="73"/>
        <v>主动技能1</v>
      </c>
      <c r="D551" s="8">
        <f t="shared" si="75"/>
        <v>5</v>
      </c>
      <c r="E551" s="8">
        <f t="shared" si="76"/>
        <v>6</v>
      </c>
      <c r="F551" s="8">
        <f t="shared" si="77"/>
        <v>1</v>
      </c>
      <c r="G551" s="8">
        <f t="shared" si="74"/>
        <v>10</v>
      </c>
      <c r="H551" t="str">
        <f t="shared" si="78"/>
        <v>离墟主动技能1等级5</v>
      </c>
      <c r="I551" t="str">
        <f t="shared" si="79"/>
        <v>离墟主动技能1等级6</v>
      </c>
      <c r="J551" s="1">
        <v>545</v>
      </c>
      <c r="K551" s="1" t="e">
        <f>VLOOKUP(H551,主动技能!$A:$B,2,FALSE)</f>
        <v>#N/A</v>
      </c>
      <c r="L551" s="1">
        <f>_xlfn.IFNA(VLOOKUP(I551,主动技能!$A:$B,2,FALSE),0)</f>
        <v>0</v>
      </c>
      <c r="M551">
        <f t="shared" si="80"/>
        <v>15</v>
      </c>
      <c r="N551" s="1" t="s">
        <v>249</v>
      </c>
      <c r="O551" s="1">
        <f t="shared" si="72"/>
        <v>149</v>
      </c>
      <c r="P551" s="1" t="s">
        <v>250</v>
      </c>
      <c r="Q551" s="1" t="s">
        <v>250</v>
      </c>
    </row>
    <row r="552" spans="2:17" x14ac:dyDescent="0.15">
      <c r="B552" s="8" t="str">
        <f>VLOOKUP(G552,角色!A:B,2,FALSE)</f>
        <v>离墟</v>
      </c>
      <c r="C552" s="8" t="str">
        <f t="shared" si="73"/>
        <v>主动技能1</v>
      </c>
      <c r="D552" s="8">
        <f t="shared" si="75"/>
        <v>6</v>
      </c>
      <c r="E552" s="8">
        <f t="shared" si="76"/>
        <v>7</v>
      </c>
      <c r="F552" s="8">
        <f t="shared" si="77"/>
        <v>1</v>
      </c>
      <c r="G552" s="8">
        <f t="shared" si="74"/>
        <v>10</v>
      </c>
      <c r="H552" t="str">
        <f t="shared" si="78"/>
        <v>离墟主动技能1等级6</v>
      </c>
      <c r="I552" t="str">
        <f t="shared" si="79"/>
        <v>离墟主动技能1等级7</v>
      </c>
      <c r="J552" s="1">
        <v>546</v>
      </c>
      <c r="K552" s="1" t="e">
        <f>VLOOKUP(H552,主动技能!$A:$B,2,FALSE)</f>
        <v>#N/A</v>
      </c>
      <c r="L552" s="1">
        <f>_xlfn.IFNA(VLOOKUP(I552,主动技能!$A:$B,2,FALSE),0)</f>
        <v>0</v>
      </c>
      <c r="M552">
        <f t="shared" si="80"/>
        <v>18</v>
      </c>
      <c r="N552" s="1" t="s">
        <v>249</v>
      </c>
      <c r="O552" s="1">
        <f t="shared" si="72"/>
        <v>150</v>
      </c>
      <c r="P552" s="1" t="s">
        <v>250</v>
      </c>
      <c r="Q552" s="1" t="s">
        <v>250</v>
      </c>
    </row>
    <row r="553" spans="2:17" x14ac:dyDescent="0.15">
      <c r="B553" s="8" t="str">
        <f>VLOOKUP(G553,角色!A:B,2,FALSE)</f>
        <v>离墟</v>
      </c>
      <c r="C553" s="8" t="str">
        <f t="shared" si="73"/>
        <v>主动技能1</v>
      </c>
      <c r="D553" s="8">
        <f t="shared" si="75"/>
        <v>7</v>
      </c>
      <c r="E553" s="8">
        <f t="shared" si="76"/>
        <v>8</v>
      </c>
      <c r="F553" s="8">
        <f t="shared" si="77"/>
        <v>1</v>
      </c>
      <c r="G553" s="8">
        <f t="shared" si="74"/>
        <v>10</v>
      </c>
      <c r="H553" t="str">
        <f t="shared" si="78"/>
        <v>离墟主动技能1等级7</v>
      </c>
      <c r="I553" t="str">
        <f t="shared" si="79"/>
        <v>离墟主动技能1等级8</v>
      </c>
      <c r="J553" s="1">
        <v>547</v>
      </c>
      <c r="K553" s="1" t="e">
        <f>VLOOKUP(H553,主动技能!$A:$B,2,FALSE)</f>
        <v>#N/A</v>
      </c>
      <c r="L553" s="1">
        <f>_xlfn.IFNA(VLOOKUP(I553,主动技能!$A:$B,2,FALSE),0)</f>
        <v>0</v>
      </c>
      <c r="M553">
        <f t="shared" si="80"/>
        <v>21</v>
      </c>
      <c r="N553" s="1" t="s">
        <v>249</v>
      </c>
      <c r="O553" s="1">
        <f t="shared" si="72"/>
        <v>151</v>
      </c>
      <c r="P553" s="1" t="s">
        <v>250</v>
      </c>
      <c r="Q553" s="1" t="s">
        <v>250</v>
      </c>
    </row>
    <row r="554" spans="2:17" x14ac:dyDescent="0.15">
      <c r="B554" s="8" t="str">
        <f>VLOOKUP(G554,角色!A:B,2,FALSE)</f>
        <v>离墟</v>
      </c>
      <c r="C554" s="8" t="str">
        <f t="shared" si="73"/>
        <v>主动技能1</v>
      </c>
      <c r="D554" s="8">
        <f t="shared" si="75"/>
        <v>8</v>
      </c>
      <c r="E554" s="8">
        <f t="shared" si="76"/>
        <v>9</v>
      </c>
      <c r="F554" s="8">
        <f t="shared" si="77"/>
        <v>1</v>
      </c>
      <c r="G554" s="8">
        <f t="shared" si="74"/>
        <v>10</v>
      </c>
      <c r="H554" t="str">
        <f t="shared" si="78"/>
        <v>离墟主动技能1等级8</v>
      </c>
      <c r="I554" t="str">
        <f t="shared" si="79"/>
        <v>离墟主动技能1等级9</v>
      </c>
      <c r="J554" s="1">
        <v>548</v>
      </c>
      <c r="K554" s="1" t="e">
        <f>VLOOKUP(H554,主动技能!$A:$B,2,FALSE)</f>
        <v>#N/A</v>
      </c>
      <c r="L554" s="1">
        <f>_xlfn.IFNA(VLOOKUP(I554,主动技能!$A:$B,2,FALSE),0)</f>
        <v>0</v>
      </c>
      <c r="M554">
        <f t="shared" si="80"/>
        <v>24</v>
      </c>
      <c r="N554" s="1" t="s">
        <v>249</v>
      </c>
      <c r="O554" s="1">
        <f t="shared" si="72"/>
        <v>152</v>
      </c>
      <c r="P554" s="1" t="s">
        <v>250</v>
      </c>
      <c r="Q554" s="1" t="s">
        <v>250</v>
      </c>
    </row>
    <row r="555" spans="2:17" x14ac:dyDescent="0.15">
      <c r="B555" s="8" t="str">
        <f>VLOOKUP(G555,角色!A:B,2,FALSE)</f>
        <v>离墟</v>
      </c>
      <c r="C555" s="8" t="str">
        <f t="shared" si="73"/>
        <v>主动技能1</v>
      </c>
      <c r="D555" s="8">
        <f t="shared" si="75"/>
        <v>9</v>
      </c>
      <c r="E555" s="8">
        <f t="shared" si="76"/>
        <v>10</v>
      </c>
      <c r="F555" s="8">
        <f t="shared" si="77"/>
        <v>1</v>
      </c>
      <c r="G555" s="8">
        <f t="shared" si="74"/>
        <v>10</v>
      </c>
      <c r="H555" t="str">
        <f t="shared" si="78"/>
        <v>离墟主动技能1等级9</v>
      </c>
      <c r="I555" t="str">
        <f t="shared" si="79"/>
        <v>离墟主动技能1等级10</v>
      </c>
      <c r="J555" s="1">
        <v>549</v>
      </c>
      <c r="K555" s="1" t="e">
        <f>VLOOKUP(H555,主动技能!$A:$B,2,FALSE)</f>
        <v>#N/A</v>
      </c>
      <c r="L555" s="1">
        <f>_xlfn.IFNA(VLOOKUP(I555,主动技能!$A:$B,2,FALSE),0)</f>
        <v>0</v>
      </c>
      <c r="M555">
        <f t="shared" si="80"/>
        <v>27</v>
      </c>
      <c r="N555" s="1" t="s">
        <v>249</v>
      </c>
      <c r="O555" s="1">
        <f t="shared" ref="O555:O618" si="81">O456</f>
        <v>153</v>
      </c>
      <c r="P555" s="1" t="s">
        <v>250</v>
      </c>
      <c r="Q555" s="1" t="s">
        <v>250</v>
      </c>
    </row>
    <row r="556" spans="2:17" x14ac:dyDescent="0.15">
      <c r="B556" s="8" t="str">
        <f>VLOOKUP(G556,角色!A:B,2,FALSE)</f>
        <v>离墟</v>
      </c>
      <c r="C556" s="8" t="str">
        <f t="shared" si="73"/>
        <v>主动技能1</v>
      </c>
      <c r="D556" s="8">
        <f t="shared" si="75"/>
        <v>10</v>
      </c>
      <c r="E556" s="8">
        <f t="shared" si="76"/>
        <v>11</v>
      </c>
      <c r="F556" s="8">
        <f t="shared" si="77"/>
        <v>1</v>
      </c>
      <c r="G556" s="8">
        <f t="shared" si="74"/>
        <v>10</v>
      </c>
      <c r="H556" t="str">
        <f t="shared" si="78"/>
        <v>离墟主动技能1等级10</v>
      </c>
      <c r="I556" t="str">
        <f t="shared" si="79"/>
        <v>离墟主动技能1等级11</v>
      </c>
      <c r="J556" s="1">
        <v>550</v>
      </c>
      <c r="K556" s="1" t="e">
        <f>VLOOKUP(H556,主动技能!$A:$B,2,FALSE)</f>
        <v>#N/A</v>
      </c>
      <c r="L556" s="1">
        <f>_xlfn.IFNA(VLOOKUP(I556,主动技能!$A:$B,2,FALSE),0)</f>
        <v>0</v>
      </c>
      <c r="M556">
        <f t="shared" si="80"/>
        <v>30</v>
      </c>
      <c r="N556" s="1" t="s">
        <v>249</v>
      </c>
      <c r="O556" s="1">
        <f t="shared" si="81"/>
        <v>154</v>
      </c>
      <c r="P556" s="1" t="s">
        <v>250</v>
      </c>
      <c r="Q556" s="1" t="s">
        <v>250</v>
      </c>
    </row>
    <row r="557" spans="2:17" x14ac:dyDescent="0.15">
      <c r="B557" s="8" t="str">
        <f>VLOOKUP(G557,角色!A:B,2,FALSE)</f>
        <v>离墟</v>
      </c>
      <c r="C557" s="8" t="str">
        <f t="shared" si="73"/>
        <v>主动技能1</v>
      </c>
      <c r="D557" s="8">
        <f t="shared" si="75"/>
        <v>11</v>
      </c>
      <c r="E557" s="8">
        <f t="shared" si="76"/>
        <v>12</v>
      </c>
      <c r="F557" s="8">
        <f t="shared" si="77"/>
        <v>1</v>
      </c>
      <c r="G557" s="8">
        <f t="shared" si="74"/>
        <v>10</v>
      </c>
      <c r="H557" t="str">
        <f t="shared" si="78"/>
        <v>离墟主动技能1等级11</v>
      </c>
      <c r="I557" t="str">
        <f t="shared" si="79"/>
        <v>离墟主动技能1等级12</v>
      </c>
      <c r="J557" s="1">
        <v>551</v>
      </c>
      <c r="K557" s="1" t="e">
        <f>VLOOKUP(H557,主动技能!$A:$B,2,FALSE)</f>
        <v>#N/A</v>
      </c>
      <c r="L557" s="1">
        <f>_xlfn.IFNA(VLOOKUP(I557,主动技能!$A:$B,2,FALSE),0)</f>
        <v>0</v>
      </c>
      <c r="M557">
        <f t="shared" si="80"/>
        <v>33</v>
      </c>
      <c r="N557" s="1" t="s">
        <v>249</v>
      </c>
      <c r="O557" s="1">
        <f t="shared" si="81"/>
        <v>155</v>
      </c>
      <c r="P557" s="1" t="s">
        <v>250</v>
      </c>
      <c r="Q557" s="1" t="s">
        <v>250</v>
      </c>
    </row>
    <row r="558" spans="2:17" x14ac:dyDescent="0.15">
      <c r="B558" s="8" t="str">
        <f>VLOOKUP(G558,角色!A:B,2,FALSE)</f>
        <v>离墟</v>
      </c>
      <c r="C558" s="8" t="str">
        <f t="shared" si="73"/>
        <v>主动技能1</v>
      </c>
      <c r="D558" s="8">
        <f t="shared" si="75"/>
        <v>12</v>
      </c>
      <c r="E558" s="8">
        <f t="shared" si="76"/>
        <v>13</v>
      </c>
      <c r="F558" s="8">
        <f t="shared" si="77"/>
        <v>1</v>
      </c>
      <c r="G558" s="8">
        <f t="shared" si="74"/>
        <v>10</v>
      </c>
      <c r="H558" t="str">
        <f t="shared" si="78"/>
        <v>离墟主动技能1等级12</v>
      </c>
      <c r="I558" t="str">
        <f t="shared" si="79"/>
        <v>离墟主动技能1等级13</v>
      </c>
      <c r="J558" s="1">
        <v>552</v>
      </c>
      <c r="K558" s="1" t="e">
        <f>VLOOKUP(H558,主动技能!$A:$B,2,FALSE)</f>
        <v>#N/A</v>
      </c>
      <c r="L558" s="1">
        <f>_xlfn.IFNA(VLOOKUP(I558,主动技能!$A:$B,2,FALSE),0)</f>
        <v>0</v>
      </c>
      <c r="M558">
        <f t="shared" si="80"/>
        <v>36</v>
      </c>
      <c r="N558" s="1" t="s">
        <v>249</v>
      </c>
      <c r="O558" s="1">
        <f t="shared" si="81"/>
        <v>156</v>
      </c>
      <c r="P558" s="1" t="s">
        <v>250</v>
      </c>
      <c r="Q558" s="1" t="s">
        <v>250</v>
      </c>
    </row>
    <row r="559" spans="2:17" x14ac:dyDescent="0.15">
      <c r="B559" s="8" t="str">
        <f>VLOOKUP(G559,角色!A:B,2,FALSE)</f>
        <v>离墟</v>
      </c>
      <c r="C559" s="8" t="str">
        <f t="shared" si="73"/>
        <v>主动技能1</v>
      </c>
      <c r="D559" s="8">
        <f t="shared" si="75"/>
        <v>13</v>
      </c>
      <c r="E559" s="8">
        <f t="shared" si="76"/>
        <v>14</v>
      </c>
      <c r="F559" s="8">
        <f t="shared" si="77"/>
        <v>1</v>
      </c>
      <c r="G559" s="8">
        <f t="shared" si="74"/>
        <v>10</v>
      </c>
      <c r="H559" t="str">
        <f t="shared" si="78"/>
        <v>离墟主动技能1等级13</v>
      </c>
      <c r="I559" t="str">
        <f t="shared" si="79"/>
        <v>离墟主动技能1等级14</v>
      </c>
      <c r="J559" s="1">
        <v>553</v>
      </c>
      <c r="K559" s="1" t="e">
        <f>VLOOKUP(H559,主动技能!$A:$B,2,FALSE)</f>
        <v>#N/A</v>
      </c>
      <c r="L559" s="1">
        <f>_xlfn.IFNA(VLOOKUP(I559,主动技能!$A:$B,2,FALSE),0)</f>
        <v>0</v>
      </c>
      <c r="M559">
        <f t="shared" si="80"/>
        <v>39</v>
      </c>
      <c r="N559" s="1" t="s">
        <v>249</v>
      </c>
      <c r="O559" s="1">
        <f t="shared" si="81"/>
        <v>157</v>
      </c>
      <c r="P559" s="1" t="s">
        <v>250</v>
      </c>
      <c r="Q559" s="1" t="s">
        <v>250</v>
      </c>
    </row>
    <row r="560" spans="2:17" x14ac:dyDescent="0.15">
      <c r="B560" s="8" t="str">
        <f>VLOOKUP(G560,角色!A:B,2,FALSE)</f>
        <v>离墟</v>
      </c>
      <c r="C560" s="8" t="str">
        <f t="shared" si="73"/>
        <v>主动技能1</v>
      </c>
      <c r="D560" s="8">
        <f t="shared" si="75"/>
        <v>14</v>
      </c>
      <c r="E560" s="8">
        <f t="shared" si="76"/>
        <v>15</v>
      </c>
      <c r="F560" s="8">
        <f t="shared" si="77"/>
        <v>1</v>
      </c>
      <c r="G560" s="8">
        <f t="shared" si="74"/>
        <v>10</v>
      </c>
      <c r="H560" t="str">
        <f t="shared" si="78"/>
        <v>离墟主动技能1等级14</v>
      </c>
      <c r="I560" t="str">
        <f t="shared" si="79"/>
        <v>离墟主动技能1等级15</v>
      </c>
      <c r="J560" s="1">
        <v>554</v>
      </c>
      <c r="K560" s="1" t="e">
        <f>VLOOKUP(H560,主动技能!$A:$B,2,FALSE)</f>
        <v>#N/A</v>
      </c>
      <c r="L560" s="1">
        <f>_xlfn.IFNA(VLOOKUP(I560,主动技能!$A:$B,2,FALSE),0)</f>
        <v>0</v>
      </c>
      <c r="M560">
        <f t="shared" si="80"/>
        <v>42</v>
      </c>
      <c r="N560" s="1" t="s">
        <v>249</v>
      </c>
      <c r="O560" s="1">
        <f t="shared" si="81"/>
        <v>158</v>
      </c>
      <c r="P560" s="1" t="s">
        <v>250</v>
      </c>
      <c r="Q560" s="1" t="s">
        <v>250</v>
      </c>
    </row>
    <row r="561" spans="2:17" x14ac:dyDescent="0.15">
      <c r="B561" s="8" t="str">
        <f>VLOOKUP(G561,角色!A:B,2,FALSE)</f>
        <v>离墟</v>
      </c>
      <c r="C561" s="8" t="str">
        <f t="shared" si="73"/>
        <v>主动技能1</v>
      </c>
      <c r="D561" s="8">
        <f t="shared" si="75"/>
        <v>15</v>
      </c>
      <c r="E561" s="8">
        <f t="shared" si="76"/>
        <v>16</v>
      </c>
      <c r="F561" s="8">
        <f t="shared" si="77"/>
        <v>1</v>
      </c>
      <c r="G561" s="8">
        <f t="shared" si="74"/>
        <v>10</v>
      </c>
      <c r="H561" t="str">
        <f t="shared" si="78"/>
        <v>离墟主动技能1等级15</v>
      </c>
      <c r="I561" t="str">
        <f t="shared" si="79"/>
        <v>离墟主动技能1等级16</v>
      </c>
      <c r="J561" s="1">
        <v>555</v>
      </c>
      <c r="K561" s="1" t="e">
        <f>VLOOKUP(H561,主动技能!$A:$B,2,FALSE)</f>
        <v>#N/A</v>
      </c>
      <c r="L561" s="1">
        <f>_xlfn.IFNA(VLOOKUP(I561,主动技能!$A:$B,2,FALSE),0)</f>
        <v>0</v>
      </c>
      <c r="M561">
        <f t="shared" si="80"/>
        <v>45</v>
      </c>
      <c r="N561" s="1" t="s">
        <v>249</v>
      </c>
      <c r="O561" s="1">
        <f t="shared" si="81"/>
        <v>159</v>
      </c>
      <c r="P561" s="1" t="s">
        <v>250</v>
      </c>
      <c r="Q561" s="1" t="s">
        <v>250</v>
      </c>
    </row>
    <row r="562" spans="2:17" x14ac:dyDescent="0.15">
      <c r="B562" s="8" t="str">
        <f>VLOOKUP(G562,角色!A:B,2,FALSE)</f>
        <v>离墟</v>
      </c>
      <c r="C562" s="8" t="str">
        <f t="shared" si="73"/>
        <v>主动技能1</v>
      </c>
      <c r="D562" s="8">
        <f t="shared" si="75"/>
        <v>16</v>
      </c>
      <c r="E562" s="8">
        <f t="shared" si="76"/>
        <v>17</v>
      </c>
      <c r="F562" s="8">
        <f t="shared" si="77"/>
        <v>1</v>
      </c>
      <c r="G562" s="8">
        <f t="shared" si="74"/>
        <v>10</v>
      </c>
      <c r="H562" t="str">
        <f t="shared" si="78"/>
        <v>离墟主动技能1等级16</v>
      </c>
      <c r="I562" t="str">
        <f t="shared" si="79"/>
        <v>离墟主动技能1等级17</v>
      </c>
      <c r="J562" s="1">
        <v>556</v>
      </c>
      <c r="K562" s="1" t="e">
        <f>VLOOKUP(H562,主动技能!$A:$B,2,FALSE)</f>
        <v>#N/A</v>
      </c>
      <c r="L562" s="1">
        <f>_xlfn.IFNA(VLOOKUP(I562,主动技能!$A:$B,2,FALSE),0)</f>
        <v>0</v>
      </c>
      <c r="M562">
        <f t="shared" si="80"/>
        <v>48</v>
      </c>
      <c r="N562" s="1" t="s">
        <v>249</v>
      </c>
      <c r="O562" s="1">
        <f t="shared" si="81"/>
        <v>160</v>
      </c>
      <c r="P562" s="1" t="s">
        <v>250</v>
      </c>
      <c r="Q562" s="1" t="s">
        <v>250</v>
      </c>
    </row>
    <row r="563" spans="2:17" x14ac:dyDescent="0.15">
      <c r="B563" s="8" t="str">
        <f>VLOOKUP(G563,角色!A:B,2,FALSE)</f>
        <v>离墟</v>
      </c>
      <c r="C563" s="8" t="str">
        <f t="shared" si="73"/>
        <v>主动技能1</v>
      </c>
      <c r="D563" s="8">
        <f t="shared" si="75"/>
        <v>17</v>
      </c>
      <c r="E563" s="8">
        <f t="shared" si="76"/>
        <v>18</v>
      </c>
      <c r="F563" s="8">
        <f t="shared" si="77"/>
        <v>1</v>
      </c>
      <c r="G563" s="8">
        <f t="shared" si="74"/>
        <v>10</v>
      </c>
      <c r="H563" t="str">
        <f t="shared" si="78"/>
        <v>离墟主动技能1等级17</v>
      </c>
      <c r="I563" t="str">
        <f t="shared" si="79"/>
        <v>离墟主动技能1等级18</v>
      </c>
      <c r="J563" s="1">
        <v>557</v>
      </c>
      <c r="K563" s="1" t="e">
        <f>VLOOKUP(H563,主动技能!$A:$B,2,FALSE)</f>
        <v>#N/A</v>
      </c>
      <c r="L563" s="1">
        <f>_xlfn.IFNA(VLOOKUP(I563,主动技能!$A:$B,2,FALSE),0)</f>
        <v>0</v>
      </c>
      <c r="M563">
        <f t="shared" si="80"/>
        <v>51</v>
      </c>
      <c r="N563" s="1" t="s">
        <v>249</v>
      </c>
      <c r="O563" s="1">
        <f t="shared" si="81"/>
        <v>161</v>
      </c>
      <c r="P563" s="1" t="s">
        <v>250</v>
      </c>
      <c r="Q563" s="1" t="s">
        <v>250</v>
      </c>
    </row>
    <row r="564" spans="2:17" x14ac:dyDescent="0.15">
      <c r="B564" s="8" t="str">
        <f>VLOOKUP(G564,角色!A:B,2,FALSE)</f>
        <v>离墟</v>
      </c>
      <c r="C564" s="8" t="str">
        <f t="shared" si="73"/>
        <v>主动技能1</v>
      </c>
      <c r="D564" s="8">
        <f t="shared" si="75"/>
        <v>18</v>
      </c>
      <c r="E564" s="8">
        <f t="shared" si="76"/>
        <v>19</v>
      </c>
      <c r="F564" s="8">
        <f t="shared" si="77"/>
        <v>1</v>
      </c>
      <c r="G564" s="8">
        <f t="shared" si="74"/>
        <v>10</v>
      </c>
      <c r="H564" t="str">
        <f t="shared" si="78"/>
        <v>离墟主动技能1等级18</v>
      </c>
      <c r="I564" t="str">
        <f t="shared" si="79"/>
        <v>离墟主动技能1等级19</v>
      </c>
      <c r="J564" s="1">
        <v>558</v>
      </c>
      <c r="K564" s="1" t="e">
        <f>VLOOKUP(H564,主动技能!$A:$B,2,FALSE)</f>
        <v>#N/A</v>
      </c>
      <c r="L564" s="1">
        <f>_xlfn.IFNA(VLOOKUP(I564,主动技能!$A:$B,2,FALSE),0)</f>
        <v>0</v>
      </c>
      <c r="M564">
        <f t="shared" si="80"/>
        <v>54</v>
      </c>
      <c r="N564" s="1" t="s">
        <v>249</v>
      </c>
      <c r="O564" s="1">
        <f t="shared" si="81"/>
        <v>162</v>
      </c>
      <c r="P564" s="1" t="s">
        <v>250</v>
      </c>
      <c r="Q564" s="1" t="s">
        <v>250</v>
      </c>
    </row>
    <row r="565" spans="2:17" x14ac:dyDescent="0.15">
      <c r="B565" s="8" t="str">
        <f>VLOOKUP(G565,角色!A:B,2,FALSE)</f>
        <v>离墟</v>
      </c>
      <c r="C565" s="8" t="str">
        <f t="shared" si="73"/>
        <v>主动技能1</v>
      </c>
      <c r="D565" s="8">
        <f t="shared" si="75"/>
        <v>19</v>
      </c>
      <c r="E565" s="8">
        <f t="shared" si="76"/>
        <v>20</v>
      </c>
      <c r="F565" s="8">
        <f t="shared" si="77"/>
        <v>1</v>
      </c>
      <c r="G565" s="8">
        <f t="shared" si="74"/>
        <v>10</v>
      </c>
      <c r="H565" t="str">
        <f t="shared" si="78"/>
        <v>离墟主动技能1等级19</v>
      </c>
      <c r="I565" t="str">
        <f t="shared" si="79"/>
        <v>离墟主动技能1等级20</v>
      </c>
      <c r="J565" s="1">
        <v>559</v>
      </c>
      <c r="K565" s="1" t="e">
        <f>VLOOKUP(H565,主动技能!$A:$B,2,FALSE)</f>
        <v>#N/A</v>
      </c>
      <c r="L565" s="1">
        <f>_xlfn.IFNA(VLOOKUP(I565,主动技能!$A:$B,2,FALSE),0)</f>
        <v>0</v>
      </c>
      <c r="M565">
        <f t="shared" si="80"/>
        <v>57</v>
      </c>
      <c r="N565" s="1" t="s">
        <v>249</v>
      </c>
      <c r="O565" s="1">
        <f t="shared" si="81"/>
        <v>163</v>
      </c>
      <c r="P565" s="1" t="s">
        <v>250</v>
      </c>
      <c r="Q565" s="1" t="s">
        <v>250</v>
      </c>
    </row>
    <row r="566" spans="2:17" x14ac:dyDescent="0.15">
      <c r="B566" s="8" t="str">
        <f>VLOOKUP(G566,角色!A:B,2,FALSE)</f>
        <v>离墟</v>
      </c>
      <c r="C566" s="8" t="str">
        <f t="shared" si="73"/>
        <v>主动技能1</v>
      </c>
      <c r="D566" s="8">
        <f t="shared" si="75"/>
        <v>20</v>
      </c>
      <c r="E566" s="8">
        <f t="shared" si="76"/>
        <v>21</v>
      </c>
      <c r="F566" s="8">
        <f t="shared" si="77"/>
        <v>1</v>
      </c>
      <c r="G566" s="8">
        <f t="shared" si="74"/>
        <v>10</v>
      </c>
      <c r="H566" t="str">
        <f t="shared" si="78"/>
        <v>离墟主动技能1等级20</v>
      </c>
      <c r="I566" t="str">
        <f t="shared" si="79"/>
        <v>离墟主动技能1等级21</v>
      </c>
      <c r="J566" s="1">
        <v>560</v>
      </c>
      <c r="K566" s="1" t="e">
        <f>VLOOKUP(H566,主动技能!$A:$B,2,FALSE)</f>
        <v>#N/A</v>
      </c>
      <c r="L566" s="1">
        <f>_xlfn.IFNA(VLOOKUP(I566,主动技能!$A:$B,2,FALSE),0)</f>
        <v>0</v>
      </c>
      <c r="M566">
        <f t="shared" si="80"/>
        <v>60</v>
      </c>
      <c r="N566" s="1" t="s">
        <v>249</v>
      </c>
      <c r="O566" s="1">
        <f t="shared" si="81"/>
        <v>164</v>
      </c>
      <c r="P566" s="1" t="s">
        <v>250</v>
      </c>
      <c r="Q566" s="1" t="s">
        <v>250</v>
      </c>
    </row>
    <row r="567" spans="2:17" x14ac:dyDescent="0.15">
      <c r="B567" s="8" t="str">
        <f>VLOOKUP(G567,角色!A:B,2,FALSE)</f>
        <v>离墟</v>
      </c>
      <c r="C567" s="8" t="str">
        <f t="shared" si="73"/>
        <v>主动技能2</v>
      </c>
      <c r="D567" s="8">
        <f t="shared" si="75"/>
        <v>1</v>
      </c>
      <c r="E567" s="8">
        <f t="shared" si="76"/>
        <v>2</v>
      </c>
      <c r="F567" s="8">
        <f t="shared" si="77"/>
        <v>2</v>
      </c>
      <c r="G567" s="8">
        <f t="shared" si="74"/>
        <v>10</v>
      </c>
      <c r="H567" t="str">
        <f t="shared" si="78"/>
        <v>离墟主动技能2等级1</v>
      </c>
      <c r="I567" t="str">
        <f t="shared" si="79"/>
        <v>离墟主动技能2等级2</v>
      </c>
      <c r="J567" s="1">
        <v>561</v>
      </c>
      <c r="K567" s="1" t="e">
        <f>VLOOKUP(H567,主动技能!$A:$B,2,FALSE)</f>
        <v>#N/A</v>
      </c>
      <c r="L567" s="1">
        <f>_xlfn.IFNA(VLOOKUP(I567,主动技能!$A:$B,2,FALSE),0)</f>
        <v>0</v>
      </c>
      <c r="M567">
        <f t="shared" si="80"/>
        <v>3</v>
      </c>
      <c r="N567" s="1" t="s">
        <v>249</v>
      </c>
      <c r="O567" s="1">
        <f t="shared" si="81"/>
        <v>165</v>
      </c>
      <c r="P567" s="1" t="s">
        <v>250</v>
      </c>
      <c r="Q567" s="1" t="s">
        <v>250</v>
      </c>
    </row>
    <row r="568" spans="2:17" x14ac:dyDescent="0.15">
      <c r="B568" s="8" t="str">
        <f>VLOOKUP(G568,角色!A:B,2,FALSE)</f>
        <v>离墟</v>
      </c>
      <c r="C568" s="8" t="str">
        <f t="shared" si="73"/>
        <v>主动技能2</v>
      </c>
      <c r="D568" s="8">
        <f t="shared" si="75"/>
        <v>2</v>
      </c>
      <c r="E568" s="8">
        <f t="shared" si="76"/>
        <v>3</v>
      </c>
      <c r="F568" s="8">
        <f t="shared" si="77"/>
        <v>2</v>
      </c>
      <c r="G568" s="8">
        <f t="shared" si="74"/>
        <v>10</v>
      </c>
      <c r="H568" t="str">
        <f t="shared" si="78"/>
        <v>离墟主动技能2等级2</v>
      </c>
      <c r="I568" t="str">
        <f t="shared" si="79"/>
        <v>离墟主动技能2等级3</v>
      </c>
      <c r="J568" s="1">
        <v>562</v>
      </c>
      <c r="K568" s="1" t="e">
        <f>VLOOKUP(H568,主动技能!$A:$B,2,FALSE)</f>
        <v>#N/A</v>
      </c>
      <c r="L568" s="1">
        <f>_xlfn.IFNA(VLOOKUP(I568,主动技能!$A:$B,2,FALSE),0)</f>
        <v>0</v>
      </c>
      <c r="M568">
        <f t="shared" si="80"/>
        <v>6</v>
      </c>
      <c r="N568" s="1" t="s">
        <v>249</v>
      </c>
      <c r="O568" s="1">
        <f t="shared" si="81"/>
        <v>166</v>
      </c>
      <c r="P568" s="1" t="s">
        <v>250</v>
      </c>
      <c r="Q568" s="1" t="s">
        <v>250</v>
      </c>
    </row>
    <row r="569" spans="2:17" x14ac:dyDescent="0.15">
      <c r="B569" s="8" t="str">
        <f>VLOOKUP(G569,角色!A:B,2,FALSE)</f>
        <v>离墟</v>
      </c>
      <c r="C569" s="8" t="str">
        <f t="shared" si="73"/>
        <v>主动技能2</v>
      </c>
      <c r="D569" s="8">
        <f t="shared" si="75"/>
        <v>3</v>
      </c>
      <c r="E569" s="8">
        <f t="shared" si="76"/>
        <v>4</v>
      </c>
      <c r="F569" s="8">
        <f t="shared" si="77"/>
        <v>2</v>
      </c>
      <c r="G569" s="8">
        <f t="shared" si="74"/>
        <v>10</v>
      </c>
      <c r="H569" t="str">
        <f t="shared" si="78"/>
        <v>离墟主动技能2等级3</v>
      </c>
      <c r="I569" t="str">
        <f t="shared" si="79"/>
        <v>离墟主动技能2等级4</v>
      </c>
      <c r="J569" s="1">
        <v>563</v>
      </c>
      <c r="K569" s="1" t="e">
        <f>VLOOKUP(H569,主动技能!$A:$B,2,FALSE)</f>
        <v>#N/A</v>
      </c>
      <c r="L569" s="1">
        <f>_xlfn.IFNA(VLOOKUP(I569,主动技能!$A:$B,2,FALSE),0)</f>
        <v>0</v>
      </c>
      <c r="M569">
        <f t="shared" si="80"/>
        <v>9</v>
      </c>
      <c r="N569" s="1" t="s">
        <v>249</v>
      </c>
      <c r="O569" s="1">
        <f t="shared" si="81"/>
        <v>167</v>
      </c>
      <c r="P569" s="1" t="s">
        <v>250</v>
      </c>
      <c r="Q569" s="1" t="s">
        <v>250</v>
      </c>
    </row>
    <row r="570" spans="2:17" x14ac:dyDescent="0.15">
      <c r="B570" s="8" t="str">
        <f>VLOOKUP(G570,角色!A:B,2,FALSE)</f>
        <v>离墟</v>
      </c>
      <c r="C570" s="8" t="str">
        <f t="shared" si="73"/>
        <v>主动技能2</v>
      </c>
      <c r="D570" s="8">
        <f t="shared" si="75"/>
        <v>4</v>
      </c>
      <c r="E570" s="8">
        <f t="shared" si="76"/>
        <v>5</v>
      </c>
      <c r="F570" s="8">
        <f t="shared" si="77"/>
        <v>2</v>
      </c>
      <c r="G570" s="8">
        <f t="shared" si="74"/>
        <v>10</v>
      </c>
      <c r="H570" t="str">
        <f t="shared" si="78"/>
        <v>离墟主动技能2等级4</v>
      </c>
      <c r="I570" t="str">
        <f t="shared" si="79"/>
        <v>离墟主动技能2等级5</v>
      </c>
      <c r="J570" s="1">
        <v>564</v>
      </c>
      <c r="K570" s="1" t="e">
        <f>VLOOKUP(H570,主动技能!$A:$B,2,FALSE)</f>
        <v>#N/A</v>
      </c>
      <c r="L570" s="1">
        <f>_xlfn.IFNA(VLOOKUP(I570,主动技能!$A:$B,2,FALSE),0)</f>
        <v>0</v>
      </c>
      <c r="M570">
        <f t="shared" si="80"/>
        <v>12</v>
      </c>
      <c r="N570" s="1" t="s">
        <v>249</v>
      </c>
      <c r="O570" s="1">
        <f t="shared" si="81"/>
        <v>168</v>
      </c>
      <c r="P570" s="1" t="s">
        <v>250</v>
      </c>
      <c r="Q570" s="1" t="s">
        <v>250</v>
      </c>
    </row>
    <row r="571" spans="2:17" x14ac:dyDescent="0.15">
      <c r="B571" s="8" t="str">
        <f>VLOOKUP(G571,角色!A:B,2,FALSE)</f>
        <v>离墟</v>
      </c>
      <c r="C571" s="8" t="str">
        <f t="shared" si="73"/>
        <v>主动技能2</v>
      </c>
      <c r="D571" s="8">
        <f t="shared" si="75"/>
        <v>5</v>
      </c>
      <c r="E571" s="8">
        <f t="shared" si="76"/>
        <v>6</v>
      </c>
      <c r="F571" s="8">
        <f t="shared" si="77"/>
        <v>2</v>
      </c>
      <c r="G571" s="8">
        <f t="shared" si="74"/>
        <v>10</v>
      </c>
      <c r="H571" t="str">
        <f t="shared" si="78"/>
        <v>离墟主动技能2等级5</v>
      </c>
      <c r="I571" t="str">
        <f t="shared" si="79"/>
        <v>离墟主动技能2等级6</v>
      </c>
      <c r="J571" s="1">
        <v>565</v>
      </c>
      <c r="K571" s="1" t="e">
        <f>VLOOKUP(H571,主动技能!$A:$B,2,FALSE)</f>
        <v>#N/A</v>
      </c>
      <c r="L571" s="1">
        <f>_xlfn.IFNA(VLOOKUP(I571,主动技能!$A:$B,2,FALSE),0)</f>
        <v>0</v>
      </c>
      <c r="M571">
        <f t="shared" si="80"/>
        <v>15</v>
      </c>
      <c r="N571" s="1" t="s">
        <v>249</v>
      </c>
      <c r="O571" s="1">
        <f t="shared" si="81"/>
        <v>169</v>
      </c>
      <c r="P571" s="1" t="s">
        <v>250</v>
      </c>
      <c r="Q571" s="1" t="s">
        <v>250</v>
      </c>
    </row>
    <row r="572" spans="2:17" x14ac:dyDescent="0.15">
      <c r="B572" s="8" t="str">
        <f>VLOOKUP(G572,角色!A:B,2,FALSE)</f>
        <v>离墟</v>
      </c>
      <c r="C572" s="8" t="str">
        <f t="shared" si="73"/>
        <v>主动技能2</v>
      </c>
      <c r="D572" s="8">
        <f t="shared" si="75"/>
        <v>6</v>
      </c>
      <c r="E572" s="8">
        <f t="shared" si="76"/>
        <v>7</v>
      </c>
      <c r="F572" s="8">
        <f t="shared" si="77"/>
        <v>2</v>
      </c>
      <c r="G572" s="8">
        <f t="shared" si="74"/>
        <v>10</v>
      </c>
      <c r="H572" t="str">
        <f t="shared" si="78"/>
        <v>离墟主动技能2等级6</v>
      </c>
      <c r="I572" t="str">
        <f t="shared" si="79"/>
        <v>离墟主动技能2等级7</v>
      </c>
      <c r="J572" s="1">
        <v>566</v>
      </c>
      <c r="K572" s="1" t="e">
        <f>VLOOKUP(H572,主动技能!$A:$B,2,FALSE)</f>
        <v>#N/A</v>
      </c>
      <c r="L572" s="1">
        <f>_xlfn.IFNA(VLOOKUP(I572,主动技能!$A:$B,2,FALSE),0)</f>
        <v>0</v>
      </c>
      <c r="M572">
        <f t="shared" si="80"/>
        <v>18</v>
      </c>
      <c r="N572" s="1" t="s">
        <v>249</v>
      </c>
      <c r="O572" s="1">
        <f t="shared" si="81"/>
        <v>170</v>
      </c>
      <c r="P572" s="1" t="s">
        <v>250</v>
      </c>
      <c r="Q572" s="1" t="s">
        <v>250</v>
      </c>
    </row>
    <row r="573" spans="2:17" x14ac:dyDescent="0.15">
      <c r="B573" s="8" t="str">
        <f>VLOOKUP(G573,角色!A:B,2,FALSE)</f>
        <v>离墟</v>
      </c>
      <c r="C573" s="8" t="str">
        <f t="shared" si="73"/>
        <v>主动技能2</v>
      </c>
      <c r="D573" s="8">
        <f t="shared" si="75"/>
        <v>7</v>
      </c>
      <c r="E573" s="8">
        <f t="shared" si="76"/>
        <v>8</v>
      </c>
      <c r="F573" s="8">
        <f t="shared" si="77"/>
        <v>2</v>
      </c>
      <c r="G573" s="8">
        <f t="shared" si="74"/>
        <v>10</v>
      </c>
      <c r="H573" t="str">
        <f t="shared" si="78"/>
        <v>离墟主动技能2等级7</v>
      </c>
      <c r="I573" t="str">
        <f t="shared" si="79"/>
        <v>离墟主动技能2等级8</v>
      </c>
      <c r="J573" s="1">
        <v>567</v>
      </c>
      <c r="K573" s="1" t="e">
        <f>VLOOKUP(H573,主动技能!$A:$B,2,FALSE)</f>
        <v>#N/A</v>
      </c>
      <c r="L573" s="1">
        <f>_xlfn.IFNA(VLOOKUP(I573,主动技能!$A:$B,2,FALSE),0)</f>
        <v>0</v>
      </c>
      <c r="M573">
        <f t="shared" si="80"/>
        <v>21</v>
      </c>
      <c r="N573" s="1" t="s">
        <v>249</v>
      </c>
      <c r="O573" s="1">
        <f t="shared" si="81"/>
        <v>171</v>
      </c>
      <c r="P573" s="1" t="s">
        <v>250</v>
      </c>
      <c r="Q573" s="1" t="s">
        <v>250</v>
      </c>
    </row>
    <row r="574" spans="2:17" x14ac:dyDescent="0.15">
      <c r="B574" s="8" t="str">
        <f>VLOOKUP(G574,角色!A:B,2,FALSE)</f>
        <v>离墟</v>
      </c>
      <c r="C574" s="8" t="str">
        <f t="shared" si="73"/>
        <v>主动技能2</v>
      </c>
      <c r="D574" s="8">
        <f t="shared" si="75"/>
        <v>8</v>
      </c>
      <c r="E574" s="8">
        <f t="shared" si="76"/>
        <v>9</v>
      </c>
      <c r="F574" s="8">
        <f t="shared" si="77"/>
        <v>2</v>
      </c>
      <c r="G574" s="8">
        <f t="shared" si="74"/>
        <v>10</v>
      </c>
      <c r="H574" t="str">
        <f t="shared" si="78"/>
        <v>离墟主动技能2等级8</v>
      </c>
      <c r="I574" t="str">
        <f t="shared" si="79"/>
        <v>离墟主动技能2等级9</v>
      </c>
      <c r="J574" s="1">
        <v>568</v>
      </c>
      <c r="K574" s="1" t="e">
        <f>VLOOKUP(H574,主动技能!$A:$B,2,FALSE)</f>
        <v>#N/A</v>
      </c>
      <c r="L574" s="1">
        <f>_xlfn.IFNA(VLOOKUP(I574,主动技能!$A:$B,2,FALSE),0)</f>
        <v>0</v>
      </c>
      <c r="M574">
        <f t="shared" si="80"/>
        <v>24</v>
      </c>
      <c r="N574" s="1" t="s">
        <v>249</v>
      </c>
      <c r="O574" s="1">
        <f t="shared" si="81"/>
        <v>172</v>
      </c>
      <c r="P574" s="1" t="s">
        <v>250</v>
      </c>
      <c r="Q574" s="1" t="s">
        <v>250</v>
      </c>
    </row>
    <row r="575" spans="2:17" x14ac:dyDescent="0.15">
      <c r="B575" s="8" t="str">
        <f>VLOOKUP(G575,角色!A:B,2,FALSE)</f>
        <v>离墟</v>
      </c>
      <c r="C575" s="8" t="str">
        <f t="shared" si="73"/>
        <v>主动技能2</v>
      </c>
      <c r="D575" s="8">
        <f t="shared" si="75"/>
        <v>9</v>
      </c>
      <c r="E575" s="8">
        <f t="shared" si="76"/>
        <v>10</v>
      </c>
      <c r="F575" s="8">
        <f t="shared" si="77"/>
        <v>2</v>
      </c>
      <c r="G575" s="8">
        <f t="shared" si="74"/>
        <v>10</v>
      </c>
      <c r="H575" t="str">
        <f t="shared" si="78"/>
        <v>离墟主动技能2等级9</v>
      </c>
      <c r="I575" t="str">
        <f t="shared" si="79"/>
        <v>离墟主动技能2等级10</v>
      </c>
      <c r="J575" s="1">
        <v>569</v>
      </c>
      <c r="K575" s="1" t="e">
        <f>VLOOKUP(H575,主动技能!$A:$B,2,FALSE)</f>
        <v>#N/A</v>
      </c>
      <c r="L575" s="1">
        <f>_xlfn.IFNA(VLOOKUP(I575,主动技能!$A:$B,2,FALSE),0)</f>
        <v>0</v>
      </c>
      <c r="M575">
        <f t="shared" si="80"/>
        <v>27</v>
      </c>
      <c r="N575" s="1" t="s">
        <v>249</v>
      </c>
      <c r="O575" s="1">
        <f t="shared" si="81"/>
        <v>173</v>
      </c>
      <c r="P575" s="1" t="s">
        <v>250</v>
      </c>
      <c r="Q575" s="1" t="s">
        <v>250</v>
      </c>
    </row>
    <row r="576" spans="2:17" x14ac:dyDescent="0.15">
      <c r="B576" s="8" t="str">
        <f>VLOOKUP(G576,角色!A:B,2,FALSE)</f>
        <v>离墟</v>
      </c>
      <c r="C576" s="8" t="str">
        <f t="shared" si="73"/>
        <v>主动技能2</v>
      </c>
      <c r="D576" s="8">
        <f t="shared" si="75"/>
        <v>10</v>
      </c>
      <c r="E576" s="8">
        <f t="shared" si="76"/>
        <v>11</v>
      </c>
      <c r="F576" s="8">
        <f t="shared" si="77"/>
        <v>2</v>
      </c>
      <c r="G576" s="8">
        <f t="shared" si="74"/>
        <v>10</v>
      </c>
      <c r="H576" t="str">
        <f t="shared" si="78"/>
        <v>离墟主动技能2等级10</v>
      </c>
      <c r="I576" t="str">
        <f t="shared" si="79"/>
        <v>离墟主动技能2等级11</v>
      </c>
      <c r="J576" s="1">
        <v>570</v>
      </c>
      <c r="K576" s="1" t="e">
        <f>VLOOKUP(H576,主动技能!$A:$B,2,FALSE)</f>
        <v>#N/A</v>
      </c>
      <c r="L576" s="1">
        <f>_xlfn.IFNA(VLOOKUP(I576,主动技能!$A:$B,2,FALSE),0)</f>
        <v>0</v>
      </c>
      <c r="M576">
        <f t="shared" si="80"/>
        <v>30</v>
      </c>
      <c r="N576" s="1" t="s">
        <v>249</v>
      </c>
      <c r="O576" s="1">
        <f t="shared" si="81"/>
        <v>174</v>
      </c>
      <c r="P576" s="1" t="s">
        <v>250</v>
      </c>
      <c r="Q576" s="1" t="s">
        <v>250</v>
      </c>
    </row>
    <row r="577" spans="2:17" x14ac:dyDescent="0.15">
      <c r="B577" s="8" t="str">
        <f>VLOOKUP(G577,角色!A:B,2,FALSE)</f>
        <v>离墟</v>
      </c>
      <c r="C577" s="8" t="str">
        <f t="shared" si="73"/>
        <v>主动技能2</v>
      </c>
      <c r="D577" s="8">
        <f t="shared" si="75"/>
        <v>11</v>
      </c>
      <c r="E577" s="8">
        <f t="shared" si="76"/>
        <v>12</v>
      </c>
      <c r="F577" s="8">
        <f t="shared" si="77"/>
        <v>2</v>
      </c>
      <c r="G577" s="8">
        <f t="shared" si="74"/>
        <v>10</v>
      </c>
      <c r="H577" t="str">
        <f t="shared" si="78"/>
        <v>离墟主动技能2等级11</v>
      </c>
      <c r="I577" t="str">
        <f t="shared" si="79"/>
        <v>离墟主动技能2等级12</v>
      </c>
      <c r="J577" s="1">
        <v>571</v>
      </c>
      <c r="K577" s="1" t="e">
        <f>VLOOKUP(H577,主动技能!$A:$B,2,FALSE)</f>
        <v>#N/A</v>
      </c>
      <c r="L577" s="1">
        <f>_xlfn.IFNA(VLOOKUP(I577,主动技能!$A:$B,2,FALSE),0)</f>
        <v>0</v>
      </c>
      <c r="M577">
        <f t="shared" si="80"/>
        <v>33</v>
      </c>
      <c r="N577" s="1" t="s">
        <v>249</v>
      </c>
      <c r="O577" s="1">
        <f t="shared" si="81"/>
        <v>175</v>
      </c>
      <c r="P577" s="1" t="s">
        <v>250</v>
      </c>
      <c r="Q577" s="1" t="s">
        <v>250</v>
      </c>
    </row>
    <row r="578" spans="2:17" x14ac:dyDescent="0.15">
      <c r="B578" s="8" t="str">
        <f>VLOOKUP(G578,角色!A:B,2,FALSE)</f>
        <v>离墟</v>
      </c>
      <c r="C578" s="8" t="str">
        <f t="shared" si="73"/>
        <v>主动技能2</v>
      </c>
      <c r="D578" s="8">
        <f t="shared" si="75"/>
        <v>12</v>
      </c>
      <c r="E578" s="8">
        <f t="shared" si="76"/>
        <v>13</v>
      </c>
      <c r="F578" s="8">
        <f t="shared" si="77"/>
        <v>2</v>
      </c>
      <c r="G578" s="8">
        <f t="shared" si="74"/>
        <v>10</v>
      </c>
      <c r="H578" t="str">
        <f t="shared" si="78"/>
        <v>离墟主动技能2等级12</v>
      </c>
      <c r="I578" t="str">
        <f t="shared" si="79"/>
        <v>离墟主动技能2等级13</v>
      </c>
      <c r="J578" s="1">
        <v>572</v>
      </c>
      <c r="K578" s="1" t="e">
        <f>VLOOKUP(H578,主动技能!$A:$B,2,FALSE)</f>
        <v>#N/A</v>
      </c>
      <c r="L578" s="1">
        <f>_xlfn.IFNA(VLOOKUP(I578,主动技能!$A:$B,2,FALSE),0)</f>
        <v>0</v>
      </c>
      <c r="M578">
        <f t="shared" si="80"/>
        <v>36</v>
      </c>
      <c r="N578" s="1" t="s">
        <v>249</v>
      </c>
      <c r="O578" s="1">
        <f t="shared" si="81"/>
        <v>176</v>
      </c>
      <c r="P578" s="1" t="s">
        <v>250</v>
      </c>
      <c r="Q578" s="1" t="s">
        <v>250</v>
      </c>
    </row>
    <row r="579" spans="2:17" x14ac:dyDescent="0.15">
      <c r="B579" s="8" t="str">
        <f>VLOOKUP(G579,角色!A:B,2,FALSE)</f>
        <v>离墟</v>
      </c>
      <c r="C579" s="8" t="str">
        <f t="shared" si="73"/>
        <v>主动技能2</v>
      </c>
      <c r="D579" s="8">
        <f t="shared" si="75"/>
        <v>13</v>
      </c>
      <c r="E579" s="8">
        <f t="shared" si="76"/>
        <v>14</v>
      </c>
      <c r="F579" s="8">
        <f t="shared" si="77"/>
        <v>2</v>
      </c>
      <c r="G579" s="8">
        <f t="shared" si="74"/>
        <v>10</v>
      </c>
      <c r="H579" t="str">
        <f t="shared" si="78"/>
        <v>离墟主动技能2等级13</v>
      </c>
      <c r="I579" t="str">
        <f t="shared" si="79"/>
        <v>离墟主动技能2等级14</v>
      </c>
      <c r="J579" s="1">
        <v>573</v>
      </c>
      <c r="K579" s="1" t="e">
        <f>VLOOKUP(H579,主动技能!$A:$B,2,FALSE)</f>
        <v>#N/A</v>
      </c>
      <c r="L579" s="1">
        <f>_xlfn.IFNA(VLOOKUP(I579,主动技能!$A:$B,2,FALSE),0)</f>
        <v>0</v>
      </c>
      <c r="M579">
        <f t="shared" si="80"/>
        <v>39</v>
      </c>
      <c r="N579" s="1" t="s">
        <v>249</v>
      </c>
      <c r="O579" s="1">
        <f t="shared" si="81"/>
        <v>177</v>
      </c>
      <c r="P579" s="1" t="s">
        <v>250</v>
      </c>
      <c r="Q579" s="1" t="s">
        <v>250</v>
      </c>
    </row>
    <row r="580" spans="2:17" x14ac:dyDescent="0.15">
      <c r="B580" s="8" t="str">
        <f>VLOOKUP(G580,角色!A:B,2,FALSE)</f>
        <v>离墟</v>
      </c>
      <c r="C580" s="8" t="str">
        <f t="shared" si="73"/>
        <v>主动技能2</v>
      </c>
      <c r="D580" s="8">
        <f t="shared" si="75"/>
        <v>14</v>
      </c>
      <c r="E580" s="8">
        <f t="shared" si="76"/>
        <v>15</v>
      </c>
      <c r="F580" s="8">
        <f t="shared" si="77"/>
        <v>2</v>
      </c>
      <c r="G580" s="8">
        <f t="shared" si="74"/>
        <v>10</v>
      </c>
      <c r="H580" t="str">
        <f t="shared" si="78"/>
        <v>离墟主动技能2等级14</v>
      </c>
      <c r="I580" t="str">
        <f t="shared" si="79"/>
        <v>离墟主动技能2等级15</v>
      </c>
      <c r="J580" s="1">
        <v>574</v>
      </c>
      <c r="K580" s="1" t="e">
        <f>VLOOKUP(H580,主动技能!$A:$B,2,FALSE)</f>
        <v>#N/A</v>
      </c>
      <c r="L580" s="1">
        <f>_xlfn.IFNA(VLOOKUP(I580,主动技能!$A:$B,2,FALSE),0)</f>
        <v>0</v>
      </c>
      <c r="M580">
        <f t="shared" si="80"/>
        <v>42</v>
      </c>
      <c r="N580" s="1" t="s">
        <v>249</v>
      </c>
      <c r="O580" s="1">
        <f t="shared" si="81"/>
        <v>178</v>
      </c>
      <c r="P580" s="1" t="s">
        <v>250</v>
      </c>
      <c r="Q580" s="1" t="s">
        <v>250</v>
      </c>
    </row>
    <row r="581" spans="2:17" x14ac:dyDescent="0.15">
      <c r="B581" s="8" t="str">
        <f>VLOOKUP(G581,角色!A:B,2,FALSE)</f>
        <v>离墟</v>
      </c>
      <c r="C581" s="8" t="str">
        <f t="shared" si="73"/>
        <v>主动技能2</v>
      </c>
      <c r="D581" s="8">
        <f t="shared" si="75"/>
        <v>15</v>
      </c>
      <c r="E581" s="8">
        <f t="shared" si="76"/>
        <v>16</v>
      </c>
      <c r="F581" s="8">
        <f t="shared" si="77"/>
        <v>2</v>
      </c>
      <c r="G581" s="8">
        <f t="shared" si="74"/>
        <v>10</v>
      </c>
      <c r="H581" t="str">
        <f t="shared" si="78"/>
        <v>离墟主动技能2等级15</v>
      </c>
      <c r="I581" t="str">
        <f t="shared" si="79"/>
        <v>离墟主动技能2等级16</v>
      </c>
      <c r="J581" s="1">
        <v>575</v>
      </c>
      <c r="K581" s="1" t="e">
        <f>VLOOKUP(H581,主动技能!$A:$B,2,FALSE)</f>
        <v>#N/A</v>
      </c>
      <c r="L581" s="1">
        <f>_xlfn.IFNA(VLOOKUP(I581,主动技能!$A:$B,2,FALSE),0)</f>
        <v>0</v>
      </c>
      <c r="M581">
        <f t="shared" si="80"/>
        <v>45</v>
      </c>
      <c r="N581" s="1" t="s">
        <v>249</v>
      </c>
      <c r="O581" s="1">
        <f t="shared" si="81"/>
        <v>179</v>
      </c>
      <c r="P581" s="1" t="s">
        <v>250</v>
      </c>
      <c r="Q581" s="1" t="s">
        <v>250</v>
      </c>
    </row>
    <row r="582" spans="2:17" x14ac:dyDescent="0.15">
      <c r="B582" s="8" t="str">
        <f>VLOOKUP(G582,角色!A:B,2,FALSE)</f>
        <v>离墟</v>
      </c>
      <c r="C582" s="8" t="str">
        <f t="shared" si="73"/>
        <v>主动技能2</v>
      </c>
      <c r="D582" s="8">
        <f t="shared" si="75"/>
        <v>16</v>
      </c>
      <c r="E582" s="8">
        <f t="shared" si="76"/>
        <v>17</v>
      </c>
      <c r="F582" s="8">
        <f t="shared" si="77"/>
        <v>2</v>
      </c>
      <c r="G582" s="8">
        <f t="shared" si="74"/>
        <v>10</v>
      </c>
      <c r="H582" t="str">
        <f t="shared" si="78"/>
        <v>离墟主动技能2等级16</v>
      </c>
      <c r="I582" t="str">
        <f t="shared" si="79"/>
        <v>离墟主动技能2等级17</v>
      </c>
      <c r="J582" s="1">
        <v>576</v>
      </c>
      <c r="K582" s="1" t="e">
        <f>VLOOKUP(H582,主动技能!$A:$B,2,FALSE)</f>
        <v>#N/A</v>
      </c>
      <c r="L582" s="1">
        <f>_xlfn.IFNA(VLOOKUP(I582,主动技能!$A:$B,2,FALSE),0)</f>
        <v>0</v>
      </c>
      <c r="M582">
        <f t="shared" si="80"/>
        <v>48</v>
      </c>
      <c r="N582" s="1" t="s">
        <v>249</v>
      </c>
      <c r="O582" s="1">
        <f t="shared" si="81"/>
        <v>180</v>
      </c>
      <c r="P582" s="1" t="s">
        <v>250</v>
      </c>
      <c r="Q582" s="1" t="s">
        <v>250</v>
      </c>
    </row>
    <row r="583" spans="2:17" x14ac:dyDescent="0.15">
      <c r="B583" s="8" t="str">
        <f>VLOOKUP(G583,角色!A:B,2,FALSE)</f>
        <v>离墟</v>
      </c>
      <c r="C583" s="8" t="str">
        <f t="shared" si="73"/>
        <v>主动技能2</v>
      </c>
      <c r="D583" s="8">
        <f t="shared" si="75"/>
        <v>17</v>
      </c>
      <c r="E583" s="8">
        <f t="shared" si="76"/>
        <v>18</v>
      </c>
      <c r="F583" s="8">
        <f t="shared" si="77"/>
        <v>2</v>
      </c>
      <c r="G583" s="8">
        <f t="shared" si="74"/>
        <v>10</v>
      </c>
      <c r="H583" t="str">
        <f t="shared" si="78"/>
        <v>离墟主动技能2等级17</v>
      </c>
      <c r="I583" t="str">
        <f t="shared" si="79"/>
        <v>离墟主动技能2等级18</v>
      </c>
      <c r="J583" s="1">
        <v>577</v>
      </c>
      <c r="K583" s="1" t="e">
        <f>VLOOKUP(H583,主动技能!$A:$B,2,FALSE)</f>
        <v>#N/A</v>
      </c>
      <c r="L583" s="1">
        <f>_xlfn.IFNA(VLOOKUP(I583,主动技能!$A:$B,2,FALSE),0)</f>
        <v>0</v>
      </c>
      <c r="M583">
        <f t="shared" si="80"/>
        <v>51</v>
      </c>
      <c r="N583" s="1" t="s">
        <v>249</v>
      </c>
      <c r="O583" s="1">
        <f t="shared" si="81"/>
        <v>181</v>
      </c>
      <c r="P583" s="1" t="s">
        <v>250</v>
      </c>
      <c r="Q583" s="1" t="s">
        <v>250</v>
      </c>
    </row>
    <row r="584" spans="2:17" x14ac:dyDescent="0.15">
      <c r="B584" s="8" t="str">
        <f>VLOOKUP(G584,角色!A:B,2,FALSE)</f>
        <v>离墟</v>
      </c>
      <c r="C584" s="8" t="str">
        <f t="shared" ref="C584:C647" si="82">C$4&amp;F584</f>
        <v>主动技能2</v>
      </c>
      <c r="D584" s="8">
        <f t="shared" si="75"/>
        <v>18</v>
      </c>
      <c r="E584" s="8">
        <f t="shared" si="76"/>
        <v>19</v>
      </c>
      <c r="F584" s="8">
        <f t="shared" si="77"/>
        <v>2</v>
      </c>
      <c r="G584" s="8">
        <f t="shared" ref="G584:G647" si="83">IF((F584=1)*(D584=1),G583+1,G583)</f>
        <v>10</v>
      </c>
      <c r="H584" t="str">
        <f t="shared" si="78"/>
        <v>离墟主动技能2等级18</v>
      </c>
      <c r="I584" t="str">
        <f t="shared" si="79"/>
        <v>离墟主动技能2等级19</v>
      </c>
      <c r="J584" s="1">
        <v>578</v>
      </c>
      <c r="K584" s="1" t="e">
        <f>VLOOKUP(H584,主动技能!$A:$B,2,FALSE)</f>
        <v>#N/A</v>
      </c>
      <c r="L584" s="1">
        <f>_xlfn.IFNA(VLOOKUP(I584,主动技能!$A:$B,2,FALSE),0)</f>
        <v>0</v>
      </c>
      <c r="M584">
        <f t="shared" si="80"/>
        <v>54</v>
      </c>
      <c r="N584" s="1" t="s">
        <v>249</v>
      </c>
      <c r="O584" s="1">
        <f t="shared" si="81"/>
        <v>182</v>
      </c>
      <c r="P584" s="1" t="s">
        <v>250</v>
      </c>
      <c r="Q584" s="1" t="s">
        <v>250</v>
      </c>
    </row>
    <row r="585" spans="2:17" x14ac:dyDescent="0.15">
      <c r="B585" s="8" t="str">
        <f>VLOOKUP(G585,角色!A:B,2,FALSE)</f>
        <v>离墟</v>
      </c>
      <c r="C585" s="8" t="str">
        <f t="shared" si="82"/>
        <v>主动技能2</v>
      </c>
      <c r="D585" s="8">
        <f t="shared" ref="D585:D648" si="84">IF(D584=D$5,1,D584+1)</f>
        <v>19</v>
      </c>
      <c r="E585" s="8">
        <f t="shared" ref="E585:E648" si="85">IF(E584=E$5,2,E584+1)</f>
        <v>20</v>
      </c>
      <c r="F585" s="8">
        <f t="shared" ref="F585:F648" si="86">IF(D585=1,IF(F584=$F$5,1,F584+1),F584)</f>
        <v>2</v>
      </c>
      <c r="G585" s="8">
        <f t="shared" si="83"/>
        <v>10</v>
      </c>
      <c r="H585" t="str">
        <f t="shared" si="78"/>
        <v>离墟主动技能2等级19</v>
      </c>
      <c r="I585" t="str">
        <f t="shared" si="79"/>
        <v>离墟主动技能2等级20</v>
      </c>
      <c r="J585" s="1">
        <v>579</v>
      </c>
      <c r="K585" s="1" t="e">
        <f>VLOOKUP(H585,主动技能!$A:$B,2,FALSE)</f>
        <v>#N/A</v>
      </c>
      <c r="L585" s="1">
        <f>_xlfn.IFNA(VLOOKUP(I585,主动技能!$A:$B,2,FALSE),0)</f>
        <v>0</v>
      </c>
      <c r="M585">
        <f t="shared" si="80"/>
        <v>57</v>
      </c>
      <c r="N585" s="1" t="s">
        <v>249</v>
      </c>
      <c r="O585" s="1">
        <f t="shared" si="81"/>
        <v>183</v>
      </c>
      <c r="P585" s="1" t="s">
        <v>250</v>
      </c>
      <c r="Q585" s="1" t="s">
        <v>250</v>
      </c>
    </row>
    <row r="586" spans="2:17" x14ac:dyDescent="0.15">
      <c r="B586" s="8" t="str">
        <f>VLOOKUP(G586,角色!A:B,2,FALSE)</f>
        <v>离墟</v>
      </c>
      <c r="C586" s="8" t="str">
        <f t="shared" si="82"/>
        <v>主动技能2</v>
      </c>
      <c r="D586" s="8">
        <f t="shared" si="84"/>
        <v>20</v>
      </c>
      <c r="E586" s="8">
        <f t="shared" si="85"/>
        <v>21</v>
      </c>
      <c r="F586" s="8">
        <f t="shared" si="86"/>
        <v>2</v>
      </c>
      <c r="G586" s="8">
        <f t="shared" si="83"/>
        <v>10</v>
      </c>
      <c r="H586" t="str">
        <f t="shared" si="78"/>
        <v>离墟主动技能2等级20</v>
      </c>
      <c r="I586" t="str">
        <f t="shared" si="79"/>
        <v>离墟主动技能2等级21</v>
      </c>
      <c r="J586" s="1">
        <v>580</v>
      </c>
      <c r="K586" s="1" t="e">
        <f>VLOOKUP(H586,主动技能!$A:$B,2,FALSE)</f>
        <v>#N/A</v>
      </c>
      <c r="L586" s="1">
        <f>_xlfn.IFNA(VLOOKUP(I586,主动技能!$A:$B,2,FALSE),0)</f>
        <v>0</v>
      </c>
      <c r="M586">
        <f t="shared" si="80"/>
        <v>60</v>
      </c>
      <c r="N586" s="1" t="s">
        <v>249</v>
      </c>
      <c r="O586" s="1">
        <f t="shared" si="81"/>
        <v>184</v>
      </c>
      <c r="P586" s="1" t="s">
        <v>250</v>
      </c>
      <c r="Q586" s="1" t="s">
        <v>250</v>
      </c>
    </row>
    <row r="587" spans="2:17" x14ac:dyDescent="0.15">
      <c r="B587" s="8" t="str">
        <f>VLOOKUP(G587,角色!A:B,2,FALSE)</f>
        <v>离墟</v>
      </c>
      <c r="C587" s="8" t="str">
        <f t="shared" si="82"/>
        <v>主动技能3</v>
      </c>
      <c r="D587" s="8">
        <f t="shared" si="84"/>
        <v>1</v>
      </c>
      <c r="E587" s="8">
        <f t="shared" si="85"/>
        <v>2</v>
      </c>
      <c r="F587" s="8">
        <f t="shared" si="86"/>
        <v>3</v>
      </c>
      <c r="G587" s="8">
        <f t="shared" si="83"/>
        <v>10</v>
      </c>
      <c r="H587" t="str">
        <f t="shared" si="78"/>
        <v>离墟主动技能3等级1</v>
      </c>
      <c r="I587" t="str">
        <f t="shared" si="79"/>
        <v>离墟主动技能3等级2</v>
      </c>
      <c r="J587" s="1">
        <v>581</v>
      </c>
      <c r="K587" s="1" t="e">
        <f>VLOOKUP(H587,主动技能!$A:$B,2,FALSE)</f>
        <v>#N/A</v>
      </c>
      <c r="L587" s="1">
        <f>_xlfn.IFNA(VLOOKUP(I587,主动技能!$A:$B,2,FALSE),0)</f>
        <v>0</v>
      </c>
      <c r="M587">
        <f t="shared" si="80"/>
        <v>3</v>
      </c>
      <c r="N587" s="1" t="s">
        <v>249</v>
      </c>
      <c r="O587" s="1">
        <f t="shared" si="81"/>
        <v>185</v>
      </c>
      <c r="P587" s="1" t="s">
        <v>250</v>
      </c>
      <c r="Q587" s="1" t="s">
        <v>250</v>
      </c>
    </row>
    <row r="588" spans="2:17" x14ac:dyDescent="0.15">
      <c r="B588" s="8" t="str">
        <f>VLOOKUP(G588,角色!A:B,2,FALSE)</f>
        <v>离墟</v>
      </c>
      <c r="C588" s="8" t="str">
        <f t="shared" si="82"/>
        <v>主动技能3</v>
      </c>
      <c r="D588" s="8">
        <f t="shared" si="84"/>
        <v>2</v>
      </c>
      <c r="E588" s="8">
        <f t="shared" si="85"/>
        <v>3</v>
      </c>
      <c r="F588" s="8">
        <f t="shared" si="86"/>
        <v>3</v>
      </c>
      <c r="G588" s="8">
        <f t="shared" si="83"/>
        <v>10</v>
      </c>
      <c r="H588" t="str">
        <f t="shared" si="78"/>
        <v>离墟主动技能3等级2</v>
      </c>
      <c r="I588" t="str">
        <f t="shared" si="79"/>
        <v>离墟主动技能3等级3</v>
      </c>
      <c r="J588" s="1">
        <v>582</v>
      </c>
      <c r="K588" s="1" t="e">
        <f>VLOOKUP(H588,主动技能!$A:$B,2,FALSE)</f>
        <v>#N/A</v>
      </c>
      <c r="L588" s="1">
        <f>_xlfn.IFNA(VLOOKUP(I588,主动技能!$A:$B,2,FALSE),0)</f>
        <v>0</v>
      </c>
      <c r="M588">
        <f t="shared" si="80"/>
        <v>6</v>
      </c>
      <c r="N588" s="1" t="s">
        <v>249</v>
      </c>
      <c r="O588" s="1">
        <f t="shared" si="81"/>
        <v>186</v>
      </c>
      <c r="P588" s="1" t="s">
        <v>250</v>
      </c>
      <c r="Q588" s="1" t="s">
        <v>250</v>
      </c>
    </row>
    <row r="589" spans="2:17" x14ac:dyDescent="0.15">
      <c r="B589" s="8" t="str">
        <f>VLOOKUP(G589,角色!A:B,2,FALSE)</f>
        <v>离墟</v>
      </c>
      <c r="C589" s="8" t="str">
        <f t="shared" si="82"/>
        <v>主动技能3</v>
      </c>
      <c r="D589" s="8">
        <f t="shared" si="84"/>
        <v>3</v>
      </c>
      <c r="E589" s="8">
        <f t="shared" si="85"/>
        <v>4</v>
      </c>
      <c r="F589" s="8">
        <f t="shared" si="86"/>
        <v>3</v>
      </c>
      <c r="G589" s="8">
        <f t="shared" si="83"/>
        <v>10</v>
      </c>
      <c r="H589" t="str">
        <f t="shared" si="78"/>
        <v>离墟主动技能3等级3</v>
      </c>
      <c r="I589" t="str">
        <f t="shared" si="79"/>
        <v>离墟主动技能3等级4</v>
      </c>
      <c r="J589" s="1">
        <v>583</v>
      </c>
      <c r="K589" s="1" t="e">
        <f>VLOOKUP(H589,主动技能!$A:$B,2,FALSE)</f>
        <v>#N/A</v>
      </c>
      <c r="L589" s="1">
        <f>_xlfn.IFNA(VLOOKUP(I589,主动技能!$A:$B,2,FALSE),0)</f>
        <v>0</v>
      </c>
      <c r="M589">
        <f t="shared" si="80"/>
        <v>9</v>
      </c>
      <c r="N589" s="1" t="s">
        <v>249</v>
      </c>
      <c r="O589" s="1">
        <f t="shared" si="81"/>
        <v>187</v>
      </c>
      <c r="P589" s="1" t="s">
        <v>250</v>
      </c>
      <c r="Q589" s="1" t="s">
        <v>250</v>
      </c>
    </row>
    <row r="590" spans="2:17" x14ac:dyDescent="0.15">
      <c r="B590" s="8" t="str">
        <f>VLOOKUP(G590,角色!A:B,2,FALSE)</f>
        <v>离墟</v>
      </c>
      <c r="C590" s="8" t="str">
        <f t="shared" si="82"/>
        <v>主动技能3</v>
      </c>
      <c r="D590" s="8">
        <f t="shared" si="84"/>
        <v>4</v>
      </c>
      <c r="E590" s="8">
        <f t="shared" si="85"/>
        <v>5</v>
      </c>
      <c r="F590" s="8">
        <f t="shared" si="86"/>
        <v>3</v>
      </c>
      <c r="G590" s="8">
        <f t="shared" si="83"/>
        <v>10</v>
      </c>
      <c r="H590" t="str">
        <f t="shared" si="78"/>
        <v>离墟主动技能3等级4</v>
      </c>
      <c r="I590" t="str">
        <f t="shared" si="79"/>
        <v>离墟主动技能3等级5</v>
      </c>
      <c r="J590" s="1">
        <v>584</v>
      </c>
      <c r="K590" s="1" t="e">
        <f>VLOOKUP(H590,主动技能!$A:$B,2,FALSE)</f>
        <v>#N/A</v>
      </c>
      <c r="L590" s="1">
        <f>_xlfn.IFNA(VLOOKUP(I590,主动技能!$A:$B,2,FALSE),0)</f>
        <v>0</v>
      </c>
      <c r="M590">
        <f t="shared" si="80"/>
        <v>12</v>
      </c>
      <c r="N590" s="1" t="s">
        <v>249</v>
      </c>
      <c r="O590" s="1">
        <f t="shared" si="81"/>
        <v>188</v>
      </c>
      <c r="P590" s="1" t="s">
        <v>250</v>
      </c>
      <c r="Q590" s="1" t="s">
        <v>250</v>
      </c>
    </row>
    <row r="591" spans="2:17" x14ac:dyDescent="0.15">
      <c r="B591" s="8" t="str">
        <f>VLOOKUP(G591,角色!A:B,2,FALSE)</f>
        <v>离墟</v>
      </c>
      <c r="C591" s="8" t="str">
        <f t="shared" si="82"/>
        <v>主动技能3</v>
      </c>
      <c r="D591" s="8">
        <f t="shared" si="84"/>
        <v>5</v>
      </c>
      <c r="E591" s="8">
        <f t="shared" si="85"/>
        <v>6</v>
      </c>
      <c r="F591" s="8">
        <f t="shared" si="86"/>
        <v>3</v>
      </c>
      <c r="G591" s="8">
        <f t="shared" si="83"/>
        <v>10</v>
      </c>
      <c r="H591" t="str">
        <f t="shared" si="78"/>
        <v>离墟主动技能3等级5</v>
      </c>
      <c r="I591" t="str">
        <f t="shared" si="79"/>
        <v>离墟主动技能3等级6</v>
      </c>
      <c r="J591" s="1">
        <v>585</v>
      </c>
      <c r="K591" s="1" t="e">
        <f>VLOOKUP(H591,主动技能!$A:$B,2,FALSE)</f>
        <v>#N/A</v>
      </c>
      <c r="L591" s="1">
        <f>_xlfn.IFNA(VLOOKUP(I591,主动技能!$A:$B,2,FALSE),0)</f>
        <v>0</v>
      </c>
      <c r="M591">
        <f t="shared" si="80"/>
        <v>15</v>
      </c>
      <c r="N591" s="1" t="s">
        <v>249</v>
      </c>
      <c r="O591" s="1">
        <f t="shared" si="81"/>
        <v>189</v>
      </c>
      <c r="P591" s="1" t="s">
        <v>250</v>
      </c>
      <c r="Q591" s="1" t="s">
        <v>250</v>
      </c>
    </row>
    <row r="592" spans="2:17" x14ac:dyDescent="0.15">
      <c r="B592" s="8" t="str">
        <f>VLOOKUP(G592,角色!A:B,2,FALSE)</f>
        <v>离墟</v>
      </c>
      <c r="C592" s="8" t="str">
        <f t="shared" si="82"/>
        <v>主动技能3</v>
      </c>
      <c r="D592" s="8">
        <f t="shared" si="84"/>
        <v>6</v>
      </c>
      <c r="E592" s="8">
        <f t="shared" si="85"/>
        <v>7</v>
      </c>
      <c r="F592" s="8">
        <f t="shared" si="86"/>
        <v>3</v>
      </c>
      <c r="G592" s="8">
        <f t="shared" si="83"/>
        <v>10</v>
      </c>
      <c r="H592" t="str">
        <f t="shared" si="78"/>
        <v>离墟主动技能3等级6</v>
      </c>
      <c r="I592" t="str">
        <f t="shared" si="79"/>
        <v>离墟主动技能3等级7</v>
      </c>
      <c r="J592" s="1">
        <v>586</v>
      </c>
      <c r="K592" s="1" t="e">
        <f>VLOOKUP(H592,主动技能!$A:$B,2,FALSE)</f>
        <v>#N/A</v>
      </c>
      <c r="L592" s="1">
        <f>_xlfn.IFNA(VLOOKUP(I592,主动技能!$A:$B,2,FALSE),0)</f>
        <v>0</v>
      </c>
      <c r="M592">
        <f t="shared" si="80"/>
        <v>18</v>
      </c>
      <c r="N592" s="1" t="s">
        <v>249</v>
      </c>
      <c r="O592" s="1">
        <f t="shared" si="81"/>
        <v>190</v>
      </c>
      <c r="P592" s="1" t="s">
        <v>250</v>
      </c>
      <c r="Q592" s="1" t="s">
        <v>250</v>
      </c>
    </row>
    <row r="593" spans="2:17" x14ac:dyDescent="0.15">
      <c r="B593" s="8" t="str">
        <f>VLOOKUP(G593,角色!A:B,2,FALSE)</f>
        <v>离墟</v>
      </c>
      <c r="C593" s="8" t="str">
        <f t="shared" si="82"/>
        <v>主动技能3</v>
      </c>
      <c r="D593" s="8">
        <f t="shared" si="84"/>
        <v>7</v>
      </c>
      <c r="E593" s="8">
        <f t="shared" si="85"/>
        <v>8</v>
      </c>
      <c r="F593" s="8">
        <f t="shared" si="86"/>
        <v>3</v>
      </c>
      <c r="G593" s="8">
        <f t="shared" si="83"/>
        <v>10</v>
      </c>
      <c r="H593" t="str">
        <f t="shared" si="78"/>
        <v>离墟主动技能3等级7</v>
      </c>
      <c r="I593" t="str">
        <f t="shared" si="79"/>
        <v>离墟主动技能3等级8</v>
      </c>
      <c r="J593" s="1">
        <v>587</v>
      </c>
      <c r="K593" s="1" t="e">
        <f>VLOOKUP(H593,主动技能!$A:$B,2,FALSE)</f>
        <v>#N/A</v>
      </c>
      <c r="L593" s="1">
        <f>_xlfn.IFNA(VLOOKUP(I593,主动技能!$A:$B,2,FALSE),0)</f>
        <v>0</v>
      </c>
      <c r="M593">
        <f t="shared" si="80"/>
        <v>21</v>
      </c>
      <c r="N593" s="1" t="s">
        <v>249</v>
      </c>
      <c r="O593" s="1">
        <f t="shared" si="81"/>
        <v>191</v>
      </c>
      <c r="P593" s="1" t="s">
        <v>250</v>
      </c>
      <c r="Q593" s="1" t="s">
        <v>250</v>
      </c>
    </row>
    <row r="594" spans="2:17" x14ac:dyDescent="0.15">
      <c r="B594" s="8" t="str">
        <f>VLOOKUP(G594,角色!A:B,2,FALSE)</f>
        <v>离墟</v>
      </c>
      <c r="C594" s="8" t="str">
        <f t="shared" si="82"/>
        <v>主动技能3</v>
      </c>
      <c r="D594" s="8">
        <f t="shared" si="84"/>
        <v>8</v>
      </c>
      <c r="E594" s="8">
        <f t="shared" si="85"/>
        <v>9</v>
      </c>
      <c r="F594" s="8">
        <f t="shared" si="86"/>
        <v>3</v>
      </c>
      <c r="G594" s="8">
        <f t="shared" si="83"/>
        <v>10</v>
      </c>
      <c r="H594" t="str">
        <f t="shared" si="78"/>
        <v>离墟主动技能3等级8</v>
      </c>
      <c r="I594" t="str">
        <f t="shared" si="79"/>
        <v>离墟主动技能3等级9</v>
      </c>
      <c r="J594" s="1">
        <v>588</v>
      </c>
      <c r="K594" s="1" t="e">
        <f>VLOOKUP(H594,主动技能!$A:$B,2,FALSE)</f>
        <v>#N/A</v>
      </c>
      <c r="L594" s="1">
        <f>_xlfn.IFNA(VLOOKUP(I594,主动技能!$A:$B,2,FALSE),0)</f>
        <v>0</v>
      </c>
      <c r="M594">
        <f t="shared" si="80"/>
        <v>24</v>
      </c>
      <c r="N594" s="1" t="s">
        <v>249</v>
      </c>
      <c r="O594" s="1">
        <f t="shared" si="81"/>
        <v>192</v>
      </c>
      <c r="P594" s="1" t="s">
        <v>250</v>
      </c>
      <c r="Q594" s="1" t="s">
        <v>250</v>
      </c>
    </row>
    <row r="595" spans="2:17" x14ac:dyDescent="0.15">
      <c r="B595" s="8" t="str">
        <f>VLOOKUP(G595,角色!A:B,2,FALSE)</f>
        <v>离墟</v>
      </c>
      <c r="C595" s="8" t="str">
        <f t="shared" si="82"/>
        <v>主动技能3</v>
      </c>
      <c r="D595" s="8">
        <f t="shared" si="84"/>
        <v>9</v>
      </c>
      <c r="E595" s="8">
        <f t="shared" si="85"/>
        <v>10</v>
      </c>
      <c r="F595" s="8">
        <f t="shared" si="86"/>
        <v>3</v>
      </c>
      <c r="G595" s="8">
        <f t="shared" si="83"/>
        <v>10</v>
      </c>
      <c r="H595" t="str">
        <f t="shared" si="78"/>
        <v>离墟主动技能3等级9</v>
      </c>
      <c r="I595" t="str">
        <f t="shared" si="79"/>
        <v>离墟主动技能3等级10</v>
      </c>
      <c r="J595" s="1">
        <v>589</v>
      </c>
      <c r="K595" s="1" t="e">
        <f>VLOOKUP(H595,主动技能!$A:$B,2,FALSE)</f>
        <v>#N/A</v>
      </c>
      <c r="L595" s="1">
        <f>_xlfn.IFNA(VLOOKUP(I595,主动技能!$A:$B,2,FALSE),0)</f>
        <v>0</v>
      </c>
      <c r="M595">
        <f t="shared" si="80"/>
        <v>27</v>
      </c>
      <c r="N595" s="1" t="s">
        <v>249</v>
      </c>
      <c r="O595" s="1">
        <f t="shared" si="81"/>
        <v>193</v>
      </c>
      <c r="P595" s="1" t="s">
        <v>250</v>
      </c>
      <c r="Q595" s="1" t="s">
        <v>250</v>
      </c>
    </row>
    <row r="596" spans="2:17" x14ac:dyDescent="0.15">
      <c r="B596" s="8" t="str">
        <f>VLOOKUP(G596,角色!A:B,2,FALSE)</f>
        <v>离墟</v>
      </c>
      <c r="C596" s="8" t="str">
        <f t="shared" si="82"/>
        <v>主动技能3</v>
      </c>
      <c r="D596" s="8">
        <f t="shared" si="84"/>
        <v>10</v>
      </c>
      <c r="E596" s="8">
        <f t="shared" si="85"/>
        <v>11</v>
      </c>
      <c r="F596" s="8">
        <f t="shared" si="86"/>
        <v>3</v>
      </c>
      <c r="G596" s="8">
        <f t="shared" si="83"/>
        <v>10</v>
      </c>
      <c r="H596" t="str">
        <f t="shared" si="78"/>
        <v>离墟主动技能3等级10</v>
      </c>
      <c r="I596" t="str">
        <f t="shared" si="79"/>
        <v>离墟主动技能3等级11</v>
      </c>
      <c r="J596" s="1">
        <v>590</v>
      </c>
      <c r="K596" s="1" t="e">
        <f>VLOOKUP(H596,主动技能!$A:$B,2,FALSE)</f>
        <v>#N/A</v>
      </c>
      <c r="L596" s="1">
        <f>_xlfn.IFNA(VLOOKUP(I596,主动技能!$A:$B,2,FALSE),0)</f>
        <v>0</v>
      </c>
      <c r="M596">
        <f t="shared" si="80"/>
        <v>30</v>
      </c>
      <c r="N596" s="1" t="s">
        <v>249</v>
      </c>
      <c r="O596" s="1">
        <f t="shared" si="81"/>
        <v>194</v>
      </c>
      <c r="P596" s="1" t="s">
        <v>250</v>
      </c>
      <c r="Q596" s="1" t="s">
        <v>250</v>
      </c>
    </row>
    <row r="597" spans="2:17" x14ac:dyDescent="0.15">
      <c r="B597" s="8" t="str">
        <f>VLOOKUP(G597,角色!A:B,2,FALSE)</f>
        <v>离墟</v>
      </c>
      <c r="C597" s="8" t="str">
        <f t="shared" si="82"/>
        <v>主动技能3</v>
      </c>
      <c r="D597" s="8">
        <f t="shared" si="84"/>
        <v>11</v>
      </c>
      <c r="E597" s="8">
        <f t="shared" si="85"/>
        <v>12</v>
      </c>
      <c r="F597" s="8">
        <f t="shared" si="86"/>
        <v>3</v>
      </c>
      <c r="G597" s="8">
        <f t="shared" si="83"/>
        <v>10</v>
      </c>
      <c r="H597" t="str">
        <f t="shared" si="78"/>
        <v>离墟主动技能3等级11</v>
      </c>
      <c r="I597" t="str">
        <f t="shared" si="79"/>
        <v>离墟主动技能3等级12</v>
      </c>
      <c r="J597" s="1">
        <v>591</v>
      </c>
      <c r="K597" s="1" t="e">
        <f>VLOOKUP(H597,主动技能!$A:$B,2,FALSE)</f>
        <v>#N/A</v>
      </c>
      <c r="L597" s="1">
        <f>_xlfn.IFNA(VLOOKUP(I597,主动技能!$A:$B,2,FALSE),0)</f>
        <v>0</v>
      </c>
      <c r="M597">
        <f t="shared" si="80"/>
        <v>33</v>
      </c>
      <c r="N597" s="1" t="s">
        <v>249</v>
      </c>
      <c r="O597" s="1">
        <f t="shared" si="81"/>
        <v>195</v>
      </c>
      <c r="P597" s="1" t="s">
        <v>250</v>
      </c>
      <c r="Q597" s="1" t="s">
        <v>250</v>
      </c>
    </row>
    <row r="598" spans="2:17" x14ac:dyDescent="0.15">
      <c r="B598" s="8" t="str">
        <f>VLOOKUP(G598,角色!A:B,2,FALSE)</f>
        <v>离墟</v>
      </c>
      <c r="C598" s="8" t="str">
        <f t="shared" si="82"/>
        <v>主动技能3</v>
      </c>
      <c r="D598" s="8">
        <f t="shared" si="84"/>
        <v>12</v>
      </c>
      <c r="E598" s="8">
        <f t="shared" si="85"/>
        <v>13</v>
      </c>
      <c r="F598" s="8">
        <f t="shared" si="86"/>
        <v>3</v>
      </c>
      <c r="G598" s="8">
        <f t="shared" si="83"/>
        <v>10</v>
      </c>
      <c r="H598" t="str">
        <f t="shared" si="78"/>
        <v>离墟主动技能3等级12</v>
      </c>
      <c r="I598" t="str">
        <f t="shared" si="79"/>
        <v>离墟主动技能3等级13</v>
      </c>
      <c r="J598" s="1">
        <v>592</v>
      </c>
      <c r="K598" s="1" t="e">
        <f>VLOOKUP(H598,主动技能!$A:$B,2,FALSE)</f>
        <v>#N/A</v>
      </c>
      <c r="L598" s="1">
        <f>_xlfn.IFNA(VLOOKUP(I598,主动技能!$A:$B,2,FALSE),0)</f>
        <v>0</v>
      </c>
      <c r="M598">
        <f t="shared" si="80"/>
        <v>36</v>
      </c>
      <c r="N598" s="1" t="s">
        <v>249</v>
      </c>
      <c r="O598" s="1">
        <f t="shared" si="81"/>
        <v>196</v>
      </c>
      <c r="P598" s="1" t="s">
        <v>250</v>
      </c>
      <c r="Q598" s="1" t="s">
        <v>250</v>
      </c>
    </row>
    <row r="599" spans="2:17" x14ac:dyDescent="0.15">
      <c r="B599" s="8" t="str">
        <f>VLOOKUP(G599,角色!A:B,2,FALSE)</f>
        <v>离墟</v>
      </c>
      <c r="C599" s="8" t="str">
        <f t="shared" si="82"/>
        <v>主动技能3</v>
      </c>
      <c r="D599" s="8">
        <f t="shared" si="84"/>
        <v>13</v>
      </c>
      <c r="E599" s="8">
        <f t="shared" si="85"/>
        <v>14</v>
      </c>
      <c r="F599" s="8">
        <f t="shared" si="86"/>
        <v>3</v>
      </c>
      <c r="G599" s="8">
        <f t="shared" si="83"/>
        <v>10</v>
      </c>
      <c r="H599" t="str">
        <f t="shared" si="78"/>
        <v>离墟主动技能3等级13</v>
      </c>
      <c r="I599" t="str">
        <f t="shared" si="79"/>
        <v>离墟主动技能3等级14</v>
      </c>
      <c r="J599" s="1">
        <v>593</v>
      </c>
      <c r="K599" s="1" t="e">
        <f>VLOOKUP(H599,主动技能!$A:$B,2,FALSE)</f>
        <v>#N/A</v>
      </c>
      <c r="L599" s="1">
        <f>_xlfn.IFNA(VLOOKUP(I599,主动技能!$A:$B,2,FALSE),0)</f>
        <v>0</v>
      </c>
      <c r="M599">
        <f t="shared" si="80"/>
        <v>39</v>
      </c>
      <c r="N599" s="1" t="s">
        <v>249</v>
      </c>
      <c r="O599" s="1">
        <f t="shared" si="81"/>
        <v>197</v>
      </c>
      <c r="P599" s="1" t="s">
        <v>250</v>
      </c>
      <c r="Q599" s="1" t="s">
        <v>250</v>
      </c>
    </row>
    <row r="600" spans="2:17" x14ac:dyDescent="0.15">
      <c r="B600" s="8" t="str">
        <f>VLOOKUP(G600,角色!A:B,2,FALSE)</f>
        <v>离墟</v>
      </c>
      <c r="C600" s="8" t="str">
        <f t="shared" si="82"/>
        <v>主动技能3</v>
      </c>
      <c r="D600" s="8">
        <f t="shared" si="84"/>
        <v>14</v>
      </c>
      <c r="E600" s="8">
        <f t="shared" si="85"/>
        <v>15</v>
      </c>
      <c r="F600" s="8">
        <f t="shared" si="86"/>
        <v>3</v>
      </c>
      <c r="G600" s="8">
        <f t="shared" si="83"/>
        <v>10</v>
      </c>
      <c r="H600" t="str">
        <f t="shared" ref="H600:H663" si="87">$B600&amp;$C600&amp;D$6&amp;D600</f>
        <v>离墟主动技能3等级14</v>
      </c>
      <c r="I600" t="str">
        <f t="shared" ref="I600:I663" si="88">$B600&amp;$C600&amp;E$6&amp;E600</f>
        <v>离墟主动技能3等级15</v>
      </c>
      <c r="J600" s="1">
        <v>594</v>
      </c>
      <c r="K600" s="1" t="e">
        <f>VLOOKUP(H600,主动技能!$A:$B,2,FALSE)</f>
        <v>#N/A</v>
      </c>
      <c r="L600" s="1">
        <f>_xlfn.IFNA(VLOOKUP(I600,主动技能!$A:$B,2,FALSE),0)</f>
        <v>0</v>
      </c>
      <c r="M600">
        <f t="shared" si="80"/>
        <v>42</v>
      </c>
      <c r="N600" s="1" t="s">
        <v>249</v>
      </c>
      <c r="O600" s="1">
        <f t="shared" si="81"/>
        <v>198</v>
      </c>
      <c r="P600" s="1" t="s">
        <v>250</v>
      </c>
      <c r="Q600" s="1" t="s">
        <v>250</v>
      </c>
    </row>
    <row r="601" spans="2:17" x14ac:dyDescent="0.15">
      <c r="B601" s="8" t="str">
        <f>VLOOKUP(G601,角色!A:B,2,FALSE)</f>
        <v>离墟</v>
      </c>
      <c r="C601" s="8" t="str">
        <f t="shared" si="82"/>
        <v>主动技能3</v>
      </c>
      <c r="D601" s="8">
        <f t="shared" si="84"/>
        <v>15</v>
      </c>
      <c r="E601" s="8">
        <f t="shared" si="85"/>
        <v>16</v>
      </c>
      <c r="F601" s="8">
        <f t="shared" si="86"/>
        <v>3</v>
      </c>
      <c r="G601" s="8">
        <f t="shared" si="83"/>
        <v>10</v>
      </c>
      <c r="H601" t="str">
        <f t="shared" si="87"/>
        <v>离墟主动技能3等级15</v>
      </c>
      <c r="I601" t="str">
        <f t="shared" si="88"/>
        <v>离墟主动技能3等级16</v>
      </c>
      <c r="J601" s="1">
        <v>595</v>
      </c>
      <c r="K601" s="1" t="e">
        <f>VLOOKUP(H601,主动技能!$A:$B,2,FALSE)</f>
        <v>#N/A</v>
      </c>
      <c r="L601" s="1">
        <f>_xlfn.IFNA(VLOOKUP(I601,主动技能!$A:$B,2,FALSE),0)</f>
        <v>0</v>
      </c>
      <c r="M601">
        <f t="shared" si="80"/>
        <v>45</v>
      </c>
      <c r="N601" s="1" t="s">
        <v>249</v>
      </c>
      <c r="O601" s="1">
        <f t="shared" si="81"/>
        <v>100</v>
      </c>
      <c r="P601" s="1" t="s">
        <v>250</v>
      </c>
      <c r="Q601" s="1" t="s">
        <v>250</v>
      </c>
    </row>
    <row r="602" spans="2:17" x14ac:dyDescent="0.15">
      <c r="B602" s="8" t="str">
        <f>VLOOKUP(G602,角色!A:B,2,FALSE)</f>
        <v>离墟</v>
      </c>
      <c r="C602" s="8" t="str">
        <f t="shared" si="82"/>
        <v>主动技能3</v>
      </c>
      <c r="D602" s="8">
        <f t="shared" si="84"/>
        <v>16</v>
      </c>
      <c r="E602" s="8">
        <f t="shared" si="85"/>
        <v>17</v>
      </c>
      <c r="F602" s="8">
        <f t="shared" si="86"/>
        <v>3</v>
      </c>
      <c r="G602" s="8">
        <f t="shared" si="83"/>
        <v>10</v>
      </c>
      <c r="H602" t="str">
        <f t="shared" si="87"/>
        <v>离墟主动技能3等级16</v>
      </c>
      <c r="I602" t="str">
        <f t="shared" si="88"/>
        <v>离墟主动技能3等级17</v>
      </c>
      <c r="J602" s="1">
        <v>596</v>
      </c>
      <c r="K602" s="1" t="e">
        <f>VLOOKUP(H602,主动技能!$A:$B,2,FALSE)</f>
        <v>#N/A</v>
      </c>
      <c r="L602" s="1">
        <f>_xlfn.IFNA(VLOOKUP(I602,主动技能!$A:$B,2,FALSE),0)</f>
        <v>0</v>
      </c>
      <c r="M602">
        <f t="shared" si="80"/>
        <v>48</v>
      </c>
      <c r="N602" s="1" t="s">
        <v>249</v>
      </c>
      <c r="O602" s="1">
        <f t="shared" si="81"/>
        <v>101</v>
      </c>
      <c r="P602" s="1" t="s">
        <v>250</v>
      </c>
      <c r="Q602" s="1" t="s">
        <v>250</v>
      </c>
    </row>
    <row r="603" spans="2:17" x14ac:dyDescent="0.15">
      <c r="B603" s="8" t="str">
        <f>VLOOKUP(G603,角色!A:B,2,FALSE)</f>
        <v>离墟</v>
      </c>
      <c r="C603" s="8" t="str">
        <f t="shared" si="82"/>
        <v>主动技能3</v>
      </c>
      <c r="D603" s="8">
        <f t="shared" si="84"/>
        <v>17</v>
      </c>
      <c r="E603" s="8">
        <f t="shared" si="85"/>
        <v>18</v>
      </c>
      <c r="F603" s="8">
        <f t="shared" si="86"/>
        <v>3</v>
      </c>
      <c r="G603" s="8">
        <f t="shared" si="83"/>
        <v>10</v>
      </c>
      <c r="H603" t="str">
        <f t="shared" si="87"/>
        <v>离墟主动技能3等级17</v>
      </c>
      <c r="I603" t="str">
        <f t="shared" si="88"/>
        <v>离墟主动技能3等级18</v>
      </c>
      <c r="J603" s="1">
        <v>597</v>
      </c>
      <c r="K603" s="1" t="e">
        <f>VLOOKUP(H603,主动技能!$A:$B,2,FALSE)</f>
        <v>#N/A</v>
      </c>
      <c r="L603" s="1">
        <f>_xlfn.IFNA(VLOOKUP(I603,主动技能!$A:$B,2,FALSE),0)</f>
        <v>0</v>
      </c>
      <c r="M603">
        <f t="shared" si="80"/>
        <v>51</v>
      </c>
      <c r="N603" s="1" t="s">
        <v>249</v>
      </c>
      <c r="O603" s="1">
        <f t="shared" si="81"/>
        <v>102</v>
      </c>
      <c r="P603" s="1" t="s">
        <v>250</v>
      </c>
      <c r="Q603" s="1" t="s">
        <v>250</v>
      </c>
    </row>
    <row r="604" spans="2:17" x14ac:dyDescent="0.15">
      <c r="B604" s="8" t="str">
        <f>VLOOKUP(G604,角色!A:B,2,FALSE)</f>
        <v>离墟</v>
      </c>
      <c r="C604" s="8" t="str">
        <f t="shared" si="82"/>
        <v>主动技能3</v>
      </c>
      <c r="D604" s="8">
        <f t="shared" si="84"/>
        <v>18</v>
      </c>
      <c r="E604" s="8">
        <f t="shared" si="85"/>
        <v>19</v>
      </c>
      <c r="F604" s="8">
        <f t="shared" si="86"/>
        <v>3</v>
      </c>
      <c r="G604" s="8">
        <f t="shared" si="83"/>
        <v>10</v>
      </c>
      <c r="H604" t="str">
        <f t="shared" si="87"/>
        <v>离墟主动技能3等级18</v>
      </c>
      <c r="I604" t="str">
        <f t="shared" si="88"/>
        <v>离墟主动技能3等级19</v>
      </c>
      <c r="J604" s="1">
        <v>598</v>
      </c>
      <c r="K604" s="1" t="e">
        <f>VLOOKUP(H604,主动技能!$A:$B,2,FALSE)</f>
        <v>#N/A</v>
      </c>
      <c r="L604" s="1">
        <f>_xlfn.IFNA(VLOOKUP(I604,主动技能!$A:$B,2,FALSE),0)</f>
        <v>0</v>
      </c>
      <c r="M604">
        <f t="shared" ref="M604:M667" si="89">M584</f>
        <v>54</v>
      </c>
      <c r="N604" s="1" t="s">
        <v>249</v>
      </c>
      <c r="O604" s="1">
        <f t="shared" si="81"/>
        <v>103</v>
      </c>
      <c r="P604" s="1" t="s">
        <v>250</v>
      </c>
      <c r="Q604" s="1" t="s">
        <v>250</v>
      </c>
    </row>
    <row r="605" spans="2:17" x14ac:dyDescent="0.15">
      <c r="B605" s="8" t="str">
        <f>VLOOKUP(G605,角色!A:B,2,FALSE)</f>
        <v>离墟</v>
      </c>
      <c r="C605" s="8" t="str">
        <f t="shared" si="82"/>
        <v>主动技能3</v>
      </c>
      <c r="D605" s="8">
        <f t="shared" si="84"/>
        <v>19</v>
      </c>
      <c r="E605" s="8">
        <f t="shared" si="85"/>
        <v>20</v>
      </c>
      <c r="F605" s="8">
        <f t="shared" si="86"/>
        <v>3</v>
      </c>
      <c r="G605" s="8">
        <f t="shared" si="83"/>
        <v>10</v>
      </c>
      <c r="H605" t="str">
        <f t="shared" si="87"/>
        <v>离墟主动技能3等级19</v>
      </c>
      <c r="I605" t="str">
        <f t="shared" si="88"/>
        <v>离墟主动技能3等级20</v>
      </c>
      <c r="J605" s="1">
        <v>599</v>
      </c>
      <c r="K605" s="1" t="e">
        <f>VLOOKUP(H605,主动技能!$A:$B,2,FALSE)</f>
        <v>#N/A</v>
      </c>
      <c r="L605" s="1">
        <f>_xlfn.IFNA(VLOOKUP(I605,主动技能!$A:$B,2,FALSE),0)</f>
        <v>0</v>
      </c>
      <c r="M605">
        <f t="shared" si="89"/>
        <v>57</v>
      </c>
      <c r="N605" s="1" t="s">
        <v>249</v>
      </c>
      <c r="O605" s="1">
        <f t="shared" si="81"/>
        <v>104</v>
      </c>
      <c r="P605" s="1" t="s">
        <v>250</v>
      </c>
      <c r="Q605" s="1" t="s">
        <v>250</v>
      </c>
    </row>
    <row r="606" spans="2:17" x14ac:dyDescent="0.15">
      <c r="B606" s="8" t="str">
        <f>VLOOKUP(G606,角色!A:B,2,FALSE)</f>
        <v>离墟</v>
      </c>
      <c r="C606" s="8" t="str">
        <f t="shared" si="82"/>
        <v>主动技能3</v>
      </c>
      <c r="D606" s="8">
        <f t="shared" si="84"/>
        <v>20</v>
      </c>
      <c r="E606" s="8">
        <f t="shared" si="85"/>
        <v>21</v>
      </c>
      <c r="F606" s="8">
        <f t="shared" si="86"/>
        <v>3</v>
      </c>
      <c r="G606" s="8">
        <f t="shared" si="83"/>
        <v>10</v>
      </c>
      <c r="H606" t="str">
        <f t="shared" si="87"/>
        <v>离墟主动技能3等级20</v>
      </c>
      <c r="I606" t="str">
        <f t="shared" si="88"/>
        <v>离墟主动技能3等级21</v>
      </c>
      <c r="J606" s="1">
        <v>600</v>
      </c>
      <c r="K606" s="1" t="e">
        <f>VLOOKUP(H606,主动技能!$A:$B,2,FALSE)</f>
        <v>#N/A</v>
      </c>
      <c r="L606" s="1">
        <f>_xlfn.IFNA(VLOOKUP(I606,主动技能!$A:$B,2,FALSE),0)</f>
        <v>0</v>
      </c>
      <c r="M606">
        <f t="shared" si="89"/>
        <v>60</v>
      </c>
      <c r="N606" s="1" t="s">
        <v>249</v>
      </c>
      <c r="O606" s="1">
        <f t="shared" si="81"/>
        <v>105</v>
      </c>
      <c r="P606" s="1" t="s">
        <v>250</v>
      </c>
      <c r="Q606" s="1" t="s">
        <v>250</v>
      </c>
    </row>
    <row r="607" spans="2:17" x14ac:dyDescent="0.15">
      <c r="B607" s="8" t="str">
        <f>VLOOKUP(G607,角色!A:B,2,FALSE)</f>
        <v>绝影</v>
      </c>
      <c r="C607" s="8" t="str">
        <f t="shared" si="82"/>
        <v>主动技能1</v>
      </c>
      <c r="D607" s="8">
        <f t="shared" si="84"/>
        <v>1</v>
      </c>
      <c r="E607" s="8">
        <f t="shared" si="85"/>
        <v>2</v>
      </c>
      <c r="F607" s="8">
        <f t="shared" si="86"/>
        <v>1</v>
      </c>
      <c r="G607" s="8">
        <f t="shared" si="83"/>
        <v>11</v>
      </c>
      <c r="H607" t="str">
        <f t="shared" si="87"/>
        <v>绝影主动技能1等级1</v>
      </c>
      <c r="I607" t="str">
        <f t="shared" si="88"/>
        <v>绝影主动技能1等级2</v>
      </c>
      <c r="J607" s="1">
        <v>601</v>
      </c>
      <c r="K607" s="1" t="e">
        <f>VLOOKUP(H607,主动技能!$A:$B,2,FALSE)</f>
        <v>#N/A</v>
      </c>
      <c r="L607" s="1">
        <f>_xlfn.IFNA(VLOOKUP(I607,主动技能!$A:$B,2,FALSE),0)</f>
        <v>0</v>
      </c>
      <c r="M607">
        <f t="shared" si="89"/>
        <v>3</v>
      </c>
      <c r="N607" s="1" t="s">
        <v>249</v>
      </c>
      <c r="O607" s="1">
        <f t="shared" si="81"/>
        <v>106</v>
      </c>
      <c r="P607" s="1" t="s">
        <v>250</v>
      </c>
      <c r="Q607" s="1" t="s">
        <v>250</v>
      </c>
    </row>
    <row r="608" spans="2:17" x14ac:dyDescent="0.15">
      <c r="B608" s="8" t="str">
        <f>VLOOKUP(G608,角色!A:B,2,FALSE)</f>
        <v>绝影</v>
      </c>
      <c r="C608" s="8" t="str">
        <f t="shared" si="82"/>
        <v>主动技能1</v>
      </c>
      <c r="D608" s="8">
        <f t="shared" si="84"/>
        <v>2</v>
      </c>
      <c r="E608" s="8">
        <f t="shared" si="85"/>
        <v>3</v>
      </c>
      <c r="F608" s="8">
        <f t="shared" si="86"/>
        <v>1</v>
      </c>
      <c r="G608" s="8">
        <f t="shared" si="83"/>
        <v>11</v>
      </c>
      <c r="H608" t="str">
        <f t="shared" si="87"/>
        <v>绝影主动技能1等级2</v>
      </c>
      <c r="I608" t="str">
        <f t="shared" si="88"/>
        <v>绝影主动技能1等级3</v>
      </c>
      <c r="J608" s="1">
        <v>602</v>
      </c>
      <c r="K608" s="1" t="e">
        <f>VLOOKUP(H608,主动技能!$A:$B,2,FALSE)</f>
        <v>#N/A</v>
      </c>
      <c r="L608" s="1">
        <f>_xlfn.IFNA(VLOOKUP(I608,主动技能!$A:$B,2,FALSE),0)</f>
        <v>0</v>
      </c>
      <c r="M608">
        <f t="shared" si="89"/>
        <v>6</v>
      </c>
      <c r="N608" s="1" t="s">
        <v>249</v>
      </c>
      <c r="O608" s="1">
        <f t="shared" si="81"/>
        <v>107</v>
      </c>
      <c r="P608" s="1" t="s">
        <v>250</v>
      </c>
      <c r="Q608" s="1" t="s">
        <v>250</v>
      </c>
    </row>
    <row r="609" spans="2:17" x14ac:dyDescent="0.15">
      <c r="B609" s="8" t="str">
        <f>VLOOKUP(G609,角色!A:B,2,FALSE)</f>
        <v>绝影</v>
      </c>
      <c r="C609" s="8" t="str">
        <f t="shared" si="82"/>
        <v>主动技能1</v>
      </c>
      <c r="D609" s="8">
        <f t="shared" si="84"/>
        <v>3</v>
      </c>
      <c r="E609" s="8">
        <f t="shared" si="85"/>
        <v>4</v>
      </c>
      <c r="F609" s="8">
        <f t="shared" si="86"/>
        <v>1</v>
      </c>
      <c r="G609" s="8">
        <f t="shared" si="83"/>
        <v>11</v>
      </c>
      <c r="H609" t="str">
        <f t="shared" si="87"/>
        <v>绝影主动技能1等级3</v>
      </c>
      <c r="I609" t="str">
        <f t="shared" si="88"/>
        <v>绝影主动技能1等级4</v>
      </c>
      <c r="J609" s="1">
        <v>603</v>
      </c>
      <c r="K609" s="1" t="e">
        <f>VLOOKUP(H609,主动技能!$A:$B,2,FALSE)</f>
        <v>#N/A</v>
      </c>
      <c r="L609" s="1">
        <f>_xlfn.IFNA(VLOOKUP(I609,主动技能!$A:$B,2,FALSE),0)</f>
        <v>0</v>
      </c>
      <c r="M609">
        <f t="shared" si="89"/>
        <v>9</v>
      </c>
      <c r="N609" s="1" t="s">
        <v>249</v>
      </c>
      <c r="O609" s="1">
        <f t="shared" si="81"/>
        <v>108</v>
      </c>
      <c r="P609" s="1" t="s">
        <v>250</v>
      </c>
      <c r="Q609" s="1" t="s">
        <v>250</v>
      </c>
    </row>
    <row r="610" spans="2:17" x14ac:dyDescent="0.15">
      <c r="B610" s="8" t="str">
        <f>VLOOKUP(G610,角色!A:B,2,FALSE)</f>
        <v>绝影</v>
      </c>
      <c r="C610" s="8" t="str">
        <f t="shared" si="82"/>
        <v>主动技能1</v>
      </c>
      <c r="D610" s="8">
        <f t="shared" si="84"/>
        <v>4</v>
      </c>
      <c r="E610" s="8">
        <f t="shared" si="85"/>
        <v>5</v>
      </c>
      <c r="F610" s="8">
        <f t="shared" si="86"/>
        <v>1</v>
      </c>
      <c r="G610" s="8">
        <f t="shared" si="83"/>
        <v>11</v>
      </c>
      <c r="H610" t="str">
        <f t="shared" si="87"/>
        <v>绝影主动技能1等级4</v>
      </c>
      <c r="I610" t="str">
        <f t="shared" si="88"/>
        <v>绝影主动技能1等级5</v>
      </c>
      <c r="J610" s="1">
        <v>604</v>
      </c>
      <c r="K610" s="1" t="e">
        <f>VLOOKUP(H610,主动技能!$A:$B,2,FALSE)</f>
        <v>#N/A</v>
      </c>
      <c r="L610" s="1">
        <f>_xlfn.IFNA(VLOOKUP(I610,主动技能!$A:$B,2,FALSE),0)</f>
        <v>0</v>
      </c>
      <c r="M610">
        <f t="shared" si="89"/>
        <v>12</v>
      </c>
      <c r="N610" s="1" t="s">
        <v>249</v>
      </c>
      <c r="O610" s="1">
        <f t="shared" si="81"/>
        <v>109</v>
      </c>
      <c r="P610" s="1" t="s">
        <v>250</v>
      </c>
      <c r="Q610" s="1" t="s">
        <v>250</v>
      </c>
    </row>
    <row r="611" spans="2:17" x14ac:dyDescent="0.15">
      <c r="B611" s="8" t="str">
        <f>VLOOKUP(G611,角色!A:B,2,FALSE)</f>
        <v>绝影</v>
      </c>
      <c r="C611" s="8" t="str">
        <f t="shared" si="82"/>
        <v>主动技能1</v>
      </c>
      <c r="D611" s="8">
        <f t="shared" si="84"/>
        <v>5</v>
      </c>
      <c r="E611" s="8">
        <f t="shared" si="85"/>
        <v>6</v>
      </c>
      <c r="F611" s="8">
        <f t="shared" si="86"/>
        <v>1</v>
      </c>
      <c r="G611" s="8">
        <f t="shared" si="83"/>
        <v>11</v>
      </c>
      <c r="H611" t="str">
        <f t="shared" si="87"/>
        <v>绝影主动技能1等级5</v>
      </c>
      <c r="I611" t="str">
        <f t="shared" si="88"/>
        <v>绝影主动技能1等级6</v>
      </c>
      <c r="J611" s="1">
        <v>605</v>
      </c>
      <c r="K611" s="1" t="e">
        <f>VLOOKUP(H611,主动技能!$A:$B,2,FALSE)</f>
        <v>#N/A</v>
      </c>
      <c r="L611" s="1">
        <f>_xlfn.IFNA(VLOOKUP(I611,主动技能!$A:$B,2,FALSE),0)</f>
        <v>0</v>
      </c>
      <c r="M611">
        <f t="shared" si="89"/>
        <v>15</v>
      </c>
      <c r="N611" s="1" t="s">
        <v>249</v>
      </c>
      <c r="O611" s="1">
        <f t="shared" si="81"/>
        <v>110</v>
      </c>
      <c r="P611" s="1" t="s">
        <v>250</v>
      </c>
      <c r="Q611" s="1" t="s">
        <v>250</v>
      </c>
    </row>
    <row r="612" spans="2:17" x14ac:dyDescent="0.15">
      <c r="B612" s="8" t="str">
        <f>VLOOKUP(G612,角色!A:B,2,FALSE)</f>
        <v>绝影</v>
      </c>
      <c r="C612" s="8" t="str">
        <f t="shared" si="82"/>
        <v>主动技能1</v>
      </c>
      <c r="D612" s="8">
        <f t="shared" si="84"/>
        <v>6</v>
      </c>
      <c r="E612" s="8">
        <f t="shared" si="85"/>
        <v>7</v>
      </c>
      <c r="F612" s="8">
        <f t="shared" si="86"/>
        <v>1</v>
      </c>
      <c r="G612" s="8">
        <f t="shared" si="83"/>
        <v>11</v>
      </c>
      <c r="H612" t="str">
        <f t="shared" si="87"/>
        <v>绝影主动技能1等级6</v>
      </c>
      <c r="I612" t="str">
        <f t="shared" si="88"/>
        <v>绝影主动技能1等级7</v>
      </c>
      <c r="J612" s="1">
        <v>606</v>
      </c>
      <c r="K612" s="1" t="e">
        <f>VLOOKUP(H612,主动技能!$A:$B,2,FALSE)</f>
        <v>#N/A</v>
      </c>
      <c r="L612" s="1">
        <f>_xlfn.IFNA(VLOOKUP(I612,主动技能!$A:$B,2,FALSE),0)</f>
        <v>0</v>
      </c>
      <c r="M612">
        <f t="shared" si="89"/>
        <v>18</v>
      </c>
      <c r="N612" s="1" t="s">
        <v>249</v>
      </c>
      <c r="O612" s="1">
        <f t="shared" si="81"/>
        <v>111</v>
      </c>
      <c r="P612" s="1" t="s">
        <v>250</v>
      </c>
      <c r="Q612" s="1" t="s">
        <v>250</v>
      </c>
    </row>
    <row r="613" spans="2:17" x14ac:dyDescent="0.15">
      <c r="B613" s="8" t="str">
        <f>VLOOKUP(G613,角色!A:B,2,FALSE)</f>
        <v>绝影</v>
      </c>
      <c r="C613" s="8" t="str">
        <f t="shared" si="82"/>
        <v>主动技能1</v>
      </c>
      <c r="D613" s="8">
        <f t="shared" si="84"/>
        <v>7</v>
      </c>
      <c r="E613" s="8">
        <f t="shared" si="85"/>
        <v>8</v>
      </c>
      <c r="F613" s="8">
        <f t="shared" si="86"/>
        <v>1</v>
      </c>
      <c r="G613" s="8">
        <f t="shared" si="83"/>
        <v>11</v>
      </c>
      <c r="H613" t="str">
        <f t="shared" si="87"/>
        <v>绝影主动技能1等级7</v>
      </c>
      <c r="I613" t="str">
        <f t="shared" si="88"/>
        <v>绝影主动技能1等级8</v>
      </c>
      <c r="J613" s="1">
        <v>607</v>
      </c>
      <c r="K613" s="1" t="e">
        <f>VLOOKUP(H613,主动技能!$A:$B,2,FALSE)</f>
        <v>#N/A</v>
      </c>
      <c r="L613" s="1">
        <f>_xlfn.IFNA(VLOOKUP(I613,主动技能!$A:$B,2,FALSE),0)</f>
        <v>0</v>
      </c>
      <c r="M613">
        <f t="shared" si="89"/>
        <v>21</v>
      </c>
      <c r="N613" s="1" t="s">
        <v>249</v>
      </c>
      <c r="O613" s="1">
        <f t="shared" si="81"/>
        <v>112</v>
      </c>
      <c r="P613" s="1" t="s">
        <v>250</v>
      </c>
      <c r="Q613" s="1" t="s">
        <v>250</v>
      </c>
    </row>
    <row r="614" spans="2:17" x14ac:dyDescent="0.15">
      <c r="B614" s="8" t="str">
        <f>VLOOKUP(G614,角色!A:B,2,FALSE)</f>
        <v>绝影</v>
      </c>
      <c r="C614" s="8" t="str">
        <f t="shared" si="82"/>
        <v>主动技能1</v>
      </c>
      <c r="D614" s="8">
        <f t="shared" si="84"/>
        <v>8</v>
      </c>
      <c r="E614" s="8">
        <f t="shared" si="85"/>
        <v>9</v>
      </c>
      <c r="F614" s="8">
        <f t="shared" si="86"/>
        <v>1</v>
      </c>
      <c r="G614" s="8">
        <f t="shared" si="83"/>
        <v>11</v>
      </c>
      <c r="H614" t="str">
        <f t="shared" si="87"/>
        <v>绝影主动技能1等级8</v>
      </c>
      <c r="I614" t="str">
        <f t="shared" si="88"/>
        <v>绝影主动技能1等级9</v>
      </c>
      <c r="J614" s="1">
        <v>608</v>
      </c>
      <c r="K614" s="1" t="e">
        <f>VLOOKUP(H614,主动技能!$A:$B,2,FALSE)</f>
        <v>#N/A</v>
      </c>
      <c r="L614" s="1">
        <f>_xlfn.IFNA(VLOOKUP(I614,主动技能!$A:$B,2,FALSE),0)</f>
        <v>0</v>
      </c>
      <c r="M614">
        <f t="shared" si="89"/>
        <v>24</v>
      </c>
      <c r="N614" s="1" t="s">
        <v>249</v>
      </c>
      <c r="O614" s="1">
        <f t="shared" si="81"/>
        <v>113</v>
      </c>
      <c r="P614" s="1" t="s">
        <v>250</v>
      </c>
      <c r="Q614" s="1" t="s">
        <v>250</v>
      </c>
    </row>
    <row r="615" spans="2:17" x14ac:dyDescent="0.15">
      <c r="B615" s="8" t="str">
        <f>VLOOKUP(G615,角色!A:B,2,FALSE)</f>
        <v>绝影</v>
      </c>
      <c r="C615" s="8" t="str">
        <f t="shared" si="82"/>
        <v>主动技能1</v>
      </c>
      <c r="D615" s="8">
        <f t="shared" si="84"/>
        <v>9</v>
      </c>
      <c r="E615" s="8">
        <f t="shared" si="85"/>
        <v>10</v>
      </c>
      <c r="F615" s="8">
        <f t="shared" si="86"/>
        <v>1</v>
      </c>
      <c r="G615" s="8">
        <f t="shared" si="83"/>
        <v>11</v>
      </c>
      <c r="H615" t="str">
        <f t="shared" si="87"/>
        <v>绝影主动技能1等级9</v>
      </c>
      <c r="I615" t="str">
        <f t="shared" si="88"/>
        <v>绝影主动技能1等级10</v>
      </c>
      <c r="J615" s="1">
        <v>609</v>
      </c>
      <c r="K615" s="1" t="e">
        <f>VLOOKUP(H615,主动技能!$A:$B,2,FALSE)</f>
        <v>#N/A</v>
      </c>
      <c r="L615" s="1">
        <f>_xlfn.IFNA(VLOOKUP(I615,主动技能!$A:$B,2,FALSE),0)</f>
        <v>0</v>
      </c>
      <c r="M615">
        <f t="shared" si="89"/>
        <v>27</v>
      </c>
      <c r="N615" s="1" t="s">
        <v>249</v>
      </c>
      <c r="O615" s="1">
        <f t="shared" si="81"/>
        <v>114</v>
      </c>
      <c r="P615" s="1" t="s">
        <v>250</v>
      </c>
      <c r="Q615" s="1" t="s">
        <v>250</v>
      </c>
    </row>
    <row r="616" spans="2:17" x14ac:dyDescent="0.15">
      <c r="B616" s="8" t="str">
        <f>VLOOKUP(G616,角色!A:B,2,FALSE)</f>
        <v>绝影</v>
      </c>
      <c r="C616" s="8" t="str">
        <f t="shared" si="82"/>
        <v>主动技能1</v>
      </c>
      <c r="D616" s="8">
        <f t="shared" si="84"/>
        <v>10</v>
      </c>
      <c r="E616" s="8">
        <f t="shared" si="85"/>
        <v>11</v>
      </c>
      <c r="F616" s="8">
        <f t="shared" si="86"/>
        <v>1</v>
      </c>
      <c r="G616" s="8">
        <f t="shared" si="83"/>
        <v>11</v>
      </c>
      <c r="H616" t="str">
        <f t="shared" si="87"/>
        <v>绝影主动技能1等级10</v>
      </c>
      <c r="I616" t="str">
        <f t="shared" si="88"/>
        <v>绝影主动技能1等级11</v>
      </c>
      <c r="J616" s="1">
        <v>610</v>
      </c>
      <c r="K616" s="1" t="e">
        <f>VLOOKUP(H616,主动技能!$A:$B,2,FALSE)</f>
        <v>#N/A</v>
      </c>
      <c r="L616" s="1">
        <f>_xlfn.IFNA(VLOOKUP(I616,主动技能!$A:$B,2,FALSE),0)</f>
        <v>0</v>
      </c>
      <c r="M616">
        <f t="shared" si="89"/>
        <v>30</v>
      </c>
      <c r="N616" s="1" t="s">
        <v>249</v>
      </c>
      <c r="O616" s="1">
        <f t="shared" si="81"/>
        <v>115</v>
      </c>
      <c r="P616" s="1" t="s">
        <v>250</v>
      </c>
      <c r="Q616" s="1" t="s">
        <v>250</v>
      </c>
    </row>
    <row r="617" spans="2:17" x14ac:dyDescent="0.15">
      <c r="B617" s="8" t="str">
        <f>VLOOKUP(G617,角色!A:B,2,FALSE)</f>
        <v>绝影</v>
      </c>
      <c r="C617" s="8" t="str">
        <f t="shared" si="82"/>
        <v>主动技能1</v>
      </c>
      <c r="D617" s="8">
        <f t="shared" si="84"/>
        <v>11</v>
      </c>
      <c r="E617" s="8">
        <f t="shared" si="85"/>
        <v>12</v>
      </c>
      <c r="F617" s="8">
        <f t="shared" si="86"/>
        <v>1</v>
      </c>
      <c r="G617" s="8">
        <f t="shared" si="83"/>
        <v>11</v>
      </c>
      <c r="H617" t="str">
        <f t="shared" si="87"/>
        <v>绝影主动技能1等级11</v>
      </c>
      <c r="I617" t="str">
        <f t="shared" si="88"/>
        <v>绝影主动技能1等级12</v>
      </c>
      <c r="J617" s="1">
        <v>611</v>
      </c>
      <c r="K617" s="1" t="e">
        <f>VLOOKUP(H617,主动技能!$A:$B,2,FALSE)</f>
        <v>#N/A</v>
      </c>
      <c r="L617" s="1">
        <f>_xlfn.IFNA(VLOOKUP(I617,主动技能!$A:$B,2,FALSE),0)</f>
        <v>0</v>
      </c>
      <c r="M617">
        <f t="shared" si="89"/>
        <v>33</v>
      </c>
      <c r="N617" s="1" t="s">
        <v>249</v>
      </c>
      <c r="O617" s="1">
        <f t="shared" si="81"/>
        <v>116</v>
      </c>
      <c r="P617" s="1" t="s">
        <v>250</v>
      </c>
      <c r="Q617" s="1" t="s">
        <v>250</v>
      </c>
    </row>
    <row r="618" spans="2:17" x14ac:dyDescent="0.15">
      <c r="B618" s="8" t="str">
        <f>VLOOKUP(G618,角色!A:B,2,FALSE)</f>
        <v>绝影</v>
      </c>
      <c r="C618" s="8" t="str">
        <f t="shared" si="82"/>
        <v>主动技能1</v>
      </c>
      <c r="D618" s="8">
        <f t="shared" si="84"/>
        <v>12</v>
      </c>
      <c r="E618" s="8">
        <f t="shared" si="85"/>
        <v>13</v>
      </c>
      <c r="F618" s="8">
        <f t="shared" si="86"/>
        <v>1</v>
      </c>
      <c r="G618" s="8">
        <f t="shared" si="83"/>
        <v>11</v>
      </c>
      <c r="H618" t="str">
        <f t="shared" si="87"/>
        <v>绝影主动技能1等级12</v>
      </c>
      <c r="I618" t="str">
        <f t="shared" si="88"/>
        <v>绝影主动技能1等级13</v>
      </c>
      <c r="J618" s="1">
        <v>612</v>
      </c>
      <c r="K618" s="1" t="e">
        <f>VLOOKUP(H618,主动技能!$A:$B,2,FALSE)</f>
        <v>#N/A</v>
      </c>
      <c r="L618" s="1">
        <f>_xlfn.IFNA(VLOOKUP(I618,主动技能!$A:$B,2,FALSE),0)</f>
        <v>0</v>
      </c>
      <c r="M618">
        <f t="shared" si="89"/>
        <v>36</v>
      </c>
      <c r="N618" s="1" t="s">
        <v>249</v>
      </c>
      <c r="O618" s="1">
        <f t="shared" si="81"/>
        <v>117</v>
      </c>
      <c r="P618" s="1" t="s">
        <v>250</v>
      </c>
      <c r="Q618" s="1" t="s">
        <v>250</v>
      </c>
    </row>
    <row r="619" spans="2:17" x14ac:dyDescent="0.15">
      <c r="B619" s="8" t="str">
        <f>VLOOKUP(G619,角色!A:B,2,FALSE)</f>
        <v>绝影</v>
      </c>
      <c r="C619" s="8" t="str">
        <f t="shared" si="82"/>
        <v>主动技能1</v>
      </c>
      <c r="D619" s="8">
        <f t="shared" si="84"/>
        <v>13</v>
      </c>
      <c r="E619" s="8">
        <f t="shared" si="85"/>
        <v>14</v>
      </c>
      <c r="F619" s="8">
        <f t="shared" si="86"/>
        <v>1</v>
      </c>
      <c r="G619" s="8">
        <f t="shared" si="83"/>
        <v>11</v>
      </c>
      <c r="H619" t="str">
        <f t="shared" si="87"/>
        <v>绝影主动技能1等级13</v>
      </c>
      <c r="I619" t="str">
        <f t="shared" si="88"/>
        <v>绝影主动技能1等级14</v>
      </c>
      <c r="J619" s="1">
        <v>613</v>
      </c>
      <c r="K619" s="1" t="e">
        <f>VLOOKUP(H619,主动技能!$A:$B,2,FALSE)</f>
        <v>#N/A</v>
      </c>
      <c r="L619" s="1">
        <f>_xlfn.IFNA(VLOOKUP(I619,主动技能!$A:$B,2,FALSE),0)</f>
        <v>0</v>
      </c>
      <c r="M619">
        <f t="shared" si="89"/>
        <v>39</v>
      </c>
      <c r="N619" s="1" t="s">
        <v>249</v>
      </c>
      <c r="O619" s="1">
        <f t="shared" ref="O619:O682" si="90">O520</f>
        <v>118</v>
      </c>
      <c r="P619" s="1" t="s">
        <v>250</v>
      </c>
      <c r="Q619" s="1" t="s">
        <v>250</v>
      </c>
    </row>
    <row r="620" spans="2:17" x14ac:dyDescent="0.15">
      <c r="B620" s="8" t="str">
        <f>VLOOKUP(G620,角色!A:B,2,FALSE)</f>
        <v>绝影</v>
      </c>
      <c r="C620" s="8" t="str">
        <f t="shared" si="82"/>
        <v>主动技能1</v>
      </c>
      <c r="D620" s="8">
        <f t="shared" si="84"/>
        <v>14</v>
      </c>
      <c r="E620" s="8">
        <f t="shared" si="85"/>
        <v>15</v>
      </c>
      <c r="F620" s="8">
        <f t="shared" si="86"/>
        <v>1</v>
      </c>
      <c r="G620" s="8">
        <f t="shared" si="83"/>
        <v>11</v>
      </c>
      <c r="H620" t="str">
        <f t="shared" si="87"/>
        <v>绝影主动技能1等级14</v>
      </c>
      <c r="I620" t="str">
        <f t="shared" si="88"/>
        <v>绝影主动技能1等级15</v>
      </c>
      <c r="J620" s="1">
        <v>614</v>
      </c>
      <c r="K620" s="1" t="e">
        <f>VLOOKUP(H620,主动技能!$A:$B,2,FALSE)</f>
        <v>#N/A</v>
      </c>
      <c r="L620" s="1">
        <f>_xlfn.IFNA(VLOOKUP(I620,主动技能!$A:$B,2,FALSE),0)</f>
        <v>0</v>
      </c>
      <c r="M620">
        <f t="shared" si="89"/>
        <v>42</v>
      </c>
      <c r="N620" s="1" t="s">
        <v>249</v>
      </c>
      <c r="O620" s="1">
        <f t="shared" si="90"/>
        <v>119</v>
      </c>
      <c r="P620" s="1" t="s">
        <v>250</v>
      </c>
      <c r="Q620" s="1" t="s">
        <v>250</v>
      </c>
    </row>
    <row r="621" spans="2:17" x14ac:dyDescent="0.15">
      <c r="B621" s="8" t="str">
        <f>VLOOKUP(G621,角色!A:B,2,FALSE)</f>
        <v>绝影</v>
      </c>
      <c r="C621" s="8" t="str">
        <f t="shared" si="82"/>
        <v>主动技能1</v>
      </c>
      <c r="D621" s="8">
        <f t="shared" si="84"/>
        <v>15</v>
      </c>
      <c r="E621" s="8">
        <f t="shared" si="85"/>
        <v>16</v>
      </c>
      <c r="F621" s="8">
        <f t="shared" si="86"/>
        <v>1</v>
      </c>
      <c r="G621" s="8">
        <f t="shared" si="83"/>
        <v>11</v>
      </c>
      <c r="H621" t="str">
        <f t="shared" si="87"/>
        <v>绝影主动技能1等级15</v>
      </c>
      <c r="I621" t="str">
        <f t="shared" si="88"/>
        <v>绝影主动技能1等级16</v>
      </c>
      <c r="J621" s="1">
        <v>615</v>
      </c>
      <c r="K621" s="1" t="e">
        <f>VLOOKUP(H621,主动技能!$A:$B,2,FALSE)</f>
        <v>#N/A</v>
      </c>
      <c r="L621" s="1">
        <f>_xlfn.IFNA(VLOOKUP(I621,主动技能!$A:$B,2,FALSE),0)</f>
        <v>0</v>
      </c>
      <c r="M621">
        <f t="shared" si="89"/>
        <v>45</v>
      </c>
      <c r="N621" s="1" t="s">
        <v>249</v>
      </c>
      <c r="O621" s="1">
        <f t="shared" si="90"/>
        <v>120</v>
      </c>
      <c r="P621" s="1" t="s">
        <v>250</v>
      </c>
      <c r="Q621" s="1" t="s">
        <v>250</v>
      </c>
    </row>
    <row r="622" spans="2:17" x14ac:dyDescent="0.15">
      <c r="B622" s="8" t="str">
        <f>VLOOKUP(G622,角色!A:B,2,FALSE)</f>
        <v>绝影</v>
      </c>
      <c r="C622" s="8" t="str">
        <f t="shared" si="82"/>
        <v>主动技能1</v>
      </c>
      <c r="D622" s="8">
        <f t="shared" si="84"/>
        <v>16</v>
      </c>
      <c r="E622" s="8">
        <f t="shared" si="85"/>
        <v>17</v>
      </c>
      <c r="F622" s="8">
        <f t="shared" si="86"/>
        <v>1</v>
      </c>
      <c r="G622" s="8">
        <f t="shared" si="83"/>
        <v>11</v>
      </c>
      <c r="H622" t="str">
        <f t="shared" si="87"/>
        <v>绝影主动技能1等级16</v>
      </c>
      <c r="I622" t="str">
        <f t="shared" si="88"/>
        <v>绝影主动技能1等级17</v>
      </c>
      <c r="J622" s="1">
        <v>616</v>
      </c>
      <c r="K622" s="1" t="e">
        <f>VLOOKUP(H622,主动技能!$A:$B,2,FALSE)</f>
        <v>#N/A</v>
      </c>
      <c r="L622" s="1">
        <f>_xlfn.IFNA(VLOOKUP(I622,主动技能!$A:$B,2,FALSE),0)</f>
        <v>0</v>
      </c>
      <c r="M622">
        <f t="shared" si="89"/>
        <v>48</v>
      </c>
      <c r="N622" s="1" t="s">
        <v>249</v>
      </c>
      <c r="O622" s="1">
        <f t="shared" si="90"/>
        <v>121</v>
      </c>
      <c r="P622" s="1" t="s">
        <v>250</v>
      </c>
      <c r="Q622" s="1" t="s">
        <v>250</v>
      </c>
    </row>
    <row r="623" spans="2:17" x14ac:dyDescent="0.15">
      <c r="B623" s="8" t="str">
        <f>VLOOKUP(G623,角色!A:B,2,FALSE)</f>
        <v>绝影</v>
      </c>
      <c r="C623" s="8" t="str">
        <f t="shared" si="82"/>
        <v>主动技能1</v>
      </c>
      <c r="D623" s="8">
        <f t="shared" si="84"/>
        <v>17</v>
      </c>
      <c r="E623" s="8">
        <f t="shared" si="85"/>
        <v>18</v>
      </c>
      <c r="F623" s="8">
        <f t="shared" si="86"/>
        <v>1</v>
      </c>
      <c r="G623" s="8">
        <f t="shared" si="83"/>
        <v>11</v>
      </c>
      <c r="H623" t="str">
        <f t="shared" si="87"/>
        <v>绝影主动技能1等级17</v>
      </c>
      <c r="I623" t="str">
        <f t="shared" si="88"/>
        <v>绝影主动技能1等级18</v>
      </c>
      <c r="J623" s="1">
        <v>617</v>
      </c>
      <c r="K623" s="1" t="e">
        <f>VLOOKUP(H623,主动技能!$A:$B,2,FALSE)</f>
        <v>#N/A</v>
      </c>
      <c r="L623" s="1">
        <f>_xlfn.IFNA(VLOOKUP(I623,主动技能!$A:$B,2,FALSE),0)</f>
        <v>0</v>
      </c>
      <c r="M623">
        <f t="shared" si="89"/>
        <v>51</v>
      </c>
      <c r="N623" s="1" t="s">
        <v>249</v>
      </c>
      <c r="O623" s="1">
        <f t="shared" si="90"/>
        <v>122</v>
      </c>
      <c r="P623" s="1" t="s">
        <v>250</v>
      </c>
      <c r="Q623" s="1" t="s">
        <v>250</v>
      </c>
    </row>
    <row r="624" spans="2:17" x14ac:dyDescent="0.15">
      <c r="B624" s="8" t="str">
        <f>VLOOKUP(G624,角色!A:B,2,FALSE)</f>
        <v>绝影</v>
      </c>
      <c r="C624" s="8" t="str">
        <f t="shared" si="82"/>
        <v>主动技能1</v>
      </c>
      <c r="D624" s="8">
        <f t="shared" si="84"/>
        <v>18</v>
      </c>
      <c r="E624" s="8">
        <f t="shared" si="85"/>
        <v>19</v>
      </c>
      <c r="F624" s="8">
        <f t="shared" si="86"/>
        <v>1</v>
      </c>
      <c r="G624" s="8">
        <f t="shared" si="83"/>
        <v>11</v>
      </c>
      <c r="H624" t="str">
        <f t="shared" si="87"/>
        <v>绝影主动技能1等级18</v>
      </c>
      <c r="I624" t="str">
        <f t="shared" si="88"/>
        <v>绝影主动技能1等级19</v>
      </c>
      <c r="J624" s="1">
        <v>618</v>
      </c>
      <c r="K624" s="1" t="e">
        <f>VLOOKUP(H624,主动技能!$A:$B,2,FALSE)</f>
        <v>#N/A</v>
      </c>
      <c r="L624" s="1">
        <f>_xlfn.IFNA(VLOOKUP(I624,主动技能!$A:$B,2,FALSE),0)</f>
        <v>0</v>
      </c>
      <c r="M624">
        <f t="shared" si="89"/>
        <v>54</v>
      </c>
      <c r="N624" s="1" t="s">
        <v>249</v>
      </c>
      <c r="O624" s="1">
        <f t="shared" si="90"/>
        <v>123</v>
      </c>
      <c r="P624" s="1" t="s">
        <v>250</v>
      </c>
      <c r="Q624" s="1" t="s">
        <v>250</v>
      </c>
    </row>
    <row r="625" spans="2:17" x14ac:dyDescent="0.15">
      <c r="B625" s="8" t="str">
        <f>VLOOKUP(G625,角色!A:B,2,FALSE)</f>
        <v>绝影</v>
      </c>
      <c r="C625" s="8" t="str">
        <f t="shared" si="82"/>
        <v>主动技能1</v>
      </c>
      <c r="D625" s="8">
        <f t="shared" si="84"/>
        <v>19</v>
      </c>
      <c r="E625" s="8">
        <f t="shared" si="85"/>
        <v>20</v>
      </c>
      <c r="F625" s="8">
        <f t="shared" si="86"/>
        <v>1</v>
      </c>
      <c r="G625" s="8">
        <f t="shared" si="83"/>
        <v>11</v>
      </c>
      <c r="H625" t="str">
        <f t="shared" si="87"/>
        <v>绝影主动技能1等级19</v>
      </c>
      <c r="I625" t="str">
        <f t="shared" si="88"/>
        <v>绝影主动技能1等级20</v>
      </c>
      <c r="J625" s="1">
        <v>619</v>
      </c>
      <c r="K625" s="1" t="e">
        <f>VLOOKUP(H625,主动技能!$A:$B,2,FALSE)</f>
        <v>#N/A</v>
      </c>
      <c r="L625" s="1">
        <f>_xlfn.IFNA(VLOOKUP(I625,主动技能!$A:$B,2,FALSE),0)</f>
        <v>0</v>
      </c>
      <c r="M625">
        <f t="shared" si="89"/>
        <v>57</v>
      </c>
      <c r="N625" s="1" t="s">
        <v>249</v>
      </c>
      <c r="O625" s="1">
        <f t="shared" si="90"/>
        <v>124</v>
      </c>
      <c r="P625" s="1" t="s">
        <v>250</v>
      </c>
      <c r="Q625" s="1" t="s">
        <v>250</v>
      </c>
    </row>
    <row r="626" spans="2:17" x14ac:dyDescent="0.15">
      <c r="B626" s="8" t="str">
        <f>VLOOKUP(G626,角色!A:B,2,FALSE)</f>
        <v>绝影</v>
      </c>
      <c r="C626" s="8" t="str">
        <f t="shared" si="82"/>
        <v>主动技能1</v>
      </c>
      <c r="D626" s="8">
        <f t="shared" si="84"/>
        <v>20</v>
      </c>
      <c r="E626" s="8">
        <f t="shared" si="85"/>
        <v>21</v>
      </c>
      <c r="F626" s="8">
        <f t="shared" si="86"/>
        <v>1</v>
      </c>
      <c r="G626" s="8">
        <f t="shared" si="83"/>
        <v>11</v>
      </c>
      <c r="H626" t="str">
        <f t="shared" si="87"/>
        <v>绝影主动技能1等级20</v>
      </c>
      <c r="I626" t="str">
        <f t="shared" si="88"/>
        <v>绝影主动技能1等级21</v>
      </c>
      <c r="J626" s="1">
        <v>620</v>
      </c>
      <c r="K626" s="1" t="e">
        <f>VLOOKUP(H626,主动技能!$A:$B,2,FALSE)</f>
        <v>#N/A</v>
      </c>
      <c r="L626" s="1">
        <f>_xlfn.IFNA(VLOOKUP(I626,主动技能!$A:$B,2,FALSE),0)</f>
        <v>0</v>
      </c>
      <c r="M626">
        <f t="shared" si="89"/>
        <v>60</v>
      </c>
      <c r="N626" s="1" t="s">
        <v>249</v>
      </c>
      <c r="O626" s="1">
        <f t="shared" si="90"/>
        <v>125</v>
      </c>
      <c r="P626" s="1" t="s">
        <v>250</v>
      </c>
      <c r="Q626" s="1" t="s">
        <v>250</v>
      </c>
    </row>
    <row r="627" spans="2:17" x14ac:dyDescent="0.15">
      <c r="B627" s="8" t="str">
        <f>VLOOKUP(G627,角色!A:B,2,FALSE)</f>
        <v>绝影</v>
      </c>
      <c r="C627" s="8" t="str">
        <f t="shared" si="82"/>
        <v>主动技能2</v>
      </c>
      <c r="D627" s="8">
        <f t="shared" si="84"/>
        <v>1</v>
      </c>
      <c r="E627" s="8">
        <f t="shared" si="85"/>
        <v>2</v>
      </c>
      <c r="F627" s="8">
        <f t="shared" si="86"/>
        <v>2</v>
      </c>
      <c r="G627" s="8">
        <f t="shared" si="83"/>
        <v>11</v>
      </c>
      <c r="H627" t="str">
        <f t="shared" si="87"/>
        <v>绝影主动技能2等级1</v>
      </c>
      <c r="I627" t="str">
        <f t="shared" si="88"/>
        <v>绝影主动技能2等级2</v>
      </c>
      <c r="J627" s="1">
        <v>621</v>
      </c>
      <c r="K627" s="1" t="e">
        <f>VLOOKUP(H627,主动技能!$A:$B,2,FALSE)</f>
        <v>#N/A</v>
      </c>
      <c r="L627" s="1">
        <f>_xlfn.IFNA(VLOOKUP(I627,主动技能!$A:$B,2,FALSE),0)</f>
        <v>0</v>
      </c>
      <c r="M627">
        <f t="shared" si="89"/>
        <v>3</v>
      </c>
      <c r="N627" s="1" t="s">
        <v>249</v>
      </c>
      <c r="O627" s="1">
        <f t="shared" si="90"/>
        <v>126</v>
      </c>
      <c r="P627" s="1" t="s">
        <v>250</v>
      </c>
      <c r="Q627" s="1" t="s">
        <v>250</v>
      </c>
    </row>
    <row r="628" spans="2:17" x14ac:dyDescent="0.15">
      <c r="B628" s="8" t="str">
        <f>VLOOKUP(G628,角色!A:B,2,FALSE)</f>
        <v>绝影</v>
      </c>
      <c r="C628" s="8" t="str">
        <f t="shared" si="82"/>
        <v>主动技能2</v>
      </c>
      <c r="D628" s="8">
        <f t="shared" si="84"/>
        <v>2</v>
      </c>
      <c r="E628" s="8">
        <f t="shared" si="85"/>
        <v>3</v>
      </c>
      <c r="F628" s="8">
        <f t="shared" si="86"/>
        <v>2</v>
      </c>
      <c r="G628" s="8">
        <f t="shared" si="83"/>
        <v>11</v>
      </c>
      <c r="H628" t="str">
        <f t="shared" si="87"/>
        <v>绝影主动技能2等级2</v>
      </c>
      <c r="I628" t="str">
        <f t="shared" si="88"/>
        <v>绝影主动技能2等级3</v>
      </c>
      <c r="J628" s="1">
        <v>622</v>
      </c>
      <c r="K628" s="1" t="e">
        <f>VLOOKUP(H628,主动技能!$A:$B,2,FALSE)</f>
        <v>#N/A</v>
      </c>
      <c r="L628" s="1">
        <f>_xlfn.IFNA(VLOOKUP(I628,主动技能!$A:$B,2,FALSE),0)</f>
        <v>0</v>
      </c>
      <c r="M628">
        <f t="shared" si="89"/>
        <v>6</v>
      </c>
      <c r="N628" s="1" t="s">
        <v>249</v>
      </c>
      <c r="O628" s="1">
        <f t="shared" si="90"/>
        <v>127</v>
      </c>
      <c r="P628" s="1" t="s">
        <v>250</v>
      </c>
      <c r="Q628" s="1" t="s">
        <v>250</v>
      </c>
    </row>
    <row r="629" spans="2:17" x14ac:dyDescent="0.15">
      <c r="B629" s="8" t="str">
        <f>VLOOKUP(G629,角色!A:B,2,FALSE)</f>
        <v>绝影</v>
      </c>
      <c r="C629" s="8" t="str">
        <f t="shared" si="82"/>
        <v>主动技能2</v>
      </c>
      <c r="D629" s="8">
        <f t="shared" si="84"/>
        <v>3</v>
      </c>
      <c r="E629" s="8">
        <f t="shared" si="85"/>
        <v>4</v>
      </c>
      <c r="F629" s="8">
        <f t="shared" si="86"/>
        <v>2</v>
      </c>
      <c r="G629" s="8">
        <f t="shared" si="83"/>
        <v>11</v>
      </c>
      <c r="H629" t="str">
        <f t="shared" si="87"/>
        <v>绝影主动技能2等级3</v>
      </c>
      <c r="I629" t="str">
        <f t="shared" si="88"/>
        <v>绝影主动技能2等级4</v>
      </c>
      <c r="J629" s="1">
        <v>623</v>
      </c>
      <c r="K629" s="1" t="e">
        <f>VLOOKUP(H629,主动技能!$A:$B,2,FALSE)</f>
        <v>#N/A</v>
      </c>
      <c r="L629" s="1">
        <f>_xlfn.IFNA(VLOOKUP(I629,主动技能!$A:$B,2,FALSE),0)</f>
        <v>0</v>
      </c>
      <c r="M629">
        <f t="shared" si="89"/>
        <v>9</v>
      </c>
      <c r="N629" s="1" t="s">
        <v>249</v>
      </c>
      <c r="O629" s="1">
        <f t="shared" si="90"/>
        <v>128</v>
      </c>
      <c r="P629" s="1" t="s">
        <v>250</v>
      </c>
      <c r="Q629" s="1" t="s">
        <v>250</v>
      </c>
    </row>
    <row r="630" spans="2:17" x14ac:dyDescent="0.15">
      <c r="B630" s="8" t="str">
        <f>VLOOKUP(G630,角色!A:B,2,FALSE)</f>
        <v>绝影</v>
      </c>
      <c r="C630" s="8" t="str">
        <f t="shared" si="82"/>
        <v>主动技能2</v>
      </c>
      <c r="D630" s="8">
        <f t="shared" si="84"/>
        <v>4</v>
      </c>
      <c r="E630" s="8">
        <f t="shared" si="85"/>
        <v>5</v>
      </c>
      <c r="F630" s="8">
        <f t="shared" si="86"/>
        <v>2</v>
      </c>
      <c r="G630" s="8">
        <f t="shared" si="83"/>
        <v>11</v>
      </c>
      <c r="H630" t="str">
        <f t="shared" si="87"/>
        <v>绝影主动技能2等级4</v>
      </c>
      <c r="I630" t="str">
        <f t="shared" si="88"/>
        <v>绝影主动技能2等级5</v>
      </c>
      <c r="J630" s="1">
        <v>624</v>
      </c>
      <c r="K630" s="1" t="e">
        <f>VLOOKUP(H630,主动技能!$A:$B,2,FALSE)</f>
        <v>#N/A</v>
      </c>
      <c r="L630" s="1">
        <f>_xlfn.IFNA(VLOOKUP(I630,主动技能!$A:$B,2,FALSE),0)</f>
        <v>0</v>
      </c>
      <c r="M630">
        <f t="shared" si="89"/>
        <v>12</v>
      </c>
      <c r="N630" s="1" t="s">
        <v>249</v>
      </c>
      <c r="O630" s="1">
        <f t="shared" si="90"/>
        <v>129</v>
      </c>
      <c r="P630" s="1" t="s">
        <v>250</v>
      </c>
      <c r="Q630" s="1" t="s">
        <v>250</v>
      </c>
    </row>
    <row r="631" spans="2:17" x14ac:dyDescent="0.15">
      <c r="B631" s="8" t="str">
        <f>VLOOKUP(G631,角色!A:B,2,FALSE)</f>
        <v>绝影</v>
      </c>
      <c r="C631" s="8" t="str">
        <f t="shared" si="82"/>
        <v>主动技能2</v>
      </c>
      <c r="D631" s="8">
        <f t="shared" si="84"/>
        <v>5</v>
      </c>
      <c r="E631" s="8">
        <f t="shared" si="85"/>
        <v>6</v>
      </c>
      <c r="F631" s="8">
        <f t="shared" si="86"/>
        <v>2</v>
      </c>
      <c r="G631" s="8">
        <f t="shared" si="83"/>
        <v>11</v>
      </c>
      <c r="H631" t="str">
        <f t="shared" si="87"/>
        <v>绝影主动技能2等级5</v>
      </c>
      <c r="I631" t="str">
        <f t="shared" si="88"/>
        <v>绝影主动技能2等级6</v>
      </c>
      <c r="J631" s="1">
        <v>625</v>
      </c>
      <c r="K631" s="1" t="e">
        <f>VLOOKUP(H631,主动技能!$A:$B,2,FALSE)</f>
        <v>#N/A</v>
      </c>
      <c r="L631" s="1">
        <f>_xlfn.IFNA(VLOOKUP(I631,主动技能!$A:$B,2,FALSE),0)</f>
        <v>0</v>
      </c>
      <c r="M631">
        <f t="shared" si="89"/>
        <v>15</v>
      </c>
      <c r="N631" s="1" t="s">
        <v>249</v>
      </c>
      <c r="O631" s="1">
        <f t="shared" si="90"/>
        <v>130</v>
      </c>
      <c r="P631" s="1" t="s">
        <v>250</v>
      </c>
      <c r="Q631" s="1" t="s">
        <v>250</v>
      </c>
    </row>
    <row r="632" spans="2:17" x14ac:dyDescent="0.15">
      <c r="B632" s="8" t="str">
        <f>VLOOKUP(G632,角色!A:B,2,FALSE)</f>
        <v>绝影</v>
      </c>
      <c r="C632" s="8" t="str">
        <f t="shared" si="82"/>
        <v>主动技能2</v>
      </c>
      <c r="D632" s="8">
        <f t="shared" si="84"/>
        <v>6</v>
      </c>
      <c r="E632" s="8">
        <f t="shared" si="85"/>
        <v>7</v>
      </c>
      <c r="F632" s="8">
        <f t="shared" si="86"/>
        <v>2</v>
      </c>
      <c r="G632" s="8">
        <f t="shared" si="83"/>
        <v>11</v>
      </c>
      <c r="H632" t="str">
        <f t="shared" si="87"/>
        <v>绝影主动技能2等级6</v>
      </c>
      <c r="I632" t="str">
        <f t="shared" si="88"/>
        <v>绝影主动技能2等级7</v>
      </c>
      <c r="J632" s="1">
        <v>626</v>
      </c>
      <c r="K632" s="1" t="e">
        <f>VLOOKUP(H632,主动技能!$A:$B,2,FALSE)</f>
        <v>#N/A</v>
      </c>
      <c r="L632" s="1">
        <f>_xlfn.IFNA(VLOOKUP(I632,主动技能!$A:$B,2,FALSE),0)</f>
        <v>0</v>
      </c>
      <c r="M632">
        <f t="shared" si="89"/>
        <v>18</v>
      </c>
      <c r="N632" s="1" t="s">
        <v>249</v>
      </c>
      <c r="O632" s="1">
        <f t="shared" si="90"/>
        <v>131</v>
      </c>
      <c r="P632" s="1" t="s">
        <v>250</v>
      </c>
      <c r="Q632" s="1" t="s">
        <v>250</v>
      </c>
    </row>
    <row r="633" spans="2:17" x14ac:dyDescent="0.15">
      <c r="B633" s="8" t="str">
        <f>VLOOKUP(G633,角色!A:B,2,FALSE)</f>
        <v>绝影</v>
      </c>
      <c r="C633" s="8" t="str">
        <f t="shared" si="82"/>
        <v>主动技能2</v>
      </c>
      <c r="D633" s="8">
        <f t="shared" si="84"/>
        <v>7</v>
      </c>
      <c r="E633" s="8">
        <f t="shared" si="85"/>
        <v>8</v>
      </c>
      <c r="F633" s="8">
        <f t="shared" si="86"/>
        <v>2</v>
      </c>
      <c r="G633" s="8">
        <f t="shared" si="83"/>
        <v>11</v>
      </c>
      <c r="H633" t="str">
        <f t="shared" si="87"/>
        <v>绝影主动技能2等级7</v>
      </c>
      <c r="I633" t="str">
        <f t="shared" si="88"/>
        <v>绝影主动技能2等级8</v>
      </c>
      <c r="J633" s="1">
        <v>627</v>
      </c>
      <c r="K633" s="1" t="e">
        <f>VLOOKUP(H633,主动技能!$A:$B,2,FALSE)</f>
        <v>#N/A</v>
      </c>
      <c r="L633" s="1">
        <f>_xlfn.IFNA(VLOOKUP(I633,主动技能!$A:$B,2,FALSE),0)</f>
        <v>0</v>
      </c>
      <c r="M633">
        <f t="shared" si="89"/>
        <v>21</v>
      </c>
      <c r="N633" s="1" t="s">
        <v>249</v>
      </c>
      <c r="O633" s="1">
        <f t="shared" si="90"/>
        <v>132</v>
      </c>
      <c r="P633" s="1" t="s">
        <v>250</v>
      </c>
      <c r="Q633" s="1" t="s">
        <v>250</v>
      </c>
    </row>
    <row r="634" spans="2:17" x14ac:dyDescent="0.15">
      <c r="B634" s="8" t="str">
        <f>VLOOKUP(G634,角色!A:B,2,FALSE)</f>
        <v>绝影</v>
      </c>
      <c r="C634" s="8" t="str">
        <f t="shared" si="82"/>
        <v>主动技能2</v>
      </c>
      <c r="D634" s="8">
        <f t="shared" si="84"/>
        <v>8</v>
      </c>
      <c r="E634" s="8">
        <f t="shared" si="85"/>
        <v>9</v>
      </c>
      <c r="F634" s="8">
        <f t="shared" si="86"/>
        <v>2</v>
      </c>
      <c r="G634" s="8">
        <f t="shared" si="83"/>
        <v>11</v>
      </c>
      <c r="H634" t="str">
        <f t="shared" si="87"/>
        <v>绝影主动技能2等级8</v>
      </c>
      <c r="I634" t="str">
        <f t="shared" si="88"/>
        <v>绝影主动技能2等级9</v>
      </c>
      <c r="J634" s="1">
        <v>628</v>
      </c>
      <c r="K634" s="1" t="e">
        <f>VLOOKUP(H634,主动技能!$A:$B,2,FALSE)</f>
        <v>#N/A</v>
      </c>
      <c r="L634" s="1">
        <f>_xlfn.IFNA(VLOOKUP(I634,主动技能!$A:$B,2,FALSE),0)</f>
        <v>0</v>
      </c>
      <c r="M634">
        <f t="shared" si="89"/>
        <v>24</v>
      </c>
      <c r="N634" s="1" t="s">
        <v>249</v>
      </c>
      <c r="O634" s="1">
        <f t="shared" si="90"/>
        <v>133</v>
      </c>
      <c r="P634" s="1" t="s">
        <v>250</v>
      </c>
      <c r="Q634" s="1" t="s">
        <v>250</v>
      </c>
    </row>
    <row r="635" spans="2:17" x14ac:dyDescent="0.15">
      <c r="B635" s="8" t="str">
        <f>VLOOKUP(G635,角色!A:B,2,FALSE)</f>
        <v>绝影</v>
      </c>
      <c r="C635" s="8" t="str">
        <f t="shared" si="82"/>
        <v>主动技能2</v>
      </c>
      <c r="D635" s="8">
        <f t="shared" si="84"/>
        <v>9</v>
      </c>
      <c r="E635" s="8">
        <f t="shared" si="85"/>
        <v>10</v>
      </c>
      <c r="F635" s="8">
        <f t="shared" si="86"/>
        <v>2</v>
      </c>
      <c r="G635" s="8">
        <f t="shared" si="83"/>
        <v>11</v>
      </c>
      <c r="H635" t="str">
        <f t="shared" si="87"/>
        <v>绝影主动技能2等级9</v>
      </c>
      <c r="I635" t="str">
        <f t="shared" si="88"/>
        <v>绝影主动技能2等级10</v>
      </c>
      <c r="J635" s="1">
        <v>629</v>
      </c>
      <c r="K635" s="1" t="e">
        <f>VLOOKUP(H635,主动技能!$A:$B,2,FALSE)</f>
        <v>#N/A</v>
      </c>
      <c r="L635" s="1">
        <f>_xlfn.IFNA(VLOOKUP(I635,主动技能!$A:$B,2,FALSE),0)</f>
        <v>0</v>
      </c>
      <c r="M635">
        <f t="shared" si="89"/>
        <v>27</v>
      </c>
      <c r="N635" s="1" t="s">
        <v>249</v>
      </c>
      <c r="O635" s="1">
        <f t="shared" si="90"/>
        <v>134</v>
      </c>
      <c r="P635" s="1" t="s">
        <v>250</v>
      </c>
      <c r="Q635" s="1" t="s">
        <v>250</v>
      </c>
    </row>
    <row r="636" spans="2:17" x14ac:dyDescent="0.15">
      <c r="B636" s="8" t="str">
        <f>VLOOKUP(G636,角色!A:B,2,FALSE)</f>
        <v>绝影</v>
      </c>
      <c r="C636" s="8" t="str">
        <f t="shared" si="82"/>
        <v>主动技能2</v>
      </c>
      <c r="D636" s="8">
        <f t="shared" si="84"/>
        <v>10</v>
      </c>
      <c r="E636" s="8">
        <f t="shared" si="85"/>
        <v>11</v>
      </c>
      <c r="F636" s="8">
        <f t="shared" si="86"/>
        <v>2</v>
      </c>
      <c r="G636" s="8">
        <f t="shared" si="83"/>
        <v>11</v>
      </c>
      <c r="H636" t="str">
        <f t="shared" si="87"/>
        <v>绝影主动技能2等级10</v>
      </c>
      <c r="I636" t="str">
        <f t="shared" si="88"/>
        <v>绝影主动技能2等级11</v>
      </c>
      <c r="J636" s="1">
        <v>630</v>
      </c>
      <c r="K636" s="1" t="e">
        <f>VLOOKUP(H636,主动技能!$A:$B,2,FALSE)</f>
        <v>#N/A</v>
      </c>
      <c r="L636" s="1">
        <f>_xlfn.IFNA(VLOOKUP(I636,主动技能!$A:$B,2,FALSE),0)</f>
        <v>0</v>
      </c>
      <c r="M636">
        <f t="shared" si="89"/>
        <v>30</v>
      </c>
      <c r="N636" s="1" t="s">
        <v>249</v>
      </c>
      <c r="O636" s="1">
        <f t="shared" si="90"/>
        <v>135</v>
      </c>
      <c r="P636" s="1" t="s">
        <v>250</v>
      </c>
      <c r="Q636" s="1" t="s">
        <v>250</v>
      </c>
    </row>
    <row r="637" spans="2:17" x14ac:dyDescent="0.15">
      <c r="B637" s="8" t="str">
        <f>VLOOKUP(G637,角色!A:B,2,FALSE)</f>
        <v>绝影</v>
      </c>
      <c r="C637" s="8" t="str">
        <f t="shared" si="82"/>
        <v>主动技能2</v>
      </c>
      <c r="D637" s="8">
        <f t="shared" si="84"/>
        <v>11</v>
      </c>
      <c r="E637" s="8">
        <f t="shared" si="85"/>
        <v>12</v>
      </c>
      <c r="F637" s="8">
        <f t="shared" si="86"/>
        <v>2</v>
      </c>
      <c r="G637" s="8">
        <f t="shared" si="83"/>
        <v>11</v>
      </c>
      <c r="H637" t="str">
        <f t="shared" si="87"/>
        <v>绝影主动技能2等级11</v>
      </c>
      <c r="I637" t="str">
        <f t="shared" si="88"/>
        <v>绝影主动技能2等级12</v>
      </c>
      <c r="J637" s="1">
        <v>631</v>
      </c>
      <c r="K637" s="1" t="e">
        <f>VLOOKUP(H637,主动技能!$A:$B,2,FALSE)</f>
        <v>#N/A</v>
      </c>
      <c r="L637" s="1">
        <f>_xlfn.IFNA(VLOOKUP(I637,主动技能!$A:$B,2,FALSE),0)</f>
        <v>0</v>
      </c>
      <c r="M637">
        <f t="shared" si="89"/>
        <v>33</v>
      </c>
      <c r="N637" s="1" t="s">
        <v>249</v>
      </c>
      <c r="O637" s="1">
        <f t="shared" si="90"/>
        <v>136</v>
      </c>
      <c r="P637" s="1" t="s">
        <v>250</v>
      </c>
      <c r="Q637" s="1" t="s">
        <v>250</v>
      </c>
    </row>
    <row r="638" spans="2:17" x14ac:dyDescent="0.15">
      <c r="B638" s="8" t="str">
        <f>VLOOKUP(G638,角色!A:B,2,FALSE)</f>
        <v>绝影</v>
      </c>
      <c r="C638" s="8" t="str">
        <f t="shared" si="82"/>
        <v>主动技能2</v>
      </c>
      <c r="D638" s="8">
        <f t="shared" si="84"/>
        <v>12</v>
      </c>
      <c r="E638" s="8">
        <f t="shared" si="85"/>
        <v>13</v>
      </c>
      <c r="F638" s="8">
        <f t="shared" si="86"/>
        <v>2</v>
      </c>
      <c r="G638" s="8">
        <f t="shared" si="83"/>
        <v>11</v>
      </c>
      <c r="H638" t="str">
        <f t="shared" si="87"/>
        <v>绝影主动技能2等级12</v>
      </c>
      <c r="I638" t="str">
        <f t="shared" si="88"/>
        <v>绝影主动技能2等级13</v>
      </c>
      <c r="J638" s="1">
        <v>632</v>
      </c>
      <c r="K638" s="1" t="e">
        <f>VLOOKUP(H638,主动技能!$A:$B,2,FALSE)</f>
        <v>#N/A</v>
      </c>
      <c r="L638" s="1">
        <f>_xlfn.IFNA(VLOOKUP(I638,主动技能!$A:$B,2,FALSE),0)</f>
        <v>0</v>
      </c>
      <c r="M638">
        <f t="shared" si="89"/>
        <v>36</v>
      </c>
      <c r="N638" s="1" t="s">
        <v>249</v>
      </c>
      <c r="O638" s="1">
        <f t="shared" si="90"/>
        <v>137</v>
      </c>
      <c r="P638" s="1" t="s">
        <v>250</v>
      </c>
      <c r="Q638" s="1" t="s">
        <v>250</v>
      </c>
    </row>
    <row r="639" spans="2:17" x14ac:dyDescent="0.15">
      <c r="B639" s="8" t="str">
        <f>VLOOKUP(G639,角色!A:B,2,FALSE)</f>
        <v>绝影</v>
      </c>
      <c r="C639" s="8" t="str">
        <f t="shared" si="82"/>
        <v>主动技能2</v>
      </c>
      <c r="D639" s="8">
        <f t="shared" si="84"/>
        <v>13</v>
      </c>
      <c r="E639" s="8">
        <f t="shared" si="85"/>
        <v>14</v>
      </c>
      <c r="F639" s="8">
        <f t="shared" si="86"/>
        <v>2</v>
      </c>
      <c r="G639" s="8">
        <f t="shared" si="83"/>
        <v>11</v>
      </c>
      <c r="H639" t="str">
        <f t="shared" si="87"/>
        <v>绝影主动技能2等级13</v>
      </c>
      <c r="I639" t="str">
        <f t="shared" si="88"/>
        <v>绝影主动技能2等级14</v>
      </c>
      <c r="J639" s="1">
        <v>633</v>
      </c>
      <c r="K639" s="1" t="e">
        <f>VLOOKUP(H639,主动技能!$A:$B,2,FALSE)</f>
        <v>#N/A</v>
      </c>
      <c r="L639" s="1">
        <f>_xlfn.IFNA(VLOOKUP(I639,主动技能!$A:$B,2,FALSE),0)</f>
        <v>0</v>
      </c>
      <c r="M639">
        <f t="shared" si="89"/>
        <v>39</v>
      </c>
      <c r="N639" s="1" t="s">
        <v>249</v>
      </c>
      <c r="O639" s="1">
        <f t="shared" si="90"/>
        <v>138</v>
      </c>
      <c r="P639" s="1" t="s">
        <v>250</v>
      </c>
      <c r="Q639" s="1" t="s">
        <v>250</v>
      </c>
    </row>
    <row r="640" spans="2:17" x14ac:dyDescent="0.15">
      <c r="B640" s="8" t="str">
        <f>VLOOKUP(G640,角色!A:B,2,FALSE)</f>
        <v>绝影</v>
      </c>
      <c r="C640" s="8" t="str">
        <f t="shared" si="82"/>
        <v>主动技能2</v>
      </c>
      <c r="D640" s="8">
        <f t="shared" si="84"/>
        <v>14</v>
      </c>
      <c r="E640" s="8">
        <f t="shared" si="85"/>
        <v>15</v>
      </c>
      <c r="F640" s="8">
        <f t="shared" si="86"/>
        <v>2</v>
      </c>
      <c r="G640" s="8">
        <f t="shared" si="83"/>
        <v>11</v>
      </c>
      <c r="H640" t="str">
        <f t="shared" si="87"/>
        <v>绝影主动技能2等级14</v>
      </c>
      <c r="I640" t="str">
        <f t="shared" si="88"/>
        <v>绝影主动技能2等级15</v>
      </c>
      <c r="J640" s="1">
        <v>634</v>
      </c>
      <c r="K640" s="1" t="e">
        <f>VLOOKUP(H640,主动技能!$A:$B,2,FALSE)</f>
        <v>#N/A</v>
      </c>
      <c r="L640" s="1">
        <f>_xlfn.IFNA(VLOOKUP(I640,主动技能!$A:$B,2,FALSE),0)</f>
        <v>0</v>
      </c>
      <c r="M640">
        <f t="shared" si="89"/>
        <v>42</v>
      </c>
      <c r="N640" s="1" t="s">
        <v>249</v>
      </c>
      <c r="O640" s="1">
        <f t="shared" si="90"/>
        <v>139</v>
      </c>
      <c r="P640" s="1" t="s">
        <v>250</v>
      </c>
      <c r="Q640" s="1" t="s">
        <v>250</v>
      </c>
    </row>
    <row r="641" spans="2:17" x14ac:dyDescent="0.15">
      <c r="B641" s="8" t="str">
        <f>VLOOKUP(G641,角色!A:B,2,FALSE)</f>
        <v>绝影</v>
      </c>
      <c r="C641" s="8" t="str">
        <f t="shared" si="82"/>
        <v>主动技能2</v>
      </c>
      <c r="D641" s="8">
        <f t="shared" si="84"/>
        <v>15</v>
      </c>
      <c r="E641" s="8">
        <f t="shared" si="85"/>
        <v>16</v>
      </c>
      <c r="F641" s="8">
        <f t="shared" si="86"/>
        <v>2</v>
      </c>
      <c r="G641" s="8">
        <f t="shared" si="83"/>
        <v>11</v>
      </c>
      <c r="H641" t="str">
        <f t="shared" si="87"/>
        <v>绝影主动技能2等级15</v>
      </c>
      <c r="I641" t="str">
        <f t="shared" si="88"/>
        <v>绝影主动技能2等级16</v>
      </c>
      <c r="J641" s="1">
        <v>635</v>
      </c>
      <c r="K641" s="1" t="e">
        <f>VLOOKUP(H641,主动技能!$A:$B,2,FALSE)</f>
        <v>#N/A</v>
      </c>
      <c r="L641" s="1">
        <f>_xlfn.IFNA(VLOOKUP(I641,主动技能!$A:$B,2,FALSE),0)</f>
        <v>0</v>
      </c>
      <c r="M641">
        <f t="shared" si="89"/>
        <v>45</v>
      </c>
      <c r="N641" s="1" t="s">
        <v>249</v>
      </c>
      <c r="O641" s="1">
        <f t="shared" si="90"/>
        <v>140</v>
      </c>
      <c r="P641" s="1" t="s">
        <v>250</v>
      </c>
      <c r="Q641" s="1" t="s">
        <v>250</v>
      </c>
    </row>
    <row r="642" spans="2:17" x14ac:dyDescent="0.15">
      <c r="B642" s="8" t="str">
        <f>VLOOKUP(G642,角色!A:B,2,FALSE)</f>
        <v>绝影</v>
      </c>
      <c r="C642" s="8" t="str">
        <f t="shared" si="82"/>
        <v>主动技能2</v>
      </c>
      <c r="D642" s="8">
        <f t="shared" si="84"/>
        <v>16</v>
      </c>
      <c r="E642" s="8">
        <f t="shared" si="85"/>
        <v>17</v>
      </c>
      <c r="F642" s="8">
        <f t="shared" si="86"/>
        <v>2</v>
      </c>
      <c r="G642" s="8">
        <f t="shared" si="83"/>
        <v>11</v>
      </c>
      <c r="H642" t="str">
        <f t="shared" si="87"/>
        <v>绝影主动技能2等级16</v>
      </c>
      <c r="I642" t="str">
        <f t="shared" si="88"/>
        <v>绝影主动技能2等级17</v>
      </c>
      <c r="J642" s="1">
        <v>636</v>
      </c>
      <c r="K642" s="1" t="e">
        <f>VLOOKUP(H642,主动技能!$A:$B,2,FALSE)</f>
        <v>#N/A</v>
      </c>
      <c r="L642" s="1">
        <f>_xlfn.IFNA(VLOOKUP(I642,主动技能!$A:$B,2,FALSE),0)</f>
        <v>0</v>
      </c>
      <c r="M642">
        <f t="shared" si="89"/>
        <v>48</v>
      </c>
      <c r="N642" s="1" t="s">
        <v>249</v>
      </c>
      <c r="O642" s="1">
        <f t="shared" si="90"/>
        <v>141</v>
      </c>
      <c r="P642" s="1" t="s">
        <v>250</v>
      </c>
      <c r="Q642" s="1" t="s">
        <v>250</v>
      </c>
    </row>
    <row r="643" spans="2:17" x14ac:dyDescent="0.15">
      <c r="B643" s="8" t="str">
        <f>VLOOKUP(G643,角色!A:B,2,FALSE)</f>
        <v>绝影</v>
      </c>
      <c r="C643" s="8" t="str">
        <f t="shared" si="82"/>
        <v>主动技能2</v>
      </c>
      <c r="D643" s="8">
        <f t="shared" si="84"/>
        <v>17</v>
      </c>
      <c r="E643" s="8">
        <f t="shared" si="85"/>
        <v>18</v>
      </c>
      <c r="F643" s="8">
        <f t="shared" si="86"/>
        <v>2</v>
      </c>
      <c r="G643" s="8">
        <f t="shared" si="83"/>
        <v>11</v>
      </c>
      <c r="H643" t="str">
        <f t="shared" si="87"/>
        <v>绝影主动技能2等级17</v>
      </c>
      <c r="I643" t="str">
        <f t="shared" si="88"/>
        <v>绝影主动技能2等级18</v>
      </c>
      <c r="J643" s="1">
        <v>637</v>
      </c>
      <c r="K643" s="1" t="e">
        <f>VLOOKUP(H643,主动技能!$A:$B,2,FALSE)</f>
        <v>#N/A</v>
      </c>
      <c r="L643" s="1">
        <f>_xlfn.IFNA(VLOOKUP(I643,主动技能!$A:$B,2,FALSE),0)</f>
        <v>0</v>
      </c>
      <c r="M643">
        <f t="shared" si="89"/>
        <v>51</v>
      </c>
      <c r="N643" s="1" t="s">
        <v>249</v>
      </c>
      <c r="O643" s="1">
        <f t="shared" si="90"/>
        <v>142</v>
      </c>
      <c r="P643" s="1" t="s">
        <v>250</v>
      </c>
      <c r="Q643" s="1" t="s">
        <v>250</v>
      </c>
    </row>
    <row r="644" spans="2:17" x14ac:dyDescent="0.15">
      <c r="B644" s="8" t="str">
        <f>VLOOKUP(G644,角色!A:B,2,FALSE)</f>
        <v>绝影</v>
      </c>
      <c r="C644" s="8" t="str">
        <f t="shared" si="82"/>
        <v>主动技能2</v>
      </c>
      <c r="D644" s="8">
        <f t="shared" si="84"/>
        <v>18</v>
      </c>
      <c r="E644" s="8">
        <f t="shared" si="85"/>
        <v>19</v>
      </c>
      <c r="F644" s="8">
        <f t="shared" si="86"/>
        <v>2</v>
      </c>
      <c r="G644" s="8">
        <f t="shared" si="83"/>
        <v>11</v>
      </c>
      <c r="H644" t="str">
        <f t="shared" si="87"/>
        <v>绝影主动技能2等级18</v>
      </c>
      <c r="I644" t="str">
        <f t="shared" si="88"/>
        <v>绝影主动技能2等级19</v>
      </c>
      <c r="J644" s="1">
        <v>638</v>
      </c>
      <c r="K644" s="1" t="e">
        <f>VLOOKUP(H644,主动技能!$A:$B,2,FALSE)</f>
        <v>#N/A</v>
      </c>
      <c r="L644" s="1">
        <f>_xlfn.IFNA(VLOOKUP(I644,主动技能!$A:$B,2,FALSE),0)</f>
        <v>0</v>
      </c>
      <c r="M644">
        <f t="shared" si="89"/>
        <v>54</v>
      </c>
      <c r="N644" s="1" t="s">
        <v>249</v>
      </c>
      <c r="O644" s="1">
        <f t="shared" si="90"/>
        <v>143</v>
      </c>
      <c r="P644" s="1" t="s">
        <v>250</v>
      </c>
      <c r="Q644" s="1" t="s">
        <v>250</v>
      </c>
    </row>
    <row r="645" spans="2:17" x14ac:dyDescent="0.15">
      <c r="B645" s="8" t="str">
        <f>VLOOKUP(G645,角色!A:B,2,FALSE)</f>
        <v>绝影</v>
      </c>
      <c r="C645" s="8" t="str">
        <f t="shared" si="82"/>
        <v>主动技能2</v>
      </c>
      <c r="D645" s="8">
        <f t="shared" si="84"/>
        <v>19</v>
      </c>
      <c r="E645" s="8">
        <f t="shared" si="85"/>
        <v>20</v>
      </c>
      <c r="F645" s="8">
        <f t="shared" si="86"/>
        <v>2</v>
      </c>
      <c r="G645" s="8">
        <f t="shared" si="83"/>
        <v>11</v>
      </c>
      <c r="H645" t="str">
        <f t="shared" si="87"/>
        <v>绝影主动技能2等级19</v>
      </c>
      <c r="I645" t="str">
        <f t="shared" si="88"/>
        <v>绝影主动技能2等级20</v>
      </c>
      <c r="J645" s="1">
        <v>639</v>
      </c>
      <c r="K645" s="1" t="e">
        <f>VLOOKUP(H645,主动技能!$A:$B,2,FALSE)</f>
        <v>#N/A</v>
      </c>
      <c r="L645" s="1">
        <f>_xlfn.IFNA(VLOOKUP(I645,主动技能!$A:$B,2,FALSE),0)</f>
        <v>0</v>
      </c>
      <c r="M645">
        <f t="shared" si="89"/>
        <v>57</v>
      </c>
      <c r="N645" s="1" t="s">
        <v>249</v>
      </c>
      <c r="O645" s="1">
        <f t="shared" si="90"/>
        <v>144</v>
      </c>
      <c r="P645" s="1" t="s">
        <v>250</v>
      </c>
      <c r="Q645" s="1" t="s">
        <v>250</v>
      </c>
    </row>
    <row r="646" spans="2:17" x14ac:dyDescent="0.15">
      <c r="B646" s="8" t="str">
        <f>VLOOKUP(G646,角色!A:B,2,FALSE)</f>
        <v>绝影</v>
      </c>
      <c r="C646" s="8" t="str">
        <f t="shared" si="82"/>
        <v>主动技能2</v>
      </c>
      <c r="D646" s="8">
        <f t="shared" si="84"/>
        <v>20</v>
      </c>
      <c r="E646" s="8">
        <f t="shared" si="85"/>
        <v>21</v>
      </c>
      <c r="F646" s="8">
        <f t="shared" si="86"/>
        <v>2</v>
      </c>
      <c r="G646" s="8">
        <f t="shared" si="83"/>
        <v>11</v>
      </c>
      <c r="H646" t="str">
        <f t="shared" si="87"/>
        <v>绝影主动技能2等级20</v>
      </c>
      <c r="I646" t="str">
        <f t="shared" si="88"/>
        <v>绝影主动技能2等级21</v>
      </c>
      <c r="J646" s="1">
        <v>640</v>
      </c>
      <c r="K646" s="1" t="e">
        <f>VLOOKUP(H646,主动技能!$A:$B,2,FALSE)</f>
        <v>#N/A</v>
      </c>
      <c r="L646" s="1">
        <f>_xlfn.IFNA(VLOOKUP(I646,主动技能!$A:$B,2,FALSE),0)</f>
        <v>0</v>
      </c>
      <c r="M646">
        <f t="shared" si="89"/>
        <v>60</v>
      </c>
      <c r="N646" s="1" t="s">
        <v>249</v>
      </c>
      <c r="O646" s="1">
        <f t="shared" si="90"/>
        <v>145</v>
      </c>
      <c r="P646" s="1" t="s">
        <v>250</v>
      </c>
      <c r="Q646" s="1" t="s">
        <v>250</v>
      </c>
    </row>
    <row r="647" spans="2:17" x14ac:dyDescent="0.15">
      <c r="B647" s="8" t="str">
        <f>VLOOKUP(G647,角色!A:B,2,FALSE)</f>
        <v>绝影</v>
      </c>
      <c r="C647" s="8" t="str">
        <f t="shared" si="82"/>
        <v>主动技能3</v>
      </c>
      <c r="D647" s="8">
        <f t="shared" si="84"/>
        <v>1</v>
      </c>
      <c r="E647" s="8">
        <f t="shared" si="85"/>
        <v>2</v>
      </c>
      <c r="F647" s="8">
        <f t="shared" si="86"/>
        <v>3</v>
      </c>
      <c r="G647" s="8">
        <f t="shared" si="83"/>
        <v>11</v>
      </c>
      <c r="H647" t="str">
        <f t="shared" si="87"/>
        <v>绝影主动技能3等级1</v>
      </c>
      <c r="I647" t="str">
        <f t="shared" si="88"/>
        <v>绝影主动技能3等级2</v>
      </c>
      <c r="J647" s="1">
        <v>641</v>
      </c>
      <c r="K647" s="1" t="e">
        <f>VLOOKUP(H647,主动技能!$A:$B,2,FALSE)</f>
        <v>#N/A</v>
      </c>
      <c r="L647" s="1">
        <f>_xlfn.IFNA(VLOOKUP(I647,主动技能!$A:$B,2,FALSE),0)</f>
        <v>0</v>
      </c>
      <c r="M647">
        <f t="shared" si="89"/>
        <v>3</v>
      </c>
      <c r="N647" s="1" t="s">
        <v>249</v>
      </c>
      <c r="O647" s="1">
        <f t="shared" si="90"/>
        <v>146</v>
      </c>
      <c r="P647" s="1" t="s">
        <v>250</v>
      </c>
      <c r="Q647" s="1" t="s">
        <v>250</v>
      </c>
    </row>
    <row r="648" spans="2:17" x14ac:dyDescent="0.15">
      <c r="B648" s="8" t="str">
        <f>VLOOKUP(G648,角色!A:B,2,FALSE)</f>
        <v>绝影</v>
      </c>
      <c r="C648" s="8" t="str">
        <f t="shared" ref="C648:C711" si="91">C$4&amp;F648</f>
        <v>主动技能3</v>
      </c>
      <c r="D648" s="8">
        <f t="shared" si="84"/>
        <v>2</v>
      </c>
      <c r="E648" s="8">
        <f t="shared" si="85"/>
        <v>3</v>
      </c>
      <c r="F648" s="8">
        <f t="shared" si="86"/>
        <v>3</v>
      </c>
      <c r="G648" s="8">
        <f t="shared" ref="G648:G711" si="92">IF((F648=1)*(D648=1),G647+1,G647)</f>
        <v>11</v>
      </c>
      <c r="H648" t="str">
        <f t="shared" si="87"/>
        <v>绝影主动技能3等级2</v>
      </c>
      <c r="I648" t="str">
        <f t="shared" si="88"/>
        <v>绝影主动技能3等级3</v>
      </c>
      <c r="J648" s="1">
        <v>642</v>
      </c>
      <c r="K648" s="1" t="e">
        <f>VLOOKUP(H648,主动技能!$A:$B,2,FALSE)</f>
        <v>#N/A</v>
      </c>
      <c r="L648" s="1">
        <f>_xlfn.IFNA(VLOOKUP(I648,主动技能!$A:$B,2,FALSE),0)</f>
        <v>0</v>
      </c>
      <c r="M648">
        <f t="shared" si="89"/>
        <v>6</v>
      </c>
      <c r="N648" s="1" t="s">
        <v>249</v>
      </c>
      <c r="O648" s="1">
        <f t="shared" si="90"/>
        <v>147</v>
      </c>
      <c r="P648" s="1" t="s">
        <v>250</v>
      </c>
      <c r="Q648" s="1" t="s">
        <v>250</v>
      </c>
    </row>
    <row r="649" spans="2:17" x14ac:dyDescent="0.15">
      <c r="B649" s="8" t="str">
        <f>VLOOKUP(G649,角色!A:B,2,FALSE)</f>
        <v>绝影</v>
      </c>
      <c r="C649" s="8" t="str">
        <f t="shared" si="91"/>
        <v>主动技能3</v>
      </c>
      <c r="D649" s="8">
        <f t="shared" ref="D649:D712" si="93">IF(D648=D$5,1,D648+1)</f>
        <v>3</v>
      </c>
      <c r="E649" s="8">
        <f t="shared" ref="E649:E712" si="94">IF(E648=E$5,2,E648+1)</f>
        <v>4</v>
      </c>
      <c r="F649" s="8">
        <f t="shared" ref="F649:F712" si="95">IF(D649=1,IF(F648=$F$5,1,F648+1),F648)</f>
        <v>3</v>
      </c>
      <c r="G649" s="8">
        <f t="shared" si="92"/>
        <v>11</v>
      </c>
      <c r="H649" t="str">
        <f t="shared" si="87"/>
        <v>绝影主动技能3等级3</v>
      </c>
      <c r="I649" t="str">
        <f t="shared" si="88"/>
        <v>绝影主动技能3等级4</v>
      </c>
      <c r="J649" s="1">
        <v>643</v>
      </c>
      <c r="K649" s="1" t="e">
        <f>VLOOKUP(H649,主动技能!$A:$B,2,FALSE)</f>
        <v>#N/A</v>
      </c>
      <c r="L649" s="1">
        <f>_xlfn.IFNA(VLOOKUP(I649,主动技能!$A:$B,2,FALSE),0)</f>
        <v>0</v>
      </c>
      <c r="M649">
        <f t="shared" si="89"/>
        <v>9</v>
      </c>
      <c r="N649" s="1" t="s">
        <v>249</v>
      </c>
      <c r="O649" s="1">
        <f t="shared" si="90"/>
        <v>148</v>
      </c>
      <c r="P649" s="1" t="s">
        <v>250</v>
      </c>
      <c r="Q649" s="1" t="s">
        <v>250</v>
      </c>
    </row>
    <row r="650" spans="2:17" x14ac:dyDescent="0.15">
      <c r="B650" s="8" t="str">
        <f>VLOOKUP(G650,角色!A:B,2,FALSE)</f>
        <v>绝影</v>
      </c>
      <c r="C650" s="8" t="str">
        <f t="shared" si="91"/>
        <v>主动技能3</v>
      </c>
      <c r="D650" s="8">
        <f t="shared" si="93"/>
        <v>4</v>
      </c>
      <c r="E650" s="8">
        <f t="shared" si="94"/>
        <v>5</v>
      </c>
      <c r="F650" s="8">
        <f t="shared" si="95"/>
        <v>3</v>
      </c>
      <c r="G650" s="8">
        <f t="shared" si="92"/>
        <v>11</v>
      </c>
      <c r="H650" t="str">
        <f t="shared" si="87"/>
        <v>绝影主动技能3等级4</v>
      </c>
      <c r="I650" t="str">
        <f t="shared" si="88"/>
        <v>绝影主动技能3等级5</v>
      </c>
      <c r="J650" s="1">
        <v>644</v>
      </c>
      <c r="K650" s="1" t="e">
        <f>VLOOKUP(H650,主动技能!$A:$B,2,FALSE)</f>
        <v>#N/A</v>
      </c>
      <c r="L650" s="1">
        <f>_xlfn.IFNA(VLOOKUP(I650,主动技能!$A:$B,2,FALSE),0)</f>
        <v>0</v>
      </c>
      <c r="M650">
        <f t="shared" si="89"/>
        <v>12</v>
      </c>
      <c r="N650" s="1" t="s">
        <v>249</v>
      </c>
      <c r="O650" s="1">
        <f t="shared" si="90"/>
        <v>149</v>
      </c>
      <c r="P650" s="1" t="s">
        <v>250</v>
      </c>
      <c r="Q650" s="1" t="s">
        <v>250</v>
      </c>
    </row>
    <row r="651" spans="2:17" x14ac:dyDescent="0.15">
      <c r="B651" s="8" t="str">
        <f>VLOOKUP(G651,角色!A:B,2,FALSE)</f>
        <v>绝影</v>
      </c>
      <c r="C651" s="8" t="str">
        <f t="shared" si="91"/>
        <v>主动技能3</v>
      </c>
      <c r="D651" s="8">
        <f t="shared" si="93"/>
        <v>5</v>
      </c>
      <c r="E651" s="8">
        <f t="shared" si="94"/>
        <v>6</v>
      </c>
      <c r="F651" s="8">
        <f t="shared" si="95"/>
        <v>3</v>
      </c>
      <c r="G651" s="8">
        <f t="shared" si="92"/>
        <v>11</v>
      </c>
      <c r="H651" t="str">
        <f t="shared" si="87"/>
        <v>绝影主动技能3等级5</v>
      </c>
      <c r="I651" t="str">
        <f t="shared" si="88"/>
        <v>绝影主动技能3等级6</v>
      </c>
      <c r="J651" s="1">
        <v>645</v>
      </c>
      <c r="K651" s="1" t="e">
        <f>VLOOKUP(H651,主动技能!$A:$B,2,FALSE)</f>
        <v>#N/A</v>
      </c>
      <c r="L651" s="1">
        <f>_xlfn.IFNA(VLOOKUP(I651,主动技能!$A:$B,2,FALSE),0)</f>
        <v>0</v>
      </c>
      <c r="M651">
        <f t="shared" si="89"/>
        <v>15</v>
      </c>
      <c r="N651" s="1" t="s">
        <v>249</v>
      </c>
      <c r="O651" s="1">
        <f t="shared" si="90"/>
        <v>150</v>
      </c>
      <c r="P651" s="1" t="s">
        <v>250</v>
      </c>
      <c r="Q651" s="1" t="s">
        <v>250</v>
      </c>
    </row>
    <row r="652" spans="2:17" x14ac:dyDescent="0.15">
      <c r="B652" s="8" t="str">
        <f>VLOOKUP(G652,角色!A:B,2,FALSE)</f>
        <v>绝影</v>
      </c>
      <c r="C652" s="8" t="str">
        <f t="shared" si="91"/>
        <v>主动技能3</v>
      </c>
      <c r="D652" s="8">
        <f t="shared" si="93"/>
        <v>6</v>
      </c>
      <c r="E652" s="8">
        <f t="shared" si="94"/>
        <v>7</v>
      </c>
      <c r="F652" s="8">
        <f t="shared" si="95"/>
        <v>3</v>
      </c>
      <c r="G652" s="8">
        <f t="shared" si="92"/>
        <v>11</v>
      </c>
      <c r="H652" t="str">
        <f t="shared" si="87"/>
        <v>绝影主动技能3等级6</v>
      </c>
      <c r="I652" t="str">
        <f t="shared" si="88"/>
        <v>绝影主动技能3等级7</v>
      </c>
      <c r="J652" s="1">
        <v>646</v>
      </c>
      <c r="K652" s="1" t="e">
        <f>VLOOKUP(H652,主动技能!$A:$B,2,FALSE)</f>
        <v>#N/A</v>
      </c>
      <c r="L652" s="1">
        <f>_xlfn.IFNA(VLOOKUP(I652,主动技能!$A:$B,2,FALSE),0)</f>
        <v>0</v>
      </c>
      <c r="M652">
        <f t="shared" si="89"/>
        <v>18</v>
      </c>
      <c r="N652" s="1" t="s">
        <v>249</v>
      </c>
      <c r="O652" s="1">
        <f t="shared" si="90"/>
        <v>151</v>
      </c>
      <c r="P652" s="1" t="s">
        <v>250</v>
      </c>
      <c r="Q652" s="1" t="s">
        <v>250</v>
      </c>
    </row>
    <row r="653" spans="2:17" x14ac:dyDescent="0.15">
      <c r="B653" s="8" t="str">
        <f>VLOOKUP(G653,角色!A:B,2,FALSE)</f>
        <v>绝影</v>
      </c>
      <c r="C653" s="8" t="str">
        <f t="shared" si="91"/>
        <v>主动技能3</v>
      </c>
      <c r="D653" s="8">
        <f t="shared" si="93"/>
        <v>7</v>
      </c>
      <c r="E653" s="8">
        <f t="shared" si="94"/>
        <v>8</v>
      </c>
      <c r="F653" s="8">
        <f t="shared" si="95"/>
        <v>3</v>
      </c>
      <c r="G653" s="8">
        <f t="shared" si="92"/>
        <v>11</v>
      </c>
      <c r="H653" t="str">
        <f t="shared" si="87"/>
        <v>绝影主动技能3等级7</v>
      </c>
      <c r="I653" t="str">
        <f t="shared" si="88"/>
        <v>绝影主动技能3等级8</v>
      </c>
      <c r="J653" s="1">
        <v>647</v>
      </c>
      <c r="K653" s="1" t="e">
        <f>VLOOKUP(H653,主动技能!$A:$B,2,FALSE)</f>
        <v>#N/A</v>
      </c>
      <c r="L653" s="1">
        <f>_xlfn.IFNA(VLOOKUP(I653,主动技能!$A:$B,2,FALSE),0)</f>
        <v>0</v>
      </c>
      <c r="M653">
        <f t="shared" si="89"/>
        <v>21</v>
      </c>
      <c r="N653" s="1" t="s">
        <v>249</v>
      </c>
      <c r="O653" s="1">
        <f t="shared" si="90"/>
        <v>152</v>
      </c>
      <c r="P653" s="1" t="s">
        <v>250</v>
      </c>
      <c r="Q653" s="1" t="s">
        <v>250</v>
      </c>
    </row>
    <row r="654" spans="2:17" x14ac:dyDescent="0.15">
      <c r="B654" s="8" t="str">
        <f>VLOOKUP(G654,角色!A:B,2,FALSE)</f>
        <v>绝影</v>
      </c>
      <c r="C654" s="8" t="str">
        <f t="shared" si="91"/>
        <v>主动技能3</v>
      </c>
      <c r="D654" s="8">
        <f t="shared" si="93"/>
        <v>8</v>
      </c>
      <c r="E654" s="8">
        <f t="shared" si="94"/>
        <v>9</v>
      </c>
      <c r="F654" s="8">
        <f t="shared" si="95"/>
        <v>3</v>
      </c>
      <c r="G654" s="8">
        <f t="shared" si="92"/>
        <v>11</v>
      </c>
      <c r="H654" t="str">
        <f t="shared" si="87"/>
        <v>绝影主动技能3等级8</v>
      </c>
      <c r="I654" t="str">
        <f t="shared" si="88"/>
        <v>绝影主动技能3等级9</v>
      </c>
      <c r="J654" s="1">
        <v>648</v>
      </c>
      <c r="K654" s="1" t="e">
        <f>VLOOKUP(H654,主动技能!$A:$B,2,FALSE)</f>
        <v>#N/A</v>
      </c>
      <c r="L654" s="1">
        <f>_xlfn.IFNA(VLOOKUP(I654,主动技能!$A:$B,2,FALSE),0)</f>
        <v>0</v>
      </c>
      <c r="M654">
        <f t="shared" si="89"/>
        <v>24</v>
      </c>
      <c r="N654" s="1" t="s">
        <v>249</v>
      </c>
      <c r="O654" s="1">
        <f t="shared" si="90"/>
        <v>153</v>
      </c>
      <c r="P654" s="1" t="s">
        <v>250</v>
      </c>
      <c r="Q654" s="1" t="s">
        <v>250</v>
      </c>
    </row>
    <row r="655" spans="2:17" x14ac:dyDescent="0.15">
      <c r="B655" s="8" t="str">
        <f>VLOOKUP(G655,角色!A:B,2,FALSE)</f>
        <v>绝影</v>
      </c>
      <c r="C655" s="8" t="str">
        <f t="shared" si="91"/>
        <v>主动技能3</v>
      </c>
      <c r="D655" s="8">
        <f t="shared" si="93"/>
        <v>9</v>
      </c>
      <c r="E655" s="8">
        <f t="shared" si="94"/>
        <v>10</v>
      </c>
      <c r="F655" s="8">
        <f t="shared" si="95"/>
        <v>3</v>
      </c>
      <c r="G655" s="8">
        <f t="shared" si="92"/>
        <v>11</v>
      </c>
      <c r="H655" t="str">
        <f t="shared" si="87"/>
        <v>绝影主动技能3等级9</v>
      </c>
      <c r="I655" t="str">
        <f t="shared" si="88"/>
        <v>绝影主动技能3等级10</v>
      </c>
      <c r="J655" s="1">
        <v>649</v>
      </c>
      <c r="K655" s="1" t="e">
        <f>VLOOKUP(H655,主动技能!$A:$B,2,FALSE)</f>
        <v>#N/A</v>
      </c>
      <c r="L655" s="1">
        <f>_xlfn.IFNA(VLOOKUP(I655,主动技能!$A:$B,2,FALSE),0)</f>
        <v>0</v>
      </c>
      <c r="M655">
        <f t="shared" si="89"/>
        <v>27</v>
      </c>
      <c r="N655" s="1" t="s">
        <v>249</v>
      </c>
      <c r="O655" s="1">
        <f t="shared" si="90"/>
        <v>154</v>
      </c>
      <c r="P655" s="1" t="s">
        <v>250</v>
      </c>
      <c r="Q655" s="1" t="s">
        <v>250</v>
      </c>
    </row>
    <row r="656" spans="2:17" x14ac:dyDescent="0.15">
      <c r="B656" s="8" t="str">
        <f>VLOOKUP(G656,角色!A:B,2,FALSE)</f>
        <v>绝影</v>
      </c>
      <c r="C656" s="8" t="str">
        <f t="shared" si="91"/>
        <v>主动技能3</v>
      </c>
      <c r="D656" s="8">
        <f t="shared" si="93"/>
        <v>10</v>
      </c>
      <c r="E656" s="8">
        <f t="shared" si="94"/>
        <v>11</v>
      </c>
      <c r="F656" s="8">
        <f t="shared" si="95"/>
        <v>3</v>
      </c>
      <c r="G656" s="8">
        <f t="shared" si="92"/>
        <v>11</v>
      </c>
      <c r="H656" t="str">
        <f t="shared" si="87"/>
        <v>绝影主动技能3等级10</v>
      </c>
      <c r="I656" t="str">
        <f t="shared" si="88"/>
        <v>绝影主动技能3等级11</v>
      </c>
      <c r="J656" s="1">
        <v>650</v>
      </c>
      <c r="K656" s="1" t="e">
        <f>VLOOKUP(H656,主动技能!$A:$B,2,FALSE)</f>
        <v>#N/A</v>
      </c>
      <c r="L656" s="1">
        <f>_xlfn.IFNA(VLOOKUP(I656,主动技能!$A:$B,2,FALSE),0)</f>
        <v>0</v>
      </c>
      <c r="M656">
        <f t="shared" si="89"/>
        <v>30</v>
      </c>
      <c r="N656" s="1" t="s">
        <v>249</v>
      </c>
      <c r="O656" s="1">
        <f t="shared" si="90"/>
        <v>155</v>
      </c>
      <c r="P656" s="1" t="s">
        <v>250</v>
      </c>
      <c r="Q656" s="1" t="s">
        <v>250</v>
      </c>
    </row>
    <row r="657" spans="2:17" x14ac:dyDescent="0.15">
      <c r="B657" s="8" t="str">
        <f>VLOOKUP(G657,角色!A:B,2,FALSE)</f>
        <v>绝影</v>
      </c>
      <c r="C657" s="8" t="str">
        <f t="shared" si="91"/>
        <v>主动技能3</v>
      </c>
      <c r="D657" s="8">
        <f t="shared" si="93"/>
        <v>11</v>
      </c>
      <c r="E657" s="8">
        <f t="shared" si="94"/>
        <v>12</v>
      </c>
      <c r="F657" s="8">
        <f t="shared" si="95"/>
        <v>3</v>
      </c>
      <c r="G657" s="8">
        <f t="shared" si="92"/>
        <v>11</v>
      </c>
      <c r="H657" t="str">
        <f t="shared" si="87"/>
        <v>绝影主动技能3等级11</v>
      </c>
      <c r="I657" t="str">
        <f t="shared" si="88"/>
        <v>绝影主动技能3等级12</v>
      </c>
      <c r="J657" s="1">
        <v>651</v>
      </c>
      <c r="K657" s="1" t="e">
        <f>VLOOKUP(H657,主动技能!$A:$B,2,FALSE)</f>
        <v>#N/A</v>
      </c>
      <c r="L657" s="1">
        <f>_xlfn.IFNA(VLOOKUP(I657,主动技能!$A:$B,2,FALSE),0)</f>
        <v>0</v>
      </c>
      <c r="M657">
        <f t="shared" si="89"/>
        <v>33</v>
      </c>
      <c r="N657" s="1" t="s">
        <v>249</v>
      </c>
      <c r="O657" s="1">
        <f t="shared" si="90"/>
        <v>156</v>
      </c>
      <c r="P657" s="1" t="s">
        <v>250</v>
      </c>
      <c r="Q657" s="1" t="s">
        <v>250</v>
      </c>
    </row>
    <row r="658" spans="2:17" x14ac:dyDescent="0.15">
      <c r="B658" s="8" t="str">
        <f>VLOOKUP(G658,角色!A:B,2,FALSE)</f>
        <v>绝影</v>
      </c>
      <c r="C658" s="8" t="str">
        <f t="shared" si="91"/>
        <v>主动技能3</v>
      </c>
      <c r="D658" s="8">
        <f t="shared" si="93"/>
        <v>12</v>
      </c>
      <c r="E658" s="8">
        <f t="shared" si="94"/>
        <v>13</v>
      </c>
      <c r="F658" s="8">
        <f t="shared" si="95"/>
        <v>3</v>
      </c>
      <c r="G658" s="8">
        <f t="shared" si="92"/>
        <v>11</v>
      </c>
      <c r="H658" t="str">
        <f t="shared" si="87"/>
        <v>绝影主动技能3等级12</v>
      </c>
      <c r="I658" t="str">
        <f t="shared" si="88"/>
        <v>绝影主动技能3等级13</v>
      </c>
      <c r="J658" s="1">
        <v>652</v>
      </c>
      <c r="K658" s="1" t="e">
        <f>VLOOKUP(H658,主动技能!$A:$B,2,FALSE)</f>
        <v>#N/A</v>
      </c>
      <c r="L658" s="1">
        <f>_xlfn.IFNA(VLOOKUP(I658,主动技能!$A:$B,2,FALSE),0)</f>
        <v>0</v>
      </c>
      <c r="M658">
        <f t="shared" si="89"/>
        <v>36</v>
      </c>
      <c r="N658" s="1" t="s">
        <v>249</v>
      </c>
      <c r="O658" s="1">
        <f t="shared" si="90"/>
        <v>157</v>
      </c>
      <c r="P658" s="1" t="s">
        <v>250</v>
      </c>
      <c r="Q658" s="1" t="s">
        <v>250</v>
      </c>
    </row>
    <row r="659" spans="2:17" x14ac:dyDescent="0.15">
      <c r="B659" s="8" t="str">
        <f>VLOOKUP(G659,角色!A:B,2,FALSE)</f>
        <v>绝影</v>
      </c>
      <c r="C659" s="8" t="str">
        <f t="shared" si="91"/>
        <v>主动技能3</v>
      </c>
      <c r="D659" s="8">
        <f t="shared" si="93"/>
        <v>13</v>
      </c>
      <c r="E659" s="8">
        <f t="shared" si="94"/>
        <v>14</v>
      </c>
      <c r="F659" s="8">
        <f t="shared" si="95"/>
        <v>3</v>
      </c>
      <c r="G659" s="8">
        <f t="shared" si="92"/>
        <v>11</v>
      </c>
      <c r="H659" t="str">
        <f t="shared" si="87"/>
        <v>绝影主动技能3等级13</v>
      </c>
      <c r="I659" t="str">
        <f t="shared" si="88"/>
        <v>绝影主动技能3等级14</v>
      </c>
      <c r="J659" s="1">
        <v>653</v>
      </c>
      <c r="K659" s="1" t="e">
        <f>VLOOKUP(H659,主动技能!$A:$B,2,FALSE)</f>
        <v>#N/A</v>
      </c>
      <c r="L659" s="1">
        <f>_xlfn.IFNA(VLOOKUP(I659,主动技能!$A:$B,2,FALSE),0)</f>
        <v>0</v>
      </c>
      <c r="M659">
        <f t="shared" si="89"/>
        <v>39</v>
      </c>
      <c r="N659" s="1" t="s">
        <v>249</v>
      </c>
      <c r="O659" s="1">
        <f t="shared" si="90"/>
        <v>158</v>
      </c>
      <c r="P659" s="1" t="s">
        <v>250</v>
      </c>
      <c r="Q659" s="1" t="s">
        <v>250</v>
      </c>
    </row>
    <row r="660" spans="2:17" x14ac:dyDescent="0.15">
      <c r="B660" s="8" t="str">
        <f>VLOOKUP(G660,角色!A:B,2,FALSE)</f>
        <v>绝影</v>
      </c>
      <c r="C660" s="8" t="str">
        <f t="shared" si="91"/>
        <v>主动技能3</v>
      </c>
      <c r="D660" s="8">
        <f t="shared" si="93"/>
        <v>14</v>
      </c>
      <c r="E660" s="8">
        <f t="shared" si="94"/>
        <v>15</v>
      </c>
      <c r="F660" s="8">
        <f t="shared" si="95"/>
        <v>3</v>
      </c>
      <c r="G660" s="8">
        <f t="shared" si="92"/>
        <v>11</v>
      </c>
      <c r="H660" t="str">
        <f t="shared" si="87"/>
        <v>绝影主动技能3等级14</v>
      </c>
      <c r="I660" t="str">
        <f t="shared" si="88"/>
        <v>绝影主动技能3等级15</v>
      </c>
      <c r="J660" s="1">
        <v>654</v>
      </c>
      <c r="K660" s="1" t="e">
        <f>VLOOKUP(H660,主动技能!$A:$B,2,FALSE)</f>
        <v>#N/A</v>
      </c>
      <c r="L660" s="1">
        <f>_xlfn.IFNA(VLOOKUP(I660,主动技能!$A:$B,2,FALSE),0)</f>
        <v>0</v>
      </c>
      <c r="M660">
        <f t="shared" si="89"/>
        <v>42</v>
      </c>
      <c r="N660" s="1" t="s">
        <v>249</v>
      </c>
      <c r="O660" s="1">
        <f t="shared" si="90"/>
        <v>159</v>
      </c>
      <c r="P660" s="1" t="s">
        <v>250</v>
      </c>
      <c r="Q660" s="1" t="s">
        <v>250</v>
      </c>
    </row>
    <row r="661" spans="2:17" x14ac:dyDescent="0.15">
      <c r="B661" s="8" t="str">
        <f>VLOOKUP(G661,角色!A:B,2,FALSE)</f>
        <v>绝影</v>
      </c>
      <c r="C661" s="8" t="str">
        <f t="shared" si="91"/>
        <v>主动技能3</v>
      </c>
      <c r="D661" s="8">
        <f t="shared" si="93"/>
        <v>15</v>
      </c>
      <c r="E661" s="8">
        <f t="shared" si="94"/>
        <v>16</v>
      </c>
      <c r="F661" s="8">
        <f t="shared" si="95"/>
        <v>3</v>
      </c>
      <c r="G661" s="8">
        <f t="shared" si="92"/>
        <v>11</v>
      </c>
      <c r="H661" t="str">
        <f t="shared" si="87"/>
        <v>绝影主动技能3等级15</v>
      </c>
      <c r="I661" t="str">
        <f t="shared" si="88"/>
        <v>绝影主动技能3等级16</v>
      </c>
      <c r="J661" s="1">
        <v>655</v>
      </c>
      <c r="K661" s="1" t="e">
        <f>VLOOKUP(H661,主动技能!$A:$B,2,FALSE)</f>
        <v>#N/A</v>
      </c>
      <c r="L661" s="1">
        <f>_xlfn.IFNA(VLOOKUP(I661,主动技能!$A:$B,2,FALSE),0)</f>
        <v>0</v>
      </c>
      <c r="M661">
        <f t="shared" si="89"/>
        <v>45</v>
      </c>
      <c r="N661" s="1" t="s">
        <v>249</v>
      </c>
      <c r="O661" s="1">
        <f t="shared" si="90"/>
        <v>160</v>
      </c>
      <c r="P661" s="1" t="s">
        <v>250</v>
      </c>
      <c r="Q661" s="1" t="s">
        <v>250</v>
      </c>
    </row>
    <row r="662" spans="2:17" x14ac:dyDescent="0.15">
      <c r="B662" s="8" t="str">
        <f>VLOOKUP(G662,角色!A:B,2,FALSE)</f>
        <v>绝影</v>
      </c>
      <c r="C662" s="8" t="str">
        <f t="shared" si="91"/>
        <v>主动技能3</v>
      </c>
      <c r="D662" s="8">
        <f t="shared" si="93"/>
        <v>16</v>
      </c>
      <c r="E662" s="8">
        <f t="shared" si="94"/>
        <v>17</v>
      </c>
      <c r="F662" s="8">
        <f t="shared" si="95"/>
        <v>3</v>
      </c>
      <c r="G662" s="8">
        <f t="shared" si="92"/>
        <v>11</v>
      </c>
      <c r="H662" t="str">
        <f t="shared" si="87"/>
        <v>绝影主动技能3等级16</v>
      </c>
      <c r="I662" t="str">
        <f t="shared" si="88"/>
        <v>绝影主动技能3等级17</v>
      </c>
      <c r="J662" s="1">
        <v>656</v>
      </c>
      <c r="K662" s="1" t="e">
        <f>VLOOKUP(H662,主动技能!$A:$B,2,FALSE)</f>
        <v>#N/A</v>
      </c>
      <c r="L662" s="1">
        <f>_xlfn.IFNA(VLOOKUP(I662,主动技能!$A:$B,2,FALSE),0)</f>
        <v>0</v>
      </c>
      <c r="M662">
        <f t="shared" si="89"/>
        <v>48</v>
      </c>
      <c r="N662" s="1" t="s">
        <v>249</v>
      </c>
      <c r="O662" s="1">
        <f t="shared" si="90"/>
        <v>161</v>
      </c>
      <c r="P662" s="1" t="s">
        <v>250</v>
      </c>
      <c r="Q662" s="1" t="s">
        <v>250</v>
      </c>
    </row>
    <row r="663" spans="2:17" x14ac:dyDescent="0.15">
      <c r="B663" s="8" t="str">
        <f>VLOOKUP(G663,角色!A:B,2,FALSE)</f>
        <v>绝影</v>
      </c>
      <c r="C663" s="8" t="str">
        <f t="shared" si="91"/>
        <v>主动技能3</v>
      </c>
      <c r="D663" s="8">
        <f t="shared" si="93"/>
        <v>17</v>
      </c>
      <c r="E663" s="8">
        <f t="shared" si="94"/>
        <v>18</v>
      </c>
      <c r="F663" s="8">
        <f t="shared" si="95"/>
        <v>3</v>
      </c>
      <c r="G663" s="8">
        <f t="shared" si="92"/>
        <v>11</v>
      </c>
      <c r="H663" t="str">
        <f t="shared" si="87"/>
        <v>绝影主动技能3等级17</v>
      </c>
      <c r="I663" t="str">
        <f t="shared" si="88"/>
        <v>绝影主动技能3等级18</v>
      </c>
      <c r="J663" s="1">
        <v>657</v>
      </c>
      <c r="K663" s="1" t="e">
        <f>VLOOKUP(H663,主动技能!$A:$B,2,FALSE)</f>
        <v>#N/A</v>
      </c>
      <c r="L663" s="1">
        <f>_xlfn.IFNA(VLOOKUP(I663,主动技能!$A:$B,2,FALSE),0)</f>
        <v>0</v>
      </c>
      <c r="M663">
        <f t="shared" si="89"/>
        <v>51</v>
      </c>
      <c r="N663" s="1" t="s">
        <v>249</v>
      </c>
      <c r="O663" s="1">
        <f t="shared" si="90"/>
        <v>162</v>
      </c>
      <c r="P663" s="1" t="s">
        <v>250</v>
      </c>
      <c r="Q663" s="1" t="s">
        <v>250</v>
      </c>
    </row>
    <row r="664" spans="2:17" x14ac:dyDescent="0.15">
      <c r="B664" s="8" t="str">
        <f>VLOOKUP(G664,角色!A:B,2,FALSE)</f>
        <v>绝影</v>
      </c>
      <c r="C664" s="8" t="str">
        <f t="shared" si="91"/>
        <v>主动技能3</v>
      </c>
      <c r="D664" s="8">
        <f t="shared" si="93"/>
        <v>18</v>
      </c>
      <c r="E664" s="8">
        <f t="shared" si="94"/>
        <v>19</v>
      </c>
      <c r="F664" s="8">
        <f t="shared" si="95"/>
        <v>3</v>
      </c>
      <c r="G664" s="8">
        <f t="shared" si="92"/>
        <v>11</v>
      </c>
      <c r="H664" t="str">
        <f t="shared" ref="H664:H727" si="96">$B664&amp;$C664&amp;D$6&amp;D664</f>
        <v>绝影主动技能3等级18</v>
      </c>
      <c r="I664" t="str">
        <f t="shared" ref="I664:I727" si="97">$B664&amp;$C664&amp;E$6&amp;E664</f>
        <v>绝影主动技能3等级19</v>
      </c>
      <c r="J664" s="1">
        <v>658</v>
      </c>
      <c r="K664" s="1" t="e">
        <f>VLOOKUP(H664,主动技能!$A:$B,2,FALSE)</f>
        <v>#N/A</v>
      </c>
      <c r="L664" s="1">
        <f>_xlfn.IFNA(VLOOKUP(I664,主动技能!$A:$B,2,FALSE),0)</f>
        <v>0</v>
      </c>
      <c r="M664">
        <f t="shared" si="89"/>
        <v>54</v>
      </c>
      <c r="N664" s="1" t="s">
        <v>249</v>
      </c>
      <c r="O664" s="1">
        <f t="shared" si="90"/>
        <v>163</v>
      </c>
      <c r="P664" s="1" t="s">
        <v>250</v>
      </c>
      <c r="Q664" s="1" t="s">
        <v>250</v>
      </c>
    </row>
    <row r="665" spans="2:17" x14ac:dyDescent="0.15">
      <c r="B665" s="8" t="str">
        <f>VLOOKUP(G665,角色!A:B,2,FALSE)</f>
        <v>绝影</v>
      </c>
      <c r="C665" s="8" t="str">
        <f t="shared" si="91"/>
        <v>主动技能3</v>
      </c>
      <c r="D665" s="8">
        <f t="shared" si="93"/>
        <v>19</v>
      </c>
      <c r="E665" s="8">
        <f t="shared" si="94"/>
        <v>20</v>
      </c>
      <c r="F665" s="8">
        <f t="shared" si="95"/>
        <v>3</v>
      </c>
      <c r="G665" s="8">
        <f t="shared" si="92"/>
        <v>11</v>
      </c>
      <c r="H665" t="str">
        <f t="shared" si="96"/>
        <v>绝影主动技能3等级19</v>
      </c>
      <c r="I665" t="str">
        <f t="shared" si="97"/>
        <v>绝影主动技能3等级20</v>
      </c>
      <c r="J665" s="1">
        <v>659</v>
      </c>
      <c r="K665" s="1" t="e">
        <f>VLOOKUP(H665,主动技能!$A:$B,2,FALSE)</f>
        <v>#N/A</v>
      </c>
      <c r="L665" s="1">
        <f>_xlfn.IFNA(VLOOKUP(I665,主动技能!$A:$B,2,FALSE),0)</f>
        <v>0</v>
      </c>
      <c r="M665">
        <f t="shared" si="89"/>
        <v>57</v>
      </c>
      <c r="N665" s="1" t="s">
        <v>249</v>
      </c>
      <c r="O665" s="1">
        <f t="shared" si="90"/>
        <v>164</v>
      </c>
      <c r="P665" s="1" t="s">
        <v>250</v>
      </c>
      <c r="Q665" s="1" t="s">
        <v>250</v>
      </c>
    </row>
    <row r="666" spans="2:17" x14ac:dyDescent="0.15">
      <c r="B666" s="8" t="str">
        <f>VLOOKUP(G666,角色!A:B,2,FALSE)</f>
        <v>绝影</v>
      </c>
      <c r="C666" s="8" t="str">
        <f t="shared" si="91"/>
        <v>主动技能3</v>
      </c>
      <c r="D666" s="8">
        <f t="shared" si="93"/>
        <v>20</v>
      </c>
      <c r="E666" s="8">
        <f t="shared" si="94"/>
        <v>21</v>
      </c>
      <c r="F666" s="8">
        <f t="shared" si="95"/>
        <v>3</v>
      </c>
      <c r="G666" s="8">
        <f t="shared" si="92"/>
        <v>11</v>
      </c>
      <c r="H666" t="str">
        <f t="shared" si="96"/>
        <v>绝影主动技能3等级20</v>
      </c>
      <c r="I666" t="str">
        <f t="shared" si="97"/>
        <v>绝影主动技能3等级21</v>
      </c>
      <c r="J666" s="1">
        <v>660</v>
      </c>
      <c r="K666" s="1" t="e">
        <f>VLOOKUP(H666,主动技能!$A:$B,2,FALSE)</f>
        <v>#N/A</v>
      </c>
      <c r="L666" s="1">
        <f>_xlfn.IFNA(VLOOKUP(I666,主动技能!$A:$B,2,FALSE),0)</f>
        <v>0</v>
      </c>
      <c r="M666">
        <f t="shared" si="89"/>
        <v>60</v>
      </c>
      <c r="N666" s="1" t="s">
        <v>249</v>
      </c>
      <c r="O666" s="1">
        <f t="shared" si="90"/>
        <v>165</v>
      </c>
      <c r="P666" s="1" t="s">
        <v>250</v>
      </c>
      <c r="Q666" s="1" t="s">
        <v>250</v>
      </c>
    </row>
    <row r="667" spans="2:17" x14ac:dyDescent="0.15">
      <c r="B667" s="8" t="str">
        <f>VLOOKUP(G667,角色!A:B,2,FALSE)</f>
        <v>岚汐</v>
      </c>
      <c r="C667" s="8" t="str">
        <f t="shared" si="91"/>
        <v>主动技能1</v>
      </c>
      <c r="D667" s="8">
        <f t="shared" si="93"/>
        <v>1</v>
      </c>
      <c r="E667" s="8">
        <f t="shared" si="94"/>
        <v>2</v>
      </c>
      <c r="F667" s="8">
        <f t="shared" si="95"/>
        <v>1</v>
      </c>
      <c r="G667" s="8">
        <f t="shared" si="92"/>
        <v>12</v>
      </c>
      <c r="H667" t="str">
        <f t="shared" si="96"/>
        <v>岚汐主动技能1等级1</v>
      </c>
      <c r="I667" t="str">
        <f t="shared" si="97"/>
        <v>岚汐主动技能1等级2</v>
      </c>
      <c r="J667" s="1">
        <v>661</v>
      </c>
      <c r="K667" s="1" t="e">
        <f>VLOOKUP(H667,主动技能!$A:$B,2,FALSE)</f>
        <v>#N/A</v>
      </c>
      <c r="L667" s="1">
        <f>_xlfn.IFNA(VLOOKUP(I667,主动技能!$A:$B,2,FALSE),0)</f>
        <v>0</v>
      </c>
      <c r="M667">
        <f t="shared" si="89"/>
        <v>3</v>
      </c>
      <c r="N667" s="1" t="s">
        <v>249</v>
      </c>
      <c r="O667" s="1">
        <f t="shared" si="90"/>
        <v>166</v>
      </c>
      <c r="P667" s="1" t="s">
        <v>250</v>
      </c>
      <c r="Q667" s="1" t="s">
        <v>250</v>
      </c>
    </row>
    <row r="668" spans="2:17" x14ac:dyDescent="0.15">
      <c r="B668" s="8" t="str">
        <f>VLOOKUP(G668,角色!A:B,2,FALSE)</f>
        <v>岚汐</v>
      </c>
      <c r="C668" s="8" t="str">
        <f t="shared" si="91"/>
        <v>主动技能1</v>
      </c>
      <c r="D668" s="8">
        <f t="shared" si="93"/>
        <v>2</v>
      </c>
      <c r="E668" s="8">
        <f t="shared" si="94"/>
        <v>3</v>
      </c>
      <c r="F668" s="8">
        <f t="shared" si="95"/>
        <v>1</v>
      </c>
      <c r="G668" s="8">
        <f t="shared" si="92"/>
        <v>12</v>
      </c>
      <c r="H668" t="str">
        <f t="shared" si="96"/>
        <v>岚汐主动技能1等级2</v>
      </c>
      <c r="I668" t="str">
        <f t="shared" si="97"/>
        <v>岚汐主动技能1等级3</v>
      </c>
      <c r="J668" s="1">
        <v>662</v>
      </c>
      <c r="K668" s="1" t="e">
        <f>VLOOKUP(H668,主动技能!$A:$B,2,FALSE)</f>
        <v>#N/A</v>
      </c>
      <c r="L668" s="1">
        <f>_xlfn.IFNA(VLOOKUP(I668,主动技能!$A:$B,2,FALSE),0)</f>
        <v>0</v>
      </c>
      <c r="M668">
        <f t="shared" ref="M668:M731" si="98">M648</f>
        <v>6</v>
      </c>
      <c r="N668" s="1" t="s">
        <v>249</v>
      </c>
      <c r="O668" s="1">
        <f t="shared" si="90"/>
        <v>167</v>
      </c>
      <c r="P668" s="1" t="s">
        <v>250</v>
      </c>
      <c r="Q668" s="1" t="s">
        <v>250</v>
      </c>
    </row>
    <row r="669" spans="2:17" x14ac:dyDescent="0.15">
      <c r="B669" s="8" t="str">
        <f>VLOOKUP(G669,角色!A:B,2,FALSE)</f>
        <v>岚汐</v>
      </c>
      <c r="C669" s="8" t="str">
        <f t="shared" si="91"/>
        <v>主动技能1</v>
      </c>
      <c r="D669" s="8">
        <f t="shared" si="93"/>
        <v>3</v>
      </c>
      <c r="E669" s="8">
        <f t="shared" si="94"/>
        <v>4</v>
      </c>
      <c r="F669" s="8">
        <f t="shared" si="95"/>
        <v>1</v>
      </c>
      <c r="G669" s="8">
        <f t="shared" si="92"/>
        <v>12</v>
      </c>
      <c r="H669" t="str">
        <f t="shared" si="96"/>
        <v>岚汐主动技能1等级3</v>
      </c>
      <c r="I669" t="str">
        <f t="shared" si="97"/>
        <v>岚汐主动技能1等级4</v>
      </c>
      <c r="J669" s="1">
        <v>663</v>
      </c>
      <c r="K669" s="1" t="e">
        <f>VLOOKUP(H669,主动技能!$A:$B,2,FALSE)</f>
        <v>#N/A</v>
      </c>
      <c r="L669" s="1">
        <f>_xlfn.IFNA(VLOOKUP(I669,主动技能!$A:$B,2,FALSE),0)</f>
        <v>0</v>
      </c>
      <c r="M669">
        <f t="shared" si="98"/>
        <v>9</v>
      </c>
      <c r="N669" s="1" t="s">
        <v>249</v>
      </c>
      <c r="O669" s="1">
        <f t="shared" si="90"/>
        <v>168</v>
      </c>
      <c r="P669" s="1" t="s">
        <v>250</v>
      </c>
      <c r="Q669" s="1" t="s">
        <v>250</v>
      </c>
    </row>
    <row r="670" spans="2:17" x14ac:dyDescent="0.15">
      <c r="B670" s="8" t="str">
        <f>VLOOKUP(G670,角色!A:B,2,FALSE)</f>
        <v>岚汐</v>
      </c>
      <c r="C670" s="8" t="str">
        <f t="shared" si="91"/>
        <v>主动技能1</v>
      </c>
      <c r="D670" s="8">
        <f t="shared" si="93"/>
        <v>4</v>
      </c>
      <c r="E670" s="8">
        <f t="shared" si="94"/>
        <v>5</v>
      </c>
      <c r="F670" s="8">
        <f t="shared" si="95"/>
        <v>1</v>
      </c>
      <c r="G670" s="8">
        <f t="shared" si="92"/>
        <v>12</v>
      </c>
      <c r="H670" t="str">
        <f t="shared" si="96"/>
        <v>岚汐主动技能1等级4</v>
      </c>
      <c r="I670" t="str">
        <f t="shared" si="97"/>
        <v>岚汐主动技能1等级5</v>
      </c>
      <c r="J670" s="1">
        <v>664</v>
      </c>
      <c r="K670" s="1" t="e">
        <f>VLOOKUP(H670,主动技能!$A:$B,2,FALSE)</f>
        <v>#N/A</v>
      </c>
      <c r="L670" s="1">
        <f>_xlfn.IFNA(VLOOKUP(I670,主动技能!$A:$B,2,FALSE),0)</f>
        <v>0</v>
      </c>
      <c r="M670">
        <f t="shared" si="98"/>
        <v>12</v>
      </c>
      <c r="N670" s="1" t="s">
        <v>249</v>
      </c>
      <c r="O670" s="1">
        <f t="shared" si="90"/>
        <v>169</v>
      </c>
      <c r="P670" s="1" t="s">
        <v>250</v>
      </c>
      <c r="Q670" s="1" t="s">
        <v>250</v>
      </c>
    </row>
    <row r="671" spans="2:17" x14ac:dyDescent="0.15">
      <c r="B671" s="8" t="str">
        <f>VLOOKUP(G671,角色!A:B,2,FALSE)</f>
        <v>岚汐</v>
      </c>
      <c r="C671" s="8" t="str">
        <f t="shared" si="91"/>
        <v>主动技能1</v>
      </c>
      <c r="D671" s="8">
        <f t="shared" si="93"/>
        <v>5</v>
      </c>
      <c r="E671" s="8">
        <f t="shared" si="94"/>
        <v>6</v>
      </c>
      <c r="F671" s="8">
        <f t="shared" si="95"/>
        <v>1</v>
      </c>
      <c r="G671" s="8">
        <f t="shared" si="92"/>
        <v>12</v>
      </c>
      <c r="H671" t="str">
        <f t="shared" si="96"/>
        <v>岚汐主动技能1等级5</v>
      </c>
      <c r="I671" t="str">
        <f t="shared" si="97"/>
        <v>岚汐主动技能1等级6</v>
      </c>
      <c r="J671" s="1">
        <v>665</v>
      </c>
      <c r="K671" s="1" t="e">
        <f>VLOOKUP(H671,主动技能!$A:$B,2,FALSE)</f>
        <v>#N/A</v>
      </c>
      <c r="L671" s="1">
        <f>_xlfn.IFNA(VLOOKUP(I671,主动技能!$A:$B,2,FALSE),0)</f>
        <v>0</v>
      </c>
      <c r="M671">
        <f t="shared" si="98"/>
        <v>15</v>
      </c>
      <c r="N671" s="1" t="s">
        <v>249</v>
      </c>
      <c r="O671" s="1">
        <f t="shared" si="90"/>
        <v>170</v>
      </c>
      <c r="P671" s="1" t="s">
        <v>250</v>
      </c>
      <c r="Q671" s="1" t="s">
        <v>250</v>
      </c>
    </row>
    <row r="672" spans="2:17" x14ac:dyDescent="0.15">
      <c r="B672" s="8" t="str">
        <f>VLOOKUP(G672,角色!A:B,2,FALSE)</f>
        <v>岚汐</v>
      </c>
      <c r="C672" s="8" t="str">
        <f t="shared" si="91"/>
        <v>主动技能1</v>
      </c>
      <c r="D672" s="8">
        <f t="shared" si="93"/>
        <v>6</v>
      </c>
      <c r="E672" s="8">
        <f t="shared" si="94"/>
        <v>7</v>
      </c>
      <c r="F672" s="8">
        <f t="shared" si="95"/>
        <v>1</v>
      </c>
      <c r="G672" s="8">
        <f t="shared" si="92"/>
        <v>12</v>
      </c>
      <c r="H672" t="str">
        <f t="shared" si="96"/>
        <v>岚汐主动技能1等级6</v>
      </c>
      <c r="I672" t="str">
        <f t="shared" si="97"/>
        <v>岚汐主动技能1等级7</v>
      </c>
      <c r="J672" s="1">
        <v>666</v>
      </c>
      <c r="K672" s="1" t="e">
        <f>VLOOKUP(H672,主动技能!$A:$B,2,FALSE)</f>
        <v>#N/A</v>
      </c>
      <c r="L672" s="1">
        <f>_xlfn.IFNA(VLOOKUP(I672,主动技能!$A:$B,2,FALSE),0)</f>
        <v>0</v>
      </c>
      <c r="M672">
        <f t="shared" si="98"/>
        <v>18</v>
      </c>
      <c r="N672" s="1" t="s">
        <v>249</v>
      </c>
      <c r="O672" s="1">
        <f t="shared" si="90"/>
        <v>171</v>
      </c>
      <c r="P672" s="1" t="s">
        <v>250</v>
      </c>
      <c r="Q672" s="1" t="s">
        <v>250</v>
      </c>
    </row>
    <row r="673" spans="2:17" x14ac:dyDescent="0.15">
      <c r="B673" s="8" t="str">
        <f>VLOOKUP(G673,角色!A:B,2,FALSE)</f>
        <v>岚汐</v>
      </c>
      <c r="C673" s="8" t="str">
        <f t="shared" si="91"/>
        <v>主动技能1</v>
      </c>
      <c r="D673" s="8">
        <f t="shared" si="93"/>
        <v>7</v>
      </c>
      <c r="E673" s="8">
        <f t="shared" si="94"/>
        <v>8</v>
      </c>
      <c r="F673" s="8">
        <f t="shared" si="95"/>
        <v>1</v>
      </c>
      <c r="G673" s="8">
        <f t="shared" si="92"/>
        <v>12</v>
      </c>
      <c r="H673" t="str">
        <f t="shared" si="96"/>
        <v>岚汐主动技能1等级7</v>
      </c>
      <c r="I673" t="str">
        <f t="shared" si="97"/>
        <v>岚汐主动技能1等级8</v>
      </c>
      <c r="J673" s="1">
        <v>667</v>
      </c>
      <c r="K673" s="1" t="e">
        <f>VLOOKUP(H673,主动技能!$A:$B,2,FALSE)</f>
        <v>#N/A</v>
      </c>
      <c r="L673" s="1">
        <f>_xlfn.IFNA(VLOOKUP(I673,主动技能!$A:$B,2,FALSE),0)</f>
        <v>0</v>
      </c>
      <c r="M673">
        <f t="shared" si="98"/>
        <v>21</v>
      </c>
      <c r="N673" s="1" t="s">
        <v>249</v>
      </c>
      <c r="O673" s="1">
        <f t="shared" si="90"/>
        <v>172</v>
      </c>
      <c r="P673" s="1" t="s">
        <v>250</v>
      </c>
      <c r="Q673" s="1" t="s">
        <v>250</v>
      </c>
    </row>
    <row r="674" spans="2:17" x14ac:dyDescent="0.15">
      <c r="B674" s="8" t="str">
        <f>VLOOKUP(G674,角色!A:B,2,FALSE)</f>
        <v>岚汐</v>
      </c>
      <c r="C674" s="8" t="str">
        <f t="shared" si="91"/>
        <v>主动技能1</v>
      </c>
      <c r="D674" s="8">
        <f t="shared" si="93"/>
        <v>8</v>
      </c>
      <c r="E674" s="8">
        <f t="shared" si="94"/>
        <v>9</v>
      </c>
      <c r="F674" s="8">
        <f t="shared" si="95"/>
        <v>1</v>
      </c>
      <c r="G674" s="8">
        <f t="shared" si="92"/>
        <v>12</v>
      </c>
      <c r="H674" t="str">
        <f t="shared" si="96"/>
        <v>岚汐主动技能1等级8</v>
      </c>
      <c r="I674" t="str">
        <f t="shared" si="97"/>
        <v>岚汐主动技能1等级9</v>
      </c>
      <c r="J674" s="1">
        <v>668</v>
      </c>
      <c r="K674" s="1" t="e">
        <f>VLOOKUP(H674,主动技能!$A:$B,2,FALSE)</f>
        <v>#N/A</v>
      </c>
      <c r="L674" s="1">
        <f>_xlfn.IFNA(VLOOKUP(I674,主动技能!$A:$B,2,FALSE),0)</f>
        <v>0</v>
      </c>
      <c r="M674">
        <f t="shared" si="98"/>
        <v>24</v>
      </c>
      <c r="N674" s="1" t="s">
        <v>249</v>
      </c>
      <c r="O674" s="1">
        <f t="shared" si="90"/>
        <v>173</v>
      </c>
      <c r="P674" s="1" t="s">
        <v>250</v>
      </c>
      <c r="Q674" s="1" t="s">
        <v>250</v>
      </c>
    </row>
    <row r="675" spans="2:17" x14ac:dyDescent="0.15">
      <c r="B675" s="8" t="str">
        <f>VLOOKUP(G675,角色!A:B,2,FALSE)</f>
        <v>岚汐</v>
      </c>
      <c r="C675" s="8" t="str">
        <f t="shared" si="91"/>
        <v>主动技能1</v>
      </c>
      <c r="D675" s="8">
        <f t="shared" si="93"/>
        <v>9</v>
      </c>
      <c r="E675" s="8">
        <f t="shared" si="94"/>
        <v>10</v>
      </c>
      <c r="F675" s="8">
        <f t="shared" si="95"/>
        <v>1</v>
      </c>
      <c r="G675" s="8">
        <f t="shared" si="92"/>
        <v>12</v>
      </c>
      <c r="H675" t="str">
        <f t="shared" si="96"/>
        <v>岚汐主动技能1等级9</v>
      </c>
      <c r="I675" t="str">
        <f t="shared" si="97"/>
        <v>岚汐主动技能1等级10</v>
      </c>
      <c r="J675" s="1">
        <v>669</v>
      </c>
      <c r="K675" s="1" t="e">
        <f>VLOOKUP(H675,主动技能!$A:$B,2,FALSE)</f>
        <v>#N/A</v>
      </c>
      <c r="L675" s="1">
        <f>_xlfn.IFNA(VLOOKUP(I675,主动技能!$A:$B,2,FALSE),0)</f>
        <v>0</v>
      </c>
      <c r="M675">
        <f t="shared" si="98"/>
        <v>27</v>
      </c>
      <c r="N675" s="1" t="s">
        <v>249</v>
      </c>
      <c r="O675" s="1">
        <f t="shared" si="90"/>
        <v>174</v>
      </c>
      <c r="P675" s="1" t="s">
        <v>250</v>
      </c>
      <c r="Q675" s="1" t="s">
        <v>250</v>
      </c>
    </row>
    <row r="676" spans="2:17" x14ac:dyDescent="0.15">
      <c r="B676" s="8" t="str">
        <f>VLOOKUP(G676,角色!A:B,2,FALSE)</f>
        <v>岚汐</v>
      </c>
      <c r="C676" s="8" t="str">
        <f t="shared" si="91"/>
        <v>主动技能1</v>
      </c>
      <c r="D676" s="8">
        <f t="shared" si="93"/>
        <v>10</v>
      </c>
      <c r="E676" s="8">
        <f t="shared" si="94"/>
        <v>11</v>
      </c>
      <c r="F676" s="8">
        <f t="shared" si="95"/>
        <v>1</v>
      </c>
      <c r="G676" s="8">
        <f t="shared" si="92"/>
        <v>12</v>
      </c>
      <c r="H676" t="str">
        <f t="shared" si="96"/>
        <v>岚汐主动技能1等级10</v>
      </c>
      <c r="I676" t="str">
        <f t="shared" si="97"/>
        <v>岚汐主动技能1等级11</v>
      </c>
      <c r="J676" s="1">
        <v>670</v>
      </c>
      <c r="K676" s="1" t="e">
        <f>VLOOKUP(H676,主动技能!$A:$B,2,FALSE)</f>
        <v>#N/A</v>
      </c>
      <c r="L676" s="1">
        <f>_xlfn.IFNA(VLOOKUP(I676,主动技能!$A:$B,2,FALSE),0)</f>
        <v>0</v>
      </c>
      <c r="M676">
        <f t="shared" si="98"/>
        <v>30</v>
      </c>
      <c r="N676" s="1" t="s">
        <v>249</v>
      </c>
      <c r="O676" s="1">
        <f t="shared" si="90"/>
        <v>175</v>
      </c>
      <c r="P676" s="1" t="s">
        <v>250</v>
      </c>
      <c r="Q676" s="1" t="s">
        <v>250</v>
      </c>
    </row>
    <row r="677" spans="2:17" x14ac:dyDescent="0.15">
      <c r="B677" s="8" t="str">
        <f>VLOOKUP(G677,角色!A:B,2,FALSE)</f>
        <v>岚汐</v>
      </c>
      <c r="C677" s="8" t="str">
        <f t="shared" si="91"/>
        <v>主动技能1</v>
      </c>
      <c r="D677" s="8">
        <f t="shared" si="93"/>
        <v>11</v>
      </c>
      <c r="E677" s="8">
        <f t="shared" si="94"/>
        <v>12</v>
      </c>
      <c r="F677" s="8">
        <f t="shared" si="95"/>
        <v>1</v>
      </c>
      <c r="G677" s="8">
        <f t="shared" si="92"/>
        <v>12</v>
      </c>
      <c r="H677" t="str">
        <f t="shared" si="96"/>
        <v>岚汐主动技能1等级11</v>
      </c>
      <c r="I677" t="str">
        <f t="shared" si="97"/>
        <v>岚汐主动技能1等级12</v>
      </c>
      <c r="J677" s="1">
        <v>671</v>
      </c>
      <c r="K677" s="1" t="e">
        <f>VLOOKUP(H677,主动技能!$A:$B,2,FALSE)</f>
        <v>#N/A</v>
      </c>
      <c r="L677" s="1">
        <f>_xlfn.IFNA(VLOOKUP(I677,主动技能!$A:$B,2,FALSE),0)</f>
        <v>0</v>
      </c>
      <c r="M677">
        <f t="shared" si="98"/>
        <v>33</v>
      </c>
      <c r="N677" s="1" t="s">
        <v>249</v>
      </c>
      <c r="O677" s="1">
        <f t="shared" si="90"/>
        <v>176</v>
      </c>
      <c r="P677" s="1" t="s">
        <v>250</v>
      </c>
      <c r="Q677" s="1" t="s">
        <v>250</v>
      </c>
    </row>
    <row r="678" spans="2:17" x14ac:dyDescent="0.15">
      <c r="B678" s="8" t="str">
        <f>VLOOKUP(G678,角色!A:B,2,FALSE)</f>
        <v>岚汐</v>
      </c>
      <c r="C678" s="8" t="str">
        <f t="shared" si="91"/>
        <v>主动技能1</v>
      </c>
      <c r="D678" s="8">
        <f t="shared" si="93"/>
        <v>12</v>
      </c>
      <c r="E678" s="8">
        <f t="shared" si="94"/>
        <v>13</v>
      </c>
      <c r="F678" s="8">
        <f t="shared" si="95"/>
        <v>1</v>
      </c>
      <c r="G678" s="8">
        <f t="shared" si="92"/>
        <v>12</v>
      </c>
      <c r="H678" t="str">
        <f t="shared" si="96"/>
        <v>岚汐主动技能1等级12</v>
      </c>
      <c r="I678" t="str">
        <f t="shared" si="97"/>
        <v>岚汐主动技能1等级13</v>
      </c>
      <c r="J678" s="1">
        <v>672</v>
      </c>
      <c r="K678" s="1" t="e">
        <f>VLOOKUP(H678,主动技能!$A:$B,2,FALSE)</f>
        <v>#N/A</v>
      </c>
      <c r="L678" s="1">
        <f>_xlfn.IFNA(VLOOKUP(I678,主动技能!$A:$B,2,FALSE),0)</f>
        <v>0</v>
      </c>
      <c r="M678">
        <f t="shared" si="98"/>
        <v>36</v>
      </c>
      <c r="N678" s="1" t="s">
        <v>249</v>
      </c>
      <c r="O678" s="1">
        <f t="shared" si="90"/>
        <v>177</v>
      </c>
      <c r="P678" s="1" t="s">
        <v>250</v>
      </c>
      <c r="Q678" s="1" t="s">
        <v>250</v>
      </c>
    </row>
    <row r="679" spans="2:17" x14ac:dyDescent="0.15">
      <c r="B679" s="8" t="str">
        <f>VLOOKUP(G679,角色!A:B,2,FALSE)</f>
        <v>岚汐</v>
      </c>
      <c r="C679" s="8" t="str">
        <f t="shared" si="91"/>
        <v>主动技能1</v>
      </c>
      <c r="D679" s="8">
        <f t="shared" si="93"/>
        <v>13</v>
      </c>
      <c r="E679" s="8">
        <f t="shared" si="94"/>
        <v>14</v>
      </c>
      <c r="F679" s="8">
        <f t="shared" si="95"/>
        <v>1</v>
      </c>
      <c r="G679" s="8">
        <f t="shared" si="92"/>
        <v>12</v>
      </c>
      <c r="H679" t="str">
        <f t="shared" si="96"/>
        <v>岚汐主动技能1等级13</v>
      </c>
      <c r="I679" t="str">
        <f t="shared" si="97"/>
        <v>岚汐主动技能1等级14</v>
      </c>
      <c r="J679" s="1">
        <v>673</v>
      </c>
      <c r="K679" s="1" t="e">
        <f>VLOOKUP(H679,主动技能!$A:$B,2,FALSE)</f>
        <v>#N/A</v>
      </c>
      <c r="L679" s="1">
        <f>_xlfn.IFNA(VLOOKUP(I679,主动技能!$A:$B,2,FALSE),0)</f>
        <v>0</v>
      </c>
      <c r="M679">
        <f t="shared" si="98"/>
        <v>39</v>
      </c>
      <c r="N679" s="1" t="s">
        <v>249</v>
      </c>
      <c r="O679" s="1">
        <f t="shared" si="90"/>
        <v>178</v>
      </c>
      <c r="P679" s="1" t="s">
        <v>250</v>
      </c>
      <c r="Q679" s="1" t="s">
        <v>250</v>
      </c>
    </row>
    <row r="680" spans="2:17" x14ac:dyDescent="0.15">
      <c r="B680" s="8" t="str">
        <f>VLOOKUP(G680,角色!A:B,2,FALSE)</f>
        <v>岚汐</v>
      </c>
      <c r="C680" s="8" t="str">
        <f t="shared" si="91"/>
        <v>主动技能1</v>
      </c>
      <c r="D680" s="8">
        <f t="shared" si="93"/>
        <v>14</v>
      </c>
      <c r="E680" s="8">
        <f t="shared" si="94"/>
        <v>15</v>
      </c>
      <c r="F680" s="8">
        <f t="shared" si="95"/>
        <v>1</v>
      </c>
      <c r="G680" s="8">
        <f t="shared" si="92"/>
        <v>12</v>
      </c>
      <c r="H680" t="str">
        <f t="shared" si="96"/>
        <v>岚汐主动技能1等级14</v>
      </c>
      <c r="I680" t="str">
        <f t="shared" si="97"/>
        <v>岚汐主动技能1等级15</v>
      </c>
      <c r="J680" s="1">
        <v>674</v>
      </c>
      <c r="K680" s="1" t="e">
        <f>VLOOKUP(H680,主动技能!$A:$B,2,FALSE)</f>
        <v>#N/A</v>
      </c>
      <c r="L680" s="1">
        <f>_xlfn.IFNA(VLOOKUP(I680,主动技能!$A:$B,2,FALSE),0)</f>
        <v>0</v>
      </c>
      <c r="M680">
        <f t="shared" si="98"/>
        <v>42</v>
      </c>
      <c r="N680" s="1" t="s">
        <v>249</v>
      </c>
      <c r="O680" s="1">
        <f t="shared" si="90"/>
        <v>179</v>
      </c>
      <c r="P680" s="1" t="s">
        <v>250</v>
      </c>
      <c r="Q680" s="1" t="s">
        <v>250</v>
      </c>
    </row>
    <row r="681" spans="2:17" x14ac:dyDescent="0.15">
      <c r="B681" s="8" t="str">
        <f>VLOOKUP(G681,角色!A:B,2,FALSE)</f>
        <v>岚汐</v>
      </c>
      <c r="C681" s="8" t="str">
        <f t="shared" si="91"/>
        <v>主动技能1</v>
      </c>
      <c r="D681" s="8">
        <f t="shared" si="93"/>
        <v>15</v>
      </c>
      <c r="E681" s="8">
        <f t="shared" si="94"/>
        <v>16</v>
      </c>
      <c r="F681" s="8">
        <f t="shared" si="95"/>
        <v>1</v>
      </c>
      <c r="G681" s="8">
        <f t="shared" si="92"/>
        <v>12</v>
      </c>
      <c r="H681" t="str">
        <f t="shared" si="96"/>
        <v>岚汐主动技能1等级15</v>
      </c>
      <c r="I681" t="str">
        <f t="shared" si="97"/>
        <v>岚汐主动技能1等级16</v>
      </c>
      <c r="J681" s="1">
        <v>675</v>
      </c>
      <c r="K681" s="1" t="e">
        <f>VLOOKUP(H681,主动技能!$A:$B,2,FALSE)</f>
        <v>#N/A</v>
      </c>
      <c r="L681" s="1">
        <f>_xlfn.IFNA(VLOOKUP(I681,主动技能!$A:$B,2,FALSE),0)</f>
        <v>0</v>
      </c>
      <c r="M681">
        <f t="shared" si="98"/>
        <v>45</v>
      </c>
      <c r="N681" s="1" t="s">
        <v>249</v>
      </c>
      <c r="O681" s="1">
        <f t="shared" si="90"/>
        <v>180</v>
      </c>
      <c r="P681" s="1" t="s">
        <v>250</v>
      </c>
      <c r="Q681" s="1" t="s">
        <v>250</v>
      </c>
    </row>
    <row r="682" spans="2:17" x14ac:dyDescent="0.15">
      <c r="B682" s="8" t="str">
        <f>VLOOKUP(G682,角色!A:B,2,FALSE)</f>
        <v>岚汐</v>
      </c>
      <c r="C682" s="8" t="str">
        <f t="shared" si="91"/>
        <v>主动技能1</v>
      </c>
      <c r="D682" s="8">
        <f t="shared" si="93"/>
        <v>16</v>
      </c>
      <c r="E682" s="8">
        <f t="shared" si="94"/>
        <v>17</v>
      </c>
      <c r="F682" s="8">
        <f t="shared" si="95"/>
        <v>1</v>
      </c>
      <c r="G682" s="8">
        <f t="shared" si="92"/>
        <v>12</v>
      </c>
      <c r="H682" t="str">
        <f t="shared" si="96"/>
        <v>岚汐主动技能1等级16</v>
      </c>
      <c r="I682" t="str">
        <f t="shared" si="97"/>
        <v>岚汐主动技能1等级17</v>
      </c>
      <c r="J682" s="1">
        <v>676</v>
      </c>
      <c r="K682" s="1" t="e">
        <f>VLOOKUP(H682,主动技能!$A:$B,2,FALSE)</f>
        <v>#N/A</v>
      </c>
      <c r="L682" s="1">
        <f>_xlfn.IFNA(VLOOKUP(I682,主动技能!$A:$B,2,FALSE),0)</f>
        <v>0</v>
      </c>
      <c r="M682">
        <f t="shared" si="98"/>
        <v>48</v>
      </c>
      <c r="N682" s="1" t="s">
        <v>249</v>
      </c>
      <c r="O682" s="1">
        <f t="shared" si="90"/>
        <v>181</v>
      </c>
      <c r="P682" s="1" t="s">
        <v>250</v>
      </c>
      <c r="Q682" s="1" t="s">
        <v>250</v>
      </c>
    </row>
    <row r="683" spans="2:17" x14ac:dyDescent="0.15">
      <c r="B683" s="8" t="str">
        <f>VLOOKUP(G683,角色!A:B,2,FALSE)</f>
        <v>岚汐</v>
      </c>
      <c r="C683" s="8" t="str">
        <f t="shared" si="91"/>
        <v>主动技能1</v>
      </c>
      <c r="D683" s="8">
        <f t="shared" si="93"/>
        <v>17</v>
      </c>
      <c r="E683" s="8">
        <f t="shared" si="94"/>
        <v>18</v>
      </c>
      <c r="F683" s="8">
        <f t="shared" si="95"/>
        <v>1</v>
      </c>
      <c r="G683" s="8">
        <f t="shared" si="92"/>
        <v>12</v>
      </c>
      <c r="H683" t="str">
        <f t="shared" si="96"/>
        <v>岚汐主动技能1等级17</v>
      </c>
      <c r="I683" t="str">
        <f t="shared" si="97"/>
        <v>岚汐主动技能1等级18</v>
      </c>
      <c r="J683" s="1">
        <v>677</v>
      </c>
      <c r="K683" s="1" t="e">
        <f>VLOOKUP(H683,主动技能!$A:$B,2,FALSE)</f>
        <v>#N/A</v>
      </c>
      <c r="L683" s="1">
        <f>_xlfn.IFNA(VLOOKUP(I683,主动技能!$A:$B,2,FALSE),0)</f>
        <v>0</v>
      </c>
      <c r="M683">
        <f t="shared" si="98"/>
        <v>51</v>
      </c>
      <c r="N683" s="1" t="s">
        <v>249</v>
      </c>
      <c r="O683" s="1">
        <f t="shared" ref="O683:O746" si="99">O584</f>
        <v>182</v>
      </c>
      <c r="P683" s="1" t="s">
        <v>250</v>
      </c>
      <c r="Q683" s="1" t="s">
        <v>250</v>
      </c>
    </row>
    <row r="684" spans="2:17" x14ac:dyDescent="0.15">
      <c r="B684" s="8" t="str">
        <f>VLOOKUP(G684,角色!A:B,2,FALSE)</f>
        <v>岚汐</v>
      </c>
      <c r="C684" s="8" t="str">
        <f t="shared" si="91"/>
        <v>主动技能1</v>
      </c>
      <c r="D684" s="8">
        <f t="shared" si="93"/>
        <v>18</v>
      </c>
      <c r="E684" s="8">
        <f t="shared" si="94"/>
        <v>19</v>
      </c>
      <c r="F684" s="8">
        <f t="shared" si="95"/>
        <v>1</v>
      </c>
      <c r="G684" s="8">
        <f t="shared" si="92"/>
        <v>12</v>
      </c>
      <c r="H684" t="str">
        <f t="shared" si="96"/>
        <v>岚汐主动技能1等级18</v>
      </c>
      <c r="I684" t="str">
        <f t="shared" si="97"/>
        <v>岚汐主动技能1等级19</v>
      </c>
      <c r="J684" s="1">
        <v>678</v>
      </c>
      <c r="K684" s="1" t="e">
        <f>VLOOKUP(H684,主动技能!$A:$B,2,FALSE)</f>
        <v>#N/A</v>
      </c>
      <c r="L684" s="1">
        <f>_xlfn.IFNA(VLOOKUP(I684,主动技能!$A:$B,2,FALSE),0)</f>
        <v>0</v>
      </c>
      <c r="M684">
        <f t="shared" si="98"/>
        <v>54</v>
      </c>
      <c r="N684" s="1" t="s">
        <v>249</v>
      </c>
      <c r="O684" s="1">
        <f t="shared" si="99"/>
        <v>183</v>
      </c>
      <c r="P684" s="1" t="s">
        <v>250</v>
      </c>
      <c r="Q684" s="1" t="s">
        <v>250</v>
      </c>
    </row>
    <row r="685" spans="2:17" x14ac:dyDescent="0.15">
      <c r="B685" s="8" t="str">
        <f>VLOOKUP(G685,角色!A:B,2,FALSE)</f>
        <v>岚汐</v>
      </c>
      <c r="C685" s="8" t="str">
        <f t="shared" si="91"/>
        <v>主动技能1</v>
      </c>
      <c r="D685" s="8">
        <f t="shared" si="93"/>
        <v>19</v>
      </c>
      <c r="E685" s="8">
        <f t="shared" si="94"/>
        <v>20</v>
      </c>
      <c r="F685" s="8">
        <f t="shared" si="95"/>
        <v>1</v>
      </c>
      <c r="G685" s="8">
        <f t="shared" si="92"/>
        <v>12</v>
      </c>
      <c r="H685" t="str">
        <f t="shared" si="96"/>
        <v>岚汐主动技能1等级19</v>
      </c>
      <c r="I685" t="str">
        <f t="shared" si="97"/>
        <v>岚汐主动技能1等级20</v>
      </c>
      <c r="J685" s="1">
        <v>679</v>
      </c>
      <c r="K685" s="1" t="e">
        <f>VLOOKUP(H685,主动技能!$A:$B,2,FALSE)</f>
        <v>#N/A</v>
      </c>
      <c r="L685" s="1">
        <f>_xlfn.IFNA(VLOOKUP(I685,主动技能!$A:$B,2,FALSE),0)</f>
        <v>0</v>
      </c>
      <c r="M685">
        <f t="shared" si="98"/>
        <v>57</v>
      </c>
      <c r="N685" s="1" t="s">
        <v>249</v>
      </c>
      <c r="O685" s="1">
        <f t="shared" si="99"/>
        <v>184</v>
      </c>
      <c r="P685" s="1" t="s">
        <v>250</v>
      </c>
      <c r="Q685" s="1" t="s">
        <v>250</v>
      </c>
    </row>
    <row r="686" spans="2:17" x14ac:dyDescent="0.15">
      <c r="B686" s="8" t="str">
        <f>VLOOKUP(G686,角色!A:B,2,FALSE)</f>
        <v>岚汐</v>
      </c>
      <c r="C686" s="8" t="str">
        <f t="shared" si="91"/>
        <v>主动技能1</v>
      </c>
      <c r="D686" s="8">
        <f t="shared" si="93"/>
        <v>20</v>
      </c>
      <c r="E686" s="8">
        <f t="shared" si="94"/>
        <v>21</v>
      </c>
      <c r="F686" s="8">
        <f t="shared" si="95"/>
        <v>1</v>
      </c>
      <c r="G686" s="8">
        <f t="shared" si="92"/>
        <v>12</v>
      </c>
      <c r="H686" t="str">
        <f t="shared" si="96"/>
        <v>岚汐主动技能1等级20</v>
      </c>
      <c r="I686" t="str">
        <f t="shared" si="97"/>
        <v>岚汐主动技能1等级21</v>
      </c>
      <c r="J686" s="1">
        <v>680</v>
      </c>
      <c r="K686" s="1" t="e">
        <f>VLOOKUP(H686,主动技能!$A:$B,2,FALSE)</f>
        <v>#N/A</v>
      </c>
      <c r="L686" s="1">
        <f>_xlfn.IFNA(VLOOKUP(I686,主动技能!$A:$B,2,FALSE),0)</f>
        <v>0</v>
      </c>
      <c r="M686">
        <f t="shared" si="98"/>
        <v>60</v>
      </c>
      <c r="N686" s="1" t="s">
        <v>249</v>
      </c>
      <c r="O686" s="1">
        <f t="shared" si="99"/>
        <v>185</v>
      </c>
      <c r="P686" s="1" t="s">
        <v>250</v>
      </c>
      <c r="Q686" s="1" t="s">
        <v>250</v>
      </c>
    </row>
    <row r="687" spans="2:17" x14ac:dyDescent="0.15">
      <c r="B687" s="8" t="str">
        <f>VLOOKUP(G687,角色!A:B,2,FALSE)</f>
        <v>岚汐</v>
      </c>
      <c r="C687" s="8" t="str">
        <f t="shared" si="91"/>
        <v>主动技能2</v>
      </c>
      <c r="D687" s="8">
        <f t="shared" si="93"/>
        <v>1</v>
      </c>
      <c r="E687" s="8">
        <f t="shared" si="94"/>
        <v>2</v>
      </c>
      <c r="F687" s="8">
        <f t="shared" si="95"/>
        <v>2</v>
      </c>
      <c r="G687" s="8">
        <f t="shared" si="92"/>
        <v>12</v>
      </c>
      <c r="H687" t="str">
        <f t="shared" si="96"/>
        <v>岚汐主动技能2等级1</v>
      </c>
      <c r="I687" t="str">
        <f t="shared" si="97"/>
        <v>岚汐主动技能2等级2</v>
      </c>
      <c r="J687" s="1">
        <v>681</v>
      </c>
      <c r="K687" s="1" t="e">
        <f>VLOOKUP(H687,主动技能!$A:$B,2,FALSE)</f>
        <v>#N/A</v>
      </c>
      <c r="L687" s="1">
        <f>_xlfn.IFNA(VLOOKUP(I687,主动技能!$A:$B,2,FALSE),0)</f>
        <v>0</v>
      </c>
      <c r="M687">
        <f t="shared" si="98"/>
        <v>3</v>
      </c>
      <c r="N687" s="1" t="s">
        <v>249</v>
      </c>
      <c r="O687" s="1">
        <f t="shared" si="99"/>
        <v>186</v>
      </c>
      <c r="P687" s="1" t="s">
        <v>250</v>
      </c>
      <c r="Q687" s="1" t="s">
        <v>250</v>
      </c>
    </row>
    <row r="688" spans="2:17" x14ac:dyDescent="0.15">
      <c r="B688" s="8" t="str">
        <f>VLOOKUP(G688,角色!A:B,2,FALSE)</f>
        <v>岚汐</v>
      </c>
      <c r="C688" s="8" t="str">
        <f t="shared" si="91"/>
        <v>主动技能2</v>
      </c>
      <c r="D688" s="8">
        <f t="shared" si="93"/>
        <v>2</v>
      </c>
      <c r="E688" s="8">
        <f t="shared" si="94"/>
        <v>3</v>
      </c>
      <c r="F688" s="8">
        <f t="shared" si="95"/>
        <v>2</v>
      </c>
      <c r="G688" s="8">
        <f t="shared" si="92"/>
        <v>12</v>
      </c>
      <c r="H688" t="str">
        <f t="shared" si="96"/>
        <v>岚汐主动技能2等级2</v>
      </c>
      <c r="I688" t="str">
        <f t="shared" si="97"/>
        <v>岚汐主动技能2等级3</v>
      </c>
      <c r="J688" s="1">
        <v>682</v>
      </c>
      <c r="K688" s="1" t="e">
        <f>VLOOKUP(H688,主动技能!$A:$B,2,FALSE)</f>
        <v>#N/A</v>
      </c>
      <c r="L688" s="1">
        <f>_xlfn.IFNA(VLOOKUP(I688,主动技能!$A:$B,2,FALSE),0)</f>
        <v>0</v>
      </c>
      <c r="M688">
        <f t="shared" si="98"/>
        <v>6</v>
      </c>
      <c r="N688" s="1" t="s">
        <v>249</v>
      </c>
      <c r="O688" s="1">
        <f t="shared" si="99"/>
        <v>187</v>
      </c>
      <c r="P688" s="1" t="s">
        <v>250</v>
      </c>
      <c r="Q688" s="1" t="s">
        <v>250</v>
      </c>
    </row>
    <row r="689" spans="2:17" x14ac:dyDescent="0.15">
      <c r="B689" s="8" t="str">
        <f>VLOOKUP(G689,角色!A:B,2,FALSE)</f>
        <v>岚汐</v>
      </c>
      <c r="C689" s="8" t="str">
        <f t="shared" si="91"/>
        <v>主动技能2</v>
      </c>
      <c r="D689" s="8">
        <f t="shared" si="93"/>
        <v>3</v>
      </c>
      <c r="E689" s="8">
        <f t="shared" si="94"/>
        <v>4</v>
      </c>
      <c r="F689" s="8">
        <f t="shared" si="95"/>
        <v>2</v>
      </c>
      <c r="G689" s="8">
        <f t="shared" si="92"/>
        <v>12</v>
      </c>
      <c r="H689" t="str">
        <f t="shared" si="96"/>
        <v>岚汐主动技能2等级3</v>
      </c>
      <c r="I689" t="str">
        <f t="shared" si="97"/>
        <v>岚汐主动技能2等级4</v>
      </c>
      <c r="J689" s="1">
        <v>683</v>
      </c>
      <c r="K689" s="1" t="e">
        <f>VLOOKUP(H689,主动技能!$A:$B,2,FALSE)</f>
        <v>#N/A</v>
      </c>
      <c r="L689" s="1">
        <f>_xlfn.IFNA(VLOOKUP(I689,主动技能!$A:$B,2,FALSE),0)</f>
        <v>0</v>
      </c>
      <c r="M689">
        <f t="shared" si="98"/>
        <v>9</v>
      </c>
      <c r="N689" s="1" t="s">
        <v>249</v>
      </c>
      <c r="O689" s="1">
        <f t="shared" si="99"/>
        <v>188</v>
      </c>
      <c r="P689" s="1" t="s">
        <v>250</v>
      </c>
      <c r="Q689" s="1" t="s">
        <v>250</v>
      </c>
    </row>
    <row r="690" spans="2:17" x14ac:dyDescent="0.15">
      <c r="B690" s="8" t="str">
        <f>VLOOKUP(G690,角色!A:B,2,FALSE)</f>
        <v>岚汐</v>
      </c>
      <c r="C690" s="8" t="str">
        <f t="shared" si="91"/>
        <v>主动技能2</v>
      </c>
      <c r="D690" s="8">
        <f t="shared" si="93"/>
        <v>4</v>
      </c>
      <c r="E690" s="8">
        <f t="shared" si="94"/>
        <v>5</v>
      </c>
      <c r="F690" s="8">
        <f t="shared" si="95"/>
        <v>2</v>
      </c>
      <c r="G690" s="8">
        <f t="shared" si="92"/>
        <v>12</v>
      </c>
      <c r="H690" t="str">
        <f t="shared" si="96"/>
        <v>岚汐主动技能2等级4</v>
      </c>
      <c r="I690" t="str">
        <f t="shared" si="97"/>
        <v>岚汐主动技能2等级5</v>
      </c>
      <c r="J690" s="1">
        <v>684</v>
      </c>
      <c r="K690" s="1" t="e">
        <f>VLOOKUP(H690,主动技能!$A:$B,2,FALSE)</f>
        <v>#N/A</v>
      </c>
      <c r="L690" s="1">
        <f>_xlfn.IFNA(VLOOKUP(I690,主动技能!$A:$B,2,FALSE),0)</f>
        <v>0</v>
      </c>
      <c r="M690">
        <f t="shared" si="98"/>
        <v>12</v>
      </c>
      <c r="N690" s="1" t="s">
        <v>249</v>
      </c>
      <c r="O690" s="1">
        <f t="shared" si="99"/>
        <v>189</v>
      </c>
      <c r="P690" s="1" t="s">
        <v>250</v>
      </c>
      <c r="Q690" s="1" t="s">
        <v>250</v>
      </c>
    </row>
    <row r="691" spans="2:17" x14ac:dyDescent="0.15">
      <c r="B691" s="8" t="str">
        <f>VLOOKUP(G691,角色!A:B,2,FALSE)</f>
        <v>岚汐</v>
      </c>
      <c r="C691" s="8" t="str">
        <f t="shared" si="91"/>
        <v>主动技能2</v>
      </c>
      <c r="D691" s="8">
        <f t="shared" si="93"/>
        <v>5</v>
      </c>
      <c r="E691" s="8">
        <f t="shared" si="94"/>
        <v>6</v>
      </c>
      <c r="F691" s="8">
        <f t="shared" si="95"/>
        <v>2</v>
      </c>
      <c r="G691" s="8">
        <f t="shared" si="92"/>
        <v>12</v>
      </c>
      <c r="H691" t="str">
        <f t="shared" si="96"/>
        <v>岚汐主动技能2等级5</v>
      </c>
      <c r="I691" t="str">
        <f t="shared" si="97"/>
        <v>岚汐主动技能2等级6</v>
      </c>
      <c r="J691" s="1">
        <v>685</v>
      </c>
      <c r="K691" s="1" t="e">
        <f>VLOOKUP(H691,主动技能!$A:$B,2,FALSE)</f>
        <v>#N/A</v>
      </c>
      <c r="L691" s="1">
        <f>_xlfn.IFNA(VLOOKUP(I691,主动技能!$A:$B,2,FALSE),0)</f>
        <v>0</v>
      </c>
      <c r="M691">
        <f t="shared" si="98"/>
        <v>15</v>
      </c>
      <c r="N691" s="1" t="s">
        <v>249</v>
      </c>
      <c r="O691" s="1">
        <f t="shared" si="99"/>
        <v>190</v>
      </c>
      <c r="P691" s="1" t="s">
        <v>250</v>
      </c>
      <c r="Q691" s="1" t="s">
        <v>250</v>
      </c>
    </row>
    <row r="692" spans="2:17" x14ac:dyDescent="0.15">
      <c r="B692" s="8" t="str">
        <f>VLOOKUP(G692,角色!A:B,2,FALSE)</f>
        <v>岚汐</v>
      </c>
      <c r="C692" s="8" t="str">
        <f t="shared" si="91"/>
        <v>主动技能2</v>
      </c>
      <c r="D692" s="8">
        <f t="shared" si="93"/>
        <v>6</v>
      </c>
      <c r="E692" s="8">
        <f t="shared" si="94"/>
        <v>7</v>
      </c>
      <c r="F692" s="8">
        <f t="shared" si="95"/>
        <v>2</v>
      </c>
      <c r="G692" s="8">
        <f t="shared" si="92"/>
        <v>12</v>
      </c>
      <c r="H692" t="str">
        <f t="shared" si="96"/>
        <v>岚汐主动技能2等级6</v>
      </c>
      <c r="I692" t="str">
        <f t="shared" si="97"/>
        <v>岚汐主动技能2等级7</v>
      </c>
      <c r="J692" s="1">
        <v>686</v>
      </c>
      <c r="K692" s="1" t="e">
        <f>VLOOKUP(H692,主动技能!$A:$B,2,FALSE)</f>
        <v>#N/A</v>
      </c>
      <c r="L692" s="1">
        <f>_xlfn.IFNA(VLOOKUP(I692,主动技能!$A:$B,2,FALSE),0)</f>
        <v>0</v>
      </c>
      <c r="M692">
        <f t="shared" si="98"/>
        <v>18</v>
      </c>
      <c r="N692" s="1" t="s">
        <v>249</v>
      </c>
      <c r="O692" s="1">
        <f t="shared" si="99"/>
        <v>191</v>
      </c>
      <c r="P692" s="1" t="s">
        <v>250</v>
      </c>
      <c r="Q692" s="1" t="s">
        <v>250</v>
      </c>
    </row>
    <row r="693" spans="2:17" x14ac:dyDescent="0.15">
      <c r="B693" s="8" t="str">
        <f>VLOOKUP(G693,角色!A:B,2,FALSE)</f>
        <v>岚汐</v>
      </c>
      <c r="C693" s="8" t="str">
        <f t="shared" si="91"/>
        <v>主动技能2</v>
      </c>
      <c r="D693" s="8">
        <f t="shared" si="93"/>
        <v>7</v>
      </c>
      <c r="E693" s="8">
        <f t="shared" si="94"/>
        <v>8</v>
      </c>
      <c r="F693" s="8">
        <f t="shared" si="95"/>
        <v>2</v>
      </c>
      <c r="G693" s="8">
        <f t="shared" si="92"/>
        <v>12</v>
      </c>
      <c r="H693" t="str">
        <f t="shared" si="96"/>
        <v>岚汐主动技能2等级7</v>
      </c>
      <c r="I693" t="str">
        <f t="shared" si="97"/>
        <v>岚汐主动技能2等级8</v>
      </c>
      <c r="J693" s="1">
        <v>687</v>
      </c>
      <c r="K693" s="1" t="e">
        <f>VLOOKUP(H693,主动技能!$A:$B,2,FALSE)</f>
        <v>#N/A</v>
      </c>
      <c r="L693" s="1">
        <f>_xlfn.IFNA(VLOOKUP(I693,主动技能!$A:$B,2,FALSE),0)</f>
        <v>0</v>
      </c>
      <c r="M693">
        <f t="shared" si="98"/>
        <v>21</v>
      </c>
      <c r="N693" s="1" t="s">
        <v>249</v>
      </c>
      <c r="O693" s="1">
        <f t="shared" si="99"/>
        <v>192</v>
      </c>
      <c r="P693" s="1" t="s">
        <v>250</v>
      </c>
      <c r="Q693" s="1" t="s">
        <v>250</v>
      </c>
    </row>
    <row r="694" spans="2:17" x14ac:dyDescent="0.15">
      <c r="B694" s="8" t="str">
        <f>VLOOKUP(G694,角色!A:B,2,FALSE)</f>
        <v>岚汐</v>
      </c>
      <c r="C694" s="8" t="str">
        <f t="shared" si="91"/>
        <v>主动技能2</v>
      </c>
      <c r="D694" s="8">
        <f t="shared" si="93"/>
        <v>8</v>
      </c>
      <c r="E694" s="8">
        <f t="shared" si="94"/>
        <v>9</v>
      </c>
      <c r="F694" s="8">
        <f t="shared" si="95"/>
        <v>2</v>
      </c>
      <c r="G694" s="8">
        <f t="shared" si="92"/>
        <v>12</v>
      </c>
      <c r="H694" t="str">
        <f t="shared" si="96"/>
        <v>岚汐主动技能2等级8</v>
      </c>
      <c r="I694" t="str">
        <f t="shared" si="97"/>
        <v>岚汐主动技能2等级9</v>
      </c>
      <c r="J694" s="1">
        <v>688</v>
      </c>
      <c r="K694" s="1" t="e">
        <f>VLOOKUP(H694,主动技能!$A:$B,2,FALSE)</f>
        <v>#N/A</v>
      </c>
      <c r="L694" s="1">
        <f>_xlfn.IFNA(VLOOKUP(I694,主动技能!$A:$B,2,FALSE),0)</f>
        <v>0</v>
      </c>
      <c r="M694">
        <f t="shared" si="98"/>
        <v>24</v>
      </c>
      <c r="N694" s="1" t="s">
        <v>249</v>
      </c>
      <c r="O694" s="1">
        <f t="shared" si="99"/>
        <v>193</v>
      </c>
      <c r="P694" s="1" t="s">
        <v>250</v>
      </c>
      <c r="Q694" s="1" t="s">
        <v>250</v>
      </c>
    </row>
    <row r="695" spans="2:17" x14ac:dyDescent="0.15">
      <c r="B695" s="8" t="str">
        <f>VLOOKUP(G695,角色!A:B,2,FALSE)</f>
        <v>岚汐</v>
      </c>
      <c r="C695" s="8" t="str">
        <f t="shared" si="91"/>
        <v>主动技能2</v>
      </c>
      <c r="D695" s="8">
        <f t="shared" si="93"/>
        <v>9</v>
      </c>
      <c r="E695" s="8">
        <f t="shared" si="94"/>
        <v>10</v>
      </c>
      <c r="F695" s="8">
        <f t="shared" si="95"/>
        <v>2</v>
      </c>
      <c r="G695" s="8">
        <f t="shared" si="92"/>
        <v>12</v>
      </c>
      <c r="H695" t="str">
        <f t="shared" si="96"/>
        <v>岚汐主动技能2等级9</v>
      </c>
      <c r="I695" t="str">
        <f t="shared" si="97"/>
        <v>岚汐主动技能2等级10</v>
      </c>
      <c r="J695" s="1">
        <v>689</v>
      </c>
      <c r="K695" s="1" t="e">
        <f>VLOOKUP(H695,主动技能!$A:$B,2,FALSE)</f>
        <v>#N/A</v>
      </c>
      <c r="L695" s="1">
        <f>_xlfn.IFNA(VLOOKUP(I695,主动技能!$A:$B,2,FALSE),0)</f>
        <v>0</v>
      </c>
      <c r="M695">
        <f t="shared" si="98"/>
        <v>27</v>
      </c>
      <c r="N695" s="1" t="s">
        <v>249</v>
      </c>
      <c r="O695" s="1">
        <f t="shared" si="99"/>
        <v>194</v>
      </c>
      <c r="P695" s="1" t="s">
        <v>250</v>
      </c>
      <c r="Q695" s="1" t="s">
        <v>250</v>
      </c>
    </row>
    <row r="696" spans="2:17" x14ac:dyDescent="0.15">
      <c r="B696" s="8" t="str">
        <f>VLOOKUP(G696,角色!A:B,2,FALSE)</f>
        <v>岚汐</v>
      </c>
      <c r="C696" s="8" t="str">
        <f t="shared" si="91"/>
        <v>主动技能2</v>
      </c>
      <c r="D696" s="8">
        <f t="shared" si="93"/>
        <v>10</v>
      </c>
      <c r="E696" s="8">
        <f t="shared" si="94"/>
        <v>11</v>
      </c>
      <c r="F696" s="8">
        <f t="shared" si="95"/>
        <v>2</v>
      </c>
      <c r="G696" s="8">
        <f t="shared" si="92"/>
        <v>12</v>
      </c>
      <c r="H696" t="str">
        <f t="shared" si="96"/>
        <v>岚汐主动技能2等级10</v>
      </c>
      <c r="I696" t="str">
        <f t="shared" si="97"/>
        <v>岚汐主动技能2等级11</v>
      </c>
      <c r="J696" s="1">
        <v>690</v>
      </c>
      <c r="K696" s="1" t="e">
        <f>VLOOKUP(H696,主动技能!$A:$B,2,FALSE)</f>
        <v>#N/A</v>
      </c>
      <c r="L696" s="1">
        <f>_xlfn.IFNA(VLOOKUP(I696,主动技能!$A:$B,2,FALSE),0)</f>
        <v>0</v>
      </c>
      <c r="M696">
        <f t="shared" si="98"/>
        <v>30</v>
      </c>
      <c r="N696" s="1" t="s">
        <v>249</v>
      </c>
      <c r="O696" s="1">
        <f t="shared" si="99"/>
        <v>195</v>
      </c>
      <c r="P696" s="1" t="s">
        <v>250</v>
      </c>
      <c r="Q696" s="1" t="s">
        <v>250</v>
      </c>
    </row>
    <row r="697" spans="2:17" x14ac:dyDescent="0.15">
      <c r="B697" s="8" t="str">
        <f>VLOOKUP(G697,角色!A:B,2,FALSE)</f>
        <v>岚汐</v>
      </c>
      <c r="C697" s="8" t="str">
        <f t="shared" si="91"/>
        <v>主动技能2</v>
      </c>
      <c r="D697" s="8">
        <f t="shared" si="93"/>
        <v>11</v>
      </c>
      <c r="E697" s="8">
        <f t="shared" si="94"/>
        <v>12</v>
      </c>
      <c r="F697" s="8">
        <f t="shared" si="95"/>
        <v>2</v>
      </c>
      <c r="G697" s="8">
        <f t="shared" si="92"/>
        <v>12</v>
      </c>
      <c r="H697" t="str">
        <f t="shared" si="96"/>
        <v>岚汐主动技能2等级11</v>
      </c>
      <c r="I697" t="str">
        <f t="shared" si="97"/>
        <v>岚汐主动技能2等级12</v>
      </c>
      <c r="J697" s="1">
        <v>691</v>
      </c>
      <c r="K697" s="1" t="e">
        <f>VLOOKUP(H697,主动技能!$A:$B,2,FALSE)</f>
        <v>#N/A</v>
      </c>
      <c r="L697" s="1">
        <f>_xlfn.IFNA(VLOOKUP(I697,主动技能!$A:$B,2,FALSE),0)</f>
        <v>0</v>
      </c>
      <c r="M697">
        <f t="shared" si="98"/>
        <v>33</v>
      </c>
      <c r="N697" s="1" t="s">
        <v>249</v>
      </c>
      <c r="O697" s="1">
        <f t="shared" si="99"/>
        <v>196</v>
      </c>
      <c r="P697" s="1" t="s">
        <v>250</v>
      </c>
      <c r="Q697" s="1" t="s">
        <v>250</v>
      </c>
    </row>
    <row r="698" spans="2:17" x14ac:dyDescent="0.15">
      <c r="B698" s="8" t="str">
        <f>VLOOKUP(G698,角色!A:B,2,FALSE)</f>
        <v>岚汐</v>
      </c>
      <c r="C698" s="8" t="str">
        <f t="shared" si="91"/>
        <v>主动技能2</v>
      </c>
      <c r="D698" s="8">
        <f t="shared" si="93"/>
        <v>12</v>
      </c>
      <c r="E698" s="8">
        <f t="shared" si="94"/>
        <v>13</v>
      </c>
      <c r="F698" s="8">
        <f t="shared" si="95"/>
        <v>2</v>
      </c>
      <c r="G698" s="8">
        <f t="shared" si="92"/>
        <v>12</v>
      </c>
      <c r="H698" t="str">
        <f t="shared" si="96"/>
        <v>岚汐主动技能2等级12</v>
      </c>
      <c r="I698" t="str">
        <f t="shared" si="97"/>
        <v>岚汐主动技能2等级13</v>
      </c>
      <c r="J698" s="1">
        <v>692</v>
      </c>
      <c r="K698" s="1" t="e">
        <f>VLOOKUP(H698,主动技能!$A:$B,2,FALSE)</f>
        <v>#N/A</v>
      </c>
      <c r="L698" s="1">
        <f>_xlfn.IFNA(VLOOKUP(I698,主动技能!$A:$B,2,FALSE),0)</f>
        <v>0</v>
      </c>
      <c r="M698">
        <f t="shared" si="98"/>
        <v>36</v>
      </c>
      <c r="N698" s="1" t="s">
        <v>249</v>
      </c>
      <c r="O698" s="1">
        <f t="shared" si="99"/>
        <v>197</v>
      </c>
      <c r="P698" s="1" t="s">
        <v>250</v>
      </c>
      <c r="Q698" s="1" t="s">
        <v>250</v>
      </c>
    </row>
    <row r="699" spans="2:17" x14ac:dyDescent="0.15">
      <c r="B699" s="8" t="str">
        <f>VLOOKUP(G699,角色!A:B,2,FALSE)</f>
        <v>岚汐</v>
      </c>
      <c r="C699" s="8" t="str">
        <f t="shared" si="91"/>
        <v>主动技能2</v>
      </c>
      <c r="D699" s="8">
        <f t="shared" si="93"/>
        <v>13</v>
      </c>
      <c r="E699" s="8">
        <f t="shared" si="94"/>
        <v>14</v>
      </c>
      <c r="F699" s="8">
        <f t="shared" si="95"/>
        <v>2</v>
      </c>
      <c r="G699" s="8">
        <f t="shared" si="92"/>
        <v>12</v>
      </c>
      <c r="H699" t="str">
        <f t="shared" si="96"/>
        <v>岚汐主动技能2等级13</v>
      </c>
      <c r="I699" t="str">
        <f t="shared" si="97"/>
        <v>岚汐主动技能2等级14</v>
      </c>
      <c r="J699" s="1">
        <v>693</v>
      </c>
      <c r="K699" s="1" t="e">
        <f>VLOOKUP(H699,主动技能!$A:$B,2,FALSE)</f>
        <v>#N/A</v>
      </c>
      <c r="L699" s="1">
        <f>_xlfn.IFNA(VLOOKUP(I699,主动技能!$A:$B,2,FALSE),0)</f>
        <v>0</v>
      </c>
      <c r="M699">
        <f t="shared" si="98"/>
        <v>39</v>
      </c>
      <c r="N699" s="1" t="s">
        <v>249</v>
      </c>
      <c r="O699" s="1">
        <f t="shared" si="99"/>
        <v>198</v>
      </c>
      <c r="P699" s="1" t="s">
        <v>250</v>
      </c>
      <c r="Q699" s="1" t="s">
        <v>250</v>
      </c>
    </row>
    <row r="700" spans="2:17" x14ac:dyDescent="0.15">
      <c r="B700" s="8" t="str">
        <f>VLOOKUP(G700,角色!A:B,2,FALSE)</f>
        <v>岚汐</v>
      </c>
      <c r="C700" s="8" t="str">
        <f t="shared" si="91"/>
        <v>主动技能2</v>
      </c>
      <c r="D700" s="8">
        <f t="shared" si="93"/>
        <v>14</v>
      </c>
      <c r="E700" s="8">
        <f t="shared" si="94"/>
        <v>15</v>
      </c>
      <c r="F700" s="8">
        <f t="shared" si="95"/>
        <v>2</v>
      </c>
      <c r="G700" s="8">
        <f t="shared" si="92"/>
        <v>12</v>
      </c>
      <c r="H700" t="str">
        <f t="shared" si="96"/>
        <v>岚汐主动技能2等级14</v>
      </c>
      <c r="I700" t="str">
        <f t="shared" si="97"/>
        <v>岚汐主动技能2等级15</v>
      </c>
      <c r="J700" s="1">
        <v>694</v>
      </c>
      <c r="K700" s="1" t="e">
        <f>VLOOKUP(H700,主动技能!$A:$B,2,FALSE)</f>
        <v>#N/A</v>
      </c>
      <c r="L700" s="1">
        <f>_xlfn.IFNA(VLOOKUP(I700,主动技能!$A:$B,2,FALSE),0)</f>
        <v>0</v>
      </c>
      <c r="M700">
        <f t="shared" si="98"/>
        <v>42</v>
      </c>
      <c r="N700" s="1" t="s">
        <v>249</v>
      </c>
      <c r="O700" s="1">
        <f t="shared" si="99"/>
        <v>100</v>
      </c>
      <c r="P700" s="1" t="s">
        <v>250</v>
      </c>
      <c r="Q700" s="1" t="s">
        <v>250</v>
      </c>
    </row>
    <row r="701" spans="2:17" x14ac:dyDescent="0.15">
      <c r="B701" s="8" t="str">
        <f>VLOOKUP(G701,角色!A:B,2,FALSE)</f>
        <v>岚汐</v>
      </c>
      <c r="C701" s="8" t="str">
        <f t="shared" si="91"/>
        <v>主动技能2</v>
      </c>
      <c r="D701" s="8">
        <f t="shared" si="93"/>
        <v>15</v>
      </c>
      <c r="E701" s="8">
        <f t="shared" si="94"/>
        <v>16</v>
      </c>
      <c r="F701" s="8">
        <f t="shared" si="95"/>
        <v>2</v>
      </c>
      <c r="G701" s="8">
        <f t="shared" si="92"/>
        <v>12</v>
      </c>
      <c r="H701" t="str">
        <f t="shared" si="96"/>
        <v>岚汐主动技能2等级15</v>
      </c>
      <c r="I701" t="str">
        <f t="shared" si="97"/>
        <v>岚汐主动技能2等级16</v>
      </c>
      <c r="J701" s="1">
        <v>695</v>
      </c>
      <c r="K701" s="1" t="e">
        <f>VLOOKUP(H701,主动技能!$A:$B,2,FALSE)</f>
        <v>#N/A</v>
      </c>
      <c r="L701" s="1">
        <f>_xlfn.IFNA(VLOOKUP(I701,主动技能!$A:$B,2,FALSE),0)</f>
        <v>0</v>
      </c>
      <c r="M701">
        <f t="shared" si="98"/>
        <v>45</v>
      </c>
      <c r="N701" s="1" t="s">
        <v>249</v>
      </c>
      <c r="O701" s="1">
        <f t="shared" si="99"/>
        <v>101</v>
      </c>
      <c r="P701" s="1" t="s">
        <v>250</v>
      </c>
      <c r="Q701" s="1" t="s">
        <v>250</v>
      </c>
    </row>
    <row r="702" spans="2:17" x14ac:dyDescent="0.15">
      <c r="B702" s="8" t="str">
        <f>VLOOKUP(G702,角色!A:B,2,FALSE)</f>
        <v>岚汐</v>
      </c>
      <c r="C702" s="8" t="str">
        <f t="shared" si="91"/>
        <v>主动技能2</v>
      </c>
      <c r="D702" s="8">
        <f t="shared" si="93"/>
        <v>16</v>
      </c>
      <c r="E702" s="8">
        <f t="shared" si="94"/>
        <v>17</v>
      </c>
      <c r="F702" s="8">
        <f t="shared" si="95"/>
        <v>2</v>
      </c>
      <c r="G702" s="8">
        <f t="shared" si="92"/>
        <v>12</v>
      </c>
      <c r="H702" t="str">
        <f t="shared" si="96"/>
        <v>岚汐主动技能2等级16</v>
      </c>
      <c r="I702" t="str">
        <f t="shared" si="97"/>
        <v>岚汐主动技能2等级17</v>
      </c>
      <c r="J702" s="1">
        <v>696</v>
      </c>
      <c r="K702" s="1" t="e">
        <f>VLOOKUP(H702,主动技能!$A:$B,2,FALSE)</f>
        <v>#N/A</v>
      </c>
      <c r="L702" s="1">
        <f>_xlfn.IFNA(VLOOKUP(I702,主动技能!$A:$B,2,FALSE),0)</f>
        <v>0</v>
      </c>
      <c r="M702">
        <f t="shared" si="98"/>
        <v>48</v>
      </c>
      <c r="N702" s="1" t="s">
        <v>249</v>
      </c>
      <c r="O702" s="1">
        <f t="shared" si="99"/>
        <v>102</v>
      </c>
      <c r="P702" s="1" t="s">
        <v>250</v>
      </c>
      <c r="Q702" s="1" t="s">
        <v>250</v>
      </c>
    </row>
    <row r="703" spans="2:17" x14ac:dyDescent="0.15">
      <c r="B703" s="8" t="str">
        <f>VLOOKUP(G703,角色!A:B,2,FALSE)</f>
        <v>岚汐</v>
      </c>
      <c r="C703" s="8" t="str">
        <f t="shared" si="91"/>
        <v>主动技能2</v>
      </c>
      <c r="D703" s="8">
        <f t="shared" si="93"/>
        <v>17</v>
      </c>
      <c r="E703" s="8">
        <f t="shared" si="94"/>
        <v>18</v>
      </c>
      <c r="F703" s="8">
        <f t="shared" si="95"/>
        <v>2</v>
      </c>
      <c r="G703" s="8">
        <f t="shared" si="92"/>
        <v>12</v>
      </c>
      <c r="H703" t="str">
        <f t="shared" si="96"/>
        <v>岚汐主动技能2等级17</v>
      </c>
      <c r="I703" t="str">
        <f t="shared" si="97"/>
        <v>岚汐主动技能2等级18</v>
      </c>
      <c r="J703" s="1">
        <v>697</v>
      </c>
      <c r="K703" s="1" t="e">
        <f>VLOOKUP(H703,主动技能!$A:$B,2,FALSE)</f>
        <v>#N/A</v>
      </c>
      <c r="L703" s="1">
        <f>_xlfn.IFNA(VLOOKUP(I703,主动技能!$A:$B,2,FALSE),0)</f>
        <v>0</v>
      </c>
      <c r="M703">
        <f t="shared" si="98"/>
        <v>51</v>
      </c>
      <c r="N703" s="1" t="s">
        <v>249</v>
      </c>
      <c r="O703" s="1">
        <f t="shared" si="99"/>
        <v>103</v>
      </c>
      <c r="P703" s="1" t="s">
        <v>250</v>
      </c>
      <c r="Q703" s="1" t="s">
        <v>250</v>
      </c>
    </row>
    <row r="704" spans="2:17" x14ac:dyDescent="0.15">
      <c r="B704" s="8" t="str">
        <f>VLOOKUP(G704,角色!A:B,2,FALSE)</f>
        <v>岚汐</v>
      </c>
      <c r="C704" s="8" t="str">
        <f t="shared" si="91"/>
        <v>主动技能2</v>
      </c>
      <c r="D704" s="8">
        <f t="shared" si="93"/>
        <v>18</v>
      </c>
      <c r="E704" s="8">
        <f t="shared" si="94"/>
        <v>19</v>
      </c>
      <c r="F704" s="8">
        <f t="shared" si="95"/>
        <v>2</v>
      </c>
      <c r="G704" s="8">
        <f t="shared" si="92"/>
        <v>12</v>
      </c>
      <c r="H704" t="str">
        <f t="shared" si="96"/>
        <v>岚汐主动技能2等级18</v>
      </c>
      <c r="I704" t="str">
        <f t="shared" si="97"/>
        <v>岚汐主动技能2等级19</v>
      </c>
      <c r="J704" s="1">
        <v>698</v>
      </c>
      <c r="K704" s="1" t="e">
        <f>VLOOKUP(H704,主动技能!$A:$B,2,FALSE)</f>
        <v>#N/A</v>
      </c>
      <c r="L704" s="1">
        <f>_xlfn.IFNA(VLOOKUP(I704,主动技能!$A:$B,2,FALSE),0)</f>
        <v>0</v>
      </c>
      <c r="M704">
        <f t="shared" si="98"/>
        <v>54</v>
      </c>
      <c r="N704" s="1" t="s">
        <v>249</v>
      </c>
      <c r="O704" s="1">
        <f t="shared" si="99"/>
        <v>104</v>
      </c>
      <c r="P704" s="1" t="s">
        <v>250</v>
      </c>
      <c r="Q704" s="1" t="s">
        <v>250</v>
      </c>
    </row>
    <row r="705" spans="2:17" x14ac:dyDescent="0.15">
      <c r="B705" s="8" t="str">
        <f>VLOOKUP(G705,角色!A:B,2,FALSE)</f>
        <v>岚汐</v>
      </c>
      <c r="C705" s="8" t="str">
        <f t="shared" si="91"/>
        <v>主动技能2</v>
      </c>
      <c r="D705" s="8">
        <f t="shared" si="93"/>
        <v>19</v>
      </c>
      <c r="E705" s="8">
        <f t="shared" si="94"/>
        <v>20</v>
      </c>
      <c r="F705" s="8">
        <f t="shared" si="95"/>
        <v>2</v>
      </c>
      <c r="G705" s="8">
        <f t="shared" si="92"/>
        <v>12</v>
      </c>
      <c r="H705" t="str">
        <f t="shared" si="96"/>
        <v>岚汐主动技能2等级19</v>
      </c>
      <c r="I705" t="str">
        <f t="shared" si="97"/>
        <v>岚汐主动技能2等级20</v>
      </c>
      <c r="J705" s="1">
        <v>699</v>
      </c>
      <c r="K705" s="1" t="e">
        <f>VLOOKUP(H705,主动技能!$A:$B,2,FALSE)</f>
        <v>#N/A</v>
      </c>
      <c r="L705" s="1">
        <f>_xlfn.IFNA(VLOOKUP(I705,主动技能!$A:$B,2,FALSE),0)</f>
        <v>0</v>
      </c>
      <c r="M705">
        <f t="shared" si="98"/>
        <v>57</v>
      </c>
      <c r="N705" s="1" t="s">
        <v>249</v>
      </c>
      <c r="O705" s="1">
        <f t="shared" si="99"/>
        <v>105</v>
      </c>
      <c r="P705" s="1" t="s">
        <v>250</v>
      </c>
      <c r="Q705" s="1" t="s">
        <v>250</v>
      </c>
    </row>
    <row r="706" spans="2:17" x14ac:dyDescent="0.15">
      <c r="B706" s="8" t="str">
        <f>VLOOKUP(G706,角色!A:B,2,FALSE)</f>
        <v>岚汐</v>
      </c>
      <c r="C706" s="8" t="str">
        <f t="shared" si="91"/>
        <v>主动技能2</v>
      </c>
      <c r="D706" s="8">
        <f t="shared" si="93"/>
        <v>20</v>
      </c>
      <c r="E706" s="8">
        <f t="shared" si="94"/>
        <v>21</v>
      </c>
      <c r="F706" s="8">
        <f t="shared" si="95"/>
        <v>2</v>
      </c>
      <c r="G706" s="8">
        <f t="shared" si="92"/>
        <v>12</v>
      </c>
      <c r="H706" t="str">
        <f t="shared" si="96"/>
        <v>岚汐主动技能2等级20</v>
      </c>
      <c r="I706" t="str">
        <f t="shared" si="97"/>
        <v>岚汐主动技能2等级21</v>
      </c>
      <c r="J706" s="1">
        <v>700</v>
      </c>
      <c r="K706" s="1" t="e">
        <f>VLOOKUP(H706,主动技能!$A:$B,2,FALSE)</f>
        <v>#N/A</v>
      </c>
      <c r="L706" s="1">
        <f>_xlfn.IFNA(VLOOKUP(I706,主动技能!$A:$B,2,FALSE),0)</f>
        <v>0</v>
      </c>
      <c r="M706">
        <f t="shared" si="98"/>
        <v>60</v>
      </c>
      <c r="N706" s="1" t="s">
        <v>249</v>
      </c>
      <c r="O706" s="1">
        <f t="shared" si="99"/>
        <v>106</v>
      </c>
      <c r="P706" s="1" t="s">
        <v>250</v>
      </c>
      <c r="Q706" s="1" t="s">
        <v>250</v>
      </c>
    </row>
    <row r="707" spans="2:17" x14ac:dyDescent="0.15">
      <c r="B707" s="8" t="str">
        <f>VLOOKUP(G707,角色!A:B,2,FALSE)</f>
        <v>岚汐</v>
      </c>
      <c r="C707" s="8" t="str">
        <f t="shared" si="91"/>
        <v>主动技能3</v>
      </c>
      <c r="D707" s="8">
        <f t="shared" si="93"/>
        <v>1</v>
      </c>
      <c r="E707" s="8">
        <f t="shared" si="94"/>
        <v>2</v>
      </c>
      <c r="F707" s="8">
        <f t="shared" si="95"/>
        <v>3</v>
      </c>
      <c r="G707" s="8">
        <f t="shared" si="92"/>
        <v>12</v>
      </c>
      <c r="H707" t="str">
        <f t="shared" si="96"/>
        <v>岚汐主动技能3等级1</v>
      </c>
      <c r="I707" t="str">
        <f t="shared" si="97"/>
        <v>岚汐主动技能3等级2</v>
      </c>
      <c r="J707" s="1">
        <v>701</v>
      </c>
      <c r="K707" s="1" t="e">
        <f>VLOOKUP(H707,主动技能!$A:$B,2,FALSE)</f>
        <v>#N/A</v>
      </c>
      <c r="L707" s="1">
        <f>_xlfn.IFNA(VLOOKUP(I707,主动技能!$A:$B,2,FALSE),0)</f>
        <v>0</v>
      </c>
      <c r="M707">
        <f t="shared" si="98"/>
        <v>3</v>
      </c>
      <c r="N707" s="1" t="s">
        <v>249</v>
      </c>
      <c r="O707" s="1">
        <f t="shared" si="99"/>
        <v>107</v>
      </c>
      <c r="P707" s="1" t="s">
        <v>250</v>
      </c>
      <c r="Q707" s="1" t="s">
        <v>250</v>
      </c>
    </row>
    <row r="708" spans="2:17" x14ac:dyDescent="0.15">
      <c r="B708" s="8" t="str">
        <f>VLOOKUP(G708,角色!A:B,2,FALSE)</f>
        <v>岚汐</v>
      </c>
      <c r="C708" s="8" t="str">
        <f t="shared" si="91"/>
        <v>主动技能3</v>
      </c>
      <c r="D708" s="8">
        <f t="shared" si="93"/>
        <v>2</v>
      </c>
      <c r="E708" s="8">
        <f t="shared" si="94"/>
        <v>3</v>
      </c>
      <c r="F708" s="8">
        <f t="shared" si="95"/>
        <v>3</v>
      </c>
      <c r="G708" s="8">
        <f t="shared" si="92"/>
        <v>12</v>
      </c>
      <c r="H708" t="str">
        <f t="shared" si="96"/>
        <v>岚汐主动技能3等级2</v>
      </c>
      <c r="I708" t="str">
        <f t="shared" si="97"/>
        <v>岚汐主动技能3等级3</v>
      </c>
      <c r="J708" s="1">
        <v>702</v>
      </c>
      <c r="K708" s="1" t="e">
        <f>VLOOKUP(H708,主动技能!$A:$B,2,FALSE)</f>
        <v>#N/A</v>
      </c>
      <c r="L708" s="1">
        <f>_xlfn.IFNA(VLOOKUP(I708,主动技能!$A:$B,2,FALSE),0)</f>
        <v>0</v>
      </c>
      <c r="M708">
        <f t="shared" si="98"/>
        <v>6</v>
      </c>
      <c r="N708" s="1" t="s">
        <v>249</v>
      </c>
      <c r="O708" s="1">
        <f t="shared" si="99"/>
        <v>108</v>
      </c>
      <c r="P708" s="1" t="s">
        <v>250</v>
      </c>
      <c r="Q708" s="1" t="s">
        <v>250</v>
      </c>
    </row>
    <row r="709" spans="2:17" x14ac:dyDescent="0.15">
      <c r="B709" s="8" t="str">
        <f>VLOOKUP(G709,角色!A:B,2,FALSE)</f>
        <v>岚汐</v>
      </c>
      <c r="C709" s="8" t="str">
        <f t="shared" si="91"/>
        <v>主动技能3</v>
      </c>
      <c r="D709" s="8">
        <f t="shared" si="93"/>
        <v>3</v>
      </c>
      <c r="E709" s="8">
        <f t="shared" si="94"/>
        <v>4</v>
      </c>
      <c r="F709" s="8">
        <f t="shared" si="95"/>
        <v>3</v>
      </c>
      <c r="G709" s="8">
        <f t="shared" si="92"/>
        <v>12</v>
      </c>
      <c r="H709" t="str">
        <f t="shared" si="96"/>
        <v>岚汐主动技能3等级3</v>
      </c>
      <c r="I709" t="str">
        <f t="shared" si="97"/>
        <v>岚汐主动技能3等级4</v>
      </c>
      <c r="J709" s="1">
        <v>703</v>
      </c>
      <c r="K709" s="1" t="e">
        <f>VLOOKUP(H709,主动技能!$A:$B,2,FALSE)</f>
        <v>#N/A</v>
      </c>
      <c r="L709" s="1">
        <f>_xlfn.IFNA(VLOOKUP(I709,主动技能!$A:$B,2,FALSE),0)</f>
        <v>0</v>
      </c>
      <c r="M709">
        <f t="shared" si="98"/>
        <v>9</v>
      </c>
      <c r="N709" s="1" t="s">
        <v>249</v>
      </c>
      <c r="O709" s="1">
        <f t="shared" si="99"/>
        <v>109</v>
      </c>
      <c r="P709" s="1" t="s">
        <v>250</v>
      </c>
      <c r="Q709" s="1" t="s">
        <v>250</v>
      </c>
    </row>
    <row r="710" spans="2:17" x14ac:dyDescent="0.15">
      <c r="B710" s="8" t="str">
        <f>VLOOKUP(G710,角色!A:B,2,FALSE)</f>
        <v>岚汐</v>
      </c>
      <c r="C710" s="8" t="str">
        <f t="shared" si="91"/>
        <v>主动技能3</v>
      </c>
      <c r="D710" s="8">
        <f t="shared" si="93"/>
        <v>4</v>
      </c>
      <c r="E710" s="8">
        <f t="shared" si="94"/>
        <v>5</v>
      </c>
      <c r="F710" s="8">
        <f t="shared" si="95"/>
        <v>3</v>
      </c>
      <c r="G710" s="8">
        <f t="shared" si="92"/>
        <v>12</v>
      </c>
      <c r="H710" t="str">
        <f t="shared" si="96"/>
        <v>岚汐主动技能3等级4</v>
      </c>
      <c r="I710" t="str">
        <f t="shared" si="97"/>
        <v>岚汐主动技能3等级5</v>
      </c>
      <c r="J710" s="1">
        <v>704</v>
      </c>
      <c r="K710" s="1" t="e">
        <f>VLOOKUP(H710,主动技能!$A:$B,2,FALSE)</f>
        <v>#N/A</v>
      </c>
      <c r="L710" s="1">
        <f>_xlfn.IFNA(VLOOKUP(I710,主动技能!$A:$B,2,FALSE),0)</f>
        <v>0</v>
      </c>
      <c r="M710">
        <f t="shared" si="98"/>
        <v>12</v>
      </c>
      <c r="N710" s="1" t="s">
        <v>249</v>
      </c>
      <c r="O710" s="1">
        <f t="shared" si="99"/>
        <v>110</v>
      </c>
      <c r="P710" s="1" t="s">
        <v>250</v>
      </c>
      <c r="Q710" s="1" t="s">
        <v>250</v>
      </c>
    </row>
    <row r="711" spans="2:17" x14ac:dyDescent="0.15">
      <c r="B711" s="8" t="str">
        <f>VLOOKUP(G711,角色!A:B,2,FALSE)</f>
        <v>岚汐</v>
      </c>
      <c r="C711" s="8" t="str">
        <f t="shared" si="91"/>
        <v>主动技能3</v>
      </c>
      <c r="D711" s="8">
        <f t="shared" si="93"/>
        <v>5</v>
      </c>
      <c r="E711" s="8">
        <f t="shared" si="94"/>
        <v>6</v>
      </c>
      <c r="F711" s="8">
        <f t="shared" si="95"/>
        <v>3</v>
      </c>
      <c r="G711" s="8">
        <f t="shared" si="92"/>
        <v>12</v>
      </c>
      <c r="H711" t="str">
        <f t="shared" si="96"/>
        <v>岚汐主动技能3等级5</v>
      </c>
      <c r="I711" t="str">
        <f t="shared" si="97"/>
        <v>岚汐主动技能3等级6</v>
      </c>
      <c r="J711" s="1">
        <v>705</v>
      </c>
      <c r="K711" s="1" t="e">
        <f>VLOOKUP(H711,主动技能!$A:$B,2,FALSE)</f>
        <v>#N/A</v>
      </c>
      <c r="L711" s="1">
        <f>_xlfn.IFNA(VLOOKUP(I711,主动技能!$A:$B,2,FALSE),0)</f>
        <v>0</v>
      </c>
      <c r="M711">
        <f t="shared" si="98"/>
        <v>15</v>
      </c>
      <c r="N711" s="1" t="s">
        <v>249</v>
      </c>
      <c r="O711" s="1">
        <f t="shared" si="99"/>
        <v>111</v>
      </c>
      <c r="P711" s="1" t="s">
        <v>250</v>
      </c>
      <c r="Q711" s="1" t="s">
        <v>250</v>
      </c>
    </row>
    <row r="712" spans="2:17" x14ac:dyDescent="0.15">
      <c r="B712" s="8" t="str">
        <f>VLOOKUP(G712,角色!A:B,2,FALSE)</f>
        <v>岚汐</v>
      </c>
      <c r="C712" s="8" t="str">
        <f t="shared" ref="C712:C775" si="100">C$4&amp;F712</f>
        <v>主动技能3</v>
      </c>
      <c r="D712" s="8">
        <f t="shared" si="93"/>
        <v>6</v>
      </c>
      <c r="E712" s="8">
        <f t="shared" si="94"/>
        <v>7</v>
      </c>
      <c r="F712" s="8">
        <f t="shared" si="95"/>
        <v>3</v>
      </c>
      <c r="G712" s="8">
        <f t="shared" ref="G712:G775" si="101">IF((F712=1)*(D712=1),G711+1,G711)</f>
        <v>12</v>
      </c>
      <c r="H712" t="str">
        <f t="shared" si="96"/>
        <v>岚汐主动技能3等级6</v>
      </c>
      <c r="I712" t="str">
        <f t="shared" si="97"/>
        <v>岚汐主动技能3等级7</v>
      </c>
      <c r="J712" s="1">
        <v>706</v>
      </c>
      <c r="K712" s="1" t="e">
        <f>VLOOKUP(H712,主动技能!$A:$B,2,FALSE)</f>
        <v>#N/A</v>
      </c>
      <c r="L712" s="1">
        <f>_xlfn.IFNA(VLOOKUP(I712,主动技能!$A:$B,2,FALSE),0)</f>
        <v>0</v>
      </c>
      <c r="M712">
        <f t="shared" si="98"/>
        <v>18</v>
      </c>
      <c r="N712" s="1" t="s">
        <v>249</v>
      </c>
      <c r="O712" s="1">
        <f t="shared" si="99"/>
        <v>112</v>
      </c>
      <c r="P712" s="1" t="s">
        <v>250</v>
      </c>
      <c r="Q712" s="1" t="s">
        <v>250</v>
      </c>
    </row>
    <row r="713" spans="2:17" x14ac:dyDescent="0.15">
      <c r="B713" s="8" t="str">
        <f>VLOOKUP(G713,角色!A:B,2,FALSE)</f>
        <v>岚汐</v>
      </c>
      <c r="C713" s="8" t="str">
        <f t="shared" si="100"/>
        <v>主动技能3</v>
      </c>
      <c r="D713" s="8">
        <f t="shared" ref="D713:D776" si="102">IF(D712=D$5,1,D712+1)</f>
        <v>7</v>
      </c>
      <c r="E713" s="8">
        <f t="shared" ref="E713:E776" si="103">IF(E712=E$5,2,E712+1)</f>
        <v>8</v>
      </c>
      <c r="F713" s="8">
        <f t="shared" ref="F713:F776" si="104">IF(D713=1,IF(F712=$F$5,1,F712+1),F712)</f>
        <v>3</v>
      </c>
      <c r="G713" s="8">
        <f t="shared" si="101"/>
        <v>12</v>
      </c>
      <c r="H713" t="str">
        <f t="shared" si="96"/>
        <v>岚汐主动技能3等级7</v>
      </c>
      <c r="I713" t="str">
        <f t="shared" si="97"/>
        <v>岚汐主动技能3等级8</v>
      </c>
      <c r="J713" s="1">
        <v>707</v>
      </c>
      <c r="K713" s="1" t="e">
        <f>VLOOKUP(H713,主动技能!$A:$B,2,FALSE)</f>
        <v>#N/A</v>
      </c>
      <c r="L713" s="1">
        <f>_xlfn.IFNA(VLOOKUP(I713,主动技能!$A:$B,2,FALSE),0)</f>
        <v>0</v>
      </c>
      <c r="M713">
        <f t="shared" si="98"/>
        <v>21</v>
      </c>
      <c r="N713" s="1" t="s">
        <v>249</v>
      </c>
      <c r="O713" s="1">
        <f t="shared" si="99"/>
        <v>113</v>
      </c>
      <c r="P713" s="1" t="s">
        <v>250</v>
      </c>
      <c r="Q713" s="1" t="s">
        <v>250</v>
      </c>
    </row>
    <row r="714" spans="2:17" x14ac:dyDescent="0.15">
      <c r="B714" s="8" t="str">
        <f>VLOOKUP(G714,角色!A:B,2,FALSE)</f>
        <v>岚汐</v>
      </c>
      <c r="C714" s="8" t="str">
        <f t="shared" si="100"/>
        <v>主动技能3</v>
      </c>
      <c r="D714" s="8">
        <f t="shared" si="102"/>
        <v>8</v>
      </c>
      <c r="E714" s="8">
        <f t="shared" si="103"/>
        <v>9</v>
      </c>
      <c r="F714" s="8">
        <f t="shared" si="104"/>
        <v>3</v>
      </c>
      <c r="G714" s="8">
        <f t="shared" si="101"/>
        <v>12</v>
      </c>
      <c r="H714" t="str">
        <f t="shared" si="96"/>
        <v>岚汐主动技能3等级8</v>
      </c>
      <c r="I714" t="str">
        <f t="shared" si="97"/>
        <v>岚汐主动技能3等级9</v>
      </c>
      <c r="J714" s="1">
        <v>708</v>
      </c>
      <c r="K714" s="1" t="e">
        <f>VLOOKUP(H714,主动技能!$A:$B,2,FALSE)</f>
        <v>#N/A</v>
      </c>
      <c r="L714" s="1">
        <f>_xlfn.IFNA(VLOOKUP(I714,主动技能!$A:$B,2,FALSE),0)</f>
        <v>0</v>
      </c>
      <c r="M714">
        <f t="shared" si="98"/>
        <v>24</v>
      </c>
      <c r="N714" s="1" t="s">
        <v>249</v>
      </c>
      <c r="O714" s="1">
        <f t="shared" si="99"/>
        <v>114</v>
      </c>
      <c r="P714" s="1" t="s">
        <v>250</v>
      </c>
      <c r="Q714" s="1" t="s">
        <v>250</v>
      </c>
    </row>
    <row r="715" spans="2:17" x14ac:dyDescent="0.15">
      <c r="B715" s="8" t="str">
        <f>VLOOKUP(G715,角色!A:B,2,FALSE)</f>
        <v>岚汐</v>
      </c>
      <c r="C715" s="8" t="str">
        <f t="shared" si="100"/>
        <v>主动技能3</v>
      </c>
      <c r="D715" s="8">
        <f t="shared" si="102"/>
        <v>9</v>
      </c>
      <c r="E715" s="8">
        <f t="shared" si="103"/>
        <v>10</v>
      </c>
      <c r="F715" s="8">
        <f t="shared" si="104"/>
        <v>3</v>
      </c>
      <c r="G715" s="8">
        <f t="shared" si="101"/>
        <v>12</v>
      </c>
      <c r="H715" t="str">
        <f t="shared" si="96"/>
        <v>岚汐主动技能3等级9</v>
      </c>
      <c r="I715" t="str">
        <f t="shared" si="97"/>
        <v>岚汐主动技能3等级10</v>
      </c>
      <c r="J715" s="1">
        <v>709</v>
      </c>
      <c r="K715" s="1" t="e">
        <f>VLOOKUP(H715,主动技能!$A:$B,2,FALSE)</f>
        <v>#N/A</v>
      </c>
      <c r="L715" s="1">
        <f>_xlfn.IFNA(VLOOKUP(I715,主动技能!$A:$B,2,FALSE),0)</f>
        <v>0</v>
      </c>
      <c r="M715">
        <f t="shared" si="98"/>
        <v>27</v>
      </c>
      <c r="N715" s="1" t="s">
        <v>249</v>
      </c>
      <c r="O715" s="1">
        <f t="shared" si="99"/>
        <v>115</v>
      </c>
      <c r="P715" s="1" t="s">
        <v>250</v>
      </c>
      <c r="Q715" s="1" t="s">
        <v>250</v>
      </c>
    </row>
    <row r="716" spans="2:17" x14ac:dyDescent="0.15">
      <c r="B716" s="8" t="str">
        <f>VLOOKUP(G716,角色!A:B,2,FALSE)</f>
        <v>岚汐</v>
      </c>
      <c r="C716" s="8" t="str">
        <f t="shared" si="100"/>
        <v>主动技能3</v>
      </c>
      <c r="D716" s="8">
        <f t="shared" si="102"/>
        <v>10</v>
      </c>
      <c r="E716" s="8">
        <f t="shared" si="103"/>
        <v>11</v>
      </c>
      <c r="F716" s="8">
        <f t="shared" si="104"/>
        <v>3</v>
      </c>
      <c r="G716" s="8">
        <f t="shared" si="101"/>
        <v>12</v>
      </c>
      <c r="H716" t="str">
        <f t="shared" si="96"/>
        <v>岚汐主动技能3等级10</v>
      </c>
      <c r="I716" t="str">
        <f t="shared" si="97"/>
        <v>岚汐主动技能3等级11</v>
      </c>
      <c r="J716" s="1">
        <v>710</v>
      </c>
      <c r="K716" s="1" t="e">
        <f>VLOOKUP(H716,主动技能!$A:$B,2,FALSE)</f>
        <v>#N/A</v>
      </c>
      <c r="L716" s="1">
        <f>_xlfn.IFNA(VLOOKUP(I716,主动技能!$A:$B,2,FALSE),0)</f>
        <v>0</v>
      </c>
      <c r="M716">
        <f t="shared" si="98"/>
        <v>30</v>
      </c>
      <c r="N716" s="1" t="s">
        <v>249</v>
      </c>
      <c r="O716" s="1">
        <f t="shared" si="99"/>
        <v>116</v>
      </c>
      <c r="P716" s="1" t="s">
        <v>250</v>
      </c>
      <c r="Q716" s="1" t="s">
        <v>250</v>
      </c>
    </row>
    <row r="717" spans="2:17" x14ac:dyDescent="0.15">
      <c r="B717" s="8" t="str">
        <f>VLOOKUP(G717,角色!A:B,2,FALSE)</f>
        <v>岚汐</v>
      </c>
      <c r="C717" s="8" t="str">
        <f t="shared" si="100"/>
        <v>主动技能3</v>
      </c>
      <c r="D717" s="8">
        <f t="shared" si="102"/>
        <v>11</v>
      </c>
      <c r="E717" s="8">
        <f t="shared" si="103"/>
        <v>12</v>
      </c>
      <c r="F717" s="8">
        <f t="shared" si="104"/>
        <v>3</v>
      </c>
      <c r="G717" s="8">
        <f t="shared" si="101"/>
        <v>12</v>
      </c>
      <c r="H717" t="str">
        <f t="shared" si="96"/>
        <v>岚汐主动技能3等级11</v>
      </c>
      <c r="I717" t="str">
        <f t="shared" si="97"/>
        <v>岚汐主动技能3等级12</v>
      </c>
      <c r="J717" s="1">
        <v>711</v>
      </c>
      <c r="K717" s="1" t="e">
        <f>VLOOKUP(H717,主动技能!$A:$B,2,FALSE)</f>
        <v>#N/A</v>
      </c>
      <c r="L717" s="1">
        <f>_xlfn.IFNA(VLOOKUP(I717,主动技能!$A:$B,2,FALSE),0)</f>
        <v>0</v>
      </c>
      <c r="M717">
        <f t="shared" si="98"/>
        <v>33</v>
      </c>
      <c r="N717" s="1" t="s">
        <v>249</v>
      </c>
      <c r="O717" s="1">
        <f t="shared" si="99"/>
        <v>117</v>
      </c>
      <c r="P717" s="1" t="s">
        <v>250</v>
      </c>
      <c r="Q717" s="1" t="s">
        <v>250</v>
      </c>
    </row>
    <row r="718" spans="2:17" x14ac:dyDescent="0.15">
      <c r="B718" s="8" t="str">
        <f>VLOOKUP(G718,角色!A:B,2,FALSE)</f>
        <v>岚汐</v>
      </c>
      <c r="C718" s="8" t="str">
        <f t="shared" si="100"/>
        <v>主动技能3</v>
      </c>
      <c r="D718" s="8">
        <f t="shared" si="102"/>
        <v>12</v>
      </c>
      <c r="E718" s="8">
        <f t="shared" si="103"/>
        <v>13</v>
      </c>
      <c r="F718" s="8">
        <f t="shared" si="104"/>
        <v>3</v>
      </c>
      <c r="G718" s="8">
        <f t="shared" si="101"/>
        <v>12</v>
      </c>
      <c r="H718" t="str">
        <f t="shared" si="96"/>
        <v>岚汐主动技能3等级12</v>
      </c>
      <c r="I718" t="str">
        <f t="shared" si="97"/>
        <v>岚汐主动技能3等级13</v>
      </c>
      <c r="J718" s="1">
        <v>712</v>
      </c>
      <c r="K718" s="1" t="e">
        <f>VLOOKUP(H718,主动技能!$A:$B,2,FALSE)</f>
        <v>#N/A</v>
      </c>
      <c r="L718" s="1">
        <f>_xlfn.IFNA(VLOOKUP(I718,主动技能!$A:$B,2,FALSE),0)</f>
        <v>0</v>
      </c>
      <c r="M718">
        <f t="shared" si="98"/>
        <v>36</v>
      </c>
      <c r="N718" s="1" t="s">
        <v>249</v>
      </c>
      <c r="O718" s="1">
        <f t="shared" si="99"/>
        <v>118</v>
      </c>
      <c r="P718" s="1" t="s">
        <v>250</v>
      </c>
      <c r="Q718" s="1" t="s">
        <v>250</v>
      </c>
    </row>
    <row r="719" spans="2:17" x14ac:dyDescent="0.15">
      <c r="B719" s="8" t="str">
        <f>VLOOKUP(G719,角色!A:B,2,FALSE)</f>
        <v>岚汐</v>
      </c>
      <c r="C719" s="8" t="str">
        <f t="shared" si="100"/>
        <v>主动技能3</v>
      </c>
      <c r="D719" s="8">
        <f t="shared" si="102"/>
        <v>13</v>
      </c>
      <c r="E719" s="8">
        <f t="shared" si="103"/>
        <v>14</v>
      </c>
      <c r="F719" s="8">
        <f t="shared" si="104"/>
        <v>3</v>
      </c>
      <c r="G719" s="8">
        <f t="shared" si="101"/>
        <v>12</v>
      </c>
      <c r="H719" t="str">
        <f t="shared" si="96"/>
        <v>岚汐主动技能3等级13</v>
      </c>
      <c r="I719" t="str">
        <f t="shared" si="97"/>
        <v>岚汐主动技能3等级14</v>
      </c>
      <c r="J719" s="1">
        <v>713</v>
      </c>
      <c r="K719" s="1" t="e">
        <f>VLOOKUP(H719,主动技能!$A:$B,2,FALSE)</f>
        <v>#N/A</v>
      </c>
      <c r="L719" s="1">
        <f>_xlfn.IFNA(VLOOKUP(I719,主动技能!$A:$B,2,FALSE),0)</f>
        <v>0</v>
      </c>
      <c r="M719">
        <f t="shared" si="98"/>
        <v>39</v>
      </c>
      <c r="N719" s="1" t="s">
        <v>249</v>
      </c>
      <c r="O719" s="1">
        <f t="shared" si="99"/>
        <v>119</v>
      </c>
      <c r="P719" s="1" t="s">
        <v>250</v>
      </c>
      <c r="Q719" s="1" t="s">
        <v>250</v>
      </c>
    </row>
    <row r="720" spans="2:17" x14ac:dyDescent="0.15">
      <c r="B720" s="8" t="str">
        <f>VLOOKUP(G720,角色!A:B,2,FALSE)</f>
        <v>岚汐</v>
      </c>
      <c r="C720" s="8" t="str">
        <f t="shared" si="100"/>
        <v>主动技能3</v>
      </c>
      <c r="D720" s="8">
        <f t="shared" si="102"/>
        <v>14</v>
      </c>
      <c r="E720" s="8">
        <f t="shared" si="103"/>
        <v>15</v>
      </c>
      <c r="F720" s="8">
        <f t="shared" si="104"/>
        <v>3</v>
      </c>
      <c r="G720" s="8">
        <f t="shared" si="101"/>
        <v>12</v>
      </c>
      <c r="H720" t="str">
        <f t="shared" si="96"/>
        <v>岚汐主动技能3等级14</v>
      </c>
      <c r="I720" t="str">
        <f t="shared" si="97"/>
        <v>岚汐主动技能3等级15</v>
      </c>
      <c r="J720" s="1">
        <v>714</v>
      </c>
      <c r="K720" s="1" t="e">
        <f>VLOOKUP(H720,主动技能!$A:$B,2,FALSE)</f>
        <v>#N/A</v>
      </c>
      <c r="L720" s="1">
        <f>_xlfn.IFNA(VLOOKUP(I720,主动技能!$A:$B,2,FALSE),0)</f>
        <v>0</v>
      </c>
      <c r="M720">
        <f t="shared" si="98"/>
        <v>42</v>
      </c>
      <c r="N720" s="1" t="s">
        <v>249</v>
      </c>
      <c r="O720" s="1">
        <f t="shared" si="99"/>
        <v>120</v>
      </c>
      <c r="P720" s="1" t="s">
        <v>250</v>
      </c>
      <c r="Q720" s="1" t="s">
        <v>250</v>
      </c>
    </row>
    <row r="721" spans="2:17" x14ac:dyDescent="0.15">
      <c r="B721" s="8" t="str">
        <f>VLOOKUP(G721,角色!A:B,2,FALSE)</f>
        <v>岚汐</v>
      </c>
      <c r="C721" s="8" t="str">
        <f t="shared" si="100"/>
        <v>主动技能3</v>
      </c>
      <c r="D721" s="8">
        <f t="shared" si="102"/>
        <v>15</v>
      </c>
      <c r="E721" s="8">
        <f t="shared" si="103"/>
        <v>16</v>
      </c>
      <c r="F721" s="8">
        <f t="shared" si="104"/>
        <v>3</v>
      </c>
      <c r="G721" s="8">
        <f t="shared" si="101"/>
        <v>12</v>
      </c>
      <c r="H721" t="str">
        <f t="shared" si="96"/>
        <v>岚汐主动技能3等级15</v>
      </c>
      <c r="I721" t="str">
        <f t="shared" si="97"/>
        <v>岚汐主动技能3等级16</v>
      </c>
      <c r="J721" s="1">
        <v>715</v>
      </c>
      <c r="K721" s="1" t="e">
        <f>VLOOKUP(H721,主动技能!$A:$B,2,FALSE)</f>
        <v>#N/A</v>
      </c>
      <c r="L721" s="1">
        <f>_xlfn.IFNA(VLOOKUP(I721,主动技能!$A:$B,2,FALSE),0)</f>
        <v>0</v>
      </c>
      <c r="M721">
        <f t="shared" si="98"/>
        <v>45</v>
      </c>
      <c r="N721" s="1" t="s">
        <v>249</v>
      </c>
      <c r="O721" s="1">
        <f t="shared" si="99"/>
        <v>121</v>
      </c>
      <c r="P721" s="1" t="s">
        <v>250</v>
      </c>
      <c r="Q721" s="1" t="s">
        <v>250</v>
      </c>
    </row>
    <row r="722" spans="2:17" x14ac:dyDescent="0.15">
      <c r="B722" s="8" t="str">
        <f>VLOOKUP(G722,角色!A:B,2,FALSE)</f>
        <v>岚汐</v>
      </c>
      <c r="C722" s="8" t="str">
        <f t="shared" si="100"/>
        <v>主动技能3</v>
      </c>
      <c r="D722" s="8">
        <f t="shared" si="102"/>
        <v>16</v>
      </c>
      <c r="E722" s="8">
        <f t="shared" si="103"/>
        <v>17</v>
      </c>
      <c r="F722" s="8">
        <f t="shared" si="104"/>
        <v>3</v>
      </c>
      <c r="G722" s="8">
        <f t="shared" si="101"/>
        <v>12</v>
      </c>
      <c r="H722" t="str">
        <f t="shared" si="96"/>
        <v>岚汐主动技能3等级16</v>
      </c>
      <c r="I722" t="str">
        <f t="shared" si="97"/>
        <v>岚汐主动技能3等级17</v>
      </c>
      <c r="J722" s="1">
        <v>716</v>
      </c>
      <c r="K722" s="1" t="e">
        <f>VLOOKUP(H722,主动技能!$A:$B,2,FALSE)</f>
        <v>#N/A</v>
      </c>
      <c r="L722" s="1">
        <f>_xlfn.IFNA(VLOOKUP(I722,主动技能!$A:$B,2,FALSE),0)</f>
        <v>0</v>
      </c>
      <c r="M722">
        <f t="shared" si="98"/>
        <v>48</v>
      </c>
      <c r="N722" s="1" t="s">
        <v>249</v>
      </c>
      <c r="O722" s="1">
        <f t="shared" si="99"/>
        <v>122</v>
      </c>
      <c r="P722" s="1" t="s">
        <v>250</v>
      </c>
      <c r="Q722" s="1" t="s">
        <v>250</v>
      </c>
    </row>
    <row r="723" spans="2:17" x14ac:dyDescent="0.15">
      <c r="B723" s="8" t="str">
        <f>VLOOKUP(G723,角色!A:B,2,FALSE)</f>
        <v>岚汐</v>
      </c>
      <c r="C723" s="8" t="str">
        <f t="shared" si="100"/>
        <v>主动技能3</v>
      </c>
      <c r="D723" s="8">
        <f t="shared" si="102"/>
        <v>17</v>
      </c>
      <c r="E723" s="8">
        <f t="shared" si="103"/>
        <v>18</v>
      </c>
      <c r="F723" s="8">
        <f t="shared" si="104"/>
        <v>3</v>
      </c>
      <c r="G723" s="8">
        <f t="shared" si="101"/>
        <v>12</v>
      </c>
      <c r="H723" t="str">
        <f t="shared" si="96"/>
        <v>岚汐主动技能3等级17</v>
      </c>
      <c r="I723" t="str">
        <f t="shared" si="97"/>
        <v>岚汐主动技能3等级18</v>
      </c>
      <c r="J723" s="1">
        <v>717</v>
      </c>
      <c r="K723" s="1" t="e">
        <f>VLOOKUP(H723,主动技能!$A:$B,2,FALSE)</f>
        <v>#N/A</v>
      </c>
      <c r="L723" s="1">
        <f>_xlfn.IFNA(VLOOKUP(I723,主动技能!$A:$B,2,FALSE),0)</f>
        <v>0</v>
      </c>
      <c r="M723">
        <f t="shared" si="98"/>
        <v>51</v>
      </c>
      <c r="N723" s="1" t="s">
        <v>249</v>
      </c>
      <c r="O723" s="1">
        <f t="shared" si="99"/>
        <v>123</v>
      </c>
      <c r="P723" s="1" t="s">
        <v>250</v>
      </c>
      <c r="Q723" s="1" t="s">
        <v>250</v>
      </c>
    </row>
    <row r="724" spans="2:17" x14ac:dyDescent="0.15">
      <c r="B724" s="8" t="str">
        <f>VLOOKUP(G724,角色!A:B,2,FALSE)</f>
        <v>岚汐</v>
      </c>
      <c r="C724" s="8" t="str">
        <f t="shared" si="100"/>
        <v>主动技能3</v>
      </c>
      <c r="D724" s="8">
        <f t="shared" si="102"/>
        <v>18</v>
      </c>
      <c r="E724" s="8">
        <f t="shared" si="103"/>
        <v>19</v>
      </c>
      <c r="F724" s="8">
        <f t="shared" si="104"/>
        <v>3</v>
      </c>
      <c r="G724" s="8">
        <f t="shared" si="101"/>
        <v>12</v>
      </c>
      <c r="H724" t="str">
        <f t="shared" si="96"/>
        <v>岚汐主动技能3等级18</v>
      </c>
      <c r="I724" t="str">
        <f t="shared" si="97"/>
        <v>岚汐主动技能3等级19</v>
      </c>
      <c r="J724" s="1">
        <v>718</v>
      </c>
      <c r="K724" s="1" t="e">
        <f>VLOOKUP(H724,主动技能!$A:$B,2,FALSE)</f>
        <v>#N/A</v>
      </c>
      <c r="L724" s="1">
        <f>_xlfn.IFNA(VLOOKUP(I724,主动技能!$A:$B,2,FALSE),0)</f>
        <v>0</v>
      </c>
      <c r="M724">
        <f t="shared" si="98"/>
        <v>54</v>
      </c>
      <c r="N724" s="1" t="s">
        <v>249</v>
      </c>
      <c r="O724" s="1">
        <f t="shared" si="99"/>
        <v>124</v>
      </c>
      <c r="P724" s="1" t="s">
        <v>250</v>
      </c>
      <c r="Q724" s="1" t="s">
        <v>250</v>
      </c>
    </row>
    <row r="725" spans="2:17" x14ac:dyDescent="0.15">
      <c r="B725" s="8" t="str">
        <f>VLOOKUP(G725,角色!A:B,2,FALSE)</f>
        <v>岚汐</v>
      </c>
      <c r="C725" s="8" t="str">
        <f t="shared" si="100"/>
        <v>主动技能3</v>
      </c>
      <c r="D725" s="8">
        <f t="shared" si="102"/>
        <v>19</v>
      </c>
      <c r="E725" s="8">
        <f t="shared" si="103"/>
        <v>20</v>
      </c>
      <c r="F725" s="8">
        <f t="shared" si="104"/>
        <v>3</v>
      </c>
      <c r="G725" s="8">
        <f t="shared" si="101"/>
        <v>12</v>
      </c>
      <c r="H725" t="str">
        <f t="shared" si="96"/>
        <v>岚汐主动技能3等级19</v>
      </c>
      <c r="I725" t="str">
        <f t="shared" si="97"/>
        <v>岚汐主动技能3等级20</v>
      </c>
      <c r="J725" s="1">
        <v>719</v>
      </c>
      <c r="K725" s="1" t="e">
        <f>VLOOKUP(H725,主动技能!$A:$B,2,FALSE)</f>
        <v>#N/A</v>
      </c>
      <c r="L725" s="1">
        <f>_xlfn.IFNA(VLOOKUP(I725,主动技能!$A:$B,2,FALSE),0)</f>
        <v>0</v>
      </c>
      <c r="M725">
        <f t="shared" si="98"/>
        <v>57</v>
      </c>
      <c r="N725" s="1" t="s">
        <v>249</v>
      </c>
      <c r="O725" s="1">
        <f t="shared" si="99"/>
        <v>125</v>
      </c>
      <c r="P725" s="1" t="s">
        <v>250</v>
      </c>
      <c r="Q725" s="1" t="s">
        <v>250</v>
      </c>
    </row>
    <row r="726" spans="2:17" x14ac:dyDescent="0.15">
      <c r="B726" s="8" t="str">
        <f>VLOOKUP(G726,角色!A:B,2,FALSE)</f>
        <v>岚汐</v>
      </c>
      <c r="C726" s="8" t="str">
        <f t="shared" si="100"/>
        <v>主动技能3</v>
      </c>
      <c r="D726" s="8">
        <f t="shared" si="102"/>
        <v>20</v>
      </c>
      <c r="E726" s="8">
        <f t="shared" si="103"/>
        <v>21</v>
      </c>
      <c r="F726" s="8">
        <f t="shared" si="104"/>
        <v>3</v>
      </c>
      <c r="G726" s="8">
        <f t="shared" si="101"/>
        <v>12</v>
      </c>
      <c r="H726" t="str">
        <f t="shared" si="96"/>
        <v>岚汐主动技能3等级20</v>
      </c>
      <c r="I726" t="str">
        <f t="shared" si="97"/>
        <v>岚汐主动技能3等级21</v>
      </c>
      <c r="J726" s="1">
        <v>720</v>
      </c>
      <c r="K726" s="1" t="e">
        <f>VLOOKUP(H726,主动技能!$A:$B,2,FALSE)</f>
        <v>#N/A</v>
      </c>
      <c r="L726" s="1">
        <f>_xlfn.IFNA(VLOOKUP(I726,主动技能!$A:$B,2,FALSE),0)</f>
        <v>0</v>
      </c>
      <c r="M726">
        <f t="shared" si="98"/>
        <v>60</v>
      </c>
      <c r="N726" s="1" t="s">
        <v>249</v>
      </c>
      <c r="O726" s="1">
        <f t="shared" si="99"/>
        <v>126</v>
      </c>
      <c r="P726" s="1" t="s">
        <v>250</v>
      </c>
      <c r="Q726" s="1" t="s">
        <v>250</v>
      </c>
    </row>
    <row r="727" spans="2:17" x14ac:dyDescent="0.15">
      <c r="B727" s="8" t="str">
        <f>VLOOKUP(G727,角色!A:B,2,FALSE)</f>
        <v>玄法</v>
      </c>
      <c r="C727" s="8" t="str">
        <f t="shared" si="100"/>
        <v>主动技能1</v>
      </c>
      <c r="D727" s="8">
        <f t="shared" si="102"/>
        <v>1</v>
      </c>
      <c r="E727" s="8">
        <f t="shared" si="103"/>
        <v>2</v>
      </c>
      <c r="F727" s="8">
        <f t="shared" si="104"/>
        <v>1</v>
      </c>
      <c r="G727" s="8">
        <f t="shared" si="101"/>
        <v>13</v>
      </c>
      <c r="H727" t="str">
        <f t="shared" si="96"/>
        <v>玄法主动技能1等级1</v>
      </c>
      <c r="I727" t="str">
        <f t="shared" si="97"/>
        <v>玄法主动技能1等级2</v>
      </c>
      <c r="J727" s="1">
        <v>721</v>
      </c>
      <c r="K727" s="1" t="e">
        <f>VLOOKUP(H727,主动技能!$A:$B,2,FALSE)</f>
        <v>#N/A</v>
      </c>
      <c r="L727" s="1">
        <f>_xlfn.IFNA(VLOOKUP(I727,主动技能!$A:$B,2,FALSE),0)</f>
        <v>0</v>
      </c>
      <c r="M727">
        <f t="shared" si="98"/>
        <v>3</v>
      </c>
      <c r="N727" s="1" t="s">
        <v>249</v>
      </c>
      <c r="O727" s="1">
        <f t="shared" si="99"/>
        <v>127</v>
      </c>
      <c r="P727" s="1" t="s">
        <v>250</v>
      </c>
      <c r="Q727" s="1" t="s">
        <v>250</v>
      </c>
    </row>
    <row r="728" spans="2:17" x14ac:dyDescent="0.15">
      <c r="B728" s="8" t="str">
        <f>VLOOKUP(G728,角色!A:B,2,FALSE)</f>
        <v>玄法</v>
      </c>
      <c r="C728" s="8" t="str">
        <f t="shared" si="100"/>
        <v>主动技能1</v>
      </c>
      <c r="D728" s="8">
        <f t="shared" si="102"/>
        <v>2</v>
      </c>
      <c r="E728" s="8">
        <f t="shared" si="103"/>
        <v>3</v>
      </c>
      <c r="F728" s="8">
        <f t="shared" si="104"/>
        <v>1</v>
      </c>
      <c r="G728" s="8">
        <f t="shared" si="101"/>
        <v>13</v>
      </c>
      <c r="H728" t="str">
        <f t="shared" ref="H728:H791" si="105">$B728&amp;$C728&amp;D$6&amp;D728</f>
        <v>玄法主动技能1等级2</v>
      </c>
      <c r="I728" t="str">
        <f t="shared" ref="I728:I791" si="106">$B728&amp;$C728&amp;E$6&amp;E728</f>
        <v>玄法主动技能1等级3</v>
      </c>
      <c r="J728" s="1">
        <v>722</v>
      </c>
      <c r="K728" s="1" t="e">
        <f>VLOOKUP(H728,主动技能!$A:$B,2,FALSE)</f>
        <v>#N/A</v>
      </c>
      <c r="L728" s="1">
        <f>_xlfn.IFNA(VLOOKUP(I728,主动技能!$A:$B,2,FALSE),0)</f>
        <v>0</v>
      </c>
      <c r="M728">
        <f t="shared" si="98"/>
        <v>6</v>
      </c>
      <c r="N728" s="1" t="s">
        <v>249</v>
      </c>
      <c r="O728" s="1">
        <f t="shared" si="99"/>
        <v>128</v>
      </c>
      <c r="P728" s="1" t="s">
        <v>250</v>
      </c>
      <c r="Q728" s="1" t="s">
        <v>250</v>
      </c>
    </row>
    <row r="729" spans="2:17" x14ac:dyDescent="0.15">
      <c r="B729" s="8" t="str">
        <f>VLOOKUP(G729,角色!A:B,2,FALSE)</f>
        <v>玄法</v>
      </c>
      <c r="C729" s="8" t="str">
        <f t="shared" si="100"/>
        <v>主动技能1</v>
      </c>
      <c r="D729" s="8">
        <f t="shared" si="102"/>
        <v>3</v>
      </c>
      <c r="E729" s="8">
        <f t="shared" si="103"/>
        <v>4</v>
      </c>
      <c r="F729" s="8">
        <f t="shared" si="104"/>
        <v>1</v>
      </c>
      <c r="G729" s="8">
        <f t="shared" si="101"/>
        <v>13</v>
      </c>
      <c r="H729" t="str">
        <f t="shared" si="105"/>
        <v>玄法主动技能1等级3</v>
      </c>
      <c r="I729" t="str">
        <f t="shared" si="106"/>
        <v>玄法主动技能1等级4</v>
      </c>
      <c r="J729" s="1">
        <v>723</v>
      </c>
      <c r="K729" s="1" t="e">
        <f>VLOOKUP(H729,主动技能!$A:$B,2,FALSE)</f>
        <v>#N/A</v>
      </c>
      <c r="L729" s="1">
        <f>_xlfn.IFNA(VLOOKUP(I729,主动技能!$A:$B,2,FALSE),0)</f>
        <v>0</v>
      </c>
      <c r="M729">
        <f t="shared" si="98"/>
        <v>9</v>
      </c>
      <c r="N729" s="1" t="s">
        <v>249</v>
      </c>
      <c r="O729" s="1">
        <f t="shared" si="99"/>
        <v>129</v>
      </c>
      <c r="P729" s="1" t="s">
        <v>250</v>
      </c>
      <c r="Q729" s="1" t="s">
        <v>250</v>
      </c>
    </row>
    <row r="730" spans="2:17" x14ac:dyDescent="0.15">
      <c r="B730" s="8" t="str">
        <f>VLOOKUP(G730,角色!A:B,2,FALSE)</f>
        <v>玄法</v>
      </c>
      <c r="C730" s="8" t="str">
        <f t="shared" si="100"/>
        <v>主动技能1</v>
      </c>
      <c r="D730" s="8">
        <f t="shared" si="102"/>
        <v>4</v>
      </c>
      <c r="E730" s="8">
        <f t="shared" si="103"/>
        <v>5</v>
      </c>
      <c r="F730" s="8">
        <f t="shared" si="104"/>
        <v>1</v>
      </c>
      <c r="G730" s="8">
        <f t="shared" si="101"/>
        <v>13</v>
      </c>
      <c r="H730" t="str">
        <f t="shared" si="105"/>
        <v>玄法主动技能1等级4</v>
      </c>
      <c r="I730" t="str">
        <f t="shared" si="106"/>
        <v>玄法主动技能1等级5</v>
      </c>
      <c r="J730" s="1">
        <v>724</v>
      </c>
      <c r="K730" s="1" t="e">
        <f>VLOOKUP(H730,主动技能!$A:$B,2,FALSE)</f>
        <v>#N/A</v>
      </c>
      <c r="L730" s="1">
        <f>_xlfn.IFNA(VLOOKUP(I730,主动技能!$A:$B,2,FALSE),0)</f>
        <v>0</v>
      </c>
      <c r="M730">
        <f t="shared" si="98"/>
        <v>12</v>
      </c>
      <c r="N730" s="1" t="s">
        <v>249</v>
      </c>
      <c r="O730" s="1">
        <f t="shared" si="99"/>
        <v>130</v>
      </c>
      <c r="P730" s="1" t="s">
        <v>250</v>
      </c>
      <c r="Q730" s="1" t="s">
        <v>250</v>
      </c>
    </row>
    <row r="731" spans="2:17" x14ac:dyDescent="0.15">
      <c r="B731" s="8" t="str">
        <f>VLOOKUP(G731,角色!A:B,2,FALSE)</f>
        <v>玄法</v>
      </c>
      <c r="C731" s="8" t="str">
        <f t="shared" si="100"/>
        <v>主动技能1</v>
      </c>
      <c r="D731" s="8">
        <f t="shared" si="102"/>
        <v>5</v>
      </c>
      <c r="E731" s="8">
        <f t="shared" si="103"/>
        <v>6</v>
      </c>
      <c r="F731" s="8">
        <f t="shared" si="104"/>
        <v>1</v>
      </c>
      <c r="G731" s="8">
        <f t="shared" si="101"/>
        <v>13</v>
      </c>
      <c r="H731" t="str">
        <f t="shared" si="105"/>
        <v>玄法主动技能1等级5</v>
      </c>
      <c r="I731" t="str">
        <f t="shared" si="106"/>
        <v>玄法主动技能1等级6</v>
      </c>
      <c r="J731" s="1">
        <v>725</v>
      </c>
      <c r="K731" s="1" t="e">
        <f>VLOOKUP(H731,主动技能!$A:$B,2,FALSE)</f>
        <v>#N/A</v>
      </c>
      <c r="L731" s="1">
        <f>_xlfn.IFNA(VLOOKUP(I731,主动技能!$A:$B,2,FALSE),0)</f>
        <v>0</v>
      </c>
      <c r="M731">
        <f t="shared" si="98"/>
        <v>15</v>
      </c>
      <c r="N731" s="1" t="s">
        <v>249</v>
      </c>
      <c r="O731" s="1">
        <f t="shared" si="99"/>
        <v>131</v>
      </c>
      <c r="P731" s="1" t="s">
        <v>250</v>
      </c>
      <c r="Q731" s="1" t="s">
        <v>250</v>
      </c>
    </row>
    <row r="732" spans="2:17" x14ac:dyDescent="0.15">
      <c r="B732" s="8" t="str">
        <f>VLOOKUP(G732,角色!A:B,2,FALSE)</f>
        <v>玄法</v>
      </c>
      <c r="C732" s="8" t="str">
        <f t="shared" si="100"/>
        <v>主动技能1</v>
      </c>
      <c r="D732" s="8">
        <f t="shared" si="102"/>
        <v>6</v>
      </c>
      <c r="E732" s="8">
        <f t="shared" si="103"/>
        <v>7</v>
      </c>
      <c r="F732" s="8">
        <f t="shared" si="104"/>
        <v>1</v>
      </c>
      <c r="G732" s="8">
        <f t="shared" si="101"/>
        <v>13</v>
      </c>
      <c r="H732" t="str">
        <f t="shared" si="105"/>
        <v>玄法主动技能1等级6</v>
      </c>
      <c r="I732" t="str">
        <f t="shared" si="106"/>
        <v>玄法主动技能1等级7</v>
      </c>
      <c r="J732" s="1">
        <v>726</v>
      </c>
      <c r="K732" s="1" t="e">
        <f>VLOOKUP(H732,主动技能!$A:$B,2,FALSE)</f>
        <v>#N/A</v>
      </c>
      <c r="L732" s="1">
        <f>_xlfn.IFNA(VLOOKUP(I732,主动技能!$A:$B,2,FALSE),0)</f>
        <v>0</v>
      </c>
      <c r="M732">
        <f t="shared" ref="M732:M795" si="107">M712</f>
        <v>18</v>
      </c>
      <c r="N732" s="1" t="s">
        <v>249</v>
      </c>
      <c r="O732" s="1">
        <f t="shared" si="99"/>
        <v>132</v>
      </c>
      <c r="P732" s="1" t="s">
        <v>250</v>
      </c>
      <c r="Q732" s="1" t="s">
        <v>250</v>
      </c>
    </row>
    <row r="733" spans="2:17" x14ac:dyDescent="0.15">
      <c r="B733" s="8" t="str">
        <f>VLOOKUP(G733,角色!A:B,2,FALSE)</f>
        <v>玄法</v>
      </c>
      <c r="C733" s="8" t="str">
        <f t="shared" si="100"/>
        <v>主动技能1</v>
      </c>
      <c r="D733" s="8">
        <f t="shared" si="102"/>
        <v>7</v>
      </c>
      <c r="E733" s="8">
        <f t="shared" si="103"/>
        <v>8</v>
      </c>
      <c r="F733" s="8">
        <f t="shared" si="104"/>
        <v>1</v>
      </c>
      <c r="G733" s="8">
        <f t="shared" si="101"/>
        <v>13</v>
      </c>
      <c r="H733" t="str">
        <f t="shared" si="105"/>
        <v>玄法主动技能1等级7</v>
      </c>
      <c r="I733" t="str">
        <f t="shared" si="106"/>
        <v>玄法主动技能1等级8</v>
      </c>
      <c r="J733" s="1">
        <v>727</v>
      </c>
      <c r="K733" s="1" t="e">
        <f>VLOOKUP(H733,主动技能!$A:$B,2,FALSE)</f>
        <v>#N/A</v>
      </c>
      <c r="L733" s="1">
        <f>_xlfn.IFNA(VLOOKUP(I733,主动技能!$A:$B,2,FALSE),0)</f>
        <v>0</v>
      </c>
      <c r="M733">
        <f t="shared" si="107"/>
        <v>21</v>
      </c>
      <c r="N733" s="1" t="s">
        <v>249</v>
      </c>
      <c r="O733" s="1">
        <f t="shared" si="99"/>
        <v>133</v>
      </c>
      <c r="P733" s="1" t="s">
        <v>250</v>
      </c>
      <c r="Q733" s="1" t="s">
        <v>250</v>
      </c>
    </row>
    <row r="734" spans="2:17" x14ac:dyDescent="0.15">
      <c r="B734" s="8" t="str">
        <f>VLOOKUP(G734,角色!A:B,2,FALSE)</f>
        <v>玄法</v>
      </c>
      <c r="C734" s="8" t="str">
        <f t="shared" si="100"/>
        <v>主动技能1</v>
      </c>
      <c r="D734" s="8">
        <f t="shared" si="102"/>
        <v>8</v>
      </c>
      <c r="E734" s="8">
        <f t="shared" si="103"/>
        <v>9</v>
      </c>
      <c r="F734" s="8">
        <f t="shared" si="104"/>
        <v>1</v>
      </c>
      <c r="G734" s="8">
        <f t="shared" si="101"/>
        <v>13</v>
      </c>
      <c r="H734" t="str">
        <f t="shared" si="105"/>
        <v>玄法主动技能1等级8</v>
      </c>
      <c r="I734" t="str">
        <f t="shared" si="106"/>
        <v>玄法主动技能1等级9</v>
      </c>
      <c r="J734" s="1">
        <v>728</v>
      </c>
      <c r="K734" s="1" t="e">
        <f>VLOOKUP(H734,主动技能!$A:$B,2,FALSE)</f>
        <v>#N/A</v>
      </c>
      <c r="L734" s="1">
        <f>_xlfn.IFNA(VLOOKUP(I734,主动技能!$A:$B,2,FALSE),0)</f>
        <v>0</v>
      </c>
      <c r="M734">
        <f t="shared" si="107"/>
        <v>24</v>
      </c>
      <c r="N734" s="1" t="s">
        <v>249</v>
      </c>
      <c r="O734" s="1">
        <f t="shared" si="99"/>
        <v>134</v>
      </c>
      <c r="P734" s="1" t="s">
        <v>250</v>
      </c>
      <c r="Q734" s="1" t="s">
        <v>250</v>
      </c>
    </row>
    <row r="735" spans="2:17" x14ac:dyDescent="0.15">
      <c r="B735" s="8" t="str">
        <f>VLOOKUP(G735,角色!A:B,2,FALSE)</f>
        <v>玄法</v>
      </c>
      <c r="C735" s="8" t="str">
        <f t="shared" si="100"/>
        <v>主动技能1</v>
      </c>
      <c r="D735" s="8">
        <f t="shared" si="102"/>
        <v>9</v>
      </c>
      <c r="E735" s="8">
        <f t="shared" si="103"/>
        <v>10</v>
      </c>
      <c r="F735" s="8">
        <f t="shared" si="104"/>
        <v>1</v>
      </c>
      <c r="G735" s="8">
        <f t="shared" si="101"/>
        <v>13</v>
      </c>
      <c r="H735" t="str">
        <f t="shared" si="105"/>
        <v>玄法主动技能1等级9</v>
      </c>
      <c r="I735" t="str">
        <f t="shared" si="106"/>
        <v>玄法主动技能1等级10</v>
      </c>
      <c r="J735" s="1">
        <v>729</v>
      </c>
      <c r="K735" s="1" t="e">
        <f>VLOOKUP(H735,主动技能!$A:$B,2,FALSE)</f>
        <v>#N/A</v>
      </c>
      <c r="L735" s="1">
        <f>_xlfn.IFNA(VLOOKUP(I735,主动技能!$A:$B,2,FALSE),0)</f>
        <v>0</v>
      </c>
      <c r="M735">
        <f t="shared" si="107"/>
        <v>27</v>
      </c>
      <c r="N735" s="1" t="s">
        <v>249</v>
      </c>
      <c r="O735" s="1">
        <f t="shared" si="99"/>
        <v>135</v>
      </c>
      <c r="P735" s="1" t="s">
        <v>250</v>
      </c>
      <c r="Q735" s="1" t="s">
        <v>250</v>
      </c>
    </row>
    <row r="736" spans="2:17" x14ac:dyDescent="0.15">
      <c r="B736" s="8" t="str">
        <f>VLOOKUP(G736,角色!A:B,2,FALSE)</f>
        <v>玄法</v>
      </c>
      <c r="C736" s="8" t="str">
        <f t="shared" si="100"/>
        <v>主动技能1</v>
      </c>
      <c r="D736" s="8">
        <f t="shared" si="102"/>
        <v>10</v>
      </c>
      <c r="E736" s="8">
        <f t="shared" si="103"/>
        <v>11</v>
      </c>
      <c r="F736" s="8">
        <f t="shared" si="104"/>
        <v>1</v>
      </c>
      <c r="G736" s="8">
        <f t="shared" si="101"/>
        <v>13</v>
      </c>
      <c r="H736" t="str">
        <f t="shared" si="105"/>
        <v>玄法主动技能1等级10</v>
      </c>
      <c r="I736" t="str">
        <f t="shared" si="106"/>
        <v>玄法主动技能1等级11</v>
      </c>
      <c r="J736" s="1">
        <v>730</v>
      </c>
      <c r="K736" s="1" t="e">
        <f>VLOOKUP(H736,主动技能!$A:$B,2,FALSE)</f>
        <v>#N/A</v>
      </c>
      <c r="L736" s="1">
        <f>_xlfn.IFNA(VLOOKUP(I736,主动技能!$A:$B,2,FALSE),0)</f>
        <v>0</v>
      </c>
      <c r="M736">
        <f t="shared" si="107"/>
        <v>30</v>
      </c>
      <c r="N736" s="1" t="s">
        <v>249</v>
      </c>
      <c r="O736" s="1">
        <f t="shared" si="99"/>
        <v>136</v>
      </c>
      <c r="P736" s="1" t="s">
        <v>250</v>
      </c>
      <c r="Q736" s="1" t="s">
        <v>250</v>
      </c>
    </row>
    <row r="737" spans="2:17" x14ac:dyDescent="0.15">
      <c r="B737" s="8" t="str">
        <f>VLOOKUP(G737,角色!A:B,2,FALSE)</f>
        <v>玄法</v>
      </c>
      <c r="C737" s="8" t="str">
        <f t="shared" si="100"/>
        <v>主动技能1</v>
      </c>
      <c r="D737" s="8">
        <f t="shared" si="102"/>
        <v>11</v>
      </c>
      <c r="E737" s="8">
        <f t="shared" si="103"/>
        <v>12</v>
      </c>
      <c r="F737" s="8">
        <f t="shared" si="104"/>
        <v>1</v>
      </c>
      <c r="G737" s="8">
        <f t="shared" si="101"/>
        <v>13</v>
      </c>
      <c r="H737" t="str">
        <f t="shared" si="105"/>
        <v>玄法主动技能1等级11</v>
      </c>
      <c r="I737" t="str">
        <f t="shared" si="106"/>
        <v>玄法主动技能1等级12</v>
      </c>
      <c r="J737" s="1">
        <v>731</v>
      </c>
      <c r="K737" s="1" t="e">
        <f>VLOOKUP(H737,主动技能!$A:$B,2,FALSE)</f>
        <v>#N/A</v>
      </c>
      <c r="L737" s="1">
        <f>_xlfn.IFNA(VLOOKUP(I737,主动技能!$A:$B,2,FALSE),0)</f>
        <v>0</v>
      </c>
      <c r="M737">
        <f t="shared" si="107"/>
        <v>33</v>
      </c>
      <c r="N737" s="1" t="s">
        <v>249</v>
      </c>
      <c r="O737" s="1">
        <f t="shared" si="99"/>
        <v>137</v>
      </c>
      <c r="P737" s="1" t="s">
        <v>250</v>
      </c>
      <c r="Q737" s="1" t="s">
        <v>250</v>
      </c>
    </row>
    <row r="738" spans="2:17" x14ac:dyDescent="0.15">
      <c r="B738" s="8" t="str">
        <f>VLOOKUP(G738,角色!A:B,2,FALSE)</f>
        <v>玄法</v>
      </c>
      <c r="C738" s="8" t="str">
        <f t="shared" si="100"/>
        <v>主动技能1</v>
      </c>
      <c r="D738" s="8">
        <f t="shared" si="102"/>
        <v>12</v>
      </c>
      <c r="E738" s="8">
        <f t="shared" si="103"/>
        <v>13</v>
      </c>
      <c r="F738" s="8">
        <f t="shared" si="104"/>
        <v>1</v>
      </c>
      <c r="G738" s="8">
        <f t="shared" si="101"/>
        <v>13</v>
      </c>
      <c r="H738" t="str">
        <f t="shared" si="105"/>
        <v>玄法主动技能1等级12</v>
      </c>
      <c r="I738" t="str">
        <f t="shared" si="106"/>
        <v>玄法主动技能1等级13</v>
      </c>
      <c r="J738" s="1">
        <v>732</v>
      </c>
      <c r="K738" s="1" t="e">
        <f>VLOOKUP(H738,主动技能!$A:$B,2,FALSE)</f>
        <v>#N/A</v>
      </c>
      <c r="L738" s="1">
        <f>_xlfn.IFNA(VLOOKUP(I738,主动技能!$A:$B,2,FALSE),0)</f>
        <v>0</v>
      </c>
      <c r="M738">
        <f t="shared" si="107"/>
        <v>36</v>
      </c>
      <c r="N738" s="1" t="s">
        <v>249</v>
      </c>
      <c r="O738" s="1">
        <f t="shared" si="99"/>
        <v>138</v>
      </c>
      <c r="P738" s="1" t="s">
        <v>250</v>
      </c>
      <c r="Q738" s="1" t="s">
        <v>250</v>
      </c>
    </row>
    <row r="739" spans="2:17" x14ac:dyDescent="0.15">
      <c r="B739" s="8" t="str">
        <f>VLOOKUP(G739,角色!A:B,2,FALSE)</f>
        <v>玄法</v>
      </c>
      <c r="C739" s="8" t="str">
        <f t="shared" si="100"/>
        <v>主动技能1</v>
      </c>
      <c r="D739" s="8">
        <f t="shared" si="102"/>
        <v>13</v>
      </c>
      <c r="E739" s="8">
        <f t="shared" si="103"/>
        <v>14</v>
      </c>
      <c r="F739" s="8">
        <f t="shared" si="104"/>
        <v>1</v>
      </c>
      <c r="G739" s="8">
        <f t="shared" si="101"/>
        <v>13</v>
      </c>
      <c r="H739" t="str">
        <f t="shared" si="105"/>
        <v>玄法主动技能1等级13</v>
      </c>
      <c r="I739" t="str">
        <f t="shared" si="106"/>
        <v>玄法主动技能1等级14</v>
      </c>
      <c r="J739" s="1">
        <v>733</v>
      </c>
      <c r="K739" s="1" t="e">
        <f>VLOOKUP(H739,主动技能!$A:$B,2,FALSE)</f>
        <v>#N/A</v>
      </c>
      <c r="L739" s="1">
        <f>_xlfn.IFNA(VLOOKUP(I739,主动技能!$A:$B,2,FALSE),0)</f>
        <v>0</v>
      </c>
      <c r="M739">
        <f t="shared" si="107"/>
        <v>39</v>
      </c>
      <c r="N739" s="1" t="s">
        <v>249</v>
      </c>
      <c r="O739" s="1">
        <f t="shared" si="99"/>
        <v>139</v>
      </c>
      <c r="P739" s="1" t="s">
        <v>250</v>
      </c>
      <c r="Q739" s="1" t="s">
        <v>250</v>
      </c>
    </row>
    <row r="740" spans="2:17" x14ac:dyDescent="0.15">
      <c r="B740" s="8" t="str">
        <f>VLOOKUP(G740,角色!A:B,2,FALSE)</f>
        <v>玄法</v>
      </c>
      <c r="C740" s="8" t="str">
        <f t="shared" si="100"/>
        <v>主动技能1</v>
      </c>
      <c r="D740" s="8">
        <f t="shared" si="102"/>
        <v>14</v>
      </c>
      <c r="E740" s="8">
        <f t="shared" si="103"/>
        <v>15</v>
      </c>
      <c r="F740" s="8">
        <f t="shared" si="104"/>
        <v>1</v>
      </c>
      <c r="G740" s="8">
        <f t="shared" si="101"/>
        <v>13</v>
      </c>
      <c r="H740" t="str">
        <f t="shared" si="105"/>
        <v>玄法主动技能1等级14</v>
      </c>
      <c r="I740" t="str">
        <f t="shared" si="106"/>
        <v>玄法主动技能1等级15</v>
      </c>
      <c r="J740" s="1">
        <v>734</v>
      </c>
      <c r="K740" s="1" t="e">
        <f>VLOOKUP(H740,主动技能!$A:$B,2,FALSE)</f>
        <v>#N/A</v>
      </c>
      <c r="L740" s="1">
        <f>_xlfn.IFNA(VLOOKUP(I740,主动技能!$A:$B,2,FALSE),0)</f>
        <v>0</v>
      </c>
      <c r="M740">
        <f t="shared" si="107"/>
        <v>42</v>
      </c>
      <c r="N740" s="1" t="s">
        <v>249</v>
      </c>
      <c r="O740" s="1">
        <f t="shared" si="99"/>
        <v>140</v>
      </c>
      <c r="P740" s="1" t="s">
        <v>250</v>
      </c>
      <c r="Q740" s="1" t="s">
        <v>250</v>
      </c>
    </row>
    <row r="741" spans="2:17" x14ac:dyDescent="0.15">
      <c r="B741" s="8" t="str">
        <f>VLOOKUP(G741,角色!A:B,2,FALSE)</f>
        <v>玄法</v>
      </c>
      <c r="C741" s="8" t="str">
        <f t="shared" si="100"/>
        <v>主动技能1</v>
      </c>
      <c r="D741" s="8">
        <f t="shared" si="102"/>
        <v>15</v>
      </c>
      <c r="E741" s="8">
        <f t="shared" si="103"/>
        <v>16</v>
      </c>
      <c r="F741" s="8">
        <f t="shared" si="104"/>
        <v>1</v>
      </c>
      <c r="G741" s="8">
        <f t="shared" si="101"/>
        <v>13</v>
      </c>
      <c r="H741" t="str">
        <f t="shared" si="105"/>
        <v>玄法主动技能1等级15</v>
      </c>
      <c r="I741" t="str">
        <f t="shared" si="106"/>
        <v>玄法主动技能1等级16</v>
      </c>
      <c r="J741" s="1">
        <v>735</v>
      </c>
      <c r="K741" s="1" t="e">
        <f>VLOOKUP(H741,主动技能!$A:$B,2,FALSE)</f>
        <v>#N/A</v>
      </c>
      <c r="L741" s="1">
        <f>_xlfn.IFNA(VLOOKUP(I741,主动技能!$A:$B,2,FALSE),0)</f>
        <v>0</v>
      </c>
      <c r="M741">
        <f t="shared" si="107"/>
        <v>45</v>
      </c>
      <c r="N741" s="1" t="s">
        <v>249</v>
      </c>
      <c r="O741" s="1">
        <f t="shared" si="99"/>
        <v>141</v>
      </c>
      <c r="P741" s="1" t="s">
        <v>250</v>
      </c>
      <c r="Q741" s="1" t="s">
        <v>250</v>
      </c>
    </row>
    <row r="742" spans="2:17" x14ac:dyDescent="0.15">
      <c r="B742" s="8" t="str">
        <f>VLOOKUP(G742,角色!A:B,2,FALSE)</f>
        <v>玄法</v>
      </c>
      <c r="C742" s="8" t="str">
        <f t="shared" si="100"/>
        <v>主动技能1</v>
      </c>
      <c r="D742" s="8">
        <f t="shared" si="102"/>
        <v>16</v>
      </c>
      <c r="E742" s="8">
        <f t="shared" si="103"/>
        <v>17</v>
      </c>
      <c r="F742" s="8">
        <f t="shared" si="104"/>
        <v>1</v>
      </c>
      <c r="G742" s="8">
        <f t="shared" si="101"/>
        <v>13</v>
      </c>
      <c r="H742" t="str">
        <f t="shared" si="105"/>
        <v>玄法主动技能1等级16</v>
      </c>
      <c r="I742" t="str">
        <f t="shared" si="106"/>
        <v>玄法主动技能1等级17</v>
      </c>
      <c r="J742" s="1">
        <v>736</v>
      </c>
      <c r="K742" s="1" t="e">
        <f>VLOOKUP(H742,主动技能!$A:$B,2,FALSE)</f>
        <v>#N/A</v>
      </c>
      <c r="L742" s="1">
        <f>_xlfn.IFNA(VLOOKUP(I742,主动技能!$A:$B,2,FALSE),0)</f>
        <v>0</v>
      </c>
      <c r="M742">
        <f t="shared" si="107"/>
        <v>48</v>
      </c>
      <c r="N742" s="1" t="s">
        <v>249</v>
      </c>
      <c r="O742" s="1">
        <f t="shared" si="99"/>
        <v>142</v>
      </c>
      <c r="P742" s="1" t="s">
        <v>250</v>
      </c>
      <c r="Q742" s="1" t="s">
        <v>250</v>
      </c>
    </row>
    <row r="743" spans="2:17" x14ac:dyDescent="0.15">
      <c r="B743" s="8" t="str">
        <f>VLOOKUP(G743,角色!A:B,2,FALSE)</f>
        <v>玄法</v>
      </c>
      <c r="C743" s="8" t="str">
        <f t="shared" si="100"/>
        <v>主动技能1</v>
      </c>
      <c r="D743" s="8">
        <f t="shared" si="102"/>
        <v>17</v>
      </c>
      <c r="E743" s="8">
        <f t="shared" si="103"/>
        <v>18</v>
      </c>
      <c r="F743" s="8">
        <f t="shared" si="104"/>
        <v>1</v>
      </c>
      <c r="G743" s="8">
        <f t="shared" si="101"/>
        <v>13</v>
      </c>
      <c r="H743" t="str">
        <f t="shared" si="105"/>
        <v>玄法主动技能1等级17</v>
      </c>
      <c r="I743" t="str">
        <f t="shared" si="106"/>
        <v>玄法主动技能1等级18</v>
      </c>
      <c r="J743" s="1">
        <v>737</v>
      </c>
      <c r="K743" s="1" t="e">
        <f>VLOOKUP(H743,主动技能!$A:$B,2,FALSE)</f>
        <v>#N/A</v>
      </c>
      <c r="L743" s="1">
        <f>_xlfn.IFNA(VLOOKUP(I743,主动技能!$A:$B,2,FALSE),0)</f>
        <v>0</v>
      </c>
      <c r="M743">
        <f t="shared" si="107"/>
        <v>51</v>
      </c>
      <c r="N743" s="1" t="s">
        <v>249</v>
      </c>
      <c r="O743" s="1">
        <f t="shared" si="99"/>
        <v>143</v>
      </c>
      <c r="P743" s="1" t="s">
        <v>250</v>
      </c>
      <c r="Q743" s="1" t="s">
        <v>250</v>
      </c>
    </row>
    <row r="744" spans="2:17" x14ac:dyDescent="0.15">
      <c r="B744" s="8" t="str">
        <f>VLOOKUP(G744,角色!A:B,2,FALSE)</f>
        <v>玄法</v>
      </c>
      <c r="C744" s="8" t="str">
        <f t="shared" si="100"/>
        <v>主动技能1</v>
      </c>
      <c r="D744" s="8">
        <f t="shared" si="102"/>
        <v>18</v>
      </c>
      <c r="E744" s="8">
        <f t="shared" si="103"/>
        <v>19</v>
      </c>
      <c r="F744" s="8">
        <f t="shared" si="104"/>
        <v>1</v>
      </c>
      <c r="G744" s="8">
        <f t="shared" si="101"/>
        <v>13</v>
      </c>
      <c r="H744" t="str">
        <f t="shared" si="105"/>
        <v>玄法主动技能1等级18</v>
      </c>
      <c r="I744" t="str">
        <f t="shared" si="106"/>
        <v>玄法主动技能1等级19</v>
      </c>
      <c r="J744" s="1">
        <v>738</v>
      </c>
      <c r="K744" s="1" t="e">
        <f>VLOOKUP(H744,主动技能!$A:$B,2,FALSE)</f>
        <v>#N/A</v>
      </c>
      <c r="L744" s="1">
        <f>_xlfn.IFNA(VLOOKUP(I744,主动技能!$A:$B,2,FALSE),0)</f>
        <v>0</v>
      </c>
      <c r="M744">
        <f t="shared" si="107"/>
        <v>54</v>
      </c>
      <c r="N744" s="1" t="s">
        <v>249</v>
      </c>
      <c r="O744" s="1">
        <f t="shared" si="99"/>
        <v>144</v>
      </c>
      <c r="P744" s="1" t="s">
        <v>250</v>
      </c>
      <c r="Q744" s="1" t="s">
        <v>250</v>
      </c>
    </row>
    <row r="745" spans="2:17" x14ac:dyDescent="0.15">
      <c r="B745" s="8" t="str">
        <f>VLOOKUP(G745,角色!A:B,2,FALSE)</f>
        <v>玄法</v>
      </c>
      <c r="C745" s="8" t="str">
        <f t="shared" si="100"/>
        <v>主动技能1</v>
      </c>
      <c r="D745" s="8">
        <f t="shared" si="102"/>
        <v>19</v>
      </c>
      <c r="E745" s="8">
        <f t="shared" si="103"/>
        <v>20</v>
      </c>
      <c r="F745" s="8">
        <f t="shared" si="104"/>
        <v>1</v>
      </c>
      <c r="G745" s="8">
        <f t="shared" si="101"/>
        <v>13</v>
      </c>
      <c r="H745" t="str">
        <f t="shared" si="105"/>
        <v>玄法主动技能1等级19</v>
      </c>
      <c r="I745" t="str">
        <f t="shared" si="106"/>
        <v>玄法主动技能1等级20</v>
      </c>
      <c r="J745" s="1">
        <v>739</v>
      </c>
      <c r="K745" s="1" t="e">
        <f>VLOOKUP(H745,主动技能!$A:$B,2,FALSE)</f>
        <v>#N/A</v>
      </c>
      <c r="L745" s="1">
        <f>_xlfn.IFNA(VLOOKUP(I745,主动技能!$A:$B,2,FALSE),0)</f>
        <v>0</v>
      </c>
      <c r="M745">
        <f t="shared" si="107"/>
        <v>57</v>
      </c>
      <c r="N745" s="1" t="s">
        <v>249</v>
      </c>
      <c r="O745" s="1">
        <f t="shared" si="99"/>
        <v>145</v>
      </c>
      <c r="P745" s="1" t="s">
        <v>250</v>
      </c>
      <c r="Q745" s="1" t="s">
        <v>250</v>
      </c>
    </row>
    <row r="746" spans="2:17" x14ac:dyDescent="0.15">
      <c r="B746" s="8" t="str">
        <f>VLOOKUP(G746,角色!A:B,2,FALSE)</f>
        <v>玄法</v>
      </c>
      <c r="C746" s="8" t="str">
        <f t="shared" si="100"/>
        <v>主动技能1</v>
      </c>
      <c r="D746" s="8">
        <f t="shared" si="102"/>
        <v>20</v>
      </c>
      <c r="E746" s="8">
        <f t="shared" si="103"/>
        <v>21</v>
      </c>
      <c r="F746" s="8">
        <f t="shared" si="104"/>
        <v>1</v>
      </c>
      <c r="G746" s="8">
        <f t="shared" si="101"/>
        <v>13</v>
      </c>
      <c r="H746" t="str">
        <f t="shared" si="105"/>
        <v>玄法主动技能1等级20</v>
      </c>
      <c r="I746" t="str">
        <f t="shared" si="106"/>
        <v>玄法主动技能1等级21</v>
      </c>
      <c r="J746" s="1">
        <v>740</v>
      </c>
      <c r="K746" s="1" t="e">
        <f>VLOOKUP(H746,主动技能!$A:$B,2,FALSE)</f>
        <v>#N/A</v>
      </c>
      <c r="L746" s="1">
        <f>_xlfn.IFNA(VLOOKUP(I746,主动技能!$A:$B,2,FALSE),0)</f>
        <v>0</v>
      </c>
      <c r="M746">
        <f t="shared" si="107"/>
        <v>60</v>
      </c>
      <c r="N746" s="1" t="s">
        <v>249</v>
      </c>
      <c r="O746" s="1">
        <f t="shared" si="99"/>
        <v>146</v>
      </c>
      <c r="P746" s="1" t="s">
        <v>250</v>
      </c>
      <c r="Q746" s="1" t="s">
        <v>250</v>
      </c>
    </row>
    <row r="747" spans="2:17" x14ac:dyDescent="0.15">
      <c r="B747" s="8" t="str">
        <f>VLOOKUP(G747,角色!A:B,2,FALSE)</f>
        <v>玄法</v>
      </c>
      <c r="C747" s="8" t="str">
        <f t="shared" si="100"/>
        <v>主动技能2</v>
      </c>
      <c r="D747" s="8">
        <f t="shared" si="102"/>
        <v>1</v>
      </c>
      <c r="E747" s="8">
        <f t="shared" si="103"/>
        <v>2</v>
      </c>
      <c r="F747" s="8">
        <f t="shared" si="104"/>
        <v>2</v>
      </c>
      <c r="G747" s="8">
        <f t="shared" si="101"/>
        <v>13</v>
      </c>
      <c r="H747" t="str">
        <f t="shared" si="105"/>
        <v>玄法主动技能2等级1</v>
      </c>
      <c r="I747" t="str">
        <f t="shared" si="106"/>
        <v>玄法主动技能2等级2</v>
      </c>
      <c r="J747" s="1">
        <v>741</v>
      </c>
      <c r="K747" s="1" t="e">
        <f>VLOOKUP(H747,主动技能!$A:$B,2,FALSE)</f>
        <v>#N/A</v>
      </c>
      <c r="L747" s="1">
        <f>_xlfn.IFNA(VLOOKUP(I747,主动技能!$A:$B,2,FALSE),0)</f>
        <v>0</v>
      </c>
      <c r="M747">
        <f t="shared" si="107"/>
        <v>3</v>
      </c>
      <c r="N747" s="1" t="s">
        <v>249</v>
      </c>
      <c r="O747" s="1">
        <f t="shared" ref="O747:O810" si="108">O648</f>
        <v>147</v>
      </c>
      <c r="P747" s="1" t="s">
        <v>250</v>
      </c>
      <c r="Q747" s="1" t="s">
        <v>250</v>
      </c>
    </row>
    <row r="748" spans="2:17" x14ac:dyDescent="0.15">
      <c r="B748" s="8" t="str">
        <f>VLOOKUP(G748,角色!A:B,2,FALSE)</f>
        <v>玄法</v>
      </c>
      <c r="C748" s="8" t="str">
        <f t="shared" si="100"/>
        <v>主动技能2</v>
      </c>
      <c r="D748" s="8">
        <f t="shared" si="102"/>
        <v>2</v>
      </c>
      <c r="E748" s="8">
        <f t="shared" si="103"/>
        <v>3</v>
      </c>
      <c r="F748" s="8">
        <f t="shared" si="104"/>
        <v>2</v>
      </c>
      <c r="G748" s="8">
        <f t="shared" si="101"/>
        <v>13</v>
      </c>
      <c r="H748" t="str">
        <f t="shared" si="105"/>
        <v>玄法主动技能2等级2</v>
      </c>
      <c r="I748" t="str">
        <f t="shared" si="106"/>
        <v>玄法主动技能2等级3</v>
      </c>
      <c r="J748" s="1">
        <v>742</v>
      </c>
      <c r="K748" s="1" t="e">
        <f>VLOOKUP(H748,主动技能!$A:$B,2,FALSE)</f>
        <v>#N/A</v>
      </c>
      <c r="L748" s="1">
        <f>_xlfn.IFNA(VLOOKUP(I748,主动技能!$A:$B,2,FALSE),0)</f>
        <v>0</v>
      </c>
      <c r="M748">
        <f t="shared" si="107"/>
        <v>6</v>
      </c>
      <c r="N748" s="1" t="s">
        <v>249</v>
      </c>
      <c r="O748" s="1">
        <f t="shared" si="108"/>
        <v>148</v>
      </c>
      <c r="P748" s="1" t="s">
        <v>250</v>
      </c>
      <c r="Q748" s="1" t="s">
        <v>250</v>
      </c>
    </row>
    <row r="749" spans="2:17" x14ac:dyDescent="0.15">
      <c r="B749" s="8" t="str">
        <f>VLOOKUP(G749,角色!A:B,2,FALSE)</f>
        <v>玄法</v>
      </c>
      <c r="C749" s="8" t="str">
        <f t="shared" si="100"/>
        <v>主动技能2</v>
      </c>
      <c r="D749" s="8">
        <f t="shared" si="102"/>
        <v>3</v>
      </c>
      <c r="E749" s="8">
        <f t="shared" si="103"/>
        <v>4</v>
      </c>
      <c r="F749" s="8">
        <f t="shared" si="104"/>
        <v>2</v>
      </c>
      <c r="G749" s="8">
        <f t="shared" si="101"/>
        <v>13</v>
      </c>
      <c r="H749" t="str">
        <f t="shared" si="105"/>
        <v>玄法主动技能2等级3</v>
      </c>
      <c r="I749" t="str">
        <f t="shared" si="106"/>
        <v>玄法主动技能2等级4</v>
      </c>
      <c r="J749" s="1">
        <v>743</v>
      </c>
      <c r="K749" s="1" t="e">
        <f>VLOOKUP(H749,主动技能!$A:$B,2,FALSE)</f>
        <v>#N/A</v>
      </c>
      <c r="L749" s="1">
        <f>_xlfn.IFNA(VLOOKUP(I749,主动技能!$A:$B,2,FALSE),0)</f>
        <v>0</v>
      </c>
      <c r="M749">
        <f t="shared" si="107"/>
        <v>9</v>
      </c>
      <c r="N749" s="1" t="s">
        <v>249</v>
      </c>
      <c r="O749" s="1">
        <f t="shared" si="108"/>
        <v>149</v>
      </c>
      <c r="P749" s="1" t="s">
        <v>250</v>
      </c>
      <c r="Q749" s="1" t="s">
        <v>250</v>
      </c>
    </row>
    <row r="750" spans="2:17" x14ac:dyDescent="0.15">
      <c r="B750" s="8" t="str">
        <f>VLOOKUP(G750,角色!A:B,2,FALSE)</f>
        <v>玄法</v>
      </c>
      <c r="C750" s="8" t="str">
        <f t="shared" si="100"/>
        <v>主动技能2</v>
      </c>
      <c r="D750" s="8">
        <f t="shared" si="102"/>
        <v>4</v>
      </c>
      <c r="E750" s="8">
        <f t="shared" si="103"/>
        <v>5</v>
      </c>
      <c r="F750" s="8">
        <f t="shared" si="104"/>
        <v>2</v>
      </c>
      <c r="G750" s="8">
        <f t="shared" si="101"/>
        <v>13</v>
      </c>
      <c r="H750" t="str">
        <f t="shared" si="105"/>
        <v>玄法主动技能2等级4</v>
      </c>
      <c r="I750" t="str">
        <f t="shared" si="106"/>
        <v>玄法主动技能2等级5</v>
      </c>
      <c r="J750" s="1">
        <v>744</v>
      </c>
      <c r="K750" s="1" t="e">
        <f>VLOOKUP(H750,主动技能!$A:$B,2,FALSE)</f>
        <v>#N/A</v>
      </c>
      <c r="L750" s="1">
        <f>_xlfn.IFNA(VLOOKUP(I750,主动技能!$A:$B,2,FALSE),0)</f>
        <v>0</v>
      </c>
      <c r="M750">
        <f t="shared" si="107"/>
        <v>12</v>
      </c>
      <c r="N750" s="1" t="s">
        <v>249</v>
      </c>
      <c r="O750" s="1">
        <f t="shared" si="108"/>
        <v>150</v>
      </c>
      <c r="P750" s="1" t="s">
        <v>250</v>
      </c>
      <c r="Q750" s="1" t="s">
        <v>250</v>
      </c>
    </row>
    <row r="751" spans="2:17" x14ac:dyDescent="0.15">
      <c r="B751" s="8" t="str">
        <f>VLOOKUP(G751,角色!A:B,2,FALSE)</f>
        <v>玄法</v>
      </c>
      <c r="C751" s="8" t="str">
        <f t="shared" si="100"/>
        <v>主动技能2</v>
      </c>
      <c r="D751" s="8">
        <f t="shared" si="102"/>
        <v>5</v>
      </c>
      <c r="E751" s="8">
        <f t="shared" si="103"/>
        <v>6</v>
      </c>
      <c r="F751" s="8">
        <f t="shared" si="104"/>
        <v>2</v>
      </c>
      <c r="G751" s="8">
        <f t="shared" si="101"/>
        <v>13</v>
      </c>
      <c r="H751" t="str">
        <f t="shared" si="105"/>
        <v>玄法主动技能2等级5</v>
      </c>
      <c r="I751" t="str">
        <f t="shared" si="106"/>
        <v>玄法主动技能2等级6</v>
      </c>
      <c r="J751" s="1">
        <v>745</v>
      </c>
      <c r="K751" s="1" t="e">
        <f>VLOOKUP(H751,主动技能!$A:$B,2,FALSE)</f>
        <v>#N/A</v>
      </c>
      <c r="L751" s="1">
        <f>_xlfn.IFNA(VLOOKUP(I751,主动技能!$A:$B,2,FALSE),0)</f>
        <v>0</v>
      </c>
      <c r="M751">
        <f t="shared" si="107"/>
        <v>15</v>
      </c>
      <c r="N751" s="1" t="s">
        <v>249</v>
      </c>
      <c r="O751" s="1">
        <f t="shared" si="108"/>
        <v>151</v>
      </c>
      <c r="P751" s="1" t="s">
        <v>250</v>
      </c>
      <c r="Q751" s="1" t="s">
        <v>250</v>
      </c>
    </row>
    <row r="752" spans="2:17" x14ac:dyDescent="0.15">
      <c r="B752" s="8" t="str">
        <f>VLOOKUP(G752,角色!A:B,2,FALSE)</f>
        <v>玄法</v>
      </c>
      <c r="C752" s="8" t="str">
        <f t="shared" si="100"/>
        <v>主动技能2</v>
      </c>
      <c r="D752" s="8">
        <f t="shared" si="102"/>
        <v>6</v>
      </c>
      <c r="E752" s="8">
        <f t="shared" si="103"/>
        <v>7</v>
      </c>
      <c r="F752" s="8">
        <f t="shared" si="104"/>
        <v>2</v>
      </c>
      <c r="G752" s="8">
        <f t="shared" si="101"/>
        <v>13</v>
      </c>
      <c r="H752" t="str">
        <f t="shared" si="105"/>
        <v>玄法主动技能2等级6</v>
      </c>
      <c r="I752" t="str">
        <f t="shared" si="106"/>
        <v>玄法主动技能2等级7</v>
      </c>
      <c r="J752" s="1">
        <v>746</v>
      </c>
      <c r="K752" s="1" t="e">
        <f>VLOOKUP(H752,主动技能!$A:$B,2,FALSE)</f>
        <v>#N/A</v>
      </c>
      <c r="L752" s="1">
        <f>_xlfn.IFNA(VLOOKUP(I752,主动技能!$A:$B,2,FALSE),0)</f>
        <v>0</v>
      </c>
      <c r="M752">
        <f t="shared" si="107"/>
        <v>18</v>
      </c>
      <c r="N752" s="1" t="s">
        <v>249</v>
      </c>
      <c r="O752" s="1">
        <f t="shared" si="108"/>
        <v>152</v>
      </c>
      <c r="P752" s="1" t="s">
        <v>250</v>
      </c>
      <c r="Q752" s="1" t="s">
        <v>250</v>
      </c>
    </row>
    <row r="753" spans="2:17" x14ac:dyDescent="0.15">
      <c r="B753" s="8" t="str">
        <f>VLOOKUP(G753,角色!A:B,2,FALSE)</f>
        <v>玄法</v>
      </c>
      <c r="C753" s="8" t="str">
        <f t="shared" si="100"/>
        <v>主动技能2</v>
      </c>
      <c r="D753" s="8">
        <f t="shared" si="102"/>
        <v>7</v>
      </c>
      <c r="E753" s="8">
        <f t="shared" si="103"/>
        <v>8</v>
      </c>
      <c r="F753" s="8">
        <f t="shared" si="104"/>
        <v>2</v>
      </c>
      <c r="G753" s="8">
        <f t="shared" si="101"/>
        <v>13</v>
      </c>
      <c r="H753" t="str">
        <f t="shared" si="105"/>
        <v>玄法主动技能2等级7</v>
      </c>
      <c r="I753" t="str">
        <f t="shared" si="106"/>
        <v>玄法主动技能2等级8</v>
      </c>
      <c r="J753" s="1">
        <v>747</v>
      </c>
      <c r="K753" s="1" t="e">
        <f>VLOOKUP(H753,主动技能!$A:$B,2,FALSE)</f>
        <v>#N/A</v>
      </c>
      <c r="L753" s="1">
        <f>_xlfn.IFNA(VLOOKUP(I753,主动技能!$A:$B,2,FALSE),0)</f>
        <v>0</v>
      </c>
      <c r="M753">
        <f t="shared" si="107"/>
        <v>21</v>
      </c>
      <c r="N753" s="1" t="s">
        <v>249</v>
      </c>
      <c r="O753" s="1">
        <f t="shared" si="108"/>
        <v>153</v>
      </c>
      <c r="P753" s="1" t="s">
        <v>250</v>
      </c>
      <c r="Q753" s="1" t="s">
        <v>250</v>
      </c>
    </row>
    <row r="754" spans="2:17" x14ac:dyDescent="0.15">
      <c r="B754" s="8" t="str">
        <f>VLOOKUP(G754,角色!A:B,2,FALSE)</f>
        <v>玄法</v>
      </c>
      <c r="C754" s="8" t="str">
        <f t="shared" si="100"/>
        <v>主动技能2</v>
      </c>
      <c r="D754" s="8">
        <f t="shared" si="102"/>
        <v>8</v>
      </c>
      <c r="E754" s="8">
        <f t="shared" si="103"/>
        <v>9</v>
      </c>
      <c r="F754" s="8">
        <f t="shared" si="104"/>
        <v>2</v>
      </c>
      <c r="G754" s="8">
        <f t="shared" si="101"/>
        <v>13</v>
      </c>
      <c r="H754" t="str">
        <f t="shared" si="105"/>
        <v>玄法主动技能2等级8</v>
      </c>
      <c r="I754" t="str">
        <f t="shared" si="106"/>
        <v>玄法主动技能2等级9</v>
      </c>
      <c r="J754" s="1">
        <v>748</v>
      </c>
      <c r="K754" s="1" t="e">
        <f>VLOOKUP(H754,主动技能!$A:$B,2,FALSE)</f>
        <v>#N/A</v>
      </c>
      <c r="L754" s="1">
        <f>_xlfn.IFNA(VLOOKUP(I754,主动技能!$A:$B,2,FALSE),0)</f>
        <v>0</v>
      </c>
      <c r="M754">
        <f t="shared" si="107"/>
        <v>24</v>
      </c>
      <c r="N754" s="1" t="s">
        <v>249</v>
      </c>
      <c r="O754" s="1">
        <f t="shared" si="108"/>
        <v>154</v>
      </c>
      <c r="P754" s="1" t="s">
        <v>250</v>
      </c>
      <c r="Q754" s="1" t="s">
        <v>250</v>
      </c>
    </row>
    <row r="755" spans="2:17" x14ac:dyDescent="0.15">
      <c r="B755" s="8" t="str">
        <f>VLOOKUP(G755,角色!A:B,2,FALSE)</f>
        <v>玄法</v>
      </c>
      <c r="C755" s="8" t="str">
        <f t="shared" si="100"/>
        <v>主动技能2</v>
      </c>
      <c r="D755" s="8">
        <f t="shared" si="102"/>
        <v>9</v>
      </c>
      <c r="E755" s="8">
        <f t="shared" si="103"/>
        <v>10</v>
      </c>
      <c r="F755" s="8">
        <f t="shared" si="104"/>
        <v>2</v>
      </c>
      <c r="G755" s="8">
        <f t="shared" si="101"/>
        <v>13</v>
      </c>
      <c r="H755" t="str">
        <f t="shared" si="105"/>
        <v>玄法主动技能2等级9</v>
      </c>
      <c r="I755" t="str">
        <f t="shared" si="106"/>
        <v>玄法主动技能2等级10</v>
      </c>
      <c r="J755" s="1">
        <v>749</v>
      </c>
      <c r="K755" s="1" t="e">
        <f>VLOOKUP(H755,主动技能!$A:$B,2,FALSE)</f>
        <v>#N/A</v>
      </c>
      <c r="L755" s="1">
        <f>_xlfn.IFNA(VLOOKUP(I755,主动技能!$A:$B,2,FALSE),0)</f>
        <v>0</v>
      </c>
      <c r="M755">
        <f t="shared" si="107"/>
        <v>27</v>
      </c>
      <c r="N755" s="1" t="s">
        <v>249</v>
      </c>
      <c r="O755" s="1">
        <f t="shared" si="108"/>
        <v>155</v>
      </c>
      <c r="P755" s="1" t="s">
        <v>250</v>
      </c>
      <c r="Q755" s="1" t="s">
        <v>250</v>
      </c>
    </row>
    <row r="756" spans="2:17" x14ac:dyDescent="0.15">
      <c r="B756" s="8" t="str">
        <f>VLOOKUP(G756,角色!A:B,2,FALSE)</f>
        <v>玄法</v>
      </c>
      <c r="C756" s="8" t="str">
        <f t="shared" si="100"/>
        <v>主动技能2</v>
      </c>
      <c r="D756" s="8">
        <f t="shared" si="102"/>
        <v>10</v>
      </c>
      <c r="E756" s="8">
        <f t="shared" si="103"/>
        <v>11</v>
      </c>
      <c r="F756" s="8">
        <f t="shared" si="104"/>
        <v>2</v>
      </c>
      <c r="G756" s="8">
        <f t="shared" si="101"/>
        <v>13</v>
      </c>
      <c r="H756" t="str">
        <f t="shared" si="105"/>
        <v>玄法主动技能2等级10</v>
      </c>
      <c r="I756" t="str">
        <f t="shared" si="106"/>
        <v>玄法主动技能2等级11</v>
      </c>
      <c r="J756" s="1">
        <v>750</v>
      </c>
      <c r="K756" s="1" t="e">
        <f>VLOOKUP(H756,主动技能!$A:$B,2,FALSE)</f>
        <v>#N/A</v>
      </c>
      <c r="L756" s="1">
        <f>_xlfn.IFNA(VLOOKUP(I756,主动技能!$A:$B,2,FALSE),0)</f>
        <v>0</v>
      </c>
      <c r="M756">
        <f t="shared" si="107"/>
        <v>30</v>
      </c>
      <c r="N756" s="1" t="s">
        <v>249</v>
      </c>
      <c r="O756" s="1">
        <f t="shared" si="108"/>
        <v>156</v>
      </c>
      <c r="P756" s="1" t="s">
        <v>250</v>
      </c>
      <c r="Q756" s="1" t="s">
        <v>250</v>
      </c>
    </row>
    <row r="757" spans="2:17" x14ac:dyDescent="0.15">
      <c r="B757" s="8" t="str">
        <f>VLOOKUP(G757,角色!A:B,2,FALSE)</f>
        <v>玄法</v>
      </c>
      <c r="C757" s="8" t="str">
        <f t="shared" si="100"/>
        <v>主动技能2</v>
      </c>
      <c r="D757" s="8">
        <f t="shared" si="102"/>
        <v>11</v>
      </c>
      <c r="E757" s="8">
        <f t="shared" si="103"/>
        <v>12</v>
      </c>
      <c r="F757" s="8">
        <f t="shared" si="104"/>
        <v>2</v>
      </c>
      <c r="G757" s="8">
        <f t="shared" si="101"/>
        <v>13</v>
      </c>
      <c r="H757" t="str">
        <f t="shared" si="105"/>
        <v>玄法主动技能2等级11</v>
      </c>
      <c r="I757" t="str">
        <f t="shared" si="106"/>
        <v>玄法主动技能2等级12</v>
      </c>
      <c r="J757" s="1">
        <v>751</v>
      </c>
      <c r="K757" s="1" t="e">
        <f>VLOOKUP(H757,主动技能!$A:$B,2,FALSE)</f>
        <v>#N/A</v>
      </c>
      <c r="L757" s="1">
        <f>_xlfn.IFNA(VLOOKUP(I757,主动技能!$A:$B,2,FALSE),0)</f>
        <v>0</v>
      </c>
      <c r="M757">
        <f t="shared" si="107"/>
        <v>33</v>
      </c>
      <c r="N757" s="1" t="s">
        <v>249</v>
      </c>
      <c r="O757" s="1">
        <f t="shared" si="108"/>
        <v>157</v>
      </c>
      <c r="P757" s="1" t="s">
        <v>250</v>
      </c>
      <c r="Q757" s="1" t="s">
        <v>250</v>
      </c>
    </row>
    <row r="758" spans="2:17" x14ac:dyDescent="0.15">
      <c r="B758" s="8" t="str">
        <f>VLOOKUP(G758,角色!A:B,2,FALSE)</f>
        <v>玄法</v>
      </c>
      <c r="C758" s="8" t="str">
        <f t="shared" si="100"/>
        <v>主动技能2</v>
      </c>
      <c r="D758" s="8">
        <f t="shared" si="102"/>
        <v>12</v>
      </c>
      <c r="E758" s="8">
        <f t="shared" si="103"/>
        <v>13</v>
      </c>
      <c r="F758" s="8">
        <f t="shared" si="104"/>
        <v>2</v>
      </c>
      <c r="G758" s="8">
        <f t="shared" si="101"/>
        <v>13</v>
      </c>
      <c r="H758" t="str">
        <f t="shared" si="105"/>
        <v>玄法主动技能2等级12</v>
      </c>
      <c r="I758" t="str">
        <f t="shared" si="106"/>
        <v>玄法主动技能2等级13</v>
      </c>
      <c r="J758" s="1">
        <v>752</v>
      </c>
      <c r="K758" s="1" t="e">
        <f>VLOOKUP(H758,主动技能!$A:$B,2,FALSE)</f>
        <v>#N/A</v>
      </c>
      <c r="L758" s="1">
        <f>_xlfn.IFNA(VLOOKUP(I758,主动技能!$A:$B,2,FALSE),0)</f>
        <v>0</v>
      </c>
      <c r="M758">
        <f t="shared" si="107"/>
        <v>36</v>
      </c>
      <c r="N758" s="1" t="s">
        <v>249</v>
      </c>
      <c r="O758" s="1">
        <f t="shared" si="108"/>
        <v>158</v>
      </c>
      <c r="P758" s="1" t="s">
        <v>250</v>
      </c>
      <c r="Q758" s="1" t="s">
        <v>250</v>
      </c>
    </row>
    <row r="759" spans="2:17" x14ac:dyDescent="0.15">
      <c r="B759" s="8" t="str">
        <f>VLOOKUP(G759,角色!A:B,2,FALSE)</f>
        <v>玄法</v>
      </c>
      <c r="C759" s="8" t="str">
        <f t="shared" si="100"/>
        <v>主动技能2</v>
      </c>
      <c r="D759" s="8">
        <f t="shared" si="102"/>
        <v>13</v>
      </c>
      <c r="E759" s="8">
        <f t="shared" si="103"/>
        <v>14</v>
      </c>
      <c r="F759" s="8">
        <f t="shared" si="104"/>
        <v>2</v>
      </c>
      <c r="G759" s="8">
        <f t="shared" si="101"/>
        <v>13</v>
      </c>
      <c r="H759" t="str">
        <f t="shared" si="105"/>
        <v>玄法主动技能2等级13</v>
      </c>
      <c r="I759" t="str">
        <f t="shared" si="106"/>
        <v>玄法主动技能2等级14</v>
      </c>
      <c r="J759" s="1">
        <v>753</v>
      </c>
      <c r="K759" s="1" t="e">
        <f>VLOOKUP(H759,主动技能!$A:$B,2,FALSE)</f>
        <v>#N/A</v>
      </c>
      <c r="L759" s="1">
        <f>_xlfn.IFNA(VLOOKUP(I759,主动技能!$A:$B,2,FALSE),0)</f>
        <v>0</v>
      </c>
      <c r="M759">
        <f t="shared" si="107"/>
        <v>39</v>
      </c>
      <c r="N759" s="1" t="s">
        <v>249</v>
      </c>
      <c r="O759" s="1">
        <f t="shared" si="108"/>
        <v>159</v>
      </c>
      <c r="P759" s="1" t="s">
        <v>250</v>
      </c>
      <c r="Q759" s="1" t="s">
        <v>250</v>
      </c>
    </row>
    <row r="760" spans="2:17" x14ac:dyDescent="0.15">
      <c r="B760" s="8" t="str">
        <f>VLOOKUP(G760,角色!A:B,2,FALSE)</f>
        <v>玄法</v>
      </c>
      <c r="C760" s="8" t="str">
        <f t="shared" si="100"/>
        <v>主动技能2</v>
      </c>
      <c r="D760" s="8">
        <f t="shared" si="102"/>
        <v>14</v>
      </c>
      <c r="E760" s="8">
        <f t="shared" si="103"/>
        <v>15</v>
      </c>
      <c r="F760" s="8">
        <f t="shared" si="104"/>
        <v>2</v>
      </c>
      <c r="G760" s="8">
        <f t="shared" si="101"/>
        <v>13</v>
      </c>
      <c r="H760" t="str">
        <f t="shared" si="105"/>
        <v>玄法主动技能2等级14</v>
      </c>
      <c r="I760" t="str">
        <f t="shared" si="106"/>
        <v>玄法主动技能2等级15</v>
      </c>
      <c r="J760" s="1">
        <v>754</v>
      </c>
      <c r="K760" s="1" t="e">
        <f>VLOOKUP(H760,主动技能!$A:$B,2,FALSE)</f>
        <v>#N/A</v>
      </c>
      <c r="L760" s="1">
        <f>_xlfn.IFNA(VLOOKUP(I760,主动技能!$A:$B,2,FALSE),0)</f>
        <v>0</v>
      </c>
      <c r="M760">
        <f t="shared" si="107"/>
        <v>42</v>
      </c>
      <c r="N760" s="1" t="s">
        <v>249</v>
      </c>
      <c r="O760" s="1">
        <f t="shared" si="108"/>
        <v>160</v>
      </c>
      <c r="P760" s="1" t="s">
        <v>250</v>
      </c>
      <c r="Q760" s="1" t="s">
        <v>250</v>
      </c>
    </row>
    <row r="761" spans="2:17" x14ac:dyDescent="0.15">
      <c r="B761" s="8" t="str">
        <f>VLOOKUP(G761,角色!A:B,2,FALSE)</f>
        <v>玄法</v>
      </c>
      <c r="C761" s="8" t="str">
        <f t="shared" si="100"/>
        <v>主动技能2</v>
      </c>
      <c r="D761" s="8">
        <f t="shared" si="102"/>
        <v>15</v>
      </c>
      <c r="E761" s="8">
        <f t="shared" si="103"/>
        <v>16</v>
      </c>
      <c r="F761" s="8">
        <f t="shared" si="104"/>
        <v>2</v>
      </c>
      <c r="G761" s="8">
        <f t="shared" si="101"/>
        <v>13</v>
      </c>
      <c r="H761" t="str">
        <f t="shared" si="105"/>
        <v>玄法主动技能2等级15</v>
      </c>
      <c r="I761" t="str">
        <f t="shared" si="106"/>
        <v>玄法主动技能2等级16</v>
      </c>
      <c r="J761" s="1">
        <v>755</v>
      </c>
      <c r="K761" s="1" t="e">
        <f>VLOOKUP(H761,主动技能!$A:$B,2,FALSE)</f>
        <v>#N/A</v>
      </c>
      <c r="L761" s="1">
        <f>_xlfn.IFNA(VLOOKUP(I761,主动技能!$A:$B,2,FALSE),0)</f>
        <v>0</v>
      </c>
      <c r="M761">
        <f t="shared" si="107"/>
        <v>45</v>
      </c>
      <c r="N761" s="1" t="s">
        <v>249</v>
      </c>
      <c r="O761" s="1">
        <f t="shared" si="108"/>
        <v>161</v>
      </c>
      <c r="P761" s="1" t="s">
        <v>250</v>
      </c>
      <c r="Q761" s="1" t="s">
        <v>250</v>
      </c>
    </row>
    <row r="762" spans="2:17" x14ac:dyDescent="0.15">
      <c r="B762" s="8" t="str">
        <f>VLOOKUP(G762,角色!A:B,2,FALSE)</f>
        <v>玄法</v>
      </c>
      <c r="C762" s="8" t="str">
        <f t="shared" si="100"/>
        <v>主动技能2</v>
      </c>
      <c r="D762" s="8">
        <f t="shared" si="102"/>
        <v>16</v>
      </c>
      <c r="E762" s="8">
        <f t="shared" si="103"/>
        <v>17</v>
      </c>
      <c r="F762" s="8">
        <f t="shared" si="104"/>
        <v>2</v>
      </c>
      <c r="G762" s="8">
        <f t="shared" si="101"/>
        <v>13</v>
      </c>
      <c r="H762" t="str">
        <f t="shared" si="105"/>
        <v>玄法主动技能2等级16</v>
      </c>
      <c r="I762" t="str">
        <f t="shared" si="106"/>
        <v>玄法主动技能2等级17</v>
      </c>
      <c r="J762" s="1">
        <v>756</v>
      </c>
      <c r="K762" s="1" t="e">
        <f>VLOOKUP(H762,主动技能!$A:$B,2,FALSE)</f>
        <v>#N/A</v>
      </c>
      <c r="L762" s="1">
        <f>_xlfn.IFNA(VLOOKUP(I762,主动技能!$A:$B,2,FALSE),0)</f>
        <v>0</v>
      </c>
      <c r="M762">
        <f t="shared" si="107"/>
        <v>48</v>
      </c>
      <c r="N762" s="1" t="s">
        <v>249</v>
      </c>
      <c r="O762" s="1">
        <f t="shared" si="108"/>
        <v>162</v>
      </c>
      <c r="P762" s="1" t="s">
        <v>250</v>
      </c>
      <c r="Q762" s="1" t="s">
        <v>250</v>
      </c>
    </row>
    <row r="763" spans="2:17" x14ac:dyDescent="0.15">
      <c r="B763" s="8" t="str">
        <f>VLOOKUP(G763,角色!A:B,2,FALSE)</f>
        <v>玄法</v>
      </c>
      <c r="C763" s="8" t="str">
        <f t="shared" si="100"/>
        <v>主动技能2</v>
      </c>
      <c r="D763" s="8">
        <f t="shared" si="102"/>
        <v>17</v>
      </c>
      <c r="E763" s="8">
        <f t="shared" si="103"/>
        <v>18</v>
      </c>
      <c r="F763" s="8">
        <f t="shared" si="104"/>
        <v>2</v>
      </c>
      <c r="G763" s="8">
        <f t="shared" si="101"/>
        <v>13</v>
      </c>
      <c r="H763" t="str">
        <f t="shared" si="105"/>
        <v>玄法主动技能2等级17</v>
      </c>
      <c r="I763" t="str">
        <f t="shared" si="106"/>
        <v>玄法主动技能2等级18</v>
      </c>
      <c r="J763" s="1">
        <v>757</v>
      </c>
      <c r="K763" s="1" t="e">
        <f>VLOOKUP(H763,主动技能!$A:$B,2,FALSE)</f>
        <v>#N/A</v>
      </c>
      <c r="L763" s="1">
        <f>_xlfn.IFNA(VLOOKUP(I763,主动技能!$A:$B,2,FALSE),0)</f>
        <v>0</v>
      </c>
      <c r="M763">
        <f t="shared" si="107"/>
        <v>51</v>
      </c>
      <c r="N763" s="1" t="s">
        <v>249</v>
      </c>
      <c r="O763" s="1">
        <f t="shared" si="108"/>
        <v>163</v>
      </c>
      <c r="P763" s="1" t="s">
        <v>250</v>
      </c>
      <c r="Q763" s="1" t="s">
        <v>250</v>
      </c>
    </row>
    <row r="764" spans="2:17" x14ac:dyDescent="0.15">
      <c r="B764" s="8" t="str">
        <f>VLOOKUP(G764,角色!A:B,2,FALSE)</f>
        <v>玄法</v>
      </c>
      <c r="C764" s="8" t="str">
        <f t="shared" si="100"/>
        <v>主动技能2</v>
      </c>
      <c r="D764" s="8">
        <f t="shared" si="102"/>
        <v>18</v>
      </c>
      <c r="E764" s="8">
        <f t="shared" si="103"/>
        <v>19</v>
      </c>
      <c r="F764" s="8">
        <f t="shared" si="104"/>
        <v>2</v>
      </c>
      <c r="G764" s="8">
        <f t="shared" si="101"/>
        <v>13</v>
      </c>
      <c r="H764" t="str">
        <f t="shared" si="105"/>
        <v>玄法主动技能2等级18</v>
      </c>
      <c r="I764" t="str">
        <f t="shared" si="106"/>
        <v>玄法主动技能2等级19</v>
      </c>
      <c r="J764" s="1">
        <v>758</v>
      </c>
      <c r="K764" s="1" t="e">
        <f>VLOOKUP(H764,主动技能!$A:$B,2,FALSE)</f>
        <v>#N/A</v>
      </c>
      <c r="L764" s="1">
        <f>_xlfn.IFNA(VLOOKUP(I764,主动技能!$A:$B,2,FALSE),0)</f>
        <v>0</v>
      </c>
      <c r="M764">
        <f t="shared" si="107"/>
        <v>54</v>
      </c>
      <c r="N764" s="1" t="s">
        <v>249</v>
      </c>
      <c r="O764" s="1">
        <f t="shared" si="108"/>
        <v>164</v>
      </c>
      <c r="P764" s="1" t="s">
        <v>250</v>
      </c>
      <c r="Q764" s="1" t="s">
        <v>250</v>
      </c>
    </row>
    <row r="765" spans="2:17" x14ac:dyDescent="0.15">
      <c r="B765" s="8" t="str">
        <f>VLOOKUP(G765,角色!A:B,2,FALSE)</f>
        <v>玄法</v>
      </c>
      <c r="C765" s="8" t="str">
        <f t="shared" si="100"/>
        <v>主动技能2</v>
      </c>
      <c r="D765" s="8">
        <f t="shared" si="102"/>
        <v>19</v>
      </c>
      <c r="E765" s="8">
        <f t="shared" si="103"/>
        <v>20</v>
      </c>
      <c r="F765" s="8">
        <f t="shared" si="104"/>
        <v>2</v>
      </c>
      <c r="G765" s="8">
        <f t="shared" si="101"/>
        <v>13</v>
      </c>
      <c r="H765" t="str">
        <f t="shared" si="105"/>
        <v>玄法主动技能2等级19</v>
      </c>
      <c r="I765" t="str">
        <f t="shared" si="106"/>
        <v>玄法主动技能2等级20</v>
      </c>
      <c r="J765" s="1">
        <v>759</v>
      </c>
      <c r="K765" s="1" t="e">
        <f>VLOOKUP(H765,主动技能!$A:$B,2,FALSE)</f>
        <v>#N/A</v>
      </c>
      <c r="L765" s="1">
        <f>_xlfn.IFNA(VLOOKUP(I765,主动技能!$A:$B,2,FALSE),0)</f>
        <v>0</v>
      </c>
      <c r="M765">
        <f t="shared" si="107"/>
        <v>57</v>
      </c>
      <c r="N765" s="1" t="s">
        <v>249</v>
      </c>
      <c r="O765" s="1">
        <f t="shared" si="108"/>
        <v>165</v>
      </c>
      <c r="P765" s="1" t="s">
        <v>250</v>
      </c>
      <c r="Q765" s="1" t="s">
        <v>250</v>
      </c>
    </row>
    <row r="766" spans="2:17" x14ac:dyDescent="0.15">
      <c r="B766" s="8" t="str">
        <f>VLOOKUP(G766,角色!A:B,2,FALSE)</f>
        <v>玄法</v>
      </c>
      <c r="C766" s="8" t="str">
        <f t="shared" si="100"/>
        <v>主动技能2</v>
      </c>
      <c r="D766" s="8">
        <f t="shared" si="102"/>
        <v>20</v>
      </c>
      <c r="E766" s="8">
        <f t="shared" si="103"/>
        <v>21</v>
      </c>
      <c r="F766" s="8">
        <f t="shared" si="104"/>
        <v>2</v>
      </c>
      <c r="G766" s="8">
        <f t="shared" si="101"/>
        <v>13</v>
      </c>
      <c r="H766" t="str">
        <f t="shared" si="105"/>
        <v>玄法主动技能2等级20</v>
      </c>
      <c r="I766" t="str">
        <f t="shared" si="106"/>
        <v>玄法主动技能2等级21</v>
      </c>
      <c r="J766" s="1">
        <v>760</v>
      </c>
      <c r="K766" s="1" t="e">
        <f>VLOOKUP(H766,主动技能!$A:$B,2,FALSE)</f>
        <v>#N/A</v>
      </c>
      <c r="L766" s="1">
        <f>_xlfn.IFNA(VLOOKUP(I766,主动技能!$A:$B,2,FALSE),0)</f>
        <v>0</v>
      </c>
      <c r="M766">
        <f t="shared" si="107"/>
        <v>60</v>
      </c>
      <c r="N766" s="1" t="s">
        <v>249</v>
      </c>
      <c r="O766" s="1">
        <f t="shared" si="108"/>
        <v>166</v>
      </c>
      <c r="P766" s="1" t="s">
        <v>250</v>
      </c>
      <c r="Q766" s="1" t="s">
        <v>250</v>
      </c>
    </row>
    <row r="767" spans="2:17" x14ac:dyDescent="0.15">
      <c r="B767" s="8" t="str">
        <f>VLOOKUP(G767,角色!A:B,2,FALSE)</f>
        <v>玄法</v>
      </c>
      <c r="C767" s="8" t="str">
        <f t="shared" si="100"/>
        <v>主动技能3</v>
      </c>
      <c r="D767" s="8">
        <f t="shared" si="102"/>
        <v>1</v>
      </c>
      <c r="E767" s="8">
        <f t="shared" si="103"/>
        <v>2</v>
      </c>
      <c r="F767" s="8">
        <f t="shared" si="104"/>
        <v>3</v>
      </c>
      <c r="G767" s="8">
        <f t="shared" si="101"/>
        <v>13</v>
      </c>
      <c r="H767" t="str">
        <f t="shared" si="105"/>
        <v>玄法主动技能3等级1</v>
      </c>
      <c r="I767" t="str">
        <f t="shared" si="106"/>
        <v>玄法主动技能3等级2</v>
      </c>
      <c r="J767" s="1">
        <v>761</v>
      </c>
      <c r="K767" s="1" t="e">
        <f>VLOOKUP(H767,主动技能!$A:$B,2,FALSE)</f>
        <v>#N/A</v>
      </c>
      <c r="L767" s="1">
        <f>_xlfn.IFNA(VLOOKUP(I767,主动技能!$A:$B,2,FALSE),0)</f>
        <v>0</v>
      </c>
      <c r="M767">
        <f t="shared" si="107"/>
        <v>3</v>
      </c>
      <c r="N767" s="1" t="s">
        <v>249</v>
      </c>
      <c r="O767" s="1">
        <f t="shared" si="108"/>
        <v>167</v>
      </c>
      <c r="P767" s="1" t="s">
        <v>250</v>
      </c>
      <c r="Q767" s="1" t="s">
        <v>250</v>
      </c>
    </row>
    <row r="768" spans="2:17" x14ac:dyDescent="0.15">
      <c r="B768" s="8" t="str">
        <f>VLOOKUP(G768,角色!A:B,2,FALSE)</f>
        <v>玄法</v>
      </c>
      <c r="C768" s="8" t="str">
        <f t="shared" si="100"/>
        <v>主动技能3</v>
      </c>
      <c r="D768" s="8">
        <f t="shared" si="102"/>
        <v>2</v>
      </c>
      <c r="E768" s="8">
        <f t="shared" si="103"/>
        <v>3</v>
      </c>
      <c r="F768" s="8">
        <f t="shared" si="104"/>
        <v>3</v>
      </c>
      <c r="G768" s="8">
        <f t="shared" si="101"/>
        <v>13</v>
      </c>
      <c r="H768" t="str">
        <f t="shared" si="105"/>
        <v>玄法主动技能3等级2</v>
      </c>
      <c r="I768" t="str">
        <f t="shared" si="106"/>
        <v>玄法主动技能3等级3</v>
      </c>
      <c r="J768" s="1">
        <v>762</v>
      </c>
      <c r="K768" s="1" t="e">
        <f>VLOOKUP(H768,主动技能!$A:$B,2,FALSE)</f>
        <v>#N/A</v>
      </c>
      <c r="L768" s="1">
        <f>_xlfn.IFNA(VLOOKUP(I768,主动技能!$A:$B,2,FALSE),0)</f>
        <v>0</v>
      </c>
      <c r="M768">
        <f t="shared" si="107"/>
        <v>6</v>
      </c>
      <c r="N768" s="1" t="s">
        <v>249</v>
      </c>
      <c r="O768" s="1">
        <f t="shared" si="108"/>
        <v>168</v>
      </c>
      <c r="P768" s="1" t="s">
        <v>250</v>
      </c>
      <c r="Q768" s="1" t="s">
        <v>250</v>
      </c>
    </row>
    <row r="769" spans="2:17" x14ac:dyDescent="0.15">
      <c r="B769" s="8" t="str">
        <f>VLOOKUP(G769,角色!A:B,2,FALSE)</f>
        <v>玄法</v>
      </c>
      <c r="C769" s="8" t="str">
        <f t="shared" si="100"/>
        <v>主动技能3</v>
      </c>
      <c r="D769" s="8">
        <f t="shared" si="102"/>
        <v>3</v>
      </c>
      <c r="E769" s="8">
        <f t="shared" si="103"/>
        <v>4</v>
      </c>
      <c r="F769" s="8">
        <f t="shared" si="104"/>
        <v>3</v>
      </c>
      <c r="G769" s="8">
        <f t="shared" si="101"/>
        <v>13</v>
      </c>
      <c r="H769" t="str">
        <f t="shared" si="105"/>
        <v>玄法主动技能3等级3</v>
      </c>
      <c r="I769" t="str">
        <f t="shared" si="106"/>
        <v>玄法主动技能3等级4</v>
      </c>
      <c r="J769" s="1">
        <v>763</v>
      </c>
      <c r="K769" s="1" t="e">
        <f>VLOOKUP(H769,主动技能!$A:$B,2,FALSE)</f>
        <v>#N/A</v>
      </c>
      <c r="L769" s="1">
        <f>_xlfn.IFNA(VLOOKUP(I769,主动技能!$A:$B,2,FALSE),0)</f>
        <v>0</v>
      </c>
      <c r="M769">
        <f t="shared" si="107"/>
        <v>9</v>
      </c>
      <c r="N769" s="1" t="s">
        <v>249</v>
      </c>
      <c r="O769" s="1">
        <f t="shared" si="108"/>
        <v>169</v>
      </c>
      <c r="P769" s="1" t="s">
        <v>250</v>
      </c>
      <c r="Q769" s="1" t="s">
        <v>250</v>
      </c>
    </row>
    <row r="770" spans="2:17" x14ac:dyDescent="0.15">
      <c r="B770" s="8" t="str">
        <f>VLOOKUP(G770,角色!A:B,2,FALSE)</f>
        <v>玄法</v>
      </c>
      <c r="C770" s="8" t="str">
        <f t="shared" si="100"/>
        <v>主动技能3</v>
      </c>
      <c r="D770" s="8">
        <f t="shared" si="102"/>
        <v>4</v>
      </c>
      <c r="E770" s="8">
        <f t="shared" si="103"/>
        <v>5</v>
      </c>
      <c r="F770" s="8">
        <f t="shared" si="104"/>
        <v>3</v>
      </c>
      <c r="G770" s="8">
        <f t="shared" si="101"/>
        <v>13</v>
      </c>
      <c r="H770" t="str">
        <f t="shared" si="105"/>
        <v>玄法主动技能3等级4</v>
      </c>
      <c r="I770" t="str">
        <f t="shared" si="106"/>
        <v>玄法主动技能3等级5</v>
      </c>
      <c r="J770" s="1">
        <v>764</v>
      </c>
      <c r="K770" s="1" t="e">
        <f>VLOOKUP(H770,主动技能!$A:$B,2,FALSE)</f>
        <v>#N/A</v>
      </c>
      <c r="L770" s="1">
        <f>_xlfn.IFNA(VLOOKUP(I770,主动技能!$A:$B,2,FALSE),0)</f>
        <v>0</v>
      </c>
      <c r="M770">
        <f t="shared" si="107"/>
        <v>12</v>
      </c>
      <c r="N770" s="1" t="s">
        <v>249</v>
      </c>
      <c r="O770" s="1">
        <f t="shared" si="108"/>
        <v>170</v>
      </c>
      <c r="P770" s="1" t="s">
        <v>250</v>
      </c>
      <c r="Q770" s="1" t="s">
        <v>250</v>
      </c>
    </row>
    <row r="771" spans="2:17" x14ac:dyDescent="0.15">
      <c r="B771" s="8" t="str">
        <f>VLOOKUP(G771,角色!A:B,2,FALSE)</f>
        <v>玄法</v>
      </c>
      <c r="C771" s="8" t="str">
        <f t="shared" si="100"/>
        <v>主动技能3</v>
      </c>
      <c r="D771" s="8">
        <f t="shared" si="102"/>
        <v>5</v>
      </c>
      <c r="E771" s="8">
        <f t="shared" si="103"/>
        <v>6</v>
      </c>
      <c r="F771" s="8">
        <f t="shared" si="104"/>
        <v>3</v>
      </c>
      <c r="G771" s="8">
        <f t="shared" si="101"/>
        <v>13</v>
      </c>
      <c r="H771" t="str">
        <f t="shared" si="105"/>
        <v>玄法主动技能3等级5</v>
      </c>
      <c r="I771" t="str">
        <f t="shared" si="106"/>
        <v>玄法主动技能3等级6</v>
      </c>
      <c r="J771" s="1">
        <v>765</v>
      </c>
      <c r="K771" s="1" t="e">
        <f>VLOOKUP(H771,主动技能!$A:$B,2,FALSE)</f>
        <v>#N/A</v>
      </c>
      <c r="L771" s="1">
        <f>_xlfn.IFNA(VLOOKUP(I771,主动技能!$A:$B,2,FALSE),0)</f>
        <v>0</v>
      </c>
      <c r="M771">
        <f t="shared" si="107"/>
        <v>15</v>
      </c>
      <c r="N771" s="1" t="s">
        <v>249</v>
      </c>
      <c r="O771" s="1">
        <f t="shared" si="108"/>
        <v>171</v>
      </c>
      <c r="P771" s="1" t="s">
        <v>250</v>
      </c>
      <c r="Q771" s="1" t="s">
        <v>250</v>
      </c>
    </row>
    <row r="772" spans="2:17" x14ac:dyDescent="0.15">
      <c r="B772" s="8" t="str">
        <f>VLOOKUP(G772,角色!A:B,2,FALSE)</f>
        <v>玄法</v>
      </c>
      <c r="C772" s="8" t="str">
        <f t="shared" si="100"/>
        <v>主动技能3</v>
      </c>
      <c r="D772" s="8">
        <f t="shared" si="102"/>
        <v>6</v>
      </c>
      <c r="E772" s="8">
        <f t="shared" si="103"/>
        <v>7</v>
      </c>
      <c r="F772" s="8">
        <f t="shared" si="104"/>
        <v>3</v>
      </c>
      <c r="G772" s="8">
        <f t="shared" si="101"/>
        <v>13</v>
      </c>
      <c r="H772" t="str">
        <f t="shared" si="105"/>
        <v>玄法主动技能3等级6</v>
      </c>
      <c r="I772" t="str">
        <f t="shared" si="106"/>
        <v>玄法主动技能3等级7</v>
      </c>
      <c r="J772" s="1">
        <v>766</v>
      </c>
      <c r="K772" s="1" t="e">
        <f>VLOOKUP(H772,主动技能!$A:$B,2,FALSE)</f>
        <v>#N/A</v>
      </c>
      <c r="L772" s="1">
        <f>_xlfn.IFNA(VLOOKUP(I772,主动技能!$A:$B,2,FALSE),0)</f>
        <v>0</v>
      </c>
      <c r="M772">
        <f t="shared" si="107"/>
        <v>18</v>
      </c>
      <c r="N772" s="1" t="s">
        <v>249</v>
      </c>
      <c r="O772" s="1">
        <f t="shared" si="108"/>
        <v>172</v>
      </c>
      <c r="P772" s="1" t="s">
        <v>250</v>
      </c>
      <c r="Q772" s="1" t="s">
        <v>250</v>
      </c>
    </row>
    <row r="773" spans="2:17" x14ac:dyDescent="0.15">
      <c r="B773" s="8" t="str">
        <f>VLOOKUP(G773,角色!A:B,2,FALSE)</f>
        <v>玄法</v>
      </c>
      <c r="C773" s="8" t="str">
        <f t="shared" si="100"/>
        <v>主动技能3</v>
      </c>
      <c r="D773" s="8">
        <f t="shared" si="102"/>
        <v>7</v>
      </c>
      <c r="E773" s="8">
        <f t="shared" si="103"/>
        <v>8</v>
      </c>
      <c r="F773" s="8">
        <f t="shared" si="104"/>
        <v>3</v>
      </c>
      <c r="G773" s="8">
        <f t="shared" si="101"/>
        <v>13</v>
      </c>
      <c r="H773" t="str">
        <f t="shared" si="105"/>
        <v>玄法主动技能3等级7</v>
      </c>
      <c r="I773" t="str">
        <f t="shared" si="106"/>
        <v>玄法主动技能3等级8</v>
      </c>
      <c r="J773" s="1">
        <v>767</v>
      </c>
      <c r="K773" s="1" t="e">
        <f>VLOOKUP(H773,主动技能!$A:$B,2,FALSE)</f>
        <v>#N/A</v>
      </c>
      <c r="L773" s="1">
        <f>_xlfn.IFNA(VLOOKUP(I773,主动技能!$A:$B,2,FALSE),0)</f>
        <v>0</v>
      </c>
      <c r="M773">
        <f t="shared" si="107"/>
        <v>21</v>
      </c>
      <c r="N773" s="1" t="s">
        <v>249</v>
      </c>
      <c r="O773" s="1">
        <f t="shared" si="108"/>
        <v>173</v>
      </c>
      <c r="P773" s="1" t="s">
        <v>250</v>
      </c>
      <c r="Q773" s="1" t="s">
        <v>250</v>
      </c>
    </row>
    <row r="774" spans="2:17" x14ac:dyDescent="0.15">
      <c r="B774" s="8" t="str">
        <f>VLOOKUP(G774,角色!A:B,2,FALSE)</f>
        <v>玄法</v>
      </c>
      <c r="C774" s="8" t="str">
        <f t="shared" si="100"/>
        <v>主动技能3</v>
      </c>
      <c r="D774" s="8">
        <f t="shared" si="102"/>
        <v>8</v>
      </c>
      <c r="E774" s="8">
        <f t="shared" si="103"/>
        <v>9</v>
      </c>
      <c r="F774" s="8">
        <f t="shared" si="104"/>
        <v>3</v>
      </c>
      <c r="G774" s="8">
        <f t="shared" si="101"/>
        <v>13</v>
      </c>
      <c r="H774" t="str">
        <f t="shared" si="105"/>
        <v>玄法主动技能3等级8</v>
      </c>
      <c r="I774" t="str">
        <f t="shared" si="106"/>
        <v>玄法主动技能3等级9</v>
      </c>
      <c r="J774" s="1">
        <v>768</v>
      </c>
      <c r="K774" s="1" t="e">
        <f>VLOOKUP(H774,主动技能!$A:$B,2,FALSE)</f>
        <v>#N/A</v>
      </c>
      <c r="L774" s="1">
        <f>_xlfn.IFNA(VLOOKUP(I774,主动技能!$A:$B,2,FALSE),0)</f>
        <v>0</v>
      </c>
      <c r="M774">
        <f t="shared" si="107"/>
        <v>24</v>
      </c>
      <c r="N774" s="1" t="s">
        <v>249</v>
      </c>
      <c r="O774" s="1">
        <f t="shared" si="108"/>
        <v>174</v>
      </c>
      <c r="P774" s="1" t="s">
        <v>250</v>
      </c>
      <c r="Q774" s="1" t="s">
        <v>250</v>
      </c>
    </row>
    <row r="775" spans="2:17" x14ac:dyDescent="0.15">
      <c r="B775" s="8" t="str">
        <f>VLOOKUP(G775,角色!A:B,2,FALSE)</f>
        <v>玄法</v>
      </c>
      <c r="C775" s="8" t="str">
        <f t="shared" si="100"/>
        <v>主动技能3</v>
      </c>
      <c r="D775" s="8">
        <f t="shared" si="102"/>
        <v>9</v>
      </c>
      <c r="E775" s="8">
        <f t="shared" si="103"/>
        <v>10</v>
      </c>
      <c r="F775" s="8">
        <f t="shared" si="104"/>
        <v>3</v>
      </c>
      <c r="G775" s="8">
        <f t="shared" si="101"/>
        <v>13</v>
      </c>
      <c r="H775" t="str">
        <f t="shared" si="105"/>
        <v>玄法主动技能3等级9</v>
      </c>
      <c r="I775" t="str">
        <f t="shared" si="106"/>
        <v>玄法主动技能3等级10</v>
      </c>
      <c r="J775" s="1">
        <v>769</v>
      </c>
      <c r="K775" s="1" t="e">
        <f>VLOOKUP(H775,主动技能!$A:$B,2,FALSE)</f>
        <v>#N/A</v>
      </c>
      <c r="L775" s="1">
        <f>_xlfn.IFNA(VLOOKUP(I775,主动技能!$A:$B,2,FALSE),0)</f>
        <v>0</v>
      </c>
      <c r="M775">
        <f t="shared" si="107"/>
        <v>27</v>
      </c>
      <c r="N775" s="1" t="s">
        <v>249</v>
      </c>
      <c r="O775" s="1">
        <f t="shared" si="108"/>
        <v>175</v>
      </c>
      <c r="P775" s="1" t="s">
        <v>250</v>
      </c>
      <c r="Q775" s="1" t="s">
        <v>250</v>
      </c>
    </row>
    <row r="776" spans="2:17" x14ac:dyDescent="0.15">
      <c r="B776" s="8" t="str">
        <f>VLOOKUP(G776,角色!A:B,2,FALSE)</f>
        <v>玄法</v>
      </c>
      <c r="C776" s="8" t="str">
        <f t="shared" ref="C776:C839" si="109">C$4&amp;F776</f>
        <v>主动技能3</v>
      </c>
      <c r="D776" s="8">
        <f t="shared" si="102"/>
        <v>10</v>
      </c>
      <c r="E776" s="8">
        <f t="shared" si="103"/>
        <v>11</v>
      </c>
      <c r="F776" s="8">
        <f t="shared" si="104"/>
        <v>3</v>
      </c>
      <c r="G776" s="8">
        <f t="shared" ref="G776:G839" si="110">IF((F776=1)*(D776=1),G775+1,G775)</f>
        <v>13</v>
      </c>
      <c r="H776" t="str">
        <f t="shared" si="105"/>
        <v>玄法主动技能3等级10</v>
      </c>
      <c r="I776" t="str">
        <f t="shared" si="106"/>
        <v>玄法主动技能3等级11</v>
      </c>
      <c r="J776" s="1">
        <v>770</v>
      </c>
      <c r="K776" s="1" t="e">
        <f>VLOOKUP(H776,主动技能!$A:$B,2,FALSE)</f>
        <v>#N/A</v>
      </c>
      <c r="L776" s="1">
        <f>_xlfn.IFNA(VLOOKUP(I776,主动技能!$A:$B,2,FALSE),0)</f>
        <v>0</v>
      </c>
      <c r="M776">
        <f t="shared" si="107"/>
        <v>30</v>
      </c>
      <c r="N776" s="1" t="s">
        <v>249</v>
      </c>
      <c r="O776" s="1">
        <f t="shared" si="108"/>
        <v>176</v>
      </c>
      <c r="P776" s="1" t="s">
        <v>250</v>
      </c>
      <c r="Q776" s="1" t="s">
        <v>250</v>
      </c>
    </row>
    <row r="777" spans="2:17" x14ac:dyDescent="0.15">
      <c r="B777" s="8" t="str">
        <f>VLOOKUP(G777,角色!A:B,2,FALSE)</f>
        <v>玄法</v>
      </c>
      <c r="C777" s="8" t="str">
        <f t="shared" si="109"/>
        <v>主动技能3</v>
      </c>
      <c r="D777" s="8">
        <f t="shared" ref="D777:D840" si="111">IF(D776=D$5,1,D776+1)</f>
        <v>11</v>
      </c>
      <c r="E777" s="8">
        <f t="shared" ref="E777:E840" si="112">IF(E776=E$5,2,E776+1)</f>
        <v>12</v>
      </c>
      <c r="F777" s="8">
        <f t="shared" ref="F777:F840" si="113">IF(D777=1,IF(F776=$F$5,1,F776+1),F776)</f>
        <v>3</v>
      </c>
      <c r="G777" s="8">
        <f t="shared" si="110"/>
        <v>13</v>
      </c>
      <c r="H777" t="str">
        <f t="shared" si="105"/>
        <v>玄法主动技能3等级11</v>
      </c>
      <c r="I777" t="str">
        <f t="shared" si="106"/>
        <v>玄法主动技能3等级12</v>
      </c>
      <c r="J777" s="1">
        <v>771</v>
      </c>
      <c r="K777" s="1" t="e">
        <f>VLOOKUP(H777,主动技能!$A:$B,2,FALSE)</f>
        <v>#N/A</v>
      </c>
      <c r="L777" s="1">
        <f>_xlfn.IFNA(VLOOKUP(I777,主动技能!$A:$B,2,FALSE),0)</f>
        <v>0</v>
      </c>
      <c r="M777">
        <f t="shared" si="107"/>
        <v>33</v>
      </c>
      <c r="N777" s="1" t="s">
        <v>249</v>
      </c>
      <c r="O777" s="1">
        <f t="shared" si="108"/>
        <v>177</v>
      </c>
      <c r="P777" s="1" t="s">
        <v>250</v>
      </c>
      <c r="Q777" s="1" t="s">
        <v>250</v>
      </c>
    </row>
    <row r="778" spans="2:17" x14ac:dyDescent="0.15">
      <c r="B778" s="8" t="str">
        <f>VLOOKUP(G778,角色!A:B,2,FALSE)</f>
        <v>玄法</v>
      </c>
      <c r="C778" s="8" t="str">
        <f t="shared" si="109"/>
        <v>主动技能3</v>
      </c>
      <c r="D778" s="8">
        <f t="shared" si="111"/>
        <v>12</v>
      </c>
      <c r="E778" s="8">
        <f t="shared" si="112"/>
        <v>13</v>
      </c>
      <c r="F778" s="8">
        <f t="shared" si="113"/>
        <v>3</v>
      </c>
      <c r="G778" s="8">
        <f t="shared" si="110"/>
        <v>13</v>
      </c>
      <c r="H778" t="str">
        <f t="shared" si="105"/>
        <v>玄法主动技能3等级12</v>
      </c>
      <c r="I778" t="str">
        <f t="shared" si="106"/>
        <v>玄法主动技能3等级13</v>
      </c>
      <c r="J778" s="1">
        <v>772</v>
      </c>
      <c r="K778" s="1" t="e">
        <f>VLOOKUP(H778,主动技能!$A:$B,2,FALSE)</f>
        <v>#N/A</v>
      </c>
      <c r="L778" s="1">
        <f>_xlfn.IFNA(VLOOKUP(I778,主动技能!$A:$B,2,FALSE),0)</f>
        <v>0</v>
      </c>
      <c r="M778">
        <f t="shared" si="107"/>
        <v>36</v>
      </c>
      <c r="N778" s="1" t="s">
        <v>249</v>
      </c>
      <c r="O778" s="1">
        <f t="shared" si="108"/>
        <v>178</v>
      </c>
      <c r="P778" s="1" t="s">
        <v>250</v>
      </c>
      <c r="Q778" s="1" t="s">
        <v>250</v>
      </c>
    </row>
    <row r="779" spans="2:17" x14ac:dyDescent="0.15">
      <c r="B779" s="8" t="str">
        <f>VLOOKUP(G779,角色!A:B,2,FALSE)</f>
        <v>玄法</v>
      </c>
      <c r="C779" s="8" t="str">
        <f t="shared" si="109"/>
        <v>主动技能3</v>
      </c>
      <c r="D779" s="8">
        <f t="shared" si="111"/>
        <v>13</v>
      </c>
      <c r="E779" s="8">
        <f t="shared" si="112"/>
        <v>14</v>
      </c>
      <c r="F779" s="8">
        <f t="shared" si="113"/>
        <v>3</v>
      </c>
      <c r="G779" s="8">
        <f t="shared" si="110"/>
        <v>13</v>
      </c>
      <c r="H779" t="str">
        <f t="shared" si="105"/>
        <v>玄法主动技能3等级13</v>
      </c>
      <c r="I779" t="str">
        <f t="shared" si="106"/>
        <v>玄法主动技能3等级14</v>
      </c>
      <c r="J779" s="1">
        <v>773</v>
      </c>
      <c r="K779" s="1" t="e">
        <f>VLOOKUP(H779,主动技能!$A:$B,2,FALSE)</f>
        <v>#N/A</v>
      </c>
      <c r="L779" s="1">
        <f>_xlfn.IFNA(VLOOKUP(I779,主动技能!$A:$B,2,FALSE),0)</f>
        <v>0</v>
      </c>
      <c r="M779">
        <f t="shared" si="107"/>
        <v>39</v>
      </c>
      <c r="N779" s="1" t="s">
        <v>249</v>
      </c>
      <c r="O779" s="1">
        <f t="shared" si="108"/>
        <v>179</v>
      </c>
      <c r="P779" s="1" t="s">
        <v>250</v>
      </c>
      <c r="Q779" s="1" t="s">
        <v>250</v>
      </c>
    </row>
    <row r="780" spans="2:17" x14ac:dyDescent="0.15">
      <c r="B780" s="8" t="str">
        <f>VLOOKUP(G780,角色!A:B,2,FALSE)</f>
        <v>玄法</v>
      </c>
      <c r="C780" s="8" t="str">
        <f t="shared" si="109"/>
        <v>主动技能3</v>
      </c>
      <c r="D780" s="8">
        <f t="shared" si="111"/>
        <v>14</v>
      </c>
      <c r="E780" s="8">
        <f t="shared" si="112"/>
        <v>15</v>
      </c>
      <c r="F780" s="8">
        <f t="shared" si="113"/>
        <v>3</v>
      </c>
      <c r="G780" s="8">
        <f t="shared" si="110"/>
        <v>13</v>
      </c>
      <c r="H780" t="str">
        <f t="shared" si="105"/>
        <v>玄法主动技能3等级14</v>
      </c>
      <c r="I780" t="str">
        <f t="shared" si="106"/>
        <v>玄法主动技能3等级15</v>
      </c>
      <c r="J780" s="1">
        <v>774</v>
      </c>
      <c r="K780" s="1" t="e">
        <f>VLOOKUP(H780,主动技能!$A:$B,2,FALSE)</f>
        <v>#N/A</v>
      </c>
      <c r="L780" s="1">
        <f>_xlfn.IFNA(VLOOKUP(I780,主动技能!$A:$B,2,FALSE),0)</f>
        <v>0</v>
      </c>
      <c r="M780">
        <f t="shared" si="107"/>
        <v>42</v>
      </c>
      <c r="N780" s="1" t="s">
        <v>249</v>
      </c>
      <c r="O780" s="1">
        <f t="shared" si="108"/>
        <v>180</v>
      </c>
      <c r="P780" s="1" t="s">
        <v>250</v>
      </c>
      <c r="Q780" s="1" t="s">
        <v>250</v>
      </c>
    </row>
    <row r="781" spans="2:17" x14ac:dyDescent="0.15">
      <c r="B781" s="8" t="str">
        <f>VLOOKUP(G781,角色!A:B,2,FALSE)</f>
        <v>玄法</v>
      </c>
      <c r="C781" s="8" t="str">
        <f t="shared" si="109"/>
        <v>主动技能3</v>
      </c>
      <c r="D781" s="8">
        <f t="shared" si="111"/>
        <v>15</v>
      </c>
      <c r="E781" s="8">
        <f t="shared" si="112"/>
        <v>16</v>
      </c>
      <c r="F781" s="8">
        <f t="shared" si="113"/>
        <v>3</v>
      </c>
      <c r="G781" s="8">
        <f t="shared" si="110"/>
        <v>13</v>
      </c>
      <c r="H781" t="str">
        <f t="shared" si="105"/>
        <v>玄法主动技能3等级15</v>
      </c>
      <c r="I781" t="str">
        <f t="shared" si="106"/>
        <v>玄法主动技能3等级16</v>
      </c>
      <c r="J781" s="1">
        <v>775</v>
      </c>
      <c r="K781" s="1" t="e">
        <f>VLOOKUP(H781,主动技能!$A:$B,2,FALSE)</f>
        <v>#N/A</v>
      </c>
      <c r="L781" s="1">
        <f>_xlfn.IFNA(VLOOKUP(I781,主动技能!$A:$B,2,FALSE),0)</f>
        <v>0</v>
      </c>
      <c r="M781">
        <f t="shared" si="107"/>
        <v>45</v>
      </c>
      <c r="N781" s="1" t="s">
        <v>249</v>
      </c>
      <c r="O781" s="1">
        <f t="shared" si="108"/>
        <v>181</v>
      </c>
      <c r="P781" s="1" t="s">
        <v>250</v>
      </c>
      <c r="Q781" s="1" t="s">
        <v>250</v>
      </c>
    </row>
    <row r="782" spans="2:17" x14ac:dyDescent="0.15">
      <c r="B782" s="8" t="str">
        <f>VLOOKUP(G782,角色!A:B,2,FALSE)</f>
        <v>玄法</v>
      </c>
      <c r="C782" s="8" t="str">
        <f t="shared" si="109"/>
        <v>主动技能3</v>
      </c>
      <c r="D782" s="8">
        <f t="shared" si="111"/>
        <v>16</v>
      </c>
      <c r="E782" s="8">
        <f t="shared" si="112"/>
        <v>17</v>
      </c>
      <c r="F782" s="8">
        <f t="shared" si="113"/>
        <v>3</v>
      </c>
      <c r="G782" s="8">
        <f t="shared" si="110"/>
        <v>13</v>
      </c>
      <c r="H782" t="str">
        <f t="shared" si="105"/>
        <v>玄法主动技能3等级16</v>
      </c>
      <c r="I782" t="str">
        <f t="shared" si="106"/>
        <v>玄法主动技能3等级17</v>
      </c>
      <c r="J782" s="1">
        <v>776</v>
      </c>
      <c r="K782" s="1" t="e">
        <f>VLOOKUP(H782,主动技能!$A:$B,2,FALSE)</f>
        <v>#N/A</v>
      </c>
      <c r="L782" s="1">
        <f>_xlfn.IFNA(VLOOKUP(I782,主动技能!$A:$B,2,FALSE),0)</f>
        <v>0</v>
      </c>
      <c r="M782">
        <f t="shared" si="107"/>
        <v>48</v>
      </c>
      <c r="N782" s="1" t="s">
        <v>249</v>
      </c>
      <c r="O782" s="1">
        <f t="shared" si="108"/>
        <v>182</v>
      </c>
      <c r="P782" s="1" t="s">
        <v>250</v>
      </c>
      <c r="Q782" s="1" t="s">
        <v>250</v>
      </c>
    </row>
    <row r="783" spans="2:17" x14ac:dyDescent="0.15">
      <c r="B783" s="8" t="str">
        <f>VLOOKUP(G783,角色!A:B,2,FALSE)</f>
        <v>玄法</v>
      </c>
      <c r="C783" s="8" t="str">
        <f t="shared" si="109"/>
        <v>主动技能3</v>
      </c>
      <c r="D783" s="8">
        <f t="shared" si="111"/>
        <v>17</v>
      </c>
      <c r="E783" s="8">
        <f t="shared" si="112"/>
        <v>18</v>
      </c>
      <c r="F783" s="8">
        <f t="shared" si="113"/>
        <v>3</v>
      </c>
      <c r="G783" s="8">
        <f t="shared" si="110"/>
        <v>13</v>
      </c>
      <c r="H783" t="str">
        <f t="shared" si="105"/>
        <v>玄法主动技能3等级17</v>
      </c>
      <c r="I783" t="str">
        <f t="shared" si="106"/>
        <v>玄法主动技能3等级18</v>
      </c>
      <c r="J783" s="1">
        <v>777</v>
      </c>
      <c r="K783" s="1" t="e">
        <f>VLOOKUP(H783,主动技能!$A:$B,2,FALSE)</f>
        <v>#N/A</v>
      </c>
      <c r="L783" s="1">
        <f>_xlfn.IFNA(VLOOKUP(I783,主动技能!$A:$B,2,FALSE),0)</f>
        <v>0</v>
      </c>
      <c r="M783">
        <f t="shared" si="107"/>
        <v>51</v>
      </c>
      <c r="N783" s="1" t="s">
        <v>249</v>
      </c>
      <c r="O783" s="1">
        <f t="shared" si="108"/>
        <v>183</v>
      </c>
      <c r="P783" s="1" t="s">
        <v>250</v>
      </c>
      <c r="Q783" s="1" t="s">
        <v>250</v>
      </c>
    </row>
    <row r="784" spans="2:17" x14ac:dyDescent="0.15">
      <c r="B784" s="8" t="str">
        <f>VLOOKUP(G784,角色!A:B,2,FALSE)</f>
        <v>玄法</v>
      </c>
      <c r="C784" s="8" t="str">
        <f t="shared" si="109"/>
        <v>主动技能3</v>
      </c>
      <c r="D784" s="8">
        <f t="shared" si="111"/>
        <v>18</v>
      </c>
      <c r="E784" s="8">
        <f t="shared" si="112"/>
        <v>19</v>
      </c>
      <c r="F784" s="8">
        <f t="shared" si="113"/>
        <v>3</v>
      </c>
      <c r="G784" s="8">
        <f t="shared" si="110"/>
        <v>13</v>
      </c>
      <c r="H784" t="str">
        <f t="shared" si="105"/>
        <v>玄法主动技能3等级18</v>
      </c>
      <c r="I784" t="str">
        <f t="shared" si="106"/>
        <v>玄法主动技能3等级19</v>
      </c>
      <c r="J784" s="1">
        <v>778</v>
      </c>
      <c r="K784" s="1" t="e">
        <f>VLOOKUP(H784,主动技能!$A:$B,2,FALSE)</f>
        <v>#N/A</v>
      </c>
      <c r="L784" s="1">
        <f>_xlfn.IFNA(VLOOKUP(I784,主动技能!$A:$B,2,FALSE),0)</f>
        <v>0</v>
      </c>
      <c r="M784">
        <f t="shared" si="107"/>
        <v>54</v>
      </c>
      <c r="N784" s="1" t="s">
        <v>249</v>
      </c>
      <c r="O784" s="1">
        <f t="shared" si="108"/>
        <v>184</v>
      </c>
      <c r="P784" s="1" t="s">
        <v>250</v>
      </c>
      <c r="Q784" s="1" t="s">
        <v>250</v>
      </c>
    </row>
    <row r="785" spans="2:17" x14ac:dyDescent="0.15">
      <c r="B785" s="8" t="str">
        <f>VLOOKUP(G785,角色!A:B,2,FALSE)</f>
        <v>玄法</v>
      </c>
      <c r="C785" s="8" t="str">
        <f t="shared" si="109"/>
        <v>主动技能3</v>
      </c>
      <c r="D785" s="8">
        <f t="shared" si="111"/>
        <v>19</v>
      </c>
      <c r="E785" s="8">
        <f t="shared" si="112"/>
        <v>20</v>
      </c>
      <c r="F785" s="8">
        <f t="shared" si="113"/>
        <v>3</v>
      </c>
      <c r="G785" s="8">
        <f t="shared" si="110"/>
        <v>13</v>
      </c>
      <c r="H785" t="str">
        <f t="shared" si="105"/>
        <v>玄法主动技能3等级19</v>
      </c>
      <c r="I785" t="str">
        <f t="shared" si="106"/>
        <v>玄法主动技能3等级20</v>
      </c>
      <c r="J785" s="1">
        <v>779</v>
      </c>
      <c r="K785" s="1" t="e">
        <f>VLOOKUP(H785,主动技能!$A:$B,2,FALSE)</f>
        <v>#N/A</v>
      </c>
      <c r="L785" s="1">
        <f>_xlfn.IFNA(VLOOKUP(I785,主动技能!$A:$B,2,FALSE),0)</f>
        <v>0</v>
      </c>
      <c r="M785">
        <f t="shared" si="107"/>
        <v>57</v>
      </c>
      <c r="N785" s="1" t="s">
        <v>249</v>
      </c>
      <c r="O785" s="1">
        <f t="shared" si="108"/>
        <v>185</v>
      </c>
      <c r="P785" s="1" t="s">
        <v>250</v>
      </c>
      <c r="Q785" s="1" t="s">
        <v>250</v>
      </c>
    </row>
    <row r="786" spans="2:17" x14ac:dyDescent="0.15">
      <c r="B786" s="8" t="str">
        <f>VLOOKUP(G786,角色!A:B,2,FALSE)</f>
        <v>玄法</v>
      </c>
      <c r="C786" s="8" t="str">
        <f t="shared" si="109"/>
        <v>主动技能3</v>
      </c>
      <c r="D786" s="8">
        <f t="shared" si="111"/>
        <v>20</v>
      </c>
      <c r="E786" s="8">
        <f t="shared" si="112"/>
        <v>21</v>
      </c>
      <c r="F786" s="8">
        <f t="shared" si="113"/>
        <v>3</v>
      </c>
      <c r="G786" s="8">
        <f t="shared" si="110"/>
        <v>13</v>
      </c>
      <c r="H786" t="str">
        <f t="shared" si="105"/>
        <v>玄法主动技能3等级20</v>
      </c>
      <c r="I786" t="str">
        <f t="shared" si="106"/>
        <v>玄法主动技能3等级21</v>
      </c>
      <c r="J786" s="1">
        <v>780</v>
      </c>
      <c r="K786" s="1" t="e">
        <f>VLOOKUP(H786,主动技能!$A:$B,2,FALSE)</f>
        <v>#N/A</v>
      </c>
      <c r="L786" s="1">
        <f>_xlfn.IFNA(VLOOKUP(I786,主动技能!$A:$B,2,FALSE),0)</f>
        <v>0</v>
      </c>
      <c r="M786">
        <f t="shared" si="107"/>
        <v>60</v>
      </c>
      <c r="N786" s="1" t="s">
        <v>249</v>
      </c>
      <c r="O786" s="1">
        <f t="shared" si="108"/>
        <v>186</v>
      </c>
      <c r="P786" s="1" t="s">
        <v>250</v>
      </c>
      <c r="Q786" s="1" t="s">
        <v>250</v>
      </c>
    </row>
    <row r="787" spans="2:17" x14ac:dyDescent="0.15">
      <c r="B787" s="8" t="str">
        <f>VLOOKUP(G787,角色!A:B,2,FALSE)</f>
        <v>岚依</v>
      </c>
      <c r="C787" s="8" t="str">
        <f t="shared" si="109"/>
        <v>主动技能1</v>
      </c>
      <c r="D787" s="8">
        <f t="shared" si="111"/>
        <v>1</v>
      </c>
      <c r="E787" s="8">
        <f t="shared" si="112"/>
        <v>2</v>
      </c>
      <c r="F787" s="8">
        <f t="shared" si="113"/>
        <v>1</v>
      </c>
      <c r="G787" s="8">
        <f t="shared" si="110"/>
        <v>14</v>
      </c>
      <c r="H787" t="str">
        <f t="shared" si="105"/>
        <v>岚依主动技能1等级1</v>
      </c>
      <c r="I787" t="str">
        <f t="shared" si="106"/>
        <v>岚依主动技能1等级2</v>
      </c>
      <c r="J787" s="1">
        <v>781</v>
      </c>
      <c r="K787" s="1" t="e">
        <f>VLOOKUP(H787,主动技能!$A:$B,2,FALSE)</f>
        <v>#N/A</v>
      </c>
      <c r="L787" s="1">
        <f>_xlfn.IFNA(VLOOKUP(I787,主动技能!$A:$B,2,FALSE),0)</f>
        <v>0</v>
      </c>
      <c r="M787">
        <f t="shared" si="107"/>
        <v>3</v>
      </c>
      <c r="N787" s="1" t="s">
        <v>249</v>
      </c>
      <c r="O787" s="1">
        <f t="shared" si="108"/>
        <v>187</v>
      </c>
      <c r="P787" s="1" t="s">
        <v>250</v>
      </c>
      <c r="Q787" s="1" t="s">
        <v>250</v>
      </c>
    </row>
    <row r="788" spans="2:17" x14ac:dyDescent="0.15">
      <c r="B788" s="8" t="str">
        <f>VLOOKUP(G788,角色!A:B,2,FALSE)</f>
        <v>岚依</v>
      </c>
      <c r="C788" s="8" t="str">
        <f t="shared" si="109"/>
        <v>主动技能1</v>
      </c>
      <c r="D788" s="8">
        <f t="shared" si="111"/>
        <v>2</v>
      </c>
      <c r="E788" s="8">
        <f t="shared" si="112"/>
        <v>3</v>
      </c>
      <c r="F788" s="8">
        <f t="shared" si="113"/>
        <v>1</v>
      </c>
      <c r="G788" s="8">
        <f t="shared" si="110"/>
        <v>14</v>
      </c>
      <c r="H788" t="str">
        <f t="shared" si="105"/>
        <v>岚依主动技能1等级2</v>
      </c>
      <c r="I788" t="str">
        <f t="shared" si="106"/>
        <v>岚依主动技能1等级3</v>
      </c>
      <c r="J788" s="1">
        <v>782</v>
      </c>
      <c r="K788" s="1" t="e">
        <f>VLOOKUP(H788,主动技能!$A:$B,2,FALSE)</f>
        <v>#N/A</v>
      </c>
      <c r="L788" s="1">
        <f>_xlfn.IFNA(VLOOKUP(I788,主动技能!$A:$B,2,FALSE),0)</f>
        <v>0</v>
      </c>
      <c r="M788">
        <f t="shared" si="107"/>
        <v>6</v>
      </c>
      <c r="N788" s="1" t="s">
        <v>249</v>
      </c>
      <c r="O788" s="1">
        <f t="shared" si="108"/>
        <v>188</v>
      </c>
      <c r="P788" s="1" t="s">
        <v>250</v>
      </c>
      <c r="Q788" s="1" t="s">
        <v>250</v>
      </c>
    </row>
    <row r="789" spans="2:17" x14ac:dyDescent="0.15">
      <c r="B789" s="8" t="str">
        <f>VLOOKUP(G789,角色!A:B,2,FALSE)</f>
        <v>岚依</v>
      </c>
      <c r="C789" s="8" t="str">
        <f t="shared" si="109"/>
        <v>主动技能1</v>
      </c>
      <c r="D789" s="8">
        <f t="shared" si="111"/>
        <v>3</v>
      </c>
      <c r="E789" s="8">
        <f t="shared" si="112"/>
        <v>4</v>
      </c>
      <c r="F789" s="8">
        <f t="shared" si="113"/>
        <v>1</v>
      </c>
      <c r="G789" s="8">
        <f t="shared" si="110"/>
        <v>14</v>
      </c>
      <c r="H789" t="str">
        <f t="shared" si="105"/>
        <v>岚依主动技能1等级3</v>
      </c>
      <c r="I789" t="str">
        <f t="shared" si="106"/>
        <v>岚依主动技能1等级4</v>
      </c>
      <c r="J789" s="1">
        <v>783</v>
      </c>
      <c r="K789" s="1" t="e">
        <f>VLOOKUP(H789,主动技能!$A:$B,2,FALSE)</f>
        <v>#N/A</v>
      </c>
      <c r="L789" s="1">
        <f>_xlfn.IFNA(VLOOKUP(I789,主动技能!$A:$B,2,FALSE),0)</f>
        <v>0</v>
      </c>
      <c r="M789">
        <f t="shared" si="107"/>
        <v>9</v>
      </c>
      <c r="N789" s="1" t="s">
        <v>249</v>
      </c>
      <c r="O789" s="1">
        <f t="shared" si="108"/>
        <v>189</v>
      </c>
      <c r="P789" s="1" t="s">
        <v>250</v>
      </c>
      <c r="Q789" s="1" t="s">
        <v>250</v>
      </c>
    </row>
    <row r="790" spans="2:17" x14ac:dyDescent="0.15">
      <c r="B790" s="8" t="str">
        <f>VLOOKUP(G790,角色!A:B,2,FALSE)</f>
        <v>岚依</v>
      </c>
      <c r="C790" s="8" t="str">
        <f t="shared" si="109"/>
        <v>主动技能1</v>
      </c>
      <c r="D790" s="8">
        <f t="shared" si="111"/>
        <v>4</v>
      </c>
      <c r="E790" s="8">
        <f t="shared" si="112"/>
        <v>5</v>
      </c>
      <c r="F790" s="8">
        <f t="shared" si="113"/>
        <v>1</v>
      </c>
      <c r="G790" s="8">
        <f t="shared" si="110"/>
        <v>14</v>
      </c>
      <c r="H790" t="str">
        <f t="shared" si="105"/>
        <v>岚依主动技能1等级4</v>
      </c>
      <c r="I790" t="str">
        <f t="shared" si="106"/>
        <v>岚依主动技能1等级5</v>
      </c>
      <c r="J790" s="1">
        <v>784</v>
      </c>
      <c r="K790" s="1" t="e">
        <f>VLOOKUP(H790,主动技能!$A:$B,2,FALSE)</f>
        <v>#N/A</v>
      </c>
      <c r="L790" s="1">
        <f>_xlfn.IFNA(VLOOKUP(I790,主动技能!$A:$B,2,FALSE),0)</f>
        <v>0</v>
      </c>
      <c r="M790">
        <f t="shared" si="107"/>
        <v>12</v>
      </c>
      <c r="N790" s="1" t="s">
        <v>249</v>
      </c>
      <c r="O790" s="1">
        <f t="shared" si="108"/>
        <v>190</v>
      </c>
      <c r="P790" s="1" t="s">
        <v>250</v>
      </c>
      <c r="Q790" s="1" t="s">
        <v>250</v>
      </c>
    </row>
    <row r="791" spans="2:17" x14ac:dyDescent="0.15">
      <c r="B791" s="8" t="str">
        <f>VLOOKUP(G791,角色!A:B,2,FALSE)</f>
        <v>岚依</v>
      </c>
      <c r="C791" s="8" t="str">
        <f t="shared" si="109"/>
        <v>主动技能1</v>
      </c>
      <c r="D791" s="8">
        <f t="shared" si="111"/>
        <v>5</v>
      </c>
      <c r="E791" s="8">
        <f t="shared" si="112"/>
        <v>6</v>
      </c>
      <c r="F791" s="8">
        <f t="shared" si="113"/>
        <v>1</v>
      </c>
      <c r="G791" s="8">
        <f t="shared" si="110"/>
        <v>14</v>
      </c>
      <c r="H791" t="str">
        <f t="shared" si="105"/>
        <v>岚依主动技能1等级5</v>
      </c>
      <c r="I791" t="str">
        <f t="shared" si="106"/>
        <v>岚依主动技能1等级6</v>
      </c>
      <c r="J791" s="1">
        <v>785</v>
      </c>
      <c r="K791" s="1" t="e">
        <f>VLOOKUP(H791,主动技能!$A:$B,2,FALSE)</f>
        <v>#N/A</v>
      </c>
      <c r="L791" s="1">
        <f>_xlfn.IFNA(VLOOKUP(I791,主动技能!$A:$B,2,FALSE),0)</f>
        <v>0</v>
      </c>
      <c r="M791">
        <f t="shared" si="107"/>
        <v>15</v>
      </c>
      <c r="N791" s="1" t="s">
        <v>249</v>
      </c>
      <c r="O791" s="1">
        <f t="shared" si="108"/>
        <v>191</v>
      </c>
      <c r="P791" s="1" t="s">
        <v>250</v>
      </c>
      <c r="Q791" s="1" t="s">
        <v>250</v>
      </c>
    </row>
    <row r="792" spans="2:17" x14ac:dyDescent="0.15">
      <c r="B792" s="8" t="str">
        <f>VLOOKUP(G792,角色!A:B,2,FALSE)</f>
        <v>岚依</v>
      </c>
      <c r="C792" s="8" t="str">
        <f t="shared" si="109"/>
        <v>主动技能1</v>
      </c>
      <c r="D792" s="8">
        <f t="shared" si="111"/>
        <v>6</v>
      </c>
      <c r="E792" s="8">
        <f t="shared" si="112"/>
        <v>7</v>
      </c>
      <c r="F792" s="8">
        <f t="shared" si="113"/>
        <v>1</v>
      </c>
      <c r="G792" s="8">
        <f t="shared" si="110"/>
        <v>14</v>
      </c>
      <c r="H792" t="str">
        <f t="shared" ref="H792:H855" si="114">$B792&amp;$C792&amp;D$6&amp;D792</f>
        <v>岚依主动技能1等级6</v>
      </c>
      <c r="I792" t="str">
        <f t="shared" ref="I792:I855" si="115">$B792&amp;$C792&amp;E$6&amp;E792</f>
        <v>岚依主动技能1等级7</v>
      </c>
      <c r="J792" s="1">
        <v>786</v>
      </c>
      <c r="K792" s="1" t="e">
        <f>VLOOKUP(H792,主动技能!$A:$B,2,FALSE)</f>
        <v>#N/A</v>
      </c>
      <c r="L792" s="1">
        <f>_xlfn.IFNA(VLOOKUP(I792,主动技能!$A:$B,2,FALSE),0)</f>
        <v>0</v>
      </c>
      <c r="M792">
        <f t="shared" si="107"/>
        <v>18</v>
      </c>
      <c r="N792" s="1" t="s">
        <v>249</v>
      </c>
      <c r="O792" s="1">
        <f t="shared" si="108"/>
        <v>192</v>
      </c>
      <c r="P792" s="1" t="s">
        <v>250</v>
      </c>
      <c r="Q792" s="1" t="s">
        <v>250</v>
      </c>
    </row>
    <row r="793" spans="2:17" x14ac:dyDescent="0.15">
      <c r="B793" s="8" t="str">
        <f>VLOOKUP(G793,角色!A:B,2,FALSE)</f>
        <v>岚依</v>
      </c>
      <c r="C793" s="8" t="str">
        <f t="shared" si="109"/>
        <v>主动技能1</v>
      </c>
      <c r="D793" s="8">
        <f t="shared" si="111"/>
        <v>7</v>
      </c>
      <c r="E793" s="8">
        <f t="shared" si="112"/>
        <v>8</v>
      </c>
      <c r="F793" s="8">
        <f t="shared" si="113"/>
        <v>1</v>
      </c>
      <c r="G793" s="8">
        <f t="shared" si="110"/>
        <v>14</v>
      </c>
      <c r="H793" t="str">
        <f t="shared" si="114"/>
        <v>岚依主动技能1等级7</v>
      </c>
      <c r="I793" t="str">
        <f t="shared" si="115"/>
        <v>岚依主动技能1等级8</v>
      </c>
      <c r="J793" s="1">
        <v>787</v>
      </c>
      <c r="K793" s="1" t="e">
        <f>VLOOKUP(H793,主动技能!$A:$B,2,FALSE)</f>
        <v>#N/A</v>
      </c>
      <c r="L793" s="1">
        <f>_xlfn.IFNA(VLOOKUP(I793,主动技能!$A:$B,2,FALSE),0)</f>
        <v>0</v>
      </c>
      <c r="M793">
        <f t="shared" si="107"/>
        <v>21</v>
      </c>
      <c r="N793" s="1" t="s">
        <v>249</v>
      </c>
      <c r="O793" s="1">
        <f t="shared" si="108"/>
        <v>193</v>
      </c>
      <c r="P793" s="1" t="s">
        <v>250</v>
      </c>
      <c r="Q793" s="1" t="s">
        <v>250</v>
      </c>
    </row>
    <row r="794" spans="2:17" x14ac:dyDescent="0.15">
      <c r="B794" s="8" t="str">
        <f>VLOOKUP(G794,角色!A:B,2,FALSE)</f>
        <v>岚依</v>
      </c>
      <c r="C794" s="8" t="str">
        <f t="shared" si="109"/>
        <v>主动技能1</v>
      </c>
      <c r="D794" s="8">
        <f t="shared" si="111"/>
        <v>8</v>
      </c>
      <c r="E794" s="8">
        <f t="shared" si="112"/>
        <v>9</v>
      </c>
      <c r="F794" s="8">
        <f t="shared" si="113"/>
        <v>1</v>
      </c>
      <c r="G794" s="8">
        <f t="shared" si="110"/>
        <v>14</v>
      </c>
      <c r="H794" t="str">
        <f t="shared" si="114"/>
        <v>岚依主动技能1等级8</v>
      </c>
      <c r="I794" t="str">
        <f t="shared" si="115"/>
        <v>岚依主动技能1等级9</v>
      </c>
      <c r="J794" s="1">
        <v>788</v>
      </c>
      <c r="K794" s="1" t="e">
        <f>VLOOKUP(H794,主动技能!$A:$B,2,FALSE)</f>
        <v>#N/A</v>
      </c>
      <c r="L794" s="1">
        <f>_xlfn.IFNA(VLOOKUP(I794,主动技能!$A:$B,2,FALSE),0)</f>
        <v>0</v>
      </c>
      <c r="M794">
        <f t="shared" si="107"/>
        <v>24</v>
      </c>
      <c r="N794" s="1" t="s">
        <v>249</v>
      </c>
      <c r="O794" s="1">
        <f t="shared" si="108"/>
        <v>194</v>
      </c>
      <c r="P794" s="1" t="s">
        <v>250</v>
      </c>
      <c r="Q794" s="1" t="s">
        <v>250</v>
      </c>
    </row>
    <row r="795" spans="2:17" x14ac:dyDescent="0.15">
      <c r="B795" s="8" t="str">
        <f>VLOOKUP(G795,角色!A:B,2,FALSE)</f>
        <v>岚依</v>
      </c>
      <c r="C795" s="8" t="str">
        <f t="shared" si="109"/>
        <v>主动技能1</v>
      </c>
      <c r="D795" s="8">
        <f t="shared" si="111"/>
        <v>9</v>
      </c>
      <c r="E795" s="8">
        <f t="shared" si="112"/>
        <v>10</v>
      </c>
      <c r="F795" s="8">
        <f t="shared" si="113"/>
        <v>1</v>
      </c>
      <c r="G795" s="8">
        <f t="shared" si="110"/>
        <v>14</v>
      </c>
      <c r="H795" t="str">
        <f t="shared" si="114"/>
        <v>岚依主动技能1等级9</v>
      </c>
      <c r="I795" t="str">
        <f t="shared" si="115"/>
        <v>岚依主动技能1等级10</v>
      </c>
      <c r="J795" s="1">
        <v>789</v>
      </c>
      <c r="K795" s="1" t="e">
        <f>VLOOKUP(H795,主动技能!$A:$B,2,FALSE)</f>
        <v>#N/A</v>
      </c>
      <c r="L795" s="1">
        <f>_xlfn.IFNA(VLOOKUP(I795,主动技能!$A:$B,2,FALSE),0)</f>
        <v>0</v>
      </c>
      <c r="M795">
        <f t="shared" si="107"/>
        <v>27</v>
      </c>
      <c r="N795" s="1" t="s">
        <v>249</v>
      </c>
      <c r="O795" s="1">
        <f t="shared" si="108"/>
        <v>195</v>
      </c>
      <c r="P795" s="1" t="s">
        <v>250</v>
      </c>
      <c r="Q795" s="1" t="s">
        <v>250</v>
      </c>
    </row>
    <row r="796" spans="2:17" x14ac:dyDescent="0.15">
      <c r="B796" s="8" t="str">
        <f>VLOOKUP(G796,角色!A:B,2,FALSE)</f>
        <v>岚依</v>
      </c>
      <c r="C796" s="8" t="str">
        <f t="shared" si="109"/>
        <v>主动技能1</v>
      </c>
      <c r="D796" s="8">
        <f t="shared" si="111"/>
        <v>10</v>
      </c>
      <c r="E796" s="8">
        <f t="shared" si="112"/>
        <v>11</v>
      </c>
      <c r="F796" s="8">
        <f t="shared" si="113"/>
        <v>1</v>
      </c>
      <c r="G796" s="8">
        <f t="shared" si="110"/>
        <v>14</v>
      </c>
      <c r="H796" t="str">
        <f t="shared" si="114"/>
        <v>岚依主动技能1等级10</v>
      </c>
      <c r="I796" t="str">
        <f t="shared" si="115"/>
        <v>岚依主动技能1等级11</v>
      </c>
      <c r="J796" s="1">
        <v>790</v>
      </c>
      <c r="K796" s="1" t="e">
        <f>VLOOKUP(H796,主动技能!$A:$B,2,FALSE)</f>
        <v>#N/A</v>
      </c>
      <c r="L796" s="1">
        <f>_xlfn.IFNA(VLOOKUP(I796,主动技能!$A:$B,2,FALSE),0)</f>
        <v>0</v>
      </c>
      <c r="M796">
        <f t="shared" ref="M796:M859" si="116">M776</f>
        <v>30</v>
      </c>
      <c r="N796" s="1" t="s">
        <v>249</v>
      </c>
      <c r="O796" s="1">
        <f t="shared" si="108"/>
        <v>196</v>
      </c>
      <c r="P796" s="1" t="s">
        <v>250</v>
      </c>
      <c r="Q796" s="1" t="s">
        <v>250</v>
      </c>
    </row>
    <row r="797" spans="2:17" x14ac:dyDescent="0.15">
      <c r="B797" s="8" t="str">
        <f>VLOOKUP(G797,角色!A:B,2,FALSE)</f>
        <v>岚依</v>
      </c>
      <c r="C797" s="8" t="str">
        <f t="shared" si="109"/>
        <v>主动技能1</v>
      </c>
      <c r="D797" s="8">
        <f t="shared" si="111"/>
        <v>11</v>
      </c>
      <c r="E797" s="8">
        <f t="shared" si="112"/>
        <v>12</v>
      </c>
      <c r="F797" s="8">
        <f t="shared" si="113"/>
        <v>1</v>
      </c>
      <c r="G797" s="8">
        <f t="shared" si="110"/>
        <v>14</v>
      </c>
      <c r="H797" t="str">
        <f t="shared" si="114"/>
        <v>岚依主动技能1等级11</v>
      </c>
      <c r="I797" t="str">
        <f t="shared" si="115"/>
        <v>岚依主动技能1等级12</v>
      </c>
      <c r="J797" s="1">
        <v>791</v>
      </c>
      <c r="K797" s="1" t="e">
        <f>VLOOKUP(H797,主动技能!$A:$B,2,FALSE)</f>
        <v>#N/A</v>
      </c>
      <c r="L797" s="1">
        <f>_xlfn.IFNA(VLOOKUP(I797,主动技能!$A:$B,2,FALSE),0)</f>
        <v>0</v>
      </c>
      <c r="M797">
        <f t="shared" si="116"/>
        <v>33</v>
      </c>
      <c r="N797" s="1" t="s">
        <v>249</v>
      </c>
      <c r="O797" s="1">
        <f t="shared" si="108"/>
        <v>197</v>
      </c>
      <c r="P797" s="1" t="s">
        <v>250</v>
      </c>
      <c r="Q797" s="1" t="s">
        <v>250</v>
      </c>
    </row>
    <row r="798" spans="2:17" x14ac:dyDescent="0.15">
      <c r="B798" s="8" t="str">
        <f>VLOOKUP(G798,角色!A:B,2,FALSE)</f>
        <v>岚依</v>
      </c>
      <c r="C798" s="8" t="str">
        <f t="shared" si="109"/>
        <v>主动技能1</v>
      </c>
      <c r="D798" s="8">
        <f t="shared" si="111"/>
        <v>12</v>
      </c>
      <c r="E798" s="8">
        <f t="shared" si="112"/>
        <v>13</v>
      </c>
      <c r="F798" s="8">
        <f t="shared" si="113"/>
        <v>1</v>
      </c>
      <c r="G798" s="8">
        <f t="shared" si="110"/>
        <v>14</v>
      </c>
      <c r="H798" t="str">
        <f t="shared" si="114"/>
        <v>岚依主动技能1等级12</v>
      </c>
      <c r="I798" t="str">
        <f t="shared" si="115"/>
        <v>岚依主动技能1等级13</v>
      </c>
      <c r="J798" s="1">
        <v>792</v>
      </c>
      <c r="K798" s="1" t="e">
        <f>VLOOKUP(H798,主动技能!$A:$B,2,FALSE)</f>
        <v>#N/A</v>
      </c>
      <c r="L798" s="1">
        <f>_xlfn.IFNA(VLOOKUP(I798,主动技能!$A:$B,2,FALSE),0)</f>
        <v>0</v>
      </c>
      <c r="M798">
        <f t="shared" si="116"/>
        <v>36</v>
      </c>
      <c r="N798" s="1" t="s">
        <v>249</v>
      </c>
      <c r="O798" s="1">
        <f t="shared" si="108"/>
        <v>198</v>
      </c>
      <c r="P798" s="1" t="s">
        <v>250</v>
      </c>
      <c r="Q798" s="1" t="s">
        <v>250</v>
      </c>
    </row>
    <row r="799" spans="2:17" x14ac:dyDescent="0.15">
      <c r="B799" s="8" t="str">
        <f>VLOOKUP(G799,角色!A:B,2,FALSE)</f>
        <v>岚依</v>
      </c>
      <c r="C799" s="8" t="str">
        <f t="shared" si="109"/>
        <v>主动技能1</v>
      </c>
      <c r="D799" s="8">
        <f t="shared" si="111"/>
        <v>13</v>
      </c>
      <c r="E799" s="8">
        <f t="shared" si="112"/>
        <v>14</v>
      </c>
      <c r="F799" s="8">
        <f t="shared" si="113"/>
        <v>1</v>
      </c>
      <c r="G799" s="8">
        <f t="shared" si="110"/>
        <v>14</v>
      </c>
      <c r="H799" t="str">
        <f t="shared" si="114"/>
        <v>岚依主动技能1等级13</v>
      </c>
      <c r="I799" t="str">
        <f t="shared" si="115"/>
        <v>岚依主动技能1等级14</v>
      </c>
      <c r="J799" s="1">
        <v>793</v>
      </c>
      <c r="K799" s="1" t="e">
        <f>VLOOKUP(H799,主动技能!$A:$B,2,FALSE)</f>
        <v>#N/A</v>
      </c>
      <c r="L799" s="1">
        <f>_xlfn.IFNA(VLOOKUP(I799,主动技能!$A:$B,2,FALSE),0)</f>
        <v>0</v>
      </c>
      <c r="M799">
        <f t="shared" si="116"/>
        <v>39</v>
      </c>
      <c r="N799" s="1" t="s">
        <v>249</v>
      </c>
      <c r="O799" s="1">
        <f t="shared" si="108"/>
        <v>100</v>
      </c>
      <c r="P799" s="1" t="s">
        <v>250</v>
      </c>
      <c r="Q799" s="1" t="s">
        <v>250</v>
      </c>
    </row>
    <row r="800" spans="2:17" x14ac:dyDescent="0.15">
      <c r="B800" s="8" t="str">
        <f>VLOOKUP(G800,角色!A:B,2,FALSE)</f>
        <v>岚依</v>
      </c>
      <c r="C800" s="8" t="str">
        <f t="shared" si="109"/>
        <v>主动技能1</v>
      </c>
      <c r="D800" s="8">
        <f t="shared" si="111"/>
        <v>14</v>
      </c>
      <c r="E800" s="8">
        <f t="shared" si="112"/>
        <v>15</v>
      </c>
      <c r="F800" s="8">
        <f t="shared" si="113"/>
        <v>1</v>
      </c>
      <c r="G800" s="8">
        <f t="shared" si="110"/>
        <v>14</v>
      </c>
      <c r="H800" t="str">
        <f t="shared" si="114"/>
        <v>岚依主动技能1等级14</v>
      </c>
      <c r="I800" t="str">
        <f t="shared" si="115"/>
        <v>岚依主动技能1等级15</v>
      </c>
      <c r="J800" s="1">
        <v>794</v>
      </c>
      <c r="K800" s="1" t="e">
        <f>VLOOKUP(H800,主动技能!$A:$B,2,FALSE)</f>
        <v>#N/A</v>
      </c>
      <c r="L800" s="1">
        <f>_xlfn.IFNA(VLOOKUP(I800,主动技能!$A:$B,2,FALSE),0)</f>
        <v>0</v>
      </c>
      <c r="M800">
        <f t="shared" si="116"/>
        <v>42</v>
      </c>
      <c r="N800" s="1" t="s">
        <v>249</v>
      </c>
      <c r="O800" s="1">
        <f t="shared" si="108"/>
        <v>101</v>
      </c>
      <c r="P800" s="1" t="s">
        <v>250</v>
      </c>
      <c r="Q800" s="1" t="s">
        <v>250</v>
      </c>
    </row>
    <row r="801" spans="2:17" x14ac:dyDescent="0.15">
      <c r="B801" s="8" t="str">
        <f>VLOOKUP(G801,角色!A:B,2,FALSE)</f>
        <v>岚依</v>
      </c>
      <c r="C801" s="8" t="str">
        <f t="shared" si="109"/>
        <v>主动技能1</v>
      </c>
      <c r="D801" s="8">
        <f t="shared" si="111"/>
        <v>15</v>
      </c>
      <c r="E801" s="8">
        <f t="shared" si="112"/>
        <v>16</v>
      </c>
      <c r="F801" s="8">
        <f t="shared" si="113"/>
        <v>1</v>
      </c>
      <c r="G801" s="8">
        <f t="shared" si="110"/>
        <v>14</v>
      </c>
      <c r="H801" t="str">
        <f t="shared" si="114"/>
        <v>岚依主动技能1等级15</v>
      </c>
      <c r="I801" t="str">
        <f t="shared" si="115"/>
        <v>岚依主动技能1等级16</v>
      </c>
      <c r="J801" s="1">
        <v>795</v>
      </c>
      <c r="K801" s="1" t="e">
        <f>VLOOKUP(H801,主动技能!$A:$B,2,FALSE)</f>
        <v>#N/A</v>
      </c>
      <c r="L801" s="1">
        <f>_xlfn.IFNA(VLOOKUP(I801,主动技能!$A:$B,2,FALSE),0)</f>
        <v>0</v>
      </c>
      <c r="M801">
        <f t="shared" si="116"/>
        <v>45</v>
      </c>
      <c r="N801" s="1" t="s">
        <v>249</v>
      </c>
      <c r="O801" s="1">
        <f t="shared" si="108"/>
        <v>102</v>
      </c>
      <c r="P801" s="1" t="s">
        <v>250</v>
      </c>
      <c r="Q801" s="1" t="s">
        <v>250</v>
      </c>
    </row>
    <row r="802" spans="2:17" x14ac:dyDescent="0.15">
      <c r="B802" s="8" t="str">
        <f>VLOOKUP(G802,角色!A:B,2,FALSE)</f>
        <v>岚依</v>
      </c>
      <c r="C802" s="8" t="str">
        <f t="shared" si="109"/>
        <v>主动技能1</v>
      </c>
      <c r="D802" s="8">
        <f t="shared" si="111"/>
        <v>16</v>
      </c>
      <c r="E802" s="8">
        <f t="shared" si="112"/>
        <v>17</v>
      </c>
      <c r="F802" s="8">
        <f t="shared" si="113"/>
        <v>1</v>
      </c>
      <c r="G802" s="8">
        <f t="shared" si="110"/>
        <v>14</v>
      </c>
      <c r="H802" t="str">
        <f t="shared" si="114"/>
        <v>岚依主动技能1等级16</v>
      </c>
      <c r="I802" t="str">
        <f t="shared" si="115"/>
        <v>岚依主动技能1等级17</v>
      </c>
      <c r="J802" s="1">
        <v>796</v>
      </c>
      <c r="K802" s="1" t="e">
        <f>VLOOKUP(H802,主动技能!$A:$B,2,FALSE)</f>
        <v>#N/A</v>
      </c>
      <c r="L802" s="1">
        <f>_xlfn.IFNA(VLOOKUP(I802,主动技能!$A:$B,2,FALSE),0)</f>
        <v>0</v>
      </c>
      <c r="M802">
        <f t="shared" si="116"/>
        <v>48</v>
      </c>
      <c r="N802" s="1" t="s">
        <v>249</v>
      </c>
      <c r="O802" s="1">
        <f t="shared" si="108"/>
        <v>103</v>
      </c>
      <c r="P802" s="1" t="s">
        <v>250</v>
      </c>
      <c r="Q802" s="1" t="s">
        <v>250</v>
      </c>
    </row>
    <row r="803" spans="2:17" x14ac:dyDescent="0.15">
      <c r="B803" s="8" t="str">
        <f>VLOOKUP(G803,角色!A:B,2,FALSE)</f>
        <v>岚依</v>
      </c>
      <c r="C803" s="8" t="str">
        <f t="shared" si="109"/>
        <v>主动技能1</v>
      </c>
      <c r="D803" s="8">
        <f t="shared" si="111"/>
        <v>17</v>
      </c>
      <c r="E803" s="8">
        <f t="shared" si="112"/>
        <v>18</v>
      </c>
      <c r="F803" s="8">
        <f t="shared" si="113"/>
        <v>1</v>
      </c>
      <c r="G803" s="8">
        <f t="shared" si="110"/>
        <v>14</v>
      </c>
      <c r="H803" t="str">
        <f t="shared" si="114"/>
        <v>岚依主动技能1等级17</v>
      </c>
      <c r="I803" t="str">
        <f t="shared" si="115"/>
        <v>岚依主动技能1等级18</v>
      </c>
      <c r="J803" s="1">
        <v>797</v>
      </c>
      <c r="K803" s="1" t="e">
        <f>VLOOKUP(H803,主动技能!$A:$B,2,FALSE)</f>
        <v>#N/A</v>
      </c>
      <c r="L803" s="1">
        <f>_xlfn.IFNA(VLOOKUP(I803,主动技能!$A:$B,2,FALSE),0)</f>
        <v>0</v>
      </c>
      <c r="M803">
        <f t="shared" si="116"/>
        <v>51</v>
      </c>
      <c r="N803" s="1" t="s">
        <v>249</v>
      </c>
      <c r="O803" s="1">
        <f t="shared" si="108"/>
        <v>104</v>
      </c>
      <c r="P803" s="1" t="s">
        <v>250</v>
      </c>
      <c r="Q803" s="1" t="s">
        <v>250</v>
      </c>
    </row>
    <row r="804" spans="2:17" x14ac:dyDescent="0.15">
      <c r="B804" s="8" t="str">
        <f>VLOOKUP(G804,角色!A:B,2,FALSE)</f>
        <v>岚依</v>
      </c>
      <c r="C804" s="8" t="str">
        <f t="shared" si="109"/>
        <v>主动技能1</v>
      </c>
      <c r="D804" s="8">
        <f t="shared" si="111"/>
        <v>18</v>
      </c>
      <c r="E804" s="8">
        <f t="shared" si="112"/>
        <v>19</v>
      </c>
      <c r="F804" s="8">
        <f t="shared" si="113"/>
        <v>1</v>
      </c>
      <c r="G804" s="8">
        <f t="shared" si="110"/>
        <v>14</v>
      </c>
      <c r="H804" t="str">
        <f t="shared" si="114"/>
        <v>岚依主动技能1等级18</v>
      </c>
      <c r="I804" t="str">
        <f t="shared" si="115"/>
        <v>岚依主动技能1等级19</v>
      </c>
      <c r="J804" s="1">
        <v>798</v>
      </c>
      <c r="K804" s="1" t="e">
        <f>VLOOKUP(H804,主动技能!$A:$B,2,FALSE)</f>
        <v>#N/A</v>
      </c>
      <c r="L804" s="1">
        <f>_xlfn.IFNA(VLOOKUP(I804,主动技能!$A:$B,2,FALSE),0)</f>
        <v>0</v>
      </c>
      <c r="M804">
        <f t="shared" si="116"/>
        <v>54</v>
      </c>
      <c r="N804" s="1" t="s">
        <v>249</v>
      </c>
      <c r="O804" s="1">
        <f t="shared" si="108"/>
        <v>105</v>
      </c>
      <c r="P804" s="1" t="s">
        <v>250</v>
      </c>
      <c r="Q804" s="1" t="s">
        <v>250</v>
      </c>
    </row>
    <row r="805" spans="2:17" x14ac:dyDescent="0.15">
      <c r="B805" s="8" t="str">
        <f>VLOOKUP(G805,角色!A:B,2,FALSE)</f>
        <v>岚依</v>
      </c>
      <c r="C805" s="8" t="str">
        <f t="shared" si="109"/>
        <v>主动技能1</v>
      </c>
      <c r="D805" s="8">
        <f t="shared" si="111"/>
        <v>19</v>
      </c>
      <c r="E805" s="8">
        <f t="shared" si="112"/>
        <v>20</v>
      </c>
      <c r="F805" s="8">
        <f t="shared" si="113"/>
        <v>1</v>
      </c>
      <c r="G805" s="8">
        <f t="shared" si="110"/>
        <v>14</v>
      </c>
      <c r="H805" t="str">
        <f t="shared" si="114"/>
        <v>岚依主动技能1等级19</v>
      </c>
      <c r="I805" t="str">
        <f t="shared" si="115"/>
        <v>岚依主动技能1等级20</v>
      </c>
      <c r="J805" s="1">
        <v>799</v>
      </c>
      <c r="K805" s="1" t="e">
        <f>VLOOKUP(H805,主动技能!$A:$B,2,FALSE)</f>
        <v>#N/A</v>
      </c>
      <c r="L805" s="1">
        <f>_xlfn.IFNA(VLOOKUP(I805,主动技能!$A:$B,2,FALSE),0)</f>
        <v>0</v>
      </c>
      <c r="M805">
        <f t="shared" si="116"/>
        <v>57</v>
      </c>
      <c r="N805" s="1" t="s">
        <v>249</v>
      </c>
      <c r="O805" s="1">
        <f t="shared" si="108"/>
        <v>106</v>
      </c>
      <c r="P805" s="1" t="s">
        <v>250</v>
      </c>
      <c r="Q805" s="1" t="s">
        <v>250</v>
      </c>
    </row>
    <row r="806" spans="2:17" x14ac:dyDescent="0.15">
      <c r="B806" s="8" t="str">
        <f>VLOOKUP(G806,角色!A:B,2,FALSE)</f>
        <v>岚依</v>
      </c>
      <c r="C806" s="8" t="str">
        <f t="shared" si="109"/>
        <v>主动技能1</v>
      </c>
      <c r="D806" s="8">
        <f t="shared" si="111"/>
        <v>20</v>
      </c>
      <c r="E806" s="8">
        <f t="shared" si="112"/>
        <v>21</v>
      </c>
      <c r="F806" s="8">
        <f t="shared" si="113"/>
        <v>1</v>
      </c>
      <c r="G806" s="8">
        <f t="shared" si="110"/>
        <v>14</v>
      </c>
      <c r="H806" t="str">
        <f t="shared" si="114"/>
        <v>岚依主动技能1等级20</v>
      </c>
      <c r="I806" t="str">
        <f t="shared" si="115"/>
        <v>岚依主动技能1等级21</v>
      </c>
      <c r="J806" s="1">
        <v>800</v>
      </c>
      <c r="K806" s="1" t="e">
        <f>VLOOKUP(H806,主动技能!$A:$B,2,FALSE)</f>
        <v>#N/A</v>
      </c>
      <c r="L806" s="1">
        <f>_xlfn.IFNA(VLOOKUP(I806,主动技能!$A:$B,2,FALSE),0)</f>
        <v>0</v>
      </c>
      <c r="M806">
        <f t="shared" si="116"/>
        <v>60</v>
      </c>
      <c r="N806" s="1" t="s">
        <v>249</v>
      </c>
      <c r="O806" s="1">
        <f t="shared" si="108"/>
        <v>107</v>
      </c>
      <c r="P806" s="1" t="s">
        <v>250</v>
      </c>
      <c r="Q806" s="1" t="s">
        <v>250</v>
      </c>
    </row>
    <row r="807" spans="2:17" x14ac:dyDescent="0.15">
      <c r="B807" s="8" t="str">
        <f>VLOOKUP(G807,角色!A:B,2,FALSE)</f>
        <v>岚依</v>
      </c>
      <c r="C807" s="8" t="str">
        <f t="shared" si="109"/>
        <v>主动技能2</v>
      </c>
      <c r="D807" s="8">
        <f t="shared" si="111"/>
        <v>1</v>
      </c>
      <c r="E807" s="8">
        <f t="shared" si="112"/>
        <v>2</v>
      </c>
      <c r="F807" s="8">
        <f t="shared" si="113"/>
        <v>2</v>
      </c>
      <c r="G807" s="8">
        <f t="shared" si="110"/>
        <v>14</v>
      </c>
      <c r="H807" t="str">
        <f t="shared" si="114"/>
        <v>岚依主动技能2等级1</v>
      </c>
      <c r="I807" t="str">
        <f t="shared" si="115"/>
        <v>岚依主动技能2等级2</v>
      </c>
      <c r="J807" s="1">
        <v>801</v>
      </c>
      <c r="K807" s="1" t="e">
        <f>VLOOKUP(H807,主动技能!$A:$B,2,FALSE)</f>
        <v>#N/A</v>
      </c>
      <c r="L807" s="1">
        <f>_xlfn.IFNA(VLOOKUP(I807,主动技能!$A:$B,2,FALSE),0)</f>
        <v>0</v>
      </c>
      <c r="M807">
        <f t="shared" si="116"/>
        <v>3</v>
      </c>
      <c r="N807" s="1" t="s">
        <v>249</v>
      </c>
      <c r="O807" s="1">
        <f t="shared" si="108"/>
        <v>108</v>
      </c>
      <c r="P807" s="1" t="s">
        <v>250</v>
      </c>
      <c r="Q807" s="1" t="s">
        <v>250</v>
      </c>
    </row>
    <row r="808" spans="2:17" x14ac:dyDescent="0.15">
      <c r="B808" s="8" t="str">
        <f>VLOOKUP(G808,角色!A:B,2,FALSE)</f>
        <v>岚依</v>
      </c>
      <c r="C808" s="8" t="str">
        <f t="shared" si="109"/>
        <v>主动技能2</v>
      </c>
      <c r="D808" s="8">
        <f t="shared" si="111"/>
        <v>2</v>
      </c>
      <c r="E808" s="8">
        <f t="shared" si="112"/>
        <v>3</v>
      </c>
      <c r="F808" s="8">
        <f t="shared" si="113"/>
        <v>2</v>
      </c>
      <c r="G808" s="8">
        <f t="shared" si="110"/>
        <v>14</v>
      </c>
      <c r="H808" t="str">
        <f t="shared" si="114"/>
        <v>岚依主动技能2等级2</v>
      </c>
      <c r="I808" t="str">
        <f t="shared" si="115"/>
        <v>岚依主动技能2等级3</v>
      </c>
      <c r="J808" s="1">
        <v>802</v>
      </c>
      <c r="K808" s="1" t="e">
        <f>VLOOKUP(H808,主动技能!$A:$B,2,FALSE)</f>
        <v>#N/A</v>
      </c>
      <c r="L808" s="1">
        <f>_xlfn.IFNA(VLOOKUP(I808,主动技能!$A:$B,2,FALSE),0)</f>
        <v>0</v>
      </c>
      <c r="M808">
        <f t="shared" si="116"/>
        <v>6</v>
      </c>
      <c r="N808" s="1" t="s">
        <v>249</v>
      </c>
      <c r="O808" s="1">
        <f t="shared" si="108"/>
        <v>109</v>
      </c>
      <c r="P808" s="1" t="s">
        <v>250</v>
      </c>
      <c r="Q808" s="1" t="s">
        <v>250</v>
      </c>
    </row>
    <row r="809" spans="2:17" x14ac:dyDescent="0.15">
      <c r="B809" s="8" t="str">
        <f>VLOOKUP(G809,角色!A:B,2,FALSE)</f>
        <v>岚依</v>
      </c>
      <c r="C809" s="8" t="str">
        <f t="shared" si="109"/>
        <v>主动技能2</v>
      </c>
      <c r="D809" s="8">
        <f t="shared" si="111"/>
        <v>3</v>
      </c>
      <c r="E809" s="8">
        <f t="shared" si="112"/>
        <v>4</v>
      </c>
      <c r="F809" s="8">
        <f t="shared" si="113"/>
        <v>2</v>
      </c>
      <c r="G809" s="8">
        <f t="shared" si="110"/>
        <v>14</v>
      </c>
      <c r="H809" t="str">
        <f t="shared" si="114"/>
        <v>岚依主动技能2等级3</v>
      </c>
      <c r="I809" t="str">
        <f t="shared" si="115"/>
        <v>岚依主动技能2等级4</v>
      </c>
      <c r="J809" s="1">
        <v>803</v>
      </c>
      <c r="K809" s="1" t="e">
        <f>VLOOKUP(H809,主动技能!$A:$B,2,FALSE)</f>
        <v>#N/A</v>
      </c>
      <c r="L809" s="1">
        <f>_xlfn.IFNA(VLOOKUP(I809,主动技能!$A:$B,2,FALSE),0)</f>
        <v>0</v>
      </c>
      <c r="M809">
        <f t="shared" si="116"/>
        <v>9</v>
      </c>
      <c r="N809" s="1" t="s">
        <v>249</v>
      </c>
      <c r="O809" s="1">
        <f t="shared" si="108"/>
        <v>110</v>
      </c>
      <c r="P809" s="1" t="s">
        <v>250</v>
      </c>
      <c r="Q809" s="1" t="s">
        <v>250</v>
      </c>
    </row>
    <row r="810" spans="2:17" x14ac:dyDescent="0.15">
      <c r="B810" s="8" t="str">
        <f>VLOOKUP(G810,角色!A:B,2,FALSE)</f>
        <v>岚依</v>
      </c>
      <c r="C810" s="8" t="str">
        <f t="shared" si="109"/>
        <v>主动技能2</v>
      </c>
      <c r="D810" s="8">
        <f t="shared" si="111"/>
        <v>4</v>
      </c>
      <c r="E810" s="8">
        <f t="shared" si="112"/>
        <v>5</v>
      </c>
      <c r="F810" s="8">
        <f t="shared" si="113"/>
        <v>2</v>
      </c>
      <c r="G810" s="8">
        <f t="shared" si="110"/>
        <v>14</v>
      </c>
      <c r="H810" t="str">
        <f t="shared" si="114"/>
        <v>岚依主动技能2等级4</v>
      </c>
      <c r="I810" t="str">
        <f t="shared" si="115"/>
        <v>岚依主动技能2等级5</v>
      </c>
      <c r="J810" s="1">
        <v>804</v>
      </c>
      <c r="K810" s="1" t="e">
        <f>VLOOKUP(H810,主动技能!$A:$B,2,FALSE)</f>
        <v>#N/A</v>
      </c>
      <c r="L810" s="1">
        <f>_xlfn.IFNA(VLOOKUP(I810,主动技能!$A:$B,2,FALSE),0)</f>
        <v>0</v>
      </c>
      <c r="M810">
        <f t="shared" si="116"/>
        <v>12</v>
      </c>
      <c r="N810" s="1" t="s">
        <v>249</v>
      </c>
      <c r="O810" s="1">
        <f t="shared" si="108"/>
        <v>111</v>
      </c>
      <c r="P810" s="1" t="s">
        <v>250</v>
      </c>
      <c r="Q810" s="1" t="s">
        <v>250</v>
      </c>
    </row>
    <row r="811" spans="2:17" x14ac:dyDescent="0.15">
      <c r="B811" s="8" t="str">
        <f>VLOOKUP(G811,角色!A:B,2,FALSE)</f>
        <v>岚依</v>
      </c>
      <c r="C811" s="8" t="str">
        <f t="shared" si="109"/>
        <v>主动技能2</v>
      </c>
      <c r="D811" s="8">
        <f t="shared" si="111"/>
        <v>5</v>
      </c>
      <c r="E811" s="8">
        <f t="shared" si="112"/>
        <v>6</v>
      </c>
      <c r="F811" s="8">
        <f t="shared" si="113"/>
        <v>2</v>
      </c>
      <c r="G811" s="8">
        <f t="shared" si="110"/>
        <v>14</v>
      </c>
      <c r="H811" t="str">
        <f t="shared" si="114"/>
        <v>岚依主动技能2等级5</v>
      </c>
      <c r="I811" t="str">
        <f t="shared" si="115"/>
        <v>岚依主动技能2等级6</v>
      </c>
      <c r="J811" s="1">
        <v>805</v>
      </c>
      <c r="K811" s="1" t="e">
        <f>VLOOKUP(H811,主动技能!$A:$B,2,FALSE)</f>
        <v>#N/A</v>
      </c>
      <c r="L811" s="1">
        <f>_xlfn.IFNA(VLOOKUP(I811,主动技能!$A:$B,2,FALSE),0)</f>
        <v>0</v>
      </c>
      <c r="M811">
        <f t="shared" si="116"/>
        <v>15</v>
      </c>
      <c r="N811" s="1" t="s">
        <v>249</v>
      </c>
      <c r="O811" s="1">
        <f t="shared" ref="O811:O874" si="117">O712</f>
        <v>112</v>
      </c>
      <c r="P811" s="1" t="s">
        <v>250</v>
      </c>
      <c r="Q811" s="1" t="s">
        <v>250</v>
      </c>
    </row>
    <row r="812" spans="2:17" x14ac:dyDescent="0.15">
      <c r="B812" s="8" t="str">
        <f>VLOOKUP(G812,角色!A:B,2,FALSE)</f>
        <v>岚依</v>
      </c>
      <c r="C812" s="8" t="str">
        <f t="shared" si="109"/>
        <v>主动技能2</v>
      </c>
      <c r="D812" s="8">
        <f t="shared" si="111"/>
        <v>6</v>
      </c>
      <c r="E812" s="8">
        <f t="shared" si="112"/>
        <v>7</v>
      </c>
      <c r="F812" s="8">
        <f t="shared" si="113"/>
        <v>2</v>
      </c>
      <c r="G812" s="8">
        <f t="shared" si="110"/>
        <v>14</v>
      </c>
      <c r="H812" t="str">
        <f t="shared" si="114"/>
        <v>岚依主动技能2等级6</v>
      </c>
      <c r="I812" t="str">
        <f t="shared" si="115"/>
        <v>岚依主动技能2等级7</v>
      </c>
      <c r="J812" s="1">
        <v>806</v>
      </c>
      <c r="K812" s="1" t="e">
        <f>VLOOKUP(H812,主动技能!$A:$B,2,FALSE)</f>
        <v>#N/A</v>
      </c>
      <c r="L812" s="1">
        <f>_xlfn.IFNA(VLOOKUP(I812,主动技能!$A:$B,2,FALSE),0)</f>
        <v>0</v>
      </c>
      <c r="M812">
        <f t="shared" si="116"/>
        <v>18</v>
      </c>
      <c r="N812" s="1" t="s">
        <v>249</v>
      </c>
      <c r="O812" s="1">
        <f t="shared" si="117"/>
        <v>113</v>
      </c>
      <c r="P812" s="1" t="s">
        <v>250</v>
      </c>
      <c r="Q812" s="1" t="s">
        <v>250</v>
      </c>
    </row>
    <row r="813" spans="2:17" x14ac:dyDescent="0.15">
      <c r="B813" s="8" t="str">
        <f>VLOOKUP(G813,角色!A:B,2,FALSE)</f>
        <v>岚依</v>
      </c>
      <c r="C813" s="8" t="str">
        <f t="shared" si="109"/>
        <v>主动技能2</v>
      </c>
      <c r="D813" s="8">
        <f t="shared" si="111"/>
        <v>7</v>
      </c>
      <c r="E813" s="8">
        <f t="shared" si="112"/>
        <v>8</v>
      </c>
      <c r="F813" s="8">
        <f t="shared" si="113"/>
        <v>2</v>
      </c>
      <c r="G813" s="8">
        <f t="shared" si="110"/>
        <v>14</v>
      </c>
      <c r="H813" t="str">
        <f t="shared" si="114"/>
        <v>岚依主动技能2等级7</v>
      </c>
      <c r="I813" t="str">
        <f t="shared" si="115"/>
        <v>岚依主动技能2等级8</v>
      </c>
      <c r="J813" s="1">
        <v>807</v>
      </c>
      <c r="K813" s="1" t="e">
        <f>VLOOKUP(H813,主动技能!$A:$B,2,FALSE)</f>
        <v>#N/A</v>
      </c>
      <c r="L813" s="1">
        <f>_xlfn.IFNA(VLOOKUP(I813,主动技能!$A:$B,2,FALSE),0)</f>
        <v>0</v>
      </c>
      <c r="M813">
        <f t="shared" si="116"/>
        <v>21</v>
      </c>
      <c r="N813" s="1" t="s">
        <v>249</v>
      </c>
      <c r="O813" s="1">
        <f t="shared" si="117"/>
        <v>114</v>
      </c>
      <c r="P813" s="1" t="s">
        <v>250</v>
      </c>
      <c r="Q813" s="1" t="s">
        <v>250</v>
      </c>
    </row>
    <row r="814" spans="2:17" x14ac:dyDescent="0.15">
      <c r="B814" s="8" t="str">
        <f>VLOOKUP(G814,角色!A:B,2,FALSE)</f>
        <v>岚依</v>
      </c>
      <c r="C814" s="8" t="str">
        <f t="shared" si="109"/>
        <v>主动技能2</v>
      </c>
      <c r="D814" s="8">
        <f t="shared" si="111"/>
        <v>8</v>
      </c>
      <c r="E814" s="8">
        <f t="shared" si="112"/>
        <v>9</v>
      </c>
      <c r="F814" s="8">
        <f t="shared" si="113"/>
        <v>2</v>
      </c>
      <c r="G814" s="8">
        <f t="shared" si="110"/>
        <v>14</v>
      </c>
      <c r="H814" t="str">
        <f t="shared" si="114"/>
        <v>岚依主动技能2等级8</v>
      </c>
      <c r="I814" t="str">
        <f t="shared" si="115"/>
        <v>岚依主动技能2等级9</v>
      </c>
      <c r="J814" s="1">
        <v>808</v>
      </c>
      <c r="K814" s="1" t="e">
        <f>VLOOKUP(H814,主动技能!$A:$B,2,FALSE)</f>
        <v>#N/A</v>
      </c>
      <c r="L814" s="1">
        <f>_xlfn.IFNA(VLOOKUP(I814,主动技能!$A:$B,2,FALSE),0)</f>
        <v>0</v>
      </c>
      <c r="M814">
        <f t="shared" si="116"/>
        <v>24</v>
      </c>
      <c r="N814" s="1" t="s">
        <v>249</v>
      </c>
      <c r="O814" s="1">
        <f t="shared" si="117"/>
        <v>115</v>
      </c>
      <c r="P814" s="1" t="s">
        <v>250</v>
      </c>
      <c r="Q814" s="1" t="s">
        <v>250</v>
      </c>
    </row>
    <row r="815" spans="2:17" x14ac:dyDescent="0.15">
      <c r="B815" s="8" t="str">
        <f>VLOOKUP(G815,角色!A:B,2,FALSE)</f>
        <v>岚依</v>
      </c>
      <c r="C815" s="8" t="str">
        <f t="shared" si="109"/>
        <v>主动技能2</v>
      </c>
      <c r="D815" s="8">
        <f t="shared" si="111"/>
        <v>9</v>
      </c>
      <c r="E815" s="8">
        <f t="shared" si="112"/>
        <v>10</v>
      </c>
      <c r="F815" s="8">
        <f t="shared" si="113"/>
        <v>2</v>
      </c>
      <c r="G815" s="8">
        <f t="shared" si="110"/>
        <v>14</v>
      </c>
      <c r="H815" t="str">
        <f t="shared" si="114"/>
        <v>岚依主动技能2等级9</v>
      </c>
      <c r="I815" t="str">
        <f t="shared" si="115"/>
        <v>岚依主动技能2等级10</v>
      </c>
      <c r="J815" s="1">
        <v>809</v>
      </c>
      <c r="K815" s="1" t="e">
        <f>VLOOKUP(H815,主动技能!$A:$B,2,FALSE)</f>
        <v>#N/A</v>
      </c>
      <c r="L815" s="1">
        <f>_xlfn.IFNA(VLOOKUP(I815,主动技能!$A:$B,2,FALSE),0)</f>
        <v>0</v>
      </c>
      <c r="M815">
        <f t="shared" si="116"/>
        <v>27</v>
      </c>
      <c r="N815" s="1" t="s">
        <v>249</v>
      </c>
      <c r="O815" s="1">
        <f t="shared" si="117"/>
        <v>116</v>
      </c>
      <c r="P815" s="1" t="s">
        <v>250</v>
      </c>
      <c r="Q815" s="1" t="s">
        <v>250</v>
      </c>
    </row>
    <row r="816" spans="2:17" x14ac:dyDescent="0.15">
      <c r="B816" s="8" t="str">
        <f>VLOOKUP(G816,角色!A:B,2,FALSE)</f>
        <v>岚依</v>
      </c>
      <c r="C816" s="8" t="str">
        <f t="shared" si="109"/>
        <v>主动技能2</v>
      </c>
      <c r="D816" s="8">
        <f t="shared" si="111"/>
        <v>10</v>
      </c>
      <c r="E816" s="8">
        <f t="shared" si="112"/>
        <v>11</v>
      </c>
      <c r="F816" s="8">
        <f t="shared" si="113"/>
        <v>2</v>
      </c>
      <c r="G816" s="8">
        <f t="shared" si="110"/>
        <v>14</v>
      </c>
      <c r="H816" t="str">
        <f t="shared" si="114"/>
        <v>岚依主动技能2等级10</v>
      </c>
      <c r="I816" t="str">
        <f t="shared" si="115"/>
        <v>岚依主动技能2等级11</v>
      </c>
      <c r="J816" s="1">
        <v>810</v>
      </c>
      <c r="K816" s="1" t="e">
        <f>VLOOKUP(H816,主动技能!$A:$B,2,FALSE)</f>
        <v>#N/A</v>
      </c>
      <c r="L816" s="1">
        <f>_xlfn.IFNA(VLOOKUP(I816,主动技能!$A:$B,2,FALSE),0)</f>
        <v>0</v>
      </c>
      <c r="M816">
        <f t="shared" si="116"/>
        <v>30</v>
      </c>
      <c r="N816" s="1" t="s">
        <v>249</v>
      </c>
      <c r="O816" s="1">
        <f t="shared" si="117"/>
        <v>117</v>
      </c>
      <c r="P816" s="1" t="s">
        <v>250</v>
      </c>
      <c r="Q816" s="1" t="s">
        <v>250</v>
      </c>
    </row>
    <row r="817" spans="2:17" x14ac:dyDescent="0.15">
      <c r="B817" s="8" t="str">
        <f>VLOOKUP(G817,角色!A:B,2,FALSE)</f>
        <v>岚依</v>
      </c>
      <c r="C817" s="8" t="str">
        <f t="shared" si="109"/>
        <v>主动技能2</v>
      </c>
      <c r="D817" s="8">
        <f t="shared" si="111"/>
        <v>11</v>
      </c>
      <c r="E817" s="8">
        <f t="shared" si="112"/>
        <v>12</v>
      </c>
      <c r="F817" s="8">
        <f t="shared" si="113"/>
        <v>2</v>
      </c>
      <c r="G817" s="8">
        <f t="shared" si="110"/>
        <v>14</v>
      </c>
      <c r="H817" t="str">
        <f t="shared" si="114"/>
        <v>岚依主动技能2等级11</v>
      </c>
      <c r="I817" t="str">
        <f t="shared" si="115"/>
        <v>岚依主动技能2等级12</v>
      </c>
      <c r="J817" s="1">
        <v>811</v>
      </c>
      <c r="K817" s="1" t="e">
        <f>VLOOKUP(H817,主动技能!$A:$B,2,FALSE)</f>
        <v>#N/A</v>
      </c>
      <c r="L817" s="1">
        <f>_xlfn.IFNA(VLOOKUP(I817,主动技能!$A:$B,2,FALSE),0)</f>
        <v>0</v>
      </c>
      <c r="M817">
        <f t="shared" si="116"/>
        <v>33</v>
      </c>
      <c r="N817" s="1" t="s">
        <v>249</v>
      </c>
      <c r="O817" s="1">
        <f t="shared" si="117"/>
        <v>118</v>
      </c>
      <c r="P817" s="1" t="s">
        <v>250</v>
      </c>
      <c r="Q817" s="1" t="s">
        <v>250</v>
      </c>
    </row>
    <row r="818" spans="2:17" x14ac:dyDescent="0.15">
      <c r="B818" s="8" t="str">
        <f>VLOOKUP(G818,角色!A:B,2,FALSE)</f>
        <v>岚依</v>
      </c>
      <c r="C818" s="8" t="str">
        <f t="shared" si="109"/>
        <v>主动技能2</v>
      </c>
      <c r="D818" s="8">
        <f t="shared" si="111"/>
        <v>12</v>
      </c>
      <c r="E818" s="8">
        <f t="shared" si="112"/>
        <v>13</v>
      </c>
      <c r="F818" s="8">
        <f t="shared" si="113"/>
        <v>2</v>
      </c>
      <c r="G818" s="8">
        <f t="shared" si="110"/>
        <v>14</v>
      </c>
      <c r="H818" t="str">
        <f t="shared" si="114"/>
        <v>岚依主动技能2等级12</v>
      </c>
      <c r="I818" t="str">
        <f t="shared" si="115"/>
        <v>岚依主动技能2等级13</v>
      </c>
      <c r="J818" s="1">
        <v>812</v>
      </c>
      <c r="K818" s="1" t="e">
        <f>VLOOKUP(H818,主动技能!$A:$B,2,FALSE)</f>
        <v>#N/A</v>
      </c>
      <c r="L818" s="1">
        <f>_xlfn.IFNA(VLOOKUP(I818,主动技能!$A:$B,2,FALSE),0)</f>
        <v>0</v>
      </c>
      <c r="M818">
        <f t="shared" si="116"/>
        <v>36</v>
      </c>
      <c r="N818" s="1" t="s">
        <v>249</v>
      </c>
      <c r="O818" s="1">
        <f t="shared" si="117"/>
        <v>119</v>
      </c>
      <c r="P818" s="1" t="s">
        <v>250</v>
      </c>
      <c r="Q818" s="1" t="s">
        <v>250</v>
      </c>
    </row>
    <row r="819" spans="2:17" x14ac:dyDescent="0.15">
      <c r="B819" s="8" t="str">
        <f>VLOOKUP(G819,角色!A:B,2,FALSE)</f>
        <v>岚依</v>
      </c>
      <c r="C819" s="8" t="str">
        <f t="shared" si="109"/>
        <v>主动技能2</v>
      </c>
      <c r="D819" s="8">
        <f t="shared" si="111"/>
        <v>13</v>
      </c>
      <c r="E819" s="8">
        <f t="shared" si="112"/>
        <v>14</v>
      </c>
      <c r="F819" s="8">
        <f t="shared" si="113"/>
        <v>2</v>
      </c>
      <c r="G819" s="8">
        <f t="shared" si="110"/>
        <v>14</v>
      </c>
      <c r="H819" t="str">
        <f t="shared" si="114"/>
        <v>岚依主动技能2等级13</v>
      </c>
      <c r="I819" t="str">
        <f t="shared" si="115"/>
        <v>岚依主动技能2等级14</v>
      </c>
      <c r="J819" s="1">
        <v>813</v>
      </c>
      <c r="K819" s="1" t="e">
        <f>VLOOKUP(H819,主动技能!$A:$B,2,FALSE)</f>
        <v>#N/A</v>
      </c>
      <c r="L819" s="1">
        <f>_xlfn.IFNA(VLOOKUP(I819,主动技能!$A:$B,2,FALSE),0)</f>
        <v>0</v>
      </c>
      <c r="M819">
        <f t="shared" si="116"/>
        <v>39</v>
      </c>
      <c r="N819" s="1" t="s">
        <v>249</v>
      </c>
      <c r="O819" s="1">
        <f t="shared" si="117"/>
        <v>120</v>
      </c>
      <c r="P819" s="1" t="s">
        <v>250</v>
      </c>
      <c r="Q819" s="1" t="s">
        <v>250</v>
      </c>
    </row>
    <row r="820" spans="2:17" x14ac:dyDescent="0.15">
      <c r="B820" s="8" t="str">
        <f>VLOOKUP(G820,角色!A:B,2,FALSE)</f>
        <v>岚依</v>
      </c>
      <c r="C820" s="8" t="str">
        <f t="shared" si="109"/>
        <v>主动技能2</v>
      </c>
      <c r="D820" s="8">
        <f t="shared" si="111"/>
        <v>14</v>
      </c>
      <c r="E820" s="8">
        <f t="shared" si="112"/>
        <v>15</v>
      </c>
      <c r="F820" s="8">
        <f t="shared" si="113"/>
        <v>2</v>
      </c>
      <c r="G820" s="8">
        <f t="shared" si="110"/>
        <v>14</v>
      </c>
      <c r="H820" t="str">
        <f t="shared" si="114"/>
        <v>岚依主动技能2等级14</v>
      </c>
      <c r="I820" t="str">
        <f t="shared" si="115"/>
        <v>岚依主动技能2等级15</v>
      </c>
      <c r="J820" s="1">
        <v>814</v>
      </c>
      <c r="K820" s="1" t="e">
        <f>VLOOKUP(H820,主动技能!$A:$B,2,FALSE)</f>
        <v>#N/A</v>
      </c>
      <c r="L820" s="1">
        <f>_xlfn.IFNA(VLOOKUP(I820,主动技能!$A:$B,2,FALSE),0)</f>
        <v>0</v>
      </c>
      <c r="M820">
        <f t="shared" si="116"/>
        <v>42</v>
      </c>
      <c r="N820" s="1" t="s">
        <v>249</v>
      </c>
      <c r="O820" s="1">
        <f t="shared" si="117"/>
        <v>121</v>
      </c>
      <c r="P820" s="1" t="s">
        <v>250</v>
      </c>
      <c r="Q820" s="1" t="s">
        <v>250</v>
      </c>
    </row>
    <row r="821" spans="2:17" x14ac:dyDescent="0.15">
      <c r="B821" s="8" t="str">
        <f>VLOOKUP(G821,角色!A:B,2,FALSE)</f>
        <v>岚依</v>
      </c>
      <c r="C821" s="8" t="str">
        <f t="shared" si="109"/>
        <v>主动技能2</v>
      </c>
      <c r="D821" s="8">
        <f t="shared" si="111"/>
        <v>15</v>
      </c>
      <c r="E821" s="8">
        <f t="shared" si="112"/>
        <v>16</v>
      </c>
      <c r="F821" s="8">
        <f t="shared" si="113"/>
        <v>2</v>
      </c>
      <c r="G821" s="8">
        <f t="shared" si="110"/>
        <v>14</v>
      </c>
      <c r="H821" t="str">
        <f t="shared" si="114"/>
        <v>岚依主动技能2等级15</v>
      </c>
      <c r="I821" t="str">
        <f t="shared" si="115"/>
        <v>岚依主动技能2等级16</v>
      </c>
      <c r="J821" s="1">
        <v>815</v>
      </c>
      <c r="K821" s="1" t="e">
        <f>VLOOKUP(H821,主动技能!$A:$B,2,FALSE)</f>
        <v>#N/A</v>
      </c>
      <c r="L821" s="1">
        <f>_xlfn.IFNA(VLOOKUP(I821,主动技能!$A:$B,2,FALSE),0)</f>
        <v>0</v>
      </c>
      <c r="M821">
        <f t="shared" si="116"/>
        <v>45</v>
      </c>
      <c r="N821" s="1" t="s">
        <v>249</v>
      </c>
      <c r="O821" s="1">
        <f t="shared" si="117"/>
        <v>122</v>
      </c>
      <c r="P821" s="1" t="s">
        <v>250</v>
      </c>
      <c r="Q821" s="1" t="s">
        <v>250</v>
      </c>
    </row>
    <row r="822" spans="2:17" x14ac:dyDescent="0.15">
      <c r="B822" s="8" t="str">
        <f>VLOOKUP(G822,角色!A:B,2,FALSE)</f>
        <v>岚依</v>
      </c>
      <c r="C822" s="8" t="str">
        <f t="shared" si="109"/>
        <v>主动技能2</v>
      </c>
      <c r="D822" s="8">
        <f t="shared" si="111"/>
        <v>16</v>
      </c>
      <c r="E822" s="8">
        <f t="shared" si="112"/>
        <v>17</v>
      </c>
      <c r="F822" s="8">
        <f t="shared" si="113"/>
        <v>2</v>
      </c>
      <c r="G822" s="8">
        <f t="shared" si="110"/>
        <v>14</v>
      </c>
      <c r="H822" t="str">
        <f t="shared" si="114"/>
        <v>岚依主动技能2等级16</v>
      </c>
      <c r="I822" t="str">
        <f t="shared" si="115"/>
        <v>岚依主动技能2等级17</v>
      </c>
      <c r="J822" s="1">
        <v>816</v>
      </c>
      <c r="K822" s="1" t="e">
        <f>VLOOKUP(H822,主动技能!$A:$B,2,FALSE)</f>
        <v>#N/A</v>
      </c>
      <c r="L822" s="1">
        <f>_xlfn.IFNA(VLOOKUP(I822,主动技能!$A:$B,2,FALSE),0)</f>
        <v>0</v>
      </c>
      <c r="M822">
        <f t="shared" si="116"/>
        <v>48</v>
      </c>
      <c r="N822" s="1" t="s">
        <v>249</v>
      </c>
      <c r="O822" s="1">
        <f t="shared" si="117"/>
        <v>123</v>
      </c>
      <c r="P822" s="1" t="s">
        <v>250</v>
      </c>
      <c r="Q822" s="1" t="s">
        <v>250</v>
      </c>
    </row>
    <row r="823" spans="2:17" x14ac:dyDescent="0.15">
      <c r="B823" s="8" t="str">
        <f>VLOOKUP(G823,角色!A:B,2,FALSE)</f>
        <v>岚依</v>
      </c>
      <c r="C823" s="8" t="str">
        <f t="shared" si="109"/>
        <v>主动技能2</v>
      </c>
      <c r="D823" s="8">
        <f t="shared" si="111"/>
        <v>17</v>
      </c>
      <c r="E823" s="8">
        <f t="shared" si="112"/>
        <v>18</v>
      </c>
      <c r="F823" s="8">
        <f t="shared" si="113"/>
        <v>2</v>
      </c>
      <c r="G823" s="8">
        <f t="shared" si="110"/>
        <v>14</v>
      </c>
      <c r="H823" t="str">
        <f t="shared" si="114"/>
        <v>岚依主动技能2等级17</v>
      </c>
      <c r="I823" t="str">
        <f t="shared" si="115"/>
        <v>岚依主动技能2等级18</v>
      </c>
      <c r="J823" s="1">
        <v>817</v>
      </c>
      <c r="K823" s="1" t="e">
        <f>VLOOKUP(H823,主动技能!$A:$B,2,FALSE)</f>
        <v>#N/A</v>
      </c>
      <c r="L823" s="1">
        <f>_xlfn.IFNA(VLOOKUP(I823,主动技能!$A:$B,2,FALSE),0)</f>
        <v>0</v>
      </c>
      <c r="M823">
        <f t="shared" si="116"/>
        <v>51</v>
      </c>
      <c r="N823" s="1" t="s">
        <v>249</v>
      </c>
      <c r="O823" s="1">
        <f t="shared" si="117"/>
        <v>124</v>
      </c>
      <c r="P823" s="1" t="s">
        <v>250</v>
      </c>
      <c r="Q823" s="1" t="s">
        <v>250</v>
      </c>
    </row>
    <row r="824" spans="2:17" x14ac:dyDescent="0.15">
      <c r="B824" s="8" t="str">
        <f>VLOOKUP(G824,角色!A:B,2,FALSE)</f>
        <v>岚依</v>
      </c>
      <c r="C824" s="8" t="str">
        <f t="shared" si="109"/>
        <v>主动技能2</v>
      </c>
      <c r="D824" s="8">
        <f t="shared" si="111"/>
        <v>18</v>
      </c>
      <c r="E824" s="8">
        <f t="shared" si="112"/>
        <v>19</v>
      </c>
      <c r="F824" s="8">
        <f t="shared" si="113"/>
        <v>2</v>
      </c>
      <c r="G824" s="8">
        <f t="shared" si="110"/>
        <v>14</v>
      </c>
      <c r="H824" t="str">
        <f t="shared" si="114"/>
        <v>岚依主动技能2等级18</v>
      </c>
      <c r="I824" t="str">
        <f t="shared" si="115"/>
        <v>岚依主动技能2等级19</v>
      </c>
      <c r="J824" s="1">
        <v>818</v>
      </c>
      <c r="K824" s="1" t="e">
        <f>VLOOKUP(H824,主动技能!$A:$B,2,FALSE)</f>
        <v>#N/A</v>
      </c>
      <c r="L824" s="1">
        <f>_xlfn.IFNA(VLOOKUP(I824,主动技能!$A:$B,2,FALSE),0)</f>
        <v>0</v>
      </c>
      <c r="M824">
        <f t="shared" si="116"/>
        <v>54</v>
      </c>
      <c r="N824" s="1" t="s">
        <v>249</v>
      </c>
      <c r="O824" s="1">
        <f t="shared" si="117"/>
        <v>125</v>
      </c>
      <c r="P824" s="1" t="s">
        <v>250</v>
      </c>
      <c r="Q824" s="1" t="s">
        <v>250</v>
      </c>
    </row>
    <row r="825" spans="2:17" x14ac:dyDescent="0.15">
      <c r="B825" s="8" t="str">
        <f>VLOOKUP(G825,角色!A:B,2,FALSE)</f>
        <v>岚依</v>
      </c>
      <c r="C825" s="8" t="str">
        <f t="shared" si="109"/>
        <v>主动技能2</v>
      </c>
      <c r="D825" s="8">
        <f t="shared" si="111"/>
        <v>19</v>
      </c>
      <c r="E825" s="8">
        <f t="shared" si="112"/>
        <v>20</v>
      </c>
      <c r="F825" s="8">
        <f t="shared" si="113"/>
        <v>2</v>
      </c>
      <c r="G825" s="8">
        <f t="shared" si="110"/>
        <v>14</v>
      </c>
      <c r="H825" t="str">
        <f t="shared" si="114"/>
        <v>岚依主动技能2等级19</v>
      </c>
      <c r="I825" t="str">
        <f t="shared" si="115"/>
        <v>岚依主动技能2等级20</v>
      </c>
      <c r="J825" s="1">
        <v>819</v>
      </c>
      <c r="K825" s="1" t="e">
        <f>VLOOKUP(H825,主动技能!$A:$B,2,FALSE)</f>
        <v>#N/A</v>
      </c>
      <c r="L825" s="1">
        <f>_xlfn.IFNA(VLOOKUP(I825,主动技能!$A:$B,2,FALSE),0)</f>
        <v>0</v>
      </c>
      <c r="M825">
        <f t="shared" si="116"/>
        <v>57</v>
      </c>
      <c r="N825" s="1" t="s">
        <v>249</v>
      </c>
      <c r="O825" s="1">
        <f t="shared" si="117"/>
        <v>126</v>
      </c>
      <c r="P825" s="1" t="s">
        <v>250</v>
      </c>
      <c r="Q825" s="1" t="s">
        <v>250</v>
      </c>
    </row>
    <row r="826" spans="2:17" x14ac:dyDescent="0.15">
      <c r="B826" s="8" t="str">
        <f>VLOOKUP(G826,角色!A:B,2,FALSE)</f>
        <v>岚依</v>
      </c>
      <c r="C826" s="8" t="str">
        <f t="shared" si="109"/>
        <v>主动技能2</v>
      </c>
      <c r="D826" s="8">
        <f t="shared" si="111"/>
        <v>20</v>
      </c>
      <c r="E826" s="8">
        <f t="shared" si="112"/>
        <v>21</v>
      </c>
      <c r="F826" s="8">
        <f t="shared" si="113"/>
        <v>2</v>
      </c>
      <c r="G826" s="8">
        <f t="shared" si="110"/>
        <v>14</v>
      </c>
      <c r="H826" t="str">
        <f t="shared" si="114"/>
        <v>岚依主动技能2等级20</v>
      </c>
      <c r="I826" t="str">
        <f t="shared" si="115"/>
        <v>岚依主动技能2等级21</v>
      </c>
      <c r="J826" s="1">
        <v>820</v>
      </c>
      <c r="K826" s="1" t="e">
        <f>VLOOKUP(H826,主动技能!$A:$B,2,FALSE)</f>
        <v>#N/A</v>
      </c>
      <c r="L826" s="1">
        <f>_xlfn.IFNA(VLOOKUP(I826,主动技能!$A:$B,2,FALSE),0)</f>
        <v>0</v>
      </c>
      <c r="M826">
        <f t="shared" si="116"/>
        <v>60</v>
      </c>
      <c r="N826" s="1" t="s">
        <v>249</v>
      </c>
      <c r="O826" s="1">
        <f t="shared" si="117"/>
        <v>127</v>
      </c>
      <c r="P826" s="1" t="s">
        <v>250</v>
      </c>
      <c r="Q826" s="1" t="s">
        <v>250</v>
      </c>
    </row>
    <row r="827" spans="2:17" x14ac:dyDescent="0.15">
      <c r="B827" s="8" t="str">
        <f>VLOOKUP(G827,角色!A:B,2,FALSE)</f>
        <v>岚依</v>
      </c>
      <c r="C827" s="8" t="str">
        <f t="shared" si="109"/>
        <v>主动技能3</v>
      </c>
      <c r="D827" s="8">
        <f t="shared" si="111"/>
        <v>1</v>
      </c>
      <c r="E827" s="8">
        <f t="shared" si="112"/>
        <v>2</v>
      </c>
      <c r="F827" s="8">
        <f t="shared" si="113"/>
        <v>3</v>
      </c>
      <c r="G827" s="8">
        <f t="shared" si="110"/>
        <v>14</v>
      </c>
      <c r="H827" t="str">
        <f t="shared" si="114"/>
        <v>岚依主动技能3等级1</v>
      </c>
      <c r="I827" t="str">
        <f t="shared" si="115"/>
        <v>岚依主动技能3等级2</v>
      </c>
      <c r="J827" s="1">
        <v>821</v>
      </c>
      <c r="K827" s="1" t="e">
        <f>VLOOKUP(H827,主动技能!$A:$B,2,FALSE)</f>
        <v>#N/A</v>
      </c>
      <c r="L827" s="1">
        <f>_xlfn.IFNA(VLOOKUP(I827,主动技能!$A:$B,2,FALSE),0)</f>
        <v>0</v>
      </c>
      <c r="M827">
        <f t="shared" si="116"/>
        <v>3</v>
      </c>
      <c r="N827" s="1" t="s">
        <v>249</v>
      </c>
      <c r="O827" s="1">
        <f t="shared" si="117"/>
        <v>128</v>
      </c>
      <c r="P827" s="1" t="s">
        <v>250</v>
      </c>
      <c r="Q827" s="1" t="s">
        <v>250</v>
      </c>
    </row>
    <row r="828" spans="2:17" x14ac:dyDescent="0.15">
      <c r="B828" s="8" t="str">
        <f>VLOOKUP(G828,角色!A:B,2,FALSE)</f>
        <v>岚依</v>
      </c>
      <c r="C828" s="8" t="str">
        <f t="shared" si="109"/>
        <v>主动技能3</v>
      </c>
      <c r="D828" s="8">
        <f t="shared" si="111"/>
        <v>2</v>
      </c>
      <c r="E828" s="8">
        <f t="shared" si="112"/>
        <v>3</v>
      </c>
      <c r="F828" s="8">
        <f t="shared" si="113"/>
        <v>3</v>
      </c>
      <c r="G828" s="8">
        <f t="shared" si="110"/>
        <v>14</v>
      </c>
      <c r="H828" t="str">
        <f t="shared" si="114"/>
        <v>岚依主动技能3等级2</v>
      </c>
      <c r="I828" t="str">
        <f t="shared" si="115"/>
        <v>岚依主动技能3等级3</v>
      </c>
      <c r="J828" s="1">
        <v>822</v>
      </c>
      <c r="K828" s="1" t="e">
        <f>VLOOKUP(H828,主动技能!$A:$B,2,FALSE)</f>
        <v>#N/A</v>
      </c>
      <c r="L828" s="1">
        <f>_xlfn.IFNA(VLOOKUP(I828,主动技能!$A:$B,2,FALSE),0)</f>
        <v>0</v>
      </c>
      <c r="M828">
        <f t="shared" si="116"/>
        <v>6</v>
      </c>
      <c r="N828" s="1" t="s">
        <v>249</v>
      </c>
      <c r="O828" s="1">
        <f t="shared" si="117"/>
        <v>129</v>
      </c>
      <c r="P828" s="1" t="s">
        <v>250</v>
      </c>
      <c r="Q828" s="1" t="s">
        <v>250</v>
      </c>
    </row>
    <row r="829" spans="2:17" x14ac:dyDescent="0.15">
      <c r="B829" s="8" t="str">
        <f>VLOOKUP(G829,角色!A:B,2,FALSE)</f>
        <v>岚依</v>
      </c>
      <c r="C829" s="8" t="str">
        <f t="shared" si="109"/>
        <v>主动技能3</v>
      </c>
      <c r="D829" s="8">
        <f t="shared" si="111"/>
        <v>3</v>
      </c>
      <c r="E829" s="8">
        <f t="shared" si="112"/>
        <v>4</v>
      </c>
      <c r="F829" s="8">
        <f t="shared" si="113"/>
        <v>3</v>
      </c>
      <c r="G829" s="8">
        <f t="shared" si="110"/>
        <v>14</v>
      </c>
      <c r="H829" t="str">
        <f t="shared" si="114"/>
        <v>岚依主动技能3等级3</v>
      </c>
      <c r="I829" t="str">
        <f t="shared" si="115"/>
        <v>岚依主动技能3等级4</v>
      </c>
      <c r="J829" s="1">
        <v>823</v>
      </c>
      <c r="K829" s="1" t="e">
        <f>VLOOKUP(H829,主动技能!$A:$B,2,FALSE)</f>
        <v>#N/A</v>
      </c>
      <c r="L829" s="1">
        <f>_xlfn.IFNA(VLOOKUP(I829,主动技能!$A:$B,2,FALSE),0)</f>
        <v>0</v>
      </c>
      <c r="M829">
        <f t="shared" si="116"/>
        <v>9</v>
      </c>
      <c r="N829" s="1" t="s">
        <v>249</v>
      </c>
      <c r="O829" s="1">
        <f t="shared" si="117"/>
        <v>130</v>
      </c>
      <c r="P829" s="1" t="s">
        <v>250</v>
      </c>
      <c r="Q829" s="1" t="s">
        <v>250</v>
      </c>
    </row>
    <row r="830" spans="2:17" x14ac:dyDescent="0.15">
      <c r="B830" s="8" t="str">
        <f>VLOOKUP(G830,角色!A:B,2,FALSE)</f>
        <v>岚依</v>
      </c>
      <c r="C830" s="8" t="str">
        <f t="shared" si="109"/>
        <v>主动技能3</v>
      </c>
      <c r="D830" s="8">
        <f t="shared" si="111"/>
        <v>4</v>
      </c>
      <c r="E830" s="8">
        <f t="shared" si="112"/>
        <v>5</v>
      </c>
      <c r="F830" s="8">
        <f t="shared" si="113"/>
        <v>3</v>
      </c>
      <c r="G830" s="8">
        <f t="shared" si="110"/>
        <v>14</v>
      </c>
      <c r="H830" t="str">
        <f t="shared" si="114"/>
        <v>岚依主动技能3等级4</v>
      </c>
      <c r="I830" t="str">
        <f t="shared" si="115"/>
        <v>岚依主动技能3等级5</v>
      </c>
      <c r="J830" s="1">
        <v>824</v>
      </c>
      <c r="K830" s="1" t="e">
        <f>VLOOKUP(H830,主动技能!$A:$B,2,FALSE)</f>
        <v>#N/A</v>
      </c>
      <c r="L830" s="1">
        <f>_xlfn.IFNA(VLOOKUP(I830,主动技能!$A:$B,2,FALSE),0)</f>
        <v>0</v>
      </c>
      <c r="M830">
        <f t="shared" si="116"/>
        <v>12</v>
      </c>
      <c r="N830" s="1" t="s">
        <v>249</v>
      </c>
      <c r="O830" s="1">
        <f t="shared" si="117"/>
        <v>131</v>
      </c>
      <c r="P830" s="1" t="s">
        <v>250</v>
      </c>
      <c r="Q830" s="1" t="s">
        <v>250</v>
      </c>
    </row>
    <row r="831" spans="2:17" x14ac:dyDescent="0.15">
      <c r="B831" s="8" t="str">
        <f>VLOOKUP(G831,角色!A:B,2,FALSE)</f>
        <v>岚依</v>
      </c>
      <c r="C831" s="8" t="str">
        <f t="shared" si="109"/>
        <v>主动技能3</v>
      </c>
      <c r="D831" s="8">
        <f t="shared" si="111"/>
        <v>5</v>
      </c>
      <c r="E831" s="8">
        <f t="shared" si="112"/>
        <v>6</v>
      </c>
      <c r="F831" s="8">
        <f t="shared" si="113"/>
        <v>3</v>
      </c>
      <c r="G831" s="8">
        <f t="shared" si="110"/>
        <v>14</v>
      </c>
      <c r="H831" t="str">
        <f t="shared" si="114"/>
        <v>岚依主动技能3等级5</v>
      </c>
      <c r="I831" t="str">
        <f t="shared" si="115"/>
        <v>岚依主动技能3等级6</v>
      </c>
      <c r="J831" s="1">
        <v>825</v>
      </c>
      <c r="K831" s="1" t="e">
        <f>VLOOKUP(H831,主动技能!$A:$B,2,FALSE)</f>
        <v>#N/A</v>
      </c>
      <c r="L831" s="1">
        <f>_xlfn.IFNA(VLOOKUP(I831,主动技能!$A:$B,2,FALSE),0)</f>
        <v>0</v>
      </c>
      <c r="M831">
        <f t="shared" si="116"/>
        <v>15</v>
      </c>
      <c r="N831" s="1" t="s">
        <v>249</v>
      </c>
      <c r="O831" s="1">
        <f t="shared" si="117"/>
        <v>132</v>
      </c>
      <c r="P831" s="1" t="s">
        <v>250</v>
      </c>
      <c r="Q831" s="1" t="s">
        <v>250</v>
      </c>
    </row>
    <row r="832" spans="2:17" x14ac:dyDescent="0.15">
      <c r="B832" s="8" t="str">
        <f>VLOOKUP(G832,角色!A:B,2,FALSE)</f>
        <v>岚依</v>
      </c>
      <c r="C832" s="8" t="str">
        <f t="shared" si="109"/>
        <v>主动技能3</v>
      </c>
      <c r="D832" s="8">
        <f t="shared" si="111"/>
        <v>6</v>
      </c>
      <c r="E832" s="8">
        <f t="shared" si="112"/>
        <v>7</v>
      </c>
      <c r="F832" s="8">
        <f t="shared" si="113"/>
        <v>3</v>
      </c>
      <c r="G832" s="8">
        <f t="shared" si="110"/>
        <v>14</v>
      </c>
      <c r="H832" t="str">
        <f t="shared" si="114"/>
        <v>岚依主动技能3等级6</v>
      </c>
      <c r="I832" t="str">
        <f t="shared" si="115"/>
        <v>岚依主动技能3等级7</v>
      </c>
      <c r="J832" s="1">
        <v>826</v>
      </c>
      <c r="K832" s="1" t="e">
        <f>VLOOKUP(H832,主动技能!$A:$B,2,FALSE)</f>
        <v>#N/A</v>
      </c>
      <c r="L832" s="1">
        <f>_xlfn.IFNA(VLOOKUP(I832,主动技能!$A:$B,2,FALSE),0)</f>
        <v>0</v>
      </c>
      <c r="M832">
        <f t="shared" si="116"/>
        <v>18</v>
      </c>
      <c r="N832" s="1" t="s">
        <v>249</v>
      </c>
      <c r="O832" s="1">
        <f t="shared" si="117"/>
        <v>133</v>
      </c>
      <c r="P832" s="1" t="s">
        <v>250</v>
      </c>
      <c r="Q832" s="1" t="s">
        <v>250</v>
      </c>
    </row>
    <row r="833" spans="2:17" x14ac:dyDescent="0.15">
      <c r="B833" s="8" t="str">
        <f>VLOOKUP(G833,角色!A:B,2,FALSE)</f>
        <v>岚依</v>
      </c>
      <c r="C833" s="8" t="str">
        <f t="shared" si="109"/>
        <v>主动技能3</v>
      </c>
      <c r="D833" s="8">
        <f t="shared" si="111"/>
        <v>7</v>
      </c>
      <c r="E833" s="8">
        <f t="shared" si="112"/>
        <v>8</v>
      </c>
      <c r="F833" s="8">
        <f t="shared" si="113"/>
        <v>3</v>
      </c>
      <c r="G833" s="8">
        <f t="shared" si="110"/>
        <v>14</v>
      </c>
      <c r="H833" t="str">
        <f t="shared" si="114"/>
        <v>岚依主动技能3等级7</v>
      </c>
      <c r="I833" t="str">
        <f t="shared" si="115"/>
        <v>岚依主动技能3等级8</v>
      </c>
      <c r="J833" s="1">
        <v>827</v>
      </c>
      <c r="K833" s="1" t="e">
        <f>VLOOKUP(H833,主动技能!$A:$B,2,FALSE)</f>
        <v>#N/A</v>
      </c>
      <c r="L833" s="1">
        <f>_xlfn.IFNA(VLOOKUP(I833,主动技能!$A:$B,2,FALSE),0)</f>
        <v>0</v>
      </c>
      <c r="M833">
        <f t="shared" si="116"/>
        <v>21</v>
      </c>
      <c r="N833" s="1" t="s">
        <v>249</v>
      </c>
      <c r="O833" s="1">
        <f t="shared" si="117"/>
        <v>134</v>
      </c>
      <c r="P833" s="1" t="s">
        <v>250</v>
      </c>
      <c r="Q833" s="1" t="s">
        <v>250</v>
      </c>
    </row>
    <row r="834" spans="2:17" x14ac:dyDescent="0.15">
      <c r="B834" s="8" t="str">
        <f>VLOOKUP(G834,角色!A:B,2,FALSE)</f>
        <v>岚依</v>
      </c>
      <c r="C834" s="8" t="str">
        <f t="shared" si="109"/>
        <v>主动技能3</v>
      </c>
      <c r="D834" s="8">
        <f t="shared" si="111"/>
        <v>8</v>
      </c>
      <c r="E834" s="8">
        <f t="shared" si="112"/>
        <v>9</v>
      </c>
      <c r="F834" s="8">
        <f t="shared" si="113"/>
        <v>3</v>
      </c>
      <c r="G834" s="8">
        <f t="shared" si="110"/>
        <v>14</v>
      </c>
      <c r="H834" t="str">
        <f t="shared" si="114"/>
        <v>岚依主动技能3等级8</v>
      </c>
      <c r="I834" t="str">
        <f t="shared" si="115"/>
        <v>岚依主动技能3等级9</v>
      </c>
      <c r="J834" s="1">
        <v>828</v>
      </c>
      <c r="K834" s="1" t="e">
        <f>VLOOKUP(H834,主动技能!$A:$B,2,FALSE)</f>
        <v>#N/A</v>
      </c>
      <c r="L834" s="1">
        <f>_xlfn.IFNA(VLOOKUP(I834,主动技能!$A:$B,2,FALSE),0)</f>
        <v>0</v>
      </c>
      <c r="M834">
        <f t="shared" si="116"/>
        <v>24</v>
      </c>
      <c r="N834" s="1" t="s">
        <v>249</v>
      </c>
      <c r="O834" s="1">
        <f t="shared" si="117"/>
        <v>135</v>
      </c>
      <c r="P834" s="1" t="s">
        <v>250</v>
      </c>
      <c r="Q834" s="1" t="s">
        <v>250</v>
      </c>
    </row>
    <row r="835" spans="2:17" x14ac:dyDescent="0.15">
      <c r="B835" s="8" t="str">
        <f>VLOOKUP(G835,角色!A:B,2,FALSE)</f>
        <v>岚依</v>
      </c>
      <c r="C835" s="8" t="str">
        <f t="shared" si="109"/>
        <v>主动技能3</v>
      </c>
      <c r="D835" s="8">
        <f t="shared" si="111"/>
        <v>9</v>
      </c>
      <c r="E835" s="8">
        <f t="shared" si="112"/>
        <v>10</v>
      </c>
      <c r="F835" s="8">
        <f t="shared" si="113"/>
        <v>3</v>
      </c>
      <c r="G835" s="8">
        <f t="shared" si="110"/>
        <v>14</v>
      </c>
      <c r="H835" t="str">
        <f t="shared" si="114"/>
        <v>岚依主动技能3等级9</v>
      </c>
      <c r="I835" t="str">
        <f t="shared" si="115"/>
        <v>岚依主动技能3等级10</v>
      </c>
      <c r="J835" s="1">
        <v>829</v>
      </c>
      <c r="K835" s="1" t="e">
        <f>VLOOKUP(H835,主动技能!$A:$B,2,FALSE)</f>
        <v>#N/A</v>
      </c>
      <c r="L835" s="1">
        <f>_xlfn.IFNA(VLOOKUP(I835,主动技能!$A:$B,2,FALSE),0)</f>
        <v>0</v>
      </c>
      <c r="M835">
        <f t="shared" si="116"/>
        <v>27</v>
      </c>
      <c r="N835" s="1" t="s">
        <v>249</v>
      </c>
      <c r="O835" s="1">
        <f t="shared" si="117"/>
        <v>136</v>
      </c>
      <c r="P835" s="1" t="s">
        <v>250</v>
      </c>
      <c r="Q835" s="1" t="s">
        <v>250</v>
      </c>
    </row>
    <row r="836" spans="2:17" x14ac:dyDescent="0.15">
      <c r="B836" s="8" t="str">
        <f>VLOOKUP(G836,角色!A:B,2,FALSE)</f>
        <v>岚依</v>
      </c>
      <c r="C836" s="8" t="str">
        <f t="shared" si="109"/>
        <v>主动技能3</v>
      </c>
      <c r="D836" s="8">
        <f t="shared" si="111"/>
        <v>10</v>
      </c>
      <c r="E836" s="8">
        <f t="shared" si="112"/>
        <v>11</v>
      </c>
      <c r="F836" s="8">
        <f t="shared" si="113"/>
        <v>3</v>
      </c>
      <c r="G836" s="8">
        <f t="shared" si="110"/>
        <v>14</v>
      </c>
      <c r="H836" t="str">
        <f t="shared" si="114"/>
        <v>岚依主动技能3等级10</v>
      </c>
      <c r="I836" t="str">
        <f t="shared" si="115"/>
        <v>岚依主动技能3等级11</v>
      </c>
      <c r="J836" s="1">
        <v>830</v>
      </c>
      <c r="K836" s="1" t="e">
        <f>VLOOKUP(H836,主动技能!$A:$B,2,FALSE)</f>
        <v>#N/A</v>
      </c>
      <c r="L836" s="1">
        <f>_xlfn.IFNA(VLOOKUP(I836,主动技能!$A:$B,2,FALSE),0)</f>
        <v>0</v>
      </c>
      <c r="M836">
        <f t="shared" si="116"/>
        <v>30</v>
      </c>
      <c r="N836" s="1" t="s">
        <v>249</v>
      </c>
      <c r="O836" s="1">
        <f t="shared" si="117"/>
        <v>137</v>
      </c>
      <c r="P836" s="1" t="s">
        <v>250</v>
      </c>
      <c r="Q836" s="1" t="s">
        <v>250</v>
      </c>
    </row>
    <row r="837" spans="2:17" x14ac:dyDescent="0.15">
      <c r="B837" s="8" t="str">
        <f>VLOOKUP(G837,角色!A:B,2,FALSE)</f>
        <v>岚依</v>
      </c>
      <c r="C837" s="8" t="str">
        <f t="shared" si="109"/>
        <v>主动技能3</v>
      </c>
      <c r="D837" s="8">
        <f t="shared" si="111"/>
        <v>11</v>
      </c>
      <c r="E837" s="8">
        <f t="shared" si="112"/>
        <v>12</v>
      </c>
      <c r="F837" s="8">
        <f t="shared" si="113"/>
        <v>3</v>
      </c>
      <c r="G837" s="8">
        <f t="shared" si="110"/>
        <v>14</v>
      </c>
      <c r="H837" t="str">
        <f t="shared" si="114"/>
        <v>岚依主动技能3等级11</v>
      </c>
      <c r="I837" t="str">
        <f t="shared" si="115"/>
        <v>岚依主动技能3等级12</v>
      </c>
      <c r="J837" s="1">
        <v>831</v>
      </c>
      <c r="K837" s="1" t="e">
        <f>VLOOKUP(H837,主动技能!$A:$B,2,FALSE)</f>
        <v>#N/A</v>
      </c>
      <c r="L837" s="1">
        <f>_xlfn.IFNA(VLOOKUP(I837,主动技能!$A:$B,2,FALSE),0)</f>
        <v>0</v>
      </c>
      <c r="M837">
        <f t="shared" si="116"/>
        <v>33</v>
      </c>
      <c r="N837" s="1" t="s">
        <v>249</v>
      </c>
      <c r="O837" s="1">
        <f t="shared" si="117"/>
        <v>138</v>
      </c>
      <c r="P837" s="1" t="s">
        <v>250</v>
      </c>
      <c r="Q837" s="1" t="s">
        <v>250</v>
      </c>
    </row>
    <row r="838" spans="2:17" x14ac:dyDescent="0.15">
      <c r="B838" s="8" t="str">
        <f>VLOOKUP(G838,角色!A:B,2,FALSE)</f>
        <v>岚依</v>
      </c>
      <c r="C838" s="8" t="str">
        <f t="shared" si="109"/>
        <v>主动技能3</v>
      </c>
      <c r="D838" s="8">
        <f t="shared" si="111"/>
        <v>12</v>
      </c>
      <c r="E838" s="8">
        <f t="shared" si="112"/>
        <v>13</v>
      </c>
      <c r="F838" s="8">
        <f t="shared" si="113"/>
        <v>3</v>
      </c>
      <c r="G838" s="8">
        <f t="shared" si="110"/>
        <v>14</v>
      </c>
      <c r="H838" t="str">
        <f t="shared" si="114"/>
        <v>岚依主动技能3等级12</v>
      </c>
      <c r="I838" t="str">
        <f t="shared" si="115"/>
        <v>岚依主动技能3等级13</v>
      </c>
      <c r="J838" s="1">
        <v>832</v>
      </c>
      <c r="K838" s="1" t="e">
        <f>VLOOKUP(H838,主动技能!$A:$B,2,FALSE)</f>
        <v>#N/A</v>
      </c>
      <c r="L838" s="1">
        <f>_xlfn.IFNA(VLOOKUP(I838,主动技能!$A:$B,2,FALSE),0)</f>
        <v>0</v>
      </c>
      <c r="M838">
        <f t="shared" si="116"/>
        <v>36</v>
      </c>
      <c r="N838" s="1" t="s">
        <v>249</v>
      </c>
      <c r="O838" s="1">
        <f t="shared" si="117"/>
        <v>139</v>
      </c>
      <c r="P838" s="1" t="s">
        <v>250</v>
      </c>
      <c r="Q838" s="1" t="s">
        <v>250</v>
      </c>
    </row>
    <row r="839" spans="2:17" x14ac:dyDescent="0.15">
      <c r="B839" s="8" t="str">
        <f>VLOOKUP(G839,角色!A:B,2,FALSE)</f>
        <v>岚依</v>
      </c>
      <c r="C839" s="8" t="str">
        <f t="shared" si="109"/>
        <v>主动技能3</v>
      </c>
      <c r="D839" s="8">
        <f t="shared" si="111"/>
        <v>13</v>
      </c>
      <c r="E839" s="8">
        <f t="shared" si="112"/>
        <v>14</v>
      </c>
      <c r="F839" s="8">
        <f t="shared" si="113"/>
        <v>3</v>
      </c>
      <c r="G839" s="8">
        <f t="shared" si="110"/>
        <v>14</v>
      </c>
      <c r="H839" t="str">
        <f t="shared" si="114"/>
        <v>岚依主动技能3等级13</v>
      </c>
      <c r="I839" t="str">
        <f t="shared" si="115"/>
        <v>岚依主动技能3等级14</v>
      </c>
      <c r="J839" s="1">
        <v>833</v>
      </c>
      <c r="K839" s="1" t="e">
        <f>VLOOKUP(H839,主动技能!$A:$B,2,FALSE)</f>
        <v>#N/A</v>
      </c>
      <c r="L839" s="1">
        <f>_xlfn.IFNA(VLOOKUP(I839,主动技能!$A:$B,2,FALSE),0)</f>
        <v>0</v>
      </c>
      <c r="M839">
        <f t="shared" si="116"/>
        <v>39</v>
      </c>
      <c r="N839" s="1" t="s">
        <v>249</v>
      </c>
      <c r="O839" s="1">
        <f t="shared" si="117"/>
        <v>140</v>
      </c>
      <c r="P839" s="1" t="s">
        <v>250</v>
      </c>
      <c r="Q839" s="1" t="s">
        <v>250</v>
      </c>
    </row>
    <row r="840" spans="2:17" x14ac:dyDescent="0.15">
      <c r="B840" s="8" t="str">
        <f>VLOOKUP(G840,角色!A:B,2,FALSE)</f>
        <v>岚依</v>
      </c>
      <c r="C840" s="8" t="str">
        <f t="shared" ref="C840:C903" si="118">C$4&amp;F840</f>
        <v>主动技能3</v>
      </c>
      <c r="D840" s="8">
        <f t="shared" si="111"/>
        <v>14</v>
      </c>
      <c r="E840" s="8">
        <f t="shared" si="112"/>
        <v>15</v>
      </c>
      <c r="F840" s="8">
        <f t="shared" si="113"/>
        <v>3</v>
      </c>
      <c r="G840" s="8">
        <f t="shared" ref="G840:G903" si="119">IF((F840=1)*(D840=1),G839+1,G839)</f>
        <v>14</v>
      </c>
      <c r="H840" t="str">
        <f t="shared" si="114"/>
        <v>岚依主动技能3等级14</v>
      </c>
      <c r="I840" t="str">
        <f t="shared" si="115"/>
        <v>岚依主动技能3等级15</v>
      </c>
      <c r="J840" s="1">
        <v>834</v>
      </c>
      <c r="K840" s="1" t="e">
        <f>VLOOKUP(H840,主动技能!$A:$B,2,FALSE)</f>
        <v>#N/A</v>
      </c>
      <c r="L840" s="1">
        <f>_xlfn.IFNA(VLOOKUP(I840,主动技能!$A:$B,2,FALSE),0)</f>
        <v>0</v>
      </c>
      <c r="M840">
        <f t="shared" si="116"/>
        <v>42</v>
      </c>
      <c r="N840" s="1" t="s">
        <v>249</v>
      </c>
      <c r="O840" s="1">
        <f t="shared" si="117"/>
        <v>141</v>
      </c>
      <c r="P840" s="1" t="s">
        <v>250</v>
      </c>
      <c r="Q840" s="1" t="s">
        <v>250</v>
      </c>
    </row>
    <row r="841" spans="2:17" x14ac:dyDescent="0.15">
      <c r="B841" s="8" t="str">
        <f>VLOOKUP(G841,角色!A:B,2,FALSE)</f>
        <v>岚依</v>
      </c>
      <c r="C841" s="8" t="str">
        <f t="shared" si="118"/>
        <v>主动技能3</v>
      </c>
      <c r="D841" s="8">
        <f t="shared" ref="D841:D904" si="120">IF(D840=D$5,1,D840+1)</f>
        <v>15</v>
      </c>
      <c r="E841" s="8">
        <f t="shared" ref="E841:E904" si="121">IF(E840=E$5,2,E840+1)</f>
        <v>16</v>
      </c>
      <c r="F841" s="8">
        <f t="shared" ref="F841:F904" si="122">IF(D841=1,IF(F840=$F$5,1,F840+1),F840)</f>
        <v>3</v>
      </c>
      <c r="G841" s="8">
        <f t="shared" si="119"/>
        <v>14</v>
      </c>
      <c r="H841" t="str">
        <f t="shared" si="114"/>
        <v>岚依主动技能3等级15</v>
      </c>
      <c r="I841" t="str">
        <f t="shared" si="115"/>
        <v>岚依主动技能3等级16</v>
      </c>
      <c r="J841" s="1">
        <v>835</v>
      </c>
      <c r="K841" s="1" t="e">
        <f>VLOOKUP(H841,主动技能!$A:$B,2,FALSE)</f>
        <v>#N/A</v>
      </c>
      <c r="L841" s="1">
        <f>_xlfn.IFNA(VLOOKUP(I841,主动技能!$A:$B,2,FALSE),0)</f>
        <v>0</v>
      </c>
      <c r="M841">
        <f t="shared" si="116"/>
        <v>45</v>
      </c>
      <c r="N841" s="1" t="s">
        <v>249</v>
      </c>
      <c r="O841" s="1">
        <f t="shared" si="117"/>
        <v>142</v>
      </c>
      <c r="P841" s="1" t="s">
        <v>250</v>
      </c>
      <c r="Q841" s="1" t="s">
        <v>250</v>
      </c>
    </row>
    <row r="842" spans="2:17" x14ac:dyDescent="0.15">
      <c r="B842" s="8" t="str">
        <f>VLOOKUP(G842,角色!A:B,2,FALSE)</f>
        <v>岚依</v>
      </c>
      <c r="C842" s="8" t="str">
        <f t="shared" si="118"/>
        <v>主动技能3</v>
      </c>
      <c r="D842" s="8">
        <f t="shared" si="120"/>
        <v>16</v>
      </c>
      <c r="E842" s="8">
        <f t="shared" si="121"/>
        <v>17</v>
      </c>
      <c r="F842" s="8">
        <f t="shared" si="122"/>
        <v>3</v>
      </c>
      <c r="G842" s="8">
        <f t="shared" si="119"/>
        <v>14</v>
      </c>
      <c r="H842" t="str">
        <f t="shared" si="114"/>
        <v>岚依主动技能3等级16</v>
      </c>
      <c r="I842" t="str">
        <f t="shared" si="115"/>
        <v>岚依主动技能3等级17</v>
      </c>
      <c r="J842" s="1">
        <v>836</v>
      </c>
      <c r="K842" s="1" t="e">
        <f>VLOOKUP(H842,主动技能!$A:$B,2,FALSE)</f>
        <v>#N/A</v>
      </c>
      <c r="L842" s="1">
        <f>_xlfn.IFNA(VLOOKUP(I842,主动技能!$A:$B,2,FALSE),0)</f>
        <v>0</v>
      </c>
      <c r="M842">
        <f t="shared" si="116"/>
        <v>48</v>
      </c>
      <c r="N842" s="1" t="s">
        <v>249</v>
      </c>
      <c r="O842" s="1">
        <f t="shared" si="117"/>
        <v>143</v>
      </c>
      <c r="P842" s="1" t="s">
        <v>250</v>
      </c>
      <c r="Q842" s="1" t="s">
        <v>250</v>
      </c>
    </row>
    <row r="843" spans="2:17" x14ac:dyDescent="0.15">
      <c r="B843" s="8" t="str">
        <f>VLOOKUP(G843,角色!A:B,2,FALSE)</f>
        <v>岚依</v>
      </c>
      <c r="C843" s="8" t="str">
        <f t="shared" si="118"/>
        <v>主动技能3</v>
      </c>
      <c r="D843" s="8">
        <f t="shared" si="120"/>
        <v>17</v>
      </c>
      <c r="E843" s="8">
        <f t="shared" si="121"/>
        <v>18</v>
      </c>
      <c r="F843" s="8">
        <f t="shared" si="122"/>
        <v>3</v>
      </c>
      <c r="G843" s="8">
        <f t="shared" si="119"/>
        <v>14</v>
      </c>
      <c r="H843" t="str">
        <f t="shared" si="114"/>
        <v>岚依主动技能3等级17</v>
      </c>
      <c r="I843" t="str">
        <f t="shared" si="115"/>
        <v>岚依主动技能3等级18</v>
      </c>
      <c r="J843" s="1">
        <v>837</v>
      </c>
      <c r="K843" s="1" t="e">
        <f>VLOOKUP(H843,主动技能!$A:$B,2,FALSE)</f>
        <v>#N/A</v>
      </c>
      <c r="L843" s="1">
        <f>_xlfn.IFNA(VLOOKUP(I843,主动技能!$A:$B,2,FALSE),0)</f>
        <v>0</v>
      </c>
      <c r="M843">
        <f t="shared" si="116"/>
        <v>51</v>
      </c>
      <c r="N843" s="1" t="s">
        <v>249</v>
      </c>
      <c r="O843" s="1">
        <f t="shared" si="117"/>
        <v>144</v>
      </c>
      <c r="P843" s="1" t="s">
        <v>250</v>
      </c>
      <c r="Q843" s="1" t="s">
        <v>250</v>
      </c>
    </row>
    <row r="844" spans="2:17" x14ac:dyDescent="0.15">
      <c r="B844" s="8" t="str">
        <f>VLOOKUP(G844,角色!A:B,2,FALSE)</f>
        <v>岚依</v>
      </c>
      <c r="C844" s="8" t="str">
        <f t="shared" si="118"/>
        <v>主动技能3</v>
      </c>
      <c r="D844" s="8">
        <f t="shared" si="120"/>
        <v>18</v>
      </c>
      <c r="E844" s="8">
        <f t="shared" si="121"/>
        <v>19</v>
      </c>
      <c r="F844" s="8">
        <f t="shared" si="122"/>
        <v>3</v>
      </c>
      <c r="G844" s="8">
        <f t="shared" si="119"/>
        <v>14</v>
      </c>
      <c r="H844" t="str">
        <f t="shared" si="114"/>
        <v>岚依主动技能3等级18</v>
      </c>
      <c r="I844" t="str">
        <f t="shared" si="115"/>
        <v>岚依主动技能3等级19</v>
      </c>
      <c r="J844" s="1">
        <v>838</v>
      </c>
      <c r="K844" s="1" t="e">
        <f>VLOOKUP(H844,主动技能!$A:$B,2,FALSE)</f>
        <v>#N/A</v>
      </c>
      <c r="L844" s="1">
        <f>_xlfn.IFNA(VLOOKUP(I844,主动技能!$A:$B,2,FALSE),0)</f>
        <v>0</v>
      </c>
      <c r="M844">
        <f t="shared" si="116"/>
        <v>54</v>
      </c>
      <c r="N844" s="1" t="s">
        <v>249</v>
      </c>
      <c r="O844" s="1">
        <f t="shared" si="117"/>
        <v>145</v>
      </c>
      <c r="P844" s="1" t="s">
        <v>250</v>
      </c>
      <c r="Q844" s="1" t="s">
        <v>250</v>
      </c>
    </row>
    <row r="845" spans="2:17" x14ac:dyDescent="0.15">
      <c r="B845" s="8" t="str">
        <f>VLOOKUP(G845,角色!A:B,2,FALSE)</f>
        <v>岚依</v>
      </c>
      <c r="C845" s="8" t="str">
        <f t="shared" si="118"/>
        <v>主动技能3</v>
      </c>
      <c r="D845" s="8">
        <f t="shared" si="120"/>
        <v>19</v>
      </c>
      <c r="E845" s="8">
        <f t="shared" si="121"/>
        <v>20</v>
      </c>
      <c r="F845" s="8">
        <f t="shared" si="122"/>
        <v>3</v>
      </c>
      <c r="G845" s="8">
        <f t="shared" si="119"/>
        <v>14</v>
      </c>
      <c r="H845" t="str">
        <f t="shared" si="114"/>
        <v>岚依主动技能3等级19</v>
      </c>
      <c r="I845" t="str">
        <f t="shared" si="115"/>
        <v>岚依主动技能3等级20</v>
      </c>
      <c r="J845" s="1">
        <v>839</v>
      </c>
      <c r="K845" s="1" t="e">
        <f>VLOOKUP(H845,主动技能!$A:$B,2,FALSE)</f>
        <v>#N/A</v>
      </c>
      <c r="L845" s="1">
        <f>_xlfn.IFNA(VLOOKUP(I845,主动技能!$A:$B,2,FALSE),0)</f>
        <v>0</v>
      </c>
      <c r="M845">
        <f t="shared" si="116"/>
        <v>57</v>
      </c>
      <c r="N845" s="1" t="s">
        <v>249</v>
      </c>
      <c r="O845" s="1">
        <f t="shared" si="117"/>
        <v>146</v>
      </c>
      <c r="P845" s="1" t="s">
        <v>250</v>
      </c>
      <c r="Q845" s="1" t="s">
        <v>250</v>
      </c>
    </row>
    <row r="846" spans="2:17" x14ac:dyDescent="0.15">
      <c r="B846" s="8" t="str">
        <f>VLOOKUP(G846,角色!A:B,2,FALSE)</f>
        <v>岚依</v>
      </c>
      <c r="C846" s="8" t="str">
        <f t="shared" si="118"/>
        <v>主动技能3</v>
      </c>
      <c r="D846" s="8">
        <f t="shared" si="120"/>
        <v>20</v>
      </c>
      <c r="E846" s="8">
        <f t="shared" si="121"/>
        <v>21</v>
      </c>
      <c r="F846" s="8">
        <f t="shared" si="122"/>
        <v>3</v>
      </c>
      <c r="G846" s="8">
        <f t="shared" si="119"/>
        <v>14</v>
      </c>
      <c r="H846" t="str">
        <f t="shared" si="114"/>
        <v>岚依主动技能3等级20</v>
      </c>
      <c r="I846" t="str">
        <f t="shared" si="115"/>
        <v>岚依主动技能3等级21</v>
      </c>
      <c r="J846" s="1">
        <v>840</v>
      </c>
      <c r="K846" s="1" t="e">
        <f>VLOOKUP(H846,主动技能!$A:$B,2,FALSE)</f>
        <v>#N/A</v>
      </c>
      <c r="L846" s="1">
        <f>_xlfn.IFNA(VLOOKUP(I846,主动技能!$A:$B,2,FALSE),0)</f>
        <v>0</v>
      </c>
      <c r="M846">
        <f t="shared" si="116"/>
        <v>60</v>
      </c>
      <c r="N846" s="1" t="s">
        <v>249</v>
      </c>
      <c r="O846" s="1">
        <f t="shared" si="117"/>
        <v>147</v>
      </c>
      <c r="P846" s="1" t="s">
        <v>250</v>
      </c>
      <c r="Q846" s="1" t="s">
        <v>250</v>
      </c>
    </row>
    <row r="847" spans="2:17" x14ac:dyDescent="0.15">
      <c r="B847" s="8" t="str">
        <f>VLOOKUP(G847,角色!A:B,2,FALSE)</f>
        <v>炀烈</v>
      </c>
      <c r="C847" s="8" t="str">
        <f t="shared" si="118"/>
        <v>主动技能1</v>
      </c>
      <c r="D847" s="8">
        <f t="shared" si="120"/>
        <v>1</v>
      </c>
      <c r="E847" s="8">
        <f t="shared" si="121"/>
        <v>2</v>
      </c>
      <c r="F847" s="8">
        <f t="shared" si="122"/>
        <v>1</v>
      </c>
      <c r="G847" s="8">
        <f t="shared" si="119"/>
        <v>15</v>
      </c>
      <c r="H847" t="str">
        <f t="shared" si="114"/>
        <v>炀烈主动技能1等级1</v>
      </c>
      <c r="I847" t="str">
        <f t="shared" si="115"/>
        <v>炀烈主动技能1等级2</v>
      </c>
      <c r="J847" s="1">
        <v>841</v>
      </c>
      <c r="K847" s="1" t="e">
        <f>VLOOKUP(H847,主动技能!$A:$B,2,FALSE)</f>
        <v>#N/A</v>
      </c>
      <c r="L847" s="1">
        <f>_xlfn.IFNA(VLOOKUP(I847,主动技能!$A:$B,2,FALSE),0)</f>
        <v>0</v>
      </c>
      <c r="M847">
        <f t="shared" si="116"/>
        <v>3</v>
      </c>
      <c r="N847" s="1" t="s">
        <v>249</v>
      </c>
      <c r="O847" s="1">
        <f t="shared" si="117"/>
        <v>148</v>
      </c>
      <c r="P847" s="1" t="s">
        <v>250</v>
      </c>
      <c r="Q847" s="1" t="s">
        <v>250</v>
      </c>
    </row>
    <row r="848" spans="2:17" x14ac:dyDescent="0.15">
      <c r="B848" s="8" t="str">
        <f>VLOOKUP(G848,角色!A:B,2,FALSE)</f>
        <v>炀烈</v>
      </c>
      <c r="C848" s="8" t="str">
        <f t="shared" si="118"/>
        <v>主动技能1</v>
      </c>
      <c r="D848" s="8">
        <f t="shared" si="120"/>
        <v>2</v>
      </c>
      <c r="E848" s="8">
        <f t="shared" si="121"/>
        <v>3</v>
      </c>
      <c r="F848" s="8">
        <f t="shared" si="122"/>
        <v>1</v>
      </c>
      <c r="G848" s="8">
        <f t="shared" si="119"/>
        <v>15</v>
      </c>
      <c r="H848" t="str">
        <f t="shared" si="114"/>
        <v>炀烈主动技能1等级2</v>
      </c>
      <c r="I848" t="str">
        <f t="shared" si="115"/>
        <v>炀烈主动技能1等级3</v>
      </c>
      <c r="J848" s="1">
        <v>842</v>
      </c>
      <c r="K848" s="1" t="e">
        <f>VLOOKUP(H848,主动技能!$A:$B,2,FALSE)</f>
        <v>#N/A</v>
      </c>
      <c r="L848" s="1">
        <f>_xlfn.IFNA(VLOOKUP(I848,主动技能!$A:$B,2,FALSE),0)</f>
        <v>0</v>
      </c>
      <c r="M848">
        <f t="shared" si="116"/>
        <v>6</v>
      </c>
      <c r="N848" s="1" t="s">
        <v>249</v>
      </c>
      <c r="O848" s="1">
        <f t="shared" si="117"/>
        <v>149</v>
      </c>
      <c r="P848" s="1" t="s">
        <v>250</v>
      </c>
      <c r="Q848" s="1" t="s">
        <v>250</v>
      </c>
    </row>
    <row r="849" spans="2:17" x14ac:dyDescent="0.15">
      <c r="B849" s="8" t="str">
        <f>VLOOKUP(G849,角色!A:B,2,FALSE)</f>
        <v>炀烈</v>
      </c>
      <c r="C849" s="8" t="str">
        <f t="shared" si="118"/>
        <v>主动技能1</v>
      </c>
      <c r="D849" s="8">
        <f t="shared" si="120"/>
        <v>3</v>
      </c>
      <c r="E849" s="8">
        <f t="shared" si="121"/>
        <v>4</v>
      </c>
      <c r="F849" s="8">
        <f t="shared" si="122"/>
        <v>1</v>
      </c>
      <c r="G849" s="8">
        <f t="shared" si="119"/>
        <v>15</v>
      </c>
      <c r="H849" t="str">
        <f t="shared" si="114"/>
        <v>炀烈主动技能1等级3</v>
      </c>
      <c r="I849" t="str">
        <f t="shared" si="115"/>
        <v>炀烈主动技能1等级4</v>
      </c>
      <c r="J849" s="1">
        <v>843</v>
      </c>
      <c r="K849" s="1" t="e">
        <f>VLOOKUP(H849,主动技能!$A:$B,2,FALSE)</f>
        <v>#N/A</v>
      </c>
      <c r="L849" s="1">
        <f>_xlfn.IFNA(VLOOKUP(I849,主动技能!$A:$B,2,FALSE),0)</f>
        <v>0</v>
      </c>
      <c r="M849">
        <f t="shared" si="116"/>
        <v>9</v>
      </c>
      <c r="N849" s="1" t="s">
        <v>249</v>
      </c>
      <c r="O849" s="1">
        <f t="shared" si="117"/>
        <v>150</v>
      </c>
      <c r="P849" s="1" t="s">
        <v>250</v>
      </c>
      <c r="Q849" s="1" t="s">
        <v>250</v>
      </c>
    </row>
    <row r="850" spans="2:17" x14ac:dyDescent="0.15">
      <c r="B850" s="8" t="str">
        <f>VLOOKUP(G850,角色!A:B,2,FALSE)</f>
        <v>炀烈</v>
      </c>
      <c r="C850" s="8" t="str">
        <f t="shared" si="118"/>
        <v>主动技能1</v>
      </c>
      <c r="D850" s="8">
        <f t="shared" si="120"/>
        <v>4</v>
      </c>
      <c r="E850" s="8">
        <f t="shared" si="121"/>
        <v>5</v>
      </c>
      <c r="F850" s="8">
        <f t="shared" si="122"/>
        <v>1</v>
      </c>
      <c r="G850" s="8">
        <f t="shared" si="119"/>
        <v>15</v>
      </c>
      <c r="H850" t="str">
        <f t="shared" si="114"/>
        <v>炀烈主动技能1等级4</v>
      </c>
      <c r="I850" t="str">
        <f t="shared" si="115"/>
        <v>炀烈主动技能1等级5</v>
      </c>
      <c r="J850" s="1">
        <v>844</v>
      </c>
      <c r="K850" s="1" t="e">
        <f>VLOOKUP(H850,主动技能!$A:$B,2,FALSE)</f>
        <v>#N/A</v>
      </c>
      <c r="L850" s="1">
        <f>_xlfn.IFNA(VLOOKUP(I850,主动技能!$A:$B,2,FALSE),0)</f>
        <v>0</v>
      </c>
      <c r="M850">
        <f t="shared" si="116"/>
        <v>12</v>
      </c>
      <c r="N850" s="1" t="s">
        <v>249</v>
      </c>
      <c r="O850" s="1">
        <f t="shared" si="117"/>
        <v>151</v>
      </c>
      <c r="P850" s="1" t="s">
        <v>250</v>
      </c>
      <c r="Q850" s="1" t="s">
        <v>250</v>
      </c>
    </row>
    <row r="851" spans="2:17" x14ac:dyDescent="0.15">
      <c r="B851" s="8" t="str">
        <f>VLOOKUP(G851,角色!A:B,2,FALSE)</f>
        <v>炀烈</v>
      </c>
      <c r="C851" s="8" t="str">
        <f t="shared" si="118"/>
        <v>主动技能1</v>
      </c>
      <c r="D851" s="8">
        <f t="shared" si="120"/>
        <v>5</v>
      </c>
      <c r="E851" s="8">
        <f t="shared" si="121"/>
        <v>6</v>
      </c>
      <c r="F851" s="8">
        <f t="shared" si="122"/>
        <v>1</v>
      </c>
      <c r="G851" s="8">
        <f t="shared" si="119"/>
        <v>15</v>
      </c>
      <c r="H851" t="str">
        <f t="shared" si="114"/>
        <v>炀烈主动技能1等级5</v>
      </c>
      <c r="I851" t="str">
        <f t="shared" si="115"/>
        <v>炀烈主动技能1等级6</v>
      </c>
      <c r="J851" s="1">
        <v>845</v>
      </c>
      <c r="K851" s="1" t="e">
        <f>VLOOKUP(H851,主动技能!$A:$B,2,FALSE)</f>
        <v>#N/A</v>
      </c>
      <c r="L851" s="1">
        <f>_xlfn.IFNA(VLOOKUP(I851,主动技能!$A:$B,2,FALSE),0)</f>
        <v>0</v>
      </c>
      <c r="M851">
        <f t="shared" si="116"/>
        <v>15</v>
      </c>
      <c r="N851" s="1" t="s">
        <v>249</v>
      </c>
      <c r="O851" s="1">
        <f t="shared" si="117"/>
        <v>152</v>
      </c>
      <c r="P851" s="1" t="s">
        <v>250</v>
      </c>
      <c r="Q851" s="1" t="s">
        <v>250</v>
      </c>
    </row>
    <row r="852" spans="2:17" x14ac:dyDescent="0.15">
      <c r="B852" s="8" t="str">
        <f>VLOOKUP(G852,角色!A:B,2,FALSE)</f>
        <v>炀烈</v>
      </c>
      <c r="C852" s="8" t="str">
        <f t="shared" si="118"/>
        <v>主动技能1</v>
      </c>
      <c r="D852" s="8">
        <f t="shared" si="120"/>
        <v>6</v>
      </c>
      <c r="E852" s="8">
        <f t="shared" si="121"/>
        <v>7</v>
      </c>
      <c r="F852" s="8">
        <f t="shared" si="122"/>
        <v>1</v>
      </c>
      <c r="G852" s="8">
        <f t="shared" si="119"/>
        <v>15</v>
      </c>
      <c r="H852" t="str">
        <f t="shared" si="114"/>
        <v>炀烈主动技能1等级6</v>
      </c>
      <c r="I852" t="str">
        <f t="shared" si="115"/>
        <v>炀烈主动技能1等级7</v>
      </c>
      <c r="J852" s="1">
        <v>846</v>
      </c>
      <c r="K852" s="1" t="e">
        <f>VLOOKUP(H852,主动技能!$A:$B,2,FALSE)</f>
        <v>#N/A</v>
      </c>
      <c r="L852" s="1">
        <f>_xlfn.IFNA(VLOOKUP(I852,主动技能!$A:$B,2,FALSE),0)</f>
        <v>0</v>
      </c>
      <c r="M852">
        <f t="shared" si="116"/>
        <v>18</v>
      </c>
      <c r="N852" s="1" t="s">
        <v>249</v>
      </c>
      <c r="O852" s="1">
        <f t="shared" si="117"/>
        <v>153</v>
      </c>
      <c r="P852" s="1" t="s">
        <v>250</v>
      </c>
      <c r="Q852" s="1" t="s">
        <v>250</v>
      </c>
    </row>
    <row r="853" spans="2:17" x14ac:dyDescent="0.15">
      <c r="B853" s="8" t="str">
        <f>VLOOKUP(G853,角色!A:B,2,FALSE)</f>
        <v>炀烈</v>
      </c>
      <c r="C853" s="8" t="str">
        <f t="shared" si="118"/>
        <v>主动技能1</v>
      </c>
      <c r="D853" s="8">
        <f t="shared" si="120"/>
        <v>7</v>
      </c>
      <c r="E853" s="8">
        <f t="shared" si="121"/>
        <v>8</v>
      </c>
      <c r="F853" s="8">
        <f t="shared" si="122"/>
        <v>1</v>
      </c>
      <c r="G853" s="8">
        <f t="shared" si="119"/>
        <v>15</v>
      </c>
      <c r="H853" t="str">
        <f t="shared" si="114"/>
        <v>炀烈主动技能1等级7</v>
      </c>
      <c r="I853" t="str">
        <f t="shared" si="115"/>
        <v>炀烈主动技能1等级8</v>
      </c>
      <c r="J853" s="1">
        <v>847</v>
      </c>
      <c r="K853" s="1" t="e">
        <f>VLOOKUP(H853,主动技能!$A:$B,2,FALSE)</f>
        <v>#N/A</v>
      </c>
      <c r="L853" s="1">
        <f>_xlfn.IFNA(VLOOKUP(I853,主动技能!$A:$B,2,FALSE),0)</f>
        <v>0</v>
      </c>
      <c r="M853">
        <f t="shared" si="116"/>
        <v>21</v>
      </c>
      <c r="N853" s="1" t="s">
        <v>249</v>
      </c>
      <c r="O853" s="1">
        <f t="shared" si="117"/>
        <v>154</v>
      </c>
      <c r="P853" s="1" t="s">
        <v>250</v>
      </c>
      <c r="Q853" s="1" t="s">
        <v>250</v>
      </c>
    </row>
    <row r="854" spans="2:17" x14ac:dyDescent="0.15">
      <c r="B854" s="8" t="str">
        <f>VLOOKUP(G854,角色!A:B,2,FALSE)</f>
        <v>炀烈</v>
      </c>
      <c r="C854" s="8" t="str">
        <f t="shared" si="118"/>
        <v>主动技能1</v>
      </c>
      <c r="D854" s="8">
        <f t="shared" si="120"/>
        <v>8</v>
      </c>
      <c r="E854" s="8">
        <f t="shared" si="121"/>
        <v>9</v>
      </c>
      <c r="F854" s="8">
        <f t="shared" si="122"/>
        <v>1</v>
      </c>
      <c r="G854" s="8">
        <f t="shared" si="119"/>
        <v>15</v>
      </c>
      <c r="H854" t="str">
        <f t="shared" si="114"/>
        <v>炀烈主动技能1等级8</v>
      </c>
      <c r="I854" t="str">
        <f t="shared" si="115"/>
        <v>炀烈主动技能1等级9</v>
      </c>
      <c r="J854" s="1">
        <v>848</v>
      </c>
      <c r="K854" s="1" t="e">
        <f>VLOOKUP(H854,主动技能!$A:$B,2,FALSE)</f>
        <v>#N/A</v>
      </c>
      <c r="L854" s="1">
        <f>_xlfn.IFNA(VLOOKUP(I854,主动技能!$A:$B,2,FALSE),0)</f>
        <v>0</v>
      </c>
      <c r="M854">
        <f t="shared" si="116"/>
        <v>24</v>
      </c>
      <c r="N854" s="1" t="s">
        <v>249</v>
      </c>
      <c r="O854" s="1">
        <f t="shared" si="117"/>
        <v>155</v>
      </c>
      <c r="P854" s="1" t="s">
        <v>250</v>
      </c>
      <c r="Q854" s="1" t="s">
        <v>250</v>
      </c>
    </row>
    <row r="855" spans="2:17" x14ac:dyDescent="0.15">
      <c r="B855" s="8" t="str">
        <f>VLOOKUP(G855,角色!A:B,2,FALSE)</f>
        <v>炀烈</v>
      </c>
      <c r="C855" s="8" t="str">
        <f t="shared" si="118"/>
        <v>主动技能1</v>
      </c>
      <c r="D855" s="8">
        <f t="shared" si="120"/>
        <v>9</v>
      </c>
      <c r="E855" s="8">
        <f t="shared" si="121"/>
        <v>10</v>
      </c>
      <c r="F855" s="8">
        <f t="shared" si="122"/>
        <v>1</v>
      </c>
      <c r="G855" s="8">
        <f t="shared" si="119"/>
        <v>15</v>
      </c>
      <c r="H855" t="str">
        <f t="shared" si="114"/>
        <v>炀烈主动技能1等级9</v>
      </c>
      <c r="I855" t="str">
        <f t="shared" si="115"/>
        <v>炀烈主动技能1等级10</v>
      </c>
      <c r="J855" s="1">
        <v>849</v>
      </c>
      <c r="K855" s="1" t="e">
        <f>VLOOKUP(H855,主动技能!$A:$B,2,FALSE)</f>
        <v>#N/A</v>
      </c>
      <c r="L855" s="1">
        <f>_xlfn.IFNA(VLOOKUP(I855,主动技能!$A:$B,2,FALSE),0)</f>
        <v>0</v>
      </c>
      <c r="M855">
        <f t="shared" si="116"/>
        <v>27</v>
      </c>
      <c r="N855" s="1" t="s">
        <v>249</v>
      </c>
      <c r="O855" s="1">
        <f t="shared" si="117"/>
        <v>156</v>
      </c>
      <c r="P855" s="1" t="s">
        <v>250</v>
      </c>
      <c r="Q855" s="1" t="s">
        <v>250</v>
      </c>
    </row>
    <row r="856" spans="2:17" x14ac:dyDescent="0.15">
      <c r="B856" s="8" t="str">
        <f>VLOOKUP(G856,角色!A:B,2,FALSE)</f>
        <v>炀烈</v>
      </c>
      <c r="C856" s="8" t="str">
        <f t="shared" si="118"/>
        <v>主动技能1</v>
      </c>
      <c r="D856" s="8">
        <f t="shared" si="120"/>
        <v>10</v>
      </c>
      <c r="E856" s="8">
        <f t="shared" si="121"/>
        <v>11</v>
      </c>
      <c r="F856" s="8">
        <f t="shared" si="122"/>
        <v>1</v>
      </c>
      <c r="G856" s="8">
        <f t="shared" si="119"/>
        <v>15</v>
      </c>
      <c r="H856" t="str">
        <f t="shared" ref="H856:H919" si="123">$B856&amp;$C856&amp;D$6&amp;D856</f>
        <v>炀烈主动技能1等级10</v>
      </c>
      <c r="I856" t="str">
        <f t="shared" ref="I856:I919" si="124">$B856&amp;$C856&amp;E$6&amp;E856</f>
        <v>炀烈主动技能1等级11</v>
      </c>
      <c r="J856" s="1">
        <v>850</v>
      </c>
      <c r="K856" s="1" t="e">
        <f>VLOOKUP(H856,主动技能!$A:$B,2,FALSE)</f>
        <v>#N/A</v>
      </c>
      <c r="L856" s="1">
        <f>_xlfn.IFNA(VLOOKUP(I856,主动技能!$A:$B,2,FALSE),0)</f>
        <v>0</v>
      </c>
      <c r="M856">
        <f t="shared" si="116"/>
        <v>30</v>
      </c>
      <c r="N856" s="1" t="s">
        <v>249</v>
      </c>
      <c r="O856" s="1">
        <f t="shared" si="117"/>
        <v>157</v>
      </c>
      <c r="P856" s="1" t="s">
        <v>250</v>
      </c>
      <c r="Q856" s="1" t="s">
        <v>250</v>
      </c>
    </row>
    <row r="857" spans="2:17" x14ac:dyDescent="0.15">
      <c r="B857" s="8" t="str">
        <f>VLOOKUP(G857,角色!A:B,2,FALSE)</f>
        <v>炀烈</v>
      </c>
      <c r="C857" s="8" t="str">
        <f t="shared" si="118"/>
        <v>主动技能1</v>
      </c>
      <c r="D857" s="8">
        <f t="shared" si="120"/>
        <v>11</v>
      </c>
      <c r="E857" s="8">
        <f t="shared" si="121"/>
        <v>12</v>
      </c>
      <c r="F857" s="8">
        <f t="shared" si="122"/>
        <v>1</v>
      </c>
      <c r="G857" s="8">
        <f t="shared" si="119"/>
        <v>15</v>
      </c>
      <c r="H857" t="str">
        <f t="shared" si="123"/>
        <v>炀烈主动技能1等级11</v>
      </c>
      <c r="I857" t="str">
        <f t="shared" si="124"/>
        <v>炀烈主动技能1等级12</v>
      </c>
      <c r="J857" s="1">
        <v>851</v>
      </c>
      <c r="K857" s="1" t="e">
        <f>VLOOKUP(H857,主动技能!$A:$B,2,FALSE)</f>
        <v>#N/A</v>
      </c>
      <c r="L857" s="1">
        <f>_xlfn.IFNA(VLOOKUP(I857,主动技能!$A:$B,2,FALSE),0)</f>
        <v>0</v>
      </c>
      <c r="M857">
        <f t="shared" si="116"/>
        <v>33</v>
      </c>
      <c r="N857" s="1" t="s">
        <v>249</v>
      </c>
      <c r="O857" s="1">
        <f t="shared" si="117"/>
        <v>158</v>
      </c>
      <c r="P857" s="1" t="s">
        <v>250</v>
      </c>
      <c r="Q857" s="1" t="s">
        <v>250</v>
      </c>
    </row>
    <row r="858" spans="2:17" x14ac:dyDescent="0.15">
      <c r="B858" s="8" t="str">
        <f>VLOOKUP(G858,角色!A:B,2,FALSE)</f>
        <v>炀烈</v>
      </c>
      <c r="C858" s="8" t="str">
        <f t="shared" si="118"/>
        <v>主动技能1</v>
      </c>
      <c r="D858" s="8">
        <f t="shared" si="120"/>
        <v>12</v>
      </c>
      <c r="E858" s="8">
        <f t="shared" si="121"/>
        <v>13</v>
      </c>
      <c r="F858" s="8">
        <f t="shared" si="122"/>
        <v>1</v>
      </c>
      <c r="G858" s="8">
        <f t="shared" si="119"/>
        <v>15</v>
      </c>
      <c r="H858" t="str">
        <f t="shared" si="123"/>
        <v>炀烈主动技能1等级12</v>
      </c>
      <c r="I858" t="str">
        <f t="shared" si="124"/>
        <v>炀烈主动技能1等级13</v>
      </c>
      <c r="J858" s="1">
        <v>852</v>
      </c>
      <c r="K858" s="1" t="e">
        <f>VLOOKUP(H858,主动技能!$A:$B,2,FALSE)</f>
        <v>#N/A</v>
      </c>
      <c r="L858" s="1">
        <f>_xlfn.IFNA(VLOOKUP(I858,主动技能!$A:$B,2,FALSE),0)</f>
        <v>0</v>
      </c>
      <c r="M858">
        <f t="shared" si="116"/>
        <v>36</v>
      </c>
      <c r="N858" s="1" t="s">
        <v>249</v>
      </c>
      <c r="O858" s="1">
        <f t="shared" si="117"/>
        <v>159</v>
      </c>
      <c r="P858" s="1" t="s">
        <v>250</v>
      </c>
      <c r="Q858" s="1" t="s">
        <v>250</v>
      </c>
    </row>
    <row r="859" spans="2:17" x14ac:dyDescent="0.15">
      <c r="B859" s="8" t="str">
        <f>VLOOKUP(G859,角色!A:B,2,FALSE)</f>
        <v>炀烈</v>
      </c>
      <c r="C859" s="8" t="str">
        <f t="shared" si="118"/>
        <v>主动技能1</v>
      </c>
      <c r="D859" s="8">
        <f t="shared" si="120"/>
        <v>13</v>
      </c>
      <c r="E859" s="8">
        <f t="shared" si="121"/>
        <v>14</v>
      </c>
      <c r="F859" s="8">
        <f t="shared" si="122"/>
        <v>1</v>
      </c>
      <c r="G859" s="8">
        <f t="shared" si="119"/>
        <v>15</v>
      </c>
      <c r="H859" t="str">
        <f t="shared" si="123"/>
        <v>炀烈主动技能1等级13</v>
      </c>
      <c r="I859" t="str">
        <f t="shared" si="124"/>
        <v>炀烈主动技能1等级14</v>
      </c>
      <c r="J859" s="1">
        <v>853</v>
      </c>
      <c r="K859" s="1" t="e">
        <f>VLOOKUP(H859,主动技能!$A:$B,2,FALSE)</f>
        <v>#N/A</v>
      </c>
      <c r="L859" s="1">
        <f>_xlfn.IFNA(VLOOKUP(I859,主动技能!$A:$B,2,FALSE),0)</f>
        <v>0</v>
      </c>
      <c r="M859">
        <f t="shared" si="116"/>
        <v>39</v>
      </c>
      <c r="N859" s="1" t="s">
        <v>249</v>
      </c>
      <c r="O859" s="1">
        <f t="shared" si="117"/>
        <v>160</v>
      </c>
      <c r="P859" s="1" t="s">
        <v>250</v>
      </c>
      <c r="Q859" s="1" t="s">
        <v>250</v>
      </c>
    </row>
    <row r="860" spans="2:17" x14ac:dyDescent="0.15">
      <c r="B860" s="8" t="str">
        <f>VLOOKUP(G860,角色!A:B,2,FALSE)</f>
        <v>炀烈</v>
      </c>
      <c r="C860" s="8" t="str">
        <f t="shared" si="118"/>
        <v>主动技能1</v>
      </c>
      <c r="D860" s="8">
        <f t="shared" si="120"/>
        <v>14</v>
      </c>
      <c r="E860" s="8">
        <f t="shared" si="121"/>
        <v>15</v>
      </c>
      <c r="F860" s="8">
        <f t="shared" si="122"/>
        <v>1</v>
      </c>
      <c r="G860" s="8">
        <f t="shared" si="119"/>
        <v>15</v>
      </c>
      <c r="H860" t="str">
        <f t="shared" si="123"/>
        <v>炀烈主动技能1等级14</v>
      </c>
      <c r="I860" t="str">
        <f t="shared" si="124"/>
        <v>炀烈主动技能1等级15</v>
      </c>
      <c r="J860" s="1">
        <v>854</v>
      </c>
      <c r="K860" s="1" t="e">
        <f>VLOOKUP(H860,主动技能!$A:$B,2,FALSE)</f>
        <v>#N/A</v>
      </c>
      <c r="L860" s="1">
        <f>_xlfn.IFNA(VLOOKUP(I860,主动技能!$A:$B,2,FALSE),0)</f>
        <v>0</v>
      </c>
      <c r="M860">
        <f t="shared" ref="M860:M923" si="125">M840</f>
        <v>42</v>
      </c>
      <c r="N860" s="1" t="s">
        <v>249</v>
      </c>
      <c r="O860" s="1">
        <f t="shared" si="117"/>
        <v>161</v>
      </c>
      <c r="P860" s="1" t="s">
        <v>250</v>
      </c>
      <c r="Q860" s="1" t="s">
        <v>250</v>
      </c>
    </row>
    <row r="861" spans="2:17" x14ac:dyDescent="0.15">
      <c r="B861" s="8" t="str">
        <f>VLOOKUP(G861,角色!A:B,2,FALSE)</f>
        <v>炀烈</v>
      </c>
      <c r="C861" s="8" t="str">
        <f t="shared" si="118"/>
        <v>主动技能1</v>
      </c>
      <c r="D861" s="8">
        <f t="shared" si="120"/>
        <v>15</v>
      </c>
      <c r="E861" s="8">
        <f t="shared" si="121"/>
        <v>16</v>
      </c>
      <c r="F861" s="8">
        <f t="shared" si="122"/>
        <v>1</v>
      </c>
      <c r="G861" s="8">
        <f t="shared" si="119"/>
        <v>15</v>
      </c>
      <c r="H861" t="str">
        <f t="shared" si="123"/>
        <v>炀烈主动技能1等级15</v>
      </c>
      <c r="I861" t="str">
        <f t="shared" si="124"/>
        <v>炀烈主动技能1等级16</v>
      </c>
      <c r="J861" s="1">
        <v>855</v>
      </c>
      <c r="K861" s="1" t="e">
        <f>VLOOKUP(H861,主动技能!$A:$B,2,FALSE)</f>
        <v>#N/A</v>
      </c>
      <c r="L861" s="1">
        <f>_xlfn.IFNA(VLOOKUP(I861,主动技能!$A:$B,2,FALSE),0)</f>
        <v>0</v>
      </c>
      <c r="M861">
        <f t="shared" si="125"/>
        <v>45</v>
      </c>
      <c r="N861" s="1" t="s">
        <v>249</v>
      </c>
      <c r="O861" s="1">
        <f t="shared" si="117"/>
        <v>162</v>
      </c>
      <c r="P861" s="1" t="s">
        <v>250</v>
      </c>
      <c r="Q861" s="1" t="s">
        <v>250</v>
      </c>
    </row>
    <row r="862" spans="2:17" x14ac:dyDescent="0.15">
      <c r="B862" s="8" t="str">
        <f>VLOOKUP(G862,角色!A:B,2,FALSE)</f>
        <v>炀烈</v>
      </c>
      <c r="C862" s="8" t="str">
        <f t="shared" si="118"/>
        <v>主动技能1</v>
      </c>
      <c r="D862" s="8">
        <f t="shared" si="120"/>
        <v>16</v>
      </c>
      <c r="E862" s="8">
        <f t="shared" si="121"/>
        <v>17</v>
      </c>
      <c r="F862" s="8">
        <f t="shared" si="122"/>
        <v>1</v>
      </c>
      <c r="G862" s="8">
        <f t="shared" si="119"/>
        <v>15</v>
      </c>
      <c r="H862" t="str">
        <f t="shared" si="123"/>
        <v>炀烈主动技能1等级16</v>
      </c>
      <c r="I862" t="str">
        <f t="shared" si="124"/>
        <v>炀烈主动技能1等级17</v>
      </c>
      <c r="J862" s="1">
        <v>856</v>
      </c>
      <c r="K862" s="1" t="e">
        <f>VLOOKUP(H862,主动技能!$A:$B,2,FALSE)</f>
        <v>#N/A</v>
      </c>
      <c r="L862" s="1">
        <f>_xlfn.IFNA(VLOOKUP(I862,主动技能!$A:$B,2,FALSE),0)</f>
        <v>0</v>
      </c>
      <c r="M862">
        <f t="shared" si="125"/>
        <v>48</v>
      </c>
      <c r="N862" s="1" t="s">
        <v>249</v>
      </c>
      <c r="O862" s="1">
        <f t="shared" si="117"/>
        <v>163</v>
      </c>
      <c r="P862" s="1" t="s">
        <v>250</v>
      </c>
      <c r="Q862" s="1" t="s">
        <v>250</v>
      </c>
    </row>
    <row r="863" spans="2:17" x14ac:dyDescent="0.15">
      <c r="B863" s="8" t="str">
        <f>VLOOKUP(G863,角色!A:B,2,FALSE)</f>
        <v>炀烈</v>
      </c>
      <c r="C863" s="8" t="str">
        <f t="shared" si="118"/>
        <v>主动技能1</v>
      </c>
      <c r="D863" s="8">
        <f t="shared" si="120"/>
        <v>17</v>
      </c>
      <c r="E863" s="8">
        <f t="shared" si="121"/>
        <v>18</v>
      </c>
      <c r="F863" s="8">
        <f t="shared" si="122"/>
        <v>1</v>
      </c>
      <c r="G863" s="8">
        <f t="shared" si="119"/>
        <v>15</v>
      </c>
      <c r="H863" t="str">
        <f t="shared" si="123"/>
        <v>炀烈主动技能1等级17</v>
      </c>
      <c r="I863" t="str">
        <f t="shared" si="124"/>
        <v>炀烈主动技能1等级18</v>
      </c>
      <c r="J863" s="1">
        <v>857</v>
      </c>
      <c r="K863" s="1" t="e">
        <f>VLOOKUP(H863,主动技能!$A:$B,2,FALSE)</f>
        <v>#N/A</v>
      </c>
      <c r="L863" s="1">
        <f>_xlfn.IFNA(VLOOKUP(I863,主动技能!$A:$B,2,FALSE),0)</f>
        <v>0</v>
      </c>
      <c r="M863">
        <f t="shared" si="125"/>
        <v>51</v>
      </c>
      <c r="N863" s="1" t="s">
        <v>249</v>
      </c>
      <c r="O863" s="1">
        <f t="shared" si="117"/>
        <v>164</v>
      </c>
      <c r="P863" s="1" t="s">
        <v>250</v>
      </c>
      <c r="Q863" s="1" t="s">
        <v>250</v>
      </c>
    </row>
    <row r="864" spans="2:17" x14ac:dyDescent="0.15">
      <c r="B864" s="8" t="str">
        <f>VLOOKUP(G864,角色!A:B,2,FALSE)</f>
        <v>炀烈</v>
      </c>
      <c r="C864" s="8" t="str">
        <f t="shared" si="118"/>
        <v>主动技能1</v>
      </c>
      <c r="D864" s="8">
        <f t="shared" si="120"/>
        <v>18</v>
      </c>
      <c r="E864" s="8">
        <f t="shared" si="121"/>
        <v>19</v>
      </c>
      <c r="F864" s="8">
        <f t="shared" si="122"/>
        <v>1</v>
      </c>
      <c r="G864" s="8">
        <f t="shared" si="119"/>
        <v>15</v>
      </c>
      <c r="H864" t="str">
        <f t="shared" si="123"/>
        <v>炀烈主动技能1等级18</v>
      </c>
      <c r="I864" t="str">
        <f t="shared" si="124"/>
        <v>炀烈主动技能1等级19</v>
      </c>
      <c r="J864" s="1">
        <v>858</v>
      </c>
      <c r="K864" s="1" t="e">
        <f>VLOOKUP(H864,主动技能!$A:$B,2,FALSE)</f>
        <v>#N/A</v>
      </c>
      <c r="L864" s="1">
        <f>_xlfn.IFNA(VLOOKUP(I864,主动技能!$A:$B,2,FALSE),0)</f>
        <v>0</v>
      </c>
      <c r="M864">
        <f t="shared" si="125"/>
        <v>54</v>
      </c>
      <c r="N864" s="1" t="s">
        <v>249</v>
      </c>
      <c r="O864" s="1">
        <f t="shared" si="117"/>
        <v>165</v>
      </c>
      <c r="P864" s="1" t="s">
        <v>250</v>
      </c>
      <c r="Q864" s="1" t="s">
        <v>250</v>
      </c>
    </row>
    <row r="865" spans="2:17" x14ac:dyDescent="0.15">
      <c r="B865" s="8" t="str">
        <f>VLOOKUP(G865,角色!A:B,2,FALSE)</f>
        <v>炀烈</v>
      </c>
      <c r="C865" s="8" t="str">
        <f t="shared" si="118"/>
        <v>主动技能1</v>
      </c>
      <c r="D865" s="8">
        <f t="shared" si="120"/>
        <v>19</v>
      </c>
      <c r="E865" s="8">
        <f t="shared" si="121"/>
        <v>20</v>
      </c>
      <c r="F865" s="8">
        <f t="shared" si="122"/>
        <v>1</v>
      </c>
      <c r="G865" s="8">
        <f t="shared" si="119"/>
        <v>15</v>
      </c>
      <c r="H865" t="str">
        <f t="shared" si="123"/>
        <v>炀烈主动技能1等级19</v>
      </c>
      <c r="I865" t="str">
        <f t="shared" si="124"/>
        <v>炀烈主动技能1等级20</v>
      </c>
      <c r="J865" s="1">
        <v>859</v>
      </c>
      <c r="K865" s="1" t="e">
        <f>VLOOKUP(H865,主动技能!$A:$B,2,FALSE)</f>
        <v>#N/A</v>
      </c>
      <c r="L865" s="1">
        <f>_xlfn.IFNA(VLOOKUP(I865,主动技能!$A:$B,2,FALSE),0)</f>
        <v>0</v>
      </c>
      <c r="M865">
        <f t="shared" si="125"/>
        <v>57</v>
      </c>
      <c r="N865" s="1" t="s">
        <v>249</v>
      </c>
      <c r="O865" s="1">
        <f t="shared" si="117"/>
        <v>166</v>
      </c>
      <c r="P865" s="1" t="s">
        <v>250</v>
      </c>
      <c r="Q865" s="1" t="s">
        <v>250</v>
      </c>
    </row>
    <row r="866" spans="2:17" x14ac:dyDescent="0.15">
      <c r="B866" s="8" t="str">
        <f>VLOOKUP(G866,角色!A:B,2,FALSE)</f>
        <v>炀烈</v>
      </c>
      <c r="C866" s="8" t="str">
        <f t="shared" si="118"/>
        <v>主动技能1</v>
      </c>
      <c r="D866" s="8">
        <f t="shared" si="120"/>
        <v>20</v>
      </c>
      <c r="E866" s="8">
        <f t="shared" si="121"/>
        <v>21</v>
      </c>
      <c r="F866" s="8">
        <f t="shared" si="122"/>
        <v>1</v>
      </c>
      <c r="G866" s="8">
        <f t="shared" si="119"/>
        <v>15</v>
      </c>
      <c r="H866" t="str">
        <f t="shared" si="123"/>
        <v>炀烈主动技能1等级20</v>
      </c>
      <c r="I866" t="str">
        <f t="shared" si="124"/>
        <v>炀烈主动技能1等级21</v>
      </c>
      <c r="J866" s="1">
        <v>860</v>
      </c>
      <c r="K866" s="1" t="e">
        <f>VLOOKUP(H866,主动技能!$A:$B,2,FALSE)</f>
        <v>#N/A</v>
      </c>
      <c r="L866" s="1">
        <f>_xlfn.IFNA(VLOOKUP(I866,主动技能!$A:$B,2,FALSE),0)</f>
        <v>0</v>
      </c>
      <c r="M866">
        <f t="shared" si="125"/>
        <v>60</v>
      </c>
      <c r="N866" s="1" t="s">
        <v>249</v>
      </c>
      <c r="O866" s="1">
        <f t="shared" si="117"/>
        <v>167</v>
      </c>
      <c r="P866" s="1" t="s">
        <v>250</v>
      </c>
      <c r="Q866" s="1" t="s">
        <v>250</v>
      </c>
    </row>
    <row r="867" spans="2:17" x14ac:dyDescent="0.15">
      <c r="B867" s="8" t="str">
        <f>VLOOKUP(G867,角色!A:B,2,FALSE)</f>
        <v>炀烈</v>
      </c>
      <c r="C867" s="8" t="str">
        <f t="shared" si="118"/>
        <v>主动技能2</v>
      </c>
      <c r="D867" s="8">
        <f t="shared" si="120"/>
        <v>1</v>
      </c>
      <c r="E867" s="8">
        <f t="shared" si="121"/>
        <v>2</v>
      </c>
      <c r="F867" s="8">
        <f t="shared" si="122"/>
        <v>2</v>
      </c>
      <c r="G867" s="8">
        <f t="shared" si="119"/>
        <v>15</v>
      </c>
      <c r="H867" t="str">
        <f t="shared" si="123"/>
        <v>炀烈主动技能2等级1</v>
      </c>
      <c r="I867" t="str">
        <f t="shared" si="124"/>
        <v>炀烈主动技能2等级2</v>
      </c>
      <c r="J867" s="1">
        <v>861</v>
      </c>
      <c r="K867" s="1" t="e">
        <f>VLOOKUP(H867,主动技能!$A:$B,2,FALSE)</f>
        <v>#N/A</v>
      </c>
      <c r="L867" s="1">
        <f>_xlfn.IFNA(VLOOKUP(I867,主动技能!$A:$B,2,FALSE),0)</f>
        <v>0</v>
      </c>
      <c r="M867">
        <f t="shared" si="125"/>
        <v>3</v>
      </c>
      <c r="N867" s="1" t="s">
        <v>249</v>
      </c>
      <c r="O867" s="1">
        <f t="shared" si="117"/>
        <v>168</v>
      </c>
      <c r="P867" s="1" t="s">
        <v>250</v>
      </c>
      <c r="Q867" s="1" t="s">
        <v>250</v>
      </c>
    </row>
    <row r="868" spans="2:17" x14ac:dyDescent="0.15">
      <c r="B868" s="8" t="str">
        <f>VLOOKUP(G868,角色!A:B,2,FALSE)</f>
        <v>炀烈</v>
      </c>
      <c r="C868" s="8" t="str">
        <f t="shared" si="118"/>
        <v>主动技能2</v>
      </c>
      <c r="D868" s="8">
        <f t="shared" si="120"/>
        <v>2</v>
      </c>
      <c r="E868" s="8">
        <f t="shared" si="121"/>
        <v>3</v>
      </c>
      <c r="F868" s="8">
        <f t="shared" si="122"/>
        <v>2</v>
      </c>
      <c r="G868" s="8">
        <f t="shared" si="119"/>
        <v>15</v>
      </c>
      <c r="H868" t="str">
        <f t="shared" si="123"/>
        <v>炀烈主动技能2等级2</v>
      </c>
      <c r="I868" t="str">
        <f t="shared" si="124"/>
        <v>炀烈主动技能2等级3</v>
      </c>
      <c r="J868" s="1">
        <v>862</v>
      </c>
      <c r="K868" s="1" t="e">
        <f>VLOOKUP(H868,主动技能!$A:$B,2,FALSE)</f>
        <v>#N/A</v>
      </c>
      <c r="L868" s="1">
        <f>_xlfn.IFNA(VLOOKUP(I868,主动技能!$A:$B,2,FALSE),0)</f>
        <v>0</v>
      </c>
      <c r="M868">
        <f t="shared" si="125"/>
        <v>6</v>
      </c>
      <c r="N868" s="1" t="s">
        <v>249</v>
      </c>
      <c r="O868" s="1">
        <f t="shared" si="117"/>
        <v>169</v>
      </c>
      <c r="P868" s="1" t="s">
        <v>250</v>
      </c>
      <c r="Q868" s="1" t="s">
        <v>250</v>
      </c>
    </row>
    <row r="869" spans="2:17" x14ac:dyDescent="0.15">
      <c r="B869" s="8" t="str">
        <f>VLOOKUP(G869,角色!A:B,2,FALSE)</f>
        <v>炀烈</v>
      </c>
      <c r="C869" s="8" t="str">
        <f t="shared" si="118"/>
        <v>主动技能2</v>
      </c>
      <c r="D869" s="8">
        <f t="shared" si="120"/>
        <v>3</v>
      </c>
      <c r="E869" s="8">
        <f t="shared" si="121"/>
        <v>4</v>
      </c>
      <c r="F869" s="8">
        <f t="shared" si="122"/>
        <v>2</v>
      </c>
      <c r="G869" s="8">
        <f t="shared" si="119"/>
        <v>15</v>
      </c>
      <c r="H869" t="str">
        <f t="shared" si="123"/>
        <v>炀烈主动技能2等级3</v>
      </c>
      <c r="I869" t="str">
        <f t="shared" si="124"/>
        <v>炀烈主动技能2等级4</v>
      </c>
      <c r="J869" s="1">
        <v>863</v>
      </c>
      <c r="K869" s="1" t="e">
        <f>VLOOKUP(H869,主动技能!$A:$B,2,FALSE)</f>
        <v>#N/A</v>
      </c>
      <c r="L869" s="1">
        <f>_xlfn.IFNA(VLOOKUP(I869,主动技能!$A:$B,2,FALSE),0)</f>
        <v>0</v>
      </c>
      <c r="M869">
        <f t="shared" si="125"/>
        <v>9</v>
      </c>
      <c r="N869" s="1" t="s">
        <v>249</v>
      </c>
      <c r="O869" s="1">
        <f t="shared" si="117"/>
        <v>170</v>
      </c>
      <c r="P869" s="1" t="s">
        <v>250</v>
      </c>
      <c r="Q869" s="1" t="s">
        <v>250</v>
      </c>
    </row>
    <row r="870" spans="2:17" x14ac:dyDescent="0.15">
      <c r="B870" s="8" t="str">
        <f>VLOOKUP(G870,角色!A:B,2,FALSE)</f>
        <v>炀烈</v>
      </c>
      <c r="C870" s="8" t="str">
        <f t="shared" si="118"/>
        <v>主动技能2</v>
      </c>
      <c r="D870" s="8">
        <f t="shared" si="120"/>
        <v>4</v>
      </c>
      <c r="E870" s="8">
        <f t="shared" si="121"/>
        <v>5</v>
      </c>
      <c r="F870" s="8">
        <f t="shared" si="122"/>
        <v>2</v>
      </c>
      <c r="G870" s="8">
        <f t="shared" si="119"/>
        <v>15</v>
      </c>
      <c r="H870" t="str">
        <f t="shared" si="123"/>
        <v>炀烈主动技能2等级4</v>
      </c>
      <c r="I870" t="str">
        <f t="shared" si="124"/>
        <v>炀烈主动技能2等级5</v>
      </c>
      <c r="J870" s="1">
        <v>864</v>
      </c>
      <c r="K870" s="1" t="e">
        <f>VLOOKUP(H870,主动技能!$A:$B,2,FALSE)</f>
        <v>#N/A</v>
      </c>
      <c r="L870" s="1">
        <f>_xlfn.IFNA(VLOOKUP(I870,主动技能!$A:$B,2,FALSE),0)</f>
        <v>0</v>
      </c>
      <c r="M870">
        <f t="shared" si="125"/>
        <v>12</v>
      </c>
      <c r="N870" s="1" t="s">
        <v>249</v>
      </c>
      <c r="O870" s="1">
        <f t="shared" si="117"/>
        <v>171</v>
      </c>
      <c r="P870" s="1" t="s">
        <v>250</v>
      </c>
      <c r="Q870" s="1" t="s">
        <v>250</v>
      </c>
    </row>
    <row r="871" spans="2:17" x14ac:dyDescent="0.15">
      <c r="B871" s="8" t="str">
        <f>VLOOKUP(G871,角色!A:B,2,FALSE)</f>
        <v>炀烈</v>
      </c>
      <c r="C871" s="8" t="str">
        <f t="shared" si="118"/>
        <v>主动技能2</v>
      </c>
      <c r="D871" s="8">
        <f t="shared" si="120"/>
        <v>5</v>
      </c>
      <c r="E871" s="8">
        <f t="shared" si="121"/>
        <v>6</v>
      </c>
      <c r="F871" s="8">
        <f t="shared" si="122"/>
        <v>2</v>
      </c>
      <c r="G871" s="8">
        <f t="shared" si="119"/>
        <v>15</v>
      </c>
      <c r="H871" t="str">
        <f t="shared" si="123"/>
        <v>炀烈主动技能2等级5</v>
      </c>
      <c r="I871" t="str">
        <f t="shared" si="124"/>
        <v>炀烈主动技能2等级6</v>
      </c>
      <c r="J871" s="1">
        <v>865</v>
      </c>
      <c r="K871" s="1" t="e">
        <f>VLOOKUP(H871,主动技能!$A:$B,2,FALSE)</f>
        <v>#N/A</v>
      </c>
      <c r="L871" s="1">
        <f>_xlfn.IFNA(VLOOKUP(I871,主动技能!$A:$B,2,FALSE),0)</f>
        <v>0</v>
      </c>
      <c r="M871">
        <f t="shared" si="125"/>
        <v>15</v>
      </c>
      <c r="N871" s="1" t="s">
        <v>249</v>
      </c>
      <c r="O871" s="1">
        <f t="shared" si="117"/>
        <v>172</v>
      </c>
      <c r="P871" s="1" t="s">
        <v>250</v>
      </c>
      <c r="Q871" s="1" t="s">
        <v>250</v>
      </c>
    </row>
    <row r="872" spans="2:17" x14ac:dyDescent="0.15">
      <c r="B872" s="8" t="str">
        <f>VLOOKUP(G872,角色!A:B,2,FALSE)</f>
        <v>炀烈</v>
      </c>
      <c r="C872" s="8" t="str">
        <f t="shared" si="118"/>
        <v>主动技能2</v>
      </c>
      <c r="D872" s="8">
        <f t="shared" si="120"/>
        <v>6</v>
      </c>
      <c r="E872" s="8">
        <f t="shared" si="121"/>
        <v>7</v>
      </c>
      <c r="F872" s="8">
        <f t="shared" si="122"/>
        <v>2</v>
      </c>
      <c r="G872" s="8">
        <f t="shared" si="119"/>
        <v>15</v>
      </c>
      <c r="H872" t="str">
        <f t="shared" si="123"/>
        <v>炀烈主动技能2等级6</v>
      </c>
      <c r="I872" t="str">
        <f t="shared" si="124"/>
        <v>炀烈主动技能2等级7</v>
      </c>
      <c r="J872" s="1">
        <v>866</v>
      </c>
      <c r="K872" s="1" t="e">
        <f>VLOOKUP(H872,主动技能!$A:$B,2,FALSE)</f>
        <v>#N/A</v>
      </c>
      <c r="L872" s="1">
        <f>_xlfn.IFNA(VLOOKUP(I872,主动技能!$A:$B,2,FALSE),0)</f>
        <v>0</v>
      </c>
      <c r="M872">
        <f t="shared" si="125"/>
        <v>18</v>
      </c>
      <c r="N872" s="1" t="s">
        <v>249</v>
      </c>
      <c r="O872" s="1">
        <f t="shared" si="117"/>
        <v>173</v>
      </c>
      <c r="P872" s="1" t="s">
        <v>250</v>
      </c>
      <c r="Q872" s="1" t="s">
        <v>250</v>
      </c>
    </row>
    <row r="873" spans="2:17" x14ac:dyDescent="0.15">
      <c r="B873" s="8" t="str">
        <f>VLOOKUP(G873,角色!A:B,2,FALSE)</f>
        <v>炀烈</v>
      </c>
      <c r="C873" s="8" t="str">
        <f t="shared" si="118"/>
        <v>主动技能2</v>
      </c>
      <c r="D873" s="8">
        <f t="shared" si="120"/>
        <v>7</v>
      </c>
      <c r="E873" s="8">
        <f t="shared" si="121"/>
        <v>8</v>
      </c>
      <c r="F873" s="8">
        <f t="shared" si="122"/>
        <v>2</v>
      </c>
      <c r="G873" s="8">
        <f t="shared" si="119"/>
        <v>15</v>
      </c>
      <c r="H873" t="str">
        <f t="shared" si="123"/>
        <v>炀烈主动技能2等级7</v>
      </c>
      <c r="I873" t="str">
        <f t="shared" si="124"/>
        <v>炀烈主动技能2等级8</v>
      </c>
      <c r="J873" s="1">
        <v>867</v>
      </c>
      <c r="K873" s="1" t="e">
        <f>VLOOKUP(H873,主动技能!$A:$B,2,FALSE)</f>
        <v>#N/A</v>
      </c>
      <c r="L873" s="1">
        <f>_xlfn.IFNA(VLOOKUP(I873,主动技能!$A:$B,2,FALSE),0)</f>
        <v>0</v>
      </c>
      <c r="M873">
        <f t="shared" si="125"/>
        <v>21</v>
      </c>
      <c r="N873" s="1" t="s">
        <v>249</v>
      </c>
      <c r="O873" s="1">
        <f t="shared" si="117"/>
        <v>174</v>
      </c>
      <c r="P873" s="1" t="s">
        <v>250</v>
      </c>
      <c r="Q873" s="1" t="s">
        <v>250</v>
      </c>
    </row>
    <row r="874" spans="2:17" x14ac:dyDescent="0.15">
      <c r="B874" s="8" t="str">
        <f>VLOOKUP(G874,角色!A:B,2,FALSE)</f>
        <v>炀烈</v>
      </c>
      <c r="C874" s="8" t="str">
        <f t="shared" si="118"/>
        <v>主动技能2</v>
      </c>
      <c r="D874" s="8">
        <f t="shared" si="120"/>
        <v>8</v>
      </c>
      <c r="E874" s="8">
        <f t="shared" si="121"/>
        <v>9</v>
      </c>
      <c r="F874" s="8">
        <f t="shared" si="122"/>
        <v>2</v>
      </c>
      <c r="G874" s="8">
        <f t="shared" si="119"/>
        <v>15</v>
      </c>
      <c r="H874" t="str">
        <f t="shared" si="123"/>
        <v>炀烈主动技能2等级8</v>
      </c>
      <c r="I874" t="str">
        <f t="shared" si="124"/>
        <v>炀烈主动技能2等级9</v>
      </c>
      <c r="J874" s="1">
        <v>868</v>
      </c>
      <c r="K874" s="1" t="e">
        <f>VLOOKUP(H874,主动技能!$A:$B,2,FALSE)</f>
        <v>#N/A</v>
      </c>
      <c r="L874" s="1">
        <f>_xlfn.IFNA(VLOOKUP(I874,主动技能!$A:$B,2,FALSE),0)</f>
        <v>0</v>
      </c>
      <c r="M874">
        <f t="shared" si="125"/>
        <v>24</v>
      </c>
      <c r="N874" s="1" t="s">
        <v>249</v>
      </c>
      <c r="O874" s="1">
        <f t="shared" si="117"/>
        <v>175</v>
      </c>
      <c r="P874" s="1" t="s">
        <v>250</v>
      </c>
      <c r="Q874" s="1" t="s">
        <v>250</v>
      </c>
    </row>
    <row r="875" spans="2:17" x14ac:dyDescent="0.15">
      <c r="B875" s="8" t="str">
        <f>VLOOKUP(G875,角色!A:B,2,FALSE)</f>
        <v>炀烈</v>
      </c>
      <c r="C875" s="8" t="str">
        <f t="shared" si="118"/>
        <v>主动技能2</v>
      </c>
      <c r="D875" s="8">
        <f t="shared" si="120"/>
        <v>9</v>
      </c>
      <c r="E875" s="8">
        <f t="shared" si="121"/>
        <v>10</v>
      </c>
      <c r="F875" s="8">
        <f t="shared" si="122"/>
        <v>2</v>
      </c>
      <c r="G875" s="8">
        <f t="shared" si="119"/>
        <v>15</v>
      </c>
      <c r="H875" t="str">
        <f t="shared" si="123"/>
        <v>炀烈主动技能2等级9</v>
      </c>
      <c r="I875" t="str">
        <f t="shared" si="124"/>
        <v>炀烈主动技能2等级10</v>
      </c>
      <c r="J875" s="1">
        <v>869</v>
      </c>
      <c r="K875" s="1" t="e">
        <f>VLOOKUP(H875,主动技能!$A:$B,2,FALSE)</f>
        <v>#N/A</v>
      </c>
      <c r="L875" s="1">
        <f>_xlfn.IFNA(VLOOKUP(I875,主动技能!$A:$B,2,FALSE),0)</f>
        <v>0</v>
      </c>
      <c r="M875">
        <f t="shared" si="125"/>
        <v>27</v>
      </c>
      <c r="N875" s="1" t="s">
        <v>249</v>
      </c>
      <c r="O875" s="1">
        <f t="shared" ref="O875:O938" si="126">O776</f>
        <v>176</v>
      </c>
      <c r="P875" s="1" t="s">
        <v>250</v>
      </c>
      <c r="Q875" s="1" t="s">
        <v>250</v>
      </c>
    </row>
    <row r="876" spans="2:17" x14ac:dyDescent="0.15">
      <c r="B876" s="8" t="str">
        <f>VLOOKUP(G876,角色!A:B,2,FALSE)</f>
        <v>炀烈</v>
      </c>
      <c r="C876" s="8" t="str">
        <f t="shared" si="118"/>
        <v>主动技能2</v>
      </c>
      <c r="D876" s="8">
        <f t="shared" si="120"/>
        <v>10</v>
      </c>
      <c r="E876" s="8">
        <f t="shared" si="121"/>
        <v>11</v>
      </c>
      <c r="F876" s="8">
        <f t="shared" si="122"/>
        <v>2</v>
      </c>
      <c r="G876" s="8">
        <f t="shared" si="119"/>
        <v>15</v>
      </c>
      <c r="H876" t="str">
        <f t="shared" si="123"/>
        <v>炀烈主动技能2等级10</v>
      </c>
      <c r="I876" t="str">
        <f t="shared" si="124"/>
        <v>炀烈主动技能2等级11</v>
      </c>
      <c r="J876" s="1">
        <v>870</v>
      </c>
      <c r="K876" s="1" t="e">
        <f>VLOOKUP(H876,主动技能!$A:$B,2,FALSE)</f>
        <v>#N/A</v>
      </c>
      <c r="L876" s="1">
        <f>_xlfn.IFNA(VLOOKUP(I876,主动技能!$A:$B,2,FALSE),0)</f>
        <v>0</v>
      </c>
      <c r="M876">
        <f t="shared" si="125"/>
        <v>30</v>
      </c>
      <c r="N876" s="1" t="s">
        <v>249</v>
      </c>
      <c r="O876" s="1">
        <f t="shared" si="126"/>
        <v>177</v>
      </c>
      <c r="P876" s="1" t="s">
        <v>250</v>
      </c>
      <c r="Q876" s="1" t="s">
        <v>250</v>
      </c>
    </row>
    <row r="877" spans="2:17" x14ac:dyDescent="0.15">
      <c r="B877" s="8" t="str">
        <f>VLOOKUP(G877,角色!A:B,2,FALSE)</f>
        <v>炀烈</v>
      </c>
      <c r="C877" s="8" t="str">
        <f t="shared" si="118"/>
        <v>主动技能2</v>
      </c>
      <c r="D877" s="8">
        <f t="shared" si="120"/>
        <v>11</v>
      </c>
      <c r="E877" s="8">
        <f t="shared" si="121"/>
        <v>12</v>
      </c>
      <c r="F877" s="8">
        <f t="shared" si="122"/>
        <v>2</v>
      </c>
      <c r="G877" s="8">
        <f t="shared" si="119"/>
        <v>15</v>
      </c>
      <c r="H877" t="str">
        <f t="shared" si="123"/>
        <v>炀烈主动技能2等级11</v>
      </c>
      <c r="I877" t="str">
        <f t="shared" si="124"/>
        <v>炀烈主动技能2等级12</v>
      </c>
      <c r="J877" s="1">
        <v>871</v>
      </c>
      <c r="K877" s="1" t="e">
        <f>VLOOKUP(H877,主动技能!$A:$B,2,FALSE)</f>
        <v>#N/A</v>
      </c>
      <c r="L877" s="1">
        <f>_xlfn.IFNA(VLOOKUP(I877,主动技能!$A:$B,2,FALSE),0)</f>
        <v>0</v>
      </c>
      <c r="M877">
        <f t="shared" si="125"/>
        <v>33</v>
      </c>
      <c r="N877" s="1" t="s">
        <v>249</v>
      </c>
      <c r="O877" s="1">
        <f t="shared" si="126"/>
        <v>178</v>
      </c>
      <c r="P877" s="1" t="s">
        <v>250</v>
      </c>
      <c r="Q877" s="1" t="s">
        <v>250</v>
      </c>
    </row>
    <row r="878" spans="2:17" x14ac:dyDescent="0.15">
      <c r="B878" s="8" t="str">
        <f>VLOOKUP(G878,角色!A:B,2,FALSE)</f>
        <v>炀烈</v>
      </c>
      <c r="C878" s="8" t="str">
        <f t="shared" si="118"/>
        <v>主动技能2</v>
      </c>
      <c r="D878" s="8">
        <f t="shared" si="120"/>
        <v>12</v>
      </c>
      <c r="E878" s="8">
        <f t="shared" si="121"/>
        <v>13</v>
      </c>
      <c r="F878" s="8">
        <f t="shared" si="122"/>
        <v>2</v>
      </c>
      <c r="G878" s="8">
        <f t="shared" si="119"/>
        <v>15</v>
      </c>
      <c r="H878" t="str">
        <f t="shared" si="123"/>
        <v>炀烈主动技能2等级12</v>
      </c>
      <c r="I878" t="str">
        <f t="shared" si="124"/>
        <v>炀烈主动技能2等级13</v>
      </c>
      <c r="J878" s="1">
        <v>872</v>
      </c>
      <c r="K878" s="1" t="e">
        <f>VLOOKUP(H878,主动技能!$A:$B,2,FALSE)</f>
        <v>#N/A</v>
      </c>
      <c r="L878" s="1">
        <f>_xlfn.IFNA(VLOOKUP(I878,主动技能!$A:$B,2,FALSE),0)</f>
        <v>0</v>
      </c>
      <c r="M878">
        <f t="shared" si="125"/>
        <v>36</v>
      </c>
      <c r="N878" s="1" t="s">
        <v>249</v>
      </c>
      <c r="O878" s="1">
        <f t="shared" si="126"/>
        <v>179</v>
      </c>
      <c r="P878" s="1" t="s">
        <v>250</v>
      </c>
      <c r="Q878" s="1" t="s">
        <v>250</v>
      </c>
    </row>
    <row r="879" spans="2:17" x14ac:dyDescent="0.15">
      <c r="B879" s="8" t="str">
        <f>VLOOKUP(G879,角色!A:B,2,FALSE)</f>
        <v>炀烈</v>
      </c>
      <c r="C879" s="8" t="str">
        <f t="shared" si="118"/>
        <v>主动技能2</v>
      </c>
      <c r="D879" s="8">
        <f t="shared" si="120"/>
        <v>13</v>
      </c>
      <c r="E879" s="8">
        <f t="shared" si="121"/>
        <v>14</v>
      </c>
      <c r="F879" s="8">
        <f t="shared" si="122"/>
        <v>2</v>
      </c>
      <c r="G879" s="8">
        <f t="shared" si="119"/>
        <v>15</v>
      </c>
      <c r="H879" t="str">
        <f t="shared" si="123"/>
        <v>炀烈主动技能2等级13</v>
      </c>
      <c r="I879" t="str">
        <f t="shared" si="124"/>
        <v>炀烈主动技能2等级14</v>
      </c>
      <c r="J879" s="1">
        <v>873</v>
      </c>
      <c r="K879" s="1" t="e">
        <f>VLOOKUP(H879,主动技能!$A:$B,2,FALSE)</f>
        <v>#N/A</v>
      </c>
      <c r="L879" s="1">
        <f>_xlfn.IFNA(VLOOKUP(I879,主动技能!$A:$B,2,FALSE),0)</f>
        <v>0</v>
      </c>
      <c r="M879">
        <f t="shared" si="125"/>
        <v>39</v>
      </c>
      <c r="N879" s="1" t="s">
        <v>249</v>
      </c>
      <c r="O879" s="1">
        <f t="shared" si="126"/>
        <v>180</v>
      </c>
      <c r="P879" s="1" t="s">
        <v>250</v>
      </c>
      <c r="Q879" s="1" t="s">
        <v>250</v>
      </c>
    </row>
    <row r="880" spans="2:17" x14ac:dyDescent="0.15">
      <c r="B880" s="8" t="str">
        <f>VLOOKUP(G880,角色!A:B,2,FALSE)</f>
        <v>炀烈</v>
      </c>
      <c r="C880" s="8" t="str">
        <f t="shared" si="118"/>
        <v>主动技能2</v>
      </c>
      <c r="D880" s="8">
        <f t="shared" si="120"/>
        <v>14</v>
      </c>
      <c r="E880" s="8">
        <f t="shared" si="121"/>
        <v>15</v>
      </c>
      <c r="F880" s="8">
        <f t="shared" si="122"/>
        <v>2</v>
      </c>
      <c r="G880" s="8">
        <f t="shared" si="119"/>
        <v>15</v>
      </c>
      <c r="H880" t="str">
        <f t="shared" si="123"/>
        <v>炀烈主动技能2等级14</v>
      </c>
      <c r="I880" t="str">
        <f t="shared" si="124"/>
        <v>炀烈主动技能2等级15</v>
      </c>
      <c r="J880" s="1">
        <v>874</v>
      </c>
      <c r="K880" s="1" t="e">
        <f>VLOOKUP(H880,主动技能!$A:$B,2,FALSE)</f>
        <v>#N/A</v>
      </c>
      <c r="L880" s="1">
        <f>_xlfn.IFNA(VLOOKUP(I880,主动技能!$A:$B,2,FALSE),0)</f>
        <v>0</v>
      </c>
      <c r="M880">
        <f t="shared" si="125"/>
        <v>42</v>
      </c>
      <c r="N880" s="1" t="s">
        <v>249</v>
      </c>
      <c r="O880" s="1">
        <f t="shared" si="126"/>
        <v>181</v>
      </c>
      <c r="P880" s="1" t="s">
        <v>250</v>
      </c>
      <c r="Q880" s="1" t="s">
        <v>250</v>
      </c>
    </row>
    <row r="881" spans="2:17" x14ac:dyDescent="0.15">
      <c r="B881" s="8" t="str">
        <f>VLOOKUP(G881,角色!A:B,2,FALSE)</f>
        <v>炀烈</v>
      </c>
      <c r="C881" s="8" t="str">
        <f t="shared" si="118"/>
        <v>主动技能2</v>
      </c>
      <c r="D881" s="8">
        <f t="shared" si="120"/>
        <v>15</v>
      </c>
      <c r="E881" s="8">
        <f t="shared" si="121"/>
        <v>16</v>
      </c>
      <c r="F881" s="8">
        <f t="shared" si="122"/>
        <v>2</v>
      </c>
      <c r="G881" s="8">
        <f t="shared" si="119"/>
        <v>15</v>
      </c>
      <c r="H881" t="str">
        <f t="shared" si="123"/>
        <v>炀烈主动技能2等级15</v>
      </c>
      <c r="I881" t="str">
        <f t="shared" si="124"/>
        <v>炀烈主动技能2等级16</v>
      </c>
      <c r="J881" s="1">
        <v>875</v>
      </c>
      <c r="K881" s="1" t="e">
        <f>VLOOKUP(H881,主动技能!$A:$B,2,FALSE)</f>
        <v>#N/A</v>
      </c>
      <c r="L881" s="1">
        <f>_xlfn.IFNA(VLOOKUP(I881,主动技能!$A:$B,2,FALSE),0)</f>
        <v>0</v>
      </c>
      <c r="M881">
        <f t="shared" si="125"/>
        <v>45</v>
      </c>
      <c r="N881" s="1" t="s">
        <v>249</v>
      </c>
      <c r="O881" s="1">
        <f t="shared" si="126"/>
        <v>182</v>
      </c>
      <c r="P881" s="1" t="s">
        <v>250</v>
      </c>
      <c r="Q881" s="1" t="s">
        <v>250</v>
      </c>
    </row>
    <row r="882" spans="2:17" x14ac:dyDescent="0.15">
      <c r="B882" s="8" t="str">
        <f>VLOOKUP(G882,角色!A:B,2,FALSE)</f>
        <v>炀烈</v>
      </c>
      <c r="C882" s="8" t="str">
        <f t="shared" si="118"/>
        <v>主动技能2</v>
      </c>
      <c r="D882" s="8">
        <f t="shared" si="120"/>
        <v>16</v>
      </c>
      <c r="E882" s="8">
        <f t="shared" si="121"/>
        <v>17</v>
      </c>
      <c r="F882" s="8">
        <f t="shared" si="122"/>
        <v>2</v>
      </c>
      <c r="G882" s="8">
        <f t="shared" si="119"/>
        <v>15</v>
      </c>
      <c r="H882" t="str">
        <f t="shared" si="123"/>
        <v>炀烈主动技能2等级16</v>
      </c>
      <c r="I882" t="str">
        <f t="shared" si="124"/>
        <v>炀烈主动技能2等级17</v>
      </c>
      <c r="J882" s="1">
        <v>876</v>
      </c>
      <c r="K882" s="1" t="e">
        <f>VLOOKUP(H882,主动技能!$A:$B,2,FALSE)</f>
        <v>#N/A</v>
      </c>
      <c r="L882" s="1">
        <f>_xlfn.IFNA(VLOOKUP(I882,主动技能!$A:$B,2,FALSE),0)</f>
        <v>0</v>
      </c>
      <c r="M882">
        <f t="shared" si="125"/>
        <v>48</v>
      </c>
      <c r="N882" s="1" t="s">
        <v>249</v>
      </c>
      <c r="O882" s="1">
        <f t="shared" si="126"/>
        <v>183</v>
      </c>
      <c r="P882" s="1" t="s">
        <v>250</v>
      </c>
      <c r="Q882" s="1" t="s">
        <v>250</v>
      </c>
    </row>
    <row r="883" spans="2:17" x14ac:dyDescent="0.15">
      <c r="B883" s="8" t="str">
        <f>VLOOKUP(G883,角色!A:B,2,FALSE)</f>
        <v>炀烈</v>
      </c>
      <c r="C883" s="8" t="str">
        <f t="shared" si="118"/>
        <v>主动技能2</v>
      </c>
      <c r="D883" s="8">
        <f t="shared" si="120"/>
        <v>17</v>
      </c>
      <c r="E883" s="8">
        <f t="shared" si="121"/>
        <v>18</v>
      </c>
      <c r="F883" s="8">
        <f t="shared" si="122"/>
        <v>2</v>
      </c>
      <c r="G883" s="8">
        <f t="shared" si="119"/>
        <v>15</v>
      </c>
      <c r="H883" t="str">
        <f t="shared" si="123"/>
        <v>炀烈主动技能2等级17</v>
      </c>
      <c r="I883" t="str">
        <f t="shared" si="124"/>
        <v>炀烈主动技能2等级18</v>
      </c>
      <c r="J883" s="1">
        <v>877</v>
      </c>
      <c r="K883" s="1" t="e">
        <f>VLOOKUP(H883,主动技能!$A:$B,2,FALSE)</f>
        <v>#N/A</v>
      </c>
      <c r="L883" s="1">
        <f>_xlfn.IFNA(VLOOKUP(I883,主动技能!$A:$B,2,FALSE),0)</f>
        <v>0</v>
      </c>
      <c r="M883">
        <f t="shared" si="125"/>
        <v>51</v>
      </c>
      <c r="N883" s="1" t="s">
        <v>249</v>
      </c>
      <c r="O883" s="1">
        <f t="shared" si="126"/>
        <v>184</v>
      </c>
      <c r="P883" s="1" t="s">
        <v>250</v>
      </c>
      <c r="Q883" s="1" t="s">
        <v>250</v>
      </c>
    </row>
    <row r="884" spans="2:17" x14ac:dyDescent="0.15">
      <c r="B884" s="8" t="str">
        <f>VLOOKUP(G884,角色!A:B,2,FALSE)</f>
        <v>炀烈</v>
      </c>
      <c r="C884" s="8" t="str">
        <f t="shared" si="118"/>
        <v>主动技能2</v>
      </c>
      <c r="D884" s="8">
        <f t="shared" si="120"/>
        <v>18</v>
      </c>
      <c r="E884" s="8">
        <f t="shared" si="121"/>
        <v>19</v>
      </c>
      <c r="F884" s="8">
        <f t="shared" si="122"/>
        <v>2</v>
      </c>
      <c r="G884" s="8">
        <f t="shared" si="119"/>
        <v>15</v>
      </c>
      <c r="H884" t="str">
        <f t="shared" si="123"/>
        <v>炀烈主动技能2等级18</v>
      </c>
      <c r="I884" t="str">
        <f t="shared" si="124"/>
        <v>炀烈主动技能2等级19</v>
      </c>
      <c r="J884" s="1">
        <v>878</v>
      </c>
      <c r="K884" s="1" t="e">
        <f>VLOOKUP(H884,主动技能!$A:$B,2,FALSE)</f>
        <v>#N/A</v>
      </c>
      <c r="L884" s="1">
        <f>_xlfn.IFNA(VLOOKUP(I884,主动技能!$A:$B,2,FALSE),0)</f>
        <v>0</v>
      </c>
      <c r="M884">
        <f t="shared" si="125"/>
        <v>54</v>
      </c>
      <c r="N884" s="1" t="s">
        <v>249</v>
      </c>
      <c r="O884" s="1">
        <f t="shared" si="126"/>
        <v>185</v>
      </c>
      <c r="P884" s="1" t="s">
        <v>250</v>
      </c>
      <c r="Q884" s="1" t="s">
        <v>250</v>
      </c>
    </row>
    <row r="885" spans="2:17" x14ac:dyDescent="0.15">
      <c r="B885" s="8" t="str">
        <f>VLOOKUP(G885,角色!A:B,2,FALSE)</f>
        <v>炀烈</v>
      </c>
      <c r="C885" s="8" t="str">
        <f t="shared" si="118"/>
        <v>主动技能2</v>
      </c>
      <c r="D885" s="8">
        <f t="shared" si="120"/>
        <v>19</v>
      </c>
      <c r="E885" s="8">
        <f t="shared" si="121"/>
        <v>20</v>
      </c>
      <c r="F885" s="8">
        <f t="shared" si="122"/>
        <v>2</v>
      </c>
      <c r="G885" s="8">
        <f t="shared" si="119"/>
        <v>15</v>
      </c>
      <c r="H885" t="str">
        <f t="shared" si="123"/>
        <v>炀烈主动技能2等级19</v>
      </c>
      <c r="I885" t="str">
        <f t="shared" si="124"/>
        <v>炀烈主动技能2等级20</v>
      </c>
      <c r="J885" s="1">
        <v>879</v>
      </c>
      <c r="K885" s="1" t="e">
        <f>VLOOKUP(H885,主动技能!$A:$B,2,FALSE)</f>
        <v>#N/A</v>
      </c>
      <c r="L885" s="1">
        <f>_xlfn.IFNA(VLOOKUP(I885,主动技能!$A:$B,2,FALSE),0)</f>
        <v>0</v>
      </c>
      <c r="M885">
        <f t="shared" si="125"/>
        <v>57</v>
      </c>
      <c r="N885" s="1" t="s">
        <v>249</v>
      </c>
      <c r="O885" s="1">
        <f t="shared" si="126"/>
        <v>186</v>
      </c>
      <c r="P885" s="1" t="s">
        <v>250</v>
      </c>
      <c r="Q885" s="1" t="s">
        <v>250</v>
      </c>
    </row>
    <row r="886" spans="2:17" x14ac:dyDescent="0.15">
      <c r="B886" s="8" t="str">
        <f>VLOOKUP(G886,角色!A:B,2,FALSE)</f>
        <v>炀烈</v>
      </c>
      <c r="C886" s="8" t="str">
        <f t="shared" si="118"/>
        <v>主动技能2</v>
      </c>
      <c r="D886" s="8">
        <f t="shared" si="120"/>
        <v>20</v>
      </c>
      <c r="E886" s="8">
        <f t="shared" si="121"/>
        <v>21</v>
      </c>
      <c r="F886" s="8">
        <f t="shared" si="122"/>
        <v>2</v>
      </c>
      <c r="G886" s="8">
        <f t="shared" si="119"/>
        <v>15</v>
      </c>
      <c r="H886" t="str">
        <f t="shared" si="123"/>
        <v>炀烈主动技能2等级20</v>
      </c>
      <c r="I886" t="str">
        <f t="shared" si="124"/>
        <v>炀烈主动技能2等级21</v>
      </c>
      <c r="J886" s="1">
        <v>880</v>
      </c>
      <c r="K886" s="1" t="e">
        <f>VLOOKUP(H886,主动技能!$A:$B,2,FALSE)</f>
        <v>#N/A</v>
      </c>
      <c r="L886" s="1">
        <f>_xlfn.IFNA(VLOOKUP(I886,主动技能!$A:$B,2,FALSE),0)</f>
        <v>0</v>
      </c>
      <c r="M886">
        <f t="shared" si="125"/>
        <v>60</v>
      </c>
      <c r="N886" s="1" t="s">
        <v>249</v>
      </c>
      <c r="O886" s="1">
        <f t="shared" si="126"/>
        <v>187</v>
      </c>
      <c r="P886" s="1" t="s">
        <v>250</v>
      </c>
      <c r="Q886" s="1" t="s">
        <v>250</v>
      </c>
    </row>
    <row r="887" spans="2:17" x14ac:dyDescent="0.15">
      <c r="B887" s="8" t="str">
        <f>VLOOKUP(G887,角色!A:B,2,FALSE)</f>
        <v>炀烈</v>
      </c>
      <c r="C887" s="8" t="str">
        <f t="shared" si="118"/>
        <v>主动技能3</v>
      </c>
      <c r="D887" s="8">
        <f t="shared" si="120"/>
        <v>1</v>
      </c>
      <c r="E887" s="8">
        <f t="shared" si="121"/>
        <v>2</v>
      </c>
      <c r="F887" s="8">
        <f t="shared" si="122"/>
        <v>3</v>
      </c>
      <c r="G887" s="8">
        <f t="shared" si="119"/>
        <v>15</v>
      </c>
      <c r="H887" t="str">
        <f t="shared" si="123"/>
        <v>炀烈主动技能3等级1</v>
      </c>
      <c r="I887" t="str">
        <f t="shared" si="124"/>
        <v>炀烈主动技能3等级2</v>
      </c>
      <c r="J887" s="1">
        <v>881</v>
      </c>
      <c r="K887" s="1" t="e">
        <f>VLOOKUP(H887,主动技能!$A:$B,2,FALSE)</f>
        <v>#N/A</v>
      </c>
      <c r="L887" s="1">
        <f>_xlfn.IFNA(VLOOKUP(I887,主动技能!$A:$B,2,FALSE),0)</f>
        <v>0</v>
      </c>
      <c r="M887">
        <f t="shared" si="125"/>
        <v>3</v>
      </c>
      <c r="N887" s="1" t="s">
        <v>249</v>
      </c>
      <c r="O887" s="1">
        <f t="shared" si="126"/>
        <v>188</v>
      </c>
      <c r="P887" s="1" t="s">
        <v>250</v>
      </c>
      <c r="Q887" s="1" t="s">
        <v>250</v>
      </c>
    </row>
    <row r="888" spans="2:17" x14ac:dyDescent="0.15">
      <c r="B888" s="8" t="str">
        <f>VLOOKUP(G888,角色!A:B,2,FALSE)</f>
        <v>炀烈</v>
      </c>
      <c r="C888" s="8" t="str">
        <f t="shared" si="118"/>
        <v>主动技能3</v>
      </c>
      <c r="D888" s="8">
        <f t="shared" si="120"/>
        <v>2</v>
      </c>
      <c r="E888" s="8">
        <f t="shared" si="121"/>
        <v>3</v>
      </c>
      <c r="F888" s="8">
        <f t="shared" si="122"/>
        <v>3</v>
      </c>
      <c r="G888" s="8">
        <f t="shared" si="119"/>
        <v>15</v>
      </c>
      <c r="H888" t="str">
        <f t="shared" si="123"/>
        <v>炀烈主动技能3等级2</v>
      </c>
      <c r="I888" t="str">
        <f t="shared" si="124"/>
        <v>炀烈主动技能3等级3</v>
      </c>
      <c r="J888" s="1">
        <v>882</v>
      </c>
      <c r="K888" s="1" t="e">
        <f>VLOOKUP(H888,主动技能!$A:$B,2,FALSE)</f>
        <v>#N/A</v>
      </c>
      <c r="L888" s="1">
        <f>_xlfn.IFNA(VLOOKUP(I888,主动技能!$A:$B,2,FALSE),0)</f>
        <v>0</v>
      </c>
      <c r="M888">
        <f t="shared" si="125"/>
        <v>6</v>
      </c>
      <c r="N888" s="1" t="s">
        <v>249</v>
      </c>
      <c r="O888" s="1">
        <f t="shared" si="126"/>
        <v>189</v>
      </c>
      <c r="P888" s="1" t="s">
        <v>250</v>
      </c>
      <c r="Q888" s="1" t="s">
        <v>250</v>
      </c>
    </row>
    <row r="889" spans="2:17" x14ac:dyDescent="0.15">
      <c r="B889" s="8" t="str">
        <f>VLOOKUP(G889,角色!A:B,2,FALSE)</f>
        <v>炀烈</v>
      </c>
      <c r="C889" s="8" t="str">
        <f t="shared" si="118"/>
        <v>主动技能3</v>
      </c>
      <c r="D889" s="8">
        <f t="shared" si="120"/>
        <v>3</v>
      </c>
      <c r="E889" s="8">
        <f t="shared" si="121"/>
        <v>4</v>
      </c>
      <c r="F889" s="8">
        <f t="shared" si="122"/>
        <v>3</v>
      </c>
      <c r="G889" s="8">
        <f t="shared" si="119"/>
        <v>15</v>
      </c>
      <c r="H889" t="str">
        <f t="shared" si="123"/>
        <v>炀烈主动技能3等级3</v>
      </c>
      <c r="I889" t="str">
        <f t="shared" si="124"/>
        <v>炀烈主动技能3等级4</v>
      </c>
      <c r="J889" s="1">
        <v>883</v>
      </c>
      <c r="K889" s="1" t="e">
        <f>VLOOKUP(H889,主动技能!$A:$B,2,FALSE)</f>
        <v>#N/A</v>
      </c>
      <c r="L889" s="1">
        <f>_xlfn.IFNA(VLOOKUP(I889,主动技能!$A:$B,2,FALSE),0)</f>
        <v>0</v>
      </c>
      <c r="M889">
        <f t="shared" si="125"/>
        <v>9</v>
      </c>
      <c r="N889" s="1" t="s">
        <v>249</v>
      </c>
      <c r="O889" s="1">
        <f t="shared" si="126"/>
        <v>190</v>
      </c>
      <c r="P889" s="1" t="s">
        <v>250</v>
      </c>
      <c r="Q889" s="1" t="s">
        <v>250</v>
      </c>
    </row>
    <row r="890" spans="2:17" x14ac:dyDescent="0.15">
      <c r="B890" s="8" t="str">
        <f>VLOOKUP(G890,角色!A:B,2,FALSE)</f>
        <v>炀烈</v>
      </c>
      <c r="C890" s="8" t="str">
        <f t="shared" si="118"/>
        <v>主动技能3</v>
      </c>
      <c r="D890" s="8">
        <f t="shared" si="120"/>
        <v>4</v>
      </c>
      <c r="E890" s="8">
        <f t="shared" si="121"/>
        <v>5</v>
      </c>
      <c r="F890" s="8">
        <f t="shared" si="122"/>
        <v>3</v>
      </c>
      <c r="G890" s="8">
        <f t="shared" si="119"/>
        <v>15</v>
      </c>
      <c r="H890" t="str">
        <f t="shared" si="123"/>
        <v>炀烈主动技能3等级4</v>
      </c>
      <c r="I890" t="str">
        <f t="shared" si="124"/>
        <v>炀烈主动技能3等级5</v>
      </c>
      <c r="J890" s="1">
        <v>884</v>
      </c>
      <c r="K890" s="1" t="e">
        <f>VLOOKUP(H890,主动技能!$A:$B,2,FALSE)</f>
        <v>#N/A</v>
      </c>
      <c r="L890" s="1">
        <f>_xlfn.IFNA(VLOOKUP(I890,主动技能!$A:$B,2,FALSE),0)</f>
        <v>0</v>
      </c>
      <c r="M890">
        <f t="shared" si="125"/>
        <v>12</v>
      </c>
      <c r="N890" s="1" t="s">
        <v>249</v>
      </c>
      <c r="O890" s="1">
        <f t="shared" si="126"/>
        <v>191</v>
      </c>
      <c r="P890" s="1" t="s">
        <v>250</v>
      </c>
      <c r="Q890" s="1" t="s">
        <v>250</v>
      </c>
    </row>
    <row r="891" spans="2:17" x14ac:dyDescent="0.15">
      <c r="B891" s="8" t="str">
        <f>VLOOKUP(G891,角色!A:B,2,FALSE)</f>
        <v>炀烈</v>
      </c>
      <c r="C891" s="8" t="str">
        <f t="shared" si="118"/>
        <v>主动技能3</v>
      </c>
      <c r="D891" s="8">
        <f t="shared" si="120"/>
        <v>5</v>
      </c>
      <c r="E891" s="8">
        <f t="shared" si="121"/>
        <v>6</v>
      </c>
      <c r="F891" s="8">
        <f t="shared" si="122"/>
        <v>3</v>
      </c>
      <c r="G891" s="8">
        <f t="shared" si="119"/>
        <v>15</v>
      </c>
      <c r="H891" t="str">
        <f t="shared" si="123"/>
        <v>炀烈主动技能3等级5</v>
      </c>
      <c r="I891" t="str">
        <f t="shared" si="124"/>
        <v>炀烈主动技能3等级6</v>
      </c>
      <c r="J891" s="1">
        <v>885</v>
      </c>
      <c r="K891" s="1" t="e">
        <f>VLOOKUP(H891,主动技能!$A:$B,2,FALSE)</f>
        <v>#N/A</v>
      </c>
      <c r="L891" s="1">
        <f>_xlfn.IFNA(VLOOKUP(I891,主动技能!$A:$B,2,FALSE),0)</f>
        <v>0</v>
      </c>
      <c r="M891">
        <f t="shared" si="125"/>
        <v>15</v>
      </c>
      <c r="N891" s="1" t="s">
        <v>249</v>
      </c>
      <c r="O891" s="1">
        <f t="shared" si="126"/>
        <v>192</v>
      </c>
      <c r="P891" s="1" t="s">
        <v>250</v>
      </c>
      <c r="Q891" s="1" t="s">
        <v>250</v>
      </c>
    </row>
    <row r="892" spans="2:17" x14ac:dyDescent="0.15">
      <c r="B892" s="8" t="str">
        <f>VLOOKUP(G892,角色!A:B,2,FALSE)</f>
        <v>炀烈</v>
      </c>
      <c r="C892" s="8" t="str">
        <f t="shared" si="118"/>
        <v>主动技能3</v>
      </c>
      <c r="D892" s="8">
        <f t="shared" si="120"/>
        <v>6</v>
      </c>
      <c r="E892" s="8">
        <f t="shared" si="121"/>
        <v>7</v>
      </c>
      <c r="F892" s="8">
        <f t="shared" si="122"/>
        <v>3</v>
      </c>
      <c r="G892" s="8">
        <f t="shared" si="119"/>
        <v>15</v>
      </c>
      <c r="H892" t="str">
        <f t="shared" si="123"/>
        <v>炀烈主动技能3等级6</v>
      </c>
      <c r="I892" t="str">
        <f t="shared" si="124"/>
        <v>炀烈主动技能3等级7</v>
      </c>
      <c r="J892" s="1">
        <v>886</v>
      </c>
      <c r="K892" s="1" t="e">
        <f>VLOOKUP(H892,主动技能!$A:$B,2,FALSE)</f>
        <v>#N/A</v>
      </c>
      <c r="L892" s="1">
        <f>_xlfn.IFNA(VLOOKUP(I892,主动技能!$A:$B,2,FALSE),0)</f>
        <v>0</v>
      </c>
      <c r="M892">
        <f t="shared" si="125"/>
        <v>18</v>
      </c>
      <c r="N892" s="1" t="s">
        <v>249</v>
      </c>
      <c r="O892" s="1">
        <f t="shared" si="126"/>
        <v>193</v>
      </c>
      <c r="P892" s="1" t="s">
        <v>250</v>
      </c>
      <c r="Q892" s="1" t="s">
        <v>250</v>
      </c>
    </row>
    <row r="893" spans="2:17" x14ac:dyDescent="0.15">
      <c r="B893" s="8" t="str">
        <f>VLOOKUP(G893,角色!A:B,2,FALSE)</f>
        <v>炀烈</v>
      </c>
      <c r="C893" s="8" t="str">
        <f t="shared" si="118"/>
        <v>主动技能3</v>
      </c>
      <c r="D893" s="8">
        <f t="shared" si="120"/>
        <v>7</v>
      </c>
      <c r="E893" s="8">
        <f t="shared" si="121"/>
        <v>8</v>
      </c>
      <c r="F893" s="8">
        <f t="shared" si="122"/>
        <v>3</v>
      </c>
      <c r="G893" s="8">
        <f t="shared" si="119"/>
        <v>15</v>
      </c>
      <c r="H893" t="str">
        <f t="shared" si="123"/>
        <v>炀烈主动技能3等级7</v>
      </c>
      <c r="I893" t="str">
        <f t="shared" si="124"/>
        <v>炀烈主动技能3等级8</v>
      </c>
      <c r="J893" s="1">
        <v>887</v>
      </c>
      <c r="K893" s="1" t="e">
        <f>VLOOKUP(H893,主动技能!$A:$B,2,FALSE)</f>
        <v>#N/A</v>
      </c>
      <c r="L893" s="1">
        <f>_xlfn.IFNA(VLOOKUP(I893,主动技能!$A:$B,2,FALSE),0)</f>
        <v>0</v>
      </c>
      <c r="M893">
        <f t="shared" si="125"/>
        <v>21</v>
      </c>
      <c r="N893" s="1" t="s">
        <v>249</v>
      </c>
      <c r="O893" s="1">
        <f t="shared" si="126"/>
        <v>194</v>
      </c>
      <c r="P893" s="1" t="s">
        <v>250</v>
      </c>
      <c r="Q893" s="1" t="s">
        <v>250</v>
      </c>
    </row>
    <row r="894" spans="2:17" x14ac:dyDescent="0.15">
      <c r="B894" s="8" t="str">
        <f>VLOOKUP(G894,角色!A:B,2,FALSE)</f>
        <v>炀烈</v>
      </c>
      <c r="C894" s="8" t="str">
        <f t="shared" si="118"/>
        <v>主动技能3</v>
      </c>
      <c r="D894" s="8">
        <f t="shared" si="120"/>
        <v>8</v>
      </c>
      <c r="E894" s="8">
        <f t="shared" si="121"/>
        <v>9</v>
      </c>
      <c r="F894" s="8">
        <f t="shared" si="122"/>
        <v>3</v>
      </c>
      <c r="G894" s="8">
        <f t="shared" si="119"/>
        <v>15</v>
      </c>
      <c r="H894" t="str">
        <f t="shared" si="123"/>
        <v>炀烈主动技能3等级8</v>
      </c>
      <c r="I894" t="str">
        <f t="shared" si="124"/>
        <v>炀烈主动技能3等级9</v>
      </c>
      <c r="J894" s="1">
        <v>888</v>
      </c>
      <c r="K894" s="1" t="e">
        <f>VLOOKUP(H894,主动技能!$A:$B,2,FALSE)</f>
        <v>#N/A</v>
      </c>
      <c r="L894" s="1">
        <f>_xlfn.IFNA(VLOOKUP(I894,主动技能!$A:$B,2,FALSE),0)</f>
        <v>0</v>
      </c>
      <c r="M894">
        <f t="shared" si="125"/>
        <v>24</v>
      </c>
      <c r="N894" s="1" t="s">
        <v>249</v>
      </c>
      <c r="O894" s="1">
        <f t="shared" si="126"/>
        <v>195</v>
      </c>
      <c r="P894" s="1" t="s">
        <v>250</v>
      </c>
      <c r="Q894" s="1" t="s">
        <v>250</v>
      </c>
    </row>
    <row r="895" spans="2:17" x14ac:dyDescent="0.15">
      <c r="B895" s="8" t="str">
        <f>VLOOKUP(G895,角色!A:B,2,FALSE)</f>
        <v>炀烈</v>
      </c>
      <c r="C895" s="8" t="str">
        <f t="shared" si="118"/>
        <v>主动技能3</v>
      </c>
      <c r="D895" s="8">
        <f t="shared" si="120"/>
        <v>9</v>
      </c>
      <c r="E895" s="8">
        <f t="shared" si="121"/>
        <v>10</v>
      </c>
      <c r="F895" s="8">
        <f t="shared" si="122"/>
        <v>3</v>
      </c>
      <c r="G895" s="8">
        <f t="shared" si="119"/>
        <v>15</v>
      </c>
      <c r="H895" t="str">
        <f t="shared" si="123"/>
        <v>炀烈主动技能3等级9</v>
      </c>
      <c r="I895" t="str">
        <f t="shared" si="124"/>
        <v>炀烈主动技能3等级10</v>
      </c>
      <c r="J895" s="1">
        <v>889</v>
      </c>
      <c r="K895" s="1" t="e">
        <f>VLOOKUP(H895,主动技能!$A:$B,2,FALSE)</f>
        <v>#N/A</v>
      </c>
      <c r="L895" s="1">
        <f>_xlfn.IFNA(VLOOKUP(I895,主动技能!$A:$B,2,FALSE),0)</f>
        <v>0</v>
      </c>
      <c r="M895">
        <f t="shared" si="125"/>
        <v>27</v>
      </c>
      <c r="N895" s="1" t="s">
        <v>249</v>
      </c>
      <c r="O895" s="1">
        <f t="shared" si="126"/>
        <v>196</v>
      </c>
      <c r="P895" s="1" t="s">
        <v>250</v>
      </c>
      <c r="Q895" s="1" t="s">
        <v>250</v>
      </c>
    </row>
    <row r="896" spans="2:17" x14ac:dyDescent="0.15">
      <c r="B896" s="8" t="str">
        <f>VLOOKUP(G896,角色!A:B,2,FALSE)</f>
        <v>炀烈</v>
      </c>
      <c r="C896" s="8" t="str">
        <f t="shared" si="118"/>
        <v>主动技能3</v>
      </c>
      <c r="D896" s="8">
        <f t="shared" si="120"/>
        <v>10</v>
      </c>
      <c r="E896" s="8">
        <f t="shared" si="121"/>
        <v>11</v>
      </c>
      <c r="F896" s="8">
        <f t="shared" si="122"/>
        <v>3</v>
      </c>
      <c r="G896" s="8">
        <f t="shared" si="119"/>
        <v>15</v>
      </c>
      <c r="H896" t="str">
        <f t="shared" si="123"/>
        <v>炀烈主动技能3等级10</v>
      </c>
      <c r="I896" t="str">
        <f t="shared" si="124"/>
        <v>炀烈主动技能3等级11</v>
      </c>
      <c r="J896" s="1">
        <v>890</v>
      </c>
      <c r="K896" s="1" t="e">
        <f>VLOOKUP(H896,主动技能!$A:$B,2,FALSE)</f>
        <v>#N/A</v>
      </c>
      <c r="L896" s="1">
        <f>_xlfn.IFNA(VLOOKUP(I896,主动技能!$A:$B,2,FALSE),0)</f>
        <v>0</v>
      </c>
      <c r="M896">
        <f t="shared" si="125"/>
        <v>30</v>
      </c>
      <c r="N896" s="1" t="s">
        <v>249</v>
      </c>
      <c r="O896" s="1">
        <f t="shared" si="126"/>
        <v>197</v>
      </c>
      <c r="P896" s="1" t="s">
        <v>250</v>
      </c>
      <c r="Q896" s="1" t="s">
        <v>250</v>
      </c>
    </row>
    <row r="897" spans="2:17" x14ac:dyDescent="0.15">
      <c r="B897" s="8" t="str">
        <f>VLOOKUP(G897,角色!A:B,2,FALSE)</f>
        <v>炀烈</v>
      </c>
      <c r="C897" s="8" t="str">
        <f t="shared" si="118"/>
        <v>主动技能3</v>
      </c>
      <c r="D897" s="8">
        <f t="shared" si="120"/>
        <v>11</v>
      </c>
      <c r="E897" s="8">
        <f t="shared" si="121"/>
        <v>12</v>
      </c>
      <c r="F897" s="8">
        <f t="shared" si="122"/>
        <v>3</v>
      </c>
      <c r="G897" s="8">
        <f t="shared" si="119"/>
        <v>15</v>
      </c>
      <c r="H897" t="str">
        <f t="shared" si="123"/>
        <v>炀烈主动技能3等级11</v>
      </c>
      <c r="I897" t="str">
        <f t="shared" si="124"/>
        <v>炀烈主动技能3等级12</v>
      </c>
      <c r="J897" s="1">
        <v>891</v>
      </c>
      <c r="K897" s="1" t="e">
        <f>VLOOKUP(H897,主动技能!$A:$B,2,FALSE)</f>
        <v>#N/A</v>
      </c>
      <c r="L897" s="1">
        <f>_xlfn.IFNA(VLOOKUP(I897,主动技能!$A:$B,2,FALSE),0)</f>
        <v>0</v>
      </c>
      <c r="M897">
        <f t="shared" si="125"/>
        <v>33</v>
      </c>
      <c r="N897" s="1" t="s">
        <v>249</v>
      </c>
      <c r="O897" s="1">
        <f t="shared" si="126"/>
        <v>198</v>
      </c>
      <c r="P897" s="1" t="s">
        <v>250</v>
      </c>
      <c r="Q897" s="1" t="s">
        <v>250</v>
      </c>
    </row>
    <row r="898" spans="2:17" x14ac:dyDescent="0.15">
      <c r="B898" s="8" t="str">
        <f>VLOOKUP(G898,角色!A:B,2,FALSE)</f>
        <v>炀烈</v>
      </c>
      <c r="C898" s="8" t="str">
        <f t="shared" si="118"/>
        <v>主动技能3</v>
      </c>
      <c r="D898" s="8">
        <f t="shared" si="120"/>
        <v>12</v>
      </c>
      <c r="E898" s="8">
        <f t="shared" si="121"/>
        <v>13</v>
      </c>
      <c r="F898" s="8">
        <f t="shared" si="122"/>
        <v>3</v>
      </c>
      <c r="G898" s="8">
        <f t="shared" si="119"/>
        <v>15</v>
      </c>
      <c r="H898" t="str">
        <f t="shared" si="123"/>
        <v>炀烈主动技能3等级12</v>
      </c>
      <c r="I898" t="str">
        <f t="shared" si="124"/>
        <v>炀烈主动技能3等级13</v>
      </c>
      <c r="J898" s="1">
        <v>892</v>
      </c>
      <c r="K898" s="1" t="e">
        <f>VLOOKUP(H898,主动技能!$A:$B,2,FALSE)</f>
        <v>#N/A</v>
      </c>
      <c r="L898" s="1">
        <f>_xlfn.IFNA(VLOOKUP(I898,主动技能!$A:$B,2,FALSE),0)</f>
        <v>0</v>
      </c>
      <c r="M898">
        <f t="shared" si="125"/>
        <v>36</v>
      </c>
      <c r="N898" s="1" t="s">
        <v>249</v>
      </c>
      <c r="O898" s="1">
        <f t="shared" si="126"/>
        <v>100</v>
      </c>
      <c r="P898" s="1" t="s">
        <v>250</v>
      </c>
      <c r="Q898" s="1" t="s">
        <v>250</v>
      </c>
    </row>
    <row r="899" spans="2:17" x14ac:dyDescent="0.15">
      <c r="B899" s="8" t="str">
        <f>VLOOKUP(G899,角色!A:B,2,FALSE)</f>
        <v>炀烈</v>
      </c>
      <c r="C899" s="8" t="str">
        <f t="shared" si="118"/>
        <v>主动技能3</v>
      </c>
      <c r="D899" s="8">
        <f t="shared" si="120"/>
        <v>13</v>
      </c>
      <c r="E899" s="8">
        <f t="shared" si="121"/>
        <v>14</v>
      </c>
      <c r="F899" s="8">
        <f t="shared" si="122"/>
        <v>3</v>
      </c>
      <c r="G899" s="8">
        <f t="shared" si="119"/>
        <v>15</v>
      </c>
      <c r="H899" t="str">
        <f t="shared" si="123"/>
        <v>炀烈主动技能3等级13</v>
      </c>
      <c r="I899" t="str">
        <f t="shared" si="124"/>
        <v>炀烈主动技能3等级14</v>
      </c>
      <c r="J899" s="1">
        <v>893</v>
      </c>
      <c r="K899" s="1" t="e">
        <f>VLOOKUP(H899,主动技能!$A:$B,2,FALSE)</f>
        <v>#N/A</v>
      </c>
      <c r="L899" s="1">
        <f>_xlfn.IFNA(VLOOKUP(I899,主动技能!$A:$B,2,FALSE),0)</f>
        <v>0</v>
      </c>
      <c r="M899">
        <f t="shared" si="125"/>
        <v>39</v>
      </c>
      <c r="N899" s="1" t="s">
        <v>249</v>
      </c>
      <c r="O899" s="1">
        <f t="shared" si="126"/>
        <v>101</v>
      </c>
      <c r="P899" s="1" t="s">
        <v>250</v>
      </c>
      <c r="Q899" s="1" t="s">
        <v>250</v>
      </c>
    </row>
    <row r="900" spans="2:17" x14ac:dyDescent="0.15">
      <c r="B900" s="8" t="str">
        <f>VLOOKUP(G900,角色!A:B,2,FALSE)</f>
        <v>炀烈</v>
      </c>
      <c r="C900" s="8" t="str">
        <f t="shared" si="118"/>
        <v>主动技能3</v>
      </c>
      <c r="D900" s="8">
        <f t="shared" si="120"/>
        <v>14</v>
      </c>
      <c r="E900" s="8">
        <f t="shared" si="121"/>
        <v>15</v>
      </c>
      <c r="F900" s="8">
        <f t="shared" si="122"/>
        <v>3</v>
      </c>
      <c r="G900" s="8">
        <f t="shared" si="119"/>
        <v>15</v>
      </c>
      <c r="H900" t="str">
        <f t="shared" si="123"/>
        <v>炀烈主动技能3等级14</v>
      </c>
      <c r="I900" t="str">
        <f t="shared" si="124"/>
        <v>炀烈主动技能3等级15</v>
      </c>
      <c r="J900" s="1">
        <v>894</v>
      </c>
      <c r="K900" s="1" t="e">
        <f>VLOOKUP(H900,主动技能!$A:$B,2,FALSE)</f>
        <v>#N/A</v>
      </c>
      <c r="L900" s="1">
        <f>_xlfn.IFNA(VLOOKUP(I900,主动技能!$A:$B,2,FALSE),0)</f>
        <v>0</v>
      </c>
      <c r="M900">
        <f t="shared" si="125"/>
        <v>42</v>
      </c>
      <c r="N900" s="1" t="s">
        <v>249</v>
      </c>
      <c r="O900" s="1">
        <f t="shared" si="126"/>
        <v>102</v>
      </c>
      <c r="P900" s="1" t="s">
        <v>250</v>
      </c>
      <c r="Q900" s="1" t="s">
        <v>250</v>
      </c>
    </row>
    <row r="901" spans="2:17" x14ac:dyDescent="0.15">
      <c r="B901" s="8" t="str">
        <f>VLOOKUP(G901,角色!A:B,2,FALSE)</f>
        <v>炀烈</v>
      </c>
      <c r="C901" s="8" t="str">
        <f t="shared" si="118"/>
        <v>主动技能3</v>
      </c>
      <c r="D901" s="8">
        <f t="shared" si="120"/>
        <v>15</v>
      </c>
      <c r="E901" s="8">
        <f t="shared" si="121"/>
        <v>16</v>
      </c>
      <c r="F901" s="8">
        <f t="shared" si="122"/>
        <v>3</v>
      </c>
      <c r="G901" s="8">
        <f t="shared" si="119"/>
        <v>15</v>
      </c>
      <c r="H901" t="str">
        <f t="shared" si="123"/>
        <v>炀烈主动技能3等级15</v>
      </c>
      <c r="I901" t="str">
        <f t="shared" si="124"/>
        <v>炀烈主动技能3等级16</v>
      </c>
      <c r="J901" s="1">
        <v>895</v>
      </c>
      <c r="K901" s="1" t="e">
        <f>VLOOKUP(H901,主动技能!$A:$B,2,FALSE)</f>
        <v>#N/A</v>
      </c>
      <c r="L901" s="1">
        <f>_xlfn.IFNA(VLOOKUP(I901,主动技能!$A:$B,2,FALSE),0)</f>
        <v>0</v>
      </c>
      <c r="M901">
        <f t="shared" si="125"/>
        <v>45</v>
      </c>
      <c r="N901" s="1" t="s">
        <v>249</v>
      </c>
      <c r="O901" s="1">
        <f t="shared" si="126"/>
        <v>103</v>
      </c>
      <c r="P901" s="1" t="s">
        <v>250</v>
      </c>
      <c r="Q901" s="1" t="s">
        <v>250</v>
      </c>
    </row>
    <row r="902" spans="2:17" x14ac:dyDescent="0.15">
      <c r="B902" s="8" t="str">
        <f>VLOOKUP(G902,角色!A:B,2,FALSE)</f>
        <v>炀烈</v>
      </c>
      <c r="C902" s="8" t="str">
        <f t="shared" si="118"/>
        <v>主动技能3</v>
      </c>
      <c r="D902" s="8">
        <f t="shared" si="120"/>
        <v>16</v>
      </c>
      <c r="E902" s="8">
        <f t="shared" si="121"/>
        <v>17</v>
      </c>
      <c r="F902" s="8">
        <f t="shared" si="122"/>
        <v>3</v>
      </c>
      <c r="G902" s="8">
        <f t="shared" si="119"/>
        <v>15</v>
      </c>
      <c r="H902" t="str">
        <f t="shared" si="123"/>
        <v>炀烈主动技能3等级16</v>
      </c>
      <c r="I902" t="str">
        <f t="shared" si="124"/>
        <v>炀烈主动技能3等级17</v>
      </c>
      <c r="J902" s="1">
        <v>896</v>
      </c>
      <c r="K902" s="1" t="e">
        <f>VLOOKUP(H902,主动技能!$A:$B,2,FALSE)</f>
        <v>#N/A</v>
      </c>
      <c r="L902" s="1">
        <f>_xlfn.IFNA(VLOOKUP(I902,主动技能!$A:$B,2,FALSE),0)</f>
        <v>0</v>
      </c>
      <c r="M902">
        <f t="shared" si="125"/>
        <v>48</v>
      </c>
      <c r="N902" s="1" t="s">
        <v>249</v>
      </c>
      <c r="O902" s="1">
        <f t="shared" si="126"/>
        <v>104</v>
      </c>
      <c r="P902" s="1" t="s">
        <v>250</v>
      </c>
      <c r="Q902" s="1" t="s">
        <v>250</v>
      </c>
    </row>
    <row r="903" spans="2:17" x14ac:dyDescent="0.15">
      <c r="B903" s="8" t="str">
        <f>VLOOKUP(G903,角色!A:B,2,FALSE)</f>
        <v>炀烈</v>
      </c>
      <c r="C903" s="8" t="str">
        <f t="shared" si="118"/>
        <v>主动技能3</v>
      </c>
      <c r="D903" s="8">
        <f t="shared" si="120"/>
        <v>17</v>
      </c>
      <c r="E903" s="8">
        <f t="shared" si="121"/>
        <v>18</v>
      </c>
      <c r="F903" s="8">
        <f t="shared" si="122"/>
        <v>3</v>
      </c>
      <c r="G903" s="8">
        <f t="shared" si="119"/>
        <v>15</v>
      </c>
      <c r="H903" t="str">
        <f t="shared" si="123"/>
        <v>炀烈主动技能3等级17</v>
      </c>
      <c r="I903" t="str">
        <f t="shared" si="124"/>
        <v>炀烈主动技能3等级18</v>
      </c>
      <c r="J903" s="1">
        <v>897</v>
      </c>
      <c r="K903" s="1" t="e">
        <f>VLOOKUP(H903,主动技能!$A:$B,2,FALSE)</f>
        <v>#N/A</v>
      </c>
      <c r="L903" s="1">
        <f>_xlfn.IFNA(VLOOKUP(I903,主动技能!$A:$B,2,FALSE),0)</f>
        <v>0</v>
      </c>
      <c r="M903">
        <f t="shared" si="125"/>
        <v>51</v>
      </c>
      <c r="N903" s="1" t="s">
        <v>249</v>
      </c>
      <c r="O903" s="1">
        <f t="shared" si="126"/>
        <v>105</v>
      </c>
      <c r="P903" s="1" t="s">
        <v>250</v>
      </c>
      <c r="Q903" s="1" t="s">
        <v>250</v>
      </c>
    </row>
    <row r="904" spans="2:17" x14ac:dyDescent="0.15">
      <c r="B904" s="8" t="str">
        <f>VLOOKUP(G904,角色!A:B,2,FALSE)</f>
        <v>炀烈</v>
      </c>
      <c r="C904" s="8" t="str">
        <f t="shared" ref="C904:C967" si="127">C$4&amp;F904</f>
        <v>主动技能3</v>
      </c>
      <c r="D904" s="8">
        <f t="shared" si="120"/>
        <v>18</v>
      </c>
      <c r="E904" s="8">
        <f t="shared" si="121"/>
        <v>19</v>
      </c>
      <c r="F904" s="8">
        <f t="shared" si="122"/>
        <v>3</v>
      </c>
      <c r="G904" s="8">
        <f t="shared" ref="G904:G967" si="128">IF((F904=1)*(D904=1),G903+1,G903)</f>
        <v>15</v>
      </c>
      <c r="H904" t="str">
        <f t="shared" si="123"/>
        <v>炀烈主动技能3等级18</v>
      </c>
      <c r="I904" t="str">
        <f t="shared" si="124"/>
        <v>炀烈主动技能3等级19</v>
      </c>
      <c r="J904" s="1">
        <v>898</v>
      </c>
      <c r="K904" s="1" t="e">
        <f>VLOOKUP(H904,主动技能!$A:$B,2,FALSE)</f>
        <v>#N/A</v>
      </c>
      <c r="L904" s="1">
        <f>_xlfn.IFNA(VLOOKUP(I904,主动技能!$A:$B,2,FALSE),0)</f>
        <v>0</v>
      </c>
      <c r="M904">
        <f t="shared" si="125"/>
        <v>54</v>
      </c>
      <c r="N904" s="1" t="s">
        <v>249</v>
      </c>
      <c r="O904" s="1">
        <f t="shared" si="126"/>
        <v>106</v>
      </c>
      <c r="P904" s="1" t="s">
        <v>250</v>
      </c>
      <c r="Q904" s="1" t="s">
        <v>250</v>
      </c>
    </row>
    <row r="905" spans="2:17" x14ac:dyDescent="0.15">
      <c r="B905" s="8" t="str">
        <f>VLOOKUP(G905,角色!A:B,2,FALSE)</f>
        <v>炀烈</v>
      </c>
      <c r="C905" s="8" t="str">
        <f t="shared" si="127"/>
        <v>主动技能3</v>
      </c>
      <c r="D905" s="8">
        <f t="shared" ref="D905:D968" si="129">IF(D904=D$5,1,D904+1)</f>
        <v>19</v>
      </c>
      <c r="E905" s="8">
        <f t="shared" ref="E905:E968" si="130">IF(E904=E$5,2,E904+1)</f>
        <v>20</v>
      </c>
      <c r="F905" s="8">
        <f t="shared" ref="F905:F968" si="131">IF(D905=1,IF(F904=$F$5,1,F904+1),F904)</f>
        <v>3</v>
      </c>
      <c r="G905" s="8">
        <f t="shared" si="128"/>
        <v>15</v>
      </c>
      <c r="H905" t="str">
        <f t="shared" si="123"/>
        <v>炀烈主动技能3等级19</v>
      </c>
      <c r="I905" t="str">
        <f t="shared" si="124"/>
        <v>炀烈主动技能3等级20</v>
      </c>
      <c r="J905" s="1">
        <v>899</v>
      </c>
      <c r="K905" s="1" t="e">
        <f>VLOOKUP(H905,主动技能!$A:$B,2,FALSE)</f>
        <v>#N/A</v>
      </c>
      <c r="L905" s="1">
        <f>_xlfn.IFNA(VLOOKUP(I905,主动技能!$A:$B,2,FALSE),0)</f>
        <v>0</v>
      </c>
      <c r="M905">
        <f t="shared" si="125"/>
        <v>57</v>
      </c>
      <c r="N905" s="1" t="s">
        <v>249</v>
      </c>
      <c r="O905" s="1">
        <f t="shared" si="126"/>
        <v>107</v>
      </c>
      <c r="P905" s="1" t="s">
        <v>250</v>
      </c>
      <c r="Q905" s="1" t="s">
        <v>250</v>
      </c>
    </row>
    <row r="906" spans="2:17" x14ac:dyDescent="0.15">
      <c r="B906" s="8" t="str">
        <f>VLOOKUP(G906,角色!A:B,2,FALSE)</f>
        <v>炀烈</v>
      </c>
      <c r="C906" s="8" t="str">
        <f t="shared" si="127"/>
        <v>主动技能3</v>
      </c>
      <c r="D906" s="8">
        <f t="shared" si="129"/>
        <v>20</v>
      </c>
      <c r="E906" s="8">
        <f t="shared" si="130"/>
        <v>21</v>
      </c>
      <c r="F906" s="8">
        <f t="shared" si="131"/>
        <v>3</v>
      </c>
      <c r="G906" s="8">
        <f t="shared" si="128"/>
        <v>15</v>
      </c>
      <c r="H906" t="str">
        <f t="shared" si="123"/>
        <v>炀烈主动技能3等级20</v>
      </c>
      <c r="I906" t="str">
        <f t="shared" si="124"/>
        <v>炀烈主动技能3等级21</v>
      </c>
      <c r="J906" s="1">
        <v>900</v>
      </c>
      <c r="K906" s="1" t="e">
        <f>VLOOKUP(H906,主动技能!$A:$B,2,FALSE)</f>
        <v>#N/A</v>
      </c>
      <c r="L906" s="1">
        <f>_xlfn.IFNA(VLOOKUP(I906,主动技能!$A:$B,2,FALSE),0)</f>
        <v>0</v>
      </c>
      <c r="M906">
        <f t="shared" si="125"/>
        <v>60</v>
      </c>
      <c r="N906" s="1" t="s">
        <v>249</v>
      </c>
      <c r="O906" s="1">
        <f t="shared" si="126"/>
        <v>108</v>
      </c>
      <c r="P906" s="1" t="s">
        <v>250</v>
      </c>
      <c r="Q906" s="1" t="s">
        <v>250</v>
      </c>
    </row>
    <row r="907" spans="2:17" x14ac:dyDescent="0.15">
      <c r="B907" s="8" t="str">
        <f>VLOOKUP(G907,角色!A:B,2,FALSE)</f>
        <v>炘诀</v>
      </c>
      <c r="C907" s="8" t="str">
        <f t="shared" si="127"/>
        <v>主动技能1</v>
      </c>
      <c r="D907" s="8">
        <f t="shared" si="129"/>
        <v>1</v>
      </c>
      <c r="E907" s="8">
        <f t="shared" si="130"/>
        <v>2</v>
      </c>
      <c r="F907" s="8">
        <f t="shared" si="131"/>
        <v>1</v>
      </c>
      <c r="G907" s="8">
        <f t="shared" si="128"/>
        <v>16</v>
      </c>
      <c r="H907" t="str">
        <f t="shared" si="123"/>
        <v>炘诀主动技能1等级1</v>
      </c>
      <c r="I907" t="str">
        <f t="shared" si="124"/>
        <v>炘诀主动技能1等级2</v>
      </c>
      <c r="J907" s="1">
        <v>901</v>
      </c>
      <c r="K907" s="1" t="e">
        <f>VLOOKUP(H907,主动技能!$A:$B,2,FALSE)</f>
        <v>#N/A</v>
      </c>
      <c r="L907" s="1">
        <f>_xlfn.IFNA(VLOOKUP(I907,主动技能!$A:$B,2,FALSE),0)</f>
        <v>0</v>
      </c>
      <c r="M907">
        <f t="shared" si="125"/>
        <v>3</v>
      </c>
      <c r="N907" s="1" t="s">
        <v>249</v>
      </c>
      <c r="O907" s="1">
        <f t="shared" si="126"/>
        <v>109</v>
      </c>
      <c r="P907" s="1" t="s">
        <v>250</v>
      </c>
      <c r="Q907" s="1" t="s">
        <v>250</v>
      </c>
    </row>
    <row r="908" spans="2:17" x14ac:dyDescent="0.15">
      <c r="B908" s="8" t="str">
        <f>VLOOKUP(G908,角色!A:B,2,FALSE)</f>
        <v>炘诀</v>
      </c>
      <c r="C908" s="8" t="str">
        <f t="shared" si="127"/>
        <v>主动技能1</v>
      </c>
      <c r="D908" s="8">
        <f t="shared" si="129"/>
        <v>2</v>
      </c>
      <c r="E908" s="8">
        <f t="shared" si="130"/>
        <v>3</v>
      </c>
      <c r="F908" s="8">
        <f t="shared" si="131"/>
        <v>1</v>
      </c>
      <c r="G908" s="8">
        <f t="shared" si="128"/>
        <v>16</v>
      </c>
      <c r="H908" t="str">
        <f t="shared" si="123"/>
        <v>炘诀主动技能1等级2</v>
      </c>
      <c r="I908" t="str">
        <f t="shared" si="124"/>
        <v>炘诀主动技能1等级3</v>
      </c>
      <c r="J908" s="1">
        <v>902</v>
      </c>
      <c r="K908" s="1" t="e">
        <f>VLOOKUP(H908,主动技能!$A:$B,2,FALSE)</f>
        <v>#N/A</v>
      </c>
      <c r="L908" s="1">
        <f>_xlfn.IFNA(VLOOKUP(I908,主动技能!$A:$B,2,FALSE),0)</f>
        <v>0</v>
      </c>
      <c r="M908">
        <f t="shared" si="125"/>
        <v>6</v>
      </c>
      <c r="N908" s="1" t="s">
        <v>249</v>
      </c>
      <c r="O908" s="1">
        <f t="shared" si="126"/>
        <v>110</v>
      </c>
      <c r="P908" s="1" t="s">
        <v>250</v>
      </c>
      <c r="Q908" s="1" t="s">
        <v>250</v>
      </c>
    </row>
    <row r="909" spans="2:17" x14ac:dyDescent="0.15">
      <c r="B909" s="8" t="str">
        <f>VLOOKUP(G909,角色!A:B,2,FALSE)</f>
        <v>炘诀</v>
      </c>
      <c r="C909" s="8" t="str">
        <f t="shared" si="127"/>
        <v>主动技能1</v>
      </c>
      <c r="D909" s="8">
        <f t="shared" si="129"/>
        <v>3</v>
      </c>
      <c r="E909" s="8">
        <f t="shared" si="130"/>
        <v>4</v>
      </c>
      <c r="F909" s="8">
        <f t="shared" si="131"/>
        <v>1</v>
      </c>
      <c r="G909" s="8">
        <f t="shared" si="128"/>
        <v>16</v>
      </c>
      <c r="H909" t="str">
        <f t="shared" si="123"/>
        <v>炘诀主动技能1等级3</v>
      </c>
      <c r="I909" t="str">
        <f t="shared" si="124"/>
        <v>炘诀主动技能1等级4</v>
      </c>
      <c r="J909" s="1">
        <v>903</v>
      </c>
      <c r="K909" s="1" t="e">
        <f>VLOOKUP(H909,主动技能!$A:$B,2,FALSE)</f>
        <v>#N/A</v>
      </c>
      <c r="L909" s="1">
        <f>_xlfn.IFNA(VLOOKUP(I909,主动技能!$A:$B,2,FALSE),0)</f>
        <v>0</v>
      </c>
      <c r="M909">
        <f t="shared" si="125"/>
        <v>9</v>
      </c>
      <c r="N909" s="1" t="s">
        <v>249</v>
      </c>
      <c r="O909" s="1">
        <f t="shared" si="126"/>
        <v>111</v>
      </c>
      <c r="P909" s="1" t="s">
        <v>250</v>
      </c>
      <c r="Q909" s="1" t="s">
        <v>250</v>
      </c>
    </row>
    <row r="910" spans="2:17" x14ac:dyDescent="0.15">
      <c r="B910" s="8" t="str">
        <f>VLOOKUP(G910,角色!A:B,2,FALSE)</f>
        <v>炘诀</v>
      </c>
      <c r="C910" s="8" t="str">
        <f t="shared" si="127"/>
        <v>主动技能1</v>
      </c>
      <c r="D910" s="8">
        <f t="shared" si="129"/>
        <v>4</v>
      </c>
      <c r="E910" s="8">
        <f t="shared" si="130"/>
        <v>5</v>
      </c>
      <c r="F910" s="8">
        <f t="shared" si="131"/>
        <v>1</v>
      </c>
      <c r="G910" s="8">
        <f t="shared" si="128"/>
        <v>16</v>
      </c>
      <c r="H910" t="str">
        <f t="shared" si="123"/>
        <v>炘诀主动技能1等级4</v>
      </c>
      <c r="I910" t="str">
        <f t="shared" si="124"/>
        <v>炘诀主动技能1等级5</v>
      </c>
      <c r="J910" s="1">
        <v>904</v>
      </c>
      <c r="K910" s="1" t="e">
        <f>VLOOKUP(H910,主动技能!$A:$B,2,FALSE)</f>
        <v>#N/A</v>
      </c>
      <c r="L910" s="1">
        <f>_xlfn.IFNA(VLOOKUP(I910,主动技能!$A:$B,2,FALSE),0)</f>
        <v>0</v>
      </c>
      <c r="M910">
        <f t="shared" si="125"/>
        <v>12</v>
      </c>
      <c r="N910" s="1" t="s">
        <v>249</v>
      </c>
      <c r="O910" s="1">
        <f t="shared" si="126"/>
        <v>112</v>
      </c>
      <c r="P910" s="1" t="s">
        <v>250</v>
      </c>
      <c r="Q910" s="1" t="s">
        <v>250</v>
      </c>
    </row>
    <row r="911" spans="2:17" x14ac:dyDescent="0.15">
      <c r="B911" s="8" t="str">
        <f>VLOOKUP(G911,角色!A:B,2,FALSE)</f>
        <v>炘诀</v>
      </c>
      <c r="C911" s="8" t="str">
        <f t="shared" si="127"/>
        <v>主动技能1</v>
      </c>
      <c r="D911" s="8">
        <f t="shared" si="129"/>
        <v>5</v>
      </c>
      <c r="E911" s="8">
        <f t="shared" si="130"/>
        <v>6</v>
      </c>
      <c r="F911" s="8">
        <f t="shared" si="131"/>
        <v>1</v>
      </c>
      <c r="G911" s="8">
        <f t="shared" si="128"/>
        <v>16</v>
      </c>
      <c r="H911" t="str">
        <f t="shared" si="123"/>
        <v>炘诀主动技能1等级5</v>
      </c>
      <c r="I911" t="str">
        <f t="shared" si="124"/>
        <v>炘诀主动技能1等级6</v>
      </c>
      <c r="J911" s="1">
        <v>905</v>
      </c>
      <c r="K911" s="1" t="e">
        <f>VLOOKUP(H911,主动技能!$A:$B,2,FALSE)</f>
        <v>#N/A</v>
      </c>
      <c r="L911" s="1">
        <f>_xlfn.IFNA(VLOOKUP(I911,主动技能!$A:$B,2,FALSE),0)</f>
        <v>0</v>
      </c>
      <c r="M911">
        <f t="shared" si="125"/>
        <v>15</v>
      </c>
      <c r="N911" s="1" t="s">
        <v>249</v>
      </c>
      <c r="O911" s="1">
        <f t="shared" si="126"/>
        <v>113</v>
      </c>
      <c r="P911" s="1" t="s">
        <v>250</v>
      </c>
      <c r="Q911" s="1" t="s">
        <v>250</v>
      </c>
    </row>
    <row r="912" spans="2:17" x14ac:dyDescent="0.15">
      <c r="B912" s="8" t="str">
        <f>VLOOKUP(G912,角色!A:B,2,FALSE)</f>
        <v>炘诀</v>
      </c>
      <c r="C912" s="8" t="str">
        <f t="shared" si="127"/>
        <v>主动技能1</v>
      </c>
      <c r="D912" s="8">
        <f t="shared" si="129"/>
        <v>6</v>
      </c>
      <c r="E912" s="8">
        <f t="shared" si="130"/>
        <v>7</v>
      </c>
      <c r="F912" s="8">
        <f t="shared" si="131"/>
        <v>1</v>
      </c>
      <c r="G912" s="8">
        <f t="shared" si="128"/>
        <v>16</v>
      </c>
      <c r="H912" t="str">
        <f t="shared" si="123"/>
        <v>炘诀主动技能1等级6</v>
      </c>
      <c r="I912" t="str">
        <f t="shared" si="124"/>
        <v>炘诀主动技能1等级7</v>
      </c>
      <c r="J912" s="1">
        <v>906</v>
      </c>
      <c r="K912" s="1" t="e">
        <f>VLOOKUP(H912,主动技能!$A:$B,2,FALSE)</f>
        <v>#N/A</v>
      </c>
      <c r="L912" s="1">
        <f>_xlfn.IFNA(VLOOKUP(I912,主动技能!$A:$B,2,FALSE),0)</f>
        <v>0</v>
      </c>
      <c r="M912">
        <f t="shared" si="125"/>
        <v>18</v>
      </c>
      <c r="N912" s="1" t="s">
        <v>249</v>
      </c>
      <c r="O912" s="1">
        <f t="shared" si="126"/>
        <v>114</v>
      </c>
      <c r="P912" s="1" t="s">
        <v>250</v>
      </c>
      <c r="Q912" s="1" t="s">
        <v>250</v>
      </c>
    </row>
    <row r="913" spans="2:17" x14ac:dyDescent="0.15">
      <c r="B913" s="8" t="str">
        <f>VLOOKUP(G913,角色!A:B,2,FALSE)</f>
        <v>炘诀</v>
      </c>
      <c r="C913" s="8" t="str">
        <f t="shared" si="127"/>
        <v>主动技能1</v>
      </c>
      <c r="D913" s="8">
        <f t="shared" si="129"/>
        <v>7</v>
      </c>
      <c r="E913" s="8">
        <f t="shared" si="130"/>
        <v>8</v>
      </c>
      <c r="F913" s="8">
        <f t="shared" si="131"/>
        <v>1</v>
      </c>
      <c r="G913" s="8">
        <f t="shared" si="128"/>
        <v>16</v>
      </c>
      <c r="H913" t="str">
        <f t="shared" si="123"/>
        <v>炘诀主动技能1等级7</v>
      </c>
      <c r="I913" t="str">
        <f t="shared" si="124"/>
        <v>炘诀主动技能1等级8</v>
      </c>
      <c r="J913" s="1">
        <v>907</v>
      </c>
      <c r="K913" s="1" t="e">
        <f>VLOOKUP(H913,主动技能!$A:$B,2,FALSE)</f>
        <v>#N/A</v>
      </c>
      <c r="L913" s="1">
        <f>_xlfn.IFNA(VLOOKUP(I913,主动技能!$A:$B,2,FALSE),0)</f>
        <v>0</v>
      </c>
      <c r="M913">
        <f t="shared" si="125"/>
        <v>21</v>
      </c>
      <c r="N913" s="1" t="s">
        <v>249</v>
      </c>
      <c r="O913" s="1">
        <f t="shared" si="126"/>
        <v>115</v>
      </c>
      <c r="P913" s="1" t="s">
        <v>250</v>
      </c>
      <c r="Q913" s="1" t="s">
        <v>250</v>
      </c>
    </row>
    <row r="914" spans="2:17" x14ac:dyDescent="0.15">
      <c r="B914" s="8" t="str">
        <f>VLOOKUP(G914,角色!A:B,2,FALSE)</f>
        <v>炘诀</v>
      </c>
      <c r="C914" s="8" t="str">
        <f t="shared" si="127"/>
        <v>主动技能1</v>
      </c>
      <c r="D914" s="8">
        <f t="shared" si="129"/>
        <v>8</v>
      </c>
      <c r="E914" s="8">
        <f t="shared" si="130"/>
        <v>9</v>
      </c>
      <c r="F914" s="8">
        <f t="shared" si="131"/>
        <v>1</v>
      </c>
      <c r="G914" s="8">
        <f t="shared" si="128"/>
        <v>16</v>
      </c>
      <c r="H914" t="str">
        <f t="shared" si="123"/>
        <v>炘诀主动技能1等级8</v>
      </c>
      <c r="I914" t="str">
        <f t="shared" si="124"/>
        <v>炘诀主动技能1等级9</v>
      </c>
      <c r="J914" s="1">
        <v>908</v>
      </c>
      <c r="K914" s="1" t="e">
        <f>VLOOKUP(H914,主动技能!$A:$B,2,FALSE)</f>
        <v>#N/A</v>
      </c>
      <c r="L914" s="1">
        <f>_xlfn.IFNA(VLOOKUP(I914,主动技能!$A:$B,2,FALSE),0)</f>
        <v>0</v>
      </c>
      <c r="M914">
        <f t="shared" si="125"/>
        <v>24</v>
      </c>
      <c r="N914" s="1" t="s">
        <v>249</v>
      </c>
      <c r="O914" s="1">
        <f t="shared" si="126"/>
        <v>116</v>
      </c>
      <c r="P914" s="1" t="s">
        <v>250</v>
      </c>
      <c r="Q914" s="1" t="s">
        <v>250</v>
      </c>
    </row>
    <row r="915" spans="2:17" x14ac:dyDescent="0.15">
      <c r="B915" s="8" t="str">
        <f>VLOOKUP(G915,角色!A:B,2,FALSE)</f>
        <v>炘诀</v>
      </c>
      <c r="C915" s="8" t="str">
        <f t="shared" si="127"/>
        <v>主动技能1</v>
      </c>
      <c r="D915" s="8">
        <f t="shared" si="129"/>
        <v>9</v>
      </c>
      <c r="E915" s="8">
        <f t="shared" si="130"/>
        <v>10</v>
      </c>
      <c r="F915" s="8">
        <f t="shared" si="131"/>
        <v>1</v>
      </c>
      <c r="G915" s="8">
        <f t="shared" si="128"/>
        <v>16</v>
      </c>
      <c r="H915" t="str">
        <f t="shared" si="123"/>
        <v>炘诀主动技能1等级9</v>
      </c>
      <c r="I915" t="str">
        <f t="shared" si="124"/>
        <v>炘诀主动技能1等级10</v>
      </c>
      <c r="J915" s="1">
        <v>909</v>
      </c>
      <c r="K915" s="1" t="e">
        <f>VLOOKUP(H915,主动技能!$A:$B,2,FALSE)</f>
        <v>#N/A</v>
      </c>
      <c r="L915" s="1">
        <f>_xlfn.IFNA(VLOOKUP(I915,主动技能!$A:$B,2,FALSE),0)</f>
        <v>0</v>
      </c>
      <c r="M915">
        <f t="shared" si="125"/>
        <v>27</v>
      </c>
      <c r="N915" s="1" t="s">
        <v>249</v>
      </c>
      <c r="O915" s="1">
        <f t="shared" si="126"/>
        <v>117</v>
      </c>
      <c r="P915" s="1" t="s">
        <v>250</v>
      </c>
      <c r="Q915" s="1" t="s">
        <v>250</v>
      </c>
    </row>
    <row r="916" spans="2:17" x14ac:dyDescent="0.15">
      <c r="B916" s="8" t="str">
        <f>VLOOKUP(G916,角色!A:B,2,FALSE)</f>
        <v>炘诀</v>
      </c>
      <c r="C916" s="8" t="str">
        <f t="shared" si="127"/>
        <v>主动技能1</v>
      </c>
      <c r="D916" s="8">
        <f t="shared" si="129"/>
        <v>10</v>
      </c>
      <c r="E916" s="8">
        <f t="shared" si="130"/>
        <v>11</v>
      </c>
      <c r="F916" s="8">
        <f t="shared" si="131"/>
        <v>1</v>
      </c>
      <c r="G916" s="8">
        <f t="shared" si="128"/>
        <v>16</v>
      </c>
      <c r="H916" t="str">
        <f t="shared" si="123"/>
        <v>炘诀主动技能1等级10</v>
      </c>
      <c r="I916" t="str">
        <f t="shared" si="124"/>
        <v>炘诀主动技能1等级11</v>
      </c>
      <c r="J916" s="1">
        <v>910</v>
      </c>
      <c r="K916" s="1" t="e">
        <f>VLOOKUP(H916,主动技能!$A:$B,2,FALSE)</f>
        <v>#N/A</v>
      </c>
      <c r="L916" s="1">
        <f>_xlfn.IFNA(VLOOKUP(I916,主动技能!$A:$B,2,FALSE),0)</f>
        <v>0</v>
      </c>
      <c r="M916">
        <f t="shared" si="125"/>
        <v>30</v>
      </c>
      <c r="N916" s="1" t="s">
        <v>249</v>
      </c>
      <c r="O916" s="1">
        <f t="shared" si="126"/>
        <v>118</v>
      </c>
      <c r="P916" s="1" t="s">
        <v>250</v>
      </c>
      <c r="Q916" s="1" t="s">
        <v>250</v>
      </c>
    </row>
    <row r="917" spans="2:17" x14ac:dyDescent="0.15">
      <c r="B917" s="8" t="str">
        <f>VLOOKUP(G917,角色!A:B,2,FALSE)</f>
        <v>炘诀</v>
      </c>
      <c r="C917" s="8" t="str">
        <f t="shared" si="127"/>
        <v>主动技能1</v>
      </c>
      <c r="D917" s="8">
        <f t="shared" si="129"/>
        <v>11</v>
      </c>
      <c r="E917" s="8">
        <f t="shared" si="130"/>
        <v>12</v>
      </c>
      <c r="F917" s="8">
        <f t="shared" si="131"/>
        <v>1</v>
      </c>
      <c r="G917" s="8">
        <f t="shared" si="128"/>
        <v>16</v>
      </c>
      <c r="H917" t="str">
        <f t="shared" si="123"/>
        <v>炘诀主动技能1等级11</v>
      </c>
      <c r="I917" t="str">
        <f t="shared" si="124"/>
        <v>炘诀主动技能1等级12</v>
      </c>
      <c r="J917" s="1">
        <v>911</v>
      </c>
      <c r="K917" s="1" t="e">
        <f>VLOOKUP(H917,主动技能!$A:$B,2,FALSE)</f>
        <v>#N/A</v>
      </c>
      <c r="L917" s="1">
        <f>_xlfn.IFNA(VLOOKUP(I917,主动技能!$A:$B,2,FALSE),0)</f>
        <v>0</v>
      </c>
      <c r="M917">
        <f t="shared" si="125"/>
        <v>33</v>
      </c>
      <c r="N917" s="1" t="s">
        <v>249</v>
      </c>
      <c r="O917" s="1">
        <f t="shared" si="126"/>
        <v>119</v>
      </c>
      <c r="P917" s="1" t="s">
        <v>250</v>
      </c>
      <c r="Q917" s="1" t="s">
        <v>250</v>
      </c>
    </row>
    <row r="918" spans="2:17" x14ac:dyDescent="0.15">
      <c r="B918" s="8" t="str">
        <f>VLOOKUP(G918,角色!A:B,2,FALSE)</f>
        <v>炘诀</v>
      </c>
      <c r="C918" s="8" t="str">
        <f t="shared" si="127"/>
        <v>主动技能1</v>
      </c>
      <c r="D918" s="8">
        <f t="shared" si="129"/>
        <v>12</v>
      </c>
      <c r="E918" s="8">
        <f t="shared" si="130"/>
        <v>13</v>
      </c>
      <c r="F918" s="8">
        <f t="shared" si="131"/>
        <v>1</v>
      </c>
      <c r="G918" s="8">
        <f t="shared" si="128"/>
        <v>16</v>
      </c>
      <c r="H918" t="str">
        <f t="shared" si="123"/>
        <v>炘诀主动技能1等级12</v>
      </c>
      <c r="I918" t="str">
        <f t="shared" si="124"/>
        <v>炘诀主动技能1等级13</v>
      </c>
      <c r="J918" s="1">
        <v>912</v>
      </c>
      <c r="K918" s="1" t="e">
        <f>VLOOKUP(H918,主动技能!$A:$B,2,FALSE)</f>
        <v>#N/A</v>
      </c>
      <c r="L918" s="1">
        <f>_xlfn.IFNA(VLOOKUP(I918,主动技能!$A:$B,2,FALSE),0)</f>
        <v>0</v>
      </c>
      <c r="M918">
        <f t="shared" si="125"/>
        <v>36</v>
      </c>
      <c r="N918" s="1" t="s">
        <v>249</v>
      </c>
      <c r="O918" s="1">
        <f t="shared" si="126"/>
        <v>120</v>
      </c>
      <c r="P918" s="1" t="s">
        <v>250</v>
      </c>
      <c r="Q918" s="1" t="s">
        <v>250</v>
      </c>
    </row>
    <row r="919" spans="2:17" x14ac:dyDescent="0.15">
      <c r="B919" s="8" t="str">
        <f>VLOOKUP(G919,角色!A:B,2,FALSE)</f>
        <v>炘诀</v>
      </c>
      <c r="C919" s="8" t="str">
        <f t="shared" si="127"/>
        <v>主动技能1</v>
      </c>
      <c r="D919" s="8">
        <f t="shared" si="129"/>
        <v>13</v>
      </c>
      <c r="E919" s="8">
        <f t="shared" si="130"/>
        <v>14</v>
      </c>
      <c r="F919" s="8">
        <f t="shared" si="131"/>
        <v>1</v>
      </c>
      <c r="G919" s="8">
        <f t="shared" si="128"/>
        <v>16</v>
      </c>
      <c r="H919" t="str">
        <f t="shared" si="123"/>
        <v>炘诀主动技能1等级13</v>
      </c>
      <c r="I919" t="str">
        <f t="shared" si="124"/>
        <v>炘诀主动技能1等级14</v>
      </c>
      <c r="J919" s="1">
        <v>913</v>
      </c>
      <c r="K919" s="1" t="e">
        <f>VLOOKUP(H919,主动技能!$A:$B,2,FALSE)</f>
        <v>#N/A</v>
      </c>
      <c r="L919" s="1">
        <f>_xlfn.IFNA(VLOOKUP(I919,主动技能!$A:$B,2,FALSE),0)</f>
        <v>0</v>
      </c>
      <c r="M919">
        <f t="shared" si="125"/>
        <v>39</v>
      </c>
      <c r="N919" s="1" t="s">
        <v>249</v>
      </c>
      <c r="O919" s="1">
        <f t="shared" si="126"/>
        <v>121</v>
      </c>
      <c r="P919" s="1" t="s">
        <v>250</v>
      </c>
      <c r="Q919" s="1" t="s">
        <v>250</v>
      </c>
    </row>
    <row r="920" spans="2:17" x14ac:dyDescent="0.15">
      <c r="B920" s="8" t="str">
        <f>VLOOKUP(G920,角色!A:B,2,FALSE)</f>
        <v>炘诀</v>
      </c>
      <c r="C920" s="8" t="str">
        <f t="shared" si="127"/>
        <v>主动技能1</v>
      </c>
      <c r="D920" s="8">
        <f t="shared" si="129"/>
        <v>14</v>
      </c>
      <c r="E920" s="8">
        <f t="shared" si="130"/>
        <v>15</v>
      </c>
      <c r="F920" s="8">
        <f t="shared" si="131"/>
        <v>1</v>
      </c>
      <c r="G920" s="8">
        <f t="shared" si="128"/>
        <v>16</v>
      </c>
      <c r="H920" t="str">
        <f t="shared" ref="H920:H983" si="132">$B920&amp;$C920&amp;D$6&amp;D920</f>
        <v>炘诀主动技能1等级14</v>
      </c>
      <c r="I920" t="str">
        <f t="shared" ref="I920:I983" si="133">$B920&amp;$C920&amp;E$6&amp;E920</f>
        <v>炘诀主动技能1等级15</v>
      </c>
      <c r="J920" s="1">
        <v>914</v>
      </c>
      <c r="K920" s="1" t="e">
        <f>VLOOKUP(H920,主动技能!$A:$B,2,FALSE)</f>
        <v>#N/A</v>
      </c>
      <c r="L920" s="1">
        <f>_xlfn.IFNA(VLOOKUP(I920,主动技能!$A:$B,2,FALSE),0)</f>
        <v>0</v>
      </c>
      <c r="M920">
        <f t="shared" si="125"/>
        <v>42</v>
      </c>
      <c r="N920" s="1" t="s">
        <v>249</v>
      </c>
      <c r="O920" s="1">
        <f t="shared" si="126"/>
        <v>122</v>
      </c>
      <c r="P920" s="1" t="s">
        <v>250</v>
      </c>
      <c r="Q920" s="1" t="s">
        <v>250</v>
      </c>
    </row>
    <row r="921" spans="2:17" x14ac:dyDescent="0.15">
      <c r="B921" s="8" t="str">
        <f>VLOOKUP(G921,角色!A:B,2,FALSE)</f>
        <v>炘诀</v>
      </c>
      <c r="C921" s="8" t="str">
        <f t="shared" si="127"/>
        <v>主动技能1</v>
      </c>
      <c r="D921" s="8">
        <f t="shared" si="129"/>
        <v>15</v>
      </c>
      <c r="E921" s="8">
        <f t="shared" si="130"/>
        <v>16</v>
      </c>
      <c r="F921" s="8">
        <f t="shared" si="131"/>
        <v>1</v>
      </c>
      <c r="G921" s="8">
        <f t="shared" si="128"/>
        <v>16</v>
      </c>
      <c r="H921" t="str">
        <f t="shared" si="132"/>
        <v>炘诀主动技能1等级15</v>
      </c>
      <c r="I921" t="str">
        <f t="shared" si="133"/>
        <v>炘诀主动技能1等级16</v>
      </c>
      <c r="J921" s="1">
        <v>915</v>
      </c>
      <c r="K921" s="1" t="e">
        <f>VLOOKUP(H921,主动技能!$A:$B,2,FALSE)</f>
        <v>#N/A</v>
      </c>
      <c r="L921" s="1">
        <f>_xlfn.IFNA(VLOOKUP(I921,主动技能!$A:$B,2,FALSE),0)</f>
        <v>0</v>
      </c>
      <c r="M921">
        <f t="shared" si="125"/>
        <v>45</v>
      </c>
      <c r="N921" s="1" t="s">
        <v>249</v>
      </c>
      <c r="O921" s="1">
        <f t="shared" si="126"/>
        <v>123</v>
      </c>
      <c r="P921" s="1" t="s">
        <v>250</v>
      </c>
      <c r="Q921" s="1" t="s">
        <v>250</v>
      </c>
    </row>
    <row r="922" spans="2:17" x14ac:dyDescent="0.15">
      <c r="B922" s="8" t="str">
        <f>VLOOKUP(G922,角色!A:B,2,FALSE)</f>
        <v>炘诀</v>
      </c>
      <c r="C922" s="8" t="str">
        <f t="shared" si="127"/>
        <v>主动技能1</v>
      </c>
      <c r="D922" s="8">
        <f t="shared" si="129"/>
        <v>16</v>
      </c>
      <c r="E922" s="8">
        <f t="shared" si="130"/>
        <v>17</v>
      </c>
      <c r="F922" s="8">
        <f t="shared" si="131"/>
        <v>1</v>
      </c>
      <c r="G922" s="8">
        <f t="shared" si="128"/>
        <v>16</v>
      </c>
      <c r="H922" t="str">
        <f t="shared" si="132"/>
        <v>炘诀主动技能1等级16</v>
      </c>
      <c r="I922" t="str">
        <f t="shared" si="133"/>
        <v>炘诀主动技能1等级17</v>
      </c>
      <c r="J922" s="1">
        <v>916</v>
      </c>
      <c r="K922" s="1" t="e">
        <f>VLOOKUP(H922,主动技能!$A:$B,2,FALSE)</f>
        <v>#N/A</v>
      </c>
      <c r="L922" s="1">
        <f>_xlfn.IFNA(VLOOKUP(I922,主动技能!$A:$B,2,FALSE),0)</f>
        <v>0</v>
      </c>
      <c r="M922">
        <f t="shared" si="125"/>
        <v>48</v>
      </c>
      <c r="N922" s="1" t="s">
        <v>249</v>
      </c>
      <c r="O922" s="1">
        <f t="shared" si="126"/>
        <v>124</v>
      </c>
      <c r="P922" s="1" t="s">
        <v>250</v>
      </c>
      <c r="Q922" s="1" t="s">
        <v>250</v>
      </c>
    </row>
    <row r="923" spans="2:17" x14ac:dyDescent="0.15">
      <c r="B923" s="8" t="str">
        <f>VLOOKUP(G923,角色!A:B,2,FALSE)</f>
        <v>炘诀</v>
      </c>
      <c r="C923" s="8" t="str">
        <f t="shared" si="127"/>
        <v>主动技能1</v>
      </c>
      <c r="D923" s="8">
        <f t="shared" si="129"/>
        <v>17</v>
      </c>
      <c r="E923" s="8">
        <f t="shared" si="130"/>
        <v>18</v>
      </c>
      <c r="F923" s="8">
        <f t="shared" si="131"/>
        <v>1</v>
      </c>
      <c r="G923" s="8">
        <f t="shared" si="128"/>
        <v>16</v>
      </c>
      <c r="H923" t="str">
        <f t="shared" si="132"/>
        <v>炘诀主动技能1等级17</v>
      </c>
      <c r="I923" t="str">
        <f t="shared" si="133"/>
        <v>炘诀主动技能1等级18</v>
      </c>
      <c r="J923" s="1">
        <v>917</v>
      </c>
      <c r="K923" s="1" t="e">
        <f>VLOOKUP(H923,主动技能!$A:$B,2,FALSE)</f>
        <v>#N/A</v>
      </c>
      <c r="L923" s="1">
        <f>_xlfn.IFNA(VLOOKUP(I923,主动技能!$A:$B,2,FALSE),0)</f>
        <v>0</v>
      </c>
      <c r="M923">
        <f t="shared" si="125"/>
        <v>51</v>
      </c>
      <c r="N923" s="1" t="s">
        <v>249</v>
      </c>
      <c r="O923" s="1">
        <f t="shared" si="126"/>
        <v>125</v>
      </c>
      <c r="P923" s="1" t="s">
        <v>250</v>
      </c>
      <c r="Q923" s="1" t="s">
        <v>250</v>
      </c>
    </row>
    <row r="924" spans="2:17" x14ac:dyDescent="0.15">
      <c r="B924" s="8" t="str">
        <f>VLOOKUP(G924,角色!A:B,2,FALSE)</f>
        <v>炘诀</v>
      </c>
      <c r="C924" s="8" t="str">
        <f t="shared" si="127"/>
        <v>主动技能1</v>
      </c>
      <c r="D924" s="8">
        <f t="shared" si="129"/>
        <v>18</v>
      </c>
      <c r="E924" s="8">
        <f t="shared" si="130"/>
        <v>19</v>
      </c>
      <c r="F924" s="8">
        <f t="shared" si="131"/>
        <v>1</v>
      </c>
      <c r="G924" s="8">
        <f t="shared" si="128"/>
        <v>16</v>
      </c>
      <c r="H924" t="str">
        <f t="shared" si="132"/>
        <v>炘诀主动技能1等级18</v>
      </c>
      <c r="I924" t="str">
        <f t="shared" si="133"/>
        <v>炘诀主动技能1等级19</v>
      </c>
      <c r="J924" s="1">
        <v>918</v>
      </c>
      <c r="K924" s="1" t="e">
        <f>VLOOKUP(H924,主动技能!$A:$B,2,FALSE)</f>
        <v>#N/A</v>
      </c>
      <c r="L924" s="1">
        <f>_xlfn.IFNA(VLOOKUP(I924,主动技能!$A:$B,2,FALSE),0)</f>
        <v>0</v>
      </c>
      <c r="M924">
        <f t="shared" ref="M924:M987" si="134">M904</f>
        <v>54</v>
      </c>
      <c r="N924" s="1" t="s">
        <v>249</v>
      </c>
      <c r="O924" s="1">
        <f t="shared" si="126"/>
        <v>126</v>
      </c>
      <c r="P924" s="1" t="s">
        <v>250</v>
      </c>
      <c r="Q924" s="1" t="s">
        <v>250</v>
      </c>
    </row>
    <row r="925" spans="2:17" x14ac:dyDescent="0.15">
      <c r="B925" s="8" t="str">
        <f>VLOOKUP(G925,角色!A:B,2,FALSE)</f>
        <v>炘诀</v>
      </c>
      <c r="C925" s="8" t="str">
        <f t="shared" si="127"/>
        <v>主动技能1</v>
      </c>
      <c r="D925" s="8">
        <f t="shared" si="129"/>
        <v>19</v>
      </c>
      <c r="E925" s="8">
        <f t="shared" si="130"/>
        <v>20</v>
      </c>
      <c r="F925" s="8">
        <f t="shared" si="131"/>
        <v>1</v>
      </c>
      <c r="G925" s="8">
        <f t="shared" si="128"/>
        <v>16</v>
      </c>
      <c r="H925" t="str">
        <f t="shared" si="132"/>
        <v>炘诀主动技能1等级19</v>
      </c>
      <c r="I925" t="str">
        <f t="shared" si="133"/>
        <v>炘诀主动技能1等级20</v>
      </c>
      <c r="J925" s="1">
        <v>919</v>
      </c>
      <c r="K925" s="1" t="e">
        <f>VLOOKUP(H925,主动技能!$A:$B,2,FALSE)</f>
        <v>#N/A</v>
      </c>
      <c r="L925" s="1">
        <f>_xlfn.IFNA(VLOOKUP(I925,主动技能!$A:$B,2,FALSE),0)</f>
        <v>0</v>
      </c>
      <c r="M925">
        <f t="shared" si="134"/>
        <v>57</v>
      </c>
      <c r="N925" s="1" t="s">
        <v>249</v>
      </c>
      <c r="O925" s="1">
        <f t="shared" si="126"/>
        <v>127</v>
      </c>
      <c r="P925" s="1" t="s">
        <v>250</v>
      </c>
      <c r="Q925" s="1" t="s">
        <v>250</v>
      </c>
    </row>
    <row r="926" spans="2:17" x14ac:dyDescent="0.15">
      <c r="B926" s="8" t="str">
        <f>VLOOKUP(G926,角色!A:B,2,FALSE)</f>
        <v>炘诀</v>
      </c>
      <c r="C926" s="8" t="str">
        <f t="shared" si="127"/>
        <v>主动技能1</v>
      </c>
      <c r="D926" s="8">
        <f t="shared" si="129"/>
        <v>20</v>
      </c>
      <c r="E926" s="8">
        <f t="shared" si="130"/>
        <v>21</v>
      </c>
      <c r="F926" s="8">
        <f t="shared" si="131"/>
        <v>1</v>
      </c>
      <c r="G926" s="8">
        <f t="shared" si="128"/>
        <v>16</v>
      </c>
      <c r="H926" t="str">
        <f t="shared" si="132"/>
        <v>炘诀主动技能1等级20</v>
      </c>
      <c r="I926" t="str">
        <f t="shared" si="133"/>
        <v>炘诀主动技能1等级21</v>
      </c>
      <c r="J926" s="1">
        <v>920</v>
      </c>
      <c r="K926" s="1" t="e">
        <f>VLOOKUP(H926,主动技能!$A:$B,2,FALSE)</f>
        <v>#N/A</v>
      </c>
      <c r="L926" s="1">
        <f>_xlfn.IFNA(VLOOKUP(I926,主动技能!$A:$B,2,FALSE),0)</f>
        <v>0</v>
      </c>
      <c r="M926">
        <f t="shared" si="134"/>
        <v>60</v>
      </c>
      <c r="N926" s="1" t="s">
        <v>249</v>
      </c>
      <c r="O926" s="1">
        <f t="shared" si="126"/>
        <v>128</v>
      </c>
      <c r="P926" s="1" t="s">
        <v>250</v>
      </c>
      <c r="Q926" s="1" t="s">
        <v>250</v>
      </c>
    </row>
    <row r="927" spans="2:17" x14ac:dyDescent="0.15">
      <c r="B927" s="8" t="str">
        <f>VLOOKUP(G927,角色!A:B,2,FALSE)</f>
        <v>炘诀</v>
      </c>
      <c r="C927" s="8" t="str">
        <f t="shared" si="127"/>
        <v>主动技能2</v>
      </c>
      <c r="D927" s="8">
        <f t="shared" si="129"/>
        <v>1</v>
      </c>
      <c r="E927" s="8">
        <f t="shared" si="130"/>
        <v>2</v>
      </c>
      <c r="F927" s="8">
        <f t="shared" si="131"/>
        <v>2</v>
      </c>
      <c r="G927" s="8">
        <f t="shared" si="128"/>
        <v>16</v>
      </c>
      <c r="H927" t="str">
        <f t="shared" si="132"/>
        <v>炘诀主动技能2等级1</v>
      </c>
      <c r="I927" t="str">
        <f t="shared" si="133"/>
        <v>炘诀主动技能2等级2</v>
      </c>
      <c r="J927" s="1">
        <v>921</v>
      </c>
      <c r="K927" s="1" t="e">
        <f>VLOOKUP(H927,主动技能!$A:$B,2,FALSE)</f>
        <v>#N/A</v>
      </c>
      <c r="L927" s="1">
        <f>_xlfn.IFNA(VLOOKUP(I927,主动技能!$A:$B,2,FALSE),0)</f>
        <v>0</v>
      </c>
      <c r="M927">
        <f t="shared" si="134"/>
        <v>3</v>
      </c>
      <c r="N927" s="1" t="s">
        <v>249</v>
      </c>
      <c r="O927" s="1">
        <f t="shared" si="126"/>
        <v>129</v>
      </c>
      <c r="P927" s="1" t="s">
        <v>250</v>
      </c>
      <c r="Q927" s="1" t="s">
        <v>250</v>
      </c>
    </row>
    <row r="928" spans="2:17" x14ac:dyDescent="0.15">
      <c r="B928" s="8" t="str">
        <f>VLOOKUP(G928,角色!A:B,2,FALSE)</f>
        <v>炘诀</v>
      </c>
      <c r="C928" s="8" t="str">
        <f t="shared" si="127"/>
        <v>主动技能2</v>
      </c>
      <c r="D928" s="8">
        <f t="shared" si="129"/>
        <v>2</v>
      </c>
      <c r="E928" s="8">
        <f t="shared" si="130"/>
        <v>3</v>
      </c>
      <c r="F928" s="8">
        <f t="shared" si="131"/>
        <v>2</v>
      </c>
      <c r="G928" s="8">
        <f t="shared" si="128"/>
        <v>16</v>
      </c>
      <c r="H928" t="str">
        <f t="shared" si="132"/>
        <v>炘诀主动技能2等级2</v>
      </c>
      <c r="I928" t="str">
        <f t="shared" si="133"/>
        <v>炘诀主动技能2等级3</v>
      </c>
      <c r="J928" s="1">
        <v>922</v>
      </c>
      <c r="K928" s="1" t="e">
        <f>VLOOKUP(H928,主动技能!$A:$B,2,FALSE)</f>
        <v>#N/A</v>
      </c>
      <c r="L928" s="1">
        <f>_xlfn.IFNA(VLOOKUP(I928,主动技能!$A:$B,2,FALSE),0)</f>
        <v>0</v>
      </c>
      <c r="M928">
        <f t="shared" si="134"/>
        <v>6</v>
      </c>
      <c r="N928" s="1" t="s">
        <v>249</v>
      </c>
      <c r="O928" s="1">
        <f t="shared" si="126"/>
        <v>130</v>
      </c>
      <c r="P928" s="1" t="s">
        <v>250</v>
      </c>
      <c r="Q928" s="1" t="s">
        <v>250</v>
      </c>
    </row>
    <row r="929" spans="2:17" x14ac:dyDescent="0.15">
      <c r="B929" s="8" t="str">
        <f>VLOOKUP(G929,角色!A:B,2,FALSE)</f>
        <v>炘诀</v>
      </c>
      <c r="C929" s="8" t="str">
        <f t="shared" si="127"/>
        <v>主动技能2</v>
      </c>
      <c r="D929" s="8">
        <f t="shared" si="129"/>
        <v>3</v>
      </c>
      <c r="E929" s="8">
        <f t="shared" si="130"/>
        <v>4</v>
      </c>
      <c r="F929" s="8">
        <f t="shared" si="131"/>
        <v>2</v>
      </c>
      <c r="G929" s="8">
        <f t="shared" si="128"/>
        <v>16</v>
      </c>
      <c r="H929" t="str">
        <f t="shared" si="132"/>
        <v>炘诀主动技能2等级3</v>
      </c>
      <c r="I929" t="str">
        <f t="shared" si="133"/>
        <v>炘诀主动技能2等级4</v>
      </c>
      <c r="J929" s="1">
        <v>923</v>
      </c>
      <c r="K929" s="1" t="e">
        <f>VLOOKUP(H929,主动技能!$A:$B,2,FALSE)</f>
        <v>#N/A</v>
      </c>
      <c r="L929" s="1">
        <f>_xlfn.IFNA(VLOOKUP(I929,主动技能!$A:$B,2,FALSE),0)</f>
        <v>0</v>
      </c>
      <c r="M929">
        <f t="shared" si="134"/>
        <v>9</v>
      </c>
      <c r="N929" s="1" t="s">
        <v>249</v>
      </c>
      <c r="O929" s="1">
        <f t="shared" si="126"/>
        <v>131</v>
      </c>
      <c r="P929" s="1" t="s">
        <v>250</v>
      </c>
      <c r="Q929" s="1" t="s">
        <v>250</v>
      </c>
    </row>
    <row r="930" spans="2:17" x14ac:dyDescent="0.15">
      <c r="B930" s="8" t="str">
        <f>VLOOKUP(G930,角色!A:B,2,FALSE)</f>
        <v>炘诀</v>
      </c>
      <c r="C930" s="8" t="str">
        <f t="shared" si="127"/>
        <v>主动技能2</v>
      </c>
      <c r="D930" s="8">
        <f t="shared" si="129"/>
        <v>4</v>
      </c>
      <c r="E930" s="8">
        <f t="shared" si="130"/>
        <v>5</v>
      </c>
      <c r="F930" s="8">
        <f t="shared" si="131"/>
        <v>2</v>
      </c>
      <c r="G930" s="8">
        <f t="shared" si="128"/>
        <v>16</v>
      </c>
      <c r="H930" t="str">
        <f t="shared" si="132"/>
        <v>炘诀主动技能2等级4</v>
      </c>
      <c r="I930" t="str">
        <f t="shared" si="133"/>
        <v>炘诀主动技能2等级5</v>
      </c>
      <c r="J930" s="1">
        <v>924</v>
      </c>
      <c r="K930" s="1" t="e">
        <f>VLOOKUP(H930,主动技能!$A:$B,2,FALSE)</f>
        <v>#N/A</v>
      </c>
      <c r="L930" s="1">
        <f>_xlfn.IFNA(VLOOKUP(I930,主动技能!$A:$B,2,FALSE),0)</f>
        <v>0</v>
      </c>
      <c r="M930">
        <f t="shared" si="134"/>
        <v>12</v>
      </c>
      <c r="N930" s="1" t="s">
        <v>249</v>
      </c>
      <c r="O930" s="1">
        <f t="shared" si="126"/>
        <v>132</v>
      </c>
      <c r="P930" s="1" t="s">
        <v>250</v>
      </c>
      <c r="Q930" s="1" t="s">
        <v>250</v>
      </c>
    </row>
    <row r="931" spans="2:17" x14ac:dyDescent="0.15">
      <c r="B931" s="8" t="str">
        <f>VLOOKUP(G931,角色!A:B,2,FALSE)</f>
        <v>炘诀</v>
      </c>
      <c r="C931" s="8" t="str">
        <f t="shared" si="127"/>
        <v>主动技能2</v>
      </c>
      <c r="D931" s="8">
        <f t="shared" si="129"/>
        <v>5</v>
      </c>
      <c r="E931" s="8">
        <f t="shared" si="130"/>
        <v>6</v>
      </c>
      <c r="F931" s="8">
        <f t="shared" si="131"/>
        <v>2</v>
      </c>
      <c r="G931" s="8">
        <f t="shared" si="128"/>
        <v>16</v>
      </c>
      <c r="H931" t="str">
        <f t="shared" si="132"/>
        <v>炘诀主动技能2等级5</v>
      </c>
      <c r="I931" t="str">
        <f t="shared" si="133"/>
        <v>炘诀主动技能2等级6</v>
      </c>
      <c r="J931" s="1">
        <v>925</v>
      </c>
      <c r="K931" s="1" t="e">
        <f>VLOOKUP(H931,主动技能!$A:$B,2,FALSE)</f>
        <v>#N/A</v>
      </c>
      <c r="L931" s="1">
        <f>_xlfn.IFNA(VLOOKUP(I931,主动技能!$A:$B,2,FALSE),0)</f>
        <v>0</v>
      </c>
      <c r="M931">
        <f t="shared" si="134"/>
        <v>15</v>
      </c>
      <c r="N931" s="1" t="s">
        <v>249</v>
      </c>
      <c r="O931" s="1">
        <f t="shared" si="126"/>
        <v>133</v>
      </c>
      <c r="P931" s="1" t="s">
        <v>250</v>
      </c>
      <c r="Q931" s="1" t="s">
        <v>250</v>
      </c>
    </row>
    <row r="932" spans="2:17" x14ac:dyDescent="0.15">
      <c r="B932" s="8" t="str">
        <f>VLOOKUP(G932,角色!A:B,2,FALSE)</f>
        <v>炘诀</v>
      </c>
      <c r="C932" s="8" t="str">
        <f t="shared" si="127"/>
        <v>主动技能2</v>
      </c>
      <c r="D932" s="8">
        <f t="shared" si="129"/>
        <v>6</v>
      </c>
      <c r="E932" s="8">
        <f t="shared" si="130"/>
        <v>7</v>
      </c>
      <c r="F932" s="8">
        <f t="shared" si="131"/>
        <v>2</v>
      </c>
      <c r="G932" s="8">
        <f t="shared" si="128"/>
        <v>16</v>
      </c>
      <c r="H932" t="str">
        <f t="shared" si="132"/>
        <v>炘诀主动技能2等级6</v>
      </c>
      <c r="I932" t="str">
        <f t="shared" si="133"/>
        <v>炘诀主动技能2等级7</v>
      </c>
      <c r="J932" s="1">
        <v>926</v>
      </c>
      <c r="K932" s="1" t="e">
        <f>VLOOKUP(H932,主动技能!$A:$B,2,FALSE)</f>
        <v>#N/A</v>
      </c>
      <c r="L932" s="1">
        <f>_xlfn.IFNA(VLOOKUP(I932,主动技能!$A:$B,2,FALSE),0)</f>
        <v>0</v>
      </c>
      <c r="M932">
        <f t="shared" si="134"/>
        <v>18</v>
      </c>
      <c r="N932" s="1" t="s">
        <v>249</v>
      </c>
      <c r="O932" s="1">
        <f t="shared" si="126"/>
        <v>134</v>
      </c>
      <c r="P932" s="1" t="s">
        <v>250</v>
      </c>
      <c r="Q932" s="1" t="s">
        <v>250</v>
      </c>
    </row>
    <row r="933" spans="2:17" x14ac:dyDescent="0.15">
      <c r="B933" s="8" t="str">
        <f>VLOOKUP(G933,角色!A:B,2,FALSE)</f>
        <v>炘诀</v>
      </c>
      <c r="C933" s="8" t="str">
        <f t="shared" si="127"/>
        <v>主动技能2</v>
      </c>
      <c r="D933" s="8">
        <f t="shared" si="129"/>
        <v>7</v>
      </c>
      <c r="E933" s="8">
        <f t="shared" si="130"/>
        <v>8</v>
      </c>
      <c r="F933" s="8">
        <f t="shared" si="131"/>
        <v>2</v>
      </c>
      <c r="G933" s="8">
        <f t="shared" si="128"/>
        <v>16</v>
      </c>
      <c r="H933" t="str">
        <f t="shared" si="132"/>
        <v>炘诀主动技能2等级7</v>
      </c>
      <c r="I933" t="str">
        <f t="shared" si="133"/>
        <v>炘诀主动技能2等级8</v>
      </c>
      <c r="J933" s="1">
        <v>927</v>
      </c>
      <c r="K933" s="1" t="e">
        <f>VLOOKUP(H933,主动技能!$A:$B,2,FALSE)</f>
        <v>#N/A</v>
      </c>
      <c r="L933" s="1">
        <f>_xlfn.IFNA(VLOOKUP(I933,主动技能!$A:$B,2,FALSE),0)</f>
        <v>0</v>
      </c>
      <c r="M933">
        <f t="shared" si="134"/>
        <v>21</v>
      </c>
      <c r="N933" s="1" t="s">
        <v>249</v>
      </c>
      <c r="O933" s="1">
        <f t="shared" si="126"/>
        <v>135</v>
      </c>
      <c r="P933" s="1" t="s">
        <v>250</v>
      </c>
      <c r="Q933" s="1" t="s">
        <v>250</v>
      </c>
    </row>
    <row r="934" spans="2:17" x14ac:dyDescent="0.15">
      <c r="B934" s="8" t="str">
        <f>VLOOKUP(G934,角色!A:B,2,FALSE)</f>
        <v>炘诀</v>
      </c>
      <c r="C934" s="8" t="str">
        <f t="shared" si="127"/>
        <v>主动技能2</v>
      </c>
      <c r="D934" s="8">
        <f t="shared" si="129"/>
        <v>8</v>
      </c>
      <c r="E934" s="8">
        <f t="shared" si="130"/>
        <v>9</v>
      </c>
      <c r="F934" s="8">
        <f t="shared" si="131"/>
        <v>2</v>
      </c>
      <c r="G934" s="8">
        <f t="shared" si="128"/>
        <v>16</v>
      </c>
      <c r="H934" t="str">
        <f t="shared" si="132"/>
        <v>炘诀主动技能2等级8</v>
      </c>
      <c r="I934" t="str">
        <f t="shared" si="133"/>
        <v>炘诀主动技能2等级9</v>
      </c>
      <c r="J934" s="1">
        <v>928</v>
      </c>
      <c r="K934" s="1" t="e">
        <f>VLOOKUP(H934,主动技能!$A:$B,2,FALSE)</f>
        <v>#N/A</v>
      </c>
      <c r="L934" s="1">
        <f>_xlfn.IFNA(VLOOKUP(I934,主动技能!$A:$B,2,FALSE),0)</f>
        <v>0</v>
      </c>
      <c r="M934">
        <f t="shared" si="134"/>
        <v>24</v>
      </c>
      <c r="N934" s="1" t="s">
        <v>249</v>
      </c>
      <c r="O934" s="1">
        <f t="shared" si="126"/>
        <v>136</v>
      </c>
      <c r="P934" s="1" t="s">
        <v>250</v>
      </c>
      <c r="Q934" s="1" t="s">
        <v>250</v>
      </c>
    </row>
    <row r="935" spans="2:17" x14ac:dyDescent="0.15">
      <c r="B935" s="8" t="str">
        <f>VLOOKUP(G935,角色!A:B,2,FALSE)</f>
        <v>炘诀</v>
      </c>
      <c r="C935" s="8" t="str">
        <f t="shared" si="127"/>
        <v>主动技能2</v>
      </c>
      <c r="D935" s="8">
        <f t="shared" si="129"/>
        <v>9</v>
      </c>
      <c r="E935" s="8">
        <f t="shared" si="130"/>
        <v>10</v>
      </c>
      <c r="F935" s="8">
        <f t="shared" si="131"/>
        <v>2</v>
      </c>
      <c r="G935" s="8">
        <f t="shared" si="128"/>
        <v>16</v>
      </c>
      <c r="H935" t="str">
        <f t="shared" si="132"/>
        <v>炘诀主动技能2等级9</v>
      </c>
      <c r="I935" t="str">
        <f t="shared" si="133"/>
        <v>炘诀主动技能2等级10</v>
      </c>
      <c r="J935" s="1">
        <v>929</v>
      </c>
      <c r="K935" s="1" t="e">
        <f>VLOOKUP(H935,主动技能!$A:$B,2,FALSE)</f>
        <v>#N/A</v>
      </c>
      <c r="L935" s="1">
        <f>_xlfn.IFNA(VLOOKUP(I935,主动技能!$A:$B,2,FALSE),0)</f>
        <v>0</v>
      </c>
      <c r="M935">
        <f t="shared" si="134"/>
        <v>27</v>
      </c>
      <c r="N935" s="1" t="s">
        <v>249</v>
      </c>
      <c r="O935" s="1">
        <f t="shared" si="126"/>
        <v>137</v>
      </c>
      <c r="P935" s="1" t="s">
        <v>250</v>
      </c>
      <c r="Q935" s="1" t="s">
        <v>250</v>
      </c>
    </row>
    <row r="936" spans="2:17" x14ac:dyDescent="0.15">
      <c r="B936" s="8" t="str">
        <f>VLOOKUP(G936,角色!A:B,2,FALSE)</f>
        <v>炘诀</v>
      </c>
      <c r="C936" s="8" t="str">
        <f t="shared" si="127"/>
        <v>主动技能2</v>
      </c>
      <c r="D936" s="8">
        <f t="shared" si="129"/>
        <v>10</v>
      </c>
      <c r="E936" s="8">
        <f t="shared" si="130"/>
        <v>11</v>
      </c>
      <c r="F936" s="8">
        <f t="shared" si="131"/>
        <v>2</v>
      </c>
      <c r="G936" s="8">
        <f t="shared" si="128"/>
        <v>16</v>
      </c>
      <c r="H936" t="str">
        <f t="shared" si="132"/>
        <v>炘诀主动技能2等级10</v>
      </c>
      <c r="I936" t="str">
        <f t="shared" si="133"/>
        <v>炘诀主动技能2等级11</v>
      </c>
      <c r="J936" s="1">
        <v>930</v>
      </c>
      <c r="K936" s="1" t="e">
        <f>VLOOKUP(H936,主动技能!$A:$B,2,FALSE)</f>
        <v>#N/A</v>
      </c>
      <c r="L936" s="1">
        <f>_xlfn.IFNA(VLOOKUP(I936,主动技能!$A:$B,2,FALSE),0)</f>
        <v>0</v>
      </c>
      <c r="M936">
        <f t="shared" si="134"/>
        <v>30</v>
      </c>
      <c r="N936" s="1" t="s">
        <v>249</v>
      </c>
      <c r="O936" s="1">
        <f t="shared" si="126"/>
        <v>138</v>
      </c>
      <c r="P936" s="1" t="s">
        <v>250</v>
      </c>
      <c r="Q936" s="1" t="s">
        <v>250</v>
      </c>
    </row>
    <row r="937" spans="2:17" x14ac:dyDescent="0.15">
      <c r="B937" s="8" t="str">
        <f>VLOOKUP(G937,角色!A:B,2,FALSE)</f>
        <v>炘诀</v>
      </c>
      <c r="C937" s="8" t="str">
        <f t="shared" si="127"/>
        <v>主动技能2</v>
      </c>
      <c r="D937" s="8">
        <f t="shared" si="129"/>
        <v>11</v>
      </c>
      <c r="E937" s="8">
        <f t="shared" si="130"/>
        <v>12</v>
      </c>
      <c r="F937" s="8">
        <f t="shared" si="131"/>
        <v>2</v>
      </c>
      <c r="G937" s="8">
        <f t="shared" si="128"/>
        <v>16</v>
      </c>
      <c r="H937" t="str">
        <f t="shared" si="132"/>
        <v>炘诀主动技能2等级11</v>
      </c>
      <c r="I937" t="str">
        <f t="shared" si="133"/>
        <v>炘诀主动技能2等级12</v>
      </c>
      <c r="J937" s="1">
        <v>931</v>
      </c>
      <c r="K937" s="1" t="e">
        <f>VLOOKUP(H937,主动技能!$A:$B,2,FALSE)</f>
        <v>#N/A</v>
      </c>
      <c r="L937" s="1">
        <f>_xlfn.IFNA(VLOOKUP(I937,主动技能!$A:$B,2,FALSE),0)</f>
        <v>0</v>
      </c>
      <c r="M937">
        <f t="shared" si="134"/>
        <v>33</v>
      </c>
      <c r="N937" s="1" t="s">
        <v>249</v>
      </c>
      <c r="O937" s="1">
        <f t="shared" si="126"/>
        <v>139</v>
      </c>
      <c r="P937" s="1" t="s">
        <v>250</v>
      </c>
      <c r="Q937" s="1" t="s">
        <v>250</v>
      </c>
    </row>
    <row r="938" spans="2:17" x14ac:dyDescent="0.15">
      <c r="B938" s="8" t="str">
        <f>VLOOKUP(G938,角色!A:B,2,FALSE)</f>
        <v>炘诀</v>
      </c>
      <c r="C938" s="8" t="str">
        <f t="shared" si="127"/>
        <v>主动技能2</v>
      </c>
      <c r="D938" s="8">
        <f t="shared" si="129"/>
        <v>12</v>
      </c>
      <c r="E938" s="8">
        <f t="shared" si="130"/>
        <v>13</v>
      </c>
      <c r="F938" s="8">
        <f t="shared" si="131"/>
        <v>2</v>
      </c>
      <c r="G938" s="8">
        <f t="shared" si="128"/>
        <v>16</v>
      </c>
      <c r="H938" t="str">
        <f t="shared" si="132"/>
        <v>炘诀主动技能2等级12</v>
      </c>
      <c r="I938" t="str">
        <f t="shared" si="133"/>
        <v>炘诀主动技能2等级13</v>
      </c>
      <c r="J938" s="1">
        <v>932</v>
      </c>
      <c r="K938" s="1" t="e">
        <f>VLOOKUP(H938,主动技能!$A:$B,2,FALSE)</f>
        <v>#N/A</v>
      </c>
      <c r="L938" s="1">
        <f>_xlfn.IFNA(VLOOKUP(I938,主动技能!$A:$B,2,FALSE),0)</f>
        <v>0</v>
      </c>
      <c r="M938">
        <f t="shared" si="134"/>
        <v>36</v>
      </c>
      <c r="N938" s="1" t="s">
        <v>249</v>
      </c>
      <c r="O938" s="1">
        <f t="shared" si="126"/>
        <v>140</v>
      </c>
      <c r="P938" s="1" t="s">
        <v>250</v>
      </c>
      <c r="Q938" s="1" t="s">
        <v>250</v>
      </c>
    </row>
    <row r="939" spans="2:17" x14ac:dyDescent="0.15">
      <c r="B939" s="8" t="str">
        <f>VLOOKUP(G939,角色!A:B,2,FALSE)</f>
        <v>炘诀</v>
      </c>
      <c r="C939" s="8" t="str">
        <f t="shared" si="127"/>
        <v>主动技能2</v>
      </c>
      <c r="D939" s="8">
        <f t="shared" si="129"/>
        <v>13</v>
      </c>
      <c r="E939" s="8">
        <f t="shared" si="130"/>
        <v>14</v>
      </c>
      <c r="F939" s="8">
        <f t="shared" si="131"/>
        <v>2</v>
      </c>
      <c r="G939" s="8">
        <f t="shared" si="128"/>
        <v>16</v>
      </c>
      <c r="H939" t="str">
        <f t="shared" si="132"/>
        <v>炘诀主动技能2等级13</v>
      </c>
      <c r="I939" t="str">
        <f t="shared" si="133"/>
        <v>炘诀主动技能2等级14</v>
      </c>
      <c r="J939" s="1">
        <v>933</v>
      </c>
      <c r="K939" s="1" t="e">
        <f>VLOOKUP(H939,主动技能!$A:$B,2,FALSE)</f>
        <v>#N/A</v>
      </c>
      <c r="L939" s="1">
        <f>_xlfn.IFNA(VLOOKUP(I939,主动技能!$A:$B,2,FALSE),0)</f>
        <v>0</v>
      </c>
      <c r="M939">
        <f t="shared" si="134"/>
        <v>39</v>
      </c>
      <c r="N939" s="1" t="s">
        <v>249</v>
      </c>
      <c r="O939" s="1">
        <f t="shared" ref="O939:O1002" si="135">O840</f>
        <v>141</v>
      </c>
      <c r="P939" s="1" t="s">
        <v>250</v>
      </c>
      <c r="Q939" s="1" t="s">
        <v>250</v>
      </c>
    </row>
    <row r="940" spans="2:17" x14ac:dyDescent="0.15">
      <c r="B940" s="8" t="str">
        <f>VLOOKUP(G940,角色!A:B,2,FALSE)</f>
        <v>炘诀</v>
      </c>
      <c r="C940" s="8" t="str">
        <f t="shared" si="127"/>
        <v>主动技能2</v>
      </c>
      <c r="D940" s="8">
        <f t="shared" si="129"/>
        <v>14</v>
      </c>
      <c r="E940" s="8">
        <f t="shared" si="130"/>
        <v>15</v>
      </c>
      <c r="F940" s="8">
        <f t="shared" si="131"/>
        <v>2</v>
      </c>
      <c r="G940" s="8">
        <f t="shared" si="128"/>
        <v>16</v>
      </c>
      <c r="H940" t="str">
        <f t="shared" si="132"/>
        <v>炘诀主动技能2等级14</v>
      </c>
      <c r="I940" t="str">
        <f t="shared" si="133"/>
        <v>炘诀主动技能2等级15</v>
      </c>
      <c r="J940" s="1">
        <v>934</v>
      </c>
      <c r="K940" s="1" t="e">
        <f>VLOOKUP(H940,主动技能!$A:$B,2,FALSE)</f>
        <v>#N/A</v>
      </c>
      <c r="L940" s="1">
        <f>_xlfn.IFNA(VLOOKUP(I940,主动技能!$A:$B,2,FALSE),0)</f>
        <v>0</v>
      </c>
      <c r="M940">
        <f t="shared" si="134"/>
        <v>42</v>
      </c>
      <c r="N940" s="1" t="s">
        <v>249</v>
      </c>
      <c r="O940" s="1">
        <f t="shared" si="135"/>
        <v>142</v>
      </c>
      <c r="P940" s="1" t="s">
        <v>250</v>
      </c>
      <c r="Q940" s="1" t="s">
        <v>250</v>
      </c>
    </row>
    <row r="941" spans="2:17" x14ac:dyDescent="0.15">
      <c r="B941" s="8" t="str">
        <f>VLOOKUP(G941,角色!A:B,2,FALSE)</f>
        <v>炘诀</v>
      </c>
      <c r="C941" s="8" t="str">
        <f t="shared" si="127"/>
        <v>主动技能2</v>
      </c>
      <c r="D941" s="8">
        <f t="shared" si="129"/>
        <v>15</v>
      </c>
      <c r="E941" s="8">
        <f t="shared" si="130"/>
        <v>16</v>
      </c>
      <c r="F941" s="8">
        <f t="shared" si="131"/>
        <v>2</v>
      </c>
      <c r="G941" s="8">
        <f t="shared" si="128"/>
        <v>16</v>
      </c>
      <c r="H941" t="str">
        <f t="shared" si="132"/>
        <v>炘诀主动技能2等级15</v>
      </c>
      <c r="I941" t="str">
        <f t="shared" si="133"/>
        <v>炘诀主动技能2等级16</v>
      </c>
      <c r="J941" s="1">
        <v>935</v>
      </c>
      <c r="K941" s="1" t="e">
        <f>VLOOKUP(H941,主动技能!$A:$B,2,FALSE)</f>
        <v>#N/A</v>
      </c>
      <c r="L941" s="1">
        <f>_xlfn.IFNA(VLOOKUP(I941,主动技能!$A:$B,2,FALSE),0)</f>
        <v>0</v>
      </c>
      <c r="M941">
        <f t="shared" si="134"/>
        <v>45</v>
      </c>
      <c r="N941" s="1" t="s">
        <v>249</v>
      </c>
      <c r="O941" s="1">
        <f t="shared" si="135"/>
        <v>143</v>
      </c>
      <c r="P941" s="1" t="s">
        <v>250</v>
      </c>
      <c r="Q941" s="1" t="s">
        <v>250</v>
      </c>
    </row>
    <row r="942" spans="2:17" x14ac:dyDescent="0.15">
      <c r="B942" s="8" t="str">
        <f>VLOOKUP(G942,角色!A:B,2,FALSE)</f>
        <v>炘诀</v>
      </c>
      <c r="C942" s="8" t="str">
        <f t="shared" si="127"/>
        <v>主动技能2</v>
      </c>
      <c r="D942" s="8">
        <f t="shared" si="129"/>
        <v>16</v>
      </c>
      <c r="E942" s="8">
        <f t="shared" si="130"/>
        <v>17</v>
      </c>
      <c r="F942" s="8">
        <f t="shared" si="131"/>
        <v>2</v>
      </c>
      <c r="G942" s="8">
        <f t="shared" si="128"/>
        <v>16</v>
      </c>
      <c r="H942" t="str">
        <f t="shared" si="132"/>
        <v>炘诀主动技能2等级16</v>
      </c>
      <c r="I942" t="str">
        <f t="shared" si="133"/>
        <v>炘诀主动技能2等级17</v>
      </c>
      <c r="J942" s="1">
        <v>936</v>
      </c>
      <c r="K942" s="1" t="e">
        <f>VLOOKUP(H942,主动技能!$A:$B,2,FALSE)</f>
        <v>#N/A</v>
      </c>
      <c r="L942" s="1">
        <f>_xlfn.IFNA(VLOOKUP(I942,主动技能!$A:$B,2,FALSE),0)</f>
        <v>0</v>
      </c>
      <c r="M942">
        <f t="shared" si="134"/>
        <v>48</v>
      </c>
      <c r="N942" s="1" t="s">
        <v>249</v>
      </c>
      <c r="O942" s="1">
        <f t="shared" si="135"/>
        <v>144</v>
      </c>
      <c r="P942" s="1" t="s">
        <v>250</v>
      </c>
      <c r="Q942" s="1" t="s">
        <v>250</v>
      </c>
    </row>
    <row r="943" spans="2:17" x14ac:dyDescent="0.15">
      <c r="B943" s="8" t="str">
        <f>VLOOKUP(G943,角色!A:B,2,FALSE)</f>
        <v>炘诀</v>
      </c>
      <c r="C943" s="8" t="str">
        <f t="shared" si="127"/>
        <v>主动技能2</v>
      </c>
      <c r="D943" s="8">
        <f t="shared" si="129"/>
        <v>17</v>
      </c>
      <c r="E943" s="8">
        <f t="shared" si="130"/>
        <v>18</v>
      </c>
      <c r="F943" s="8">
        <f t="shared" si="131"/>
        <v>2</v>
      </c>
      <c r="G943" s="8">
        <f t="shared" si="128"/>
        <v>16</v>
      </c>
      <c r="H943" t="str">
        <f t="shared" si="132"/>
        <v>炘诀主动技能2等级17</v>
      </c>
      <c r="I943" t="str">
        <f t="shared" si="133"/>
        <v>炘诀主动技能2等级18</v>
      </c>
      <c r="J943" s="1">
        <v>937</v>
      </c>
      <c r="K943" s="1" t="e">
        <f>VLOOKUP(H943,主动技能!$A:$B,2,FALSE)</f>
        <v>#N/A</v>
      </c>
      <c r="L943" s="1">
        <f>_xlfn.IFNA(VLOOKUP(I943,主动技能!$A:$B,2,FALSE),0)</f>
        <v>0</v>
      </c>
      <c r="M943">
        <f t="shared" si="134"/>
        <v>51</v>
      </c>
      <c r="N943" s="1" t="s">
        <v>249</v>
      </c>
      <c r="O943" s="1">
        <f t="shared" si="135"/>
        <v>145</v>
      </c>
      <c r="P943" s="1" t="s">
        <v>250</v>
      </c>
      <c r="Q943" s="1" t="s">
        <v>250</v>
      </c>
    </row>
    <row r="944" spans="2:17" x14ac:dyDescent="0.15">
      <c r="B944" s="8" t="str">
        <f>VLOOKUP(G944,角色!A:B,2,FALSE)</f>
        <v>炘诀</v>
      </c>
      <c r="C944" s="8" t="str">
        <f t="shared" si="127"/>
        <v>主动技能2</v>
      </c>
      <c r="D944" s="8">
        <f t="shared" si="129"/>
        <v>18</v>
      </c>
      <c r="E944" s="8">
        <f t="shared" si="130"/>
        <v>19</v>
      </c>
      <c r="F944" s="8">
        <f t="shared" si="131"/>
        <v>2</v>
      </c>
      <c r="G944" s="8">
        <f t="shared" si="128"/>
        <v>16</v>
      </c>
      <c r="H944" t="str">
        <f t="shared" si="132"/>
        <v>炘诀主动技能2等级18</v>
      </c>
      <c r="I944" t="str">
        <f t="shared" si="133"/>
        <v>炘诀主动技能2等级19</v>
      </c>
      <c r="J944" s="1">
        <v>938</v>
      </c>
      <c r="K944" s="1" t="e">
        <f>VLOOKUP(H944,主动技能!$A:$B,2,FALSE)</f>
        <v>#N/A</v>
      </c>
      <c r="L944" s="1">
        <f>_xlfn.IFNA(VLOOKUP(I944,主动技能!$A:$B,2,FALSE),0)</f>
        <v>0</v>
      </c>
      <c r="M944">
        <f t="shared" si="134"/>
        <v>54</v>
      </c>
      <c r="N944" s="1" t="s">
        <v>249</v>
      </c>
      <c r="O944" s="1">
        <f t="shared" si="135"/>
        <v>146</v>
      </c>
      <c r="P944" s="1" t="s">
        <v>250</v>
      </c>
      <c r="Q944" s="1" t="s">
        <v>250</v>
      </c>
    </row>
    <row r="945" spans="2:17" x14ac:dyDescent="0.15">
      <c r="B945" s="8" t="str">
        <f>VLOOKUP(G945,角色!A:B,2,FALSE)</f>
        <v>炘诀</v>
      </c>
      <c r="C945" s="8" t="str">
        <f t="shared" si="127"/>
        <v>主动技能2</v>
      </c>
      <c r="D945" s="8">
        <f t="shared" si="129"/>
        <v>19</v>
      </c>
      <c r="E945" s="8">
        <f t="shared" si="130"/>
        <v>20</v>
      </c>
      <c r="F945" s="8">
        <f t="shared" si="131"/>
        <v>2</v>
      </c>
      <c r="G945" s="8">
        <f t="shared" si="128"/>
        <v>16</v>
      </c>
      <c r="H945" t="str">
        <f t="shared" si="132"/>
        <v>炘诀主动技能2等级19</v>
      </c>
      <c r="I945" t="str">
        <f t="shared" si="133"/>
        <v>炘诀主动技能2等级20</v>
      </c>
      <c r="J945" s="1">
        <v>939</v>
      </c>
      <c r="K945" s="1" t="e">
        <f>VLOOKUP(H945,主动技能!$A:$B,2,FALSE)</f>
        <v>#N/A</v>
      </c>
      <c r="L945" s="1">
        <f>_xlfn.IFNA(VLOOKUP(I945,主动技能!$A:$B,2,FALSE),0)</f>
        <v>0</v>
      </c>
      <c r="M945">
        <f t="shared" si="134"/>
        <v>57</v>
      </c>
      <c r="N945" s="1" t="s">
        <v>249</v>
      </c>
      <c r="O945" s="1">
        <f t="shared" si="135"/>
        <v>147</v>
      </c>
      <c r="P945" s="1" t="s">
        <v>250</v>
      </c>
      <c r="Q945" s="1" t="s">
        <v>250</v>
      </c>
    </row>
    <row r="946" spans="2:17" x14ac:dyDescent="0.15">
      <c r="B946" s="8" t="str">
        <f>VLOOKUP(G946,角色!A:B,2,FALSE)</f>
        <v>炘诀</v>
      </c>
      <c r="C946" s="8" t="str">
        <f t="shared" si="127"/>
        <v>主动技能2</v>
      </c>
      <c r="D946" s="8">
        <f t="shared" si="129"/>
        <v>20</v>
      </c>
      <c r="E946" s="8">
        <f t="shared" si="130"/>
        <v>21</v>
      </c>
      <c r="F946" s="8">
        <f t="shared" si="131"/>
        <v>2</v>
      </c>
      <c r="G946" s="8">
        <f t="shared" si="128"/>
        <v>16</v>
      </c>
      <c r="H946" t="str">
        <f t="shared" si="132"/>
        <v>炘诀主动技能2等级20</v>
      </c>
      <c r="I946" t="str">
        <f t="shared" si="133"/>
        <v>炘诀主动技能2等级21</v>
      </c>
      <c r="J946" s="1">
        <v>940</v>
      </c>
      <c r="K946" s="1" t="e">
        <f>VLOOKUP(H946,主动技能!$A:$B,2,FALSE)</f>
        <v>#N/A</v>
      </c>
      <c r="L946" s="1">
        <f>_xlfn.IFNA(VLOOKUP(I946,主动技能!$A:$B,2,FALSE),0)</f>
        <v>0</v>
      </c>
      <c r="M946">
        <f t="shared" si="134"/>
        <v>60</v>
      </c>
      <c r="N946" s="1" t="s">
        <v>249</v>
      </c>
      <c r="O946" s="1">
        <f t="shared" si="135"/>
        <v>148</v>
      </c>
      <c r="P946" s="1" t="s">
        <v>250</v>
      </c>
      <c r="Q946" s="1" t="s">
        <v>250</v>
      </c>
    </row>
    <row r="947" spans="2:17" x14ac:dyDescent="0.15">
      <c r="B947" s="8" t="str">
        <f>VLOOKUP(G947,角色!A:B,2,FALSE)</f>
        <v>炘诀</v>
      </c>
      <c r="C947" s="8" t="str">
        <f t="shared" si="127"/>
        <v>主动技能3</v>
      </c>
      <c r="D947" s="8">
        <f t="shared" si="129"/>
        <v>1</v>
      </c>
      <c r="E947" s="8">
        <f t="shared" si="130"/>
        <v>2</v>
      </c>
      <c r="F947" s="8">
        <f t="shared" si="131"/>
        <v>3</v>
      </c>
      <c r="G947" s="8">
        <f t="shared" si="128"/>
        <v>16</v>
      </c>
      <c r="H947" t="str">
        <f t="shared" si="132"/>
        <v>炘诀主动技能3等级1</v>
      </c>
      <c r="I947" t="str">
        <f t="shared" si="133"/>
        <v>炘诀主动技能3等级2</v>
      </c>
      <c r="J947" s="1">
        <v>941</v>
      </c>
      <c r="K947" s="1" t="e">
        <f>VLOOKUP(H947,主动技能!$A:$B,2,FALSE)</f>
        <v>#N/A</v>
      </c>
      <c r="L947" s="1">
        <f>_xlfn.IFNA(VLOOKUP(I947,主动技能!$A:$B,2,FALSE),0)</f>
        <v>0</v>
      </c>
      <c r="M947">
        <f t="shared" si="134"/>
        <v>3</v>
      </c>
      <c r="N947" s="1" t="s">
        <v>249</v>
      </c>
      <c r="O947" s="1">
        <f t="shared" si="135"/>
        <v>149</v>
      </c>
      <c r="P947" s="1" t="s">
        <v>250</v>
      </c>
      <c r="Q947" s="1" t="s">
        <v>250</v>
      </c>
    </row>
    <row r="948" spans="2:17" x14ac:dyDescent="0.15">
      <c r="B948" s="8" t="str">
        <f>VLOOKUP(G948,角色!A:B,2,FALSE)</f>
        <v>炘诀</v>
      </c>
      <c r="C948" s="8" t="str">
        <f t="shared" si="127"/>
        <v>主动技能3</v>
      </c>
      <c r="D948" s="8">
        <f t="shared" si="129"/>
        <v>2</v>
      </c>
      <c r="E948" s="8">
        <f t="shared" si="130"/>
        <v>3</v>
      </c>
      <c r="F948" s="8">
        <f t="shared" si="131"/>
        <v>3</v>
      </c>
      <c r="G948" s="8">
        <f t="shared" si="128"/>
        <v>16</v>
      </c>
      <c r="H948" t="str">
        <f t="shared" si="132"/>
        <v>炘诀主动技能3等级2</v>
      </c>
      <c r="I948" t="str">
        <f t="shared" si="133"/>
        <v>炘诀主动技能3等级3</v>
      </c>
      <c r="J948" s="1">
        <v>942</v>
      </c>
      <c r="K948" s="1" t="e">
        <f>VLOOKUP(H948,主动技能!$A:$B,2,FALSE)</f>
        <v>#N/A</v>
      </c>
      <c r="L948" s="1">
        <f>_xlfn.IFNA(VLOOKUP(I948,主动技能!$A:$B,2,FALSE),0)</f>
        <v>0</v>
      </c>
      <c r="M948">
        <f t="shared" si="134"/>
        <v>6</v>
      </c>
      <c r="N948" s="1" t="s">
        <v>249</v>
      </c>
      <c r="O948" s="1">
        <f t="shared" si="135"/>
        <v>150</v>
      </c>
      <c r="P948" s="1" t="s">
        <v>250</v>
      </c>
      <c r="Q948" s="1" t="s">
        <v>250</v>
      </c>
    </row>
    <row r="949" spans="2:17" x14ac:dyDescent="0.15">
      <c r="B949" s="8" t="str">
        <f>VLOOKUP(G949,角色!A:B,2,FALSE)</f>
        <v>炘诀</v>
      </c>
      <c r="C949" s="8" t="str">
        <f t="shared" si="127"/>
        <v>主动技能3</v>
      </c>
      <c r="D949" s="8">
        <f t="shared" si="129"/>
        <v>3</v>
      </c>
      <c r="E949" s="8">
        <f t="shared" si="130"/>
        <v>4</v>
      </c>
      <c r="F949" s="8">
        <f t="shared" si="131"/>
        <v>3</v>
      </c>
      <c r="G949" s="8">
        <f t="shared" si="128"/>
        <v>16</v>
      </c>
      <c r="H949" t="str">
        <f t="shared" si="132"/>
        <v>炘诀主动技能3等级3</v>
      </c>
      <c r="I949" t="str">
        <f t="shared" si="133"/>
        <v>炘诀主动技能3等级4</v>
      </c>
      <c r="J949" s="1">
        <v>943</v>
      </c>
      <c r="K949" s="1" t="e">
        <f>VLOOKUP(H949,主动技能!$A:$B,2,FALSE)</f>
        <v>#N/A</v>
      </c>
      <c r="L949" s="1">
        <f>_xlfn.IFNA(VLOOKUP(I949,主动技能!$A:$B,2,FALSE),0)</f>
        <v>0</v>
      </c>
      <c r="M949">
        <f t="shared" si="134"/>
        <v>9</v>
      </c>
      <c r="N949" s="1" t="s">
        <v>249</v>
      </c>
      <c r="O949" s="1">
        <f t="shared" si="135"/>
        <v>151</v>
      </c>
      <c r="P949" s="1" t="s">
        <v>250</v>
      </c>
      <c r="Q949" s="1" t="s">
        <v>250</v>
      </c>
    </row>
    <row r="950" spans="2:17" x14ac:dyDescent="0.15">
      <c r="B950" s="8" t="str">
        <f>VLOOKUP(G950,角色!A:B,2,FALSE)</f>
        <v>炘诀</v>
      </c>
      <c r="C950" s="8" t="str">
        <f t="shared" si="127"/>
        <v>主动技能3</v>
      </c>
      <c r="D950" s="8">
        <f t="shared" si="129"/>
        <v>4</v>
      </c>
      <c r="E950" s="8">
        <f t="shared" si="130"/>
        <v>5</v>
      </c>
      <c r="F950" s="8">
        <f t="shared" si="131"/>
        <v>3</v>
      </c>
      <c r="G950" s="8">
        <f t="shared" si="128"/>
        <v>16</v>
      </c>
      <c r="H950" t="str">
        <f t="shared" si="132"/>
        <v>炘诀主动技能3等级4</v>
      </c>
      <c r="I950" t="str">
        <f t="shared" si="133"/>
        <v>炘诀主动技能3等级5</v>
      </c>
      <c r="J950" s="1">
        <v>944</v>
      </c>
      <c r="K950" s="1" t="e">
        <f>VLOOKUP(H950,主动技能!$A:$B,2,FALSE)</f>
        <v>#N/A</v>
      </c>
      <c r="L950" s="1">
        <f>_xlfn.IFNA(VLOOKUP(I950,主动技能!$A:$B,2,FALSE),0)</f>
        <v>0</v>
      </c>
      <c r="M950">
        <f t="shared" si="134"/>
        <v>12</v>
      </c>
      <c r="N950" s="1" t="s">
        <v>249</v>
      </c>
      <c r="O950" s="1">
        <f t="shared" si="135"/>
        <v>152</v>
      </c>
      <c r="P950" s="1" t="s">
        <v>250</v>
      </c>
      <c r="Q950" s="1" t="s">
        <v>250</v>
      </c>
    </row>
    <row r="951" spans="2:17" x14ac:dyDescent="0.15">
      <c r="B951" s="8" t="str">
        <f>VLOOKUP(G951,角色!A:B,2,FALSE)</f>
        <v>炘诀</v>
      </c>
      <c r="C951" s="8" t="str">
        <f t="shared" si="127"/>
        <v>主动技能3</v>
      </c>
      <c r="D951" s="8">
        <f t="shared" si="129"/>
        <v>5</v>
      </c>
      <c r="E951" s="8">
        <f t="shared" si="130"/>
        <v>6</v>
      </c>
      <c r="F951" s="8">
        <f t="shared" si="131"/>
        <v>3</v>
      </c>
      <c r="G951" s="8">
        <f t="shared" si="128"/>
        <v>16</v>
      </c>
      <c r="H951" t="str">
        <f t="shared" si="132"/>
        <v>炘诀主动技能3等级5</v>
      </c>
      <c r="I951" t="str">
        <f t="shared" si="133"/>
        <v>炘诀主动技能3等级6</v>
      </c>
      <c r="J951" s="1">
        <v>945</v>
      </c>
      <c r="K951" s="1" t="e">
        <f>VLOOKUP(H951,主动技能!$A:$B,2,FALSE)</f>
        <v>#N/A</v>
      </c>
      <c r="L951" s="1">
        <f>_xlfn.IFNA(VLOOKUP(I951,主动技能!$A:$B,2,FALSE),0)</f>
        <v>0</v>
      </c>
      <c r="M951">
        <f t="shared" si="134"/>
        <v>15</v>
      </c>
      <c r="N951" s="1" t="s">
        <v>249</v>
      </c>
      <c r="O951" s="1">
        <f t="shared" si="135"/>
        <v>153</v>
      </c>
      <c r="P951" s="1" t="s">
        <v>250</v>
      </c>
      <c r="Q951" s="1" t="s">
        <v>250</v>
      </c>
    </row>
    <row r="952" spans="2:17" x14ac:dyDescent="0.15">
      <c r="B952" s="8" t="str">
        <f>VLOOKUP(G952,角色!A:B,2,FALSE)</f>
        <v>炘诀</v>
      </c>
      <c r="C952" s="8" t="str">
        <f t="shared" si="127"/>
        <v>主动技能3</v>
      </c>
      <c r="D952" s="8">
        <f t="shared" si="129"/>
        <v>6</v>
      </c>
      <c r="E952" s="8">
        <f t="shared" si="130"/>
        <v>7</v>
      </c>
      <c r="F952" s="8">
        <f t="shared" si="131"/>
        <v>3</v>
      </c>
      <c r="G952" s="8">
        <f t="shared" si="128"/>
        <v>16</v>
      </c>
      <c r="H952" t="str">
        <f t="shared" si="132"/>
        <v>炘诀主动技能3等级6</v>
      </c>
      <c r="I952" t="str">
        <f t="shared" si="133"/>
        <v>炘诀主动技能3等级7</v>
      </c>
      <c r="J952" s="1">
        <v>946</v>
      </c>
      <c r="K952" s="1" t="e">
        <f>VLOOKUP(H952,主动技能!$A:$B,2,FALSE)</f>
        <v>#N/A</v>
      </c>
      <c r="L952" s="1">
        <f>_xlfn.IFNA(VLOOKUP(I952,主动技能!$A:$B,2,FALSE),0)</f>
        <v>0</v>
      </c>
      <c r="M952">
        <f t="shared" si="134"/>
        <v>18</v>
      </c>
      <c r="N952" s="1" t="s">
        <v>249</v>
      </c>
      <c r="O952" s="1">
        <f t="shared" si="135"/>
        <v>154</v>
      </c>
      <c r="P952" s="1" t="s">
        <v>250</v>
      </c>
      <c r="Q952" s="1" t="s">
        <v>250</v>
      </c>
    </row>
    <row r="953" spans="2:17" x14ac:dyDescent="0.15">
      <c r="B953" s="8" t="str">
        <f>VLOOKUP(G953,角色!A:B,2,FALSE)</f>
        <v>炘诀</v>
      </c>
      <c r="C953" s="8" t="str">
        <f t="shared" si="127"/>
        <v>主动技能3</v>
      </c>
      <c r="D953" s="8">
        <f t="shared" si="129"/>
        <v>7</v>
      </c>
      <c r="E953" s="8">
        <f t="shared" si="130"/>
        <v>8</v>
      </c>
      <c r="F953" s="8">
        <f t="shared" si="131"/>
        <v>3</v>
      </c>
      <c r="G953" s="8">
        <f t="shared" si="128"/>
        <v>16</v>
      </c>
      <c r="H953" t="str">
        <f t="shared" si="132"/>
        <v>炘诀主动技能3等级7</v>
      </c>
      <c r="I953" t="str">
        <f t="shared" si="133"/>
        <v>炘诀主动技能3等级8</v>
      </c>
      <c r="J953" s="1">
        <v>947</v>
      </c>
      <c r="K953" s="1" t="e">
        <f>VLOOKUP(H953,主动技能!$A:$B,2,FALSE)</f>
        <v>#N/A</v>
      </c>
      <c r="L953" s="1">
        <f>_xlfn.IFNA(VLOOKUP(I953,主动技能!$A:$B,2,FALSE),0)</f>
        <v>0</v>
      </c>
      <c r="M953">
        <f t="shared" si="134"/>
        <v>21</v>
      </c>
      <c r="N953" s="1" t="s">
        <v>249</v>
      </c>
      <c r="O953" s="1">
        <f t="shared" si="135"/>
        <v>155</v>
      </c>
      <c r="P953" s="1" t="s">
        <v>250</v>
      </c>
      <c r="Q953" s="1" t="s">
        <v>250</v>
      </c>
    </row>
    <row r="954" spans="2:17" x14ac:dyDescent="0.15">
      <c r="B954" s="8" t="str">
        <f>VLOOKUP(G954,角色!A:B,2,FALSE)</f>
        <v>炘诀</v>
      </c>
      <c r="C954" s="8" t="str">
        <f t="shared" si="127"/>
        <v>主动技能3</v>
      </c>
      <c r="D954" s="8">
        <f t="shared" si="129"/>
        <v>8</v>
      </c>
      <c r="E954" s="8">
        <f t="shared" si="130"/>
        <v>9</v>
      </c>
      <c r="F954" s="8">
        <f t="shared" si="131"/>
        <v>3</v>
      </c>
      <c r="G954" s="8">
        <f t="shared" si="128"/>
        <v>16</v>
      </c>
      <c r="H954" t="str">
        <f t="shared" si="132"/>
        <v>炘诀主动技能3等级8</v>
      </c>
      <c r="I954" t="str">
        <f t="shared" si="133"/>
        <v>炘诀主动技能3等级9</v>
      </c>
      <c r="J954" s="1">
        <v>948</v>
      </c>
      <c r="K954" s="1" t="e">
        <f>VLOOKUP(H954,主动技能!$A:$B,2,FALSE)</f>
        <v>#N/A</v>
      </c>
      <c r="L954" s="1">
        <f>_xlfn.IFNA(VLOOKUP(I954,主动技能!$A:$B,2,FALSE),0)</f>
        <v>0</v>
      </c>
      <c r="M954">
        <f t="shared" si="134"/>
        <v>24</v>
      </c>
      <c r="N954" s="1" t="s">
        <v>249</v>
      </c>
      <c r="O954" s="1">
        <f t="shared" si="135"/>
        <v>156</v>
      </c>
      <c r="P954" s="1" t="s">
        <v>250</v>
      </c>
      <c r="Q954" s="1" t="s">
        <v>250</v>
      </c>
    </row>
    <row r="955" spans="2:17" x14ac:dyDescent="0.15">
      <c r="B955" s="8" t="str">
        <f>VLOOKUP(G955,角色!A:B,2,FALSE)</f>
        <v>炘诀</v>
      </c>
      <c r="C955" s="8" t="str">
        <f t="shared" si="127"/>
        <v>主动技能3</v>
      </c>
      <c r="D955" s="8">
        <f t="shared" si="129"/>
        <v>9</v>
      </c>
      <c r="E955" s="8">
        <f t="shared" si="130"/>
        <v>10</v>
      </c>
      <c r="F955" s="8">
        <f t="shared" si="131"/>
        <v>3</v>
      </c>
      <c r="G955" s="8">
        <f t="shared" si="128"/>
        <v>16</v>
      </c>
      <c r="H955" t="str">
        <f t="shared" si="132"/>
        <v>炘诀主动技能3等级9</v>
      </c>
      <c r="I955" t="str">
        <f t="shared" si="133"/>
        <v>炘诀主动技能3等级10</v>
      </c>
      <c r="J955" s="1">
        <v>949</v>
      </c>
      <c r="K955" s="1" t="e">
        <f>VLOOKUP(H955,主动技能!$A:$B,2,FALSE)</f>
        <v>#N/A</v>
      </c>
      <c r="L955" s="1">
        <f>_xlfn.IFNA(VLOOKUP(I955,主动技能!$A:$B,2,FALSE),0)</f>
        <v>0</v>
      </c>
      <c r="M955">
        <f t="shared" si="134"/>
        <v>27</v>
      </c>
      <c r="N955" s="1" t="s">
        <v>249</v>
      </c>
      <c r="O955" s="1">
        <f t="shared" si="135"/>
        <v>157</v>
      </c>
      <c r="P955" s="1" t="s">
        <v>250</v>
      </c>
      <c r="Q955" s="1" t="s">
        <v>250</v>
      </c>
    </row>
    <row r="956" spans="2:17" x14ac:dyDescent="0.15">
      <c r="B956" s="8" t="str">
        <f>VLOOKUP(G956,角色!A:B,2,FALSE)</f>
        <v>炘诀</v>
      </c>
      <c r="C956" s="8" t="str">
        <f t="shared" si="127"/>
        <v>主动技能3</v>
      </c>
      <c r="D956" s="8">
        <f t="shared" si="129"/>
        <v>10</v>
      </c>
      <c r="E956" s="8">
        <f t="shared" si="130"/>
        <v>11</v>
      </c>
      <c r="F956" s="8">
        <f t="shared" si="131"/>
        <v>3</v>
      </c>
      <c r="G956" s="8">
        <f t="shared" si="128"/>
        <v>16</v>
      </c>
      <c r="H956" t="str">
        <f t="shared" si="132"/>
        <v>炘诀主动技能3等级10</v>
      </c>
      <c r="I956" t="str">
        <f t="shared" si="133"/>
        <v>炘诀主动技能3等级11</v>
      </c>
      <c r="J956" s="1">
        <v>950</v>
      </c>
      <c r="K956" s="1" t="e">
        <f>VLOOKUP(H956,主动技能!$A:$B,2,FALSE)</f>
        <v>#N/A</v>
      </c>
      <c r="L956" s="1">
        <f>_xlfn.IFNA(VLOOKUP(I956,主动技能!$A:$B,2,FALSE),0)</f>
        <v>0</v>
      </c>
      <c r="M956">
        <f t="shared" si="134"/>
        <v>30</v>
      </c>
      <c r="N956" s="1" t="s">
        <v>249</v>
      </c>
      <c r="O956" s="1">
        <f t="shared" si="135"/>
        <v>158</v>
      </c>
      <c r="P956" s="1" t="s">
        <v>250</v>
      </c>
      <c r="Q956" s="1" t="s">
        <v>250</v>
      </c>
    </row>
    <row r="957" spans="2:17" x14ac:dyDescent="0.15">
      <c r="B957" s="8" t="str">
        <f>VLOOKUP(G957,角色!A:B,2,FALSE)</f>
        <v>炘诀</v>
      </c>
      <c r="C957" s="8" t="str">
        <f t="shared" si="127"/>
        <v>主动技能3</v>
      </c>
      <c r="D957" s="8">
        <f t="shared" si="129"/>
        <v>11</v>
      </c>
      <c r="E957" s="8">
        <f t="shared" si="130"/>
        <v>12</v>
      </c>
      <c r="F957" s="8">
        <f t="shared" si="131"/>
        <v>3</v>
      </c>
      <c r="G957" s="8">
        <f t="shared" si="128"/>
        <v>16</v>
      </c>
      <c r="H957" t="str">
        <f t="shared" si="132"/>
        <v>炘诀主动技能3等级11</v>
      </c>
      <c r="I957" t="str">
        <f t="shared" si="133"/>
        <v>炘诀主动技能3等级12</v>
      </c>
      <c r="J957" s="1">
        <v>951</v>
      </c>
      <c r="K957" s="1" t="e">
        <f>VLOOKUP(H957,主动技能!$A:$B,2,FALSE)</f>
        <v>#N/A</v>
      </c>
      <c r="L957" s="1">
        <f>_xlfn.IFNA(VLOOKUP(I957,主动技能!$A:$B,2,FALSE),0)</f>
        <v>0</v>
      </c>
      <c r="M957">
        <f t="shared" si="134"/>
        <v>33</v>
      </c>
      <c r="N957" s="1" t="s">
        <v>249</v>
      </c>
      <c r="O957" s="1">
        <f t="shared" si="135"/>
        <v>159</v>
      </c>
      <c r="P957" s="1" t="s">
        <v>250</v>
      </c>
      <c r="Q957" s="1" t="s">
        <v>250</v>
      </c>
    </row>
    <row r="958" spans="2:17" x14ac:dyDescent="0.15">
      <c r="B958" s="8" t="str">
        <f>VLOOKUP(G958,角色!A:B,2,FALSE)</f>
        <v>炘诀</v>
      </c>
      <c r="C958" s="8" t="str">
        <f t="shared" si="127"/>
        <v>主动技能3</v>
      </c>
      <c r="D958" s="8">
        <f t="shared" si="129"/>
        <v>12</v>
      </c>
      <c r="E958" s="8">
        <f t="shared" si="130"/>
        <v>13</v>
      </c>
      <c r="F958" s="8">
        <f t="shared" si="131"/>
        <v>3</v>
      </c>
      <c r="G958" s="8">
        <f t="shared" si="128"/>
        <v>16</v>
      </c>
      <c r="H958" t="str">
        <f t="shared" si="132"/>
        <v>炘诀主动技能3等级12</v>
      </c>
      <c r="I958" t="str">
        <f t="shared" si="133"/>
        <v>炘诀主动技能3等级13</v>
      </c>
      <c r="J958" s="1">
        <v>952</v>
      </c>
      <c r="K958" s="1" t="e">
        <f>VLOOKUP(H958,主动技能!$A:$B,2,FALSE)</f>
        <v>#N/A</v>
      </c>
      <c r="L958" s="1">
        <f>_xlfn.IFNA(VLOOKUP(I958,主动技能!$A:$B,2,FALSE),0)</f>
        <v>0</v>
      </c>
      <c r="M958">
        <f t="shared" si="134"/>
        <v>36</v>
      </c>
      <c r="N958" s="1" t="s">
        <v>249</v>
      </c>
      <c r="O958" s="1">
        <f t="shared" si="135"/>
        <v>160</v>
      </c>
      <c r="P958" s="1" t="s">
        <v>250</v>
      </c>
      <c r="Q958" s="1" t="s">
        <v>250</v>
      </c>
    </row>
    <row r="959" spans="2:17" x14ac:dyDescent="0.15">
      <c r="B959" s="8" t="str">
        <f>VLOOKUP(G959,角色!A:B,2,FALSE)</f>
        <v>炘诀</v>
      </c>
      <c r="C959" s="8" t="str">
        <f t="shared" si="127"/>
        <v>主动技能3</v>
      </c>
      <c r="D959" s="8">
        <f t="shared" si="129"/>
        <v>13</v>
      </c>
      <c r="E959" s="8">
        <f t="shared" si="130"/>
        <v>14</v>
      </c>
      <c r="F959" s="8">
        <f t="shared" si="131"/>
        <v>3</v>
      </c>
      <c r="G959" s="8">
        <f t="shared" si="128"/>
        <v>16</v>
      </c>
      <c r="H959" t="str">
        <f t="shared" si="132"/>
        <v>炘诀主动技能3等级13</v>
      </c>
      <c r="I959" t="str">
        <f t="shared" si="133"/>
        <v>炘诀主动技能3等级14</v>
      </c>
      <c r="J959" s="1">
        <v>953</v>
      </c>
      <c r="K959" s="1" t="e">
        <f>VLOOKUP(H959,主动技能!$A:$B,2,FALSE)</f>
        <v>#N/A</v>
      </c>
      <c r="L959" s="1">
        <f>_xlfn.IFNA(VLOOKUP(I959,主动技能!$A:$B,2,FALSE),0)</f>
        <v>0</v>
      </c>
      <c r="M959">
        <f t="shared" si="134"/>
        <v>39</v>
      </c>
      <c r="N959" s="1" t="s">
        <v>249</v>
      </c>
      <c r="O959" s="1">
        <f t="shared" si="135"/>
        <v>161</v>
      </c>
      <c r="P959" s="1" t="s">
        <v>250</v>
      </c>
      <c r="Q959" s="1" t="s">
        <v>250</v>
      </c>
    </row>
    <row r="960" spans="2:17" x14ac:dyDescent="0.15">
      <c r="B960" s="8" t="str">
        <f>VLOOKUP(G960,角色!A:B,2,FALSE)</f>
        <v>炘诀</v>
      </c>
      <c r="C960" s="8" t="str">
        <f t="shared" si="127"/>
        <v>主动技能3</v>
      </c>
      <c r="D960" s="8">
        <f t="shared" si="129"/>
        <v>14</v>
      </c>
      <c r="E960" s="8">
        <f t="shared" si="130"/>
        <v>15</v>
      </c>
      <c r="F960" s="8">
        <f t="shared" si="131"/>
        <v>3</v>
      </c>
      <c r="G960" s="8">
        <f t="shared" si="128"/>
        <v>16</v>
      </c>
      <c r="H960" t="str">
        <f t="shared" si="132"/>
        <v>炘诀主动技能3等级14</v>
      </c>
      <c r="I960" t="str">
        <f t="shared" si="133"/>
        <v>炘诀主动技能3等级15</v>
      </c>
      <c r="J960" s="1">
        <v>954</v>
      </c>
      <c r="K960" s="1" t="e">
        <f>VLOOKUP(H960,主动技能!$A:$B,2,FALSE)</f>
        <v>#N/A</v>
      </c>
      <c r="L960" s="1">
        <f>_xlfn.IFNA(VLOOKUP(I960,主动技能!$A:$B,2,FALSE),0)</f>
        <v>0</v>
      </c>
      <c r="M960">
        <f t="shared" si="134"/>
        <v>42</v>
      </c>
      <c r="N960" s="1" t="s">
        <v>249</v>
      </c>
      <c r="O960" s="1">
        <f t="shared" si="135"/>
        <v>162</v>
      </c>
      <c r="P960" s="1" t="s">
        <v>250</v>
      </c>
      <c r="Q960" s="1" t="s">
        <v>250</v>
      </c>
    </row>
    <row r="961" spans="2:17" x14ac:dyDescent="0.15">
      <c r="B961" s="8" t="str">
        <f>VLOOKUP(G961,角色!A:B,2,FALSE)</f>
        <v>炘诀</v>
      </c>
      <c r="C961" s="8" t="str">
        <f t="shared" si="127"/>
        <v>主动技能3</v>
      </c>
      <c r="D961" s="8">
        <f t="shared" si="129"/>
        <v>15</v>
      </c>
      <c r="E961" s="8">
        <f t="shared" si="130"/>
        <v>16</v>
      </c>
      <c r="F961" s="8">
        <f t="shared" si="131"/>
        <v>3</v>
      </c>
      <c r="G961" s="8">
        <f t="shared" si="128"/>
        <v>16</v>
      </c>
      <c r="H961" t="str">
        <f t="shared" si="132"/>
        <v>炘诀主动技能3等级15</v>
      </c>
      <c r="I961" t="str">
        <f t="shared" si="133"/>
        <v>炘诀主动技能3等级16</v>
      </c>
      <c r="J961" s="1">
        <v>955</v>
      </c>
      <c r="K961" s="1" t="e">
        <f>VLOOKUP(H961,主动技能!$A:$B,2,FALSE)</f>
        <v>#N/A</v>
      </c>
      <c r="L961" s="1">
        <f>_xlfn.IFNA(VLOOKUP(I961,主动技能!$A:$B,2,FALSE),0)</f>
        <v>0</v>
      </c>
      <c r="M961">
        <f t="shared" si="134"/>
        <v>45</v>
      </c>
      <c r="N961" s="1" t="s">
        <v>249</v>
      </c>
      <c r="O961" s="1">
        <f t="shared" si="135"/>
        <v>163</v>
      </c>
      <c r="P961" s="1" t="s">
        <v>250</v>
      </c>
      <c r="Q961" s="1" t="s">
        <v>250</v>
      </c>
    </row>
    <row r="962" spans="2:17" x14ac:dyDescent="0.15">
      <c r="B962" s="8" t="str">
        <f>VLOOKUP(G962,角色!A:B,2,FALSE)</f>
        <v>炘诀</v>
      </c>
      <c r="C962" s="8" t="str">
        <f t="shared" si="127"/>
        <v>主动技能3</v>
      </c>
      <c r="D962" s="8">
        <f t="shared" si="129"/>
        <v>16</v>
      </c>
      <c r="E962" s="8">
        <f t="shared" si="130"/>
        <v>17</v>
      </c>
      <c r="F962" s="8">
        <f t="shared" si="131"/>
        <v>3</v>
      </c>
      <c r="G962" s="8">
        <f t="shared" si="128"/>
        <v>16</v>
      </c>
      <c r="H962" t="str">
        <f t="shared" si="132"/>
        <v>炘诀主动技能3等级16</v>
      </c>
      <c r="I962" t="str">
        <f t="shared" si="133"/>
        <v>炘诀主动技能3等级17</v>
      </c>
      <c r="J962" s="1">
        <v>956</v>
      </c>
      <c r="K962" s="1" t="e">
        <f>VLOOKUP(H962,主动技能!$A:$B,2,FALSE)</f>
        <v>#N/A</v>
      </c>
      <c r="L962" s="1">
        <f>_xlfn.IFNA(VLOOKUP(I962,主动技能!$A:$B,2,FALSE),0)</f>
        <v>0</v>
      </c>
      <c r="M962">
        <f t="shared" si="134"/>
        <v>48</v>
      </c>
      <c r="N962" s="1" t="s">
        <v>249</v>
      </c>
      <c r="O962" s="1">
        <f t="shared" si="135"/>
        <v>164</v>
      </c>
      <c r="P962" s="1" t="s">
        <v>250</v>
      </c>
      <c r="Q962" s="1" t="s">
        <v>250</v>
      </c>
    </row>
    <row r="963" spans="2:17" x14ac:dyDescent="0.15">
      <c r="B963" s="8" t="str">
        <f>VLOOKUP(G963,角色!A:B,2,FALSE)</f>
        <v>炘诀</v>
      </c>
      <c r="C963" s="8" t="str">
        <f t="shared" si="127"/>
        <v>主动技能3</v>
      </c>
      <c r="D963" s="8">
        <f t="shared" si="129"/>
        <v>17</v>
      </c>
      <c r="E963" s="8">
        <f t="shared" si="130"/>
        <v>18</v>
      </c>
      <c r="F963" s="8">
        <f t="shared" si="131"/>
        <v>3</v>
      </c>
      <c r="G963" s="8">
        <f t="shared" si="128"/>
        <v>16</v>
      </c>
      <c r="H963" t="str">
        <f t="shared" si="132"/>
        <v>炘诀主动技能3等级17</v>
      </c>
      <c r="I963" t="str">
        <f t="shared" si="133"/>
        <v>炘诀主动技能3等级18</v>
      </c>
      <c r="J963" s="1">
        <v>957</v>
      </c>
      <c r="K963" s="1" t="e">
        <f>VLOOKUP(H963,主动技能!$A:$B,2,FALSE)</f>
        <v>#N/A</v>
      </c>
      <c r="L963" s="1">
        <f>_xlfn.IFNA(VLOOKUP(I963,主动技能!$A:$B,2,FALSE),0)</f>
        <v>0</v>
      </c>
      <c r="M963">
        <f t="shared" si="134"/>
        <v>51</v>
      </c>
      <c r="N963" s="1" t="s">
        <v>249</v>
      </c>
      <c r="O963" s="1">
        <f t="shared" si="135"/>
        <v>165</v>
      </c>
      <c r="P963" s="1" t="s">
        <v>250</v>
      </c>
      <c r="Q963" s="1" t="s">
        <v>250</v>
      </c>
    </row>
    <row r="964" spans="2:17" x14ac:dyDescent="0.15">
      <c r="B964" s="8" t="str">
        <f>VLOOKUP(G964,角色!A:B,2,FALSE)</f>
        <v>炘诀</v>
      </c>
      <c r="C964" s="8" t="str">
        <f t="shared" si="127"/>
        <v>主动技能3</v>
      </c>
      <c r="D964" s="8">
        <f t="shared" si="129"/>
        <v>18</v>
      </c>
      <c r="E964" s="8">
        <f t="shared" si="130"/>
        <v>19</v>
      </c>
      <c r="F964" s="8">
        <f t="shared" si="131"/>
        <v>3</v>
      </c>
      <c r="G964" s="8">
        <f t="shared" si="128"/>
        <v>16</v>
      </c>
      <c r="H964" t="str">
        <f t="shared" si="132"/>
        <v>炘诀主动技能3等级18</v>
      </c>
      <c r="I964" t="str">
        <f t="shared" si="133"/>
        <v>炘诀主动技能3等级19</v>
      </c>
      <c r="J964" s="1">
        <v>958</v>
      </c>
      <c r="K964" s="1" t="e">
        <f>VLOOKUP(H964,主动技能!$A:$B,2,FALSE)</f>
        <v>#N/A</v>
      </c>
      <c r="L964" s="1">
        <f>_xlfn.IFNA(VLOOKUP(I964,主动技能!$A:$B,2,FALSE),0)</f>
        <v>0</v>
      </c>
      <c r="M964">
        <f t="shared" si="134"/>
        <v>54</v>
      </c>
      <c r="N964" s="1" t="s">
        <v>249</v>
      </c>
      <c r="O964" s="1">
        <f t="shared" si="135"/>
        <v>166</v>
      </c>
      <c r="P964" s="1" t="s">
        <v>250</v>
      </c>
      <c r="Q964" s="1" t="s">
        <v>250</v>
      </c>
    </row>
    <row r="965" spans="2:17" x14ac:dyDescent="0.15">
      <c r="B965" s="8" t="str">
        <f>VLOOKUP(G965,角色!A:B,2,FALSE)</f>
        <v>炘诀</v>
      </c>
      <c r="C965" s="8" t="str">
        <f t="shared" si="127"/>
        <v>主动技能3</v>
      </c>
      <c r="D965" s="8">
        <f t="shared" si="129"/>
        <v>19</v>
      </c>
      <c r="E965" s="8">
        <f t="shared" si="130"/>
        <v>20</v>
      </c>
      <c r="F965" s="8">
        <f t="shared" si="131"/>
        <v>3</v>
      </c>
      <c r="G965" s="8">
        <f t="shared" si="128"/>
        <v>16</v>
      </c>
      <c r="H965" t="str">
        <f t="shared" si="132"/>
        <v>炘诀主动技能3等级19</v>
      </c>
      <c r="I965" t="str">
        <f t="shared" si="133"/>
        <v>炘诀主动技能3等级20</v>
      </c>
      <c r="J965" s="1">
        <v>959</v>
      </c>
      <c r="K965" s="1" t="e">
        <f>VLOOKUP(H965,主动技能!$A:$B,2,FALSE)</f>
        <v>#N/A</v>
      </c>
      <c r="L965" s="1">
        <f>_xlfn.IFNA(VLOOKUP(I965,主动技能!$A:$B,2,FALSE),0)</f>
        <v>0</v>
      </c>
      <c r="M965">
        <f t="shared" si="134"/>
        <v>57</v>
      </c>
      <c r="N965" s="1" t="s">
        <v>249</v>
      </c>
      <c r="O965" s="1">
        <f t="shared" si="135"/>
        <v>167</v>
      </c>
      <c r="P965" s="1" t="s">
        <v>250</v>
      </c>
      <c r="Q965" s="1" t="s">
        <v>250</v>
      </c>
    </row>
    <row r="966" spans="2:17" x14ac:dyDescent="0.15">
      <c r="B966" s="8" t="str">
        <f>VLOOKUP(G966,角色!A:B,2,FALSE)</f>
        <v>炘诀</v>
      </c>
      <c r="C966" s="8" t="str">
        <f t="shared" si="127"/>
        <v>主动技能3</v>
      </c>
      <c r="D966" s="8">
        <f t="shared" si="129"/>
        <v>20</v>
      </c>
      <c r="E966" s="8">
        <f t="shared" si="130"/>
        <v>21</v>
      </c>
      <c r="F966" s="8">
        <f t="shared" si="131"/>
        <v>3</v>
      </c>
      <c r="G966" s="8">
        <f t="shared" si="128"/>
        <v>16</v>
      </c>
      <c r="H966" t="str">
        <f t="shared" si="132"/>
        <v>炘诀主动技能3等级20</v>
      </c>
      <c r="I966" t="str">
        <f t="shared" si="133"/>
        <v>炘诀主动技能3等级21</v>
      </c>
      <c r="J966" s="1">
        <v>960</v>
      </c>
      <c r="K966" s="1" t="e">
        <f>VLOOKUP(H966,主动技能!$A:$B,2,FALSE)</f>
        <v>#N/A</v>
      </c>
      <c r="L966" s="1">
        <f>_xlfn.IFNA(VLOOKUP(I966,主动技能!$A:$B,2,FALSE),0)</f>
        <v>0</v>
      </c>
      <c r="M966">
        <f t="shared" si="134"/>
        <v>60</v>
      </c>
      <c r="N966" s="1" t="s">
        <v>249</v>
      </c>
      <c r="O966" s="1">
        <f t="shared" si="135"/>
        <v>168</v>
      </c>
      <c r="P966" s="1" t="s">
        <v>250</v>
      </c>
      <c r="Q966" s="1" t="s">
        <v>250</v>
      </c>
    </row>
    <row r="967" spans="2:17" x14ac:dyDescent="0.15">
      <c r="B967" s="8" t="str">
        <f>VLOOKUP(G967,角色!A:B,2,FALSE)</f>
        <v>奈落</v>
      </c>
      <c r="C967" s="8" t="str">
        <f t="shared" si="127"/>
        <v>主动技能1</v>
      </c>
      <c r="D967" s="8">
        <f t="shared" si="129"/>
        <v>1</v>
      </c>
      <c r="E967" s="8">
        <f t="shared" si="130"/>
        <v>2</v>
      </c>
      <c r="F967" s="8">
        <f t="shared" si="131"/>
        <v>1</v>
      </c>
      <c r="G967" s="8">
        <f t="shared" si="128"/>
        <v>17</v>
      </c>
      <c r="H967" t="str">
        <f t="shared" si="132"/>
        <v>奈落主动技能1等级1</v>
      </c>
      <c r="I967" t="str">
        <f t="shared" si="133"/>
        <v>奈落主动技能1等级2</v>
      </c>
      <c r="J967" s="1">
        <v>961</v>
      </c>
      <c r="K967" s="1" t="e">
        <f>VLOOKUP(H967,主动技能!$A:$B,2,FALSE)</f>
        <v>#N/A</v>
      </c>
      <c r="L967" s="1">
        <f>_xlfn.IFNA(VLOOKUP(I967,主动技能!$A:$B,2,FALSE),0)</f>
        <v>0</v>
      </c>
      <c r="M967">
        <f t="shared" si="134"/>
        <v>3</v>
      </c>
      <c r="N967" s="1" t="s">
        <v>249</v>
      </c>
      <c r="O967" s="1">
        <f t="shared" si="135"/>
        <v>169</v>
      </c>
      <c r="P967" s="1" t="s">
        <v>250</v>
      </c>
      <c r="Q967" s="1" t="s">
        <v>250</v>
      </c>
    </row>
    <row r="968" spans="2:17" x14ac:dyDescent="0.15">
      <c r="B968" s="8" t="str">
        <f>VLOOKUP(G968,角色!A:B,2,FALSE)</f>
        <v>奈落</v>
      </c>
      <c r="C968" s="8" t="str">
        <f t="shared" ref="C968:C1031" si="136">C$4&amp;F968</f>
        <v>主动技能1</v>
      </c>
      <c r="D968" s="8">
        <f t="shared" si="129"/>
        <v>2</v>
      </c>
      <c r="E968" s="8">
        <f t="shared" si="130"/>
        <v>3</v>
      </c>
      <c r="F968" s="8">
        <f t="shared" si="131"/>
        <v>1</v>
      </c>
      <c r="G968" s="8">
        <f t="shared" ref="G968:G1031" si="137">IF((F968=1)*(D968=1),G967+1,G967)</f>
        <v>17</v>
      </c>
      <c r="H968" t="str">
        <f t="shared" si="132"/>
        <v>奈落主动技能1等级2</v>
      </c>
      <c r="I968" t="str">
        <f t="shared" si="133"/>
        <v>奈落主动技能1等级3</v>
      </c>
      <c r="J968" s="1">
        <v>962</v>
      </c>
      <c r="K968" s="1" t="e">
        <f>VLOOKUP(H968,主动技能!$A:$B,2,FALSE)</f>
        <v>#N/A</v>
      </c>
      <c r="L968" s="1">
        <f>_xlfn.IFNA(VLOOKUP(I968,主动技能!$A:$B,2,FALSE),0)</f>
        <v>0</v>
      </c>
      <c r="M968">
        <f t="shared" si="134"/>
        <v>6</v>
      </c>
      <c r="N968" s="1" t="s">
        <v>249</v>
      </c>
      <c r="O968" s="1">
        <f t="shared" si="135"/>
        <v>170</v>
      </c>
      <c r="P968" s="1" t="s">
        <v>250</v>
      </c>
      <c r="Q968" s="1" t="s">
        <v>250</v>
      </c>
    </row>
    <row r="969" spans="2:17" x14ac:dyDescent="0.15">
      <c r="B969" s="8" t="str">
        <f>VLOOKUP(G969,角色!A:B,2,FALSE)</f>
        <v>奈落</v>
      </c>
      <c r="C969" s="8" t="str">
        <f t="shared" si="136"/>
        <v>主动技能1</v>
      </c>
      <c r="D969" s="8">
        <f t="shared" ref="D969:D1032" si="138">IF(D968=D$5,1,D968+1)</f>
        <v>3</v>
      </c>
      <c r="E969" s="8">
        <f t="shared" ref="E969:E1032" si="139">IF(E968=E$5,2,E968+1)</f>
        <v>4</v>
      </c>
      <c r="F969" s="8">
        <f t="shared" ref="F969:F1032" si="140">IF(D969=1,IF(F968=$F$5,1,F968+1),F968)</f>
        <v>1</v>
      </c>
      <c r="G969" s="8">
        <f t="shared" si="137"/>
        <v>17</v>
      </c>
      <c r="H969" t="str">
        <f t="shared" si="132"/>
        <v>奈落主动技能1等级3</v>
      </c>
      <c r="I969" t="str">
        <f t="shared" si="133"/>
        <v>奈落主动技能1等级4</v>
      </c>
      <c r="J969" s="1">
        <v>963</v>
      </c>
      <c r="K969" s="1" t="e">
        <f>VLOOKUP(H969,主动技能!$A:$B,2,FALSE)</f>
        <v>#N/A</v>
      </c>
      <c r="L969" s="1">
        <f>_xlfn.IFNA(VLOOKUP(I969,主动技能!$A:$B,2,FALSE),0)</f>
        <v>0</v>
      </c>
      <c r="M969">
        <f t="shared" si="134"/>
        <v>9</v>
      </c>
      <c r="N969" s="1" t="s">
        <v>249</v>
      </c>
      <c r="O969" s="1">
        <f t="shared" si="135"/>
        <v>171</v>
      </c>
      <c r="P969" s="1" t="s">
        <v>250</v>
      </c>
      <c r="Q969" s="1" t="s">
        <v>250</v>
      </c>
    </row>
    <row r="970" spans="2:17" x14ac:dyDescent="0.15">
      <c r="B970" s="8" t="str">
        <f>VLOOKUP(G970,角色!A:B,2,FALSE)</f>
        <v>奈落</v>
      </c>
      <c r="C970" s="8" t="str">
        <f t="shared" si="136"/>
        <v>主动技能1</v>
      </c>
      <c r="D970" s="8">
        <f t="shared" si="138"/>
        <v>4</v>
      </c>
      <c r="E970" s="8">
        <f t="shared" si="139"/>
        <v>5</v>
      </c>
      <c r="F970" s="8">
        <f t="shared" si="140"/>
        <v>1</v>
      </c>
      <c r="G970" s="8">
        <f t="shared" si="137"/>
        <v>17</v>
      </c>
      <c r="H970" t="str">
        <f t="shared" si="132"/>
        <v>奈落主动技能1等级4</v>
      </c>
      <c r="I970" t="str">
        <f t="shared" si="133"/>
        <v>奈落主动技能1等级5</v>
      </c>
      <c r="J970" s="1">
        <v>964</v>
      </c>
      <c r="K970" s="1" t="e">
        <f>VLOOKUP(H970,主动技能!$A:$B,2,FALSE)</f>
        <v>#N/A</v>
      </c>
      <c r="L970" s="1">
        <f>_xlfn.IFNA(VLOOKUP(I970,主动技能!$A:$B,2,FALSE),0)</f>
        <v>0</v>
      </c>
      <c r="M970">
        <f t="shared" si="134"/>
        <v>12</v>
      </c>
      <c r="N970" s="1" t="s">
        <v>249</v>
      </c>
      <c r="O970" s="1">
        <f t="shared" si="135"/>
        <v>172</v>
      </c>
      <c r="P970" s="1" t="s">
        <v>250</v>
      </c>
      <c r="Q970" s="1" t="s">
        <v>250</v>
      </c>
    </row>
    <row r="971" spans="2:17" x14ac:dyDescent="0.15">
      <c r="B971" s="8" t="str">
        <f>VLOOKUP(G971,角色!A:B,2,FALSE)</f>
        <v>奈落</v>
      </c>
      <c r="C971" s="8" t="str">
        <f t="shared" si="136"/>
        <v>主动技能1</v>
      </c>
      <c r="D971" s="8">
        <f t="shared" si="138"/>
        <v>5</v>
      </c>
      <c r="E971" s="8">
        <f t="shared" si="139"/>
        <v>6</v>
      </c>
      <c r="F971" s="8">
        <f t="shared" si="140"/>
        <v>1</v>
      </c>
      <c r="G971" s="8">
        <f t="shared" si="137"/>
        <v>17</v>
      </c>
      <c r="H971" t="str">
        <f t="shared" si="132"/>
        <v>奈落主动技能1等级5</v>
      </c>
      <c r="I971" t="str">
        <f t="shared" si="133"/>
        <v>奈落主动技能1等级6</v>
      </c>
      <c r="J971" s="1">
        <v>965</v>
      </c>
      <c r="K971" s="1" t="e">
        <f>VLOOKUP(H971,主动技能!$A:$B,2,FALSE)</f>
        <v>#N/A</v>
      </c>
      <c r="L971" s="1">
        <f>_xlfn.IFNA(VLOOKUP(I971,主动技能!$A:$B,2,FALSE),0)</f>
        <v>0</v>
      </c>
      <c r="M971">
        <f t="shared" si="134"/>
        <v>15</v>
      </c>
      <c r="N971" s="1" t="s">
        <v>249</v>
      </c>
      <c r="O971" s="1">
        <f t="shared" si="135"/>
        <v>173</v>
      </c>
      <c r="P971" s="1" t="s">
        <v>250</v>
      </c>
      <c r="Q971" s="1" t="s">
        <v>250</v>
      </c>
    </row>
    <row r="972" spans="2:17" x14ac:dyDescent="0.15">
      <c r="B972" s="8" t="str">
        <f>VLOOKUP(G972,角色!A:B,2,FALSE)</f>
        <v>奈落</v>
      </c>
      <c r="C972" s="8" t="str">
        <f t="shared" si="136"/>
        <v>主动技能1</v>
      </c>
      <c r="D972" s="8">
        <f t="shared" si="138"/>
        <v>6</v>
      </c>
      <c r="E972" s="8">
        <f t="shared" si="139"/>
        <v>7</v>
      </c>
      <c r="F972" s="8">
        <f t="shared" si="140"/>
        <v>1</v>
      </c>
      <c r="G972" s="8">
        <f t="shared" si="137"/>
        <v>17</v>
      </c>
      <c r="H972" t="str">
        <f t="shared" si="132"/>
        <v>奈落主动技能1等级6</v>
      </c>
      <c r="I972" t="str">
        <f t="shared" si="133"/>
        <v>奈落主动技能1等级7</v>
      </c>
      <c r="J972" s="1">
        <v>966</v>
      </c>
      <c r="K972" s="1" t="e">
        <f>VLOOKUP(H972,主动技能!$A:$B,2,FALSE)</f>
        <v>#N/A</v>
      </c>
      <c r="L972" s="1">
        <f>_xlfn.IFNA(VLOOKUP(I972,主动技能!$A:$B,2,FALSE),0)</f>
        <v>0</v>
      </c>
      <c r="M972">
        <f t="shared" si="134"/>
        <v>18</v>
      </c>
      <c r="N972" s="1" t="s">
        <v>249</v>
      </c>
      <c r="O972" s="1">
        <f t="shared" si="135"/>
        <v>174</v>
      </c>
      <c r="P972" s="1" t="s">
        <v>250</v>
      </c>
      <c r="Q972" s="1" t="s">
        <v>250</v>
      </c>
    </row>
    <row r="973" spans="2:17" x14ac:dyDescent="0.15">
      <c r="B973" s="8" t="str">
        <f>VLOOKUP(G973,角色!A:B,2,FALSE)</f>
        <v>奈落</v>
      </c>
      <c r="C973" s="8" t="str">
        <f t="shared" si="136"/>
        <v>主动技能1</v>
      </c>
      <c r="D973" s="8">
        <f t="shared" si="138"/>
        <v>7</v>
      </c>
      <c r="E973" s="8">
        <f t="shared" si="139"/>
        <v>8</v>
      </c>
      <c r="F973" s="8">
        <f t="shared" si="140"/>
        <v>1</v>
      </c>
      <c r="G973" s="8">
        <f t="shared" si="137"/>
        <v>17</v>
      </c>
      <c r="H973" t="str">
        <f t="shared" si="132"/>
        <v>奈落主动技能1等级7</v>
      </c>
      <c r="I973" t="str">
        <f t="shared" si="133"/>
        <v>奈落主动技能1等级8</v>
      </c>
      <c r="J973" s="1">
        <v>967</v>
      </c>
      <c r="K973" s="1" t="e">
        <f>VLOOKUP(H973,主动技能!$A:$B,2,FALSE)</f>
        <v>#N/A</v>
      </c>
      <c r="L973" s="1">
        <f>_xlfn.IFNA(VLOOKUP(I973,主动技能!$A:$B,2,FALSE),0)</f>
        <v>0</v>
      </c>
      <c r="M973">
        <f t="shared" si="134"/>
        <v>21</v>
      </c>
      <c r="N973" s="1" t="s">
        <v>249</v>
      </c>
      <c r="O973" s="1">
        <f t="shared" si="135"/>
        <v>175</v>
      </c>
      <c r="P973" s="1" t="s">
        <v>250</v>
      </c>
      <c r="Q973" s="1" t="s">
        <v>250</v>
      </c>
    </row>
    <row r="974" spans="2:17" x14ac:dyDescent="0.15">
      <c r="B974" s="8" t="str">
        <f>VLOOKUP(G974,角色!A:B,2,FALSE)</f>
        <v>奈落</v>
      </c>
      <c r="C974" s="8" t="str">
        <f t="shared" si="136"/>
        <v>主动技能1</v>
      </c>
      <c r="D974" s="8">
        <f t="shared" si="138"/>
        <v>8</v>
      </c>
      <c r="E974" s="8">
        <f t="shared" si="139"/>
        <v>9</v>
      </c>
      <c r="F974" s="8">
        <f t="shared" si="140"/>
        <v>1</v>
      </c>
      <c r="G974" s="8">
        <f t="shared" si="137"/>
        <v>17</v>
      </c>
      <c r="H974" t="str">
        <f t="shared" si="132"/>
        <v>奈落主动技能1等级8</v>
      </c>
      <c r="I974" t="str">
        <f t="shared" si="133"/>
        <v>奈落主动技能1等级9</v>
      </c>
      <c r="J974" s="1">
        <v>968</v>
      </c>
      <c r="K974" s="1" t="e">
        <f>VLOOKUP(H974,主动技能!$A:$B,2,FALSE)</f>
        <v>#N/A</v>
      </c>
      <c r="L974" s="1">
        <f>_xlfn.IFNA(VLOOKUP(I974,主动技能!$A:$B,2,FALSE),0)</f>
        <v>0</v>
      </c>
      <c r="M974">
        <f t="shared" si="134"/>
        <v>24</v>
      </c>
      <c r="N974" s="1" t="s">
        <v>249</v>
      </c>
      <c r="O974" s="1">
        <f t="shared" si="135"/>
        <v>176</v>
      </c>
      <c r="P974" s="1" t="s">
        <v>250</v>
      </c>
      <c r="Q974" s="1" t="s">
        <v>250</v>
      </c>
    </row>
    <row r="975" spans="2:17" x14ac:dyDescent="0.15">
      <c r="B975" s="8" t="str">
        <f>VLOOKUP(G975,角色!A:B,2,FALSE)</f>
        <v>奈落</v>
      </c>
      <c r="C975" s="8" t="str">
        <f t="shared" si="136"/>
        <v>主动技能1</v>
      </c>
      <c r="D975" s="8">
        <f t="shared" si="138"/>
        <v>9</v>
      </c>
      <c r="E975" s="8">
        <f t="shared" si="139"/>
        <v>10</v>
      </c>
      <c r="F975" s="8">
        <f t="shared" si="140"/>
        <v>1</v>
      </c>
      <c r="G975" s="8">
        <f t="shared" si="137"/>
        <v>17</v>
      </c>
      <c r="H975" t="str">
        <f t="shared" si="132"/>
        <v>奈落主动技能1等级9</v>
      </c>
      <c r="I975" t="str">
        <f t="shared" si="133"/>
        <v>奈落主动技能1等级10</v>
      </c>
      <c r="J975" s="1">
        <v>969</v>
      </c>
      <c r="K975" s="1" t="e">
        <f>VLOOKUP(H975,主动技能!$A:$B,2,FALSE)</f>
        <v>#N/A</v>
      </c>
      <c r="L975" s="1">
        <f>_xlfn.IFNA(VLOOKUP(I975,主动技能!$A:$B,2,FALSE),0)</f>
        <v>0</v>
      </c>
      <c r="M975">
        <f t="shared" si="134"/>
        <v>27</v>
      </c>
      <c r="N975" s="1" t="s">
        <v>249</v>
      </c>
      <c r="O975" s="1">
        <f t="shared" si="135"/>
        <v>177</v>
      </c>
      <c r="P975" s="1" t="s">
        <v>250</v>
      </c>
      <c r="Q975" s="1" t="s">
        <v>250</v>
      </c>
    </row>
    <row r="976" spans="2:17" x14ac:dyDescent="0.15">
      <c r="B976" s="8" t="str">
        <f>VLOOKUP(G976,角色!A:B,2,FALSE)</f>
        <v>奈落</v>
      </c>
      <c r="C976" s="8" t="str">
        <f t="shared" si="136"/>
        <v>主动技能1</v>
      </c>
      <c r="D976" s="8">
        <f t="shared" si="138"/>
        <v>10</v>
      </c>
      <c r="E976" s="8">
        <f t="shared" si="139"/>
        <v>11</v>
      </c>
      <c r="F976" s="8">
        <f t="shared" si="140"/>
        <v>1</v>
      </c>
      <c r="G976" s="8">
        <f t="shared" si="137"/>
        <v>17</v>
      </c>
      <c r="H976" t="str">
        <f t="shared" si="132"/>
        <v>奈落主动技能1等级10</v>
      </c>
      <c r="I976" t="str">
        <f t="shared" si="133"/>
        <v>奈落主动技能1等级11</v>
      </c>
      <c r="J976" s="1">
        <v>970</v>
      </c>
      <c r="K976" s="1" t="e">
        <f>VLOOKUP(H976,主动技能!$A:$B,2,FALSE)</f>
        <v>#N/A</v>
      </c>
      <c r="L976" s="1">
        <f>_xlfn.IFNA(VLOOKUP(I976,主动技能!$A:$B,2,FALSE),0)</f>
        <v>0</v>
      </c>
      <c r="M976">
        <f t="shared" si="134"/>
        <v>30</v>
      </c>
      <c r="N976" s="1" t="s">
        <v>249</v>
      </c>
      <c r="O976" s="1">
        <f t="shared" si="135"/>
        <v>178</v>
      </c>
      <c r="P976" s="1" t="s">
        <v>250</v>
      </c>
      <c r="Q976" s="1" t="s">
        <v>250</v>
      </c>
    </row>
    <row r="977" spans="2:17" x14ac:dyDescent="0.15">
      <c r="B977" s="8" t="str">
        <f>VLOOKUP(G977,角色!A:B,2,FALSE)</f>
        <v>奈落</v>
      </c>
      <c r="C977" s="8" t="str">
        <f t="shared" si="136"/>
        <v>主动技能1</v>
      </c>
      <c r="D977" s="8">
        <f t="shared" si="138"/>
        <v>11</v>
      </c>
      <c r="E977" s="8">
        <f t="shared" si="139"/>
        <v>12</v>
      </c>
      <c r="F977" s="8">
        <f t="shared" si="140"/>
        <v>1</v>
      </c>
      <c r="G977" s="8">
        <f t="shared" si="137"/>
        <v>17</v>
      </c>
      <c r="H977" t="str">
        <f t="shared" si="132"/>
        <v>奈落主动技能1等级11</v>
      </c>
      <c r="I977" t="str">
        <f t="shared" si="133"/>
        <v>奈落主动技能1等级12</v>
      </c>
      <c r="J977" s="1">
        <v>971</v>
      </c>
      <c r="K977" s="1" t="e">
        <f>VLOOKUP(H977,主动技能!$A:$B,2,FALSE)</f>
        <v>#N/A</v>
      </c>
      <c r="L977" s="1">
        <f>_xlfn.IFNA(VLOOKUP(I977,主动技能!$A:$B,2,FALSE),0)</f>
        <v>0</v>
      </c>
      <c r="M977">
        <f t="shared" si="134"/>
        <v>33</v>
      </c>
      <c r="N977" s="1" t="s">
        <v>249</v>
      </c>
      <c r="O977" s="1">
        <f t="shared" si="135"/>
        <v>179</v>
      </c>
      <c r="P977" s="1" t="s">
        <v>250</v>
      </c>
      <c r="Q977" s="1" t="s">
        <v>250</v>
      </c>
    </row>
    <row r="978" spans="2:17" x14ac:dyDescent="0.15">
      <c r="B978" s="8" t="str">
        <f>VLOOKUP(G978,角色!A:B,2,FALSE)</f>
        <v>奈落</v>
      </c>
      <c r="C978" s="8" t="str">
        <f t="shared" si="136"/>
        <v>主动技能1</v>
      </c>
      <c r="D978" s="8">
        <f t="shared" si="138"/>
        <v>12</v>
      </c>
      <c r="E978" s="8">
        <f t="shared" si="139"/>
        <v>13</v>
      </c>
      <c r="F978" s="8">
        <f t="shared" si="140"/>
        <v>1</v>
      </c>
      <c r="G978" s="8">
        <f t="shared" si="137"/>
        <v>17</v>
      </c>
      <c r="H978" t="str">
        <f t="shared" si="132"/>
        <v>奈落主动技能1等级12</v>
      </c>
      <c r="I978" t="str">
        <f t="shared" si="133"/>
        <v>奈落主动技能1等级13</v>
      </c>
      <c r="J978" s="1">
        <v>972</v>
      </c>
      <c r="K978" s="1" t="e">
        <f>VLOOKUP(H978,主动技能!$A:$B,2,FALSE)</f>
        <v>#N/A</v>
      </c>
      <c r="L978" s="1">
        <f>_xlfn.IFNA(VLOOKUP(I978,主动技能!$A:$B,2,FALSE),0)</f>
        <v>0</v>
      </c>
      <c r="M978">
        <f t="shared" si="134"/>
        <v>36</v>
      </c>
      <c r="N978" s="1" t="s">
        <v>249</v>
      </c>
      <c r="O978" s="1">
        <f t="shared" si="135"/>
        <v>180</v>
      </c>
      <c r="P978" s="1" t="s">
        <v>250</v>
      </c>
      <c r="Q978" s="1" t="s">
        <v>250</v>
      </c>
    </row>
    <row r="979" spans="2:17" x14ac:dyDescent="0.15">
      <c r="B979" s="8" t="str">
        <f>VLOOKUP(G979,角色!A:B,2,FALSE)</f>
        <v>奈落</v>
      </c>
      <c r="C979" s="8" t="str">
        <f t="shared" si="136"/>
        <v>主动技能1</v>
      </c>
      <c r="D979" s="8">
        <f t="shared" si="138"/>
        <v>13</v>
      </c>
      <c r="E979" s="8">
        <f t="shared" si="139"/>
        <v>14</v>
      </c>
      <c r="F979" s="8">
        <f t="shared" si="140"/>
        <v>1</v>
      </c>
      <c r="G979" s="8">
        <f t="shared" si="137"/>
        <v>17</v>
      </c>
      <c r="H979" t="str">
        <f t="shared" si="132"/>
        <v>奈落主动技能1等级13</v>
      </c>
      <c r="I979" t="str">
        <f t="shared" si="133"/>
        <v>奈落主动技能1等级14</v>
      </c>
      <c r="J979" s="1">
        <v>973</v>
      </c>
      <c r="K979" s="1" t="e">
        <f>VLOOKUP(H979,主动技能!$A:$B,2,FALSE)</f>
        <v>#N/A</v>
      </c>
      <c r="L979" s="1">
        <f>_xlfn.IFNA(VLOOKUP(I979,主动技能!$A:$B,2,FALSE),0)</f>
        <v>0</v>
      </c>
      <c r="M979">
        <f t="shared" si="134"/>
        <v>39</v>
      </c>
      <c r="N979" s="1" t="s">
        <v>249</v>
      </c>
      <c r="O979" s="1">
        <f t="shared" si="135"/>
        <v>181</v>
      </c>
      <c r="P979" s="1" t="s">
        <v>250</v>
      </c>
      <c r="Q979" s="1" t="s">
        <v>250</v>
      </c>
    </row>
    <row r="980" spans="2:17" x14ac:dyDescent="0.15">
      <c r="B980" s="8" t="str">
        <f>VLOOKUP(G980,角色!A:B,2,FALSE)</f>
        <v>奈落</v>
      </c>
      <c r="C980" s="8" t="str">
        <f t="shared" si="136"/>
        <v>主动技能1</v>
      </c>
      <c r="D980" s="8">
        <f t="shared" si="138"/>
        <v>14</v>
      </c>
      <c r="E980" s="8">
        <f t="shared" si="139"/>
        <v>15</v>
      </c>
      <c r="F980" s="8">
        <f t="shared" si="140"/>
        <v>1</v>
      </c>
      <c r="G980" s="8">
        <f t="shared" si="137"/>
        <v>17</v>
      </c>
      <c r="H980" t="str">
        <f t="shared" si="132"/>
        <v>奈落主动技能1等级14</v>
      </c>
      <c r="I980" t="str">
        <f t="shared" si="133"/>
        <v>奈落主动技能1等级15</v>
      </c>
      <c r="J980" s="1">
        <v>974</v>
      </c>
      <c r="K980" s="1" t="e">
        <f>VLOOKUP(H980,主动技能!$A:$B,2,FALSE)</f>
        <v>#N/A</v>
      </c>
      <c r="L980" s="1">
        <f>_xlfn.IFNA(VLOOKUP(I980,主动技能!$A:$B,2,FALSE),0)</f>
        <v>0</v>
      </c>
      <c r="M980">
        <f t="shared" si="134"/>
        <v>42</v>
      </c>
      <c r="N980" s="1" t="s">
        <v>249</v>
      </c>
      <c r="O980" s="1">
        <f t="shared" si="135"/>
        <v>182</v>
      </c>
      <c r="P980" s="1" t="s">
        <v>250</v>
      </c>
      <c r="Q980" s="1" t="s">
        <v>250</v>
      </c>
    </row>
    <row r="981" spans="2:17" x14ac:dyDescent="0.15">
      <c r="B981" s="8" t="str">
        <f>VLOOKUP(G981,角色!A:B,2,FALSE)</f>
        <v>奈落</v>
      </c>
      <c r="C981" s="8" t="str">
        <f t="shared" si="136"/>
        <v>主动技能1</v>
      </c>
      <c r="D981" s="8">
        <f t="shared" si="138"/>
        <v>15</v>
      </c>
      <c r="E981" s="8">
        <f t="shared" si="139"/>
        <v>16</v>
      </c>
      <c r="F981" s="8">
        <f t="shared" si="140"/>
        <v>1</v>
      </c>
      <c r="G981" s="8">
        <f t="shared" si="137"/>
        <v>17</v>
      </c>
      <c r="H981" t="str">
        <f t="shared" si="132"/>
        <v>奈落主动技能1等级15</v>
      </c>
      <c r="I981" t="str">
        <f t="shared" si="133"/>
        <v>奈落主动技能1等级16</v>
      </c>
      <c r="J981" s="1">
        <v>975</v>
      </c>
      <c r="K981" s="1" t="e">
        <f>VLOOKUP(H981,主动技能!$A:$B,2,FALSE)</f>
        <v>#N/A</v>
      </c>
      <c r="L981" s="1">
        <f>_xlfn.IFNA(VLOOKUP(I981,主动技能!$A:$B,2,FALSE),0)</f>
        <v>0</v>
      </c>
      <c r="M981">
        <f t="shared" si="134"/>
        <v>45</v>
      </c>
      <c r="N981" s="1" t="s">
        <v>249</v>
      </c>
      <c r="O981" s="1">
        <f t="shared" si="135"/>
        <v>183</v>
      </c>
      <c r="P981" s="1" t="s">
        <v>250</v>
      </c>
      <c r="Q981" s="1" t="s">
        <v>250</v>
      </c>
    </row>
    <row r="982" spans="2:17" x14ac:dyDescent="0.15">
      <c r="B982" s="8" t="str">
        <f>VLOOKUP(G982,角色!A:B,2,FALSE)</f>
        <v>奈落</v>
      </c>
      <c r="C982" s="8" t="str">
        <f t="shared" si="136"/>
        <v>主动技能1</v>
      </c>
      <c r="D982" s="8">
        <f t="shared" si="138"/>
        <v>16</v>
      </c>
      <c r="E982" s="8">
        <f t="shared" si="139"/>
        <v>17</v>
      </c>
      <c r="F982" s="8">
        <f t="shared" si="140"/>
        <v>1</v>
      </c>
      <c r="G982" s="8">
        <f t="shared" si="137"/>
        <v>17</v>
      </c>
      <c r="H982" t="str">
        <f t="shared" si="132"/>
        <v>奈落主动技能1等级16</v>
      </c>
      <c r="I982" t="str">
        <f t="shared" si="133"/>
        <v>奈落主动技能1等级17</v>
      </c>
      <c r="J982" s="1">
        <v>976</v>
      </c>
      <c r="K982" s="1" t="e">
        <f>VLOOKUP(H982,主动技能!$A:$B,2,FALSE)</f>
        <v>#N/A</v>
      </c>
      <c r="L982" s="1">
        <f>_xlfn.IFNA(VLOOKUP(I982,主动技能!$A:$B,2,FALSE),0)</f>
        <v>0</v>
      </c>
      <c r="M982">
        <f t="shared" si="134"/>
        <v>48</v>
      </c>
      <c r="N982" s="1" t="s">
        <v>249</v>
      </c>
      <c r="O982" s="1">
        <f t="shared" si="135"/>
        <v>184</v>
      </c>
      <c r="P982" s="1" t="s">
        <v>250</v>
      </c>
      <c r="Q982" s="1" t="s">
        <v>250</v>
      </c>
    </row>
    <row r="983" spans="2:17" x14ac:dyDescent="0.15">
      <c r="B983" s="8" t="str">
        <f>VLOOKUP(G983,角色!A:B,2,FALSE)</f>
        <v>奈落</v>
      </c>
      <c r="C983" s="8" t="str">
        <f t="shared" si="136"/>
        <v>主动技能1</v>
      </c>
      <c r="D983" s="8">
        <f t="shared" si="138"/>
        <v>17</v>
      </c>
      <c r="E983" s="8">
        <f t="shared" si="139"/>
        <v>18</v>
      </c>
      <c r="F983" s="8">
        <f t="shared" si="140"/>
        <v>1</v>
      </c>
      <c r="G983" s="8">
        <f t="shared" si="137"/>
        <v>17</v>
      </c>
      <c r="H983" t="str">
        <f t="shared" si="132"/>
        <v>奈落主动技能1等级17</v>
      </c>
      <c r="I983" t="str">
        <f t="shared" si="133"/>
        <v>奈落主动技能1等级18</v>
      </c>
      <c r="J983" s="1">
        <v>977</v>
      </c>
      <c r="K983" s="1" t="e">
        <f>VLOOKUP(H983,主动技能!$A:$B,2,FALSE)</f>
        <v>#N/A</v>
      </c>
      <c r="L983" s="1">
        <f>_xlfn.IFNA(VLOOKUP(I983,主动技能!$A:$B,2,FALSE),0)</f>
        <v>0</v>
      </c>
      <c r="M983">
        <f t="shared" si="134"/>
        <v>51</v>
      </c>
      <c r="N983" s="1" t="s">
        <v>249</v>
      </c>
      <c r="O983" s="1">
        <f t="shared" si="135"/>
        <v>185</v>
      </c>
      <c r="P983" s="1" t="s">
        <v>250</v>
      </c>
      <c r="Q983" s="1" t="s">
        <v>250</v>
      </c>
    </row>
    <row r="984" spans="2:17" x14ac:dyDescent="0.15">
      <c r="B984" s="8" t="str">
        <f>VLOOKUP(G984,角色!A:B,2,FALSE)</f>
        <v>奈落</v>
      </c>
      <c r="C984" s="8" t="str">
        <f t="shared" si="136"/>
        <v>主动技能1</v>
      </c>
      <c r="D984" s="8">
        <f t="shared" si="138"/>
        <v>18</v>
      </c>
      <c r="E984" s="8">
        <f t="shared" si="139"/>
        <v>19</v>
      </c>
      <c r="F984" s="8">
        <f t="shared" si="140"/>
        <v>1</v>
      </c>
      <c r="G984" s="8">
        <f t="shared" si="137"/>
        <v>17</v>
      </c>
      <c r="H984" t="str">
        <f t="shared" ref="H984:H1047" si="141">$B984&amp;$C984&amp;D$6&amp;D984</f>
        <v>奈落主动技能1等级18</v>
      </c>
      <c r="I984" t="str">
        <f t="shared" ref="I984:I1047" si="142">$B984&amp;$C984&amp;E$6&amp;E984</f>
        <v>奈落主动技能1等级19</v>
      </c>
      <c r="J984" s="1">
        <v>978</v>
      </c>
      <c r="K984" s="1" t="e">
        <f>VLOOKUP(H984,主动技能!$A:$B,2,FALSE)</f>
        <v>#N/A</v>
      </c>
      <c r="L984" s="1">
        <f>_xlfn.IFNA(VLOOKUP(I984,主动技能!$A:$B,2,FALSE),0)</f>
        <v>0</v>
      </c>
      <c r="M984">
        <f t="shared" si="134"/>
        <v>54</v>
      </c>
      <c r="N984" s="1" t="s">
        <v>249</v>
      </c>
      <c r="O984" s="1">
        <f t="shared" si="135"/>
        <v>186</v>
      </c>
      <c r="P984" s="1" t="s">
        <v>250</v>
      </c>
      <c r="Q984" s="1" t="s">
        <v>250</v>
      </c>
    </row>
    <row r="985" spans="2:17" x14ac:dyDescent="0.15">
      <c r="B985" s="8" t="str">
        <f>VLOOKUP(G985,角色!A:B,2,FALSE)</f>
        <v>奈落</v>
      </c>
      <c r="C985" s="8" t="str">
        <f t="shared" si="136"/>
        <v>主动技能1</v>
      </c>
      <c r="D985" s="8">
        <f t="shared" si="138"/>
        <v>19</v>
      </c>
      <c r="E985" s="8">
        <f t="shared" si="139"/>
        <v>20</v>
      </c>
      <c r="F985" s="8">
        <f t="shared" si="140"/>
        <v>1</v>
      </c>
      <c r="G985" s="8">
        <f t="shared" si="137"/>
        <v>17</v>
      </c>
      <c r="H985" t="str">
        <f t="shared" si="141"/>
        <v>奈落主动技能1等级19</v>
      </c>
      <c r="I985" t="str">
        <f t="shared" si="142"/>
        <v>奈落主动技能1等级20</v>
      </c>
      <c r="J985" s="1">
        <v>979</v>
      </c>
      <c r="K985" s="1" t="e">
        <f>VLOOKUP(H985,主动技能!$A:$B,2,FALSE)</f>
        <v>#N/A</v>
      </c>
      <c r="L985" s="1">
        <f>_xlfn.IFNA(VLOOKUP(I985,主动技能!$A:$B,2,FALSE),0)</f>
        <v>0</v>
      </c>
      <c r="M985">
        <f t="shared" si="134"/>
        <v>57</v>
      </c>
      <c r="N985" s="1" t="s">
        <v>249</v>
      </c>
      <c r="O985" s="1">
        <f t="shared" si="135"/>
        <v>187</v>
      </c>
      <c r="P985" s="1" t="s">
        <v>250</v>
      </c>
      <c r="Q985" s="1" t="s">
        <v>250</v>
      </c>
    </row>
    <row r="986" spans="2:17" x14ac:dyDescent="0.15">
      <c r="B986" s="8" t="str">
        <f>VLOOKUP(G986,角色!A:B,2,FALSE)</f>
        <v>奈落</v>
      </c>
      <c r="C986" s="8" t="str">
        <f t="shared" si="136"/>
        <v>主动技能1</v>
      </c>
      <c r="D986" s="8">
        <f t="shared" si="138"/>
        <v>20</v>
      </c>
      <c r="E986" s="8">
        <f t="shared" si="139"/>
        <v>21</v>
      </c>
      <c r="F986" s="8">
        <f t="shared" si="140"/>
        <v>1</v>
      </c>
      <c r="G986" s="8">
        <f t="shared" si="137"/>
        <v>17</v>
      </c>
      <c r="H986" t="str">
        <f t="shared" si="141"/>
        <v>奈落主动技能1等级20</v>
      </c>
      <c r="I986" t="str">
        <f t="shared" si="142"/>
        <v>奈落主动技能1等级21</v>
      </c>
      <c r="J986" s="1">
        <v>980</v>
      </c>
      <c r="K986" s="1" t="e">
        <f>VLOOKUP(H986,主动技能!$A:$B,2,FALSE)</f>
        <v>#N/A</v>
      </c>
      <c r="L986" s="1">
        <f>_xlfn.IFNA(VLOOKUP(I986,主动技能!$A:$B,2,FALSE),0)</f>
        <v>0</v>
      </c>
      <c r="M986">
        <f t="shared" si="134"/>
        <v>60</v>
      </c>
      <c r="N986" s="1" t="s">
        <v>249</v>
      </c>
      <c r="O986" s="1">
        <f t="shared" si="135"/>
        <v>188</v>
      </c>
      <c r="P986" s="1" t="s">
        <v>250</v>
      </c>
      <c r="Q986" s="1" t="s">
        <v>250</v>
      </c>
    </row>
    <row r="987" spans="2:17" x14ac:dyDescent="0.15">
      <c r="B987" s="8" t="str">
        <f>VLOOKUP(G987,角色!A:B,2,FALSE)</f>
        <v>奈落</v>
      </c>
      <c r="C987" s="8" t="str">
        <f t="shared" si="136"/>
        <v>主动技能2</v>
      </c>
      <c r="D987" s="8">
        <f t="shared" si="138"/>
        <v>1</v>
      </c>
      <c r="E987" s="8">
        <f t="shared" si="139"/>
        <v>2</v>
      </c>
      <c r="F987" s="8">
        <f t="shared" si="140"/>
        <v>2</v>
      </c>
      <c r="G987" s="8">
        <f t="shared" si="137"/>
        <v>17</v>
      </c>
      <c r="H987" t="str">
        <f t="shared" si="141"/>
        <v>奈落主动技能2等级1</v>
      </c>
      <c r="I987" t="str">
        <f t="shared" si="142"/>
        <v>奈落主动技能2等级2</v>
      </c>
      <c r="J987" s="1">
        <v>981</v>
      </c>
      <c r="K987" s="1" t="e">
        <f>VLOOKUP(H987,主动技能!$A:$B,2,FALSE)</f>
        <v>#N/A</v>
      </c>
      <c r="L987" s="1">
        <f>_xlfn.IFNA(VLOOKUP(I987,主动技能!$A:$B,2,FALSE),0)</f>
        <v>0</v>
      </c>
      <c r="M987">
        <f t="shared" si="134"/>
        <v>3</v>
      </c>
      <c r="N987" s="1" t="s">
        <v>249</v>
      </c>
      <c r="O987" s="1">
        <f t="shared" si="135"/>
        <v>189</v>
      </c>
      <c r="P987" s="1" t="s">
        <v>250</v>
      </c>
      <c r="Q987" s="1" t="s">
        <v>250</v>
      </c>
    </row>
    <row r="988" spans="2:17" x14ac:dyDescent="0.15">
      <c r="B988" s="8" t="str">
        <f>VLOOKUP(G988,角色!A:B,2,FALSE)</f>
        <v>奈落</v>
      </c>
      <c r="C988" s="8" t="str">
        <f t="shared" si="136"/>
        <v>主动技能2</v>
      </c>
      <c r="D988" s="8">
        <f t="shared" si="138"/>
        <v>2</v>
      </c>
      <c r="E988" s="8">
        <f t="shared" si="139"/>
        <v>3</v>
      </c>
      <c r="F988" s="8">
        <f t="shared" si="140"/>
        <v>2</v>
      </c>
      <c r="G988" s="8">
        <f t="shared" si="137"/>
        <v>17</v>
      </c>
      <c r="H988" t="str">
        <f t="shared" si="141"/>
        <v>奈落主动技能2等级2</v>
      </c>
      <c r="I988" t="str">
        <f t="shared" si="142"/>
        <v>奈落主动技能2等级3</v>
      </c>
      <c r="J988" s="1">
        <v>982</v>
      </c>
      <c r="K988" s="1" t="e">
        <f>VLOOKUP(H988,主动技能!$A:$B,2,FALSE)</f>
        <v>#N/A</v>
      </c>
      <c r="L988" s="1">
        <f>_xlfn.IFNA(VLOOKUP(I988,主动技能!$A:$B,2,FALSE),0)</f>
        <v>0</v>
      </c>
      <c r="M988">
        <f t="shared" ref="M988:M1051" si="143">M968</f>
        <v>6</v>
      </c>
      <c r="N988" s="1" t="s">
        <v>249</v>
      </c>
      <c r="O988" s="1">
        <f t="shared" si="135"/>
        <v>190</v>
      </c>
      <c r="P988" s="1" t="s">
        <v>250</v>
      </c>
      <c r="Q988" s="1" t="s">
        <v>250</v>
      </c>
    </row>
    <row r="989" spans="2:17" x14ac:dyDescent="0.15">
      <c r="B989" s="8" t="str">
        <f>VLOOKUP(G989,角色!A:B,2,FALSE)</f>
        <v>奈落</v>
      </c>
      <c r="C989" s="8" t="str">
        <f t="shared" si="136"/>
        <v>主动技能2</v>
      </c>
      <c r="D989" s="8">
        <f t="shared" si="138"/>
        <v>3</v>
      </c>
      <c r="E989" s="8">
        <f t="shared" si="139"/>
        <v>4</v>
      </c>
      <c r="F989" s="8">
        <f t="shared" si="140"/>
        <v>2</v>
      </c>
      <c r="G989" s="8">
        <f t="shared" si="137"/>
        <v>17</v>
      </c>
      <c r="H989" t="str">
        <f t="shared" si="141"/>
        <v>奈落主动技能2等级3</v>
      </c>
      <c r="I989" t="str">
        <f t="shared" si="142"/>
        <v>奈落主动技能2等级4</v>
      </c>
      <c r="J989" s="1">
        <v>983</v>
      </c>
      <c r="K989" s="1" t="e">
        <f>VLOOKUP(H989,主动技能!$A:$B,2,FALSE)</f>
        <v>#N/A</v>
      </c>
      <c r="L989" s="1">
        <f>_xlfn.IFNA(VLOOKUP(I989,主动技能!$A:$B,2,FALSE),0)</f>
        <v>0</v>
      </c>
      <c r="M989">
        <f t="shared" si="143"/>
        <v>9</v>
      </c>
      <c r="N989" s="1" t="s">
        <v>249</v>
      </c>
      <c r="O989" s="1">
        <f t="shared" si="135"/>
        <v>191</v>
      </c>
      <c r="P989" s="1" t="s">
        <v>250</v>
      </c>
      <c r="Q989" s="1" t="s">
        <v>250</v>
      </c>
    </row>
    <row r="990" spans="2:17" x14ac:dyDescent="0.15">
      <c r="B990" s="8" t="str">
        <f>VLOOKUP(G990,角色!A:B,2,FALSE)</f>
        <v>奈落</v>
      </c>
      <c r="C990" s="8" t="str">
        <f t="shared" si="136"/>
        <v>主动技能2</v>
      </c>
      <c r="D990" s="8">
        <f t="shared" si="138"/>
        <v>4</v>
      </c>
      <c r="E990" s="8">
        <f t="shared" si="139"/>
        <v>5</v>
      </c>
      <c r="F990" s="8">
        <f t="shared" si="140"/>
        <v>2</v>
      </c>
      <c r="G990" s="8">
        <f t="shared" si="137"/>
        <v>17</v>
      </c>
      <c r="H990" t="str">
        <f t="shared" si="141"/>
        <v>奈落主动技能2等级4</v>
      </c>
      <c r="I990" t="str">
        <f t="shared" si="142"/>
        <v>奈落主动技能2等级5</v>
      </c>
      <c r="J990" s="1">
        <v>984</v>
      </c>
      <c r="K990" s="1" t="e">
        <f>VLOOKUP(H990,主动技能!$A:$B,2,FALSE)</f>
        <v>#N/A</v>
      </c>
      <c r="L990" s="1">
        <f>_xlfn.IFNA(VLOOKUP(I990,主动技能!$A:$B,2,FALSE),0)</f>
        <v>0</v>
      </c>
      <c r="M990">
        <f t="shared" si="143"/>
        <v>12</v>
      </c>
      <c r="N990" s="1" t="s">
        <v>249</v>
      </c>
      <c r="O990" s="1">
        <f t="shared" si="135"/>
        <v>192</v>
      </c>
      <c r="P990" s="1" t="s">
        <v>250</v>
      </c>
      <c r="Q990" s="1" t="s">
        <v>250</v>
      </c>
    </row>
    <row r="991" spans="2:17" x14ac:dyDescent="0.15">
      <c r="B991" s="8" t="str">
        <f>VLOOKUP(G991,角色!A:B,2,FALSE)</f>
        <v>奈落</v>
      </c>
      <c r="C991" s="8" t="str">
        <f t="shared" si="136"/>
        <v>主动技能2</v>
      </c>
      <c r="D991" s="8">
        <f t="shared" si="138"/>
        <v>5</v>
      </c>
      <c r="E991" s="8">
        <f t="shared" si="139"/>
        <v>6</v>
      </c>
      <c r="F991" s="8">
        <f t="shared" si="140"/>
        <v>2</v>
      </c>
      <c r="G991" s="8">
        <f t="shared" si="137"/>
        <v>17</v>
      </c>
      <c r="H991" t="str">
        <f t="shared" si="141"/>
        <v>奈落主动技能2等级5</v>
      </c>
      <c r="I991" t="str">
        <f t="shared" si="142"/>
        <v>奈落主动技能2等级6</v>
      </c>
      <c r="J991" s="1">
        <v>985</v>
      </c>
      <c r="K991" s="1" t="e">
        <f>VLOOKUP(H991,主动技能!$A:$B,2,FALSE)</f>
        <v>#N/A</v>
      </c>
      <c r="L991" s="1">
        <f>_xlfn.IFNA(VLOOKUP(I991,主动技能!$A:$B,2,FALSE),0)</f>
        <v>0</v>
      </c>
      <c r="M991">
        <f t="shared" si="143"/>
        <v>15</v>
      </c>
      <c r="N991" s="1" t="s">
        <v>249</v>
      </c>
      <c r="O991" s="1">
        <f t="shared" si="135"/>
        <v>193</v>
      </c>
      <c r="P991" s="1" t="s">
        <v>250</v>
      </c>
      <c r="Q991" s="1" t="s">
        <v>250</v>
      </c>
    </row>
    <row r="992" spans="2:17" x14ac:dyDescent="0.15">
      <c r="B992" s="8" t="str">
        <f>VLOOKUP(G992,角色!A:B,2,FALSE)</f>
        <v>奈落</v>
      </c>
      <c r="C992" s="8" t="str">
        <f t="shared" si="136"/>
        <v>主动技能2</v>
      </c>
      <c r="D992" s="8">
        <f t="shared" si="138"/>
        <v>6</v>
      </c>
      <c r="E992" s="8">
        <f t="shared" si="139"/>
        <v>7</v>
      </c>
      <c r="F992" s="8">
        <f t="shared" si="140"/>
        <v>2</v>
      </c>
      <c r="G992" s="8">
        <f t="shared" si="137"/>
        <v>17</v>
      </c>
      <c r="H992" t="str">
        <f t="shared" si="141"/>
        <v>奈落主动技能2等级6</v>
      </c>
      <c r="I992" t="str">
        <f t="shared" si="142"/>
        <v>奈落主动技能2等级7</v>
      </c>
      <c r="J992" s="1">
        <v>986</v>
      </c>
      <c r="K992" s="1" t="e">
        <f>VLOOKUP(H992,主动技能!$A:$B,2,FALSE)</f>
        <v>#N/A</v>
      </c>
      <c r="L992" s="1">
        <f>_xlfn.IFNA(VLOOKUP(I992,主动技能!$A:$B,2,FALSE),0)</f>
        <v>0</v>
      </c>
      <c r="M992">
        <f t="shared" si="143"/>
        <v>18</v>
      </c>
      <c r="N992" s="1" t="s">
        <v>249</v>
      </c>
      <c r="O992" s="1">
        <f t="shared" si="135"/>
        <v>194</v>
      </c>
      <c r="P992" s="1" t="s">
        <v>250</v>
      </c>
      <c r="Q992" s="1" t="s">
        <v>250</v>
      </c>
    </row>
    <row r="993" spans="2:17" x14ac:dyDescent="0.15">
      <c r="B993" s="8" t="str">
        <f>VLOOKUP(G993,角色!A:B,2,FALSE)</f>
        <v>奈落</v>
      </c>
      <c r="C993" s="8" t="str">
        <f t="shared" si="136"/>
        <v>主动技能2</v>
      </c>
      <c r="D993" s="8">
        <f t="shared" si="138"/>
        <v>7</v>
      </c>
      <c r="E993" s="8">
        <f t="shared" si="139"/>
        <v>8</v>
      </c>
      <c r="F993" s="8">
        <f t="shared" si="140"/>
        <v>2</v>
      </c>
      <c r="G993" s="8">
        <f t="shared" si="137"/>
        <v>17</v>
      </c>
      <c r="H993" t="str">
        <f t="shared" si="141"/>
        <v>奈落主动技能2等级7</v>
      </c>
      <c r="I993" t="str">
        <f t="shared" si="142"/>
        <v>奈落主动技能2等级8</v>
      </c>
      <c r="J993" s="1">
        <v>987</v>
      </c>
      <c r="K993" s="1" t="e">
        <f>VLOOKUP(H993,主动技能!$A:$B,2,FALSE)</f>
        <v>#N/A</v>
      </c>
      <c r="L993" s="1">
        <f>_xlfn.IFNA(VLOOKUP(I993,主动技能!$A:$B,2,FALSE),0)</f>
        <v>0</v>
      </c>
      <c r="M993">
        <f t="shared" si="143"/>
        <v>21</v>
      </c>
      <c r="N993" s="1" t="s">
        <v>249</v>
      </c>
      <c r="O993" s="1">
        <f t="shared" si="135"/>
        <v>195</v>
      </c>
      <c r="P993" s="1" t="s">
        <v>250</v>
      </c>
      <c r="Q993" s="1" t="s">
        <v>250</v>
      </c>
    </row>
    <row r="994" spans="2:17" x14ac:dyDescent="0.15">
      <c r="B994" s="8" t="str">
        <f>VLOOKUP(G994,角色!A:B,2,FALSE)</f>
        <v>奈落</v>
      </c>
      <c r="C994" s="8" t="str">
        <f t="shared" si="136"/>
        <v>主动技能2</v>
      </c>
      <c r="D994" s="8">
        <f t="shared" si="138"/>
        <v>8</v>
      </c>
      <c r="E994" s="8">
        <f t="shared" si="139"/>
        <v>9</v>
      </c>
      <c r="F994" s="8">
        <f t="shared" si="140"/>
        <v>2</v>
      </c>
      <c r="G994" s="8">
        <f t="shared" si="137"/>
        <v>17</v>
      </c>
      <c r="H994" t="str">
        <f t="shared" si="141"/>
        <v>奈落主动技能2等级8</v>
      </c>
      <c r="I994" t="str">
        <f t="shared" si="142"/>
        <v>奈落主动技能2等级9</v>
      </c>
      <c r="J994" s="1">
        <v>988</v>
      </c>
      <c r="K994" s="1" t="e">
        <f>VLOOKUP(H994,主动技能!$A:$B,2,FALSE)</f>
        <v>#N/A</v>
      </c>
      <c r="L994" s="1">
        <f>_xlfn.IFNA(VLOOKUP(I994,主动技能!$A:$B,2,FALSE),0)</f>
        <v>0</v>
      </c>
      <c r="M994">
        <f t="shared" si="143"/>
        <v>24</v>
      </c>
      <c r="N994" s="1" t="s">
        <v>249</v>
      </c>
      <c r="O994" s="1">
        <f t="shared" si="135"/>
        <v>196</v>
      </c>
      <c r="P994" s="1" t="s">
        <v>250</v>
      </c>
      <c r="Q994" s="1" t="s">
        <v>250</v>
      </c>
    </row>
    <row r="995" spans="2:17" x14ac:dyDescent="0.15">
      <c r="B995" s="8" t="str">
        <f>VLOOKUP(G995,角色!A:B,2,FALSE)</f>
        <v>奈落</v>
      </c>
      <c r="C995" s="8" t="str">
        <f t="shared" si="136"/>
        <v>主动技能2</v>
      </c>
      <c r="D995" s="8">
        <f t="shared" si="138"/>
        <v>9</v>
      </c>
      <c r="E995" s="8">
        <f t="shared" si="139"/>
        <v>10</v>
      </c>
      <c r="F995" s="8">
        <f t="shared" si="140"/>
        <v>2</v>
      </c>
      <c r="G995" s="8">
        <f t="shared" si="137"/>
        <v>17</v>
      </c>
      <c r="H995" t="str">
        <f t="shared" si="141"/>
        <v>奈落主动技能2等级9</v>
      </c>
      <c r="I995" t="str">
        <f t="shared" si="142"/>
        <v>奈落主动技能2等级10</v>
      </c>
      <c r="J995" s="1">
        <v>989</v>
      </c>
      <c r="K995" s="1" t="e">
        <f>VLOOKUP(H995,主动技能!$A:$B,2,FALSE)</f>
        <v>#N/A</v>
      </c>
      <c r="L995" s="1">
        <f>_xlfn.IFNA(VLOOKUP(I995,主动技能!$A:$B,2,FALSE),0)</f>
        <v>0</v>
      </c>
      <c r="M995">
        <f t="shared" si="143"/>
        <v>27</v>
      </c>
      <c r="N995" s="1" t="s">
        <v>249</v>
      </c>
      <c r="O995" s="1">
        <f t="shared" si="135"/>
        <v>197</v>
      </c>
      <c r="P995" s="1" t="s">
        <v>250</v>
      </c>
      <c r="Q995" s="1" t="s">
        <v>250</v>
      </c>
    </row>
    <row r="996" spans="2:17" x14ac:dyDescent="0.15">
      <c r="B996" s="8" t="str">
        <f>VLOOKUP(G996,角色!A:B,2,FALSE)</f>
        <v>奈落</v>
      </c>
      <c r="C996" s="8" t="str">
        <f t="shared" si="136"/>
        <v>主动技能2</v>
      </c>
      <c r="D996" s="8">
        <f t="shared" si="138"/>
        <v>10</v>
      </c>
      <c r="E996" s="8">
        <f t="shared" si="139"/>
        <v>11</v>
      </c>
      <c r="F996" s="8">
        <f t="shared" si="140"/>
        <v>2</v>
      </c>
      <c r="G996" s="8">
        <f t="shared" si="137"/>
        <v>17</v>
      </c>
      <c r="H996" t="str">
        <f t="shared" si="141"/>
        <v>奈落主动技能2等级10</v>
      </c>
      <c r="I996" t="str">
        <f t="shared" si="142"/>
        <v>奈落主动技能2等级11</v>
      </c>
      <c r="J996" s="1">
        <v>990</v>
      </c>
      <c r="K996" s="1" t="e">
        <f>VLOOKUP(H996,主动技能!$A:$B,2,FALSE)</f>
        <v>#N/A</v>
      </c>
      <c r="L996" s="1">
        <f>_xlfn.IFNA(VLOOKUP(I996,主动技能!$A:$B,2,FALSE),0)</f>
        <v>0</v>
      </c>
      <c r="M996">
        <f t="shared" si="143"/>
        <v>30</v>
      </c>
      <c r="N996" s="1" t="s">
        <v>249</v>
      </c>
      <c r="O996" s="1">
        <f t="shared" si="135"/>
        <v>198</v>
      </c>
      <c r="P996" s="1" t="s">
        <v>250</v>
      </c>
      <c r="Q996" s="1" t="s">
        <v>250</v>
      </c>
    </row>
    <row r="997" spans="2:17" x14ac:dyDescent="0.15">
      <c r="B997" s="8" t="str">
        <f>VLOOKUP(G997,角色!A:B,2,FALSE)</f>
        <v>奈落</v>
      </c>
      <c r="C997" s="8" t="str">
        <f t="shared" si="136"/>
        <v>主动技能2</v>
      </c>
      <c r="D997" s="8">
        <f t="shared" si="138"/>
        <v>11</v>
      </c>
      <c r="E997" s="8">
        <f t="shared" si="139"/>
        <v>12</v>
      </c>
      <c r="F997" s="8">
        <f t="shared" si="140"/>
        <v>2</v>
      </c>
      <c r="G997" s="8">
        <f t="shared" si="137"/>
        <v>17</v>
      </c>
      <c r="H997" t="str">
        <f t="shared" si="141"/>
        <v>奈落主动技能2等级11</v>
      </c>
      <c r="I997" t="str">
        <f t="shared" si="142"/>
        <v>奈落主动技能2等级12</v>
      </c>
      <c r="J997" s="1">
        <v>991</v>
      </c>
      <c r="K997" s="1" t="e">
        <f>VLOOKUP(H997,主动技能!$A:$B,2,FALSE)</f>
        <v>#N/A</v>
      </c>
      <c r="L997" s="1">
        <f>_xlfn.IFNA(VLOOKUP(I997,主动技能!$A:$B,2,FALSE),0)</f>
        <v>0</v>
      </c>
      <c r="M997">
        <f t="shared" si="143"/>
        <v>33</v>
      </c>
      <c r="N997" s="1" t="s">
        <v>249</v>
      </c>
      <c r="O997" s="1">
        <f t="shared" si="135"/>
        <v>100</v>
      </c>
      <c r="P997" s="1" t="s">
        <v>250</v>
      </c>
      <c r="Q997" s="1" t="s">
        <v>250</v>
      </c>
    </row>
    <row r="998" spans="2:17" x14ac:dyDescent="0.15">
      <c r="B998" s="8" t="str">
        <f>VLOOKUP(G998,角色!A:B,2,FALSE)</f>
        <v>奈落</v>
      </c>
      <c r="C998" s="8" t="str">
        <f t="shared" si="136"/>
        <v>主动技能2</v>
      </c>
      <c r="D998" s="8">
        <f t="shared" si="138"/>
        <v>12</v>
      </c>
      <c r="E998" s="8">
        <f t="shared" si="139"/>
        <v>13</v>
      </c>
      <c r="F998" s="8">
        <f t="shared" si="140"/>
        <v>2</v>
      </c>
      <c r="G998" s="8">
        <f t="shared" si="137"/>
        <v>17</v>
      </c>
      <c r="H998" t="str">
        <f t="shared" si="141"/>
        <v>奈落主动技能2等级12</v>
      </c>
      <c r="I998" t="str">
        <f t="shared" si="142"/>
        <v>奈落主动技能2等级13</v>
      </c>
      <c r="J998" s="1">
        <v>992</v>
      </c>
      <c r="K998" s="1" t="e">
        <f>VLOOKUP(H998,主动技能!$A:$B,2,FALSE)</f>
        <v>#N/A</v>
      </c>
      <c r="L998" s="1">
        <f>_xlfn.IFNA(VLOOKUP(I998,主动技能!$A:$B,2,FALSE),0)</f>
        <v>0</v>
      </c>
      <c r="M998">
        <f t="shared" si="143"/>
        <v>36</v>
      </c>
      <c r="N998" s="1" t="s">
        <v>249</v>
      </c>
      <c r="O998" s="1">
        <f t="shared" si="135"/>
        <v>101</v>
      </c>
      <c r="P998" s="1" t="s">
        <v>250</v>
      </c>
      <c r="Q998" s="1" t="s">
        <v>250</v>
      </c>
    </row>
    <row r="999" spans="2:17" x14ac:dyDescent="0.15">
      <c r="B999" s="8" t="str">
        <f>VLOOKUP(G999,角色!A:B,2,FALSE)</f>
        <v>奈落</v>
      </c>
      <c r="C999" s="8" t="str">
        <f t="shared" si="136"/>
        <v>主动技能2</v>
      </c>
      <c r="D999" s="8">
        <f t="shared" si="138"/>
        <v>13</v>
      </c>
      <c r="E999" s="8">
        <f t="shared" si="139"/>
        <v>14</v>
      </c>
      <c r="F999" s="8">
        <f t="shared" si="140"/>
        <v>2</v>
      </c>
      <c r="G999" s="8">
        <f t="shared" si="137"/>
        <v>17</v>
      </c>
      <c r="H999" t="str">
        <f t="shared" si="141"/>
        <v>奈落主动技能2等级13</v>
      </c>
      <c r="I999" t="str">
        <f t="shared" si="142"/>
        <v>奈落主动技能2等级14</v>
      </c>
      <c r="J999" s="1">
        <v>993</v>
      </c>
      <c r="K999" s="1" t="e">
        <f>VLOOKUP(H999,主动技能!$A:$B,2,FALSE)</f>
        <v>#N/A</v>
      </c>
      <c r="L999" s="1">
        <f>_xlfn.IFNA(VLOOKUP(I999,主动技能!$A:$B,2,FALSE),0)</f>
        <v>0</v>
      </c>
      <c r="M999">
        <f t="shared" si="143"/>
        <v>39</v>
      </c>
      <c r="N999" s="1" t="s">
        <v>249</v>
      </c>
      <c r="O999" s="1">
        <f t="shared" si="135"/>
        <v>102</v>
      </c>
      <c r="P999" s="1" t="s">
        <v>250</v>
      </c>
      <c r="Q999" s="1" t="s">
        <v>250</v>
      </c>
    </row>
    <row r="1000" spans="2:17" x14ac:dyDescent="0.15">
      <c r="B1000" s="8" t="str">
        <f>VLOOKUP(G1000,角色!A:B,2,FALSE)</f>
        <v>奈落</v>
      </c>
      <c r="C1000" s="8" t="str">
        <f t="shared" si="136"/>
        <v>主动技能2</v>
      </c>
      <c r="D1000" s="8">
        <f t="shared" si="138"/>
        <v>14</v>
      </c>
      <c r="E1000" s="8">
        <f t="shared" si="139"/>
        <v>15</v>
      </c>
      <c r="F1000" s="8">
        <f t="shared" si="140"/>
        <v>2</v>
      </c>
      <c r="G1000" s="8">
        <f t="shared" si="137"/>
        <v>17</v>
      </c>
      <c r="H1000" t="str">
        <f t="shared" si="141"/>
        <v>奈落主动技能2等级14</v>
      </c>
      <c r="I1000" t="str">
        <f t="shared" si="142"/>
        <v>奈落主动技能2等级15</v>
      </c>
      <c r="J1000" s="1">
        <v>994</v>
      </c>
      <c r="K1000" s="1" t="e">
        <f>VLOOKUP(H1000,主动技能!$A:$B,2,FALSE)</f>
        <v>#N/A</v>
      </c>
      <c r="L1000" s="1">
        <f>_xlfn.IFNA(VLOOKUP(I1000,主动技能!$A:$B,2,FALSE),0)</f>
        <v>0</v>
      </c>
      <c r="M1000">
        <f t="shared" si="143"/>
        <v>42</v>
      </c>
      <c r="N1000" s="1" t="s">
        <v>249</v>
      </c>
      <c r="O1000" s="1">
        <f t="shared" si="135"/>
        <v>103</v>
      </c>
      <c r="P1000" s="1" t="s">
        <v>250</v>
      </c>
      <c r="Q1000" s="1" t="s">
        <v>250</v>
      </c>
    </row>
    <row r="1001" spans="2:17" x14ac:dyDescent="0.15">
      <c r="B1001" s="8" t="str">
        <f>VLOOKUP(G1001,角色!A:B,2,FALSE)</f>
        <v>奈落</v>
      </c>
      <c r="C1001" s="8" t="str">
        <f t="shared" si="136"/>
        <v>主动技能2</v>
      </c>
      <c r="D1001" s="8">
        <f t="shared" si="138"/>
        <v>15</v>
      </c>
      <c r="E1001" s="8">
        <f t="shared" si="139"/>
        <v>16</v>
      </c>
      <c r="F1001" s="8">
        <f t="shared" si="140"/>
        <v>2</v>
      </c>
      <c r="G1001" s="8">
        <f t="shared" si="137"/>
        <v>17</v>
      </c>
      <c r="H1001" t="str">
        <f t="shared" si="141"/>
        <v>奈落主动技能2等级15</v>
      </c>
      <c r="I1001" t="str">
        <f t="shared" si="142"/>
        <v>奈落主动技能2等级16</v>
      </c>
      <c r="J1001" s="1">
        <v>995</v>
      </c>
      <c r="K1001" s="1" t="e">
        <f>VLOOKUP(H1001,主动技能!$A:$B,2,FALSE)</f>
        <v>#N/A</v>
      </c>
      <c r="L1001" s="1">
        <f>_xlfn.IFNA(VLOOKUP(I1001,主动技能!$A:$B,2,FALSE),0)</f>
        <v>0</v>
      </c>
      <c r="M1001">
        <f t="shared" si="143"/>
        <v>45</v>
      </c>
      <c r="N1001" s="1" t="s">
        <v>249</v>
      </c>
      <c r="O1001" s="1">
        <f t="shared" si="135"/>
        <v>104</v>
      </c>
      <c r="P1001" s="1" t="s">
        <v>250</v>
      </c>
      <c r="Q1001" s="1" t="s">
        <v>250</v>
      </c>
    </row>
    <row r="1002" spans="2:17" x14ac:dyDescent="0.15">
      <c r="B1002" s="8" t="str">
        <f>VLOOKUP(G1002,角色!A:B,2,FALSE)</f>
        <v>奈落</v>
      </c>
      <c r="C1002" s="8" t="str">
        <f t="shared" si="136"/>
        <v>主动技能2</v>
      </c>
      <c r="D1002" s="8">
        <f t="shared" si="138"/>
        <v>16</v>
      </c>
      <c r="E1002" s="8">
        <f t="shared" si="139"/>
        <v>17</v>
      </c>
      <c r="F1002" s="8">
        <f t="shared" si="140"/>
        <v>2</v>
      </c>
      <c r="G1002" s="8">
        <f t="shared" si="137"/>
        <v>17</v>
      </c>
      <c r="H1002" t="str">
        <f t="shared" si="141"/>
        <v>奈落主动技能2等级16</v>
      </c>
      <c r="I1002" t="str">
        <f t="shared" si="142"/>
        <v>奈落主动技能2等级17</v>
      </c>
      <c r="J1002" s="1">
        <v>996</v>
      </c>
      <c r="K1002" s="1" t="e">
        <f>VLOOKUP(H1002,主动技能!$A:$B,2,FALSE)</f>
        <v>#N/A</v>
      </c>
      <c r="L1002" s="1">
        <f>_xlfn.IFNA(VLOOKUP(I1002,主动技能!$A:$B,2,FALSE),0)</f>
        <v>0</v>
      </c>
      <c r="M1002">
        <f t="shared" si="143"/>
        <v>48</v>
      </c>
      <c r="N1002" s="1" t="s">
        <v>249</v>
      </c>
      <c r="O1002" s="1">
        <f t="shared" si="135"/>
        <v>105</v>
      </c>
      <c r="P1002" s="1" t="s">
        <v>250</v>
      </c>
      <c r="Q1002" s="1" t="s">
        <v>250</v>
      </c>
    </row>
    <row r="1003" spans="2:17" x14ac:dyDescent="0.15">
      <c r="B1003" s="8" t="str">
        <f>VLOOKUP(G1003,角色!A:B,2,FALSE)</f>
        <v>奈落</v>
      </c>
      <c r="C1003" s="8" t="str">
        <f t="shared" si="136"/>
        <v>主动技能2</v>
      </c>
      <c r="D1003" s="8">
        <f t="shared" si="138"/>
        <v>17</v>
      </c>
      <c r="E1003" s="8">
        <f t="shared" si="139"/>
        <v>18</v>
      </c>
      <c r="F1003" s="8">
        <f t="shared" si="140"/>
        <v>2</v>
      </c>
      <c r="G1003" s="8">
        <f t="shared" si="137"/>
        <v>17</v>
      </c>
      <c r="H1003" t="str">
        <f t="shared" si="141"/>
        <v>奈落主动技能2等级17</v>
      </c>
      <c r="I1003" t="str">
        <f t="shared" si="142"/>
        <v>奈落主动技能2等级18</v>
      </c>
      <c r="J1003" s="1">
        <v>997</v>
      </c>
      <c r="K1003" s="1" t="e">
        <f>VLOOKUP(H1003,主动技能!$A:$B,2,FALSE)</f>
        <v>#N/A</v>
      </c>
      <c r="L1003" s="1">
        <f>_xlfn.IFNA(VLOOKUP(I1003,主动技能!$A:$B,2,FALSE),0)</f>
        <v>0</v>
      </c>
      <c r="M1003">
        <f t="shared" si="143"/>
        <v>51</v>
      </c>
      <c r="N1003" s="1" t="s">
        <v>249</v>
      </c>
      <c r="O1003" s="1">
        <f t="shared" ref="O1003:O1066" si="144">O904</f>
        <v>106</v>
      </c>
      <c r="P1003" s="1" t="s">
        <v>250</v>
      </c>
      <c r="Q1003" s="1" t="s">
        <v>250</v>
      </c>
    </row>
    <row r="1004" spans="2:17" x14ac:dyDescent="0.15">
      <c r="B1004" s="8" t="str">
        <f>VLOOKUP(G1004,角色!A:B,2,FALSE)</f>
        <v>奈落</v>
      </c>
      <c r="C1004" s="8" t="str">
        <f t="shared" si="136"/>
        <v>主动技能2</v>
      </c>
      <c r="D1004" s="8">
        <f t="shared" si="138"/>
        <v>18</v>
      </c>
      <c r="E1004" s="8">
        <f t="shared" si="139"/>
        <v>19</v>
      </c>
      <c r="F1004" s="8">
        <f t="shared" si="140"/>
        <v>2</v>
      </c>
      <c r="G1004" s="8">
        <f t="shared" si="137"/>
        <v>17</v>
      </c>
      <c r="H1004" t="str">
        <f t="shared" si="141"/>
        <v>奈落主动技能2等级18</v>
      </c>
      <c r="I1004" t="str">
        <f t="shared" si="142"/>
        <v>奈落主动技能2等级19</v>
      </c>
      <c r="J1004" s="1">
        <v>998</v>
      </c>
      <c r="K1004" s="1" t="e">
        <f>VLOOKUP(H1004,主动技能!$A:$B,2,FALSE)</f>
        <v>#N/A</v>
      </c>
      <c r="L1004" s="1">
        <f>_xlfn.IFNA(VLOOKUP(I1004,主动技能!$A:$B,2,FALSE),0)</f>
        <v>0</v>
      </c>
      <c r="M1004">
        <f t="shared" si="143"/>
        <v>54</v>
      </c>
      <c r="N1004" s="1" t="s">
        <v>249</v>
      </c>
      <c r="O1004" s="1">
        <f t="shared" si="144"/>
        <v>107</v>
      </c>
      <c r="P1004" s="1" t="s">
        <v>250</v>
      </c>
      <c r="Q1004" s="1" t="s">
        <v>250</v>
      </c>
    </row>
    <row r="1005" spans="2:17" x14ac:dyDescent="0.15">
      <c r="B1005" s="8" t="str">
        <f>VLOOKUP(G1005,角色!A:B,2,FALSE)</f>
        <v>奈落</v>
      </c>
      <c r="C1005" s="8" t="str">
        <f t="shared" si="136"/>
        <v>主动技能2</v>
      </c>
      <c r="D1005" s="8">
        <f t="shared" si="138"/>
        <v>19</v>
      </c>
      <c r="E1005" s="8">
        <f t="shared" si="139"/>
        <v>20</v>
      </c>
      <c r="F1005" s="8">
        <f t="shared" si="140"/>
        <v>2</v>
      </c>
      <c r="G1005" s="8">
        <f t="shared" si="137"/>
        <v>17</v>
      </c>
      <c r="H1005" t="str">
        <f t="shared" si="141"/>
        <v>奈落主动技能2等级19</v>
      </c>
      <c r="I1005" t="str">
        <f t="shared" si="142"/>
        <v>奈落主动技能2等级20</v>
      </c>
      <c r="J1005" s="1">
        <v>999</v>
      </c>
      <c r="K1005" s="1" t="e">
        <f>VLOOKUP(H1005,主动技能!$A:$B,2,FALSE)</f>
        <v>#N/A</v>
      </c>
      <c r="L1005" s="1">
        <f>_xlfn.IFNA(VLOOKUP(I1005,主动技能!$A:$B,2,FALSE),0)</f>
        <v>0</v>
      </c>
      <c r="M1005">
        <f t="shared" si="143"/>
        <v>57</v>
      </c>
      <c r="N1005" s="1" t="s">
        <v>249</v>
      </c>
      <c r="O1005" s="1">
        <f t="shared" si="144"/>
        <v>108</v>
      </c>
      <c r="P1005" s="1" t="s">
        <v>250</v>
      </c>
      <c r="Q1005" s="1" t="s">
        <v>250</v>
      </c>
    </row>
    <row r="1006" spans="2:17" x14ac:dyDescent="0.15">
      <c r="B1006" s="8" t="str">
        <f>VLOOKUP(G1006,角色!A:B,2,FALSE)</f>
        <v>奈落</v>
      </c>
      <c r="C1006" s="8" t="str">
        <f t="shared" si="136"/>
        <v>主动技能2</v>
      </c>
      <c r="D1006" s="8">
        <f t="shared" si="138"/>
        <v>20</v>
      </c>
      <c r="E1006" s="8">
        <f t="shared" si="139"/>
        <v>21</v>
      </c>
      <c r="F1006" s="8">
        <f t="shared" si="140"/>
        <v>2</v>
      </c>
      <c r="G1006" s="8">
        <f t="shared" si="137"/>
        <v>17</v>
      </c>
      <c r="H1006" t="str">
        <f t="shared" si="141"/>
        <v>奈落主动技能2等级20</v>
      </c>
      <c r="I1006" t="str">
        <f t="shared" si="142"/>
        <v>奈落主动技能2等级21</v>
      </c>
      <c r="J1006" s="1">
        <v>1000</v>
      </c>
      <c r="K1006" s="1" t="e">
        <f>VLOOKUP(H1006,主动技能!$A:$B,2,FALSE)</f>
        <v>#N/A</v>
      </c>
      <c r="L1006" s="1">
        <f>_xlfn.IFNA(VLOOKUP(I1006,主动技能!$A:$B,2,FALSE),0)</f>
        <v>0</v>
      </c>
      <c r="M1006">
        <f t="shared" si="143"/>
        <v>60</v>
      </c>
      <c r="N1006" s="1" t="s">
        <v>249</v>
      </c>
      <c r="O1006" s="1">
        <f t="shared" si="144"/>
        <v>109</v>
      </c>
      <c r="P1006" s="1" t="s">
        <v>250</v>
      </c>
      <c r="Q1006" s="1" t="s">
        <v>250</v>
      </c>
    </row>
    <row r="1007" spans="2:17" x14ac:dyDescent="0.15">
      <c r="B1007" s="8" t="str">
        <f>VLOOKUP(G1007,角色!A:B,2,FALSE)</f>
        <v>奈落</v>
      </c>
      <c r="C1007" s="8" t="str">
        <f t="shared" si="136"/>
        <v>主动技能3</v>
      </c>
      <c r="D1007" s="8">
        <f t="shared" si="138"/>
        <v>1</v>
      </c>
      <c r="E1007" s="8">
        <f t="shared" si="139"/>
        <v>2</v>
      </c>
      <c r="F1007" s="8">
        <f t="shared" si="140"/>
        <v>3</v>
      </c>
      <c r="G1007" s="8">
        <f t="shared" si="137"/>
        <v>17</v>
      </c>
      <c r="H1007" t="str">
        <f t="shared" si="141"/>
        <v>奈落主动技能3等级1</v>
      </c>
      <c r="I1007" t="str">
        <f t="shared" si="142"/>
        <v>奈落主动技能3等级2</v>
      </c>
      <c r="J1007" s="1">
        <v>1001</v>
      </c>
      <c r="K1007" s="1" t="e">
        <f>VLOOKUP(H1007,主动技能!$A:$B,2,FALSE)</f>
        <v>#N/A</v>
      </c>
      <c r="L1007" s="1">
        <f>_xlfn.IFNA(VLOOKUP(I1007,主动技能!$A:$B,2,FALSE),0)</f>
        <v>0</v>
      </c>
      <c r="M1007">
        <f t="shared" si="143"/>
        <v>3</v>
      </c>
      <c r="N1007" s="1" t="s">
        <v>249</v>
      </c>
      <c r="O1007" s="1">
        <f t="shared" si="144"/>
        <v>110</v>
      </c>
      <c r="P1007" s="1" t="s">
        <v>250</v>
      </c>
      <c r="Q1007" s="1" t="s">
        <v>250</v>
      </c>
    </row>
    <row r="1008" spans="2:17" x14ac:dyDescent="0.15">
      <c r="B1008" s="8" t="str">
        <f>VLOOKUP(G1008,角色!A:B,2,FALSE)</f>
        <v>奈落</v>
      </c>
      <c r="C1008" s="8" t="str">
        <f t="shared" si="136"/>
        <v>主动技能3</v>
      </c>
      <c r="D1008" s="8">
        <f t="shared" si="138"/>
        <v>2</v>
      </c>
      <c r="E1008" s="8">
        <f t="shared" si="139"/>
        <v>3</v>
      </c>
      <c r="F1008" s="8">
        <f t="shared" si="140"/>
        <v>3</v>
      </c>
      <c r="G1008" s="8">
        <f t="shared" si="137"/>
        <v>17</v>
      </c>
      <c r="H1008" t="str">
        <f t="shared" si="141"/>
        <v>奈落主动技能3等级2</v>
      </c>
      <c r="I1008" t="str">
        <f t="shared" si="142"/>
        <v>奈落主动技能3等级3</v>
      </c>
      <c r="J1008" s="1">
        <v>1002</v>
      </c>
      <c r="K1008" s="1" t="e">
        <f>VLOOKUP(H1008,主动技能!$A:$B,2,FALSE)</f>
        <v>#N/A</v>
      </c>
      <c r="L1008" s="1">
        <f>_xlfn.IFNA(VLOOKUP(I1008,主动技能!$A:$B,2,FALSE),0)</f>
        <v>0</v>
      </c>
      <c r="M1008">
        <f t="shared" si="143"/>
        <v>6</v>
      </c>
      <c r="N1008" s="1" t="s">
        <v>249</v>
      </c>
      <c r="O1008" s="1">
        <f t="shared" si="144"/>
        <v>111</v>
      </c>
      <c r="P1008" s="1" t="s">
        <v>250</v>
      </c>
      <c r="Q1008" s="1" t="s">
        <v>250</v>
      </c>
    </row>
    <row r="1009" spans="2:17" x14ac:dyDescent="0.15">
      <c r="B1009" s="8" t="str">
        <f>VLOOKUP(G1009,角色!A:B,2,FALSE)</f>
        <v>奈落</v>
      </c>
      <c r="C1009" s="8" t="str">
        <f t="shared" si="136"/>
        <v>主动技能3</v>
      </c>
      <c r="D1009" s="8">
        <f t="shared" si="138"/>
        <v>3</v>
      </c>
      <c r="E1009" s="8">
        <f t="shared" si="139"/>
        <v>4</v>
      </c>
      <c r="F1009" s="8">
        <f t="shared" si="140"/>
        <v>3</v>
      </c>
      <c r="G1009" s="8">
        <f t="shared" si="137"/>
        <v>17</v>
      </c>
      <c r="H1009" t="str">
        <f t="shared" si="141"/>
        <v>奈落主动技能3等级3</v>
      </c>
      <c r="I1009" t="str">
        <f t="shared" si="142"/>
        <v>奈落主动技能3等级4</v>
      </c>
      <c r="J1009" s="1">
        <v>1003</v>
      </c>
      <c r="K1009" s="1" t="e">
        <f>VLOOKUP(H1009,主动技能!$A:$B,2,FALSE)</f>
        <v>#N/A</v>
      </c>
      <c r="L1009" s="1">
        <f>_xlfn.IFNA(VLOOKUP(I1009,主动技能!$A:$B,2,FALSE),0)</f>
        <v>0</v>
      </c>
      <c r="M1009">
        <f t="shared" si="143"/>
        <v>9</v>
      </c>
      <c r="N1009" s="1" t="s">
        <v>249</v>
      </c>
      <c r="O1009" s="1">
        <f t="shared" si="144"/>
        <v>112</v>
      </c>
      <c r="P1009" s="1" t="s">
        <v>250</v>
      </c>
      <c r="Q1009" s="1" t="s">
        <v>250</v>
      </c>
    </row>
    <row r="1010" spans="2:17" x14ac:dyDescent="0.15">
      <c r="B1010" s="8" t="str">
        <f>VLOOKUP(G1010,角色!A:B,2,FALSE)</f>
        <v>奈落</v>
      </c>
      <c r="C1010" s="8" t="str">
        <f t="shared" si="136"/>
        <v>主动技能3</v>
      </c>
      <c r="D1010" s="8">
        <f t="shared" si="138"/>
        <v>4</v>
      </c>
      <c r="E1010" s="8">
        <f t="shared" si="139"/>
        <v>5</v>
      </c>
      <c r="F1010" s="8">
        <f t="shared" si="140"/>
        <v>3</v>
      </c>
      <c r="G1010" s="8">
        <f t="shared" si="137"/>
        <v>17</v>
      </c>
      <c r="H1010" t="str">
        <f t="shared" si="141"/>
        <v>奈落主动技能3等级4</v>
      </c>
      <c r="I1010" t="str">
        <f t="shared" si="142"/>
        <v>奈落主动技能3等级5</v>
      </c>
      <c r="J1010" s="1">
        <v>1004</v>
      </c>
      <c r="K1010" s="1" t="e">
        <f>VLOOKUP(H1010,主动技能!$A:$B,2,FALSE)</f>
        <v>#N/A</v>
      </c>
      <c r="L1010" s="1">
        <f>_xlfn.IFNA(VLOOKUP(I1010,主动技能!$A:$B,2,FALSE),0)</f>
        <v>0</v>
      </c>
      <c r="M1010">
        <f t="shared" si="143"/>
        <v>12</v>
      </c>
      <c r="N1010" s="1" t="s">
        <v>249</v>
      </c>
      <c r="O1010" s="1">
        <f t="shared" si="144"/>
        <v>113</v>
      </c>
      <c r="P1010" s="1" t="s">
        <v>250</v>
      </c>
      <c r="Q1010" s="1" t="s">
        <v>250</v>
      </c>
    </row>
    <row r="1011" spans="2:17" x14ac:dyDescent="0.15">
      <c r="B1011" s="8" t="str">
        <f>VLOOKUP(G1011,角色!A:B,2,FALSE)</f>
        <v>奈落</v>
      </c>
      <c r="C1011" s="8" t="str">
        <f t="shared" si="136"/>
        <v>主动技能3</v>
      </c>
      <c r="D1011" s="8">
        <f t="shared" si="138"/>
        <v>5</v>
      </c>
      <c r="E1011" s="8">
        <f t="shared" si="139"/>
        <v>6</v>
      </c>
      <c r="F1011" s="8">
        <f t="shared" si="140"/>
        <v>3</v>
      </c>
      <c r="G1011" s="8">
        <f t="shared" si="137"/>
        <v>17</v>
      </c>
      <c r="H1011" t="str">
        <f t="shared" si="141"/>
        <v>奈落主动技能3等级5</v>
      </c>
      <c r="I1011" t="str">
        <f t="shared" si="142"/>
        <v>奈落主动技能3等级6</v>
      </c>
      <c r="J1011" s="1">
        <v>1005</v>
      </c>
      <c r="K1011" s="1" t="e">
        <f>VLOOKUP(H1011,主动技能!$A:$B,2,FALSE)</f>
        <v>#N/A</v>
      </c>
      <c r="L1011" s="1">
        <f>_xlfn.IFNA(VLOOKUP(I1011,主动技能!$A:$B,2,FALSE),0)</f>
        <v>0</v>
      </c>
      <c r="M1011">
        <f t="shared" si="143"/>
        <v>15</v>
      </c>
      <c r="N1011" s="1" t="s">
        <v>249</v>
      </c>
      <c r="O1011" s="1">
        <f t="shared" si="144"/>
        <v>114</v>
      </c>
      <c r="P1011" s="1" t="s">
        <v>250</v>
      </c>
      <c r="Q1011" s="1" t="s">
        <v>250</v>
      </c>
    </row>
    <row r="1012" spans="2:17" x14ac:dyDescent="0.15">
      <c r="B1012" s="8" t="str">
        <f>VLOOKUP(G1012,角色!A:B,2,FALSE)</f>
        <v>奈落</v>
      </c>
      <c r="C1012" s="8" t="str">
        <f t="shared" si="136"/>
        <v>主动技能3</v>
      </c>
      <c r="D1012" s="8">
        <f t="shared" si="138"/>
        <v>6</v>
      </c>
      <c r="E1012" s="8">
        <f t="shared" si="139"/>
        <v>7</v>
      </c>
      <c r="F1012" s="8">
        <f t="shared" si="140"/>
        <v>3</v>
      </c>
      <c r="G1012" s="8">
        <f t="shared" si="137"/>
        <v>17</v>
      </c>
      <c r="H1012" t="str">
        <f t="shared" si="141"/>
        <v>奈落主动技能3等级6</v>
      </c>
      <c r="I1012" t="str">
        <f t="shared" si="142"/>
        <v>奈落主动技能3等级7</v>
      </c>
      <c r="J1012" s="1">
        <v>1006</v>
      </c>
      <c r="K1012" s="1" t="e">
        <f>VLOOKUP(H1012,主动技能!$A:$B,2,FALSE)</f>
        <v>#N/A</v>
      </c>
      <c r="L1012" s="1">
        <f>_xlfn.IFNA(VLOOKUP(I1012,主动技能!$A:$B,2,FALSE),0)</f>
        <v>0</v>
      </c>
      <c r="M1012">
        <f t="shared" si="143"/>
        <v>18</v>
      </c>
      <c r="N1012" s="1" t="s">
        <v>249</v>
      </c>
      <c r="O1012" s="1">
        <f t="shared" si="144"/>
        <v>115</v>
      </c>
      <c r="P1012" s="1" t="s">
        <v>250</v>
      </c>
      <c r="Q1012" s="1" t="s">
        <v>250</v>
      </c>
    </row>
    <row r="1013" spans="2:17" x14ac:dyDescent="0.15">
      <c r="B1013" s="8" t="str">
        <f>VLOOKUP(G1013,角色!A:B,2,FALSE)</f>
        <v>奈落</v>
      </c>
      <c r="C1013" s="8" t="str">
        <f t="shared" si="136"/>
        <v>主动技能3</v>
      </c>
      <c r="D1013" s="8">
        <f t="shared" si="138"/>
        <v>7</v>
      </c>
      <c r="E1013" s="8">
        <f t="shared" si="139"/>
        <v>8</v>
      </c>
      <c r="F1013" s="8">
        <f t="shared" si="140"/>
        <v>3</v>
      </c>
      <c r="G1013" s="8">
        <f t="shared" si="137"/>
        <v>17</v>
      </c>
      <c r="H1013" t="str">
        <f t="shared" si="141"/>
        <v>奈落主动技能3等级7</v>
      </c>
      <c r="I1013" t="str">
        <f t="shared" si="142"/>
        <v>奈落主动技能3等级8</v>
      </c>
      <c r="J1013" s="1">
        <v>1007</v>
      </c>
      <c r="K1013" s="1" t="e">
        <f>VLOOKUP(H1013,主动技能!$A:$B,2,FALSE)</f>
        <v>#N/A</v>
      </c>
      <c r="L1013" s="1">
        <f>_xlfn.IFNA(VLOOKUP(I1013,主动技能!$A:$B,2,FALSE),0)</f>
        <v>0</v>
      </c>
      <c r="M1013">
        <f t="shared" si="143"/>
        <v>21</v>
      </c>
      <c r="N1013" s="1" t="s">
        <v>249</v>
      </c>
      <c r="O1013" s="1">
        <f t="shared" si="144"/>
        <v>116</v>
      </c>
      <c r="P1013" s="1" t="s">
        <v>250</v>
      </c>
      <c r="Q1013" s="1" t="s">
        <v>250</v>
      </c>
    </row>
    <row r="1014" spans="2:17" x14ac:dyDescent="0.15">
      <c r="B1014" s="8" t="str">
        <f>VLOOKUP(G1014,角色!A:B,2,FALSE)</f>
        <v>奈落</v>
      </c>
      <c r="C1014" s="8" t="str">
        <f t="shared" si="136"/>
        <v>主动技能3</v>
      </c>
      <c r="D1014" s="8">
        <f t="shared" si="138"/>
        <v>8</v>
      </c>
      <c r="E1014" s="8">
        <f t="shared" si="139"/>
        <v>9</v>
      </c>
      <c r="F1014" s="8">
        <f t="shared" si="140"/>
        <v>3</v>
      </c>
      <c r="G1014" s="8">
        <f t="shared" si="137"/>
        <v>17</v>
      </c>
      <c r="H1014" t="str">
        <f t="shared" si="141"/>
        <v>奈落主动技能3等级8</v>
      </c>
      <c r="I1014" t="str">
        <f t="shared" si="142"/>
        <v>奈落主动技能3等级9</v>
      </c>
      <c r="J1014" s="1">
        <v>1008</v>
      </c>
      <c r="K1014" s="1" t="e">
        <f>VLOOKUP(H1014,主动技能!$A:$B,2,FALSE)</f>
        <v>#N/A</v>
      </c>
      <c r="L1014" s="1">
        <f>_xlfn.IFNA(VLOOKUP(I1014,主动技能!$A:$B,2,FALSE),0)</f>
        <v>0</v>
      </c>
      <c r="M1014">
        <f t="shared" si="143"/>
        <v>24</v>
      </c>
      <c r="N1014" s="1" t="s">
        <v>249</v>
      </c>
      <c r="O1014" s="1">
        <f t="shared" si="144"/>
        <v>117</v>
      </c>
      <c r="P1014" s="1" t="s">
        <v>250</v>
      </c>
      <c r="Q1014" s="1" t="s">
        <v>250</v>
      </c>
    </row>
    <row r="1015" spans="2:17" x14ac:dyDescent="0.15">
      <c r="B1015" s="8" t="str">
        <f>VLOOKUP(G1015,角色!A:B,2,FALSE)</f>
        <v>奈落</v>
      </c>
      <c r="C1015" s="8" t="str">
        <f t="shared" si="136"/>
        <v>主动技能3</v>
      </c>
      <c r="D1015" s="8">
        <f t="shared" si="138"/>
        <v>9</v>
      </c>
      <c r="E1015" s="8">
        <f t="shared" si="139"/>
        <v>10</v>
      </c>
      <c r="F1015" s="8">
        <f t="shared" si="140"/>
        <v>3</v>
      </c>
      <c r="G1015" s="8">
        <f t="shared" si="137"/>
        <v>17</v>
      </c>
      <c r="H1015" t="str">
        <f t="shared" si="141"/>
        <v>奈落主动技能3等级9</v>
      </c>
      <c r="I1015" t="str">
        <f t="shared" si="142"/>
        <v>奈落主动技能3等级10</v>
      </c>
      <c r="J1015" s="1">
        <v>1009</v>
      </c>
      <c r="K1015" s="1" t="e">
        <f>VLOOKUP(H1015,主动技能!$A:$B,2,FALSE)</f>
        <v>#N/A</v>
      </c>
      <c r="L1015" s="1">
        <f>_xlfn.IFNA(VLOOKUP(I1015,主动技能!$A:$B,2,FALSE),0)</f>
        <v>0</v>
      </c>
      <c r="M1015">
        <f t="shared" si="143"/>
        <v>27</v>
      </c>
      <c r="N1015" s="1" t="s">
        <v>249</v>
      </c>
      <c r="O1015" s="1">
        <f t="shared" si="144"/>
        <v>118</v>
      </c>
      <c r="P1015" s="1" t="s">
        <v>250</v>
      </c>
      <c r="Q1015" s="1" t="s">
        <v>250</v>
      </c>
    </row>
    <row r="1016" spans="2:17" x14ac:dyDescent="0.15">
      <c r="B1016" s="8" t="str">
        <f>VLOOKUP(G1016,角色!A:B,2,FALSE)</f>
        <v>奈落</v>
      </c>
      <c r="C1016" s="8" t="str">
        <f t="shared" si="136"/>
        <v>主动技能3</v>
      </c>
      <c r="D1016" s="8">
        <f t="shared" si="138"/>
        <v>10</v>
      </c>
      <c r="E1016" s="8">
        <f t="shared" si="139"/>
        <v>11</v>
      </c>
      <c r="F1016" s="8">
        <f t="shared" si="140"/>
        <v>3</v>
      </c>
      <c r="G1016" s="8">
        <f t="shared" si="137"/>
        <v>17</v>
      </c>
      <c r="H1016" t="str">
        <f t="shared" si="141"/>
        <v>奈落主动技能3等级10</v>
      </c>
      <c r="I1016" t="str">
        <f t="shared" si="142"/>
        <v>奈落主动技能3等级11</v>
      </c>
      <c r="J1016" s="1">
        <v>1010</v>
      </c>
      <c r="K1016" s="1" t="e">
        <f>VLOOKUP(H1016,主动技能!$A:$B,2,FALSE)</f>
        <v>#N/A</v>
      </c>
      <c r="L1016" s="1">
        <f>_xlfn.IFNA(VLOOKUP(I1016,主动技能!$A:$B,2,FALSE),0)</f>
        <v>0</v>
      </c>
      <c r="M1016">
        <f t="shared" si="143"/>
        <v>30</v>
      </c>
      <c r="N1016" s="1" t="s">
        <v>249</v>
      </c>
      <c r="O1016" s="1">
        <f t="shared" si="144"/>
        <v>119</v>
      </c>
      <c r="P1016" s="1" t="s">
        <v>250</v>
      </c>
      <c r="Q1016" s="1" t="s">
        <v>250</v>
      </c>
    </row>
    <row r="1017" spans="2:17" x14ac:dyDescent="0.15">
      <c r="B1017" s="8" t="str">
        <f>VLOOKUP(G1017,角色!A:B,2,FALSE)</f>
        <v>奈落</v>
      </c>
      <c r="C1017" s="8" t="str">
        <f t="shared" si="136"/>
        <v>主动技能3</v>
      </c>
      <c r="D1017" s="8">
        <f t="shared" si="138"/>
        <v>11</v>
      </c>
      <c r="E1017" s="8">
        <f t="shared" si="139"/>
        <v>12</v>
      </c>
      <c r="F1017" s="8">
        <f t="shared" si="140"/>
        <v>3</v>
      </c>
      <c r="G1017" s="8">
        <f t="shared" si="137"/>
        <v>17</v>
      </c>
      <c r="H1017" t="str">
        <f t="shared" si="141"/>
        <v>奈落主动技能3等级11</v>
      </c>
      <c r="I1017" t="str">
        <f t="shared" si="142"/>
        <v>奈落主动技能3等级12</v>
      </c>
      <c r="J1017" s="1">
        <v>1011</v>
      </c>
      <c r="K1017" s="1" t="e">
        <f>VLOOKUP(H1017,主动技能!$A:$B,2,FALSE)</f>
        <v>#N/A</v>
      </c>
      <c r="L1017" s="1">
        <f>_xlfn.IFNA(VLOOKUP(I1017,主动技能!$A:$B,2,FALSE),0)</f>
        <v>0</v>
      </c>
      <c r="M1017">
        <f t="shared" si="143"/>
        <v>33</v>
      </c>
      <c r="N1017" s="1" t="s">
        <v>249</v>
      </c>
      <c r="O1017" s="1">
        <f t="shared" si="144"/>
        <v>120</v>
      </c>
      <c r="P1017" s="1" t="s">
        <v>250</v>
      </c>
      <c r="Q1017" s="1" t="s">
        <v>250</v>
      </c>
    </row>
    <row r="1018" spans="2:17" x14ac:dyDescent="0.15">
      <c r="B1018" s="8" t="str">
        <f>VLOOKUP(G1018,角色!A:B,2,FALSE)</f>
        <v>奈落</v>
      </c>
      <c r="C1018" s="8" t="str">
        <f t="shared" si="136"/>
        <v>主动技能3</v>
      </c>
      <c r="D1018" s="8">
        <f t="shared" si="138"/>
        <v>12</v>
      </c>
      <c r="E1018" s="8">
        <f t="shared" si="139"/>
        <v>13</v>
      </c>
      <c r="F1018" s="8">
        <f t="shared" si="140"/>
        <v>3</v>
      </c>
      <c r="G1018" s="8">
        <f t="shared" si="137"/>
        <v>17</v>
      </c>
      <c r="H1018" t="str">
        <f t="shared" si="141"/>
        <v>奈落主动技能3等级12</v>
      </c>
      <c r="I1018" t="str">
        <f t="shared" si="142"/>
        <v>奈落主动技能3等级13</v>
      </c>
      <c r="J1018" s="1">
        <v>1012</v>
      </c>
      <c r="K1018" s="1" t="e">
        <f>VLOOKUP(H1018,主动技能!$A:$B,2,FALSE)</f>
        <v>#N/A</v>
      </c>
      <c r="L1018" s="1">
        <f>_xlfn.IFNA(VLOOKUP(I1018,主动技能!$A:$B,2,FALSE),0)</f>
        <v>0</v>
      </c>
      <c r="M1018">
        <f t="shared" si="143"/>
        <v>36</v>
      </c>
      <c r="N1018" s="1" t="s">
        <v>249</v>
      </c>
      <c r="O1018" s="1">
        <f t="shared" si="144"/>
        <v>121</v>
      </c>
      <c r="P1018" s="1" t="s">
        <v>250</v>
      </c>
      <c r="Q1018" s="1" t="s">
        <v>250</v>
      </c>
    </row>
    <row r="1019" spans="2:17" x14ac:dyDescent="0.15">
      <c r="B1019" s="8" t="str">
        <f>VLOOKUP(G1019,角色!A:B,2,FALSE)</f>
        <v>奈落</v>
      </c>
      <c r="C1019" s="8" t="str">
        <f t="shared" si="136"/>
        <v>主动技能3</v>
      </c>
      <c r="D1019" s="8">
        <f t="shared" si="138"/>
        <v>13</v>
      </c>
      <c r="E1019" s="8">
        <f t="shared" si="139"/>
        <v>14</v>
      </c>
      <c r="F1019" s="8">
        <f t="shared" si="140"/>
        <v>3</v>
      </c>
      <c r="G1019" s="8">
        <f t="shared" si="137"/>
        <v>17</v>
      </c>
      <c r="H1019" t="str">
        <f t="shared" si="141"/>
        <v>奈落主动技能3等级13</v>
      </c>
      <c r="I1019" t="str">
        <f t="shared" si="142"/>
        <v>奈落主动技能3等级14</v>
      </c>
      <c r="J1019" s="1">
        <v>1013</v>
      </c>
      <c r="K1019" s="1" t="e">
        <f>VLOOKUP(H1019,主动技能!$A:$B,2,FALSE)</f>
        <v>#N/A</v>
      </c>
      <c r="L1019" s="1">
        <f>_xlfn.IFNA(VLOOKUP(I1019,主动技能!$A:$B,2,FALSE),0)</f>
        <v>0</v>
      </c>
      <c r="M1019">
        <f t="shared" si="143"/>
        <v>39</v>
      </c>
      <c r="N1019" s="1" t="s">
        <v>249</v>
      </c>
      <c r="O1019" s="1">
        <f t="shared" si="144"/>
        <v>122</v>
      </c>
      <c r="P1019" s="1" t="s">
        <v>250</v>
      </c>
      <c r="Q1019" s="1" t="s">
        <v>250</v>
      </c>
    </row>
    <row r="1020" spans="2:17" x14ac:dyDescent="0.15">
      <c r="B1020" s="8" t="str">
        <f>VLOOKUP(G1020,角色!A:B,2,FALSE)</f>
        <v>奈落</v>
      </c>
      <c r="C1020" s="8" t="str">
        <f t="shared" si="136"/>
        <v>主动技能3</v>
      </c>
      <c r="D1020" s="8">
        <f t="shared" si="138"/>
        <v>14</v>
      </c>
      <c r="E1020" s="8">
        <f t="shared" si="139"/>
        <v>15</v>
      </c>
      <c r="F1020" s="8">
        <f t="shared" si="140"/>
        <v>3</v>
      </c>
      <c r="G1020" s="8">
        <f t="shared" si="137"/>
        <v>17</v>
      </c>
      <c r="H1020" t="str">
        <f t="shared" si="141"/>
        <v>奈落主动技能3等级14</v>
      </c>
      <c r="I1020" t="str">
        <f t="shared" si="142"/>
        <v>奈落主动技能3等级15</v>
      </c>
      <c r="J1020" s="1">
        <v>1014</v>
      </c>
      <c r="K1020" s="1" t="e">
        <f>VLOOKUP(H1020,主动技能!$A:$B,2,FALSE)</f>
        <v>#N/A</v>
      </c>
      <c r="L1020" s="1">
        <f>_xlfn.IFNA(VLOOKUP(I1020,主动技能!$A:$B,2,FALSE),0)</f>
        <v>0</v>
      </c>
      <c r="M1020">
        <f t="shared" si="143"/>
        <v>42</v>
      </c>
      <c r="N1020" s="1" t="s">
        <v>249</v>
      </c>
      <c r="O1020" s="1">
        <f t="shared" si="144"/>
        <v>123</v>
      </c>
      <c r="P1020" s="1" t="s">
        <v>250</v>
      </c>
      <c r="Q1020" s="1" t="s">
        <v>250</v>
      </c>
    </row>
    <row r="1021" spans="2:17" x14ac:dyDescent="0.15">
      <c r="B1021" s="8" t="str">
        <f>VLOOKUP(G1021,角色!A:B,2,FALSE)</f>
        <v>奈落</v>
      </c>
      <c r="C1021" s="8" t="str">
        <f t="shared" si="136"/>
        <v>主动技能3</v>
      </c>
      <c r="D1021" s="8">
        <f t="shared" si="138"/>
        <v>15</v>
      </c>
      <c r="E1021" s="8">
        <f t="shared" si="139"/>
        <v>16</v>
      </c>
      <c r="F1021" s="8">
        <f t="shared" si="140"/>
        <v>3</v>
      </c>
      <c r="G1021" s="8">
        <f t="shared" si="137"/>
        <v>17</v>
      </c>
      <c r="H1021" t="str">
        <f t="shared" si="141"/>
        <v>奈落主动技能3等级15</v>
      </c>
      <c r="I1021" t="str">
        <f t="shared" si="142"/>
        <v>奈落主动技能3等级16</v>
      </c>
      <c r="J1021" s="1">
        <v>1015</v>
      </c>
      <c r="K1021" s="1" t="e">
        <f>VLOOKUP(H1021,主动技能!$A:$B,2,FALSE)</f>
        <v>#N/A</v>
      </c>
      <c r="L1021" s="1">
        <f>_xlfn.IFNA(VLOOKUP(I1021,主动技能!$A:$B,2,FALSE),0)</f>
        <v>0</v>
      </c>
      <c r="M1021">
        <f t="shared" si="143"/>
        <v>45</v>
      </c>
      <c r="N1021" s="1" t="s">
        <v>249</v>
      </c>
      <c r="O1021" s="1">
        <f t="shared" si="144"/>
        <v>124</v>
      </c>
      <c r="P1021" s="1" t="s">
        <v>250</v>
      </c>
      <c r="Q1021" s="1" t="s">
        <v>250</v>
      </c>
    </row>
    <row r="1022" spans="2:17" x14ac:dyDescent="0.15">
      <c r="B1022" s="8" t="str">
        <f>VLOOKUP(G1022,角色!A:B,2,FALSE)</f>
        <v>奈落</v>
      </c>
      <c r="C1022" s="8" t="str">
        <f t="shared" si="136"/>
        <v>主动技能3</v>
      </c>
      <c r="D1022" s="8">
        <f t="shared" si="138"/>
        <v>16</v>
      </c>
      <c r="E1022" s="8">
        <f t="shared" si="139"/>
        <v>17</v>
      </c>
      <c r="F1022" s="8">
        <f t="shared" si="140"/>
        <v>3</v>
      </c>
      <c r="G1022" s="8">
        <f t="shared" si="137"/>
        <v>17</v>
      </c>
      <c r="H1022" t="str">
        <f t="shared" si="141"/>
        <v>奈落主动技能3等级16</v>
      </c>
      <c r="I1022" t="str">
        <f t="shared" si="142"/>
        <v>奈落主动技能3等级17</v>
      </c>
      <c r="J1022" s="1">
        <v>1016</v>
      </c>
      <c r="K1022" s="1" t="e">
        <f>VLOOKUP(H1022,主动技能!$A:$B,2,FALSE)</f>
        <v>#N/A</v>
      </c>
      <c r="L1022" s="1">
        <f>_xlfn.IFNA(VLOOKUP(I1022,主动技能!$A:$B,2,FALSE),0)</f>
        <v>0</v>
      </c>
      <c r="M1022">
        <f t="shared" si="143"/>
        <v>48</v>
      </c>
      <c r="N1022" s="1" t="s">
        <v>249</v>
      </c>
      <c r="O1022" s="1">
        <f t="shared" si="144"/>
        <v>125</v>
      </c>
      <c r="P1022" s="1" t="s">
        <v>250</v>
      </c>
      <c r="Q1022" s="1" t="s">
        <v>250</v>
      </c>
    </row>
    <row r="1023" spans="2:17" x14ac:dyDescent="0.15">
      <c r="B1023" s="8" t="str">
        <f>VLOOKUP(G1023,角色!A:B,2,FALSE)</f>
        <v>奈落</v>
      </c>
      <c r="C1023" s="8" t="str">
        <f t="shared" si="136"/>
        <v>主动技能3</v>
      </c>
      <c r="D1023" s="8">
        <f t="shared" si="138"/>
        <v>17</v>
      </c>
      <c r="E1023" s="8">
        <f t="shared" si="139"/>
        <v>18</v>
      </c>
      <c r="F1023" s="8">
        <f t="shared" si="140"/>
        <v>3</v>
      </c>
      <c r="G1023" s="8">
        <f t="shared" si="137"/>
        <v>17</v>
      </c>
      <c r="H1023" t="str">
        <f t="shared" si="141"/>
        <v>奈落主动技能3等级17</v>
      </c>
      <c r="I1023" t="str">
        <f t="shared" si="142"/>
        <v>奈落主动技能3等级18</v>
      </c>
      <c r="J1023" s="1">
        <v>1017</v>
      </c>
      <c r="K1023" s="1" t="e">
        <f>VLOOKUP(H1023,主动技能!$A:$B,2,FALSE)</f>
        <v>#N/A</v>
      </c>
      <c r="L1023" s="1">
        <f>_xlfn.IFNA(VLOOKUP(I1023,主动技能!$A:$B,2,FALSE),0)</f>
        <v>0</v>
      </c>
      <c r="M1023">
        <f t="shared" si="143"/>
        <v>51</v>
      </c>
      <c r="N1023" s="1" t="s">
        <v>249</v>
      </c>
      <c r="O1023" s="1">
        <f t="shared" si="144"/>
        <v>126</v>
      </c>
      <c r="P1023" s="1" t="s">
        <v>250</v>
      </c>
      <c r="Q1023" s="1" t="s">
        <v>250</v>
      </c>
    </row>
    <row r="1024" spans="2:17" x14ac:dyDescent="0.15">
      <c r="B1024" s="8" t="str">
        <f>VLOOKUP(G1024,角色!A:B,2,FALSE)</f>
        <v>奈落</v>
      </c>
      <c r="C1024" s="8" t="str">
        <f t="shared" si="136"/>
        <v>主动技能3</v>
      </c>
      <c r="D1024" s="8">
        <f t="shared" si="138"/>
        <v>18</v>
      </c>
      <c r="E1024" s="8">
        <f t="shared" si="139"/>
        <v>19</v>
      </c>
      <c r="F1024" s="8">
        <f t="shared" si="140"/>
        <v>3</v>
      </c>
      <c r="G1024" s="8">
        <f t="shared" si="137"/>
        <v>17</v>
      </c>
      <c r="H1024" t="str">
        <f t="shared" si="141"/>
        <v>奈落主动技能3等级18</v>
      </c>
      <c r="I1024" t="str">
        <f t="shared" si="142"/>
        <v>奈落主动技能3等级19</v>
      </c>
      <c r="J1024" s="1">
        <v>1018</v>
      </c>
      <c r="K1024" s="1" t="e">
        <f>VLOOKUP(H1024,主动技能!$A:$B,2,FALSE)</f>
        <v>#N/A</v>
      </c>
      <c r="L1024" s="1">
        <f>_xlfn.IFNA(VLOOKUP(I1024,主动技能!$A:$B,2,FALSE),0)</f>
        <v>0</v>
      </c>
      <c r="M1024">
        <f t="shared" si="143"/>
        <v>54</v>
      </c>
      <c r="N1024" s="1" t="s">
        <v>249</v>
      </c>
      <c r="O1024" s="1">
        <f t="shared" si="144"/>
        <v>127</v>
      </c>
      <c r="P1024" s="1" t="s">
        <v>250</v>
      </c>
      <c r="Q1024" s="1" t="s">
        <v>250</v>
      </c>
    </row>
    <row r="1025" spans="2:17" x14ac:dyDescent="0.15">
      <c r="B1025" s="8" t="str">
        <f>VLOOKUP(G1025,角色!A:B,2,FALSE)</f>
        <v>奈落</v>
      </c>
      <c r="C1025" s="8" t="str">
        <f t="shared" si="136"/>
        <v>主动技能3</v>
      </c>
      <c r="D1025" s="8">
        <f t="shared" si="138"/>
        <v>19</v>
      </c>
      <c r="E1025" s="8">
        <f t="shared" si="139"/>
        <v>20</v>
      </c>
      <c r="F1025" s="8">
        <f t="shared" si="140"/>
        <v>3</v>
      </c>
      <c r="G1025" s="8">
        <f t="shared" si="137"/>
        <v>17</v>
      </c>
      <c r="H1025" t="str">
        <f t="shared" si="141"/>
        <v>奈落主动技能3等级19</v>
      </c>
      <c r="I1025" t="str">
        <f t="shared" si="142"/>
        <v>奈落主动技能3等级20</v>
      </c>
      <c r="J1025" s="1">
        <v>1019</v>
      </c>
      <c r="K1025" s="1" t="e">
        <f>VLOOKUP(H1025,主动技能!$A:$B,2,FALSE)</f>
        <v>#N/A</v>
      </c>
      <c r="L1025" s="1">
        <f>_xlfn.IFNA(VLOOKUP(I1025,主动技能!$A:$B,2,FALSE),0)</f>
        <v>0</v>
      </c>
      <c r="M1025">
        <f t="shared" si="143"/>
        <v>57</v>
      </c>
      <c r="N1025" s="1" t="s">
        <v>249</v>
      </c>
      <c r="O1025" s="1">
        <f t="shared" si="144"/>
        <v>128</v>
      </c>
      <c r="P1025" s="1" t="s">
        <v>250</v>
      </c>
      <c r="Q1025" s="1" t="s">
        <v>250</v>
      </c>
    </row>
    <row r="1026" spans="2:17" x14ac:dyDescent="0.15">
      <c r="B1026" s="8" t="str">
        <f>VLOOKUP(G1026,角色!A:B,2,FALSE)</f>
        <v>奈落</v>
      </c>
      <c r="C1026" s="8" t="str">
        <f t="shared" si="136"/>
        <v>主动技能3</v>
      </c>
      <c r="D1026" s="8">
        <f t="shared" si="138"/>
        <v>20</v>
      </c>
      <c r="E1026" s="8">
        <f t="shared" si="139"/>
        <v>21</v>
      </c>
      <c r="F1026" s="8">
        <f t="shared" si="140"/>
        <v>3</v>
      </c>
      <c r="G1026" s="8">
        <f t="shared" si="137"/>
        <v>17</v>
      </c>
      <c r="H1026" t="str">
        <f t="shared" si="141"/>
        <v>奈落主动技能3等级20</v>
      </c>
      <c r="I1026" t="str">
        <f t="shared" si="142"/>
        <v>奈落主动技能3等级21</v>
      </c>
      <c r="J1026" s="1">
        <v>1020</v>
      </c>
      <c r="K1026" s="1" t="e">
        <f>VLOOKUP(H1026,主动技能!$A:$B,2,FALSE)</f>
        <v>#N/A</v>
      </c>
      <c r="L1026" s="1">
        <f>_xlfn.IFNA(VLOOKUP(I1026,主动技能!$A:$B,2,FALSE),0)</f>
        <v>0</v>
      </c>
      <c r="M1026">
        <f t="shared" si="143"/>
        <v>60</v>
      </c>
      <c r="N1026" s="1" t="s">
        <v>249</v>
      </c>
      <c r="O1026" s="1">
        <f t="shared" si="144"/>
        <v>129</v>
      </c>
      <c r="P1026" s="1" t="s">
        <v>250</v>
      </c>
      <c r="Q1026" s="1" t="s">
        <v>250</v>
      </c>
    </row>
    <row r="1027" spans="2:17" x14ac:dyDescent="0.15">
      <c r="B1027" s="8" t="str">
        <f>VLOOKUP(G1027,角色!A:B,2,FALSE)</f>
        <v>卡尔</v>
      </c>
      <c r="C1027" s="8" t="str">
        <f t="shared" si="136"/>
        <v>主动技能1</v>
      </c>
      <c r="D1027" s="8">
        <f t="shared" si="138"/>
        <v>1</v>
      </c>
      <c r="E1027" s="8">
        <f t="shared" si="139"/>
        <v>2</v>
      </c>
      <c r="F1027" s="8">
        <f t="shared" si="140"/>
        <v>1</v>
      </c>
      <c r="G1027" s="8">
        <f t="shared" si="137"/>
        <v>18</v>
      </c>
      <c r="H1027" t="str">
        <f t="shared" si="141"/>
        <v>卡尔主动技能1等级1</v>
      </c>
      <c r="I1027" t="str">
        <f t="shared" si="142"/>
        <v>卡尔主动技能1等级2</v>
      </c>
      <c r="J1027" s="1">
        <v>1021</v>
      </c>
      <c r="K1027" s="1" t="e">
        <f>VLOOKUP(H1027,主动技能!$A:$B,2,FALSE)</f>
        <v>#N/A</v>
      </c>
      <c r="L1027" s="1">
        <f>_xlfn.IFNA(VLOOKUP(I1027,主动技能!$A:$B,2,FALSE),0)</f>
        <v>0</v>
      </c>
      <c r="M1027">
        <f t="shared" si="143"/>
        <v>3</v>
      </c>
      <c r="N1027" s="1" t="s">
        <v>249</v>
      </c>
      <c r="O1027" s="1">
        <f t="shared" si="144"/>
        <v>130</v>
      </c>
      <c r="P1027" s="1" t="s">
        <v>250</v>
      </c>
      <c r="Q1027" s="1" t="s">
        <v>250</v>
      </c>
    </row>
    <row r="1028" spans="2:17" x14ac:dyDescent="0.15">
      <c r="B1028" s="8" t="str">
        <f>VLOOKUP(G1028,角色!A:B,2,FALSE)</f>
        <v>卡尔</v>
      </c>
      <c r="C1028" s="8" t="str">
        <f t="shared" si="136"/>
        <v>主动技能1</v>
      </c>
      <c r="D1028" s="8">
        <f t="shared" si="138"/>
        <v>2</v>
      </c>
      <c r="E1028" s="8">
        <f t="shared" si="139"/>
        <v>3</v>
      </c>
      <c r="F1028" s="8">
        <f t="shared" si="140"/>
        <v>1</v>
      </c>
      <c r="G1028" s="8">
        <f t="shared" si="137"/>
        <v>18</v>
      </c>
      <c r="H1028" t="str">
        <f t="shared" si="141"/>
        <v>卡尔主动技能1等级2</v>
      </c>
      <c r="I1028" t="str">
        <f t="shared" si="142"/>
        <v>卡尔主动技能1等级3</v>
      </c>
      <c r="J1028" s="1">
        <v>1022</v>
      </c>
      <c r="K1028" s="1" t="e">
        <f>VLOOKUP(H1028,主动技能!$A:$B,2,FALSE)</f>
        <v>#N/A</v>
      </c>
      <c r="L1028" s="1">
        <f>_xlfn.IFNA(VLOOKUP(I1028,主动技能!$A:$B,2,FALSE),0)</f>
        <v>0</v>
      </c>
      <c r="M1028">
        <f t="shared" si="143"/>
        <v>6</v>
      </c>
      <c r="N1028" s="1" t="s">
        <v>249</v>
      </c>
      <c r="O1028" s="1">
        <f t="shared" si="144"/>
        <v>131</v>
      </c>
      <c r="P1028" s="1" t="s">
        <v>250</v>
      </c>
      <c r="Q1028" s="1" t="s">
        <v>250</v>
      </c>
    </row>
    <row r="1029" spans="2:17" x14ac:dyDescent="0.15">
      <c r="B1029" s="8" t="str">
        <f>VLOOKUP(G1029,角色!A:B,2,FALSE)</f>
        <v>卡尔</v>
      </c>
      <c r="C1029" s="8" t="str">
        <f t="shared" si="136"/>
        <v>主动技能1</v>
      </c>
      <c r="D1029" s="8">
        <f t="shared" si="138"/>
        <v>3</v>
      </c>
      <c r="E1029" s="8">
        <f t="shared" si="139"/>
        <v>4</v>
      </c>
      <c r="F1029" s="8">
        <f t="shared" si="140"/>
        <v>1</v>
      </c>
      <c r="G1029" s="8">
        <f t="shared" si="137"/>
        <v>18</v>
      </c>
      <c r="H1029" t="str">
        <f t="shared" si="141"/>
        <v>卡尔主动技能1等级3</v>
      </c>
      <c r="I1029" t="str">
        <f t="shared" si="142"/>
        <v>卡尔主动技能1等级4</v>
      </c>
      <c r="J1029" s="1">
        <v>1023</v>
      </c>
      <c r="K1029" s="1" t="e">
        <f>VLOOKUP(H1029,主动技能!$A:$B,2,FALSE)</f>
        <v>#N/A</v>
      </c>
      <c r="L1029" s="1">
        <f>_xlfn.IFNA(VLOOKUP(I1029,主动技能!$A:$B,2,FALSE),0)</f>
        <v>0</v>
      </c>
      <c r="M1029">
        <f t="shared" si="143"/>
        <v>9</v>
      </c>
      <c r="N1029" s="1" t="s">
        <v>249</v>
      </c>
      <c r="O1029" s="1">
        <f t="shared" si="144"/>
        <v>132</v>
      </c>
      <c r="P1029" s="1" t="s">
        <v>250</v>
      </c>
      <c r="Q1029" s="1" t="s">
        <v>250</v>
      </c>
    </row>
    <row r="1030" spans="2:17" x14ac:dyDescent="0.15">
      <c r="B1030" s="8" t="str">
        <f>VLOOKUP(G1030,角色!A:B,2,FALSE)</f>
        <v>卡尔</v>
      </c>
      <c r="C1030" s="8" t="str">
        <f t="shared" si="136"/>
        <v>主动技能1</v>
      </c>
      <c r="D1030" s="8">
        <f t="shared" si="138"/>
        <v>4</v>
      </c>
      <c r="E1030" s="8">
        <f t="shared" si="139"/>
        <v>5</v>
      </c>
      <c r="F1030" s="8">
        <f t="shared" si="140"/>
        <v>1</v>
      </c>
      <c r="G1030" s="8">
        <f t="shared" si="137"/>
        <v>18</v>
      </c>
      <c r="H1030" t="str">
        <f t="shared" si="141"/>
        <v>卡尔主动技能1等级4</v>
      </c>
      <c r="I1030" t="str">
        <f t="shared" si="142"/>
        <v>卡尔主动技能1等级5</v>
      </c>
      <c r="J1030" s="1">
        <v>1024</v>
      </c>
      <c r="K1030" s="1" t="e">
        <f>VLOOKUP(H1030,主动技能!$A:$B,2,FALSE)</f>
        <v>#N/A</v>
      </c>
      <c r="L1030" s="1">
        <f>_xlfn.IFNA(VLOOKUP(I1030,主动技能!$A:$B,2,FALSE),0)</f>
        <v>0</v>
      </c>
      <c r="M1030">
        <f t="shared" si="143"/>
        <v>12</v>
      </c>
      <c r="N1030" s="1" t="s">
        <v>249</v>
      </c>
      <c r="O1030" s="1">
        <f t="shared" si="144"/>
        <v>133</v>
      </c>
      <c r="P1030" s="1" t="s">
        <v>250</v>
      </c>
      <c r="Q1030" s="1" t="s">
        <v>250</v>
      </c>
    </row>
    <row r="1031" spans="2:17" x14ac:dyDescent="0.15">
      <c r="B1031" s="8" t="str">
        <f>VLOOKUP(G1031,角色!A:B,2,FALSE)</f>
        <v>卡尔</v>
      </c>
      <c r="C1031" s="8" t="str">
        <f t="shared" si="136"/>
        <v>主动技能1</v>
      </c>
      <c r="D1031" s="8">
        <f t="shared" si="138"/>
        <v>5</v>
      </c>
      <c r="E1031" s="8">
        <f t="shared" si="139"/>
        <v>6</v>
      </c>
      <c r="F1031" s="8">
        <f t="shared" si="140"/>
        <v>1</v>
      </c>
      <c r="G1031" s="8">
        <f t="shared" si="137"/>
        <v>18</v>
      </c>
      <c r="H1031" t="str">
        <f t="shared" si="141"/>
        <v>卡尔主动技能1等级5</v>
      </c>
      <c r="I1031" t="str">
        <f t="shared" si="142"/>
        <v>卡尔主动技能1等级6</v>
      </c>
      <c r="J1031" s="1">
        <v>1025</v>
      </c>
      <c r="K1031" s="1" t="e">
        <f>VLOOKUP(H1031,主动技能!$A:$B,2,FALSE)</f>
        <v>#N/A</v>
      </c>
      <c r="L1031" s="1">
        <f>_xlfn.IFNA(VLOOKUP(I1031,主动技能!$A:$B,2,FALSE),0)</f>
        <v>0</v>
      </c>
      <c r="M1031">
        <f t="shared" si="143"/>
        <v>15</v>
      </c>
      <c r="N1031" s="1" t="s">
        <v>249</v>
      </c>
      <c r="O1031" s="1">
        <f t="shared" si="144"/>
        <v>134</v>
      </c>
      <c r="P1031" s="1" t="s">
        <v>250</v>
      </c>
      <c r="Q1031" s="1" t="s">
        <v>250</v>
      </c>
    </row>
    <row r="1032" spans="2:17" x14ac:dyDescent="0.15">
      <c r="B1032" s="8" t="str">
        <f>VLOOKUP(G1032,角色!A:B,2,FALSE)</f>
        <v>卡尔</v>
      </c>
      <c r="C1032" s="8" t="str">
        <f t="shared" ref="C1032:C1095" si="145">C$4&amp;F1032</f>
        <v>主动技能1</v>
      </c>
      <c r="D1032" s="8">
        <f t="shared" si="138"/>
        <v>6</v>
      </c>
      <c r="E1032" s="8">
        <f t="shared" si="139"/>
        <v>7</v>
      </c>
      <c r="F1032" s="8">
        <f t="shared" si="140"/>
        <v>1</v>
      </c>
      <c r="G1032" s="8">
        <f t="shared" ref="G1032:G1095" si="146">IF((F1032=1)*(D1032=1),G1031+1,G1031)</f>
        <v>18</v>
      </c>
      <c r="H1032" t="str">
        <f t="shared" si="141"/>
        <v>卡尔主动技能1等级6</v>
      </c>
      <c r="I1032" t="str">
        <f t="shared" si="142"/>
        <v>卡尔主动技能1等级7</v>
      </c>
      <c r="J1032" s="1">
        <v>1026</v>
      </c>
      <c r="K1032" s="1" t="e">
        <f>VLOOKUP(H1032,主动技能!$A:$B,2,FALSE)</f>
        <v>#N/A</v>
      </c>
      <c r="L1032" s="1">
        <f>_xlfn.IFNA(VLOOKUP(I1032,主动技能!$A:$B,2,FALSE),0)</f>
        <v>0</v>
      </c>
      <c r="M1032">
        <f t="shared" si="143"/>
        <v>18</v>
      </c>
      <c r="N1032" s="1" t="s">
        <v>249</v>
      </c>
      <c r="O1032" s="1">
        <f t="shared" si="144"/>
        <v>135</v>
      </c>
      <c r="P1032" s="1" t="s">
        <v>250</v>
      </c>
      <c r="Q1032" s="1" t="s">
        <v>250</v>
      </c>
    </row>
    <row r="1033" spans="2:17" x14ac:dyDescent="0.15">
      <c r="B1033" s="8" t="str">
        <f>VLOOKUP(G1033,角色!A:B,2,FALSE)</f>
        <v>卡尔</v>
      </c>
      <c r="C1033" s="8" t="str">
        <f t="shared" si="145"/>
        <v>主动技能1</v>
      </c>
      <c r="D1033" s="8">
        <f t="shared" ref="D1033:D1096" si="147">IF(D1032=D$5,1,D1032+1)</f>
        <v>7</v>
      </c>
      <c r="E1033" s="8">
        <f t="shared" ref="E1033:E1096" si="148">IF(E1032=E$5,2,E1032+1)</f>
        <v>8</v>
      </c>
      <c r="F1033" s="8">
        <f t="shared" ref="F1033:F1096" si="149">IF(D1033=1,IF(F1032=$F$5,1,F1032+1),F1032)</f>
        <v>1</v>
      </c>
      <c r="G1033" s="8">
        <f t="shared" si="146"/>
        <v>18</v>
      </c>
      <c r="H1033" t="str">
        <f t="shared" si="141"/>
        <v>卡尔主动技能1等级7</v>
      </c>
      <c r="I1033" t="str">
        <f t="shared" si="142"/>
        <v>卡尔主动技能1等级8</v>
      </c>
      <c r="J1033" s="1">
        <v>1027</v>
      </c>
      <c r="K1033" s="1" t="e">
        <f>VLOOKUP(H1033,主动技能!$A:$B,2,FALSE)</f>
        <v>#N/A</v>
      </c>
      <c r="L1033" s="1">
        <f>_xlfn.IFNA(VLOOKUP(I1033,主动技能!$A:$B,2,FALSE),0)</f>
        <v>0</v>
      </c>
      <c r="M1033">
        <f t="shared" si="143"/>
        <v>21</v>
      </c>
      <c r="N1033" s="1" t="s">
        <v>249</v>
      </c>
      <c r="O1033" s="1">
        <f t="shared" si="144"/>
        <v>136</v>
      </c>
      <c r="P1033" s="1" t="s">
        <v>250</v>
      </c>
      <c r="Q1033" s="1" t="s">
        <v>250</v>
      </c>
    </row>
    <row r="1034" spans="2:17" x14ac:dyDescent="0.15">
      <c r="B1034" s="8" t="str">
        <f>VLOOKUP(G1034,角色!A:B,2,FALSE)</f>
        <v>卡尔</v>
      </c>
      <c r="C1034" s="8" t="str">
        <f t="shared" si="145"/>
        <v>主动技能1</v>
      </c>
      <c r="D1034" s="8">
        <f t="shared" si="147"/>
        <v>8</v>
      </c>
      <c r="E1034" s="8">
        <f t="shared" si="148"/>
        <v>9</v>
      </c>
      <c r="F1034" s="8">
        <f t="shared" si="149"/>
        <v>1</v>
      </c>
      <c r="G1034" s="8">
        <f t="shared" si="146"/>
        <v>18</v>
      </c>
      <c r="H1034" t="str">
        <f t="shared" si="141"/>
        <v>卡尔主动技能1等级8</v>
      </c>
      <c r="I1034" t="str">
        <f t="shared" si="142"/>
        <v>卡尔主动技能1等级9</v>
      </c>
      <c r="J1034" s="1">
        <v>1028</v>
      </c>
      <c r="K1034" s="1" t="e">
        <f>VLOOKUP(H1034,主动技能!$A:$B,2,FALSE)</f>
        <v>#N/A</v>
      </c>
      <c r="L1034" s="1">
        <f>_xlfn.IFNA(VLOOKUP(I1034,主动技能!$A:$B,2,FALSE),0)</f>
        <v>0</v>
      </c>
      <c r="M1034">
        <f t="shared" si="143"/>
        <v>24</v>
      </c>
      <c r="N1034" s="1" t="s">
        <v>249</v>
      </c>
      <c r="O1034" s="1">
        <f t="shared" si="144"/>
        <v>137</v>
      </c>
      <c r="P1034" s="1" t="s">
        <v>250</v>
      </c>
      <c r="Q1034" s="1" t="s">
        <v>250</v>
      </c>
    </row>
    <row r="1035" spans="2:17" x14ac:dyDescent="0.15">
      <c r="B1035" s="8" t="str">
        <f>VLOOKUP(G1035,角色!A:B,2,FALSE)</f>
        <v>卡尔</v>
      </c>
      <c r="C1035" s="8" t="str">
        <f t="shared" si="145"/>
        <v>主动技能1</v>
      </c>
      <c r="D1035" s="8">
        <f t="shared" si="147"/>
        <v>9</v>
      </c>
      <c r="E1035" s="8">
        <f t="shared" si="148"/>
        <v>10</v>
      </c>
      <c r="F1035" s="8">
        <f t="shared" si="149"/>
        <v>1</v>
      </c>
      <c r="G1035" s="8">
        <f t="shared" si="146"/>
        <v>18</v>
      </c>
      <c r="H1035" t="str">
        <f t="shared" si="141"/>
        <v>卡尔主动技能1等级9</v>
      </c>
      <c r="I1035" t="str">
        <f t="shared" si="142"/>
        <v>卡尔主动技能1等级10</v>
      </c>
      <c r="J1035" s="1">
        <v>1029</v>
      </c>
      <c r="K1035" s="1" t="e">
        <f>VLOOKUP(H1035,主动技能!$A:$B,2,FALSE)</f>
        <v>#N/A</v>
      </c>
      <c r="L1035" s="1">
        <f>_xlfn.IFNA(VLOOKUP(I1035,主动技能!$A:$B,2,FALSE),0)</f>
        <v>0</v>
      </c>
      <c r="M1035">
        <f t="shared" si="143"/>
        <v>27</v>
      </c>
      <c r="N1035" s="1" t="s">
        <v>249</v>
      </c>
      <c r="O1035" s="1">
        <f t="shared" si="144"/>
        <v>138</v>
      </c>
      <c r="P1035" s="1" t="s">
        <v>250</v>
      </c>
      <c r="Q1035" s="1" t="s">
        <v>250</v>
      </c>
    </row>
    <row r="1036" spans="2:17" x14ac:dyDescent="0.15">
      <c r="B1036" s="8" t="str">
        <f>VLOOKUP(G1036,角色!A:B,2,FALSE)</f>
        <v>卡尔</v>
      </c>
      <c r="C1036" s="8" t="str">
        <f t="shared" si="145"/>
        <v>主动技能1</v>
      </c>
      <c r="D1036" s="8">
        <f t="shared" si="147"/>
        <v>10</v>
      </c>
      <c r="E1036" s="8">
        <f t="shared" si="148"/>
        <v>11</v>
      </c>
      <c r="F1036" s="8">
        <f t="shared" si="149"/>
        <v>1</v>
      </c>
      <c r="G1036" s="8">
        <f t="shared" si="146"/>
        <v>18</v>
      </c>
      <c r="H1036" t="str">
        <f t="shared" si="141"/>
        <v>卡尔主动技能1等级10</v>
      </c>
      <c r="I1036" t="str">
        <f t="shared" si="142"/>
        <v>卡尔主动技能1等级11</v>
      </c>
      <c r="J1036" s="1">
        <v>1030</v>
      </c>
      <c r="K1036" s="1" t="e">
        <f>VLOOKUP(H1036,主动技能!$A:$B,2,FALSE)</f>
        <v>#N/A</v>
      </c>
      <c r="L1036" s="1">
        <f>_xlfn.IFNA(VLOOKUP(I1036,主动技能!$A:$B,2,FALSE),0)</f>
        <v>0</v>
      </c>
      <c r="M1036">
        <f t="shared" si="143"/>
        <v>30</v>
      </c>
      <c r="N1036" s="1" t="s">
        <v>249</v>
      </c>
      <c r="O1036" s="1">
        <f t="shared" si="144"/>
        <v>139</v>
      </c>
      <c r="P1036" s="1" t="s">
        <v>250</v>
      </c>
      <c r="Q1036" s="1" t="s">
        <v>250</v>
      </c>
    </row>
    <row r="1037" spans="2:17" x14ac:dyDescent="0.15">
      <c r="B1037" s="8" t="str">
        <f>VLOOKUP(G1037,角色!A:B,2,FALSE)</f>
        <v>卡尔</v>
      </c>
      <c r="C1037" s="8" t="str">
        <f t="shared" si="145"/>
        <v>主动技能1</v>
      </c>
      <c r="D1037" s="8">
        <f t="shared" si="147"/>
        <v>11</v>
      </c>
      <c r="E1037" s="8">
        <f t="shared" si="148"/>
        <v>12</v>
      </c>
      <c r="F1037" s="8">
        <f t="shared" si="149"/>
        <v>1</v>
      </c>
      <c r="G1037" s="8">
        <f t="shared" si="146"/>
        <v>18</v>
      </c>
      <c r="H1037" t="str">
        <f t="shared" si="141"/>
        <v>卡尔主动技能1等级11</v>
      </c>
      <c r="I1037" t="str">
        <f t="shared" si="142"/>
        <v>卡尔主动技能1等级12</v>
      </c>
      <c r="J1037" s="1">
        <v>1031</v>
      </c>
      <c r="K1037" s="1" t="e">
        <f>VLOOKUP(H1037,主动技能!$A:$B,2,FALSE)</f>
        <v>#N/A</v>
      </c>
      <c r="L1037" s="1">
        <f>_xlfn.IFNA(VLOOKUP(I1037,主动技能!$A:$B,2,FALSE),0)</f>
        <v>0</v>
      </c>
      <c r="M1037">
        <f t="shared" si="143"/>
        <v>33</v>
      </c>
      <c r="N1037" s="1" t="s">
        <v>249</v>
      </c>
      <c r="O1037" s="1">
        <f t="shared" si="144"/>
        <v>140</v>
      </c>
      <c r="P1037" s="1" t="s">
        <v>250</v>
      </c>
      <c r="Q1037" s="1" t="s">
        <v>250</v>
      </c>
    </row>
    <row r="1038" spans="2:17" x14ac:dyDescent="0.15">
      <c r="B1038" s="8" t="str">
        <f>VLOOKUP(G1038,角色!A:B,2,FALSE)</f>
        <v>卡尔</v>
      </c>
      <c r="C1038" s="8" t="str">
        <f t="shared" si="145"/>
        <v>主动技能1</v>
      </c>
      <c r="D1038" s="8">
        <f t="shared" si="147"/>
        <v>12</v>
      </c>
      <c r="E1038" s="8">
        <f t="shared" si="148"/>
        <v>13</v>
      </c>
      <c r="F1038" s="8">
        <f t="shared" si="149"/>
        <v>1</v>
      </c>
      <c r="G1038" s="8">
        <f t="shared" si="146"/>
        <v>18</v>
      </c>
      <c r="H1038" t="str">
        <f t="shared" si="141"/>
        <v>卡尔主动技能1等级12</v>
      </c>
      <c r="I1038" t="str">
        <f t="shared" si="142"/>
        <v>卡尔主动技能1等级13</v>
      </c>
      <c r="J1038" s="1">
        <v>1032</v>
      </c>
      <c r="K1038" s="1" t="e">
        <f>VLOOKUP(H1038,主动技能!$A:$B,2,FALSE)</f>
        <v>#N/A</v>
      </c>
      <c r="L1038" s="1">
        <f>_xlfn.IFNA(VLOOKUP(I1038,主动技能!$A:$B,2,FALSE),0)</f>
        <v>0</v>
      </c>
      <c r="M1038">
        <f t="shared" si="143"/>
        <v>36</v>
      </c>
      <c r="N1038" s="1" t="s">
        <v>249</v>
      </c>
      <c r="O1038" s="1">
        <f t="shared" si="144"/>
        <v>141</v>
      </c>
      <c r="P1038" s="1" t="s">
        <v>250</v>
      </c>
      <c r="Q1038" s="1" t="s">
        <v>250</v>
      </c>
    </row>
    <row r="1039" spans="2:17" x14ac:dyDescent="0.15">
      <c r="B1039" s="8" t="str">
        <f>VLOOKUP(G1039,角色!A:B,2,FALSE)</f>
        <v>卡尔</v>
      </c>
      <c r="C1039" s="8" t="str">
        <f t="shared" si="145"/>
        <v>主动技能1</v>
      </c>
      <c r="D1039" s="8">
        <f t="shared" si="147"/>
        <v>13</v>
      </c>
      <c r="E1039" s="8">
        <f t="shared" si="148"/>
        <v>14</v>
      </c>
      <c r="F1039" s="8">
        <f t="shared" si="149"/>
        <v>1</v>
      </c>
      <c r="G1039" s="8">
        <f t="shared" si="146"/>
        <v>18</v>
      </c>
      <c r="H1039" t="str">
        <f t="shared" si="141"/>
        <v>卡尔主动技能1等级13</v>
      </c>
      <c r="I1039" t="str">
        <f t="shared" si="142"/>
        <v>卡尔主动技能1等级14</v>
      </c>
      <c r="J1039" s="1">
        <v>1033</v>
      </c>
      <c r="K1039" s="1" t="e">
        <f>VLOOKUP(H1039,主动技能!$A:$B,2,FALSE)</f>
        <v>#N/A</v>
      </c>
      <c r="L1039" s="1">
        <f>_xlfn.IFNA(VLOOKUP(I1039,主动技能!$A:$B,2,FALSE),0)</f>
        <v>0</v>
      </c>
      <c r="M1039">
        <f t="shared" si="143"/>
        <v>39</v>
      </c>
      <c r="N1039" s="1" t="s">
        <v>249</v>
      </c>
      <c r="O1039" s="1">
        <f t="shared" si="144"/>
        <v>142</v>
      </c>
      <c r="P1039" s="1" t="s">
        <v>250</v>
      </c>
      <c r="Q1039" s="1" t="s">
        <v>250</v>
      </c>
    </row>
    <row r="1040" spans="2:17" x14ac:dyDescent="0.15">
      <c r="B1040" s="8" t="str">
        <f>VLOOKUP(G1040,角色!A:B,2,FALSE)</f>
        <v>卡尔</v>
      </c>
      <c r="C1040" s="8" t="str">
        <f t="shared" si="145"/>
        <v>主动技能1</v>
      </c>
      <c r="D1040" s="8">
        <f t="shared" si="147"/>
        <v>14</v>
      </c>
      <c r="E1040" s="8">
        <f t="shared" si="148"/>
        <v>15</v>
      </c>
      <c r="F1040" s="8">
        <f t="shared" si="149"/>
        <v>1</v>
      </c>
      <c r="G1040" s="8">
        <f t="shared" si="146"/>
        <v>18</v>
      </c>
      <c r="H1040" t="str">
        <f t="shared" si="141"/>
        <v>卡尔主动技能1等级14</v>
      </c>
      <c r="I1040" t="str">
        <f t="shared" si="142"/>
        <v>卡尔主动技能1等级15</v>
      </c>
      <c r="J1040" s="1">
        <v>1034</v>
      </c>
      <c r="K1040" s="1" t="e">
        <f>VLOOKUP(H1040,主动技能!$A:$B,2,FALSE)</f>
        <v>#N/A</v>
      </c>
      <c r="L1040" s="1">
        <f>_xlfn.IFNA(VLOOKUP(I1040,主动技能!$A:$B,2,FALSE),0)</f>
        <v>0</v>
      </c>
      <c r="M1040">
        <f t="shared" si="143"/>
        <v>42</v>
      </c>
      <c r="N1040" s="1" t="s">
        <v>249</v>
      </c>
      <c r="O1040" s="1">
        <f t="shared" si="144"/>
        <v>143</v>
      </c>
      <c r="P1040" s="1" t="s">
        <v>250</v>
      </c>
      <c r="Q1040" s="1" t="s">
        <v>250</v>
      </c>
    </row>
    <row r="1041" spans="2:17" x14ac:dyDescent="0.15">
      <c r="B1041" s="8" t="str">
        <f>VLOOKUP(G1041,角色!A:B,2,FALSE)</f>
        <v>卡尔</v>
      </c>
      <c r="C1041" s="8" t="str">
        <f t="shared" si="145"/>
        <v>主动技能1</v>
      </c>
      <c r="D1041" s="8">
        <f t="shared" si="147"/>
        <v>15</v>
      </c>
      <c r="E1041" s="8">
        <f t="shared" si="148"/>
        <v>16</v>
      </c>
      <c r="F1041" s="8">
        <f t="shared" si="149"/>
        <v>1</v>
      </c>
      <c r="G1041" s="8">
        <f t="shared" si="146"/>
        <v>18</v>
      </c>
      <c r="H1041" t="str">
        <f t="shared" si="141"/>
        <v>卡尔主动技能1等级15</v>
      </c>
      <c r="I1041" t="str">
        <f t="shared" si="142"/>
        <v>卡尔主动技能1等级16</v>
      </c>
      <c r="J1041" s="1">
        <v>1035</v>
      </c>
      <c r="K1041" s="1" t="e">
        <f>VLOOKUP(H1041,主动技能!$A:$B,2,FALSE)</f>
        <v>#N/A</v>
      </c>
      <c r="L1041" s="1">
        <f>_xlfn.IFNA(VLOOKUP(I1041,主动技能!$A:$B,2,FALSE),0)</f>
        <v>0</v>
      </c>
      <c r="M1041">
        <f t="shared" si="143"/>
        <v>45</v>
      </c>
      <c r="N1041" s="1" t="s">
        <v>249</v>
      </c>
      <c r="O1041" s="1">
        <f t="shared" si="144"/>
        <v>144</v>
      </c>
      <c r="P1041" s="1" t="s">
        <v>250</v>
      </c>
      <c r="Q1041" s="1" t="s">
        <v>250</v>
      </c>
    </row>
    <row r="1042" spans="2:17" x14ac:dyDescent="0.15">
      <c r="B1042" s="8" t="str">
        <f>VLOOKUP(G1042,角色!A:B,2,FALSE)</f>
        <v>卡尔</v>
      </c>
      <c r="C1042" s="8" t="str">
        <f t="shared" si="145"/>
        <v>主动技能1</v>
      </c>
      <c r="D1042" s="8">
        <f t="shared" si="147"/>
        <v>16</v>
      </c>
      <c r="E1042" s="8">
        <f t="shared" si="148"/>
        <v>17</v>
      </c>
      <c r="F1042" s="8">
        <f t="shared" si="149"/>
        <v>1</v>
      </c>
      <c r="G1042" s="8">
        <f t="shared" si="146"/>
        <v>18</v>
      </c>
      <c r="H1042" t="str">
        <f t="shared" si="141"/>
        <v>卡尔主动技能1等级16</v>
      </c>
      <c r="I1042" t="str">
        <f t="shared" si="142"/>
        <v>卡尔主动技能1等级17</v>
      </c>
      <c r="J1042" s="1">
        <v>1036</v>
      </c>
      <c r="K1042" s="1" t="e">
        <f>VLOOKUP(H1042,主动技能!$A:$B,2,FALSE)</f>
        <v>#N/A</v>
      </c>
      <c r="L1042" s="1">
        <f>_xlfn.IFNA(VLOOKUP(I1042,主动技能!$A:$B,2,FALSE),0)</f>
        <v>0</v>
      </c>
      <c r="M1042">
        <f t="shared" si="143"/>
        <v>48</v>
      </c>
      <c r="N1042" s="1" t="s">
        <v>249</v>
      </c>
      <c r="O1042" s="1">
        <f t="shared" si="144"/>
        <v>145</v>
      </c>
      <c r="P1042" s="1" t="s">
        <v>250</v>
      </c>
      <c r="Q1042" s="1" t="s">
        <v>250</v>
      </c>
    </row>
    <row r="1043" spans="2:17" x14ac:dyDescent="0.15">
      <c r="B1043" s="8" t="str">
        <f>VLOOKUP(G1043,角色!A:B,2,FALSE)</f>
        <v>卡尔</v>
      </c>
      <c r="C1043" s="8" t="str">
        <f t="shared" si="145"/>
        <v>主动技能1</v>
      </c>
      <c r="D1043" s="8">
        <f t="shared" si="147"/>
        <v>17</v>
      </c>
      <c r="E1043" s="8">
        <f t="shared" si="148"/>
        <v>18</v>
      </c>
      <c r="F1043" s="8">
        <f t="shared" si="149"/>
        <v>1</v>
      </c>
      <c r="G1043" s="8">
        <f t="shared" si="146"/>
        <v>18</v>
      </c>
      <c r="H1043" t="str">
        <f t="shared" si="141"/>
        <v>卡尔主动技能1等级17</v>
      </c>
      <c r="I1043" t="str">
        <f t="shared" si="142"/>
        <v>卡尔主动技能1等级18</v>
      </c>
      <c r="J1043" s="1">
        <v>1037</v>
      </c>
      <c r="K1043" s="1" t="e">
        <f>VLOOKUP(H1043,主动技能!$A:$B,2,FALSE)</f>
        <v>#N/A</v>
      </c>
      <c r="L1043" s="1">
        <f>_xlfn.IFNA(VLOOKUP(I1043,主动技能!$A:$B,2,FALSE),0)</f>
        <v>0</v>
      </c>
      <c r="M1043">
        <f t="shared" si="143"/>
        <v>51</v>
      </c>
      <c r="N1043" s="1" t="s">
        <v>249</v>
      </c>
      <c r="O1043" s="1">
        <f t="shared" si="144"/>
        <v>146</v>
      </c>
      <c r="P1043" s="1" t="s">
        <v>250</v>
      </c>
      <c r="Q1043" s="1" t="s">
        <v>250</v>
      </c>
    </row>
    <row r="1044" spans="2:17" x14ac:dyDescent="0.15">
      <c r="B1044" s="8" t="str">
        <f>VLOOKUP(G1044,角色!A:B,2,FALSE)</f>
        <v>卡尔</v>
      </c>
      <c r="C1044" s="8" t="str">
        <f t="shared" si="145"/>
        <v>主动技能1</v>
      </c>
      <c r="D1044" s="8">
        <f t="shared" si="147"/>
        <v>18</v>
      </c>
      <c r="E1044" s="8">
        <f t="shared" si="148"/>
        <v>19</v>
      </c>
      <c r="F1044" s="8">
        <f t="shared" si="149"/>
        <v>1</v>
      </c>
      <c r="G1044" s="8">
        <f t="shared" si="146"/>
        <v>18</v>
      </c>
      <c r="H1044" t="str">
        <f t="shared" si="141"/>
        <v>卡尔主动技能1等级18</v>
      </c>
      <c r="I1044" t="str">
        <f t="shared" si="142"/>
        <v>卡尔主动技能1等级19</v>
      </c>
      <c r="J1044" s="1">
        <v>1038</v>
      </c>
      <c r="K1044" s="1" t="e">
        <f>VLOOKUP(H1044,主动技能!$A:$B,2,FALSE)</f>
        <v>#N/A</v>
      </c>
      <c r="L1044" s="1">
        <f>_xlfn.IFNA(VLOOKUP(I1044,主动技能!$A:$B,2,FALSE),0)</f>
        <v>0</v>
      </c>
      <c r="M1044">
        <f t="shared" si="143"/>
        <v>54</v>
      </c>
      <c r="N1044" s="1" t="s">
        <v>249</v>
      </c>
      <c r="O1044" s="1">
        <f t="shared" si="144"/>
        <v>147</v>
      </c>
      <c r="P1044" s="1" t="s">
        <v>250</v>
      </c>
      <c r="Q1044" s="1" t="s">
        <v>250</v>
      </c>
    </row>
    <row r="1045" spans="2:17" x14ac:dyDescent="0.15">
      <c r="B1045" s="8" t="str">
        <f>VLOOKUP(G1045,角色!A:B,2,FALSE)</f>
        <v>卡尔</v>
      </c>
      <c r="C1045" s="8" t="str">
        <f t="shared" si="145"/>
        <v>主动技能1</v>
      </c>
      <c r="D1045" s="8">
        <f t="shared" si="147"/>
        <v>19</v>
      </c>
      <c r="E1045" s="8">
        <f t="shared" si="148"/>
        <v>20</v>
      </c>
      <c r="F1045" s="8">
        <f t="shared" si="149"/>
        <v>1</v>
      </c>
      <c r="G1045" s="8">
        <f t="shared" si="146"/>
        <v>18</v>
      </c>
      <c r="H1045" t="str">
        <f t="shared" si="141"/>
        <v>卡尔主动技能1等级19</v>
      </c>
      <c r="I1045" t="str">
        <f t="shared" si="142"/>
        <v>卡尔主动技能1等级20</v>
      </c>
      <c r="J1045" s="1">
        <v>1039</v>
      </c>
      <c r="K1045" s="1" t="e">
        <f>VLOOKUP(H1045,主动技能!$A:$B,2,FALSE)</f>
        <v>#N/A</v>
      </c>
      <c r="L1045" s="1">
        <f>_xlfn.IFNA(VLOOKUP(I1045,主动技能!$A:$B,2,FALSE),0)</f>
        <v>0</v>
      </c>
      <c r="M1045">
        <f t="shared" si="143"/>
        <v>57</v>
      </c>
      <c r="N1045" s="1" t="s">
        <v>249</v>
      </c>
      <c r="O1045" s="1">
        <f t="shared" si="144"/>
        <v>148</v>
      </c>
      <c r="P1045" s="1" t="s">
        <v>250</v>
      </c>
      <c r="Q1045" s="1" t="s">
        <v>250</v>
      </c>
    </row>
    <row r="1046" spans="2:17" x14ac:dyDescent="0.15">
      <c r="B1046" s="8" t="str">
        <f>VLOOKUP(G1046,角色!A:B,2,FALSE)</f>
        <v>卡尔</v>
      </c>
      <c r="C1046" s="8" t="str">
        <f t="shared" si="145"/>
        <v>主动技能1</v>
      </c>
      <c r="D1046" s="8">
        <f t="shared" si="147"/>
        <v>20</v>
      </c>
      <c r="E1046" s="8">
        <f t="shared" si="148"/>
        <v>21</v>
      </c>
      <c r="F1046" s="8">
        <f t="shared" si="149"/>
        <v>1</v>
      </c>
      <c r="G1046" s="8">
        <f t="shared" si="146"/>
        <v>18</v>
      </c>
      <c r="H1046" t="str">
        <f t="shared" si="141"/>
        <v>卡尔主动技能1等级20</v>
      </c>
      <c r="I1046" t="str">
        <f t="shared" si="142"/>
        <v>卡尔主动技能1等级21</v>
      </c>
      <c r="J1046" s="1">
        <v>1040</v>
      </c>
      <c r="K1046" s="1" t="e">
        <f>VLOOKUP(H1046,主动技能!$A:$B,2,FALSE)</f>
        <v>#N/A</v>
      </c>
      <c r="L1046" s="1">
        <f>_xlfn.IFNA(VLOOKUP(I1046,主动技能!$A:$B,2,FALSE),0)</f>
        <v>0</v>
      </c>
      <c r="M1046">
        <f t="shared" si="143"/>
        <v>60</v>
      </c>
      <c r="N1046" s="1" t="s">
        <v>249</v>
      </c>
      <c r="O1046" s="1">
        <f t="shared" si="144"/>
        <v>149</v>
      </c>
      <c r="P1046" s="1" t="s">
        <v>250</v>
      </c>
      <c r="Q1046" s="1" t="s">
        <v>250</v>
      </c>
    </row>
    <row r="1047" spans="2:17" x14ac:dyDescent="0.15">
      <c r="B1047" s="8" t="str">
        <f>VLOOKUP(G1047,角色!A:B,2,FALSE)</f>
        <v>卡尔</v>
      </c>
      <c r="C1047" s="8" t="str">
        <f t="shared" si="145"/>
        <v>主动技能2</v>
      </c>
      <c r="D1047" s="8">
        <f t="shared" si="147"/>
        <v>1</v>
      </c>
      <c r="E1047" s="8">
        <f t="shared" si="148"/>
        <v>2</v>
      </c>
      <c r="F1047" s="8">
        <f t="shared" si="149"/>
        <v>2</v>
      </c>
      <c r="G1047" s="8">
        <f t="shared" si="146"/>
        <v>18</v>
      </c>
      <c r="H1047" t="str">
        <f t="shared" si="141"/>
        <v>卡尔主动技能2等级1</v>
      </c>
      <c r="I1047" t="str">
        <f t="shared" si="142"/>
        <v>卡尔主动技能2等级2</v>
      </c>
      <c r="J1047" s="1">
        <v>1041</v>
      </c>
      <c r="K1047" s="1" t="e">
        <f>VLOOKUP(H1047,主动技能!$A:$B,2,FALSE)</f>
        <v>#N/A</v>
      </c>
      <c r="L1047" s="1">
        <f>_xlfn.IFNA(VLOOKUP(I1047,主动技能!$A:$B,2,FALSE),0)</f>
        <v>0</v>
      </c>
      <c r="M1047">
        <f t="shared" si="143"/>
        <v>3</v>
      </c>
      <c r="N1047" s="1" t="s">
        <v>249</v>
      </c>
      <c r="O1047" s="1">
        <f t="shared" si="144"/>
        <v>150</v>
      </c>
      <c r="P1047" s="1" t="s">
        <v>250</v>
      </c>
      <c r="Q1047" s="1" t="s">
        <v>250</v>
      </c>
    </row>
    <row r="1048" spans="2:17" x14ac:dyDescent="0.15">
      <c r="B1048" s="8" t="str">
        <f>VLOOKUP(G1048,角色!A:B,2,FALSE)</f>
        <v>卡尔</v>
      </c>
      <c r="C1048" s="8" t="str">
        <f t="shared" si="145"/>
        <v>主动技能2</v>
      </c>
      <c r="D1048" s="8">
        <f t="shared" si="147"/>
        <v>2</v>
      </c>
      <c r="E1048" s="8">
        <f t="shared" si="148"/>
        <v>3</v>
      </c>
      <c r="F1048" s="8">
        <f t="shared" si="149"/>
        <v>2</v>
      </c>
      <c r="G1048" s="8">
        <f t="shared" si="146"/>
        <v>18</v>
      </c>
      <c r="H1048" t="str">
        <f t="shared" ref="H1048:H1111" si="150">$B1048&amp;$C1048&amp;D$6&amp;D1048</f>
        <v>卡尔主动技能2等级2</v>
      </c>
      <c r="I1048" t="str">
        <f t="shared" ref="I1048:I1111" si="151">$B1048&amp;$C1048&amp;E$6&amp;E1048</f>
        <v>卡尔主动技能2等级3</v>
      </c>
      <c r="J1048" s="1">
        <v>1042</v>
      </c>
      <c r="K1048" s="1" t="e">
        <f>VLOOKUP(H1048,主动技能!$A:$B,2,FALSE)</f>
        <v>#N/A</v>
      </c>
      <c r="L1048" s="1">
        <f>_xlfn.IFNA(VLOOKUP(I1048,主动技能!$A:$B,2,FALSE),0)</f>
        <v>0</v>
      </c>
      <c r="M1048">
        <f t="shared" si="143"/>
        <v>6</v>
      </c>
      <c r="N1048" s="1" t="s">
        <v>249</v>
      </c>
      <c r="O1048" s="1">
        <f t="shared" si="144"/>
        <v>151</v>
      </c>
      <c r="P1048" s="1" t="s">
        <v>250</v>
      </c>
      <c r="Q1048" s="1" t="s">
        <v>250</v>
      </c>
    </row>
    <row r="1049" spans="2:17" x14ac:dyDescent="0.15">
      <c r="B1049" s="8" t="str">
        <f>VLOOKUP(G1049,角色!A:B,2,FALSE)</f>
        <v>卡尔</v>
      </c>
      <c r="C1049" s="8" t="str">
        <f t="shared" si="145"/>
        <v>主动技能2</v>
      </c>
      <c r="D1049" s="8">
        <f t="shared" si="147"/>
        <v>3</v>
      </c>
      <c r="E1049" s="8">
        <f t="shared" si="148"/>
        <v>4</v>
      </c>
      <c r="F1049" s="8">
        <f t="shared" si="149"/>
        <v>2</v>
      </c>
      <c r="G1049" s="8">
        <f t="shared" si="146"/>
        <v>18</v>
      </c>
      <c r="H1049" t="str">
        <f t="shared" si="150"/>
        <v>卡尔主动技能2等级3</v>
      </c>
      <c r="I1049" t="str">
        <f t="shared" si="151"/>
        <v>卡尔主动技能2等级4</v>
      </c>
      <c r="J1049" s="1">
        <v>1043</v>
      </c>
      <c r="K1049" s="1" t="e">
        <f>VLOOKUP(H1049,主动技能!$A:$B,2,FALSE)</f>
        <v>#N/A</v>
      </c>
      <c r="L1049" s="1">
        <f>_xlfn.IFNA(VLOOKUP(I1049,主动技能!$A:$B,2,FALSE),0)</f>
        <v>0</v>
      </c>
      <c r="M1049">
        <f t="shared" si="143"/>
        <v>9</v>
      </c>
      <c r="N1049" s="1" t="s">
        <v>249</v>
      </c>
      <c r="O1049" s="1">
        <f t="shared" si="144"/>
        <v>152</v>
      </c>
      <c r="P1049" s="1" t="s">
        <v>250</v>
      </c>
      <c r="Q1049" s="1" t="s">
        <v>250</v>
      </c>
    </row>
    <row r="1050" spans="2:17" x14ac:dyDescent="0.15">
      <c r="B1050" s="8" t="str">
        <f>VLOOKUP(G1050,角色!A:B,2,FALSE)</f>
        <v>卡尔</v>
      </c>
      <c r="C1050" s="8" t="str">
        <f t="shared" si="145"/>
        <v>主动技能2</v>
      </c>
      <c r="D1050" s="8">
        <f t="shared" si="147"/>
        <v>4</v>
      </c>
      <c r="E1050" s="8">
        <f t="shared" si="148"/>
        <v>5</v>
      </c>
      <c r="F1050" s="8">
        <f t="shared" si="149"/>
        <v>2</v>
      </c>
      <c r="G1050" s="8">
        <f t="shared" si="146"/>
        <v>18</v>
      </c>
      <c r="H1050" t="str">
        <f t="shared" si="150"/>
        <v>卡尔主动技能2等级4</v>
      </c>
      <c r="I1050" t="str">
        <f t="shared" si="151"/>
        <v>卡尔主动技能2等级5</v>
      </c>
      <c r="J1050" s="1">
        <v>1044</v>
      </c>
      <c r="K1050" s="1" t="e">
        <f>VLOOKUP(H1050,主动技能!$A:$B,2,FALSE)</f>
        <v>#N/A</v>
      </c>
      <c r="L1050" s="1">
        <f>_xlfn.IFNA(VLOOKUP(I1050,主动技能!$A:$B,2,FALSE),0)</f>
        <v>0</v>
      </c>
      <c r="M1050">
        <f t="shared" si="143"/>
        <v>12</v>
      </c>
      <c r="N1050" s="1" t="s">
        <v>249</v>
      </c>
      <c r="O1050" s="1">
        <f t="shared" si="144"/>
        <v>153</v>
      </c>
      <c r="P1050" s="1" t="s">
        <v>250</v>
      </c>
      <c r="Q1050" s="1" t="s">
        <v>250</v>
      </c>
    </row>
    <row r="1051" spans="2:17" x14ac:dyDescent="0.15">
      <c r="B1051" s="8" t="str">
        <f>VLOOKUP(G1051,角色!A:B,2,FALSE)</f>
        <v>卡尔</v>
      </c>
      <c r="C1051" s="8" t="str">
        <f t="shared" si="145"/>
        <v>主动技能2</v>
      </c>
      <c r="D1051" s="8">
        <f t="shared" si="147"/>
        <v>5</v>
      </c>
      <c r="E1051" s="8">
        <f t="shared" si="148"/>
        <v>6</v>
      </c>
      <c r="F1051" s="8">
        <f t="shared" si="149"/>
        <v>2</v>
      </c>
      <c r="G1051" s="8">
        <f t="shared" si="146"/>
        <v>18</v>
      </c>
      <c r="H1051" t="str">
        <f t="shared" si="150"/>
        <v>卡尔主动技能2等级5</v>
      </c>
      <c r="I1051" t="str">
        <f t="shared" si="151"/>
        <v>卡尔主动技能2等级6</v>
      </c>
      <c r="J1051" s="1">
        <v>1045</v>
      </c>
      <c r="K1051" s="1" t="e">
        <f>VLOOKUP(H1051,主动技能!$A:$B,2,FALSE)</f>
        <v>#N/A</v>
      </c>
      <c r="L1051" s="1">
        <f>_xlfn.IFNA(VLOOKUP(I1051,主动技能!$A:$B,2,FALSE),0)</f>
        <v>0</v>
      </c>
      <c r="M1051">
        <f t="shared" si="143"/>
        <v>15</v>
      </c>
      <c r="N1051" s="1" t="s">
        <v>249</v>
      </c>
      <c r="O1051" s="1">
        <f t="shared" si="144"/>
        <v>154</v>
      </c>
      <c r="P1051" s="1" t="s">
        <v>250</v>
      </c>
      <c r="Q1051" s="1" t="s">
        <v>250</v>
      </c>
    </row>
    <row r="1052" spans="2:17" x14ac:dyDescent="0.15">
      <c r="B1052" s="8" t="str">
        <f>VLOOKUP(G1052,角色!A:B,2,FALSE)</f>
        <v>卡尔</v>
      </c>
      <c r="C1052" s="8" t="str">
        <f t="shared" si="145"/>
        <v>主动技能2</v>
      </c>
      <c r="D1052" s="8">
        <f t="shared" si="147"/>
        <v>6</v>
      </c>
      <c r="E1052" s="8">
        <f t="shared" si="148"/>
        <v>7</v>
      </c>
      <c r="F1052" s="8">
        <f t="shared" si="149"/>
        <v>2</v>
      </c>
      <c r="G1052" s="8">
        <f t="shared" si="146"/>
        <v>18</v>
      </c>
      <c r="H1052" t="str">
        <f t="shared" si="150"/>
        <v>卡尔主动技能2等级6</v>
      </c>
      <c r="I1052" t="str">
        <f t="shared" si="151"/>
        <v>卡尔主动技能2等级7</v>
      </c>
      <c r="J1052" s="1">
        <v>1046</v>
      </c>
      <c r="K1052" s="1" t="e">
        <f>VLOOKUP(H1052,主动技能!$A:$B,2,FALSE)</f>
        <v>#N/A</v>
      </c>
      <c r="L1052" s="1">
        <f>_xlfn.IFNA(VLOOKUP(I1052,主动技能!$A:$B,2,FALSE),0)</f>
        <v>0</v>
      </c>
      <c r="M1052">
        <f t="shared" ref="M1052:M1115" si="152">M1032</f>
        <v>18</v>
      </c>
      <c r="N1052" s="1" t="s">
        <v>249</v>
      </c>
      <c r="O1052" s="1">
        <f t="shared" si="144"/>
        <v>155</v>
      </c>
      <c r="P1052" s="1" t="s">
        <v>250</v>
      </c>
      <c r="Q1052" s="1" t="s">
        <v>250</v>
      </c>
    </row>
    <row r="1053" spans="2:17" x14ac:dyDescent="0.15">
      <c r="B1053" s="8" t="str">
        <f>VLOOKUP(G1053,角色!A:B,2,FALSE)</f>
        <v>卡尔</v>
      </c>
      <c r="C1053" s="8" t="str">
        <f t="shared" si="145"/>
        <v>主动技能2</v>
      </c>
      <c r="D1053" s="8">
        <f t="shared" si="147"/>
        <v>7</v>
      </c>
      <c r="E1053" s="8">
        <f t="shared" si="148"/>
        <v>8</v>
      </c>
      <c r="F1053" s="8">
        <f t="shared" si="149"/>
        <v>2</v>
      </c>
      <c r="G1053" s="8">
        <f t="shared" si="146"/>
        <v>18</v>
      </c>
      <c r="H1053" t="str">
        <f t="shared" si="150"/>
        <v>卡尔主动技能2等级7</v>
      </c>
      <c r="I1053" t="str">
        <f t="shared" si="151"/>
        <v>卡尔主动技能2等级8</v>
      </c>
      <c r="J1053" s="1">
        <v>1047</v>
      </c>
      <c r="K1053" s="1" t="e">
        <f>VLOOKUP(H1053,主动技能!$A:$B,2,FALSE)</f>
        <v>#N/A</v>
      </c>
      <c r="L1053" s="1">
        <f>_xlfn.IFNA(VLOOKUP(I1053,主动技能!$A:$B,2,FALSE),0)</f>
        <v>0</v>
      </c>
      <c r="M1053">
        <f t="shared" si="152"/>
        <v>21</v>
      </c>
      <c r="N1053" s="1" t="s">
        <v>249</v>
      </c>
      <c r="O1053" s="1">
        <f t="shared" si="144"/>
        <v>156</v>
      </c>
      <c r="P1053" s="1" t="s">
        <v>250</v>
      </c>
      <c r="Q1053" s="1" t="s">
        <v>250</v>
      </c>
    </row>
    <row r="1054" spans="2:17" x14ac:dyDescent="0.15">
      <c r="B1054" s="8" t="str">
        <f>VLOOKUP(G1054,角色!A:B,2,FALSE)</f>
        <v>卡尔</v>
      </c>
      <c r="C1054" s="8" t="str">
        <f t="shared" si="145"/>
        <v>主动技能2</v>
      </c>
      <c r="D1054" s="8">
        <f t="shared" si="147"/>
        <v>8</v>
      </c>
      <c r="E1054" s="8">
        <f t="shared" si="148"/>
        <v>9</v>
      </c>
      <c r="F1054" s="8">
        <f t="shared" si="149"/>
        <v>2</v>
      </c>
      <c r="G1054" s="8">
        <f t="shared" si="146"/>
        <v>18</v>
      </c>
      <c r="H1054" t="str">
        <f t="shared" si="150"/>
        <v>卡尔主动技能2等级8</v>
      </c>
      <c r="I1054" t="str">
        <f t="shared" si="151"/>
        <v>卡尔主动技能2等级9</v>
      </c>
      <c r="J1054" s="1">
        <v>1048</v>
      </c>
      <c r="K1054" s="1" t="e">
        <f>VLOOKUP(H1054,主动技能!$A:$B,2,FALSE)</f>
        <v>#N/A</v>
      </c>
      <c r="L1054" s="1">
        <f>_xlfn.IFNA(VLOOKUP(I1054,主动技能!$A:$B,2,FALSE),0)</f>
        <v>0</v>
      </c>
      <c r="M1054">
        <f t="shared" si="152"/>
        <v>24</v>
      </c>
      <c r="N1054" s="1" t="s">
        <v>249</v>
      </c>
      <c r="O1054" s="1">
        <f t="shared" si="144"/>
        <v>157</v>
      </c>
      <c r="P1054" s="1" t="s">
        <v>250</v>
      </c>
      <c r="Q1054" s="1" t="s">
        <v>250</v>
      </c>
    </row>
    <row r="1055" spans="2:17" x14ac:dyDescent="0.15">
      <c r="B1055" s="8" t="str">
        <f>VLOOKUP(G1055,角色!A:B,2,FALSE)</f>
        <v>卡尔</v>
      </c>
      <c r="C1055" s="8" t="str">
        <f t="shared" si="145"/>
        <v>主动技能2</v>
      </c>
      <c r="D1055" s="8">
        <f t="shared" si="147"/>
        <v>9</v>
      </c>
      <c r="E1055" s="8">
        <f t="shared" si="148"/>
        <v>10</v>
      </c>
      <c r="F1055" s="8">
        <f t="shared" si="149"/>
        <v>2</v>
      </c>
      <c r="G1055" s="8">
        <f t="shared" si="146"/>
        <v>18</v>
      </c>
      <c r="H1055" t="str">
        <f t="shared" si="150"/>
        <v>卡尔主动技能2等级9</v>
      </c>
      <c r="I1055" t="str">
        <f t="shared" si="151"/>
        <v>卡尔主动技能2等级10</v>
      </c>
      <c r="J1055" s="1">
        <v>1049</v>
      </c>
      <c r="K1055" s="1" t="e">
        <f>VLOOKUP(H1055,主动技能!$A:$B,2,FALSE)</f>
        <v>#N/A</v>
      </c>
      <c r="L1055" s="1">
        <f>_xlfn.IFNA(VLOOKUP(I1055,主动技能!$A:$B,2,FALSE),0)</f>
        <v>0</v>
      </c>
      <c r="M1055">
        <f t="shared" si="152"/>
        <v>27</v>
      </c>
      <c r="N1055" s="1" t="s">
        <v>249</v>
      </c>
      <c r="O1055" s="1">
        <f t="shared" si="144"/>
        <v>158</v>
      </c>
      <c r="P1055" s="1" t="s">
        <v>250</v>
      </c>
      <c r="Q1055" s="1" t="s">
        <v>250</v>
      </c>
    </row>
    <row r="1056" spans="2:17" x14ac:dyDescent="0.15">
      <c r="B1056" s="8" t="str">
        <f>VLOOKUP(G1056,角色!A:B,2,FALSE)</f>
        <v>卡尔</v>
      </c>
      <c r="C1056" s="8" t="str">
        <f t="shared" si="145"/>
        <v>主动技能2</v>
      </c>
      <c r="D1056" s="8">
        <f t="shared" si="147"/>
        <v>10</v>
      </c>
      <c r="E1056" s="8">
        <f t="shared" si="148"/>
        <v>11</v>
      </c>
      <c r="F1056" s="8">
        <f t="shared" si="149"/>
        <v>2</v>
      </c>
      <c r="G1056" s="8">
        <f t="shared" si="146"/>
        <v>18</v>
      </c>
      <c r="H1056" t="str">
        <f t="shared" si="150"/>
        <v>卡尔主动技能2等级10</v>
      </c>
      <c r="I1056" t="str">
        <f t="shared" si="151"/>
        <v>卡尔主动技能2等级11</v>
      </c>
      <c r="J1056" s="1">
        <v>1050</v>
      </c>
      <c r="K1056" s="1" t="e">
        <f>VLOOKUP(H1056,主动技能!$A:$B,2,FALSE)</f>
        <v>#N/A</v>
      </c>
      <c r="L1056" s="1">
        <f>_xlfn.IFNA(VLOOKUP(I1056,主动技能!$A:$B,2,FALSE),0)</f>
        <v>0</v>
      </c>
      <c r="M1056">
        <f t="shared" si="152"/>
        <v>30</v>
      </c>
      <c r="N1056" s="1" t="s">
        <v>249</v>
      </c>
      <c r="O1056" s="1">
        <f t="shared" si="144"/>
        <v>159</v>
      </c>
      <c r="P1056" s="1" t="s">
        <v>250</v>
      </c>
      <c r="Q1056" s="1" t="s">
        <v>250</v>
      </c>
    </row>
    <row r="1057" spans="2:17" x14ac:dyDescent="0.15">
      <c r="B1057" s="8" t="str">
        <f>VLOOKUP(G1057,角色!A:B,2,FALSE)</f>
        <v>卡尔</v>
      </c>
      <c r="C1057" s="8" t="str">
        <f t="shared" si="145"/>
        <v>主动技能2</v>
      </c>
      <c r="D1057" s="8">
        <f t="shared" si="147"/>
        <v>11</v>
      </c>
      <c r="E1057" s="8">
        <f t="shared" si="148"/>
        <v>12</v>
      </c>
      <c r="F1057" s="8">
        <f t="shared" si="149"/>
        <v>2</v>
      </c>
      <c r="G1057" s="8">
        <f t="shared" si="146"/>
        <v>18</v>
      </c>
      <c r="H1057" t="str">
        <f t="shared" si="150"/>
        <v>卡尔主动技能2等级11</v>
      </c>
      <c r="I1057" t="str">
        <f t="shared" si="151"/>
        <v>卡尔主动技能2等级12</v>
      </c>
      <c r="J1057" s="1">
        <v>1051</v>
      </c>
      <c r="K1057" s="1" t="e">
        <f>VLOOKUP(H1057,主动技能!$A:$B,2,FALSE)</f>
        <v>#N/A</v>
      </c>
      <c r="L1057" s="1">
        <f>_xlfn.IFNA(VLOOKUP(I1057,主动技能!$A:$B,2,FALSE),0)</f>
        <v>0</v>
      </c>
      <c r="M1057">
        <f t="shared" si="152"/>
        <v>33</v>
      </c>
      <c r="N1057" s="1" t="s">
        <v>249</v>
      </c>
      <c r="O1057" s="1">
        <f t="shared" si="144"/>
        <v>160</v>
      </c>
      <c r="P1057" s="1" t="s">
        <v>250</v>
      </c>
      <c r="Q1057" s="1" t="s">
        <v>250</v>
      </c>
    </row>
    <row r="1058" spans="2:17" x14ac:dyDescent="0.15">
      <c r="B1058" s="8" t="str">
        <f>VLOOKUP(G1058,角色!A:B,2,FALSE)</f>
        <v>卡尔</v>
      </c>
      <c r="C1058" s="8" t="str">
        <f t="shared" si="145"/>
        <v>主动技能2</v>
      </c>
      <c r="D1058" s="8">
        <f t="shared" si="147"/>
        <v>12</v>
      </c>
      <c r="E1058" s="8">
        <f t="shared" si="148"/>
        <v>13</v>
      </c>
      <c r="F1058" s="8">
        <f t="shared" si="149"/>
        <v>2</v>
      </c>
      <c r="G1058" s="8">
        <f t="shared" si="146"/>
        <v>18</v>
      </c>
      <c r="H1058" t="str">
        <f t="shared" si="150"/>
        <v>卡尔主动技能2等级12</v>
      </c>
      <c r="I1058" t="str">
        <f t="shared" si="151"/>
        <v>卡尔主动技能2等级13</v>
      </c>
      <c r="J1058" s="1">
        <v>1052</v>
      </c>
      <c r="K1058" s="1" t="e">
        <f>VLOOKUP(H1058,主动技能!$A:$B,2,FALSE)</f>
        <v>#N/A</v>
      </c>
      <c r="L1058" s="1">
        <f>_xlfn.IFNA(VLOOKUP(I1058,主动技能!$A:$B,2,FALSE),0)</f>
        <v>0</v>
      </c>
      <c r="M1058">
        <f t="shared" si="152"/>
        <v>36</v>
      </c>
      <c r="N1058" s="1" t="s">
        <v>249</v>
      </c>
      <c r="O1058" s="1">
        <f t="shared" si="144"/>
        <v>161</v>
      </c>
      <c r="P1058" s="1" t="s">
        <v>250</v>
      </c>
      <c r="Q1058" s="1" t="s">
        <v>250</v>
      </c>
    </row>
    <row r="1059" spans="2:17" x14ac:dyDescent="0.15">
      <c r="B1059" s="8" t="str">
        <f>VLOOKUP(G1059,角色!A:B,2,FALSE)</f>
        <v>卡尔</v>
      </c>
      <c r="C1059" s="8" t="str">
        <f t="shared" si="145"/>
        <v>主动技能2</v>
      </c>
      <c r="D1059" s="8">
        <f t="shared" si="147"/>
        <v>13</v>
      </c>
      <c r="E1059" s="8">
        <f t="shared" si="148"/>
        <v>14</v>
      </c>
      <c r="F1059" s="8">
        <f t="shared" si="149"/>
        <v>2</v>
      </c>
      <c r="G1059" s="8">
        <f t="shared" si="146"/>
        <v>18</v>
      </c>
      <c r="H1059" t="str">
        <f t="shared" si="150"/>
        <v>卡尔主动技能2等级13</v>
      </c>
      <c r="I1059" t="str">
        <f t="shared" si="151"/>
        <v>卡尔主动技能2等级14</v>
      </c>
      <c r="J1059" s="1">
        <v>1053</v>
      </c>
      <c r="K1059" s="1" t="e">
        <f>VLOOKUP(H1059,主动技能!$A:$B,2,FALSE)</f>
        <v>#N/A</v>
      </c>
      <c r="L1059" s="1">
        <f>_xlfn.IFNA(VLOOKUP(I1059,主动技能!$A:$B,2,FALSE),0)</f>
        <v>0</v>
      </c>
      <c r="M1059">
        <f t="shared" si="152"/>
        <v>39</v>
      </c>
      <c r="N1059" s="1" t="s">
        <v>249</v>
      </c>
      <c r="O1059" s="1">
        <f t="shared" si="144"/>
        <v>162</v>
      </c>
      <c r="P1059" s="1" t="s">
        <v>250</v>
      </c>
      <c r="Q1059" s="1" t="s">
        <v>250</v>
      </c>
    </row>
    <row r="1060" spans="2:17" x14ac:dyDescent="0.15">
      <c r="B1060" s="8" t="str">
        <f>VLOOKUP(G1060,角色!A:B,2,FALSE)</f>
        <v>卡尔</v>
      </c>
      <c r="C1060" s="8" t="str">
        <f t="shared" si="145"/>
        <v>主动技能2</v>
      </c>
      <c r="D1060" s="8">
        <f t="shared" si="147"/>
        <v>14</v>
      </c>
      <c r="E1060" s="8">
        <f t="shared" si="148"/>
        <v>15</v>
      </c>
      <c r="F1060" s="8">
        <f t="shared" si="149"/>
        <v>2</v>
      </c>
      <c r="G1060" s="8">
        <f t="shared" si="146"/>
        <v>18</v>
      </c>
      <c r="H1060" t="str">
        <f t="shared" si="150"/>
        <v>卡尔主动技能2等级14</v>
      </c>
      <c r="I1060" t="str">
        <f t="shared" si="151"/>
        <v>卡尔主动技能2等级15</v>
      </c>
      <c r="J1060" s="1">
        <v>1054</v>
      </c>
      <c r="K1060" s="1" t="e">
        <f>VLOOKUP(H1060,主动技能!$A:$B,2,FALSE)</f>
        <v>#N/A</v>
      </c>
      <c r="L1060" s="1">
        <f>_xlfn.IFNA(VLOOKUP(I1060,主动技能!$A:$B,2,FALSE),0)</f>
        <v>0</v>
      </c>
      <c r="M1060">
        <f t="shared" si="152"/>
        <v>42</v>
      </c>
      <c r="N1060" s="1" t="s">
        <v>249</v>
      </c>
      <c r="O1060" s="1">
        <f t="shared" si="144"/>
        <v>163</v>
      </c>
      <c r="P1060" s="1" t="s">
        <v>250</v>
      </c>
      <c r="Q1060" s="1" t="s">
        <v>250</v>
      </c>
    </row>
    <row r="1061" spans="2:17" x14ac:dyDescent="0.15">
      <c r="B1061" s="8" t="str">
        <f>VLOOKUP(G1061,角色!A:B,2,FALSE)</f>
        <v>卡尔</v>
      </c>
      <c r="C1061" s="8" t="str">
        <f t="shared" si="145"/>
        <v>主动技能2</v>
      </c>
      <c r="D1061" s="8">
        <f t="shared" si="147"/>
        <v>15</v>
      </c>
      <c r="E1061" s="8">
        <f t="shared" si="148"/>
        <v>16</v>
      </c>
      <c r="F1061" s="8">
        <f t="shared" si="149"/>
        <v>2</v>
      </c>
      <c r="G1061" s="8">
        <f t="shared" si="146"/>
        <v>18</v>
      </c>
      <c r="H1061" t="str">
        <f t="shared" si="150"/>
        <v>卡尔主动技能2等级15</v>
      </c>
      <c r="I1061" t="str">
        <f t="shared" si="151"/>
        <v>卡尔主动技能2等级16</v>
      </c>
      <c r="J1061" s="1">
        <v>1055</v>
      </c>
      <c r="K1061" s="1" t="e">
        <f>VLOOKUP(H1061,主动技能!$A:$B,2,FALSE)</f>
        <v>#N/A</v>
      </c>
      <c r="L1061" s="1">
        <f>_xlfn.IFNA(VLOOKUP(I1061,主动技能!$A:$B,2,FALSE),0)</f>
        <v>0</v>
      </c>
      <c r="M1061">
        <f t="shared" si="152"/>
        <v>45</v>
      </c>
      <c r="N1061" s="1" t="s">
        <v>249</v>
      </c>
      <c r="O1061" s="1">
        <f t="shared" si="144"/>
        <v>164</v>
      </c>
      <c r="P1061" s="1" t="s">
        <v>250</v>
      </c>
      <c r="Q1061" s="1" t="s">
        <v>250</v>
      </c>
    </row>
    <row r="1062" spans="2:17" x14ac:dyDescent="0.15">
      <c r="B1062" s="8" t="str">
        <f>VLOOKUP(G1062,角色!A:B,2,FALSE)</f>
        <v>卡尔</v>
      </c>
      <c r="C1062" s="8" t="str">
        <f t="shared" si="145"/>
        <v>主动技能2</v>
      </c>
      <c r="D1062" s="8">
        <f t="shared" si="147"/>
        <v>16</v>
      </c>
      <c r="E1062" s="8">
        <f t="shared" si="148"/>
        <v>17</v>
      </c>
      <c r="F1062" s="8">
        <f t="shared" si="149"/>
        <v>2</v>
      </c>
      <c r="G1062" s="8">
        <f t="shared" si="146"/>
        <v>18</v>
      </c>
      <c r="H1062" t="str">
        <f t="shared" si="150"/>
        <v>卡尔主动技能2等级16</v>
      </c>
      <c r="I1062" t="str">
        <f t="shared" si="151"/>
        <v>卡尔主动技能2等级17</v>
      </c>
      <c r="J1062" s="1">
        <v>1056</v>
      </c>
      <c r="K1062" s="1" t="e">
        <f>VLOOKUP(H1062,主动技能!$A:$B,2,FALSE)</f>
        <v>#N/A</v>
      </c>
      <c r="L1062" s="1">
        <f>_xlfn.IFNA(VLOOKUP(I1062,主动技能!$A:$B,2,FALSE),0)</f>
        <v>0</v>
      </c>
      <c r="M1062">
        <f t="shared" si="152"/>
        <v>48</v>
      </c>
      <c r="N1062" s="1" t="s">
        <v>249</v>
      </c>
      <c r="O1062" s="1">
        <f t="shared" si="144"/>
        <v>165</v>
      </c>
      <c r="P1062" s="1" t="s">
        <v>250</v>
      </c>
      <c r="Q1062" s="1" t="s">
        <v>250</v>
      </c>
    </row>
    <row r="1063" spans="2:17" x14ac:dyDescent="0.15">
      <c r="B1063" s="8" t="str">
        <f>VLOOKUP(G1063,角色!A:B,2,FALSE)</f>
        <v>卡尔</v>
      </c>
      <c r="C1063" s="8" t="str">
        <f t="shared" si="145"/>
        <v>主动技能2</v>
      </c>
      <c r="D1063" s="8">
        <f t="shared" si="147"/>
        <v>17</v>
      </c>
      <c r="E1063" s="8">
        <f t="shared" si="148"/>
        <v>18</v>
      </c>
      <c r="F1063" s="8">
        <f t="shared" si="149"/>
        <v>2</v>
      </c>
      <c r="G1063" s="8">
        <f t="shared" si="146"/>
        <v>18</v>
      </c>
      <c r="H1063" t="str">
        <f t="shared" si="150"/>
        <v>卡尔主动技能2等级17</v>
      </c>
      <c r="I1063" t="str">
        <f t="shared" si="151"/>
        <v>卡尔主动技能2等级18</v>
      </c>
      <c r="J1063" s="1">
        <v>1057</v>
      </c>
      <c r="K1063" s="1" t="e">
        <f>VLOOKUP(H1063,主动技能!$A:$B,2,FALSE)</f>
        <v>#N/A</v>
      </c>
      <c r="L1063" s="1">
        <f>_xlfn.IFNA(VLOOKUP(I1063,主动技能!$A:$B,2,FALSE),0)</f>
        <v>0</v>
      </c>
      <c r="M1063">
        <f t="shared" si="152"/>
        <v>51</v>
      </c>
      <c r="N1063" s="1" t="s">
        <v>249</v>
      </c>
      <c r="O1063" s="1">
        <f t="shared" si="144"/>
        <v>166</v>
      </c>
      <c r="P1063" s="1" t="s">
        <v>250</v>
      </c>
      <c r="Q1063" s="1" t="s">
        <v>250</v>
      </c>
    </row>
    <row r="1064" spans="2:17" x14ac:dyDescent="0.15">
      <c r="B1064" s="8" t="str">
        <f>VLOOKUP(G1064,角色!A:B,2,FALSE)</f>
        <v>卡尔</v>
      </c>
      <c r="C1064" s="8" t="str">
        <f t="shared" si="145"/>
        <v>主动技能2</v>
      </c>
      <c r="D1064" s="8">
        <f t="shared" si="147"/>
        <v>18</v>
      </c>
      <c r="E1064" s="8">
        <f t="shared" si="148"/>
        <v>19</v>
      </c>
      <c r="F1064" s="8">
        <f t="shared" si="149"/>
        <v>2</v>
      </c>
      <c r="G1064" s="8">
        <f t="shared" si="146"/>
        <v>18</v>
      </c>
      <c r="H1064" t="str">
        <f t="shared" si="150"/>
        <v>卡尔主动技能2等级18</v>
      </c>
      <c r="I1064" t="str">
        <f t="shared" si="151"/>
        <v>卡尔主动技能2等级19</v>
      </c>
      <c r="J1064" s="1">
        <v>1058</v>
      </c>
      <c r="K1064" s="1" t="e">
        <f>VLOOKUP(H1064,主动技能!$A:$B,2,FALSE)</f>
        <v>#N/A</v>
      </c>
      <c r="L1064" s="1">
        <f>_xlfn.IFNA(VLOOKUP(I1064,主动技能!$A:$B,2,FALSE),0)</f>
        <v>0</v>
      </c>
      <c r="M1064">
        <f t="shared" si="152"/>
        <v>54</v>
      </c>
      <c r="N1064" s="1" t="s">
        <v>249</v>
      </c>
      <c r="O1064" s="1">
        <f t="shared" si="144"/>
        <v>167</v>
      </c>
      <c r="P1064" s="1" t="s">
        <v>250</v>
      </c>
      <c r="Q1064" s="1" t="s">
        <v>250</v>
      </c>
    </row>
    <row r="1065" spans="2:17" x14ac:dyDescent="0.15">
      <c r="B1065" s="8" t="str">
        <f>VLOOKUP(G1065,角色!A:B,2,FALSE)</f>
        <v>卡尔</v>
      </c>
      <c r="C1065" s="8" t="str">
        <f t="shared" si="145"/>
        <v>主动技能2</v>
      </c>
      <c r="D1065" s="8">
        <f t="shared" si="147"/>
        <v>19</v>
      </c>
      <c r="E1065" s="8">
        <f t="shared" si="148"/>
        <v>20</v>
      </c>
      <c r="F1065" s="8">
        <f t="shared" si="149"/>
        <v>2</v>
      </c>
      <c r="G1065" s="8">
        <f t="shared" si="146"/>
        <v>18</v>
      </c>
      <c r="H1065" t="str">
        <f t="shared" si="150"/>
        <v>卡尔主动技能2等级19</v>
      </c>
      <c r="I1065" t="str">
        <f t="shared" si="151"/>
        <v>卡尔主动技能2等级20</v>
      </c>
      <c r="J1065" s="1">
        <v>1059</v>
      </c>
      <c r="K1065" s="1" t="e">
        <f>VLOOKUP(H1065,主动技能!$A:$B,2,FALSE)</f>
        <v>#N/A</v>
      </c>
      <c r="L1065" s="1">
        <f>_xlfn.IFNA(VLOOKUP(I1065,主动技能!$A:$B,2,FALSE),0)</f>
        <v>0</v>
      </c>
      <c r="M1065">
        <f t="shared" si="152"/>
        <v>57</v>
      </c>
      <c r="N1065" s="1" t="s">
        <v>249</v>
      </c>
      <c r="O1065" s="1">
        <f t="shared" si="144"/>
        <v>168</v>
      </c>
      <c r="P1065" s="1" t="s">
        <v>250</v>
      </c>
      <c r="Q1065" s="1" t="s">
        <v>250</v>
      </c>
    </row>
    <row r="1066" spans="2:17" x14ac:dyDescent="0.15">
      <c r="B1066" s="8" t="str">
        <f>VLOOKUP(G1066,角色!A:B,2,FALSE)</f>
        <v>卡尔</v>
      </c>
      <c r="C1066" s="8" t="str">
        <f t="shared" si="145"/>
        <v>主动技能2</v>
      </c>
      <c r="D1066" s="8">
        <f t="shared" si="147"/>
        <v>20</v>
      </c>
      <c r="E1066" s="8">
        <f t="shared" si="148"/>
        <v>21</v>
      </c>
      <c r="F1066" s="8">
        <f t="shared" si="149"/>
        <v>2</v>
      </c>
      <c r="G1066" s="8">
        <f t="shared" si="146"/>
        <v>18</v>
      </c>
      <c r="H1066" t="str">
        <f t="shared" si="150"/>
        <v>卡尔主动技能2等级20</v>
      </c>
      <c r="I1066" t="str">
        <f t="shared" si="151"/>
        <v>卡尔主动技能2等级21</v>
      </c>
      <c r="J1066" s="1">
        <v>1060</v>
      </c>
      <c r="K1066" s="1" t="e">
        <f>VLOOKUP(H1066,主动技能!$A:$B,2,FALSE)</f>
        <v>#N/A</v>
      </c>
      <c r="L1066" s="1">
        <f>_xlfn.IFNA(VLOOKUP(I1066,主动技能!$A:$B,2,FALSE),0)</f>
        <v>0</v>
      </c>
      <c r="M1066">
        <f t="shared" si="152"/>
        <v>60</v>
      </c>
      <c r="N1066" s="1" t="s">
        <v>249</v>
      </c>
      <c r="O1066" s="1">
        <f t="shared" si="144"/>
        <v>169</v>
      </c>
      <c r="P1066" s="1" t="s">
        <v>250</v>
      </c>
      <c r="Q1066" s="1" t="s">
        <v>250</v>
      </c>
    </row>
    <row r="1067" spans="2:17" x14ac:dyDescent="0.15">
      <c r="B1067" s="8" t="str">
        <f>VLOOKUP(G1067,角色!A:B,2,FALSE)</f>
        <v>卡尔</v>
      </c>
      <c r="C1067" s="8" t="str">
        <f t="shared" si="145"/>
        <v>主动技能3</v>
      </c>
      <c r="D1067" s="8">
        <f t="shared" si="147"/>
        <v>1</v>
      </c>
      <c r="E1067" s="8">
        <f t="shared" si="148"/>
        <v>2</v>
      </c>
      <c r="F1067" s="8">
        <f t="shared" si="149"/>
        <v>3</v>
      </c>
      <c r="G1067" s="8">
        <f t="shared" si="146"/>
        <v>18</v>
      </c>
      <c r="H1067" t="str">
        <f t="shared" si="150"/>
        <v>卡尔主动技能3等级1</v>
      </c>
      <c r="I1067" t="str">
        <f t="shared" si="151"/>
        <v>卡尔主动技能3等级2</v>
      </c>
      <c r="J1067" s="1">
        <v>1061</v>
      </c>
      <c r="K1067" s="1" t="e">
        <f>VLOOKUP(H1067,主动技能!$A:$B,2,FALSE)</f>
        <v>#N/A</v>
      </c>
      <c r="L1067" s="1">
        <f>_xlfn.IFNA(VLOOKUP(I1067,主动技能!$A:$B,2,FALSE),0)</f>
        <v>0</v>
      </c>
      <c r="M1067">
        <f t="shared" si="152"/>
        <v>3</v>
      </c>
      <c r="N1067" s="1" t="s">
        <v>249</v>
      </c>
      <c r="O1067" s="1">
        <f t="shared" ref="O1067:O1130" si="153">O968</f>
        <v>170</v>
      </c>
      <c r="P1067" s="1" t="s">
        <v>250</v>
      </c>
      <c r="Q1067" s="1" t="s">
        <v>250</v>
      </c>
    </row>
    <row r="1068" spans="2:17" x14ac:dyDescent="0.15">
      <c r="B1068" s="8" t="str">
        <f>VLOOKUP(G1068,角色!A:B,2,FALSE)</f>
        <v>卡尔</v>
      </c>
      <c r="C1068" s="8" t="str">
        <f t="shared" si="145"/>
        <v>主动技能3</v>
      </c>
      <c r="D1068" s="8">
        <f t="shared" si="147"/>
        <v>2</v>
      </c>
      <c r="E1068" s="8">
        <f t="shared" si="148"/>
        <v>3</v>
      </c>
      <c r="F1068" s="8">
        <f t="shared" si="149"/>
        <v>3</v>
      </c>
      <c r="G1068" s="8">
        <f t="shared" si="146"/>
        <v>18</v>
      </c>
      <c r="H1068" t="str">
        <f t="shared" si="150"/>
        <v>卡尔主动技能3等级2</v>
      </c>
      <c r="I1068" t="str">
        <f t="shared" si="151"/>
        <v>卡尔主动技能3等级3</v>
      </c>
      <c r="J1068" s="1">
        <v>1062</v>
      </c>
      <c r="K1068" s="1" t="e">
        <f>VLOOKUP(H1068,主动技能!$A:$B,2,FALSE)</f>
        <v>#N/A</v>
      </c>
      <c r="L1068" s="1">
        <f>_xlfn.IFNA(VLOOKUP(I1068,主动技能!$A:$B,2,FALSE),0)</f>
        <v>0</v>
      </c>
      <c r="M1068">
        <f t="shared" si="152"/>
        <v>6</v>
      </c>
      <c r="N1068" s="1" t="s">
        <v>249</v>
      </c>
      <c r="O1068" s="1">
        <f t="shared" si="153"/>
        <v>171</v>
      </c>
      <c r="P1068" s="1" t="s">
        <v>250</v>
      </c>
      <c r="Q1068" s="1" t="s">
        <v>250</v>
      </c>
    </row>
    <row r="1069" spans="2:17" x14ac:dyDescent="0.15">
      <c r="B1069" s="8" t="str">
        <f>VLOOKUP(G1069,角色!A:B,2,FALSE)</f>
        <v>卡尔</v>
      </c>
      <c r="C1069" s="8" t="str">
        <f t="shared" si="145"/>
        <v>主动技能3</v>
      </c>
      <c r="D1069" s="8">
        <f t="shared" si="147"/>
        <v>3</v>
      </c>
      <c r="E1069" s="8">
        <f t="shared" si="148"/>
        <v>4</v>
      </c>
      <c r="F1069" s="8">
        <f t="shared" si="149"/>
        <v>3</v>
      </c>
      <c r="G1069" s="8">
        <f t="shared" si="146"/>
        <v>18</v>
      </c>
      <c r="H1069" t="str">
        <f t="shared" si="150"/>
        <v>卡尔主动技能3等级3</v>
      </c>
      <c r="I1069" t="str">
        <f t="shared" si="151"/>
        <v>卡尔主动技能3等级4</v>
      </c>
      <c r="J1069" s="1">
        <v>1063</v>
      </c>
      <c r="K1069" s="1" t="e">
        <f>VLOOKUP(H1069,主动技能!$A:$B,2,FALSE)</f>
        <v>#N/A</v>
      </c>
      <c r="L1069" s="1">
        <f>_xlfn.IFNA(VLOOKUP(I1069,主动技能!$A:$B,2,FALSE),0)</f>
        <v>0</v>
      </c>
      <c r="M1069">
        <f t="shared" si="152"/>
        <v>9</v>
      </c>
      <c r="N1069" s="1" t="s">
        <v>249</v>
      </c>
      <c r="O1069" s="1">
        <f t="shared" si="153"/>
        <v>172</v>
      </c>
      <c r="P1069" s="1" t="s">
        <v>250</v>
      </c>
      <c r="Q1069" s="1" t="s">
        <v>250</v>
      </c>
    </row>
    <row r="1070" spans="2:17" x14ac:dyDescent="0.15">
      <c r="B1070" s="8" t="str">
        <f>VLOOKUP(G1070,角色!A:B,2,FALSE)</f>
        <v>卡尔</v>
      </c>
      <c r="C1070" s="8" t="str">
        <f t="shared" si="145"/>
        <v>主动技能3</v>
      </c>
      <c r="D1070" s="8">
        <f t="shared" si="147"/>
        <v>4</v>
      </c>
      <c r="E1070" s="8">
        <f t="shared" si="148"/>
        <v>5</v>
      </c>
      <c r="F1070" s="8">
        <f t="shared" si="149"/>
        <v>3</v>
      </c>
      <c r="G1070" s="8">
        <f t="shared" si="146"/>
        <v>18</v>
      </c>
      <c r="H1070" t="str">
        <f t="shared" si="150"/>
        <v>卡尔主动技能3等级4</v>
      </c>
      <c r="I1070" t="str">
        <f t="shared" si="151"/>
        <v>卡尔主动技能3等级5</v>
      </c>
      <c r="J1070" s="1">
        <v>1064</v>
      </c>
      <c r="K1070" s="1" t="e">
        <f>VLOOKUP(H1070,主动技能!$A:$B,2,FALSE)</f>
        <v>#N/A</v>
      </c>
      <c r="L1070" s="1">
        <f>_xlfn.IFNA(VLOOKUP(I1070,主动技能!$A:$B,2,FALSE),0)</f>
        <v>0</v>
      </c>
      <c r="M1070">
        <f t="shared" si="152"/>
        <v>12</v>
      </c>
      <c r="N1070" s="1" t="s">
        <v>249</v>
      </c>
      <c r="O1070" s="1">
        <f t="shared" si="153"/>
        <v>173</v>
      </c>
      <c r="P1070" s="1" t="s">
        <v>250</v>
      </c>
      <c r="Q1070" s="1" t="s">
        <v>250</v>
      </c>
    </row>
    <row r="1071" spans="2:17" x14ac:dyDescent="0.15">
      <c r="B1071" s="8" t="str">
        <f>VLOOKUP(G1071,角色!A:B,2,FALSE)</f>
        <v>卡尔</v>
      </c>
      <c r="C1071" s="8" t="str">
        <f t="shared" si="145"/>
        <v>主动技能3</v>
      </c>
      <c r="D1071" s="8">
        <f t="shared" si="147"/>
        <v>5</v>
      </c>
      <c r="E1071" s="8">
        <f t="shared" si="148"/>
        <v>6</v>
      </c>
      <c r="F1071" s="8">
        <f t="shared" si="149"/>
        <v>3</v>
      </c>
      <c r="G1071" s="8">
        <f t="shared" si="146"/>
        <v>18</v>
      </c>
      <c r="H1071" t="str">
        <f t="shared" si="150"/>
        <v>卡尔主动技能3等级5</v>
      </c>
      <c r="I1071" t="str">
        <f t="shared" si="151"/>
        <v>卡尔主动技能3等级6</v>
      </c>
      <c r="J1071" s="1">
        <v>1065</v>
      </c>
      <c r="K1071" s="1" t="e">
        <f>VLOOKUP(H1071,主动技能!$A:$B,2,FALSE)</f>
        <v>#N/A</v>
      </c>
      <c r="L1071" s="1">
        <f>_xlfn.IFNA(VLOOKUP(I1071,主动技能!$A:$B,2,FALSE),0)</f>
        <v>0</v>
      </c>
      <c r="M1071">
        <f t="shared" si="152"/>
        <v>15</v>
      </c>
      <c r="N1071" s="1" t="s">
        <v>249</v>
      </c>
      <c r="O1071" s="1">
        <f t="shared" si="153"/>
        <v>174</v>
      </c>
      <c r="P1071" s="1" t="s">
        <v>250</v>
      </c>
      <c r="Q1071" s="1" t="s">
        <v>250</v>
      </c>
    </row>
    <row r="1072" spans="2:17" x14ac:dyDescent="0.15">
      <c r="B1072" s="8" t="str">
        <f>VLOOKUP(G1072,角色!A:B,2,FALSE)</f>
        <v>卡尔</v>
      </c>
      <c r="C1072" s="8" t="str">
        <f t="shared" si="145"/>
        <v>主动技能3</v>
      </c>
      <c r="D1072" s="8">
        <f t="shared" si="147"/>
        <v>6</v>
      </c>
      <c r="E1072" s="8">
        <f t="shared" si="148"/>
        <v>7</v>
      </c>
      <c r="F1072" s="8">
        <f t="shared" si="149"/>
        <v>3</v>
      </c>
      <c r="G1072" s="8">
        <f t="shared" si="146"/>
        <v>18</v>
      </c>
      <c r="H1072" t="str">
        <f t="shared" si="150"/>
        <v>卡尔主动技能3等级6</v>
      </c>
      <c r="I1072" t="str">
        <f t="shared" si="151"/>
        <v>卡尔主动技能3等级7</v>
      </c>
      <c r="J1072" s="1">
        <v>1066</v>
      </c>
      <c r="K1072" s="1" t="e">
        <f>VLOOKUP(H1072,主动技能!$A:$B,2,FALSE)</f>
        <v>#N/A</v>
      </c>
      <c r="L1072" s="1">
        <f>_xlfn.IFNA(VLOOKUP(I1072,主动技能!$A:$B,2,FALSE),0)</f>
        <v>0</v>
      </c>
      <c r="M1072">
        <f t="shared" si="152"/>
        <v>18</v>
      </c>
      <c r="N1072" s="1" t="s">
        <v>249</v>
      </c>
      <c r="O1072" s="1">
        <f t="shared" si="153"/>
        <v>175</v>
      </c>
      <c r="P1072" s="1" t="s">
        <v>250</v>
      </c>
      <c r="Q1072" s="1" t="s">
        <v>250</v>
      </c>
    </row>
    <row r="1073" spans="2:17" x14ac:dyDescent="0.15">
      <c r="B1073" s="8" t="str">
        <f>VLOOKUP(G1073,角色!A:B,2,FALSE)</f>
        <v>卡尔</v>
      </c>
      <c r="C1073" s="8" t="str">
        <f t="shared" si="145"/>
        <v>主动技能3</v>
      </c>
      <c r="D1073" s="8">
        <f t="shared" si="147"/>
        <v>7</v>
      </c>
      <c r="E1073" s="8">
        <f t="shared" si="148"/>
        <v>8</v>
      </c>
      <c r="F1073" s="8">
        <f t="shared" si="149"/>
        <v>3</v>
      </c>
      <c r="G1073" s="8">
        <f t="shared" si="146"/>
        <v>18</v>
      </c>
      <c r="H1073" t="str">
        <f t="shared" si="150"/>
        <v>卡尔主动技能3等级7</v>
      </c>
      <c r="I1073" t="str">
        <f t="shared" si="151"/>
        <v>卡尔主动技能3等级8</v>
      </c>
      <c r="J1073" s="1">
        <v>1067</v>
      </c>
      <c r="K1073" s="1" t="e">
        <f>VLOOKUP(H1073,主动技能!$A:$B,2,FALSE)</f>
        <v>#N/A</v>
      </c>
      <c r="L1073" s="1">
        <f>_xlfn.IFNA(VLOOKUP(I1073,主动技能!$A:$B,2,FALSE),0)</f>
        <v>0</v>
      </c>
      <c r="M1073">
        <f t="shared" si="152"/>
        <v>21</v>
      </c>
      <c r="N1073" s="1" t="s">
        <v>249</v>
      </c>
      <c r="O1073" s="1">
        <f t="shared" si="153"/>
        <v>176</v>
      </c>
      <c r="P1073" s="1" t="s">
        <v>250</v>
      </c>
      <c r="Q1073" s="1" t="s">
        <v>250</v>
      </c>
    </row>
    <row r="1074" spans="2:17" x14ac:dyDescent="0.15">
      <c r="B1074" s="8" t="str">
        <f>VLOOKUP(G1074,角色!A:B,2,FALSE)</f>
        <v>卡尔</v>
      </c>
      <c r="C1074" s="8" t="str">
        <f t="shared" si="145"/>
        <v>主动技能3</v>
      </c>
      <c r="D1074" s="8">
        <f t="shared" si="147"/>
        <v>8</v>
      </c>
      <c r="E1074" s="8">
        <f t="shared" si="148"/>
        <v>9</v>
      </c>
      <c r="F1074" s="8">
        <f t="shared" si="149"/>
        <v>3</v>
      </c>
      <c r="G1074" s="8">
        <f t="shared" si="146"/>
        <v>18</v>
      </c>
      <c r="H1074" t="str">
        <f t="shared" si="150"/>
        <v>卡尔主动技能3等级8</v>
      </c>
      <c r="I1074" t="str">
        <f t="shared" si="151"/>
        <v>卡尔主动技能3等级9</v>
      </c>
      <c r="J1074" s="1">
        <v>1068</v>
      </c>
      <c r="K1074" s="1" t="e">
        <f>VLOOKUP(H1074,主动技能!$A:$B,2,FALSE)</f>
        <v>#N/A</v>
      </c>
      <c r="L1074" s="1">
        <f>_xlfn.IFNA(VLOOKUP(I1074,主动技能!$A:$B,2,FALSE),0)</f>
        <v>0</v>
      </c>
      <c r="M1074">
        <f t="shared" si="152"/>
        <v>24</v>
      </c>
      <c r="N1074" s="1" t="s">
        <v>249</v>
      </c>
      <c r="O1074" s="1">
        <f t="shared" si="153"/>
        <v>177</v>
      </c>
      <c r="P1074" s="1" t="s">
        <v>250</v>
      </c>
      <c r="Q1074" s="1" t="s">
        <v>250</v>
      </c>
    </row>
    <row r="1075" spans="2:17" x14ac:dyDescent="0.15">
      <c r="B1075" s="8" t="str">
        <f>VLOOKUP(G1075,角色!A:B,2,FALSE)</f>
        <v>卡尔</v>
      </c>
      <c r="C1075" s="8" t="str">
        <f t="shared" si="145"/>
        <v>主动技能3</v>
      </c>
      <c r="D1075" s="8">
        <f t="shared" si="147"/>
        <v>9</v>
      </c>
      <c r="E1075" s="8">
        <f t="shared" si="148"/>
        <v>10</v>
      </c>
      <c r="F1075" s="8">
        <f t="shared" si="149"/>
        <v>3</v>
      </c>
      <c r="G1075" s="8">
        <f t="shared" si="146"/>
        <v>18</v>
      </c>
      <c r="H1075" t="str">
        <f t="shared" si="150"/>
        <v>卡尔主动技能3等级9</v>
      </c>
      <c r="I1075" t="str">
        <f t="shared" si="151"/>
        <v>卡尔主动技能3等级10</v>
      </c>
      <c r="J1075" s="1">
        <v>1069</v>
      </c>
      <c r="K1075" s="1" t="e">
        <f>VLOOKUP(H1075,主动技能!$A:$B,2,FALSE)</f>
        <v>#N/A</v>
      </c>
      <c r="L1075" s="1">
        <f>_xlfn.IFNA(VLOOKUP(I1075,主动技能!$A:$B,2,FALSE),0)</f>
        <v>0</v>
      </c>
      <c r="M1075">
        <f t="shared" si="152"/>
        <v>27</v>
      </c>
      <c r="N1075" s="1" t="s">
        <v>249</v>
      </c>
      <c r="O1075" s="1">
        <f t="shared" si="153"/>
        <v>178</v>
      </c>
      <c r="P1075" s="1" t="s">
        <v>250</v>
      </c>
      <c r="Q1075" s="1" t="s">
        <v>250</v>
      </c>
    </row>
    <row r="1076" spans="2:17" x14ac:dyDescent="0.15">
      <c r="B1076" s="8" t="str">
        <f>VLOOKUP(G1076,角色!A:B,2,FALSE)</f>
        <v>卡尔</v>
      </c>
      <c r="C1076" s="8" t="str">
        <f t="shared" si="145"/>
        <v>主动技能3</v>
      </c>
      <c r="D1076" s="8">
        <f t="shared" si="147"/>
        <v>10</v>
      </c>
      <c r="E1076" s="8">
        <f t="shared" si="148"/>
        <v>11</v>
      </c>
      <c r="F1076" s="8">
        <f t="shared" si="149"/>
        <v>3</v>
      </c>
      <c r="G1076" s="8">
        <f t="shared" si="146"/>
        <v>18</v>
      </c>
      <c r="H1076" t="str">
        <f t="shared" si="150"/>
        <v>卡尔主动技能3等级10</v>
      </c>
      <c r="I1076" t="str">
        <f t="shared" si="151"/>
        <v>卡尔主动技能3等级11</v>
      </c>
      <c r="J1076" s="1">
        <v>1070</v>
      </c>
      <c r="K1076" s="1" t="e">
        <f>VLOOKUP(H1076,主动技能!$A:$B,2,FALSE)</f>
        <v>#N/A</v>
      </c>
      <c r="L1076" s="1">
        <f>_xlfn.IFNA(VLOOKUP(I1076,主动技能!$A:$B,2,FALSE),0)</f>
        <v>0</v>
      </c>
      <c r="M1076">
        <f t="shared" si="152"/>
        <v>30</v>
      </c>
      <c r="N1076" s="1" t="s">
        <v>249</v>
      </c>
      <c r="O1076" s="1">
        <f t="shared" si="153"/>
        <v>179</v>
      </c>
      <c r="P1076" s="1" t="s">
        <v>250</v>
      </c>
      <c r="Q1076" s="1" t="s">
        <v>250</v>
      </c>
    </row>
    <row r="1077" spans="2:17" x14ac:dyDescent="0.15">
      <c r="B1077" s="8" t="str">
        <f>VLOOKUP(G1077,角色!A:B,2,FALSE)</f>
        <v>卡尔</v>
      </c>
      <c r="C1077" s="8" t="str">
        <f t="shared" si="145"/>
        <v>主动技能3</v>
      </c>
      <c r="D1077" s="8">
        <f t="shared" si="147"/>
        <v>11</v>
      </c>
      <c r="E1077" s="8">
        <f t="shared" si="148"/>
        <v>12</v>
      </c>
      <c r="F1077" s="8">
        <f t="shared" si="149"/>
        <v>3</v>
      </c>
      <c r="G1077" s="8">
        <f t="shared" si="146"/>
        <v>18</v>
      </c>
      <c r="H1077" t="str">
        <f t="shared" si="150"/>
        <v>卡尔主动技能3等级11</v>
      </c>
      <c r="I1077" t="str">
        <f t="shared" si="151"/>
        <v>卡尔主动技能3等级12</v>
      </c>
      <c r="J1077" s="1">
        <v>1071</v>
      </c>
      <c r="K1077" s="1" t="e">
        <f>VLOOKUP(H1077,主动技能!$A:$B,2,FALSE)</f>
        <v>#N/A</v>
      </c>
      <c r="L1077" s="1">
        <f>_xlfn.IFNA(VLOOKUP(I1077,主动技能!$A:$B,2,FALSE),0)</f>
        <v>0</v>
      </c>
      <c r="M1077">
        <f t="shared" si="152"/>
        <v>33</v>
      </c>
      <c r="N1077" s="1" t="s">
        <v>249</v>
      </c>
      <c r="O1077" s="1">
        <f t="shared" si="153"/>
        <v>180</v>
      </c>
      <c r="P1077" s="1" t="s">
        <v>250</v>
      </c>
      <c r="Q1077" s="1" t="s">
        <v>250</v>
      </c>
    </row>
    <row r="1078" spans="2:17" x14ac:dyDescent="0.15">
      <c r="B1078" s="8" t="str">
        <f>VLOOKUP(G1078,角色!A:B,2,FALSE)</f>
        <v>卡尔</v>
      </c>
      <c r="C1078" s="8" t="str">
        <f t="shared" si="145"/>
        <v>主动技能3</v>
      </c>
      <c r="D1078" s="8">
        <f t="shared" si="147"/>
        <v>12</v>
      </c>
      <c r="E1078" s="8">
        <f t="shared" si="148"/>
        <v>13</v>
      </c>
      <c r="F1078" s="8">
        <f t="shared" si="149"/>
        <v>3</v>
      </c>
      <c r="G1078" s="8">
        <f t="shared" si="146"/>
        <v>18</v>
      </c>
      <c r="H1078" t="str">
        <f t="shared" si="150"/>
        <v>卡尔主动技能3等级12</v>
      </c>
      <c r="I1078" t="str">
        <f t="shared" si="151"/>
        <v>卡尔主动技能3等级13</v>
      </c>
      <c r="J1078" s="1">
        <v>1072</v>
      </c>
      <c r="K1078" s="1" t="e">
        <f>VLOOKUP(H1078,主动技能!$A:$B,2,FALSE)</f>
        <v>#N/A</v>
      </c>
      <c r="L1078" s="1">
        <f>_xlfn.IFNA(VLOOKUP(I1078,主动技能!$A:$B,2,FALSE),0)</f>
        <v>0</v>
      </c>
      <c r="M1078">
        <f t="shared" si="152"/>
        <v>36</v>
      </c>
      <c r="N1078" s="1" t="s">
        <v>249</v>
      </c>
      <c r="O1078" s="1">
        <f t="shared" si="153"/>
        <v>181</v>
      </c>
      <c r="P1078" s="1" t="s">
        <v>250</v>
      </c>
      <c r="Q1078" s="1" t="s">
        <v>250</v>
      </c>
    </row>
    <row r="1079" spans="2:17" x14ac:dyDescent="0.15">
      <c r="B1079" s="8" t="str">
        <f>VLOOKUP(G1079,角色!A:B,2,FALSE)</f>
        <v>卡尔</v>
      </c>
      <c r="C1079" s="8" t="str">
        <f t="shared" si="145"/>
        <v>主动技能3</v>
      </c>
      <c r="D1079" s="8">
        <f t="shared" si="147"/>
        <v>13</v>
      </c>
      <c r="E1079" s="8">
        <f t="shared" si="148"/>
        <v>14</v>
      </c>
      <c r="F1079" s="8">
        <f t="shared" si="149"/>
        <v>3</v>
      </c>
      <c r="G1079" s="8">
        <f t="shared" si="146"/>
        <v>18</v>
      </c>
      <c r="H1079" t="str">
        <f t="shared" si="150"/>
        <v>卡尔主动技能3等级13</v>
      </c>
      <c r="I1079" t="str">
        <f t="shared" si="151"/>
        <v>卡尔主动技能3等级14</v>
      </c>
      <c r="J1079" s="1">
        <v>1073</v>
      </c>
      <c r="K1079" s="1" t="e">
        <f>VLOOKUP(H1079,主动技能!$A:$B,2,FALSE)</f>
        <v>#N/A</v>
      </c>
      <c r="L1079" s="1">
        <f>_xlfn.IFNA(VLOOKUP(I1079,主动技能!$A:$B,2,FALSE),0)</f>
        <v>0</v>
      </c>
      <c r="M1079">
        <f t="shared" si="152"/>
        <v>39</v>
      </c>
      <c r="N1079" s="1" t="s">
        <v>249</v>
      </c>
      <c r="O1079" s="1">
        <f t="shared" si="153"/>
        <v>182</v>
      </c>
      <c r="P1079" s="1" t="s">
        <v>250</v>
      </c>
      <c r="Q1079" s="1" t="s">
        <v>250</v>
      </c>
    </row>
    <row r="1080" spans="2:17" x14ac:dyDescent="0.15">
      <c r="B1080" s="8" t="str">
        <f>VLOOKUP(G1080,角色!A:B,2,FALSE)</f>
        <v>卡尔</v>
      </c>
      <c r="C1080" s="8" t="str">
        <f t="shared" si="145"/>
        <v>主动技能3</v>
      </c>
      <c r="D1080" s="8">
        <f t="shared" si="147"/>
        <v>14</v>
      </c>
      <c r="E1080" s="8">
        <f t="shared" si="148"/>
        <v>15</v>
      </c>
      <c r="F1080" s="8">
        <f t="shared" si="149"/>
        <v>3</v>
      </c>
      <c r="G1080" s="8">
        <f t="shared" si="146"/>
        <v>18</v>
      </c>
      <c r="H1080" t="str">
        <f t="shared" si="150"/>
        <v>卡尔主动技能3等级14</v>
      </c>
      <c r="I1080" t="str">
        <f t="shared" si="151"/>
        <v>卡尔主动技能3等级15</v>
      </c>
      <c r="J1080" s="1">
        <v>1074</v>
      </c>
      <c r="K1080" s="1" t="e">
        <f>VLOOKUP(H1080,主动技能!$A:$B,2,FALSE)</f>
        <v>#N/A</v>
      </c>
      <c r="L1080" s="1">
        <f>_xlfn.IFNA(VLOOKUP(I1080,主动技能!$A:$B,2,FALSE),0)</f>
        <v>0</v>
      </c>
      <c r="M1080">
        <f t="shared" si="152"/>
        <v>42</v>
      </c>
      <c r="N1080" s="1" t="s">
        <v>249</v>
      </c>
      <c r="O1080" s="1">
        <f t="shared" si="153"/>
        <v>183</v>
      </c>
      <c r="P1080" s="1" t="s">
        <v>250</v>
      </c>
      <c r="Q1080" s="1" t="s">
        <v>250</v>
      </c>
    </row>
    <row r="1081" spans="2:17" x14ac:dyDescent="0.15">
      <c r="B1081" s="8" t="str">
        <f>VLOOKUP(G1081,角色!A:B,2,FALSE)</f>
        <v>卡尔</v>
      </c>
      <c r="C1081" s="8" t="str">
        <f t="shared" si="145"/>
        <v>主动技能3</v>
      </c>
      <c r="D1081" s="8">
        <f t="shared" si="147"/>
        <v>15</v>
      </c>
      <c r="E1081" s="8">
        <f t="shared" si="148"/>
        <v>16</v>
      </c>
      <c r="F1081" s="8">
        <f t="shared" si="149"/>
        <v>3</v>
      </c>
      <c r="G1081" s="8">
        <f t="shared" si="146"/>
        <v>18</v>
      </c>
      <c r="H1081" t="str">
        <f t="shared" si="150"/>
        <v>卡尔主动技能3等级15</v>
      </c>
      <c r="I1081" t="str">
        <f t="shared" si="151"/>
        <v>卡尔主动技能3等级16</v>
      </c>
      <c r="J1081" s="1">
        <v>1075</v>
      </c>
      <c r="K1081" s="1" t="e">
        <f>VLOOKUP(H1081,主动技能!$A:$B,2,FALSE)</f>
        <v>#N/A</v>
      </c>
      <c r="L1081" s="1">
        <f>_xlfn.IFNA(VLOOKUP(I1081,主动技能!$A:$B,2,FALSE),0)</f>
        <v>0</v>
      </c>
      <c r="M1081">
        <f t="shared" si="152"/>
        <v>45</v>
      </c>
      <c r="N1081" s="1" t="s">
        <v>249</v>
      </c>
      <c r="O1081" s="1">
        <f t="shared" si="153"/>
        <v>184</v>
      </c>
      <c r="P1081" s="1" t="s">
        <v>250</v>
      </c>
      <c r="Q1081" s="1" t="s">
        <v>250</v>
      </c>
    </row>
    <row r="1082" spans="2:17" x14ac:dyDescent="0.15">
      <c r="B1082" s="8" t="str">
        <f>VLOOKUP(G1082,角色!A:B,2,FALSE)</f>
        <v>卡尔</v>
      </c>
      <c r="C1082" s="8" t="str">
        <f t="shared" si="145"/>
        <v>主动技能3</v>
      </c>
      <c r="D1082" s="8">
        <f t="shared" si="147"/>
        <v>16</v>
      </c>
      <c r="E1082" s="8">
        <f t="shared" si="148"/>
        <v>17</v>
      </c>
      <c r="F1082" s="8">
        <f t="shared" si="149"/>
        <v>3</v>
      </c>
      <c r="G1082" s="8">
        <f t="shared" si="146"/>
        <v>18</v>
      </c>
      <c r="H1082" t="str">
        <f t="shared" si="150"/>
        <v>卡尔主动技能3等级16</v>
      </c>
      <c r="I1082" t="str">
        <f t="shared" si="151"/>
        <v>卡尔主动技能3等级17</v>
      </c>
      <c r="J1082" s="1">
        <v>1076</v>
      </c>
      <c r="K1082" s="1" t="e">
        <f>VLOOKUP(H1082,主动技能!$A:$B,2,FALSE)</f>
        <v>#N/A</v>
      </c>
      <c r="L1082" s="1">
        <f>_xlfn.IFNA(VLOOKUP(I1082,主动技能!$A:$B,2,FALSE),0)</f>
        <v>0</v>
      </c>
      <c r="M1082">
        <f t="shared" si="152"/>
        <v>48</v>
      </c>
      <c r="N1082" s="1" t="s">
        <v>249</v>
      </c>
      <c r="O1082" s="1">
        <f t="shared" si="153"/>
        <v>185</v>
      </c>
      <c r="P1082" s="1" t="s">
        <v>250</v>
      </c>
      <c r="Q1082" s="1" t="s">
        <v>250</v>
      </c>
    </row>
    <row r="1083" spans="2:17" x14ac:dyDescent="0.15">
      <c r="B1083" s="8" t="str">
        <f>VLOOKUP(G1083,角色!A:B,2,FALSE)</f>
        <v>卡尔</v>
      </c>
      <c r="C1083" s="8" t="str">
        <f t="shared" si="145"/>
        <v>主动技能3</v>
      </c>
      <c r="D1083" s="8">
        <f t="shared" si="147"/>
        <v>17</v>
      </c>
      <c r="E1083" s="8">
        <f t="shared" si="148"/>
        <v>18</v>
      </c>
      <c r="F1083" s="8">
        <f t="shared" si="149"/>
        <v>3</v>
      </c>
      <c r="G1083" s="8">
        <f t="shared" si="146"/>
        <v>18</v>
      </c>
      <c r="H1083" t="str">
        <f t="shared" si="150"/>
        <v>卡尔主动技能3等级17</v>
      </c>
      <c r="I1083" t="str">
        <f t="shared" si="151"/>
        <v>卡尔主动技能3等级18</v>
      </c>
      <c r="J1083" s="1">
        <v>1077</v>
      </c>
      <c r="K1083" s="1" t="e">
        <f>VLOOKUP(H1083,主动技能!$A:$B,2,FALSE)</f>
        <v>#N/A</v>
      </c>
      <c r="L1083" s="1">
        <f>_xlfn.IFNA(VLOOKUP(I1083,主动技能!$A:$B,2,FALSE),0)</f>
        <v>0</v>
      </c>
      <c r="M1083">
        <f t="shared" si="152"/>
        <v>51</v>
      </c>
      <c r="N1083" s="1" t="s">
        <v>249</v>
      </c>
      <c r="O1083" s="1">
        <f t="shared" si="153"/>
        <v>186</v>
      </c>
      <c r="P1083" s="1" t="s">
        <v>250</v>
      </c>
      <c r="Q1083" s="1" t="s">
        <v>250</v>
      </c>
    </row>
    <row r="1084" spans="2:17" x14ac:dyDescent="0.15">
      <c r="B1084" s="8" t="str">
        <f>VLOOKUP(G1084,角色!A:B,2,FALSE)</f>
        <v>卡尔</v>
      </c>
      <c r="C1084" s="8" t="str">
        <f t="shared" si="145"/>
        <v>主动技能3</v>
      </c>
      <c r="D1084" s="8">
        <f t="shared" si="147"/>
        <v>18</v>
      </c>
      <c r="E1084" s="8">
        <f t="shared" si="148"/>
        <v>19</v>
      </c>
      <c r="F1084" s="8">
        <f t="shared" si="149"/>
        <v>3</v>
      </c>
      <c r="G1084" s="8">
        <f t="shared" si="146"/>
        <v>18</v>
      </c>
      <c r="H1084" t="str">
        <f t="shared" si="150"/>
        <v>卡尔主动技能3等级18</v>
      </c>
      <c r="I1084" t="str">
        <f t="shared" si="151"/>
        <v>卡尔主动技能3等级19</v>
      </c>
      <c r="J1084" s="1">
        <v>1078</v>
      </c>
      <c r="K1084" s="1" t="e">
        <f>VLOOKUP(H1084,主动技能!$A:$B,2,FALSE)</f>
        <v>#N/A</v>
      </c>
      <c r="L1084" s="1">
        <f>_xlfn.IFNA(VLOOKUP(I1084,主动技能!$A:$B,2,FALSE),0)</f>
        <v>0</v>
      </c>
      <c r="M1084">
        <f t="shared" si="152"/>
        <v>54</v>
      </c>
      <c r="N1084" s="1" t="s">
        <v>249</v>
      </c>
      <c r="O1084" s="1">
        <f t="shared" si="153"/>
        <v>187</v>
      </c>
      <c r="P1084" s="1" t="s">
        <v>250</v>
      </c>
      <c r="Q1084" s="1" t="s">
        <v>250</v>
      </c>
    </row>
    <row r="1085" spans="2:17" x14ac:dyDescent="0.15">
      <c r="B1085" s="8" t="str">
        <f>VLOOKUP(G1085,角色!A:B,2,FALSE)</f>
        <v>卡尔</v>
      </c>
      <c r="C1085" s="8" t="str">
        <f t="shared" si="145"/>
        <v>主动技能3</v>
      </c>
      <c r="D1085" s="8">
        <f t="shared" si="147"/>
        <v>19</v>
      </c>
      <c r="E1085" s="8">
        <f t="shared" si="148"/>
        <v>20</v>
      </c>
      <c r="F1085" s="8">
        <f t="shared" si="149"/>
        <v>3</v>
      </c>
      <c r="G1085" s="8">
        <f t="shared" si="146"/>
        <v>18</v>
      </c>
      <c r="H1085" t="str">
        <f t="shared" si="150"/>
        <v>卡尔主动技能3等级19</v>
      </c>
      <c r="I1085" t="str">
        <f t="shared" si="151"/>
        <v>卡尔主动技能3等级20</v>
      </c>
      <c r="J1085" s="1">
        <v>1079</v>
      </c>
      <c r="K1085" s="1" t="e">
        <f>VLOOKUP(H1085,主动技能!$A:$B,2,FALSE)</f>
        <v>#N/A</v>
      </c>
      <c r="L1085" s="1">
        <f>_xlfn.IFNA(VLOOKUP(I1085,主动技能!$A:$B,2,FALSE),0)</f>
        <v>0</v>
      </c>
      <c r="M1085">
        <f t="shared" si="152"/>
        <v>57</v>
      </c>
      <c r="N1085" s="1" t="s">
        <v>249</v>
      </c>
      <c r="O1085" s="1">
        <f t="shared" si="153"/>
        <v>188</v>
      </c>
      <c r="P1085" s="1" t="s">
        <v>250</v>
      </c>
      <c r="Q1085" s="1" t="s">
        <v>250</v>
      </c>
    </row>
    <row r="1086" spans="2:17" x14ac:dyDescent="0.15">
      <c r="B1086" s="8" t="str">
        <f>VLOOKUP(G1086,角色!A:B,2,FALSE)</f>
        <v>卡尔</v>
      </c>
      <c r="C1086" s="8" t="str">
        <f t="shared" si="145"/>
        <v>主动技能3</v>
      </c>
      <c r="D1086" s="8">
        <f t="shared" si="147"/>
        <v>20</v>
      </c>
      <c r="E1086" s="8">
        <f t="shared" si="148"/>
        <v>21</v>
      </c>
      <c r="F1086" s="8">
        <f t="shared" si="149"/>
        <v>3</v>
      </c>
      <c r="G1086" s="8">
        <f t="shared" si="146"/>
        <v>18</v>
      </c>
      <c r="H1086" t="str">
        <f t="shared" si="150"/>
        <v>卡尔主动技能3等级20</v>
      </c>
      <c r="I1086" t="str">
        <f t="shared" si="151"/>
        <v>卡尔主动技能3等级21</v>
      </c>
      <c r="J1086" s="1">
        <v>1080</v>
      </c>
      <c r="K1086" s="1" t="e">
        <f>VLOOKUP(H1086,主动技能!$A:$B,2,FALSE)</f>
        <v>#N/A</v>
      </c>
      <c r="L1086" s="1">
        <f>_xlfn.IFNA(VLOOKUP(I1086,主动技能!$A:$B,2,FALSE),0)</f>
        <v>0</v>
      </c>
      <c r="M1086">
        <f t="shared" si="152"/>
        <v>60</v>
      </c>
      <c r="N1086" s="1" t="s">
        <v>249</v>
      </c>
      <c r="O1086" s="1">
        <f t="shared" si="153"/>
        <v>189</v>
      </c>
      <c r="P1086" s="1" t="s">
        <v>250</v>
      </c>
      <c r="Q1086" s="1" t="s">
        <v>250</v>
      </c>
    </row>
    <row r="1087" spans="2:17" x14ac:dyDescent="0.15">
      <c r="B1087" s="8" t="str">
        <f>VLOOKUP(G1087,角色!A:B,2,FALSE)</f>
        <v>星泽</v>
      </c>
      <c r="C1087" s="8" t="str">
        <f t="shared" si="145"/>
        <v>主动技能1</v>
      </c>
      <c r="D1087" s="8">
        <f t="shared" si="147"/>
        <v>1</v>
      </c>
      <c r="E1087" s="8">
        <f t="shared" si="148"/>
        <v>2</v>
      </c>
      <c r="F1087" s="8">
        <f t="shared" si="149"/>
        <v>1</v>
      </c>
      <c r="G1087" s="8">
        <f t="shared" si="146"/>
        <v>19</v>
      </c>
      <c r="H1087" t="str">
        <f t="shared" si="150"/>
        <v>星泽主动技能1等级1</v>
      </c>
      <c r="I1087" t="str">
        <f t="shared" si="151"/>
        <v>星泽主动技能1等级2</v>
      </c>
      <c r="J1087" s="1">
        <v>1081</v>
      </c>
      <c r="K1087" s="1" t="e">
        <f>VLOOKUP(H1087,主动技能!$A:$B,2,FALSE)</f>
        <v>#N/A</v>
      </c>
      <c r="L1087" s="1">
        <f>_xlfn.IFNA(VLOOKUP(I1087,主动技能!$A:$B,2,FALSE),0)</f>
        <v>0</v>
      </c>
      <c r="M1087">
        <f t="shared" si="152"/>
        <v>3</v>
      </c>
      <c r="N1087" s="1" t="s">
        <v>249</v>
      </c>
      <c r="O1087" s="1">
        <f t="shared" si="153"/>
        <v>190</v>
      </c>
      <c r="P1087" s="1" t="s">
        <v>250</v>
      </c>
      <c r="Q1087" s="1" t="s">
        <v>250</v>
      </c>
    </row>
    <row r="1088" spans="2:17" x14ac:dyDescent="0.15">
      <c r="B1088" s="8" t="str">
        <f>VLOOKUP(G1088,角色!A:B,2,FALSE)</f>
        <v>星泽</v>
      </c>
      <c r="C1088" s="8" t="str">
        <f t="shared" si="145"/>
        <v>主动技能1</v>
      </c>
      <c r="D1088" s="8">
        <f t="shared" si="147"/>
        <v>2</v>
      </c>
      <c r="E1088" s="8">
        <f t="shared" si="148"/>
        <v>3</v>
      </c>
      <c r="F1088" s="8">
        <f t="shared" si="149"/>
        <v>1</v>
      </c>
      <c r="G1088" s="8">
        <f t="shared" si="146"/>
        <v>19</v>
      </c>
      <c r="H1088" t="str">
        <f t="shared" si="150"/>
        <v>星泽主动技能1等级2</v>
      </c>
      <c r="I1088" t="str">
        <f t="shared" si="151"/>
        <v>星泽主动技能1等级3</v>
      </c>
      <c r="J1088" s="1">
        <v>1082</v>
      </c>
      <c r="K1088" s="1" t="e">
        <f>VLOOKUP(H1088,主动技能!$A:$B,2,FALSE)</f>
        <v>#N/A</v>
      </c>
      <c r="L1088" s="1">
        <f>_xlfn.IFNA(VLOOKUP(I1088,主动技能!$A:$B,2,FALSE),0)</f>
        <v>0</v>
      </c>
      <c r="M1088">
        <f t="shared" si="152"/>
        <v>6</v>
      </c>
      <c r="N1088" s="1" t="s">
        <v>249</v>
      </c>
      <c r="O1088" s="1">
        <f t="shared" si="153"/>
        <v>191</v>
      </c>
      <c r="P1088" s="1" t="s">
        <v>250</v>
      </c>
      <c r="Q1088" s="1" t="s">
        <v>250</v>
      </c>
    </row>
    <row r="1089" spans="2:17" x14ac:dyDescent="0.15">
      <c r="B1089" s="8" t="str">
        <f>VLOOKUP(G1089,角色!A:B,2,FALSE)</f>
        <v>星泽</v>
      </c>
      <c r="C1089" s="8" t="str">
        <f t="shared" si="145"/>
        <v>主动技能1</v>
      </c>
      <c r="D1089" s="8">
        <f t="shared" si="147"/>
        <v>3</v>
      </c>
      <c r="E1089" s="8">
        <f t="shared" si="148"/>
        <v>4</v>
      </c>
      <c r="F1089" s="8">
        <f t="shared" si="149"/>
        <v>1</v>
      </c>
      <c r="G1089" s="8">
        <f t="shared" si="146"/>
        <v>19</v>
      </c>
      <c r="H1089" t="str">
        <f t="shared" si="150"/>
        <v>星泽主动技能1等级3</v>
      </c>
      <c r="I1089" t="str">
        <f t="shared" si="151"/>
        <v>星泽主动技能1等级4</v>
      </c>
      <c r="J1089" s="1">
        <v>1083</v>
      </c>
      <c r="K1089" s="1" t="e">
        <f>VLOOKUP(H1089,主动技能!$A:$B,2,FALSE)</f>
        <v>#N/A</v>
      </c>
      <c r="L1089" s="1">
        <f>_xlfn.IFNA(VLOOKUP(I1089,主动技能!$A:$B,2,FALSE),0)</f>
        <v>0</v>
      </c>
      <c r="M1089">
        <f t="shared" si="152"/>
        <v>9</v>
      </c>
      <c r="N1089" s="1" t="s">
        <v>249</v>
      </c>
      <c r="O1089" s="1">
        <f t="shared" si="153"/>
        <v>192</v>
      </c>
      <c r="P1089" s="1" t="s">
        <v>250</v>
      </c>
      <c r="Q1089" s="1" t="s">
        <v>250</v>
      </c>
    </row>
    <row r="1090" spans="2:17" x14ac:dyDescent="0.15">
      <c r="B1090" s="8" t="str">
        <f>VLOOKUP(G1090,角色!A:B,2,FALSE)</f>
        <v>星泽</v>
      </c>
      <c r="C1090" s="8" t="str">
        <f t="shared" si="145"/>
        <v>主动技能1</v>
      </c>
      <c r="D1090" s="8">
        <f t="shared" si="147"/>
        <v>4</v>
      </c>
      <c r="E1090" s="8">
        <f t="shared" si="148"/>
        <v>5</v>
      </c>
      <c r="F1090" s="8">
        <f t="shared" si="149"/>
        <v>1</v>
      </c>
      <c r="G1090" s="8">
        <f t="shared" si="146"/>
        <v>19</v>
      </c>
      <c r="H1090" t="str">
        <f t="shared" si="150"/>
        <v>星泽主动技能1等级4</v>
      </c>
      <c r="I1090" t="str">
        <f t="shared" si="151"/>
        <v>星泽主动技能1等级5</v>
      </c>
      <c r="J1090" s="1">
        <v>1084</v>
      </c>
      <c r="K1090" s="1" t="e">
        <f>VLOOKUP(H1090,主动技能!$A:$B,2,FALSE)</f>
        <v>#N/A</v>
      </c>
      <c r="L1090" s="1">
        <f>_xlfn.IFNA(VLOOKUP(I1090,主动技能!$A:$B,2,FALSE),0)</f>
        <v>0</v>
      </c>
      <c r="M1090">
        <f t="shared" si="152"/>
        <v>12</v>
      </c>
      <c r="N1090" s="1" t="s">
        <v>249</v>
      </c>
      <c r="O1090" s="1">
        <f t="shared" si="153"/>
        <v>193</v>
      </c>
      <c r="P1090" s="1" t="s">
        <v>250</v>
      </c>
      <c r="Q1090" s="1" t="s">
        <v>250</v>
      </c>
    </row>
    <row r="1091" spans="2:17" x14ac:dyDescent="0.15">
      <c r="B1091" s="8" t="str">
        <f>VLOOKUP(G1091,角色!A:B,2,FALSE)</f>
        <v>星泽</v>
      </c>
      <c r="C1091" s="8" t="str">
        <f t="shared" si="145"/>
        <v>主动技能1</v>
      </c>
      <c r="D1091" s="8">
        <f t="shared" si="147"/>
        <v>5</v>
      </c>
      <c r="E1091" s="8">
        <f t="shared" si="148"/>
        <v>6</v>
      </c>
      <c r="F1091" s="8">
        <f t="shared" si="149"/>
        <v>1</v>
      </c>
      <c r="G1091" s="8">
        <f t="shared" si="146"/>
        <v>19</v>
      </c>
      <c r="H1091" t="str">
        <f t="shared" si="150"/>
        <v>星泽主动技能1等级5</v>
      </c>
      <c r="I1091" t="str">
        <f t="shared" si="151"/>
        <v>星泽主动技能1等级6</v>
      </c>
      <c r="J1091" s="1">
        <v>1085</v>
      </c>
      <c r="K1091" s="1" t="e">
        <f>VLOOKUP(H1091,主动技能!$A:$B,2,FALSE)</f>
        <v>#N/A</v>
      </c>
      <c r="L1091" s="1">
        <f>_xlfn.IFNA(VLOOKUP(I1091,主动技能!$A:$B,2,FALSE),0)</f>
        <v>0</v>
      </c>
      <c r="M1091">
        <f t="shared" si="152"/>
        <v>15</v>
      </c>
      <c r="N1091" s="1" t="s">
        <v>249</v>
      </c>
      <c r="O1091" s="1">
        <f t="shared" si="153"/>
        <v>194</v>
      </c>
      <c r="P1091" s="1" t="s">
        <v>250</v>
      </c>
      <c r="Q1091" s="1" t="s">
        <v>250</v>
      </c>
    </row>
    <row r="1092" spans="2:17" x14ac:dyDescent="0.15">
      <c r="B1092" s="8" t="str">
        <f>VLOOKUP(G1092,角色!A:B,2,FALSE)</f>
        <v>星泽</v>
      </c>
      <c r="C1092" s="8" t="str">
        <f t="shared" si="145"/>
        <v>主动技能1</v>
      </c>
      <c r="D1092" s="8">
        <f t="shared" si="147"/>
        <v>6</v>
      </c>
      <c r="E1092" s="8">
        <f t="shared" si="148"/>
        <v>7</v>
      </c>
      <c r="F1092" s="8">
        <f t="shared" si="149"/>
        <v>1</v>
      </c>
      <c r="G1092" s="8">
        <f t="shared" si="146"/>
        <v>19</v>
      </c>
      <c r="H1092" t="str">
        <f t="shared" si="150"/>
        <v>星泽主动技能1等级6</v>
      </c>
      <c r="I1092" t="str">
        <f t="shared" si="151"/>
        <v>星泽主动技能1等级7</v>
      </c>
      <c r="J1092" s="1">
        <v>1086</v>
      </c>
      <c r="K1092" s="1" t="e">
        <f>VLOOKUP(H1092,主动技能!$A:$B,2,FALSE)</f>
        <v>#N/A</v>
      </c>
      <c r="L1092" s="1">
        <f>_xlfn.IFNA(VLOOKUP(I1092,主动技能!$A:$B,2,FALSE),0)</f>
        <v>0</v>
      </c>
      <c r="M1092">
        <f t="shared" si="152"/>
        <v>18</v>
      </c>
      <c r="N1092" s="1" t="s">
        <v>249</v>
      </c>
      <c r="O1092" s="1">
        <f t="shared" si="153"/>
        <v>195</v>
      </c>
      <c r="P1092" s="1" t="s">
        <v>250</v>
      </c>
      <c r="Q1092" s="1" t="s">
        <v>250</v>
      </c>
    </row>
    <row r="1093" spans="2:17" x14ac:dyDescent="0.15">
      <c r="B1093" s="8" t="str">
        <f>VLOOKUP(G1093,角色!A:B,2,FALSE)</f>
        <v>星泽</v>
      </c>
      <c r="C1093" s="8" t="str">
        <f t="shared" si="145"/>
        <v>主动技能1</v>
      </c>
      <c r="D1093" s="8">
        <f t="shared" si="147"/>
        <v>7</v>
      </c>
      <c r="E1093" s="8">
        <f t="shared" si="148"/>
        <v>8</v>
      </c>
      <c r="F1093" s="8">
        <f t="shared" si="149"/>
        <v>1</v>
      </c>
      <c r="G1093" s="8">
        <f t="shared" si="146"/>
        <v>19</v>
      </c>
      <c r="H1093" t="str">
        <f t="shared" si="150"/>
        <v>星泽主动技能1等级7</v>
      </c>
      <c r="I1093" t="str">
        <f t="shared" si="151"/>
        <v>星泽主动技能1等级8</v>
      </c>
      <c r="J1093" s="1">
        <v>1087</v>
      </c>
      <c r="K1093" s="1" t="e">
        <f>VLOOKUP(H1093,主动技能!$A:$B,2,FALSE)</f>
        <v>#N/A</v>
      </c>
      <c r="L1093" s="1">
        <f>_xlfn.IFNA(VLOOKUP(I1093,主动技能!$A:$B,2,FALSE),0)</f>
        <v>0</v>
      </c>
      <c r="M1093">
        <f t="shared" si="152"/>
        <v>21</v>
      </c>
      <c r="N1093" s="1" t="s">
        <v>249</v>
      </c>
      <c r="O1093" s="1">
        <f t="shared" si="153"/>
        <v>196</v>
      </c>
      <c r="P1093" s="1" t="s">
        <v>250</v>
      </c>
      <c r="Q1093" s="1" t="s">
        <v>250</v>
      </c>
    </row>
    <row r="1094" spans="2:17" x14ac:dyDescent="0.15">
      <c r="B1094" s="8" t="str">
        <f>VLOOKUP(G1094,角色!A:B,2,FALSE)</f>
        <v>星泽</v>
      </c>
      <c r="C1094" s="8" t="str">
        <f t="shared" si="145"/>
        <v>主动技能1</v>
      </c>
      <c r="D1094" s="8">
        <f t="shared" si="147"/>
        <v>8</v>
      </c>
      <c r="E1094" s="8">
        <f t="shared" si="148"/>
        <v>9</v>
      </c>
      <c r="F1094" s="8">
        <f t="shared" si="149"/>
        <v>1</v>
      </c>
      <c r="G1094" s="8">
        <f t="shared" si="146"/>
        <v>19</v>
      </c>
      <c r="H1094" t="str">
        <f t="shared" si="150"/>
        <v>星泽主动技能1等级8</v>
      </c>
      <c r="I1094" t="str">
        <f t="shared" si="151"/>
        <v>星泽主动技能1等级9</v>
      </c>
      <c r="J1094" s="1">
        <v>1088</v>
      </c>
      <c r="K1094" s="1" t="e">
        <f>VLOOKUP(H1094,主动技能!$A:$B,2,FALSE)</f>
        <v>#N/A</v>
      </c>
      <c r="L1094" s="1">
        <f>_xlfn.IFNA(VLOOKUP(I1094,主动技能!$A:$B,2,FALSE),0)</f>
        <v>0</v>
      </c>
      <c r="M1094">
        <f t="shared" si="152"/>
        <v>24</v>
      </c>
      <c r="N1094" s="1" t="s">
        <v>249</v>
      </c>
      <c r="O1094" s="1">
        <f t="shared" si="153"/>
        <v>197</v>
      </c>
      <c r="P1094" s="1" t="s">
        <v>250</v>
      </c>
      <c r="Q1094" s="1" t="s">
        <v>250</v>
      </c>
    </row>
    <row r="1095" spans="2:17" x14ac:dyDescent="0.15">
      <c r="B1095" s="8" t="str">
        <f>VLOOKUP(G1095,角色!A:B,2,FALSE)</f>
        <v>星泽</v>
      </c>
      <c r="C1095" s="8" t="str">
        <f t="shared" si="145"/>
        <v>主动技能1</v>
      </c>
      <c r="D1095" s="8">
        <f t="shared" si="147"/>
        <v>9</v>
      </c>
      <c r="E1095" s="8">
        <f t="shared" si="148"/>
        <v>10</v>
      </c>
      <c r="F1095" s="8">
        <f t="shared" si="149"/>
        <v>1</v>
      </c>
      <c r="G1095" s="8">
        <f t="shared" si="146"/>
        <v>19</v>
      </c>
      <c r="H1095" t="str">
        <f t="shared" si="150"/>
        <v>星泽主动技能1等级9</v>
      </c>
      <c r="I1095" t="str">
        <f t="shared" si="151"/>
        <v>星泽主动技能1等级10</v>
      </c>
      <c r="J1095" s="1">
        <v>1089</v>
      </c>
      <c r="K1095" s="1" t="e">
        <f>VLOOKUP(H1095,主动技能!$A:$B,2,FALSE)</f>
        <v>#N/A</v>
      </c>
      <c r="L1095" s="1">
        <f>_xlfn.IFNA(VLOOKUP(I1095,主动技能!$A:$B,2,FALSE),0)</f>
        <v>0</v>
      </c>
      <c r="M1095">
        <f t="shared" si="152"/>
        <v>27</v>
      </c>
      <c r="N1095" s="1" t="s">
        <v>249</v>
      </c>
      <c r="O1095" s="1">
        <f t="shared" si="153"/>
        <v>198</v>
      </c>
      <c r="P1095" s="1" t="s">
        <v>250</v>
      </c>
      <c r="Q1095" s="1" t="s">
        <v>250</v>
      </c>
    </row>
    <row r="1096" spans="2:17" x14ac:dyDescent="0.15">
      <c r="B1096" s="8" t="str">
        <f>VLOOKUP(G1096,角色!A:B,2,FALSE)</f>
        <v>星泽</v>
      </c>
      <c r="C1096" s="8" t="str">
        <f t="shared" ref="C1096:C1159" si="154">C$4&amp;F1096</f>
        <v>主动技能1</v>
      </c>
      <c r="D1096" s="8">
        <f t="shared" si="147"/>
        <v>10</v>
      </c>
      <c r="E1096" s="8">
        <f t="shared" si="148"/>
        <v>11</v>
      </c>
      <c r="F1096" s="8">
        <f t="shared" si="149"/>
        <v>1</v>
      </c>
      <c r="G1096" s="8">
        <f t="shared" ref="G1096:G1159" si="155">IF((F1096=1)*(D1096=1),G1095+1,G1095)</f>
        <v>19</v>
      </c>
      <c r="H1096" t="str">
        <f t="shared" si="150"/>
        <v>星泽主动技能1等级10</v>
      </c>
      <c r="I1096" t="str">
        <f t="shared" si="151"/>
        <v>星泽主动技能1等级11</v>
      </c>
      <c r="J1096" s="1">
        <v>1090</v>
      </c>
      <c r="K1096" s="1" t="e">
        <f>VLOOKUP(H1096,主动技能!$A:$B,2,FALSE)</f>
        <v>#N/A</v>
      </c>
      <c r="L1096" s="1">
        <f>_xlfn.IFNA(VLOOKUP(I1096,主动技能!$A:$B,2,FALSE),0)</f>
        <v>0</v>
      </c>
      <c r="M1096">
        <f t="shared" si="152"/>
        <v>30</v>
      </c>
      <c r="N1096" s="1" t="s">
        <v>249</v>
      </c>
      <c r="O1096" s="1">
        <f t="shared" si="153"/>
        <v>100</v>
      </c>
      <c r="P1096" s="1" t="s">
        <v>250</v>
      </c>
      <c r="Q1096" s="1" t="s">
        <v>250</v>
      </c>
    </row>
    <row r="1097" spans="2:17" x14ac:dyDescent="0.15">
      <c r="B1097" s="8" t="str">
        <f>VLOOKUP(G1097,角色!A:B,2,FALSE)</f>
        <v>星泽</v>
      </c>
      <c r="C1097" s="8" t="str">
        <f t="shared" si="154"/>
        <v>主动技能1</v>
      </c>
      <c r="D1097" s="8">
        <f t="shared" ref="D1097:D1160" si="156">IF(D1096=D$5,1,D1096+1)</f>
        <v>11</v>
      </c>
      <c r="E1097" s="8">
        <f t="shared" ref="E1097:E1160" si="157">IF(E1096=E$5,2,E1096+1)</f>
        <v>12</v>
      </c>
      <c r="F1097" s="8">
        <f t="shared" ref="F1097:F1160" si="158">IF(D1097=1,IF(F1096=$F$5,1,F1096+1),F1096)</f>
        <v>1</v>
      </c>
      <c r="G1097" s="8">
        <f t="shared" si="155"/>
        <v>19</v>
      </c>
      <c r="H1097" t="str">
        <f t="shared" si="150"/>
        <v>星泽主动技能1等级11</v>
      </c>
      <c r="I1097" t="str">
        <f t="shared" si="151"/>
        <v>星泽主动技能1等级12</v>
      </c>
      <c r="J1097" s="1">
        <v>1091</v>
      </c>
      <c r="K1097" s="1" t="e">
        <f>VLOOKUP(H1097,主动技能!$A:$B,2,FALSE)</f>
        <v>#N/A</v>
      </c>
      <c r="L1097" s="1">
        <f>_xlfn.IFNA(VLOOKUP(I1097,主动技能!$A:$B,2,FALSE),0)</f>
        <v>0</v>
      </c>
      <c r="M1097">
        <f t="shared" si="152"/>
        <v>33</v>
      </c>
      <c r="N1097" s="1" t="s">
        <v>249</v>
      </c>
      <c r="O1097" s="1">
        <f t="shared" si="153"/>
        <v>101</v>
      </c>
      <c r="P1097" s="1" t="s">
        <v>250</v>
      </c>
      <c r="Q1097" s="1" t="s">
        <v>250</v>
      </c>
    </row>
    <row r="1098" spans="2:17" x14ac:dyDescent="0.15">
      <c r="B1098" s="8" t="str">
        <f>VLOOKUP(G1098,角色!A:B,2,FALSE)</f>
        <v>星泽</v>
      </c>
      <c r="C1098" s="8" t="str">
        <f t="shared" si="154"/>
        <v>主动技能1</v>
      </c>
      <c r="D1098" s="8">
        <f t="shared" si="156"/>
        <v>12</v>
      </c>
      <c r="E1098" s="8">
        <f t="shared" si="157"/>
        <v>13</v>
      </c>
      <c r="F1098" s="8">
        <f t="shared" si="158"/>
        <v>1</v>
      </c>
      <c r="G1098" s="8">
        <f t="shared" si="155"/>
        <v>19</v>
      </c>
      <c r="H1098" t="str">
        <f t="shared" si="150"/>
        <v>星泽主动技能1等级12</v>
      </c>
      <c r="I1098" t="str">
        <f t="shared" si="151"/>
        <v>星泽主动技能1等级13</v>
      </c>
      <c r="J1098" s="1">
        <v>1092</v>
      </c>
      <c r="K1098" s="1" t="e">
        <f>VLOOKUP(H1098,主动技能!$A:$B,2,FALSE)</f>
        <v>#N/A</v>
      </c>
      <c r="L1098" s="1">
        <f>_xlfn.IFNA(VLOOKUP(I1098,主动技能!$A:$B,2,FALSE),0)</f>
        <v>0</v>
      </c>
      <c r="M1098">
        <f t="shared" si="152"/>
        <v>36</v>
      </c>
      <c r="N1098" s="1" t="s">
        <v>249</v>
      </c>
      <c r="O1098" s="1">
        <f t="shared" si="153"/>
        <v>102</v>
      </c>
      <c r="P1098" s="1" t="s">
        <v>250</v>
      </c>
      <c r="Q1098" s="1" t="s">
        <v>250</v>
      </c>
    </row>
    <row r="1099" spans="2:17" x14ac:dyDescent="0.15">
      <c r="B1099" s="8" t="str">
        <f>VLOOKUP(G1099,角色!A:B,2,FALSE)</f>
        <v>星泽</v>
      </c>
      <c r="C1099" s="8" t="str">
        <f t="shared" si="154"/>
        <v>主动技能1</v>
      </c>
      <c r="D1099" s="8">
        <f t="shared" si="156"/>
        <v>13</v>
      </c>
      <c r="E1099" s="8">
        <f t="shared" si="157"/>
        <v>14</v>
      </c>
      <c r="F1099" s="8">
        <f t="shared" si="158"/>
        <v>1</v>
      </c>
      <c r="G1099" s="8">
        <f t="shared" si="155"/>
        <v>19</v>
      </c>
      <c r="H1099" t="str">
        <f t="shared" si="150"/>
        <v>星泽主动技能1等级13</v>
      </c>
      <c r="I1099" t="str">
        <f t="shared" si="151"/>
        <v>星泽主动技能1等级14</v>
      </c>
      <c r="J1099" s="1">
        <v>1093</v>
      </c>
      <c r="K1099" s="1" t="e">
        <f>VLOOKUP(H1099,主动技能!$A:$B,2,FALSE)</f>
        <v>#N/A</v>
      </c>
      <c r="L1099" s="1">
        <f>_xlfn.IFNA(VLOOKUP(I1099,主动技能!$A:$B,2,FALSE),0)</f>
        <v>0</v>
      </c>
      <c r="M1099">
        <f t="shared" si="152"/>
        <v>39</v>
      </c>
      <c r="N1099" s="1" t="s">
        <v>249</v>
      </c>
      <c r="O1099" s="1">
        <f t="shared" si="153"/>
        <v>103</v>
      </c>
      <c r="P1099" s="1" t="s">
        <v>250</v>
      </c>
      <c r="Q1099" s="1" t="s">
        <v>250</v>
      </c>
    </row>
    <row r="1100" spans="2:17" x14ac:dyDescent="0.15">
      <c r="B1100" s="8" t="str">
        <f>VLOOKUP(G1100,角色!A:B,2,FALSE)</f>
        <v>星泽</v>
      </c>
      <c r="C1100" s="8" t="str">
        <f t="shared" si="154"/>
        <v>主动技能1</v>
      </c>
      <c r="D1100" s="8">
        <f t="shared" si="156"/>
        <v>14</v>
      </c>
      <c r="E1100" s="8">
        <f t="shared" si="157"/>
        <v>15</v>
      </c>
      <c r="F1100" s="8">
        <f t="shared" si="158"/>
        <v>1</v>
      </c>
      <c r="G1100" s="8">
        <f t="shared" si="155"/>
        <v>19</v>
      </c>
      <c r="H1100" t="str">
        <f t="shared" si="150"/>
        <v>星泽主动技能1等级14</v>
      </c>
      <c r="I1100" t="str">
        <f t="shared" si="151"/>
        <v>星泽主动技能1等级15</v>
      </c>
      <c r="J1100" s="1">
        <v>1094</v>
      </c>
      <c r="K1100" s="1" t="e">
        <f>VLOOKUP(H1100,主动技能!$A:$B,2,FALSE)</f>
        <v>#N/A</v>
      </c>
      <c r="L1100" s="1">
        <f>_xlfn.IFNA(VLOOKUP(I1100,主动技能!$A:$B,2,FALSE),0)</f>
        <v>0</v>
      </c>
      <c r="M1100">
        <f t="shared" si="152"/>
        <v>42</v>
      </c>
      <c r="N1100" s="1" t="s">
        <v>249</v>
      </c>
      <c r="O1100" s="1">
        <f t="shared" si="153"/>
        <v>104</v>
      </c>
      <c r="P1100" s="1" t="s">
        <v>250</v>
      </c>
      <c r="Q1100" s="1" t="s">
        <v>250</v>
      </c>
    </row>
    <row r="1101" spans="2:17" x14ac:dyDescent="0.15">
      <c r="B1101" s="8" t="str">
        <f>VLOOKUP(G1101,角色!A:B,2,FALSE)</f>
        <v>星泽</v>
      </c>
      <c r="C1101" s="8" t="str">
        <f t="shared" si="154"/>
        <v>主动技能1</v>
      </c>
      <c r="D1101" s="8">
        <f t="shared" si="156"/>
        <v>15</v>
      </c>
      <c r="E1101" s="8">
        <f t="shared" si="157"/>
        <v>16</v>
      </c>
      <c r="F1101" s="8">
        <f t="shared" si="158"/>
        <v>1</v>
      </c>
      <c r="G1101" s="8">
        <f t="shared" si="155"/>
        <v>19</v>
      </c>
      <c r="H1101" t="str">
        <f t="shared" si="150"/>
        <v>星泽主动技能1等级15</v>
      </c>
      <c r="I1101" t="str">
        <f t="shared" si="151"/>
        <v>星泽主动技能1等级16</v>
      </c>
      <c r="J1101" s="1">
        <v>1095</v>
      </c>
      <c r="K1101" s="1" t="e">
        <f>VLOOKUP(H1101,主动技能!$A:$B,2,FALSE)</f>
        <v>#N/A</v>
      </c>
      <c r="L1101" s="1">
        <f>_xlfn.IFNA(VLOOKUP(I1101,主动技能!$A:$B,2,FALSE),0)</f>
        <v>0</v>
      </c>
      <c r="M1101">
        <f t="shared" si="152"/>
        <v>45</v>
      </c>
      <c r="N1101" s="1" t="s">
        <v>249</v>
      </c>
      <c r="O1101" s="1">
        <f t="shared" si="153"/>
        <v>105</v>
      </c>
      <c r="P1101" s="1" t="s">
        <v>250</v>
      </c>
      <c r="Q1101" s="1" t="s">
        <v>250</v>
      </c>
    </row>
    <row r="1102" spans="2:17" x14ac:dyDescent="0.15">
      <c r="B1102" s="8" t="str">
        <f>VLOOKUP(G1102,角色!A:B,2,FALSE)</f>
        <v>星泽</v>
      </c>
      <c r="C1102" s="8" t="str">
        <f t="shared" si="154"/>
        <v>主动技能1</v>
      </c>
      <c r="D1102" s="8">
        <f t="shared" si="156"/>
        <v>16</v>
      </c>
      <c r="E1102" s="8">
        <f t="shared" si="157"/>
        <v>17</v>
      </c>
      <c r="F1102" s="8">
        <f t="shared" si="158"/>
        <v>1</v>
      </c>
      <c r="G1102" s="8">
        <f t="shared" si="155"/>
        <v>19</v>
      </c>
      <c r="H1102" t="str">
        <f t="shared" si="150"/>
        <v>星泽主动技能1等级16</v>
      </c>
      <c r="I1102" t="str">
        <f t="shared" si="151"/>
        <v>星泽主动技能1等级17</v>
      </c>
      <c r="J1102" s="1">
        <v>1096</v>
      </c>
      <c r="K1102" s="1" t="e">
        <f>VLOOKUP(H1102,主动技能!$A:$B,2,FALSE)</f>
        <v>#N/A</v>
      </c>
      <c r="L1102" s="1">
        <f>_xlfn.IFNA(VLOOKUP(I1102,主动技能!$A:$B,2,FALSE),0)</f>
        <v>0</v>
      </c>
      <c r="M1102">
        <f t="shared" si="152"/>
        <v>48</v>
      </c>
      <c r="N1102" s="1" t="s">
        <v>249</v>
      </c>
      <c r="O1102" s="1">
        <f t="shared" si="153"/>
        <v>106</v>
      </c>
      <c r="P1102" s="1" t="s">
        <v>250</v>
      </c>
      <c r="Q1102" s="1" t="s">
        <v>250</v>
      </c>
    </row>
    <row r="1103" spans="2:17" x14ac:dyDescent="0.15">
      <c r="B1103" s="8" t="str">
        <f>VLOOKUP(G1103,角色!A:B,2,FALSE)</f>
        <v>星泽</v>
      </c>
      <c r="C1103" s="8" t="str">
        <f t="shared" si="154"/>
        <v>主动技能1</v>
      </c>
      <c r="D1103" s="8">
        <f t="shared" si="156"/>
        <v>17</v>
      </c>
      <c r="E1103" s="8">
        <f t="shared" si="157"/>
        <v>18</v>
      </c>
      <c r="F1103" s="8">
        <f t="shared" si="158"/>
        <v>1</v>
      </c>
      <c r="G1103" s="8">
        <f t="shared" si="155"/>
        <v>19</v>
      </c>
      <c r="H1103" t="str">
        <f t="shared" si="150"/>
        <v>星泽主动技能1等级17</v>
      </c>
      <c r="I1103" t="str">
        <f t="shared" si="151"/>
        <v>星泽主动技能1等级18</v>
      </c>
      <c r="J1103" s="1">
        <v>1097</v>
      </c>
      <c r="K1103" s="1" t="e">
        <f>VLOOKUP(H1103,主动技能!$A:$B,2,FALSE)</f>
        <v>#N/A</v>
      </c>
      <c r="L1103" s="1">
        <f>_xlfn.IFNA(VLOOKUP(I1103,主动技能!$A:$B,2,FALSE),0)</f>
        <v>0</v>
      </c>
      <c r="M1103">
        <f t="shared" si="152"/>
        <v>51</v>
      </c>
      <c r="N1103" s="1" t="s">
        <v>249</v>
      </c>
      <c r="O1103" s="1">
        <f t="shared" si="153"/>
        <v>107</v>
      </c>
      <c r="P1103" s="1" t="s">
        <v>250</v>
      </c>
      <c r="Q1103" s="1" t="s">
        <v>250</v>
      </c>
    </row>
    <row r="1104" spans="2:17" x14ac:dyDescent="0.15">
      <c r="B1104" s="8" t="str">
        <f>VLOOKUP(G1104,角色!A:B,2,FALSE)</f>
        <v>星泽</v>
      </c>
      <c r="C1104" s="8" t="str">
        <f t="shared" si="154"/>
        <v>主动技能1</v>
      </c>
      <c r="D1104" s="8">
        <f t="shared" si="156"/>
        <v>18</v>
      </c>
      <c r="E1104" s="8">
        <f t="shared" si="157"/>
        <v>19</v>
      </c>
      <c r="F1104" s="8">
        <f t="shared" si="158"/>
        <v>1</v>
      </c>
      <c r="G1104" s="8">
        <f t="shared" si="155"/>
        <v>19</v>
      </c>
      <c r="H1104" t="str">
        <f t="shared" si="150"/>
        <v>星泽主动技能1等级18</v>
      </c>
      <c r="I1104" t="str">
        <f t="shared" si="151"/>
        <v>星泽主动技能1等级19</v>
      </c>
      <c r="J1104" s="1">
        <v>1098</v>
      </c>
      <c r="K1104" s="1" t="e">
        <f>VLOOKUP(H1104,主动技能!$A:$B,2,FALSE)</f>
        <v>#N/A</v>
      </c>
      <c r="L1104" s="1">
        <f>_xlfn.IFNA(VLOOKUP(I1104,主动技能!$A:$B,2,FALSE),0)</f>
        <v>0</v>
      </c>
      <c r="M1104">
        <f t="shared" si="152"/>
        <v>54</v>
      </c>
      <c r="N1104" s="1" t="s">
        <v>249</v>
      </c>
      <c r="O1104" s="1">
        <f t="shared" si="153"/>
        <v>108</v>
      </c>
      <c r="P1104" s="1" t="s">
        <v>250</v>
      </c>
      <c r="Q1104" s="1" t="s">
        <v>250</v>
      </c>
    </row>
    <row r="1105" spans="2:17" x14ac:dyDescent="0.15">
      <c r="B1105" s="8" t="str">
        <f>VLOOKUP(G1105,角色!A:B,2,FALSE)</f>
        <v>星泽</v>
      </c>
      <c r="C1105" s="8" t="str">
        <f t="shared" si="154"/>
        <v>主动技能1</v>
      </c>
      <c r="D1105" s="8">
        <f t="shared" si="156"/>
        <v>19</v>
      </c>
      <c r="E1105" s="8">
        <f t="shared" si="157"/>
        <v>20</v>
      </c>
      <c r="F1105" s="8">
        <f t="shared" si="158"/>
        <v>1</v>
      </c>
      <c r="G1105" s="8">
        <f t="shared" si="155"/>
        <v>19</v>
      </c>
      <c r="H1105" t="str">
        <f t="shared" si="150"/>
        <v>星泽主动技能1等级19</v>
      </c>
      <c r="I1105" t="str">
        <f t="shared" si="151"/>
        <v>星泽主动技能1等级20</v>
      </c>
      <c r="J1105" s="1">
        <v>1099</v>
      </c>
      <c r="K1105" s="1" t="e">
        <f>VLOOKUP(H1105,主动技能!$A:$B,2,FALSE)</f>
        <v>#N/A</v>
      </c>
      <c r="L1105" s="1">
        <f>_xlfn.IFNA(VLOOKUP(I1105,主动技能!$A:$B,2,FALSE),0)</f>
        <v>0</v>
      </c>
      <c r="M1105">
        <f t="shared" si="152"/>
        <v>57</v>
      </c>
      <c r="N1105" s="1" t="s">
        <v>249</v>
      </c>
      <c r="O1105" s="1">
        <f t="shared" si="153"/>
        <v>109</v>
      </c>
      <c r="P1105" s="1" t="s">
        <v>250</v>
      </c>
      <c r="Q1105" s="1" t="s">
        <v>250</v>
      </c>
    </row>
    <row r="1106" spans="2:17" x14ac:dyDescent="0.15">
      <c r="B1106" s="8" t="str">
        <f>VLOOKUP(G1106,角色!A:B,2,FALSE)</f>
        <v>星泽</v>
      </c>
      <c r="C1106" s="8" t="str">
        <f t="shared" si="154"/>
        <v>主动技能1</v>
      </c>
      <c r="D1106" s="8">
        <f t="shared" si="156"/>
        <v>20</v>
      </c>
      <c r="E1106" s="8">
        <f t="shared" si="157"/>
        <v>21</v>
      </c>
      <c r="F1106" s="8">
        <f t="shared" si="158"/>
        <v>1</v>
      </c>
      <c r="G1106" s="8">
        <f t="shared" si="155"/>
        <v>19</v>
      </c>
      <c r="H1106" t="str">
        <f t="shared" si="150"/>
        <v>星泽主动技能1等级20</v>
      </c>
      <c r="I1106" t="str">
        <f t="shared" si="151"/>
        <v>星泽主动技能1等级21</v>
      </c>
      <c r="J1106" s="1">
        <v>1100</v>
      </c>
      <c r="K1106" s="1" t="e">
        <f>VLOOKUP(H1106,主动技能!$A:$B,2,FALSE)</f>
        <v>#N/A</v>
      </c>
      <c r="L1106" s="1">
        <f>_xlfn.IFNA(VLOOKUP(I1106,主动技能!$A:$B,2,FALSE),0)</f>
        <v>0</v>
      </c>
      <c r="M1106">
        <f t="shared" si="152"/>
        <v>60</v>
      </c>
      <c r="N1106" s="1" t="s">
        <v>249</v>
      </c>
      <c r="O1106" s="1">
        <f t="shared" si="153"/>
        <v>110</v>
      </c>
      <c r="P1106" s="1" t="s">
        <v>250</v>
      </c>
      <c r="Q1106" s="1" t="s">
        <v>250</v>
      </c>
    </row>
    <row r="1107" spans="2:17" x14ac:dyDescent="0.15">
      <c r="B1107" s="8" t="str">
        <f>VLOOKUP(G1107,角色!A:B,2,FALSE)</f>
        <v>星泽</v>
      </c>
      <c r="C1107" s="8" t="str">
        <f t="shared" si="154"/>
        <v>主动技能2</v>
      </c>
      <c r="D1107" s="8">
        <f t="shared" si="156"/>
        <v>1</v>
      </c>
      <c r="E1107" s="8">
        <f t="shared" si="157"/>
        <v>2</v>
      </c>
      <c r="F1107" s="8">
        <f t="shared" si="158"/>
        <v>2</v>
      </c>
      <c r="G1107" s="8">
        <f t="shared" si="155"/>
        <v>19</v>
      </c>
      <c r="H1107" t="str">
        <f t="shared" si="150"/>
        <v>星泽主动技能2等级1</v>
      </c>
      <c r="I1107" t="str">
        <f t="shared" si="151"/>
        <v>星泽主动技能2等级2</v>
      </c>
      <c r="J1107" s="1">
        <v>1101</v>
      </c>
      <c r="K1107" s="1" t="e">
        <f>VLOOKUP(H1107,主动技能!$A:$B,2,FALSE)</f>
        <v>#N/A</v>
      </c>
      <c r="L1107" s="1">
        <f>_xlfn.IFNA(VLOOKUP(I1107,主动技能!$A:$B,2,FALSE),0)</f>
        <v>0</v>
      </c>
      <c r="M1107">
        <f t="shared" si="152"/>
        <v>3</v>
      </c>
      <c r="N1107" s="1" t="s">
        <v>249</v>
      </c>
      <c r="O1107" s="1">
        <f t="shared" si="153"/>
        <v>111</v>
      </c>
      <c r="P1107" s="1" t="s">
        <v>250</v>
      </c>
      <c r="Q1107" s="1" t="s">
        <v>250</v>
      </c>
    </row>
    <row r="1108" spans="2:17" x14ac:dyDescent="0.15">
      <c r="B1108" s="8" t="str">
        <f>VLOOKUP(G1108,角色!A:B,2,FALSE)</f>
        <v>星泽</v>
      </c>
      <c r="C1108" s="8" t="str">
        <f t="shared" si="154"/>
        <v>主动技能2</v>
      </c>
      <c r="D1108" s="8">
        <f t="shared" si="156"/>
        <v>2</v>
      </c>
      <c r="E1108" s="8">
        <f t="shared" si="157"/>
        <v>3</v>
      </c>
      <c r="F1108" s="8">
        <f t="shared" si="158"/>
        <v>2</v>
      </c>
      <c r="G1108" s="8">
        <f t="shared" si="155"/>
        <v>19</v>
      </c>
      <c r="H1108" t="str">
        <f t="shared" si="150"/>
        <v>星泽主动技能2等级2</v>
      </c>
      <c r="I1108" t="str">
        <f t="shared" si="151"/>
        <v>星泽主动技能2等级3</v>
      </c>
      <c r="J1108" s="1">
        <v>1102</v>
      </c>
      <c r="K1108" s="1" t="e">
        <f>VLOOKUP(H1108,主动技能!$A:$B,2,FALSE)</f>
        <v>#N/A</v>
      </c>
      <c r="L1108" s="1">
        <f>_xlfn.IFNA(VLOOKUP(I1108,主动技能!$A:$B,2,FALSE),0)</f>
        <v>0</v>
      </c>
      <c r="M1108">
        <f t="shared" si="152"/>
        <v>6</v>
      </c>
      <c r="N1108" s="1" t="s">
        <v>249</v>
      </c>
      <c r="O1108" s="1">
        <f t="shared" si="153"/>
        <v>112</v>
      </c>
      <c r="P1108" s="1" t="s">
        <v>250</v>
      </c>
      <c r="Q1108" s="1" t="s">
        <v>250</v>
      </c>
    </row>
    <row r="1109" spans="2:17" x14ac:dyDescent="0.15">
      <c r="B1109" s="8" t="str">
        <f>VLOOKUP(G1109,角色!A:B,2,FALSE)</f>
        <v>星泽</v>
      </c>
      <c r="C1109" s="8" t="str">
        <f t="shared" si="154"/>
        <v>主动技能2</v>
      </c>
      <c r="D1109" s="8">
        <f t="shared" si="156"/>
        <v>3</v>
      </c>
      <c r="E1109" s="8">
        <f t="shared" si="157"/>
        <v>4</v>
      </c>
      <c r="F1109" s="8">
        <f t="shared" si="158"/>
        <v>2</v>
      </c>
      <c r="G1109" s="8">
        <f t="shared" si="155"/>
        <v>19</v>
      </c>
      <c r="H1109" t="str">
        <f t="shared" si="150"/>
        <v>星泽主动技能2等级3</v>
      </c>
      <c r="I1109" t="str">
        <f t="shared" si="151"/>
        <v>星泽主动技能2等级4</v>
      </c>
      <c r="J1109" s="1">
        <v>1103</v>
      </c>
      <c r="K1109" s="1" t="e">
        <f>VLOOKUP(H1109,主动技能!$A:$B,2,FALSE)</f>
        <v>#N/A</v>
      </c>
      <c r="L1109" s="1">
        <f>_xlfn.IFNA(VLOOKUP(I1109,主动技能!$A:$B,2,FALSE),0)</f>
        <v>0</v>
      </c>
      <c r="M1109">
        <f t="shared" si="152"/>
        <v>9</v>
      </c>
      <c r="N1109" s="1" t="s">
        <v>249</v>
      </c>
      <c r="O1109" s="1">
        <f t="shared" si="153"/>
        <v>113</v>
      </c>
      <c r="P1109" s="1" t="s">
        <v>250</v>
      </c>
      <c r="Q1109" s="1" t="s">
        <v>250</v>
      </c>
    </row>
    <row r="1110" spans="2:17" x14ac:dyDescent="0.15">
      <c r="B1110" s="8" t="str">
        <f>VLOOKUP(G1110,角色!A:B,2,FALSE)</f>
        <v>星泽</v>
      </c>
      <c r="C1110" s="8" t="str">
        <f t="shared" si="154"/>
        <v>主动技能2</v>
      </c>
      <c r="D1110" s="8">
        <f t="shared" si="156"/>
        <v>4</v>
      </c>
      <c r="E1110" s="8">
        <f t="shared" si="157"/>
        <v>5</v>
      </c>
      <c r="F1110" s="8">
        <f t="shared" si="158"/>
        <v>2</v>
      </c>
      <c r="G1110" s="8">
        <f t="shared" si="155"/>
        <v>19</v>
      </c>
      <c r="H1110" t="str">
        <f t="shared" si="150"/>
        <v>星泽主动技能2等级4</v>
      </c>
      <c r="I1110" t="str">
        <f t="shared" si="151"/>
        <v>星泽主动技能2等级5</v>
      </c>
      <c r="J1110" s="1">
        <v>1104</v>
      </c>
      <c r="K1110" s="1" t="e">
        <f>VLOOKUP(H1110,主动技能!$A:$B,2,FALSE)</f>
        <v>#N/A</v>
      </c>
      <c r="L1110" s="1">
        <f>_xlfn.IFNA(VLOOKUP(I1110,主动技能!$A:$B,2,FALSE),0)</f>
        <v>0</v>
      </c>
      <c r="M1110">
        <f t="shared" si="152"/>
        <v>12</v>
      </c>
      <c r="N1110" s="1" t="s">
        <v>249</v>
      </c>
      <c r="O1110" s="1">
        <f t="shared" si="153"/>
        <v>114</v>
      </c>
      <c r="P1110" s="1" t="s">
        <v>250</v>
      </c>
      <c r="Q1110" s="1" t="s">
        <v>250</v>
      </c>
    </row>
    <row r="1111" spans="2:17" x14ac:dyDescent="0.15">
      <c r="B1111" s="8" t="str">
        <f>VLOOKUP(G1111,角色!A:B,2,FALSE)</f>
        <v>星泽</v>
      </c>
      <c r="C1111" s="8" t="str">
        <f t="shared" si="154"/>
        <v>主动技能2</v>
      </c>
      <c r="D1111" s="8">
        <f t="shared" si="156"/>
        <v>5</v>
      </c>
      <c r="E1111" s="8">
        <f t="shared" si="157"/>
        <v>6</v>
      </c>
      <c r="F1111" s="8">
        <f t="shared" si="158"/>
        <v>2</v>
      </c>
      <c r="G1111" s="8">
        <f t="shared" si="155"/>
        <v>19</v>
      </c>
      <c r="H1111" t="str">
        <f t="shared" si="150"/>
        <v>星泽主动技能2等级5</v>
      </c>
      <c r="I1111" t="str">
        <f t="shared" si="151"/>
        <v>星泽主动技能2等级6</v>
      </c>
      <c r="J1111" s="1">
        <v>1105</v>
      </c>
      <c r="K1111" s="1" t="e">
        <f>VLOOKUP(H1111,主动技能!$A:$B,2,FALSE)</f>
        <v>#N/A</v>
      </c>
      <c r="L1111" s="1">
        <f>_xlfn.IFNA(VLOOKUP(I1111,主动技能!$A:$B,2,FALSE),0)</f>
        <v>0</v>
      </c>
      <c r="M1111">
        <f t="shared" si="152"/>
        <v>15</v>
      </c>
      <c r="N1111" s="1" t="s">
        <v>249</v>
      </c>
      <c r="O1111" s="1">
        <f t="shared" si="153"/>
        <v>115</v>
      </c>
      <c r="P1111" s="1" t="s">
        <v>250</v>
      </c>
      <c r="Q1111" s="1" t="s">
        <v>250</v>
      </c>
    </row>
    <row r="1112" spans="2:17" x14ac:dyDescent="0.15">
      <c r="B1112" s="8" t="str">
        <f>VLOOKUP(G1112,角色!A:B,2,FALSE)</f>
        <v>星泽</v>
      </c>
      <c r="C1112" s="8" t="str">
        <f t="shared" si="154"/>
        <v>主动技能2</v>
      </c>
      <c r="D1112" s="8">
        <f t="shared" si="156"/>
        <v>6</v>
      </c>
      <c r="E1112" s="8">
        <f t="shared" si="157"/>
        <v>7</v>
      </c>
      <c r="F1112" s="8">
        <f t="shared" si="158"/>
        <v>2</v>
      </c>
      <c r="G1112" s="8">
        <f t="shared" si="155"/>
        <v>19</v>
      </c>
      <c r="H1112" t="str">
        <f t="shared" ref="H1112:H1175" si="159">$B1112&amp;$C1112&amp;D$6&amp;D1112</f>
        <v>星泽主动技能2等级6</v>
      </c>
      <c r="I1112" t="str">
        <f t="shared" ref="I1112:I1175" si="160">$B1112&amp;$C1112&amp;E$6&amp;E1112</f>
        <v>星泽主动技能2等级7</v>
      </c>
      <c r="J1112" s="1">
        <v>1106</v>
      </c>
      <c r="K1112" s="1" t="e">
        <f>VLOOKUP(H1112,主动技能!$A:$B,2,FALSE)</f>
        <v>#N/A</v>
      </c>
      <c r="L1112" s="1">
        <f>_xlfn.IFNA(VLOOKUP(I1112,主动技能!$A:$B,2,FALSE),0)</f>
        <v>0</v>
      </c>
      <c r="M1112">
        <f t="shared" si="152"/>
        <v>18</v>
      </c>
      <c r="N1112" s="1" t="s">
        <v>249</v>
      </c>
      <c r="O1112" s="1">
        <f t="shared" si="153"/>
        <v>116</v>
      </c>
      <c r="P1112" s="1" t="s">
        <v>250</v>
      </c>
      <c r="Q1112" s="1" t="s">
        <v>250</v>
      </c>
    </row>
    <row r="1113" spans="2:17" x14ac:dyDescent="0.15">
      <c r="B1113" s="8" t="str">
        <f>VLOOKUP(G1113,角色!A:B,2,FALSE)</f>
        <v>星泽</v>
      </c>
      <c r="C1113" s="8" t="str">
        <f t="shared" si="154"/>
        <v>主动技能2</v>
      </c>
      <c r="D1113" s="8">
        <f t="shared" si="156"/>
        <v>7</v>
      </c>
      <c r="E1113" s="8">
        <f t="shared" si="157"/>
        <v>8</v>
      </c>
      <c r="F1113" s="8">
        <f t="shared" si="158"/>
        <v>2</v>
      </c>
      <c r="G1113" s="8">
        <f t="shared" si="155"/>
        <v>19</v>
      </c>
      <c r="H1113" t="str">
        <f t="shared" si="159"/>
        <v>星泽主动技能2等级7</v>
      </c>
      <c r="I1113" t="str">
        <f t="shared" si="160"/>
        <v>星泽主动技能2等级8</v>
      </c>
      <c r="J1113" s="1">
        <v>1107</v>
      </c>
      <c r="K1113" s="1" t="e">
        <f>VLOOKUP(H1113,主动技能!$A:$B,2,FALSE)</f>
        <v>#N/A</v>
      </c>
      <c r="L1113" s="1">
        <f>_xlfn.IFNA(VLOOKUP(I1113,主动技能!$A:$B,2,FALSE),0)</f>
        <v>0</v>
      </c>
      <c r="M1113">
        <f t="shared" si="152"/>
        <v>21</v>
      </c>
      <c r="N1113" s="1" t="s">
        <v>249</v>
      </c>
      <c r="O1113" s="1">
        <f t="shared" si="153"/>
        <v>117</v>
      </c>
      <c r="P1113" s="1" t="s">
        <v>250</v>
      </c>
      <c r="Q1113" s="1" t="s">
        <v>250</v>
      </c>
    </row>
    <row r="1114" spans="2:17" x14ac:dyDescent="0.15">
      <c r="B1114" s="8" t="str">
        <f>VLOOKUP(G1114,角色!A:B,2,FALSE)</f>
        <v>星泽</v>
      </c>
      <c r="C1114" s="8" t="str">
        <f t="shared" si="154"/>
        <v>主动技能2</v>
      </c>
      <c r="D1114" s="8">
        <f t="shared" si="156"/>
        <v>8</v>
      </c>
      <c r="E1114" s="8">
        <f t="shared" si="157"/>
        <v>9</v>
      </c>
      <c r="F1114" s="8">
        <f t="shared" si="158"/>
        <v>2</v>
      </c>
      <c r="G1114" s="8">
        <f t="shared" si="155"/>
        <v>19</v>
      </c>
      <c r="H1114" t="str">
        <f t="shared" si="159"/>
        <v>星泽主动技能2等级8</v>
      </c>
      <c r="I1114" t="str">
        <f t="shared" si="160"/>
        <v>星泽主动技能2等级9</v>
      </c>
      <c r="J1114" s="1">
        <v>1108</v>
      </c>
      <c r="K1114" s="1" t="e">
        <f>VLOOKUP(H1114,主动技能!$A:$B,2,FALSE)</f>
        <v>#N/A</v>
      </c>
      <c r="L1114" s="1">
        <f>_xlfn.IFNA(VLOOKUP(I1114,主动技能!$A:$B,2,FALSE),0)</f>
        <v>0</v>
      </c>
      <c r="M1114">
        <f t="shared" si="152"/>
        <v>24</v>
      </c>
      <c r="N1114" s="1" t="s">
        <v>249</v>
      </c>
      <c r="O1114" s="1">
        <f t="shared" si="153"/>
        <v>118</v>
      </c>
      <c r="P1114" s="1" t="s">
        <v>250</v>
      </c>
      <c r="Q1114" s="1" t="s">
        <v>250</v>
      </c>
    </row>
    <row r="1115" spans="2:17" x14ac:dyDescent="0.15">
      <c r="B1115" s="8" t="str">
        <f>VLOOKUP(G1115,角色!A:B,2,FALSE)</f>
        <v>星泽</v>
      </c>
      <c r="C1115" s="8" t="str">
        <f t="shared" si="154"/>
        <v>主动技能2</v>
      </c>
      <c r="D1115" s="8">
        <f t="shared" si="156"/>
        <v>9</v>
      </c>
      <c r="E1115" s="8">
        <f t="shared" si="157"/>
        <v>10</v>
      </c>
      <c r="F1115" s="8">
        <f t="shared" si="158"/>
        <v>2</v>
      </c>
      <c r="G1115" s="8">
        <f t="shared" si="155"/>
        <v>19</v>
      </c>
      <c r="H1115" t="str">
        <f t="shared" si="159"/>
        <v>星泽主动技能2等级9</v>
      </c>
      <c r="I1115" t="str">
        <f t="shared" si="160"/>
        <v>星泽主动技能2等级10</v>
      </c>
      <c r="J1115" s="1">
        <v>1109</v>
      </c>
      <c r="K1115" s="1" t="e">
        <f>VLOOKUP(H1115,主动技能!$A:$B,2,FALSE)</f>
        <v>#N/A</v>
      </c>
      <c r="L1115" s="1">
        <f>_xlfn.IFNA(VLOOKUP(I1115,主动技能!$A:$B,2,FALSE),0)</f>
        <v>0</v>
      </c>
      <c r="M1115">
        <f t="shared" si="152"/>
        <v>27</v>
      </c>
      <c r="N1115" s="1" t="s">
        <v>249</v>
      </c>
      <c r="O1115" s="1">
        <f t="shared" si="153"/>
        <v>119</v>
      </c>
      <c r="P1115" s="1" t="s">
        <v>250</v>
      </c>
      <c r="Q1115" s="1" t="s">
        <v>250</v>
      </c>
    </row>
    <row r="1116" spans="2:17" x14ac:dyDescent="0.15">
      <c r="B1116" s="8" t="str">
        <f>VLOOKUP(G1116,角色!A:B,2,FALSE)</f>
        <v>星泽</v>
      </c>
      <c r="C1116" s="8" t="str">
        <f t="shared" si="154"/>
        <v>主动技能2</v>
      </c>
      <c r="D1116" s="8">
        <f t="shared" si="156"/>
        <v>10</v>
      </c>
      <c r="E1116" s="8">
        <f t="shared" si="157"/>
        <v>11</v>
      </c>
      <c r="F1116" s="8">
        <f t="shared" si="158"/>
        <v>2</v>
      </c>
      <c r="G1116" s="8">
        <f t="shared" si="155"/>
        <v>19</v>
      </c>
      <c r="H1116" t="str">
        <f t="shared" si="159"/>
        <v>星泽主动技能2等级10</v>
      </c>
      <c r="I1116" t="str">
        <f t="shared" si="160"/>
        <v>星泽主动技能2等级11</v>
      </c>
      <c r="J1116" s="1">
        <v>1110</v>
      </c>
      <c r="K1116" s="1" t="e">
        <f>VLOOKUP(H1116,主动技能!$A:$B,2,FALSE)</f>
        <v>#N/A</v>
      </c>
      <c r="L1116" s="1">
        <f>_xlfn.IFNA(VLOOKUP(I1116,主动技能!$A:$B,2,FALSE),0)</f>
        <v>0</v>
      </c>
      <c r="M1116">
        <f t="shared" ref="M1116:M1179" si="161">M1096</f>
        <v>30</v>
      </c>
      <c r="N1116" s="1" t="s">
        <v>249</v>
      </c>
      <c r="O1116" s="1">
        <f t="shared" si="153"/>
        <v>120</v>
      </c>
      <c r="P1116" s="1" t="s">
        <v>250</v>
      </c>
      <c r="Q1116" s="1" t="s">
        <v>250</v>
      </c>
    </row>
    <row r="1117" spans="2:17" x14ac:dyDescent="0.15">
      <c r="B1117" s="8" t="str">
        <f>VLOOKUP(G1117,角色!A:B,2,FALSE)</f>
        <v>星泽</v>
      </c>
      <c r="C1117" s="8" t="str">
        <f t="shared" si="154"/>
        <v>主动技能2</v>
      </c>
      <c r="D1117" s="8">
        <f t="shared" si="156"/>
        <v>11</v>
      </c>
      <c r="E1117" s="8">
        <f t="shared" si="157"/>
        <v>12</v>
      </c>
      <c r="F1117" s="8">
        <f t="shared" si="158"/>
        <v>2</v>
      </c>
      <c r="G1117" s="8">
        <f t="shared" si="155"/>
        <v>19</v>
      </c>
      <c r="H1117" t="str">
        <f t="shared" si="159"/>
        <v>星泽主动技能2等级11</v>
      </c>
      <c r="I1117" t="str">
        <f t="shared" si="160"/>
        <v>星泽主动技能2等级12</v>
      </c>
      <c r="J1117" s="1">
        <v>1111</v>
      </c>
      <c r="K1117" s="1" t="e">
        <f>VLOOKUP(H1117,主动技能!$A:$B,2,FALSE)</f>
        <v>#N/A</v>
      </c>
      <c r="L1117" s="1">
        <f>_xlfn.IFNA(VLOOKUP(I1117,主动技能!$A:$B,2,FALSE),0)</f>
        <v>0</v>
      </c>
      <c r="M1117">
        <f t="shared" si="161"/>
        <v>33</v>
      </c>
      <c r="N1117" s="1" t="s">
        <v>249</v>
      </c>
      <c r="O1117" s="1">
        <f t="shared" si="153"/>
        <v>121</v>
      </c>
      <c r="P1117" s="1" t="s">
        <v>250</v>
      </c>
      <c r="Q1117" s="1" t="s">
        <v>250</v>
      </c>
    </row>
    <row r="1118" spans="2:17" x14ac:dyDescent="0.15">
      <c r="B1118" s="8" t="str">
        <f>VLOOKUP(G1118,角色!A:B,2,FALSE)</f>
        <v>星泽</v>
      </c>
      <c r="C1118" s="8" t="str">
        <f t="shared" si="154"/>
        <v>主动技能2</v>
      </c>
      <c r="D1118" s="8">
        <f t="shared" si="156"/>
        <v>12</v>
      </c>
      <c r="E1118" s="8">
        <f t="shared" si="157"/>
        <v>13</v>
      </c>
      <c r="F1118" s="8">
        <f t="shared" si="158"/>
        <v>2</v>
      </c>
      <c r="G1118" s="8">
        <f t="shared" si="155"/>
        <v>19</v>
      </c>
      <c r="H1118" t="str">
        <f t="shared" si="159"/>
        <v>星泽主动技能2等级12</v>
      </c>
      <c r="I1118" t="str">
        <f t="shared" si="160"/>
        <v>星泽主动技能2等级13</v>
      </c>
      <c r="J1118" s="1">
        <v>1112</v>
      </c>
      <c r="K1118" s="1" t="e">
        <f>VLOOKUP(H1118,主动技能!$A:$B,2,FALSE)</f>
        <v>#N/A</v>
      </c>
      <c r="L1118" s="1">
        <f>_xlfn.IFNA(VLOOKUP(I1118,主动技能!$A:$B,2,FALSE),0)</f>
        <v>0</v>
      </c>
      <c r="M1118">
        <f t="shared" si="161"/>
        <v>36</v>
      </c>
      <c r="N1118" s="1" t="s">
        <v>249</v>
      </c>
      <c r="O1118" s="1">
        <f t="shared" si="153"/>
        <v>122</v>
      </c>
      <c r="P1118" s="1" t="s">
        <v>250</v>
      </c>
      <c r="Q1118" s="1" t="s">
        <v>250</v>
      </c>
    </row>
    <row r="1119" spans="2:17" x14ac:dyDescent="0.15">
      <c r="B1119" s="8" t="str">
        <f>VLOOKUP(G1119,角色!A:B,2,FALSE)</f>
        <v>星泽</v>
      </c>
      <c r="C1119" s="8" t="str">
        <f t="shared" si="154"/>
        <v>主动技能2</v>
      </c>
      <c r="D1119" s="8">
        <f t="shared" si="156"/>
        <v>13</v>
      </c>
      <c r="E1119" s="8">
        <f t="shared" si="157"/>
        <v>14</v>
      </c>
      <c r="F1119" s="8">
        <f t="shared" si="158"/>
        <v>2</v>
      </c>
      <c r="G1119" s="8">
        <f t="shared" si="155"/>
        <v>19</v>
      </c>
      <c r="H1119" t="str">
        <f t="shared" si="159"/>
        <v>星泽主动技能2等级13</v>
      </c>
      <c r="I1119" t="str">
        <f t="shared" si="160"/>
        <v>星泽主动技能2等级14</v>
      </c>
      <c r="J1119" s="1">
        <v>1113</v>
      </c>
      <c r="K1119" s="1" t="e">
        <f>VLOOKUP(H1119,主动技能!$A:$B,2,FALSE)</f>
        <v>#N/A</v>
      </c>
      <c r="L1119" s="1">
        <f>_xlfn.IFNA(VLOOKUP(I1119,主动技能!$A:$B,2,FALSE),0)</f>
        <v>0</v>
      </c>
      <c r="M1119">
        <f t="shared" si="161"/>
        <v>39</v>
      </c>
      <c r="N1119" s="1" t="s">
        <v>249</v>
      </c>
      <c r="O1119" s="1">
        <f t="shared" si="153"/>
        <v>123</v>
      </c>
      <c r="P1119" s="1" t="s">
        <v>250</v>
      </c>
      <c r="Q1119" s="1" t="s">
        <v>250</v>
      </c>
    </row>
    <row r="1120" spans="2:17" x14ac:dyDescent="0.15">
      <c r="B1120" s="8" t="str">
        <f>VLOOKUP(G1120,角色!A:B,2,FALSE)</f>
        <v>星泽</v>
      </c>
      <c r="C1120" s="8" t="str">
        <f t="shared" si="154"/>
        <v>主动技能2</v>
      </c>
      <c r="D1120" s="8">
        <f t="shared" si="156"/>
        <v>14</v>
      </c>
      <c r="E1120" s="8">
        <f t="shared" si="157"/>
        <v>15</v>
      </c>
      <c r="F1120" s="8">
        <f t="shared" si="158"/>
        <v>2</v>
      </c>
      <c r="G1120" s="8">
        <f t="shared" si="155"/>
        <v>19</v>
      </c>
      <c r="H1120" t="str">
        <f t="shared" si="159"/>
        <v>星泽主动技能2等级14</v>
      </c>
      <c r="I1120" t="str">
        <f t="shared" si="160"/>
        <v>星泽主动技能2等级15</v>
      </c>
      <c r="J1120" s="1">
        <v>1114</v>
      </c>
      <c r="K1120" s="1" t="e">
        <f>VLOOKUP(H1120,主动技能!$A:$B,2,FALSE)</f>
        <v>#N/A</v>
      </c>
      <c r="L1120" s="1">
        <f>_xlfn.IFNA(VLOOKUP(I1120,主动技能!$A:$B,2,FALSE),0)</f>
        <v>0</v>
      </c>
      <c r="M1120">
        <f t="shared" si="161"/>
        <v>42</v>
      </c>
      <c r="N1120" s="1" t="s">
        <v>249</v>
      </c>
      <c r="O1120" s="1">
        <f t="shared" si="153"/>
        <v>124</v>
      </c>
      <c r="P1120" s="1" t="s">
        <v>250</v>
      </c>
      <c r="Q1120" s="1" t="s">
        <v>250</v>
      </c>
    </row>
    <row r="1121" spans="2:17" x14ac:dyDescent="0.15">
      <c r="B1121" s="8" t="str">
        <f>VLOOKUP(G1121,角色!A:B,2,FALSE)</f>
        <v>星泽</v>
      </c>
      <c r="C1121" s="8" t="str">
        <f t="shared" si="154"/>
        <v>主动技能2</v>
      </c>
      <c r="D1121" s="8">
        <f t="shared" si="156"/>
        <v>15</v>
      </c>
      <c r="E1121" s="8">
        <f t="shared" si="157"/>
        <v>16</v>
      </c>
      <c r="F1121" s="8">
        <f t="shared" si="158"/>
        <v>2</v>
      </c>
      <c r="G1121" s="8">
        <f t="shared" si="155"/>
        <v>19</v>
      </c>
      <c r="H1121" t="str">
        <f t="shared" si="159"/>
        <v>星泽主动技能2等级15</v>
      </c>
      <c r="I1121" t="str">
        <f t="shared" si="160"/>
        <v>星泽主动技能2等级16</v>
      </c>
      <c r="J1121" s="1">
        <v>1115</v>
      </c>
      <c r="K1121" s="1" t="e">
        <f>VLOOKUP(H1121,主动技能!$A:$B,2,FALSE)</f>
        <v>#N/A</v>
      </c>
      <c r="L1121" s="1">
        <f>_xlfn.IFNA(VLOOKUP(I1121,主动技能!$A:$B,2,FALSE),0)</f>
        <v>0</v>
      </c>
      <c r="M1121">
        <f t="shared" si="161"/>
        <v>45</v>
      </c>
      <c r="N1121" s="1" t="s">
        <v>249</v>
      </c>
      <c r="O1121" s="1">
        <f t="shared" si="153"/>
        <v>125</v>
      </c>
      <c r="P1121" s="1" t="s">
        <v>250</v>
      </c>
      <c r="Q1121" s="1" t="s">
        <v>250</v>
      </c>
    </row>
    <row r="1122" spans="2:17" x14ac:dyDescent="0.15">
      <c r="B1122" s="8" t="str">
        <f>VLOOKUP(G1122,角色!A:B,2,FALSE)</f>
        <v>星泽</v>
      </c>
      <c r="C1122" s="8" t="str">
        <f t="shared" si="154"/>
        <v>主动技能2</v>
      </c>
      <c r="D1122" s="8">
        <f t="shared" si="156"/>
        <v>16</v>
      </c>
      <c r="E1122" s="8">
        <f t="shared" si="157"/>
        <v>17</v>
      </c>
      <c r="F1122" s="8">
        <f t="shared" si="158"/>
        <v>2</v>
      </c>
      <c r="G1122" s="8">
        <f t="shared" si="155"/>
        <v>19</v>
      </c>
      <c r="H1122" t="str">
        <f t="shared" si="159"/>
        <v>星泽主动技能2等级16</v>
      </c>
      <c r="I1122" t="str">
        <f t="shared" si="160"/>
        <v>星泽主动技能2等级17</v>
      </c>
      <c r="J1122" s="1">
        <v>1116</v>
      </c>
      <c r="K1122" s="1" t="e">
        <f>VLOOKUP(H1122,主动技能!$A:$B,2,FALSE)</f>
        <v>#N/A</v>
      </c>
      <c r="L1122" s="1">
        <f>_xlfn.IFNA(VLOOKUP(I1122,主动技能!$A:$B,2,FALSE),0)</f>
        <v>0</v>
      </c>
      <c r="M1122">
        <f t="shared" si="161"/>
        <v>48</v>
      </c>
      <c r="N1122" s="1" t="s">
        <v>249</v>
      </c>
      <c r="O1122" s="1">
        <f t="shared" si="153"/>
        <v>126</v>
      </c>
      <c r="P1122" s="1" t="s">
        <v>250</v>
      </c>
      <c r="Q1122" s="1" t="s">
        <v>250</v>
      </c>
    </row>
    <row r="1123" spans="2:17" x14ac:dyDescent="0.15">
      <c r="B1123" s="8" t="str">
        <f>VLOOKUP(G1123,角色!A:B,2,FALSE)</f>
        <v>星泽</v>
      </c>
      <c r="C1123" s="8" t="str">
        <f t="shared" si="154"/>
        <v>主动技能2</v>
      </c>
      <c r="D1123" s="8">
        <f t="shared" si="156"/>
        <v>17</v>
      </c>
      <c r="E1123" s="8">
        <f t="shared" si="157"/>
        <v>18</v>
      </c>
      <c r="F1123" s="8">
        <f t="shared" si="158"/>
        <v>2</v>
      </c>
      <c r="G1123" s="8">
        <f t="shared" si="155"/>
        <v>19</v>
      </c>
      <c r="H1123" t="str">
        <f t="shared" si="159"/>
        <v>星泽主动技能2等级17</v>
      </c>
      <c r="I1123" t="str">
        <f t="shared" si="160"/>
        <v>星泽主动技能2等级18</v>
      </c>
      <c r="J1123" s="1">
        <v>1117</v>
      </c>
      <c r="K1123" s="1" t="e">
        <f>VLOOKUP(H1123,主动技能!$A:$B,2,FALSE)</f>
        <v>#N/A</v>
      </c>
      <c r="L1123" s="1">
        <f>_xlfn.IFNA(VLOOKUP(I1123,主动技能!$A:$B,2,FALSE),0)</f>
        <v>0</v>
      </c>
      <c r="M1123">
        <f t="shared" si="161"/>
        <v>51</v>
      </c>
      <c r="N1123" s="1" t="s">
        <v>249</v>
      </c>
      <c r="O1123" s="1">
        <f t="shared" si="153"/>
        <v>127</v>
      </c>
      <c r="P1123" s="1" t="s">
        <v>250</v>
      </c>
      <c r="Q1123" s="1" t="s">
        <v>250</v>
      </c>
    </row>
    <row r="1124" spans="2:17" x14ac:dyDescent="0.15">
      <c r="B1124" s="8" t="str">
        <f>VLOOKUP(G1124,角色!A:B,2,FALSE)</f>
        <v>星泽</v>
      </c>
      <c r="C1124" s="8" t="str">
        <f t="shared" si="154"/>
        <v>主动技能2</v>
      </c>
      <c r="D1124" s="8">
        <f t="shared" si="156"/>
        <v>18</v>
      </c>
      <c r="E1124" s="8">
        <f t="shared" si="157"/>
        <v>19</v>
      </c>
      <c r="F1124" s="8">
        <f t="shared" si="158"/>
        <v>2</v>
      </c>
      <c r="G1124" s="8">
        <f t="shared" si="155"/>
        <v>19</v>
      </c>
      <c r="H1124" t="str">
        <f t="shared" si="159"/>
        <v>星泽主动技能2等级18</v>
      </c>
      <c r="I1124" t="str">
        <f t="shared" si="160"/>
        <v>星泽主动技能2等级19</v>
      </c>
      <c r="J1124" s="1">
        <v>1118</v>
      </c>
      <c r="K1124" s="1" t="e">
        <f>VLOOKUP(H1124,主动技能!$A:$B,2,FALSE)</f>
        <v>#N/A</v>
      </c>
      <c r="L1124" s="1">
        <f>_xlfn.IFNA(VLOOKUP(I1124,主动技能!$A:$B,2,FALSE),0)</f>
        <v>0</v>
      </c>
      <c r="M1124">
        <f t="shared" si="161"/>
        <v>54</v>
      </c>
      <c r="N1124" s="1" t="s">
        <v>249</v>
      </c>
      <c r="O1124" s="1">
        <f t="shared" si="153"/>
        <v>128</v>
      </c>
      <c r="P1124" s="1" t="s">
        <v>250</v>
      </c>
      <c r="Q1124" s="1" t="s">
        <v>250</v>
      </c>
    </row>
    <row r="1125" spans="2:17" x14ac:dyDescent="0.15">
      <c r="B1125" s="8" t="str">
        <f>VLOOKUP(G1125,角色!A:B,2,FALSE)</f>
        <v>星泽</v>
      </c>
      <c r="C1125" s="8" t="str">
        <f t="shared" si="154"/>
        <v>主动技能2</v>
      </c>
      <c r="D1125" s="8">
        <f t="shared" si="156"/>
        <v>19</v>
      </c>
      <c r="E1125" s="8">
        <f t="shared" si="157"/>
        <v>20</v>
      </c>
      <c r="F1125" s="8">
        <f t="shared" si="158"/>
        <v>2</v>
      </c>
      <c r="G1125" s="8">
        <f t="shared" si="155"/>
        <v>19</v>
      </c>
      <c r="H1125" t="str">
        <f t="shared" si="159"/>
        <v>星泽主动技能2等级19</v>
      </c>
      <c r="I1125" t="str">
        <f t="shared" si="160"/>
        <v>星泽主动技能2等级20</v>
      </c>
      <c r="J1125" s="1">
        <v>1119</v>
      </c>
      <c r="K1125" s="1" t="e">
        <f>VLOOKUP(H1125,主动技能!$A:$B,2,FALSE)</f>
        <v>#N/A</v>
      </c>
      <c r="L1125" s="1">
        <f>_xlfn.IFNA(VLOOKUP(I1125,主动技能!$A:$B,2,FALSE),0)</f>
        <v>0</v>
      </c>
      <c r="M1125">
        <f t="shared" si="161"/>
        <v>57</v>
      </c>
      <c r="N1125" s="1" t="s">
        <v>249</v>
      </c>
      <c r="O1125" s="1">
        <f t="shared" si="153"/>
        <v>129</v>
      </c>
      <c r="P1125" s="1" t="s">
        <v>250</v>
      </c>
      <c r="Q1125" s="1" t="s">
        <v>250</v>
      </c>
    </row>
    <row r="1126" spans="2:17" x14ac:dyDescent="0.15">
      <c r="B1126" s="8" t="str">
        <f>VLOOKUP(G1126,角色!A:B,2,FALSE)</f>
        <v>星泽</v>
      </c>
      <c r="C1126" s="8" t="str">
        <f t="shared" si="154"/>
        <v>主动技能2</v>
      </c>
      <c r="D1126" s="8">
        <f t="shared" si="156"/>
        <v>20</v>
      </c>
      <c r="E1126" s="8">
        <f t="shared" si="157"/>
        <v>21</v>
      </c>
      <c r="F1126" s="8">
        <f t="shared" si="158"/>
        <v>2</v>
      </c>
      <c r="G1126" s="8">
        <f t="shared" si="155"/>
        <v>19</v>
      </c>
      <c r="H1126" t="str">
        <f t="shared" si="159"/>
        <v>星泽主动技能2等级20</v>
      </c>
      <c r="I1126" t="str">
        <f t="shared" si="160"/>
        <v>星泽主动技能2等级21</v>
      </c>
      <c r="J1126" s="1">
        <v>1120</v>
      </c>
      <c r="K1126" s="1" t="e">
        <f>VLOOKUP(H1126,主动技能!$A:$B,2,FALSE)</f>
        <v>#N/A</v>
      </c>
      <c r="L1126" s="1">
        <f>_xlfn.IFNA(VLOOKUP(I1126,主动技能!$A:$B,2,FALSE),0)</f>
        <v>0</v>
      </c>
      <c r="M1126">
        <f t="shared" si="161"/>
        <v>60</v>
      </c>
      <c r="N1126" s="1" t="s">
        <v>249</v>
      </c>
      <c r="O1126" s="1">
        <f t="shared" si="153"/>
        <v>130</v>
      </c>
      <c r="P1126" s="1" t="s">
        <v>250</v>
      </c>
      <c r="Q1126" s="1" t="s">
        <v>250</v>
      </c>
    </row>
    <row r="1127" spans="2:17" x14ac:dyDescent="0.15">
      <c r="B1127" s="8" t="str">
        <f>VLOOKUP(G1127,角色!A:B,2,FALSE)</f>
        <v>星泽</v>
      </c>
      <c r="C1127" s="8" t="str">
        <f t="shared" si="154"/>
        <v>主动技能3</v>
      </c>
      <c r="D1127" s="8">
        <f t="shared" si="156"/>
        <v>1</v>
      </c>
      <c r="E1127" s="8">
        <f t="shared" si="157"/>
        <v>2</v>
      </c>
      <c r="F1127" s="8">
        <f t="shared" si="158"/>
        <v>3</v>
      </c>
      <c r="G1127" s="8">
        <f t="shared" si="155"/>
        <v>19</v>
      </c>
      <c r="H1127" t="str">
        <f t="shared" si="159"/>
        <v>星泽主动技能3等级1</v>
      </c>
      <c r="I1127" t="str">
        <f t="shared" si="160"/>
        <v>星泽主动技能3等级2</v>
      </c>
      <c r="J1127" s="1">
        <v>1121</v>
      </c>
      <c r="K1127" s="1" t="e">
        <f>VLOOKUP(H1127,主动技能!$A:$B,2,FALSE)</f>
        <v>#N/A</v>
      </c>
      <c r="L1127" s="1">
        <f>_xlfn.IFNA(VLOOKUP(I1127,主动技能!$A:$B,2,FALSE),0)</f>
        <v>0</v>
      </c>
      <c r="M1127">
        <f t="shared" si="161"/>
        <v>3</v>
      </c>
      <c r="N1127" s="1" t="s">
        <v>249</v>
      </c>
      <c r="O1127" s="1">
        <f t="shared" si="153"/>
        <v>131</v>
      </c>
      <c r="P1127" s="1" t="s">
        <v>250</v>
      </c>
      <c r="Q1127" s="1" t="s">
        <v>250</v>
      </c>
    </row>
    <row r="1128" spans="2:17" x14ac:dyDescent="0.15">
      <c r="B1128" s="8" t="str">
        <f>VLOOKUP(G1128,角色!A:B,2,FALSE)</f>
        <v>星泽</v>
      </c>
      <c r="C1128" s="8" t="str">
        <f t="shared" si="154"/>
        <v>主动技能3</v>
      </c>
      <c r="D1128" s="8">
        <f t="shared" si="156"/>
        <v>2</v>
      </c>
      <c r="E1128" s="8">
        <f t="shared" si="157"/>
        <v>3</v>
      </c>
      <c r="F1128" s="8">
        <f t="shared" si="158"/>
        <v>3</v>
      </c>
      <c r="G1128" s="8">
        <f t="shared" si="155"/>
        <v>19</v>
      </c>
      <c r="H1128" t="str">
        <f t="shared" si="159"/>
        <v>星泽主动技能3等级2</v>
      </c>
      <c r="I1128" t="str">
        <f t="shared" si="160"/>
        <v>星泽主动技能3等级3</v>
      </c>
      <c r="J1128" s="1">
        <v>1122</v>
      </c>
      <c r="K1128" s="1" t="e">
        <f>VLOOKUP(H1128,主动技能!$A:$B,2,FALSE)</f>
        <v>#N/A</v>
      </c>
      <c r="L1128" s="1">
        <f>_xlfn.IFNA(VLOOKUP(I1128,主动技能!$A:$B,2,FALSE),0)</f>
        <v>0</v>
      </c>
      <c r="M1128">
        <f t="shared" si="161"/>
        <v>6</v>
      </c>
      <c r="N1128" s="1" t="s">
        <v>249</v>
      </c>
      <c r="O1128" s="1">
        <f t="shared" si="153"/>
        <v>132</v>
      </c>
      <c r="P1128" s="1" t="s">
        <v>250</v>
      </c>
      <c r="Q1128" s="1" t="s">
        <v>250</v>
      </c>
    </row>
    <row r="1129" spans="2:17" x14ac:dyDescent="0.15">
      <c r="B1129" s="8" t="str">
        <f>VLOOKUP(G1129,角色!A:B,2,FALSE)</f>
        <v>星泽</v>
      </c>
      <c r="C1129" s="8" t="str">
        <f t="shared" si="154"/>
        <v>主动技能3</v>
      </c>
      <c r="D1129" s="8">
        <f t="shared" si="156"/>
        <v>3</v>
      </c>
      <c r="E1129" s="8">
        <f t="shared" si="157"/>
        <v>4</v>
      </c>
      <c r="F1129" s="8">
        <f t="shared" si="158"/>
        <v>3</v>
      </c>
      <c r="G1129" s="8">
        <f t="shared" si="155"/>
        <v>19</v>
      </c>
      <c r="H1129" t="str">
        <f t="shared" si="159"/>
        <v>星泽主动技能3等级3</v>
      </c>
      <c r="I1129" t="str">
        <f t="shared" si="160"/>
        <v>星泽主动技能3等级4</v>
      </c>
      <c r="J1129" s="1">
        <v>1123</v>
      </c>
      <c r="K1129" s="1" t="e">
        <f>VLOOKUP(H1129,主动技能!$A:$B,2,FALSE)</f>
        <v>#N/A</v>
      </c>
      <c r="L1129" s="1">
        <f>_xlfn.IFNA(VLOOKUP(I1129,主动技能!$A:$B,2,FALSE),0)</f>
        <v>0</v>
      </c>
      <c r="M1129">
        <f t="shared" si="161"/>
        <v>9</v>
      </c>
      <c r="N1129" s="1" t="s">
        <v>249</v>
      </c>
      <c r="O1129" s="1">
        <f t="shared" si="153"/>
        <v>133</v>
      </c>
      <c r="P1129" s="1" t="s">
        <v>250</v>
      </c>
      <c r="Q1129" s="1" t="s">
        <v>250</v>
      </c>
    </row>
    <row r="1130" spans="2:17" x14ac:dyDescent="0.15">
      <c r="B1130" s="8" t="str">
        <f>VLOOKUP(G1130,角色!A:B,2,FALSE)</f>
        <v>星泽</v>
      </c>
      <c r="C1130" s="8" t="str">
        <f t="shared" si="154"/>
        <v>主动技能3</v>
      </c>
      <c r="D1130" s="8">
        <f t="shared" si="156"/>
        <v>4</v>
      </c>
      <c r="E1130" s="8">
        <f t="shared" si="157"/>
        <v>5</v>
      </c>
      <c r="F1130" s="8">
        <f t="shared" si="158"/>
        <v>3</v>
      </c>
      <c r="G1130" s="8">
        <f t="shared" si="155"/>
        <v>19</v>
      </c>
      <c r="H1130" t="str">
        <f t="shared" si="159"/>
        <v>星泽主动技能3等级4</v>
      </c>
      <c r="I1130" t="str">
        <f t="shared" si="160"/>
        <v>星泽主动技能3等级5</v>
      </c>
      <c r="J1130" s="1">
        <v>1124</v>
      </c>
      <c r="K1130" s="1" t="e">
        <f>VLOOKUP(H1130,主动技能!$A:$B,2,FALSE)</f>
        <v>#N/A</v>
      </c>
      <c r="L1130" s="1">
        <f>_xlfn.IFNA(VLOOKUP(I1130,主动技能!$A:$B,2,FALSE),0)</f>
        <v>0</v>
      </c>
      <c r="M1130">
        <f t="shared" si="161"/>
        <v>12</v>
      </c>
      <c r="N1130" s="1" t="s">
        <v>249</v>
      </c>
      <c r="O1130" s="1">
        <f t="shared" si="153"/>
        <v>134</v>
      </c>
      <c r="P1130" s="1" t="s">
        <v>250</v>
      </c>
      <c r="Q1130" s="1" t="s">
        <v>250</v>
      </c>
    </row>
    <row r="1131" spans="2:17" x14ac:dyDescent="0.15">
      <c r="B1131" s="8" t="str">
        <f>VLOOKUP(G1131,角色!A:B,2,FALSE)</f>
        <v>星泽</v>
      </c>
      <c r="C1131" s="8" t="str">
        <f t="shared" si="154"/>
        <v>主动技能3</v>
      </c>
      <c r="D1131" s="8">
        <f t="shared" si="156"/>
        <v>5</v>
      </c>
      <c r="E1131" s="8">
        <f t="shared" si="157"/>
        <v>6</v>
      </c>
      <c r="F1131" s="8">
        <f t="shared" si="158"/>
        <v>3</v>
      </c>
      <c r="G1131" s="8">
        <f t="shared" si="155"/>
        <v>19</v>
      </c>
      <c r="H1131" t="str">
        <f t="shared" si="159"/>
        <v>星泽主动技能3等级5</v>
      </c>
      <c r="I1131" t="str">
        <f t="shared" si="160"/>
        <v>星泽主动技能3等级6</v>
      </c>
      <c r="J1131" s="1">
        <v>1125</v>
      </c>
      <c r="K1131" s="1" t="e">
        <f>VLOOKUP(H1131,主动技能!$A:$B,2,FALSE)</f>
        <v>#N/A</v>
      </c>
      <c r="L1131" s="1">
        <f>_xlfn.IFNA(VLOOKUP(I1131,主动技能!$A:$B,2,FALSE),0)</f>
        <v>0</v>
      </c>
      <c r="M1131">
        <f t="shared" si="161"/>
        <v>15</v>
      </c>
      <c r="N1131" s="1" t="s">
        <v>249</v>
      </c>
      <c r="O1131" s="1">
        <f t="shared" ref="O1131:O1194" si="162">O1032</f>
        <v>135</v>
      </c>
      <c r="P1131" s="1" t="s">
        <v>250</v>
      </c>
      <c r="Q1131" s="1" t="s">
        <v>250</v>
      </c>
    </row>
    <row r="1132" spans="2:17" x14ac:dyDescent="0.15">
      <c r="B1132" s="8" t="str">
        <f>VLOOKUP(G1132,角色!A:B,2,FALSE)</f>
        <v>星泽</v>
      </c>
      <c r="C1132" s="8" t="str">
        <f t="shared" si="154"/>
        <v>主动技能3</v>
      </c>
      <c r="D1132" s="8">
        <f t="shared" si="156"/>
        <v>6</v>
      </c>
      <c r="E1132" s="8">
        <f t="shared" si="157"/>
        <v>7</v>
      </c>
      <c r="F1132" s="8">
        <f t="shared" si="158"/>
        <v>3</v>
      </c>
      <c r="G1132" s="8">
        <f t="shared" si="155"/>
        <v>19</v>
      </c>
      <c r="H1132" t="str">
        <f t="shared" si="159"/>
        <v>星泽主动技能3等级6</v>
      </c>
      <c r="I1132" t="str">
        <f t="shared" si="160"/>
        <v>星泽主动技能3等级7</v>
      </c>
      <c r="J1132" s="1">
        <v>1126</v>
      </c>
      <c r="K1132" s="1" t="e">
        <f>VLOOKUP(H1132,主动技能!$A:$B,2,FALSE)</f>
        <v>#N/A</v>
      </c>
      <c r="L1132" s="1">
        <f>_xlfn.IFNA(VLOOKUP(I1132,主动技能!$A:$B,2,FALSE),0)</f>
        <v>0</v>
      </c>
      <c r="M1132">
        <f t="shared" si="161"/>
        <v>18</v>
      </c>
      <c r="N1132" s="1" t="s">
        <v>249</v>
      </c>
      <c r="O1132" s="1">
        <f t="shared" si="162"/>
        <v>136</v>
      </c>
      <c r="P1132" s="1" t="s">
        <v>250</v>
      </c>
      <c r="Q1132" s="1" t="s">
        <v>250</v>
      </c>
    </row>
    <row r="1133" spans="2:17" x14ac:dyDescent="0.15">
      <c r="B1133" s="8" t="str">
        <f>VLOOKUP(G1133,角色!A:B,2,FALSE)</f>
        <v>星泽</v>
      </c>
      <c r="C1133" s="8" t="str">
        <f t="shared" si="154"/>
        <v>主动技能3</v>
      </c>
      <c r="D1133" s="8">
        <f t="shared" si="156"/>
        <v>7</v>
      </c>
      <c r="E1133" s="8">
        <f t="shared" si="157"/>
        <v>8</v>
      </c>
      <c r="F1133" s="8">
        <f t="shared" si="158"/>
        <v>3</v>
      </c>
      <c r="G1133" s="8">
        <f t="shared" si="155"/>
        <v>19</v>
      </c>
      <c r="H1133" t="str">
        <f t="shared" si="159"/>
        <v>星泽主动技能3等级7</v>
      </c>
      <c r="I1133" t="str">
        <f t="shared" si="160"/>
        <v>星泽主动技能3等级8</v>
      </c>
      <c r="J1133" s="1">
        <v>1127</v>
      </c>
      <c r="K1133" s="1" t="e">
        <f>VLOOKUP(H1133,主动技能!$A:$B,2,FALSE)</f>
        <v>#N/A</v>
      </c>
      <c r="L1133" s="1">
        <f>_xlfn.IFNA(VLOOKUP(I1133,主动技能!$A:$B,2,FALSE),0)</f>
        <v>0</v>
      </c>
      <c r="M1133">
        <f t="shared" si="161"/>
        <v>21</v>
      </c>
      <c r="N1133" s="1" t="s">
        <v>249</v>
      </c>
      <c r="O1133" s="1">
        <f t="shared" si="162"/>
        <v>137</v>
      </c>
      <c r="P1133" s="1" t="s">
        <v>250</v>
      </c>
      <c r="Q1133" s="1" t="s">
        <v>250</v>
      </c>
    </row>
    <row r="1134" spans="2:17" x14ac:dyDescent="0.15">
      <c r="B1134" s="8" t="str">
        <f>VLOOKUP(G1134,角色!A:B,2,FALSE)</f>
        <v>星泽</v>
      </c>
      <c r="C1134" s="8" t="str">
        <f t="shared" si="154"/>
        <v>主动技能3</v>
      </c>
      <c r="D1134" s="8">
        <f t="shared" si="156"/>
        <v>8</v>
      </c>
      <c r="E1134" s="8">
        <f t="shared" si="157"/>
        <v>9</v>
      </c>
      <c r="F1134" s="8">
        <f t="shared" si="158"/>
        <v>3</v>
      </c>
      <c r="G1134" s="8">
        <f t="shared" si="155"/>
        <v>19</v>
      </c>
      <c r="H1134" t="str">
        <f t="shared" si="159"/>
        <v>星泽主动技能3等级8</v>
      </c>
      <c r="I1134" t="str">
        <f t="shared" si="160"/>
        <v>星泽主动技能3等级9</v>
      </c>
      <c r="J1134" s="1">
        <v>1128</v>
      </c>
      <c r="K1134" s="1" t="e">
        <f>VLOOKUP(H1134,主动技能!$A:$B,2,FALSE)</f>
        <v>#N/A</v>
      </c>
      <c r="L1134" s="1">
        <f>_xlfn.IFNA(VLOOKUP(I1134,主动技能!$A:$B,2,FALSE),0)</f>
        <v>0</v>
      </c>
      <c r="M1134">
        <f t="shared" si="161"/>
        <v>24</v>
      </c>
      <c r="N1134" s="1" t="s">
        <v>249</v>
      </c>
      <c r="O1134" s="1">
        <f t="shared" si="162"/>
        <v>138</v>
      </c>
      <c r="P1134" s="1" t="s">
        <v>250</v>
      </c>
      <c r="Q1134" s="1" t="s">
        <v>250</v>
      </c>
    </row>
    <row r="1135" spans="2:17" x14ac:dyDescent="0.15">
      <c r="B1135" s="8" t="str">
        <f>VLOOKUP(G1135,角色!A:B,2,FALSE)</f>
        <v>星泽</v>
      </c>
      <c r="C1135" s="8" t="str">
        <f t="shared" si="154"/>
        <v>主动技能3</v>
      </c>
      <c r="D1135" s="8">
        <f t="shared" si="156"/>
        <v>9</v>
      </c>
      <c r="E1135" s="8">
        <f t="shared" si="157"/>
        <v>10</v>
      </c>
      <c r="F1135" s="8">
        <f t="shared" si="158"/>
        <v>3</v>
      </c>
      <c r="G1135" s="8">
        <f t="shared" si="155"/>
        <v>19</v>
      </c>
      <c r="H1135" t="str">
        <f t="shared" si="159"/>
        <v>星泽主动技能3等级9</v>
      </c>
      <c r="I1135" t="str">
        <f t="shared" si="160"/>
        <v>星泽主动技能3等级10</v>
      </c>
      <c r="J1135" s="1">
        <v>1129</v>
      </c>
      <c r="K1135" s="1" t="e">
        <f>VLOOKUP(H1135,主动技能!$A:$B,2,FALSE)</f>
        <v>#N/A</v>
      </c>
      <c r="L1135" s="1">
        <f>_xlfn.IFNA(VLOOKUP(I1135,主动技能!$A:$B,2,FALSE),0)</f>
        <v>0</v>
      </c>
      <c r="M1135">
        <f t="shared" si="161"/>
        <v>27</v>
      </c>
      <c r="N1135" s="1" t="s">
        <v>249</v>
      </c>
      <c r="O1135" s="1">
        <f t="shared" si="162"/>
        <v>139</v>
      </c>
      <c r="P1135" s="1" t="s">
        <v>250</v>
      </c>
      <c r="Q1135" s="1" t="s">
        <v>250</v>
      </c>
    </row>
    <row r="1136" spans="2:17" x14ac:dyDescent="0.15">
      <c r="B1136" s="8" t="str">
        <f>VLOOKUP(G1136,角色!A:B,2,FALSE)</f>
        <v>星泽</v>
      </c>
      <c r="C1136" s="8" t="str">
        <f t="shared" si="154"/>
        <v>主动技能3</v>
      </c>
      <c r="D1136" s="8">
        <f t="shared" si="156"/>
        <v>10</v>
      </c>
      <c r="E1136" s="8">
        <f t="shared" si="157"/>
        <v>11</v>
      </c>
      <c r="F1136" s="8">
        <f t="shared" si="158"/>
        <v>3</v>
      </c>
      <c r="G1136" s="8">
        <f t="shared" si="155"/>
        <v>19</v>
      </c>
      <c r="H1136" t="str">
        <f t="shared" si="159"/>
        <v>星泽主动技能3等级10</v>
      </c>
      <c r="I1136" t="str">
        <f t="shared" si="160"/>
        <v>星泽主动技能3等级11</v>
      </c>
      <c r="J1136" s="1">
        <v>1130</v>
      </c>
      <c r="K1136" s="1" t="e">
        <f>VLOOKUP(H1136,主动技能!$A:$B,2,FALSE)</f>
        <v>#N/A</v>
      </c>
      <c r="L1136" s="1">
        <f>_xlfn.IFNA(VLOOKUP(I1136,主动技能!$A:$B,2,FALSE),0)</f>
        <v>0</v>
      </c>
      <c r="M1136">
        <f t="shared" si="161"/>
        <v>30</v>
      </c>
      <c r="N1136" s="1" t="s">
        <v>249</v>
      </c>
      <c r="O1136" s="1">
        <f t="shared" si="162"/>
        <v>140</v>
      </c>
      <c r="P1136" s="1" t="s">
        <v>250</v>
      </c>
      <c r="Q1136" s="1" t="s">
        <v>250</v>
      </c>
    </row>
    <row r="1137" spans="2:17" x14ac:dyDescent="0.15">
      <c r="B1137" s="8" t="str">
        <f>VLOOKUP(G1137,角色!A:B,2,FALSE)</f>
        <v>星泽</v>
      </c>
      <c r="C1137" s="8" t="str">
        <f t="shared" si="154"/>
        <v>主动技能3</v>
      </c>
      <c r="D1137" s="8">
        <f t="shared" si="156"/>
        <v>11</v>
      </c>
      <c r="E1137" s="8">
        <f t="shared" si="157"/>
        <v>12</v>
      </c>
      <c r="F1137" s="8">
        <f t="shared" si="158"/>
        <v>3</v>
      </c>
      <c r="G1137" s="8">
        <f t="shared" si="155"/>
        <v>19</v>
      </c>
      <c r="H1137" t="str">
        <f t="shared" si="159"/>
        <v>星泽主动技能3等级11</v>
      </c>
      <c r="I1137" t="str">
        <f t="shared" si="160"/>
        <v>星泽主动技能3等级12</v>
      </c>
      <c r="J1137" s="1">
        <v>1131</v>
      </c>
      <c r="K1137" s="1" t="e">
        <f>VLOOKUP(H1137,主动技能!$A:$B,2,FALSE)</f>
        <v>#N/A</v>
      </c>
      <c r="L1137" s="1">
        <f>_xlfn.IFNA(VLOOKUP(I1137,主动技能!$A:$B,2,FALSE),0)</f>
        <v>0</v>
      </c>
      <c r="M1137">
        <f t="shared" si="161"/>
        <v>33</v>
      </c>
      <c r="N1137" s="1" t="s">
        <v>249</v>
      </c>
      <c r="O1137" s="1">
        <f t="shared" si="162"/>
        <v>141</v>
      </c>
      <c r="P1137" s="1" t="s">
        <v>250</v>
      </c>
      <c r="Q1137" s="1" t="s">
        <v>250</v>
      </c>
    </row>
    <row r="1138" spans="2:17" x14ac:dyDescent="0.15">
      <c r="B1138" s="8" t="str">
        <f>VLOOKUP(G1138,角色!A:B,2,FALSE)</f>
        <v>星泽</v>
      </c>
      <c r="C1138" s="8" t="str">
        <f t="shared" si="154"/>
        <v>主动技能3</v>
      </c>
      <c r="D1138" s="8">
        <f t="shared" si="156"/>
        <v>12</v>
      </c>
      <c r="E1138" s="8">
        <f t="shared" si="157"/>
        <v>13</v>
      </c>
      <c r="F1138" s="8">
        <f t="shared" si="158"/>
        <v>3</v>
      </c>
      <c r="G1138" s="8">
        <f t="shared" si="155"/>
        <v>19</v>
      </c>
      <c r="H1138" t="str">
        <f t="shared" si="159"/>
        <v>星泽主动技能3等级12</v>
      </c>
      <c r="I1138" t="str">
        <f t="shared" si="160"/>
        <v>星泽主动技能3等级13</v>
      </c>
      <c r="J1138" s="1">
        <v>1132</v>
      </c>
      <c r="K1138" s="1" t="e">
        <f>VLOOKUP(H1138,主动技能!$A:$B,2,FALSE)</f>
        <v>#N/A</v>
      </c>
      <c r="L1138" s="1">
        <f>_xlfn.IFNA(VLOOKUP(I1138,主动技能!$A:$B,2,FALSE),0)</f>
        <v>0</v>
      </c>
      <c r="M1138">
        <f t="shared" si="161"/>
        <v>36</v>
      </c>
      <c r="N1138" s="1" t="s">
        <v>249</v>
      </c>
      <c r="O1138" s="1">
        <f t="shared" si="162"/>
        <v>142</v>
      </c>
      <c r="P1138" s="1" t="s">
        <v>250</v>
      </c>
      <c r="Q1138" s="1" t="s">
        <v>250</v>
      </c>
    </row>
    <row r="1139" spans="2:17" x14ac:dyDescent="0.15">
      <c r="B1139" s="8" t="str">
        <f>VLOOKUP(G1139,角色!A:B,2,FALSE)</f>
        <v>星泽</v>
      </c>
      <c r="C1139" s="8" t="str">
        <f t="shared" si="154"/>
        <v>主动技能3</v>
      </c>
      <c r="D1139" s="8">
        <f t="shared" si="156"/>
        <v>13</v>
      </c>
      <c r="E1139" s="8">
        <f t="shared" si="157"/>
        <v>14</v>
      </c>
      <c r="F1139" s="8">
        <f t="shared" si="158"/>
        <v>3</v>
      </c>
      <c r="G1139" s="8">
        <f t="shared" si="155"/>
        <v>19</v>
      </c>
      <c r="H1139" t="str">
        <f t="shared" si="159"/>
        <v>星泽主动技能3等级13</v>
      </c>
      <c r="I1139" t="str">
        <f t="shared" si="160"/>
        <v>星泽主动技能3等级14</v>
      </c>
      <c r="J1139" s="1">
        <v>1133</v>
      </c>
      <c r="K1139" s="1" t="e">
        <f>VLOOKUP(H1139,主动技能!$A:$B,2,FALSE)</f>
        <v>#N/A</v>
      </c>
      <c r="L1139" s="1">
        <f>_xlfn.IFNA(VLOOKUP(I1139,主动技能!$A:$B,2,FALSE),0)</f>
        <v>0</v>
      </c>
      <c r="M1139">
        <f t="shared" si="161"/>
        <v>39</v>
      </c>
      <c r="N1139" s="1" t="s">
        <v>249</v>
      </c>
      <c r="O1139" s="1">
        <f t="shared" si="162"/>
        <v>143</v>
      </c>
      <c r="P1139" s="1" t="s">
        <v>250</v>
      </c>
      <c r="Q1139" s="1" t="s">
        <v>250</v>
      </c>
    </row>
    <row r="1140" spans="2:17" x14ac:dyDescent="0.15">
      <c r="B1140" s="8" t="str">
        <f>VLOOKUP(G1140,角色!A:B,2,FALSE)</f>
        <v>星泽</v>
      </c>
      <c r="C1140" s="8" t="str">
        <f t="shared" si="154"/>
        <v>主动技能3</v>
      </c>
      <c r="D1140" s="8">
        <f t="shared" si="156"/>
        <v>14</v>
      </c>
      <c r="E1140" s="8">
        <f t="shared" si="157"/>
        <v>15</v>
      </c>
      <c r="F1140" s="8">
        <f t="shared" si="158"/>
        <v>3</v>
      </c>
      <c r="G1140" s="8">
        <f t="shared" si="155"/>
        <v>19</v>
      </c>
      <c r="H1140" t="str">
        <f t="shared" si="159"/>
        <v>星泽主动技能3等级14</v>
      </c>
      <c r="I1140" t="str">
        <f t="shared" si="160"/>
        <v>星泽主动技能3等级15</v>
      </c>
      <c r="J1140" s="1">
        <v>1134</v>
      </c>
      <c r="K1140" s="1" t="e">
        <f>VLOOKUP(H1140,主动技能!$A:$B,2,FALSE)</f>
        <v>#N/A</v>
      </c>
      <c r="L1140" s="1">
        <f>_xlfn.IFNA(VLOOKUP(I1140,主动技能!$A:$B,2,FALSE),0)</f>
        <v>0</v>
      </c>
      <c r="M1140">
        <f t="shared" si="161"/>
        <v>42</v>
      </c>
      <c r="N1140" s="1" t="s">
        <v>249</v>
      </c>
      <c r="O1140" s="1">
        <f t="shared" si="162"/>
        <v>144</v>
      </c>
      <c r="P1140" s="1" t="s">
        <v>250</v>
      </c>
      <c r="Q1140" s="1" t="s">
        <v>250</v>
      </c>
    </row>
    <row r="1141" spans="2:17" x14ac:dyDescent="0.15">
      <c r="B1141" s="8" t="str">
        <f>VLOOKUP(G1141,角色!A:B,2,FALSE)</f>
        <v>星泽</v>
      </c>
      <c r="C1141" s="8" t="str">
        <f t="shared" si="154"/>
        <v>主动技能3</v>
      </c>
      <c r="D1141" s="8">
        <f t="shared" si="156"/>
        <v>15</v>
      </c>
      <c r="E1141" s="8">
        <f t="shared" si="157"/>
        <v>16</v>
      </c>
      <c r="F1141" s="8">
        <f t="shared" si="158"/>
        <v>3</v>
      </c>
      <c r="G1141" s="8">
        <f t="shared" si="155"/>
        <v>19</v>
      </c>
      <c r="H1141" t="str">
        <f t="shared" si="159"/>
        <v>星泽主动技能3等级15</v>
      </c>
      <c r="I1141" t="str">
        <f t="shared" si="160"/>
        <v>星泽主动技能3等级16</v>
      </c>
      <c r="J1141" s="1">
        <v>1135</v>
      </c>
      <c r="K1141" s="1" t="e">
        <f>VLOOKUP(H1141,主动技能!$A:$B,2,FALSE)</f>
        <v>#N/A</v>
      </c>
      <c r="L1141" s="1">
        <f>_xlfn.IFNA(VLOOKUP(I1141,主动技能!$A:$B,2,FALSE),0)</f>
        <v>0</v>
      </c>
      <c r="M1141">
        <f t="shared" si="161"/>
        <v>45</v>
      </c>
      <c r="N1141" s="1" t="s">
        <v>249</v>
      </c>
      <c r="O1141" s="1">
        <f t="shared" si="162"/>
        <v>145</v>
      </c>
      <c r="P1141" s="1" t="s">
        <v>250</v>
      </c>
      <c r="Q1141" s="1" t="s">
        <v>250</v>
      </c>
    </row>
    <row r="1142" spans="2:17" x14ac:dyDescent="0.15">
      <c r="B1142" s="8" t="str">
        <f>VLOOKUP(G1142,角色!A:B,2,FALSE)</f>
        <v>星泽</v>
      </c>
      <c r="C1142" s="8" t="str">
        <f t="shared" si="154"/>
        <v>主动技能3</v>
      </c>
      <c r="D1142" s="8">
        <f t="shared" si="156"/>
        <v>16</v>
      </c>
      <c r="E1142" s="8">
        <f t="shared" si="157"/>
        <v>17</v>
      </c>
      <c r="F1142" s="8">
        <f t="shared" si="158"/>
        <v>3</v>
      </c>
      <c r="G1142" s="8">
        <f t="shared" si="155"/>
        <v>19</v>
      </c>
      <c r="H1142" t="str">
        <f t="shared" si="159"/>
        <v>星泽主动技能3等级16</v>
      </c>
      <c r="I1142" t="str">
        <f t="shared" si="160"/>
        <v>星泽主动技能3等级17</v>
      </c>
      <c r="J1142" s="1">
        <v>1136</v>
      </c>
      <c r="K1142" s="1" t="e">
        <f>VLOOKUP(H1142,主动技能!$A:$B,2,FALSE)</f>
        <v>#N/A</v>
      </c>
      <c r="L1142" s="1">
        <f>_xlfn.IFNA(VLOOKUP(I1142,主动技能!$A:$B,2,FALSE),0)</f>
        <v>0</v>
      </c>
      <c r="M1142">
        <f t="shared" si="161"/>
        <v>48</v>
      </c>
      <c r="N1142" s="1" t="s">
        <v>249</v>
      </c>
      <c r="O1142" s="1">
        <f t="shared" si="162"/>
        <v>146</v>
      </c>
      <c r="P1142" s="1" t="s">
        <v>250</v>
      </c>
      <c r="Q1142" s="1" t="s">
        <v>250</v>
      </c>
    </row>
    <row r="1143" spans="2:17" x14ac:dyDescent="0.15">
      <c r="B1143" s="8" t="str">
        <f>VLOOKUP(G1143,角色!A:B,2,FALSE)</f>
        <v>星泽</v>
      </c>
      <c r="C1143" s="8" t="str">
        <f t="shared" si="154"/>
        <v>主动技能3</v>
      </c>
      <c r="D1143" s="8">
        <f t="shared" si="156"/>
        <v>17</v>
      </c>
      <c r="E1143" s="8">
        <f t="shared" si="157"/>
        <v>18</v>
      </c>
      <c r="F1143" s="8">
        <f t="shared" si="158"/>
        <v>3</v>
      </c>
      <c r="G1143" s="8">
        <f t="shared" si="155"/>
        <v>19</v>
      </c>
      <c r="H1143" t="str">
        <f t="shared" si="159"/>
        <v>星泽主动技能3等级17</v>
      </c>
      <c r="I1143" t="str">
        <f t="shared" si="160"/>
        <v>星泽主动技能3等级18</v>
      </c>
      <c r="J1143" s="1">
        <v>1137</v>
      </c>
      <c r="K1143" s="1" t="e">
        <f>VLOOKUP(H1143,主动技能!$A:$B,2,FALSE)</f>
        <v>#N/A</v>
      </c>
      <c r="L1143" s="1">
        <f>_xlfn.IFNA(VLOOKUP(I1143,主动技能!$A:$B,2,FALSE),0)</f>
        <v>0</v>
      </c>
      <c r="M1143">
        <f t="shared" si="161"/>
        <v>51</v>
      </c>
      <c r="N1143" s="1" t="s">
        <v>249</v>
      </c>
      <c r="O1143" s="1">
        <f t="shared" si="162"/>
        <v>147</v>
      </c>
      <c r="P1143" s="1" t="s">
        <v>250</v>
      </c>
      <c r="Q1143" s="1" t="s">
        <v>250</v>
      </c>
    </row>
    <row r="1144" spans="2:17" x14ac:dyDescent="0.15">
      <c r="B1144" s="8" t="str">
        <f>VLOOKUP(G1144,角色!A:B,2,FALSE)</f>
        <v>星泽</v>
      </c>
      <c r="C1144" s="8" t="str">
        <f t="shared" si="154"/>
        <v>主动技能3</v>
      </c>
      <c r="D1144" s="8">
        <f t="shared" si="156"/>
        <v>18</v>
      </c>
      <c r="E1144" s="8">
        <f t="shared" si="157"/>
        <v>19</v>
      </c>
      <c r="F1144" s="8">
        <f t="shared" si="158"/>
        <v>3</v>
      </c>
      <c r="G1144" s="8">
        <f t="shared" si="155"/>
        <v>19</v>
      </c>
      <c r="H1144" t="str">
        <f t="shared" si="159"/>
        <v>星泽主动技能3等级18</v>
      </c>
      <c r="I1144" t="str">
        <f t="shared" si="160"/>
        <v>星泽主动技能3等级19</v>
      </c>
      <c r="J1144" s="1">
        <v>1138</v>
      </c>
      <c r="K1144" s="1" t="e">
        <f>VLOOKUP(H1144,主动技能!$A:$B,2,FALSE)</f>
        <v>#N/A</v>
      </c>
      <c r="L1144" s="1">
        <f>_xlfn.IFNA(VLOOKUP(I1144,主动技能!$A:$B,2,FALSE),0)</f>
        <v>0</v>
      </c>
      <c r="M1144">
        <f t="shared" si="161"/>
        <v>54</v>
      </c>
      <c r="N1144" s="1" t="s">
        <v>249</v>
      </c>
      <c r="O1144" s="1">
        <f t="shared" si="162"/>
        <v>148</v>
      </c>
      <c r="P1144" s="1" t="s">
        <v>250</v>
      </c>
      <c r="Q1144" s="1" t="s">
        <v>250</v>
      </c>
    </row>
    <row r="1145" spans="2:17" x14ac:dyDescent="0.15">
      <c r="B1145" s="8" t="str">
        <f>VLOOKUP(G1145,角色!A:B,2,FALSE)</f>
        <v>星泽</v>
      </c>
      <c r="C1145" s="8" t="str">
        <f t="shared" si="154"/>
        <v>主动技能3</v>
      </c>
      <c r="D1145" s="8">
        <f t="shared" si="156"/>
        <v>19</v>
      </c>
      <c r="E1145" s="8">
        <f t="shared" si="157"/>
        <v>20</v>
      </c>
      <c r="F1145" s="8">
        <f t="shared" si="158"/>
        <v>3</v>
      </c>
      <c r="G1145" s="8">
        <f t="shared" si="155"/>
        <v>19</v>
      </c>
      <c r="H1145" t="str">
        <f t="shared" si="159"/>
        <v>星泽主动技能3等级19</v>
      </c>
      <c r="I1145" t="str">
        <f t="shared" si="160"/>
        <v>星泽主动技能3等级20</v>
      </c>
      <c r="J1145" s="1">
        <v>1139</v>
      </c>
      <c r="K1145" s="1" t="e">
        <f>VLOOKUP(H1145,主动技能!$A:$B,2,FALSE)</f>
        <v>#N/A</v>
      </c>
      <c r="L1145" s="1">
        <f>_xlfn.IFNA(VLOOKUP(I1145,主动技能!$A:$B,2,FALSE),0)</f>
        <v>0</v>
      </c>
      <c r="M1145">
        <f t="shared" si="161"/>
        <v>57</v>
      </c>
      <c r="N1145" s="1" t="s">
        <v>249</v>
      </c>
      <c r="O1145" s="1">
        <f t="shared" si="162"/>
        <v>149</v>
      </c>
      <c r="P1145" s="1" t="s">
        <v>250</v>
      </c>
      <c r="Q1145" s="1" t="s">
        <v>250</v>
      </c>
    </row>
    <row r="1146" spans="2:17" x14ac:dyDescent="0.15">
      <c r="B1146" s="8" t="str">
        <f>VLOOKUP(G1146,角色!A:B,2,FALSE)</f>
        <v>星泽</v>
      </c>
      <c r="C1146" s="8" t="str">
        <f t="shared" si="154"/>
        <v>主动技能3</v>
      </c>
      <c r="D1146" s="8">
        <f t="shared" si="156"/>
        <v>20</v>
      </c>
      <c r="E1146" s="8">
        <f t="shared" si="157"/>
        <v>21</v>
      </c>
      <c r="F1146" s="8">
        <f t="shared" si="158"/>
        <v>3</v>
      </c>
      <c r="G1146" s="8">
        <f t="shared" si="155"/>
        <v>19</v>
      </c>
      <c r="H1146" t="str">
        <f t="shared" si="159"/>
        <v>星泽主动技能3等级20</v>
      </c>
      <c r="I1146" t="str">
        <f t="shared" si="160"/>
        <v>星泽主动技能3等级21</v>
      </c>
      <c r="J1146" s="1">
        <v>1140</v>
      </c>
      <c r="K1146" s="1" t="e">
        <f>VLOOKUP(H1146,主动技能!$A:$B,2,FALSE)</f>
        <v>#N/A</v>
      </c>
      <c r="L1146" s="1">
        <f>_xlfn.IFNA(VLOOKUP(I1146,主动技能!$A:$B,2,FALSE),0)</f>
        <v>0</v>
      </c>
      <c r="M1146">
        <f t="shared" si="161"/>
        <v>60</v>
      </c>
      <c r="N1146" s="1" t="s">
        <v>249</v>
      </c>
      <c r="O1146" s="1">
        <f t="shared" si="162"/>
        <v>150</v>
      </c>
      <c r="P1146" s="1" t="s">
        <v>250</v>
      </c>
      <c r="Q1146" s="1" t="s">
        <v>250</v>
      </c>
    </row>
    <row r="1147" spans="2:17" x14ac:dyDescent="0.15">
      <c r="B1147" s="8" t="str">
        <f>VLOOKUP(G1147,角色!A:B,2,FALSE)</f>
        <v>释</v>
      </c>
      <c r="C1147" s="8" t="str">
        <f t="shared" si="154"/>
        <v>主动技能1</v>
      </c>
      <c r="D1147" s="8">
        <f t="shared" si="156"/>
        <v>1</v>
      </c>
      <c r="E1147" s="8">
        <f t="shared" si="157"/>
        <v>2</v>
      </c>
      <c r="F1147" s="8">
        <f t="shared" si="158"/>
        <v>1</v>
      </c>
      <c r="G1147" s="8">
        <f t="shared" si="155"/>
        <v>20</v>
      </c>
      <c r="H1147" t="str">
        <f t="shared" si="159"/>
        <v>释主动技能1等级1</v>
      </c>
      <c r="I1147" t="str">
        <f t="shared" si="160"/>
        <v>释主动技能1等级2</v>
      </c>
      <c r="J1147" s="1">
        <v>1141</v>
      </c>
      <c r="K1147" s="1" t="e">
        <f>VLOOKUP(H1147,主动技能!$A:$B,2,FALSE)</f>
        <v>#N/A</v>
      </c>
      <c r="L1147" s="1">
        <f>_xlfn.IFNA(VLOOKUP(I1147,主动技能!$A:$B,2,FALSE),0)</f>
        <v>0</v>
      </c>
      <c r="M1147">
        <f t="shared" si="161"/>
        <v>3</v>
      </c>
      <c r="N1147" s="1" t="s">
        <v>249</v>
      </c>
      <c r="O1147" s="1">
        <f t="shared" si="162"/>
        <v>151</v>
      </c>
      <c r="P1147" s="1" t="s">
        <v>250</v>
      </c>
      <c r="Q1147" s="1" t="s">
        <v>250</v>
      </c>
    </row>
    <row r="1148" spans="2:17" x14ac:dyDescent="0.15">
      <c r="B1148" s="8" t="str">
        <f>VLOOKUP(G1148,角色!A:B,2,FALSE)</f>
        <v>释</v>
      </c>
      <c r="C1148" s="8" t="str">
        <f t="shared" si="154"/>
        <v>主动技能1</v>
      </c>
      <c r="D1148" s="8">
        <f t="shared" si="156"/>
        <v>2</v>
      </c>
      <c r="E1148" s="8">
        <f t="shared" si="157"/>
        <v>3</v>
      </c>
      <c r="F1148" s="8">
        <f t="shared" si="158"/>
        <v>1</v>
      </c>
      <c r="G1148" s="8">
        <f t="shared" si="155"/>
        <v>20</v>
      </c>
      <c r="H1148" t="str">
        <f t="shared" si="159"/>
        <v>释主动技能1等级2</v>
      </c>
      <c r="I1148" t="str">
        <f t="shared" si="160"/>
        <v>释主动技能1等级3</v>
      </c>
      <c r="J1148" s="1">
        <v>1142</v>
      </c>
      <c r="K1148" s="1" t="e">
        <f>VLOOKUP(H1148,主动技能!$A:$B,2,FALSE)</f>
        <v>#N/A</v>
      </c>
      <c r="L1148" s="1">
        <f>_xlfn.IFNA(VLOOKUP(I1148,主动技能!$A:$B,2,FALSE),0)</f>
        <v>0</v>
      </c>
      <c r="M1148">
        <f t="shared" si="161"/>
        <v>6</v>
      </c>
      <c r="N1148" s="1" t="s">
        <v>249</v>
      </c>
      <c r="O1148" s="1">
        <f t="shared" si="162"/>
        <v>152</v>
      </c>
      <c r="P1148" s="1" t="s">
        <v>250</v>
      </c>
      <c r="Q1148" s="1" t="s">
        <v>250</v>
      </c>
    </row>
    <row r="1149" spans="2:17" x14ac:dyDescent="0.15">
      <c r="B1149" s="8" t="str">
        <f>VLOOKUP(G1149,角色!A:B,2,FALSE)</f>
        <v>释</v>
      </c>
      <c r="C1149" s="8" t="str">
        <f t="shared" si="154"/>
        <v>主动技能1</v>
      </c>
      <c r="D1149" s="8">
        <f t="shared" si="156"/>
        <v>3</v>
      </c>
      <c r="E1149" s="8">
        <f t="shared" si="157"/>
        <v>4</v>
      </c>
      <c r="F1149" s="8">
        <f t="shared" si="158"/>
        <v>1</v>
      </c>
      <c r="G1149" s="8">
        <f t="shared" si="155"/>
        <v>20</v>
      </c>
      <c r="H1149" t="str">
        <f t="shared" si="159"/>
        <v>释主动技能1等级3</v>
      </c>
      <c r="I1149" t="str">
        <f t="shared" si="160"/>
        <v>释主动技能1等级4</v>
      </c>
      <c r="J1149" s="1">
        <v>1143</v>
      </c>
      <c r="K1149" s="1" t="e">
        <f>VLOOKUP(H1149,主动技能!$A:$B,2,FALSE)</f>
        <v>#N/A</v>
      </c>
      <c r="L1149" s="1">
        <f>_xlfn.IFNA(VLOOKUP(I1149,主动技能!$A:$B,2,FALSE),0)</f>
        <v>0</v>
      </c>
      <c r="M1149">
        <f t="shared" si="161"/>
        <v>9</v>
      </c>
      <c r="N1149" s="1" t="s">
        <v>249</v>
      </c>
      <c r="O1149" s="1">
        <f t="shared" si="162"/>
        <v>153</v>
      </c>
      <c r="P1149" s="1" t="s">
        <v>250</v>
      </c>
      <c r="Q1149" s="1" t="s">
        <v>250</v>
      </c>
    </row>
    <row r="1150" spans="2:17" x14ac:dyDescent="0.15">
      <c r="B1150" s="8" t="str">
        <f>VLOOKUP(G1150,角色!A:B,2,FALSE)</f>
        <v>释</v>
      </c>
      <c r="C1150" s="8" t="str">
        <f t="shared" si="154"/>
        <v>主动技能1</v>
      </c>
      <c r="D1150" s="8">
        <f t="shared" si="156"/>
        <v>4</v>
      </c>
      <c r="E1150" s="8">
        <f t="shared" si="157"/>
        <v>5</v>
      </c>
      <c r="F1150" s="8">
        <f t="shared" si="158"/>
        <v>1</v>
      </c>
      <c r="G1150" s="8">
        <f t="shared" si="155"/>
        <v>20</v>
      </c>
      <c r="H1150" t="str">
        <f t="shared" si="159"/>
        <v>释主动技能1等级4</v>
      </c>
      <c r="I1150" t="str">
        <f t="shared" si="160"/>
        <v>释主动技能1等级5</v>
      </c>
      <c r="J1150" s="1">
        <v>1144</v>
      </c>
      <c r="K1150" s="1" t="e">
        <f>VLOOKUP(H1150,主动技能!$A:$B,2,FALSE)</f>
        <v>#N/A</v>
      </c>
      <c r="L1150" s="1">
        <f>_xlfn.IFNA(VLOOKUP(I1150,主动技能!$A:$B,2,FALSE),0)</f>
        <v>0</v>
      </c>
      <c r="M1150">
        <f t="shared" si="161"/>
        <v>12</v>
      </c>
      <c r="N1150" s="1" t="s">
        <v>249</v>
      </c>
      <c r="O1150" s="1">
        <f t="shared" si="162"/>
        <v>154</v>
      </c>
      <c r="P1150" s="1" t="s">
        <v>250</v>
      </c>
      <c r="Q1150" s="1" t="s">
        <v>250</v>
      </c>
    </row>
    <row r="1151" spans="2:17" x14ac:dyDescent="0.15">
      <c r="B1151" s="8" t="str">
        <f>VLOOKUP(G1151,角色!A:B,2,FALSE)</f>
        <v>释</v>
      </c>
      <c r="C1151" s="8" t="str">
        <f t="shared" si="154"/>
        <v>主动技能1</v>
      </c>
      <c r="D1151" s="8">
        <f t="shared" si="156"/>
        <v>5</v>
      </c>
      <c r="E1151" s="8">
        <f t="shared" si="157"/>
        <v>6</v>
      </c>
      <c r="F1151" s="8">
        <f t="shared" si="158"/>
        <v>1</v>
      </c>
      <c r="G1151" s="8">
        <f t="shared" si="155"/>
        <v>20</v>
      </c>
      <c r="H1151" t="str">
        <f t="shared" si="159"/>
        <v>释主动技能1等级5</v>
      </c>
      <c r="I1151" t="str">
        <f t="shared" si="160"/>
        <v>释主动技能1等级6</v>
      </c>
      <c r="J1151" s="1">
        <v>1145</v>
      </c>
      <c r="K1151" s="1" t="e">
        <f>VLOOKUP(H1151,主动技能!$A:$B,2,FALSE)</f>
        <v>#N/A</v>
      </c>
      <c r="L1151" s="1">
        <f>_xlfn.IFNA(VLOOKUP(I1151,主动技能!$A:$B,2,FALSE),0)</f>
        <v>0</v>
      </c>
      <c r="M1151">
        <f t="shared" si="161"/>
        <v>15</v>
      </c>
      <c r="N1151" s="1" t="s">
        <v>249</v>
      </c>
      <c r="O1151" s="1">
        <f t="shared" si="162"/>
        <v>155</v>
      </c>
      <c r="P1151" s="1" t="s">
        <v>250</v>
      </c>
      <c r="Q1151" s="1" t="s">
        <v>250</v>
      </c>
    </row>
    <row r="1152" spans="2:17" x14ac:dyDescent="0.15">
      <c r="B1152" s="8" t="str">
        <f>VLOOKUP(G1152,角色!A:B,2,FALSE)</f>
        <v>释</v>
      </c>
      <c r="C1152" s="8" t="str">
        <f t="shared" si="154"/>
        <v>主动技能1</v>
      </c>
      <c r="D1152" s="8">
        <f t="shared" si="156"/>
        <v>6</v>
      </c>
      <c r="E1152" s="8">
        <f t="shared" si="157"/>
        <v>7</v>
      </c>
      <c r="F1152" s="8">
        <f t="shared" si="158"/>
        <v>1</v>
      </c>
      <c r="G1152" s="8">
        <f t="shared" si="155"/>
        <v>20</v>
      </c>
      <c r="H1152" t="str">
        <f t="shared" si="159"/>
        <v>释主动技能1等级6</v>
      </c>
      <c r="I1152" t="str">
        <f t="shared" si="160"/>
        <v>释主动技能1等级7</v>
      </c>
      <c r="J1152" s="1">
        <v>1146</v>
      </c>
      <c r="K1152" s="1" t="e">
        <f>VLOOKUP(H1152,主动技能!$A:$B,2,FALSE)</f>
        <v>#N/A</v>
      </c>
      <c r="L1152" s="1">
        <f>_xlfn.IFNA(VLOOKUP(I1152,主动技能!$A:$B,2,FALSE),0)</f>
        <v>0</v>
      </c>
      <c r="M1152">
        <f t="shared" si="161"/>
        <v>18</v>
      </c>
      <c r="N1152" s="1" t="s">
        <v>249</v>
      </c>
      <c r="O1152" s="1">
        <f t="shared" si="162"/>
        <v>156</v>
      </c>
      <c r="P1152" s="1" t="s">
        <v>250</v>
      </c>
      <c r="Q1152" s="1" t="s">
        <v>250</v>
      </c>
    </row>
    <row r="1153" spans="2:17" x14ac:dyDescent="0.15">
      <c r="B1153" s="8" t="str">
        <f>VLOOKUP(G1153,角色!A:B,2,FALSE)</f>
        <v>释</v>
      </c>
      <c r="C1153" s="8" t="str">
        <f t="shared" si="154"/>
        <v>主动技能1</v>
      </c>
      <c r="D1153" s="8">
        <f t="shared" si="156"/>
        <v>7</v>
      </c>
      <c r="E1153" s="8">
        <f t="shared" si="157"/>
        <v>8</v>
      </c>
      <c r="F1153" s="8">
        <f t="shared" si="158"/>
        <v>1</v>
      </c>
      <c r="G1153" s="8">
        <f t="shared" si="155"/>
        <v>20</v>
      </c>
      <c r="H1153" t="str">
        <f t="shared" si="159"/>
        <v>释主动技能1等级7</v>
      </c>
      <c r="I1153" t="str">
        <f t="shared" si="160"/>
        <v>释主动技能1等级8</v>
      </c>
      <c r="J1153" s="1">
        <v>1147</v>
      </c>
      <c r="K1153" s="1" t="e">
        <f>VLOOKUP(H1153,主动技能!$A:$B,2,FALSE)</f>
        <v>#N/A</v>
      </c>
      <c r="L1153" s="1">
        <f>_xlfn.IFNA(VLOOKUP(I1153,主动技能!$A:$B,2,FALSE),0)</f>
        <v>0</v>
      </c>
      <c r="M1153">
        <f t="shared" si="161"/>
        <v>21</v>
      </c>
      <c r="N1153" s="1" t="s">
        <v>249</v>
      </c>
      <c r="O1153" s="1">
        <f t="shared" si="162"/>
        <v>157</v>
      </c>
      <c r="P1153" s="1" t="s">
        <v>250</v>
      </c>
      <c r="Q1153" s="1" t="s">
        <v>250</v>
      </c>
    </row>
    <row r="1154" spans="2:17" x14ac:dyDescent="0.15">
      <c r="B1154" s="8" t="str">
        <f>VLOOKUP(G1154,角色!A:B,2,FALSE)</f>
        <v>释</v>
      </c>
      <c r="C1154" s="8" t="str">
        <f t="shared" si="154"/>
        <v>主动技能1</v>
      </c>
      <c r="D1154" s="8">
        <f t="shared" si="156"/>
        <v>8</v>
      </c>
      <c r="E1154" s="8">
        <f t="shared" si="157"/>
        <v>9</v>
      </c>
      <c r="F1154" s="8">
        <f t="shared" si="158"/>
        <v>1</v>
      </c>
      <c r="G1154" s="8">
        <f t="shared" si="155"/>
        <v>20</v>
      </c>
      <c r="H1154" t="str">
        <f t="shared" si="159"/>
        <v>释主动技能1等级8</v>
      </c>
      <c r="I1154" t="str">
        <f t="shared" si="160"/>
        <v>释主动技能1等级9</v>
      </c>
      <c r="J1154" s="1">
        <v>1148</v>
      </c>
      <c r="K1154" s="1" t="e">
        <f>VLOOKUP(H1154,主动技能!$A:$B,2,FALSE)</f>
        <v>#N/A</v>
      </c>
      <c r="L1154" s="1">
        <f>_xlfn.IFNA(VLOOKUP(I1154,主动技能!$A:$B,2,FALSE),0)</f>
        <v>0</v>
      </c>
      <c r="M1154">
        <f t="shared" si="161"/>
        <v>24</v>
      </c>
      <c r="N1154" s="1" t="s">
        <v>249</v>
      </c>
      <c r="O1154" s="1">
        <f t="shared" si="162"/>
        <v>158</v>
      </c>
      <c r="P1154" s="1" t="s">
        <v>250</v>
      </c>
      <c r="Q1154" s="1" t="s">
        <v>250</v>
      </c>
    </row>
    <row r="1155" spans="2:17" x14ac:dyDescent="0.15">
      <c r="B1155" s="8" t="str">
        <f>VLOOKUP(G1155,角色!A:B,2,FALSE)</f>
        <v>释</v>
      </c>
      <c r="C1155" s="8" t="str">
        <f t="shared" si="154"/>
        <v>主动技能1</v>
      </c>
      <c r="D1155" s="8">
        <f t="shared" si="156"/>
        <v>9</v>
      </c>
      <c r="E1155" s="8">
        <f t="shared" si="157"/>
        <v>10</v>
      </c>
      <c r="F1155" s="8">
        <f t="shared" si="158"/>
        <v>1</v>
      </c>
      <c r="G1155" s="8">
        <f t="shared" si="155"/>
        <v>20</v>
      </c>
      <c r="H1155" t="str">
        <f t="shared" si="159"/>
        <v>释主动技能1等级9</v>
      </c>
      <c r="I1155" t="str">
        <f t="shared" si="160"/>
        <v>释主动技能1等级10</v>
      </c>
      <c r="J1155" s="1">
        <v>1149</v>
      </c>
      <c r="K1155" s="1" t="e">
        <f>VLOOKUP(H1155,主动技能!$A:$B,2,FALSE)</f>
        <v>#N/A</v>
      </c>
      <c r="L1155" s="1">
        <f>_xlfn.IFNA(VLOOKUP(I1155,主动技能!$A:$B,2,FALSE),0)</f>
        <v>0</v>
      </c>
      <c r="M1155">
        <f t="shared" si="161"/>
        <v>27</v>
      </c>
      <c r="N1155" s="1" t="s">
        <v>249</v>
      </c>
      <c r="O1155" s="1">
        <f t="shared" si="162"/>
        <v>159</v>
      </c>
      <c r="P1155" s="1" t="s">
        <v>250</v>
      </c>
      <c r="Q1155" s="1" t="s">
        <v>250</v>
      </c>
    </row>
    <row r="1156" spans="2:17" x14ac:dyDescent="0.15">
      <c r="B1156" s="8" t="str">
        <f>VLOOKUP(G1156,角色!A:B,2,FALSE)</f>
        <v>释</v>
      </c>
      <c r="C1156" s="8" t="str">
        <f t="shared" si="154"/>
        <v>主动技能1</v>
      </c>
      <c r="D1156" s="8">
        <f t="shared" si="156"/>
        <v>10</v>
      </c>
      <c r="E1156" s="8">
        <f t="shared" si="157"/>
        <v>11</v>
      </c>
      <c r="F1156" s="8">
        <f t="shared" si="158"/>
        <v>1</v>
      </c>
      <c r="G1156" s="8">
        <f t="shared" si="155"/>
        <v>20</v>
      </c>
      <c r="H1156" t="str">
        <f t="shared" si="159"/>
        <v>释主动技能1等级10</v>
      </c>
      <c r="I1156" t="str">
        <f t="shared" si="160"/>
        <v>释主动技能1等级11</v>
      </c>
      <c r="J1156" s="1">
        <v>1150</v>
      </c>
      <c r="K1156" s="1" t="e">
        <f>VLOOKUP(H1156,主动技能!$A:$B,2,FALSE)</f>
        <v>#N/A</v>
      </c>
      <c r="L1156" s="1">
        <f>_xlfn.IFNA(VLOOKUP(I1156,主动技能!$A:$B,2,FALSE),0)</f>
        <v>0</v>
      </c>
      <c r="M1156">
        <f t="shared" si="161"/>
        <v>30</v>
      </c>
      <c r="N1156" s="1" t="s">
        <v>249</v>
      </c>
      <c r="O1156" s="1">
        <f t="shared" si="162"/>
        <v>160</v>
      </c>
      <c r="P1156" s="1" t="s">
        <v>250</v>
      </c>
      <c r="Q1156" s="1" t="s">
        <v>250</v>
      </c>
    </row>
    <row r="1157" spans="2:17" x14ac:dyDescent="0.15">
      <c r="B1157" s="8" t="str">
        <f>VLOOKUP(G1157,角色!A:B,2,FALSE)</f>
        <v>释</v>
      </c>
      <c r="C1157" s="8" t="str">
        <f t="shared" si="154"/>
        <v>主动技能1</v>
      </c>
      <c r="D1157" s="8">
        <f t="shared" si="156"/>
        <v>11</v>
      </c>
      <c r="E1157" s="8">
        <f t="shared" si="157"/>
        <v>12</v>
      </c>
      <c r="F1157" s="8">
        <f t="shared" si="158"/>
        <v>1</v>
      </c>
      <c r="G1157" s="8">
        <f t="shared" si="155"/>
        <v>20</v>
      </c>
      <c r="H1157" t="str">
        <f t="shared" si="159"/>
        <v>释主动技能1等级11</v>
      </c>
      <c r="I1157" t="str">
        <f t="shared" si="160"/>
        <v>释主动技能1等级12</v>
      </c>
      <c r="J1157" s="1">
        <v>1151</v>
      </c>
      <c r="K1157" s="1" t="e">
        <f>VLOOKUP(H1157,主动技能!$A:$B,2,FALSE)</f>
        <v>#N/A</v>
      </c>
      <c r="L1157" s="1">
        <f>_xlfn.IFNA(VLOOKUP(I1157,主动技能!$A:$B,2,FALSE),0)</f>
        <v>0</v>
      </c>
      <c r="M1157">
        <f t="shared" si="161"/>
        <v>33</v>
      </c>
      <c r="N1157" s="1" t="s">
        <v>249</v>
      </c>
      <c r="O1157" s="1">
        <f t="shared" si="162"/>
        <v>161</v>
      </c>
      <c r="P1157" s="1" t="s">
        <v>250</v>
      </c>
      <c r="Q1157" s="1" t="s">
        <v>250</v>
      </c>
    </row>
    <row r="1158" spans="2:17" x14ac:dyDescent="0.15">
      <c r="B1158" s="8" t="str">
        <f>VLOOKUP(G1158,角色!A:B,2,FALSE)</f>
        <v>释</v>
      </c>
      <c r="C1158" s="8" t="str">
        <f t="shared" si="154"/>
        <v>主动技能1</v>
      </c>
      <c r="D1158" s="8">
        <f t="shared" si="156"/>
        <v>12</v>
      </c>
      <c r="E1158" s="8">
        <f t="shared" si="157"/>
        <v>13</v>
      </c>
      <c r="F1158" s="8">
        <f t="shared" si="158"/>
        <v>1</v>
      </c>
      <c r="G1158" s="8">
        <f t="shared" si="155"/>
        <v>20</v>
      </c>
      <c r="H1158" t="str">
        <f t="shared" si="159"/>
        <v>释主动技能1等级12</v>
      </c>
      <c r="I1158" t="str">
        <f t="shared" si="160"/>
        <v>释主动技能1等级13</v>
      </c>
      <c r="J1158" s="1">
        <v>1152</v>
      </c>
      <c r="K1158" s="1" t="e">
        <f>VLOOKUP(H1158,主动技能!$A:$B,2,FALSE)</f>
        <v>#N/A</v>
      </c>
      <c r="L1158" s="1">
        <f>_xlfn.IFNA(VLOOKUP(I1158,主动技能!$A:$B,2,FALSE),0)</f>
        <v>0</v>
      </c>
      <c r="M1158">
        <f t="shared" si="161"/>
        <v>36</v>
      </c>
      <c r="N1158" s="1" t="s">
        <v>249</v>
      </c>
      <c r="O1158" s="1">
        <f t="shared" si="162"/>
        <v>162</v>
      </c>
      <c r="P1158" s="1" t="s">
        <v>250</v>
      </c>
      <c r="Q1158" s="1" t="s">
        <v>250</v>
      </c>
    </row>
    <row r="1159" spans="2:17" x14ac:dyDescent="0.15">
      <c r="B1159" s="8" t="str">
        <f>VLOOKUP(G1159,角色!A:B,2,FALSE)</f>
        <v>释</v>
      </c>
      <c r="C1159" s="8" t="str">
        <f t="shared" si="154"/>
        <v>主动技能1</v>
      </c>
      <c r="D1159" s="8">
        <f t="shared" si="156"/>
        <v>13</v>
      </c>
      <c r="E1159" s="8">
        <f t="shared" si="157"/>
        <v>14</v>
      </c>
      <c r="F1159" s="8">
        <f t="shared" si="158"/>
        <v>1</v>
      </c>
      <c r="G1159" s="8">
        <f t="shared" si="155"/>
        <v>20</v>
      </c>
      <c r="H1159" t="str">
        <f t="shared" si="159"/>
        <v>释主动技能1等级13</v>
      </c>
      <c r="I1159" t="str">
        <f t="shared" si="160"/>
        <v>释主动技能1等级14</v>
      </c>
      <c r="J1159" s="1">
        <v>1153</v>
      </c>
      <c r="K1159" s="1" t="e">
        <f>VLOOKUP(H1159,主动技能!$A:$B,2,FALSE)</f>
        <v>#N/A</v>
      </c>
      <c r="L1159" s="1">
        <f>_xlfn.IFNA(VLOOKUP(I1159,主动技能!$A:$B,2,FALSE),0)</f>
        <v>0</v>
      </c>
      <c r="M1159">
        <f t="shared" si="161"/>
        <v>39</v>
      </c>
      <c r="N1159" s="1" t="s">
        <v>249</v>
      </c>
      <c r="O1159" s="1">
        <f t="shared" si="162"/>
        <v>163</v>
      </c>
      <c r="P1159" s="1" t="s">
        <v>250</v>
      </c>
      <c r="Q1159" s="1" t="s">
        <v>250</v>
      </c>
    </row>
    <row r="1160" spans="2:17" x14ac:dyDescent="0.15">
      <c r="B1160" s="8" t="str">
        <f>VLOOKUP(G1160,角色!A:B,2,FALSE)</f>
        <v>释</v>
      </c>
      <c r="C1160" s="8" t="str">
        <f t="shared" ref="C1160:C1223" si="163">C$4&amp;F1160</f>
        <v>主动技能1</v>
      </c>
      <c r="D1160" s="8">
        <f t="shared" si="156"/>
        <v>14</v>
      </c>
      <c r="E1160" s="8">
        <f t="shared" si="157"/>
        <v>15</v>
      </c>
      <c r="F1160" s="8">
        <f t="shared" si="158"/>
        <v>1</v>
      </c>
      <c r="G1160" s="8">
        <f t="shared" ref="G1160:G1223" si="164">IF((F1160=1)*(D1160=1),G1159+1,G1159)</f>
        <v>20</v>
      </c>
      <c r="H1160" t="str">
        <f t="shared" si="159"/>
        <v>释主动技能1等级14</v>
      </c>
      <c r="I1160" t="str">
        <f t="shared" si="160"/>
        <v>释主动技能1等级15</v>
      </c>
      <c r="J1160" s="1">
        <v>1154</v>
      </c>
      <c r="K1160" s="1" t="e">
        <f>VLOOKUP(H1160,主动技能!$A:$B,2,FALSE)</f>
        <v>#N/A</v>
      </c>
      <c r="L1160" s="1">
        <f>_xlfn.IFNA(VLOOKUP(I1160,主动技能!$A:$B,2,FALSE),0)</f>
        <v>0</v>
      </c>
      <c r="M1160">
        <f t="shared" si="161"/>
        <v>42</v>
      </c>
      <c r="N1160" s="1" t="s">
        <v>249</v>
      </c>
      <c r="O1160" s="1">
        <f t="shared" si="162"/>
        <v>164</v>
      </c>
      <c r="P1160" s="1" t="s">
        <v>250</v>
      </c>
      <c r="Q1160" s="1" t="s">
        <v>250</v>
      </c>
    </row>
    <row r="1161" spans="2:17" x14ac:dyDescent="0.15">
      <c r="B1161" s="8" t="str">
        <f>VLOOKUP(G1161,角色!A:B,2,FALSE)</f>
        <v>释</v>
      </c>
      <c r="C1161" s="8" t="str">
        <f t="shared" si="163"/>
        <v>主动技能1</v>
      </c>
      <c r="D1161" s="8">
        <f t="shared" ref="D1161:D1224" si="165">IF(D1160=D$5,1,D1160+1)</f>
        <v>15</v>
      </c>
      <c r="E1161" s="8">
        <f t="shared" ref="E1161:E1224" si="166">IF(E1160=E$5,2,E1160+1)</f>
        <v>16</v>
      </c>
      <c r="F1161" s="8">
        <f t="shared" ref="F1161:F1224" si="167">IF(D1161=1,IF(F1160=$F$5,1,F1160+1),F1160)</f>
        <v>1</v>
      </c>
      <c r="G1161" s="8">
        <f t="shared" si="164"/>
        <v>20</v>
      </c>
      <c r="H1161" t="str">
        <f t="shared" si="159"/>
        <v>释主动技能1等级15</v>
      </c>
      <c r="I1161" t="str">
        <f t="shared" si="160"/>
        <v>释主动技能1等级16</v>
      </c>
      <c r="J1161" s="1">
        <v>1155</v>
      </c>
      <c r="K1161" s="1" t="e">
        <f>VLOOKUP(H1161,主动技能!$A:$B,2,FALSE)</f>
        <v>#N/A</v>
      </c>
      <c r="L1161" s="1">
        <f>_xlfn.IFNA(VLOOKUP(I1161,主动技能!$A:$B,2,FALSE),0)</f>
        <v>0</v>
      </c>
      <c r="M1161">
        <f t="shared" si="161"/>
        <v>45</v>
      </c>
      <c r="N1161" s="1" t="s">
        <v>249</v>
      </c>
      <c r="O1161" s="1">
        <f t="shared" si="162"/>
        <v>165</v>
      </c>
      <c r="P1161" s="1" t="s">
        <v>250</v>
      </c>
      <c r="Q1161" s="1" t="s">
        <v>250</v>
      </c>
    </row>
    <row r="1162" spans="2:17" x14ac:dyDescent="0.15">
      <c r="B1162" s="8" t="str">
        <f>VLOOKUP(G1162,角色!A:B,2,FALSE)</f>
        <v>释</v>
      </c>
      <c r="C1162" s="8" t="str">
        <f t="shared" si="163"/>
        <v>主动技能1</v>
      </c>
      <c r="D1162" s="8">
        <f t="shared" si="165"/>
        <v>16</v>
      </c>
      <c r="E1162" s="8">
        <f t="shared" si="166"/>
        <v>17</v>
      </c>
      <c r="F1162" s="8">
        <f t="shared" si="167"/>
        <v>1</v>
      </c>
      <c r="G1162" s="8">
        <f t="shared" si="164"/>
        <v>20</v>
      </c>
      <c r="H1162" t="str">
        <f t="shared" si="159"/>
        <v>释主动技能1等级16</v>
      </c>
      <c r="I1162" t="str">
        <f t="shared" si="160"/>
        <v>释主动技能1等级17</v>
      </c>
      <c r="J1162" s="1">
        <v>1156</v>
      </c>
      <c r="K1162" s="1" t="e">
        <f>VLOOKUP(H1162,主动技能!$A:$B,2,FALSE)</f>
        <v>#N/A</v>
      </c>
      <c r="L1162" s="1">
        <f>_xlfn.IFNA(VLOOKUP(I1162,主动技能!$A:$B,2,FALSE),0)</f>
        <v>0</v>
      </c>
      <c r="M1162">
        <f t="shared" si="161"/>
        <v>48</v>
      </c>
      <c r="N1162" s="1" t="s">
        <v>249</v>
      </c>
      <c r="O1162" s="1">
        <f t="shared" si="162"/>
        <v>166</v>
      </c>
      <c r="P1162" s="1" t="s">
        <v>250</v>
      </c>
      <c r="Q1162" s="1" t="s">
        <v>250</v>
      </c>
    </row>
    <row r="1163" spans="2:17" x14ac:dyDescent="0.15">
      <c r="B1163" s="8" t="str">
        <f>VLOOKUP(G1163,角色!A:B,2,FALSE)</f>
        <v>释</v>
      </c>
      <c r="C1163" s="8" t="str">
        <f t="shared" si="163"/>
        <v>主动技能1</v>
      </c>
      <c r="D1163" s="8">
        <f t="shared" si="165"/>
        <v>17</v>
      </c>
      <c r="E1163" s="8">
        <f t="shared" si="166"/>
        <v>18</v>
      </c>
      <c r="F1163" s="8">
        <f t="shared" si="167"/>
        <v>1</v>
      </c>
      <c r="G1163" s="8">
        <f t="shared" si="164"/>
        <v>20</v>
      </c>
      <c r="H1163" t="str">
        <f t="shared" si="159"/>
        <v>释主动技能1等级17</v>
      </c>
      <c r="I1163" t="str">
        <f t="shared" si="160"/>
        <v>释主动技能1等级18</v>
      </c>
      <c r="J1163" s="1">
        <v>1157</v>
      </c>
      <c r="K1163" s="1" t="e">
        <f>VLOOKUP(H1163,主动技能!$A:$B,2,FALSE)</f>
        <v>#N/A</v>
      </c>
      <c r="L1163" s="1">
        <f>_xlfn.IFNA(VLOOKUP(I1163,主动技能!$A:$B,2,FALSE),0)</f>
        <v>0</v>
      </c>
      <c r="M1163">
        <f t="shared" si="161"/>
        <v>51</v>
      </c>
      <c r="N1163" s="1" t="s">
        <v>249</v>
      </c>
      <c r="O1163" s="1">
        <f t="shared" si="162"/>
        <v>167</v>
      </c>
      <c r="P1163" s="1" t="s">
        <v>250</v>
      </c>
      <c r="Q1163" s="1" t="s">
        <v>250</v>
      </c>
    </row>
    <row r="1164" spans="2:17" x14ac:dyDescent="0.15">
      <c r="B1164" s="8" t="str">
        <f>VLOOKUP(G1164,角色!A:B,2,FALSE)</f>
        <v>释</v>
      </c>
      <c r="C1164" s="8" t="str">
        <f t="shared" si="163"/>
        <v>主动技能1</v>
      </c>
      <c r="D1164" s="8">
        <f t="shared" si="165"/>
        <v>18</v>
      </c>
      <c r="E1164" s="8">
        <f t="shared" si="166"/>
        <v>19</v>
      </c>
      <c r="F1164" s="8">
        <f t="shared" si="167"/>
        <v>1</v>
      </c>
      <c r="G1164" s="8">
        <f t="shared" si="164"/>
        <v>20</v>
      </c>
      <c r="H1164" t="str">
        <f t="shared" si="159"/>
        <v>释主动技能1等级18</v>
      </c>
      <c r="I1164" t="str">
        <f t="shared" si="160"/>
        <v>释主动技能1等级19</v>
      </c>
      <c r="J1164" s="1">
        <v>1158</v>
      </c>
      <c r="K1164" s="1" t="e">
        <f>VLOOKUP(H1164,主动技能!$A:$B,2,FALSE)</f>
        <v>#N/A</v>
      </c>
      <c r="L1164" s="1">
        <f>_xlfn.IFNA(VLOOKUP(I1164,主动技能!$A:$B,2,FALSE),0)</f>
        <v>0</v>
      </c>
      <c r="M1164">
        <f t="shared" si="161"/>
        <v>54</v>
      </c>
      <c r="N1164" s="1" t="s">
        <v>249</v>
      </c>
      <c r="O1164" s="1">
        <f t="shared" si="162"/>
        <v>168</v>
      </c>
      <c r="P1164" s="1" t="s">
        <v>250</v>
      </c>
      <c r="Q1164" s="1" t="s">
        <v>250</v>
      </c>
    </row>
    <row r="1165" spans="2:17" x14ac:dyDescent="0.15">
      <c r="B1165" s="8" t="str">
        <f>VLOOKUP(G1165,角色!A:B,2,FALSE)</f>
        <v>释</v>
      </c>
      <c r="C1165" s="8" t="str">
        <f t="shared" si="163"/>
        <v>主动技能1</v>
      </c>
      <c r="D1165" s="8">
        <f t="shared" si="165"/>
        <v>19</v>
      </c>
      <c r="E1165" s="8">
        <f t="shared" si="166"/>
        <v>20</v>
      </c>
      <c r="F1165" s="8">
        <f t="shared" si="167"/>
        <v>1</v>
      </c>
      <c r="G1165" s="8">
        <f t="shared" si="164"/>
        <v>20</v>
      </c>
      <c r="H1165" t="str">
        <f t="shared" si="159"/>
        <v>释主动技能1等级19</v>
      </c>
      <c r="I1165" t="str">
        <f t="shared" si="160"/>
        <v>释主动技能1等级20</v>
      </c>
      <c r="J1165" s="1">
        <v>1159</v>
      </c>
      <c r="K1165" s="1" t="e">
        <f>VLOOKUP(H1165,主动技能!$A:$B,2,FALSE)</f>
        <v>#N/A</v>
      </c>
      <c r="L1165" s="1">
        <f>_xlfn.IFNA(VLOOKUP(I1165,主动技能!$A:$B,2,FALSE),0)</f>
        <v>0</v>
      </c>
      <c r="M1165">
        <f t="shared" si="161"/>
        <v>57</v>
      </c>
      <c r="N1165" s="1" t="s">
        <v>249</v>
      </c>
      <c r="O1165" s="1">
        <f t="shared" si="162"/>
        <v>169</v>
      </c>
      <c r="P1165" s="1" t="s">
        <v>250</v>
      </c>
      <c r="Q1165" s="1" t="s">
        <v>250</v>
      </c>
    </row>
    <row r="1166" spans="2:17" x14ac:dyDescent="0.15">
      <c r="B1166" s="8" t="str">
        <f>VLOOKUP(G1166,角色!A:B,2,FALSE)</f>
        <v>释</v>
      </c>
      <c r="C1166" s="8" t="str">
        <f t="shared" si="163"/>
        <v>主动技能1</v>
      </c>
      <c r="D1166" s="8">
        <f t="shared" si="165"/>
        <v>20</v>
      </c>
      <c r="E1166" s="8">
        <f t="shared" si="166"/>
        <v>21</v>
      </c>
      <c r="F1166" s="8">
        <f t="shared" si="167"/>
        <v>1</v>
      </c>
      <c r="G1166" s="8">
        <f t="shared" si="164"/>
        <v>20</v>
      </c>
      <c r="H1166" t="str">
        <f t="shared" si="159"/>
        <v>释主动技能1等级20</v>
      </c>
      <c r="I1166" t="str">
        <f t="shared" si="160"/>
        <v>释主动技能1等级21</v>
      </c>
      <c r="J1166" s="1">
        <v>1160</v>
      </c>
      <c r="K1166" s="1" t="e">
        <f>VLOOKUP(H1166,主动技能!$A:$B,2,FALSE)</f>
        <v>#N/A</v>
      </c>
      <c r="L1166" s="1">
        <f>_xlfn.IFNA(VLOOKUP(I1166,主动技能!$A:$B,2,FALSE),0)</f>
        <v>0</v>
      </c>
      <c r="M1166">
        <f t="shared" si="161"/>
        <v>60</v>
      </c>
      <c r="N1166" s="1" t="s">
        <v>249</v>
      </c>
      <c r="O1166" s="1">
        <f t="shared" si="162"/>
        <v>170</v>
      </c>
      <c r="P1166" s="1" t="s">
        <v>250</v>
      </c>
      <c r="Q1166" s="1" t="s">
        <v>250</v>
      </c>
    </row>
    <row r="1167" spans="2:17" x14ac:dyDescent="0.15">
      <c r="B1167" s="8" t="str">
        <f>VLOOKUP(G1167,角色!A:B,2,FALSE)</f>
        <v>释</v>
      </c>
      <c r="C1167" s="8" t="str">
        <f t="shared" si="163"/>
        <v>主动技能2</v>
      </c>
      <c r="D1167" s="8">
        <f t="shared" si="165"/>
        <v>1</v>
      </c>
      <c r="E1167" s="8">
        <f t="shared" si="166"/>
        <v>2</v>
      </c>
      <c r="F1167" s="8">
        <f t="shared" si="167"/>
        <v>2</v>
      </c>
      <c r="G1167" s="8">
        <f t="shared" si="164"/>
        <v>20</v>
      </c>
      <c r="H1167" t="str">
        <f t="shared" si="159"/>
        <v>释主动技能2等级1</v>
      </c>
      <c r="I1167" t="str">
        <f t="shared" si="160"/>
        <v>释主动技能2等级2</v>
      </c>
      <c r="J1167" s="1">
        <v>1161</v>
      </c>
      <c r="K1167" s="1" t="e">
        <f>VLOOKUP(H1167,主动技能!$A:$B,2,FALSE)</f>
        <v>#N/A</v>
      </c>
      <c r="L1167" s="1">
        <f>_xlfn.IFNA(VLOOKUP(I1167,主动技能!$A:$B,2,FALSE),0)</f>
        <v>0</v>
      </c>
      <c r="M1167">
        <f t="shared" si="161"/>
        <v>3</v>
      </c>
      <c r="N1167" s="1" t="s">
        <v>249</v>
      </c>
      <c r="O1167" s="1">
        <f t="shared" si="162"/>
        <v>171</v>
      </c>
      <c r="P1167" s="1" t="s">
        <v>250</v>
      </c>
      <c r="Q1167" s="1" t="s">
        <v>250</v>
      </c>
    </row>
    <row r="1168" spans="2:17" x14ac:dyDescent="0.15">
      <c r="B1168" s="8" t="str">
        <f>VLOOKUP(G1168,角色!A:B,2,FALSE)</f>
        <v>释</v>
      </c>
      <c r="C1168" s="8" t="str">
        <f t="shared" si="163"/>
        <v>主动技能2</v>
      </c>
      <c r="D1168" s="8">
        <f t="shared" si="165"/>
        <v>2</v>
      </c>
      <c r="E1168" s="8">
        <f t="shared" si="166"/>
        <v>3</v>
      </c>
      <c r="F1168" s="8">
        <f t="shared" si="167"/>
        <v>2</v>
      </c>
      <c r="G1168" s="8">
        <f t="shared" si="164"/>
        <v>20</v>
      </c>
      <c r="H1168" t="str">
        <f t="shared" si="159"/>
        <v>释主动技能2等级2</v>
      </c>
      <c r="I1168" t="str">
        <f t="shared" si="160"/>
        <v>释主动技能2等级3</v>
      </c>
      <c r="J1168" s="1">
        <v>1162</v>
      </c>
      <c r="K1168" s="1" t="e">
        <f>VLOOKUP(H1168,主动技能!$A:$B,2,FALSE)</f>
        <v>#N/A</v>
      </c>
      <c r="L1168" s="1">
        <f>_xlfn.IFNA(VLOOKUP(I1168,主动技能!$A:$B,2,FALSE),0)</f>
        <v>0</v>
      </c>
      <c r="M1168">
        <f t="shared" si="161"/>
        <v>6</v>
      </c>
      <c r="N1168" s="1" t="s">
        <v>249</v>
      </c>
      <c r="O1168" s="1">
        <f t="shared" si="162"/>
        <v>172</v>
      </c>
      <c r="P1168" s="1" t="s">
        <v>250</v>
      </c>
      <c r="Q1168" s="1" t="s">
        <v>250</v>
      </c>
    </row>
    <row r="1169" spans="2:17" x14ac:dyDescent="0.15">
      <c r="B1169" s="8" t="str">
        <f>VLOOKUP(G1169,角色!A:B,2,FALSE)</f>
        <v>释</v>
      </c>
      <c r="C1169" s="8" t="str">
        <f t="shared" si="163"/>
        <v>主动技能2</v>
      </c>
      <c r="D1169" s="8">
        <f t="shared" si="165"/>
        <v>3</v>
      </c>
      <c r="E1169" s="8">
        <f t="shared" si="166"/>
        <v>4</v>
      </c>
      <c r="F1169" s="8">
        <f t="shared" si="167"/>
        <v>2</v>
      </c>
      <c r="G1169" s="8">
        <f t="shared" si="164"/>
        <v>20</v>
      </c>
      <c r="H1169" t="str">
        <f t="shared" si="159"/>
        <v>释主动技能2等级3</v>
      </c>
      <c r="I1169" t="str">
        <f t="shared" si="160"/>
        <v>释主动技能2等级4</v>
      </c>
      <c r="J1169" s="1">
        <v>1163</v>
      </c>
      <c r="K1169" s="1" t="e">
        <f>VLOOKUP(H1169,主动技能!$A:$B,2,FALSE)</f>
        <v>#N/A</v>
      </c>
      <c r="L1169" s="1">
        <f>_xlfn.IFNA(VLOOKUP(I1169,主动技能!$A:$B,2,FALSE),0)</f>
        <v>0</v>
      </c>
      <c r="M1169">
        <f t="shared" si="161"/>
        <v>9</v>
      </c>
      <c r="N1169" s="1" t="s">
        <v>249</v>
      </c>
      <c r="O1169" s="1">
        <f t="shared" si="162"/>
        <v>173</v>
      </c>
      <c r="P1169" s="1" t="s">
        <v>250</v>
      </c>
      <c r="Q1169" s="1" t="s">
        <v>250</v>
      </c>
    </row>
    <row r="1170" spans="2:17" x14ac:dyDescent="0.15">
      <c r="B1170" s="8" t="str">
        <f>VLOOKUP(G1170,角色!A:B,2,FALSE)</f>
        <v>释</v>
      </c>
      <c r="C1170" s="8" t="str">
        <f t="shared" si="163"/>
        <v>主动技能2</v>
      </c>
      <c r="D1170" s="8">
        <f t="shared" si="165"/>
        <v>4</v>
      </c>
      <c r="E1170" s="8">
        <f t="shared" si="166"/>
        <v>5</v>
      </c>
      <c r="F1170" s="8">
        <f t="shared" si="167"/>
        <v>2</v>
      </c>
      <c r="G1170" s="8">
        <f t="shared" si="164"/>
        <v>20</v>
      </c>
      <c r="H1170" t="str">
        <f t="shared" si="159"/>
        <v>释主动技能2等级4</v>
      </c>
      <c r="I1170" t="str">
        <f t="shared" si="160"/>
        <v>释主动技能2等级5</v>
      </c>
      <c r="J1170" s="1">
        <v>1164</v>
      </c>
      <c r="K1170" s="1" t="e">
        <f>VLOOKUP(H1170,主动技能!$A:$B,2,FALSE)</f>
        <v>#N/A</v>
      </c>
      <c r="L1170" s="1">
        <f>_xlfn.IFNA(VLOOKUP(I1170,主动技能!$A:$B,2,FALSE),0)</f>
        <v>0</v>
      </c>
      <c r="M1170">
        <f t="shared" si="161"/>
        <v>12</v>
      </c>
      <c r="N1170" s="1" t="s">
        <v>249</v>
      </c>
      <c r="O1170" s="1">
        <f t="shared" si="162"/>
        <v>174</v>
      </c>
      <c r="P1170" s="1" t="s">
        <v>250</v>
      </c>
      <c r="Q1170" s="1" t="s">
        <v>250</v>
      </c>
    </row>
    <row r="1171" spans="2:17" x14ac:dyDescent="0.15">
      <c r="B1171" s="8" t="str">
        <f>VLOOKUP(G1171,角色!A:B,2,FALSE)</f>
        <v>释</v>
      </c>
      <c r="C1171" s="8" t="str">
        <f t="shared" si="163"/>
        <v>主动技能2</v>
      </c>
      <c r="D1171" s="8">
        <f t="shared" si="165"/>
        <v>5</v>
      </c>
      <c r="E1171" s="8">
        <f t="shared" si="166"/>
        <v>6</v>
      </c>
      <c r="F1171" s="8">
        <f t="shared" si="167"/>
        <v>2</v>
      </c>
      <c r="G1171" s="8">
        <f t="shared" si="164"/>
        <v>20</v>
      </c>
      <c r="H1171" t="str">
        <f t="shared" si="159"/>
        <v>释主动技能2等级5</v>
      </c>
      <c r="I1171" t="str">
        <f t="shared" si="160"/>
        <v>释主动技能2等级6</v>
      </c>
      <c r="J1171" s="1">
        <v>1165</v>
      </c>
      <c r="K1171" s="1" t="e">
        <f>VLOOKUP(H1171,主动技能!$A:$B,2,FALSE)</f>
        <v>#N/A</v>
      </c>
      <c r="L1171" s="1">
        <f>_xlfn.IFNA(VLOOKUP(I1171,主动技能!$A:$B,2,FALSE),0)</f>
        <v>0</v>
      </c>
      <c r="M1171">
        <f t="shared" si="161"/>
        <v>15</v>
      </c>
      <c r="N1171" s="1" t="s">
        <v>249</v>
      </c>
      <c r="O1171" s="1">
        <f t="shared" si="162"/>
        <v>175</v>
      </c>
      <c r="P1171" s="1" t="s">
        <v>250</v>
      </c>
      <c r="Q1171" s="1" t="s">
        <v>250</v>
      </c>
    </row>
    <row r="1172" spans="2:17" x14ac:dyDescent="0.15">
      <c r="B1172" s="8" t="str">
        <f>VLOOKUP(G1172,角色!A:B,2,FALSE)</f>
        <v>释</v>
      </c>
      <c r="C1172" s="8" t="str">
        <f t="shared" si="163"/>
        <v>主动技能2</v>
      </c>
      <c r="D1172" s="8">
        <f t="shared" si="165"/>
        <v>6</v>
      </c>
      <c r="E1172" s="8">
        <f t="shared" si="166"/>
        <v>7</v>
      </c>
      <c r="F1172" s="8">
        <f t="shared" si="167"/>
        <v>2</v>
      </c>
      <c r="G1172" s="8">
        <f t="shared" si="164"/>
        <v>20</v>
      </c>
      <c r="H1172" t="str">
        <f t="shared" si="159"/>
        <v>释主动技能2等级6</v>
      </c>
      <c r="I1172" t="str">
        <f t="shared" si="160"/>
        <v>释主动技能2等级7</v>
      </c>
      <c r="J1172" s="1">
        <v>1166</v>
      </c>
      <c r="K1172" s="1" t="e">
        <f>VLOOKUP(H1172,主动技能!$A:$B,2,FALSE)</f>
        <v>#N/A</v>
      </c>
      <c r="L1172" s="1">
        <f>_xlfn.IFNA(VLOOKUP(I1172,主动技能!$A:$B,2,FALSE),0)</f>
        <v>0</v>
      </c>
      <c r="M1172">
        <f t="shared" si="161"/>
        <v>18</v>
      </c>
      <c r="N1172" s="1" t="s">
        <v>249</v>
      </c>
      <c r="O1172" s="1">
        <f t="shared" si="162"/>
        <v>176</v>
      </c>
      <c r="P1172" s="1" t="s">
        <v>250</v>
      </c>
      <c r="Q1172" s="1" t="s">
        <v>250</v>
      </c>
    </row>
    <row r="1173" spans="2:17" x14ac:dyDescent="0.15">
      <c r="B1173" s="8" t="str">
        <f>VLOOKUP(G1173,角色!A:B,2,FALSE)</f>
        <v>释</v>
      </c>
      <c r="C1173" s="8" t="str">
        <f t="shared" si="163"/>
        <v>主动技能2</v>
      </c>
      <c r="D1173" s="8">
        <f t="shared" si="165"/>
        <v>7</v>
      </c>
      <c r="E1173" s="8">
        <f t="shared" si="166"/>
        <v>8</v>
      </c>
      <c r="F1173" s="8">
        <f t="shared" si="167"/>
        <v>2</v>
      </c>
      <c r="G1173" s="8">
        <f t="shared" si="164"/>
        <v>20</v>
      </c>
      <c r="H1173" t="str">
        <f t="shared" si="159"/>
        <v>释主动技能2等级7</v>
      </c>
      <c r="I1173" t="str">
        <f t="shared" si="160"/>
        <v>释主动技能2等级8</v>
      </c>
      <c r="J1173" s="1">
        <v>1167</v>
      </c>
      <c r="K1173" s="1" t="e">
        <f>VLOOKUP(H1173,主动技能!$A:$B,2,FALSE)</f>
        <v>#N/A</v>
      </c>
      <c r="L1173" s="1">
        <f>_xlfn.IFNA(VLOOKUP(I1173,主动技能!$A:$B,2,FALSE),0)</f>
        <v>0</v>
      </c>
      <c r="M1173">
        <f t="shared" si="161"/>
        <v>21</v>
      </c>
      <c r="N1173" s="1" t="s">
        <v>249</v>
      </c>
      <c r="O1173" s="1">
        <f t="shared" si="162"/>
        <v>177</v>
      </c>
      <c r="P1173" s="1" t="s">
        <v>250</v>
      </c>
      <c r="Q1173" s="1" t="s">
        <v>250</v>
      </c>
    </row>
    <row r="1174" spans="2:17" x14ac:dyDescent="0.15">
      <c r="B1174" s="8" t="str">
        <f>VLOOKUP(G1174,角色!A:B,2,FALSE)</f>
        <v>释</v>
      </c>
      <c r="C1174" s="8" t="str">
        <f t="shared" si="163"/>
        <v>主动技能2</v>
      </c>
      <c r="D1174" s="8">
        <f t="shared" si="165"/>
        <v>8</v>
      </c>
      <c r="E1174" s="8">
        <f t="shared" si="166"/>
        <v>9</v>
      </c>
      <c r="F1174" s="8">
        <f t="shared" si="167"/>
        <v>2</v>
      </c>
      <c r="G1174" s="8">
        <f t="shared" si="164"/>
        <v>20</v>
      </c>
      <c r="H1174" t="str">
        <f t="shared" si="159"/>
        <v>释主动技能2等级8</v>
      </c>
      <c r="I1174" t="str">
        <f t="shared" si="160"/>
        <v>释主动技能2等级9</v>
      </c>
      <c r="J1174" s="1">
        <v>1168</v>
      </c>
      <c r="K1174" s="1" t="e">
        <f>VLOOKUP(H1174,主动技能!$A:$B,2,FALSE)</f>
        <v>#N/A</v>
      </c>
      <c r="L1174" s="1">
        <f>_xlfn.IFNA(VLOOKUP(I1174,主动技能!$A:$B,2,FALSE),0)</f>
        <v>0</v>
      </c>
      <c r="M1174">
        <f t="shared" si="161"/>
        <v>24</v>
      </c>
      <c r="N1174" s="1" t="s">
        <v>249</v>
      </c>
      <c r="O1174" s="1">
        <f t="shared" si="162"/>
        <v>178</v>
      </c>
      <c r="P1174" s="1" t="s">
        <v>250</v>
      </c>
      <c r="Q1174" s="1" t="s">
        <v>250</v>
      </c>
    </row>
    <row r="1175" spans="2:17" x14ac:dyDescent="0.15">
      <c r="B1175" s="8" t="str">
        <f>VLOOKUP(G1175,角色!A:B,2,FALSE)</f>
        <v>释</v>
      </c>
      <c r="C1175" s="8" t="str">
        <f t="shared" si="163"/>
        <v>主动技能2</v>
      </c>
      <c r="D1175" s="8">
        <f t="shared" si="165"/>
        <v>9</v>
      </c>
      <c r="E1175" s="8">
        <f t="shared" si="166"/>
        <v>10</v>
      </c>
      <c r="F1175" s="8">
        <f t="shared" si="167"/>
        <v>2</v>
      </c>
      <c r="G1175" s="8">
        <f t="shared" si="164"/>
        <v>20</v>
      </c>
      <c r="H1175" t="str">
        <f t="shared" si="159"/>
        <v>释主动技能2等级9</v>
      </c>
      <c r="I1175" t="str">
        <f t="shared" si="160"/>
        <v>释主动技能2等级10</v>
      </c>
      <c r="J1175" s="1">
        <v>1169</v>
      </c>
      <c r="K1175" s="1" t="e">
        <f>VLOOKUP(H1175,主动技能!$A:$B,2,FALSE)</f>
        <v>#N/A</v>
      </c>
      <c r="L1175" s="1">
        <f>_xlfn.IFNA(VLOOKUP(I1175,主动技能!$A:$B,2,FALSE),0)</f>
        <v>0</v>
      </c>
      <c r="M1175">
        <f t="shared" si="161"/>
        <v>27</v>
      </c>
      <c r="N1175" s="1" t="s">
        <v>249</v>
      </c>
      <c r="O1175" s="1">
        <f t="shared" si="162"/>
        <v>179</v>
      </c>
      <c r="P1175" s="1" t="s">
        <v>250</v>
      </c>
      <c r="Q1175" s="1" t="s">
        <v>250</v>
      </c>
    </row>
    <row r="1176" spans="2:17" x14ac:dyDescent="0.15">
      <c r="B1176" s="8" t="str">
        <f>VLOOKUP(G1176,角色!A:B,2,FALSE)</f>
        <v>释</v>
      </c>
      <c r="C1176" s="8" t="str">
        <f t="shared" si="163"/>
        <v>主动技能2</v>
      </c>
      <c r="D1176" s="8">
        <f t="shared" si="165"/>
        <v>10</v>
      </c>
      <c r="E1176" s="8">
        <f t="shared" si="166"/>
        <v>11</v>
      </c>
      <c r="F1176" s="8">
        <f t="shared" si="167"/>
        <v>2</v>
      </c>
      <c r="G1176" s="8">
        <f t="shared" si="164"/>
        <v>20</v>
      </c>
      <c r="H1176" t="str">
        <f t="shared" ref="H1176:H1239" si="168">$B1176&amp;$C1176&amp;D$6&amp;D1176</f>
        <v>释主动技能2等级10</v>
      </c>
      <c r="I1176" t="str">
        <f t="shared" ref="I1176:I1239" si="169">$B1176&amp;$C1176&amp;E$6&amp;E1176</f>
        <v>释主动技能2等级11</v>
      </c>
      <c r="J1176" s="1">
        <v>1170</v>
      </c>
      <c r="K1176" s="1" t="e">
        <f>VLOOKUP(H1176,主动技能!$A:$B,2,FALSE)</f>
        <v>#N/A</v>
      </c>
      <c r="L1176" s="1">
        <f>_xlfn.IFNA(VLOOKUP(I1176,主动技能!$A:$B,2,FALSE),0)</f>
        <v>0</v>
      </c>
      <c r="M1176">
        <f t="shared" si="161"/>
        <v>30</v>
      </c>
      <c r="N1176" s="1" t="s">
        <v>249</v>
      </c>
      <c r="O1176" s="1">
        <f t="shared" si="162"/>
        <v>180</v>
      </c>
      <c r="P1176" s="1" t="s">
        <v>250</v>
      </c>
      <c r="Q1176" s="1" t="s">
        <v>250</v>
      </c>
    </row>
    <row r="1177" spans="2:17" x14ac:dyDescent="0.15">
      <c r="B1177" s="8" t="str">
        <f>VLOOKUP(G1177,角色!A:B,2,FALSE)</f>
        <v>释</v>
      </c>
      <c r="C1177" s="8" t="str">
        <f t="shared" si="163"/>
        <v>主动技能2</v>
      </c>
      <c r="D1177" s="8">
        <f t="shared" si="165"/>
        <v>11</v>
      </c>
      <c r="E1177" s="8">
        <f t="shared" si="166"/>
        <v>12</v>
      </c>
      <c r="F1177" s="8">
        <f t="shared" si="167"/>
        <v>2</v>
      </c>
      <c r="G1177" s="8">
        <f t="shared" si="164"/>
        <v>20</v>
      </c>
      <c r="H1177" t="str">
        <f t="shared" si="168"/>
        <v>释主动技能2等级11</v>
      </c>
      <c r="I1177" t="str">
        <f t="shared" si="169"/>
        <v>释主动技能2等级12</v>
      </c>
      <c r="J1177" s="1">
        <v>1171</v>
      </c>
      <c r="K1177" s="1" t="e">
        <f>VLOOKUP(H1177,主动技能!$A:$B,2,FALSE)</f>
        <v>#N/A</v>
      </c>
      <c r="L1177" s="1">
        <f>_xlfn.IFNA(VLOOKUP(I1177,主动技能!$A:$B,2,FALSE),0)</f>
        <v>0</v>
      </c>
      <c r="M1177">
        <f t="shared" si="161"/>
        <v>33</v>
      </c>
      <c r="N1177" s="1" t="s">
        <v>249</v>
      </c>
      <c r="O1177" s="1">
        <f t="shared" si="162"/>
        <v>181</v>
      </c>
      <c r="P1177" s="1" t="s">
        <v>250</v>
      </c>
      <c r="Q1177" s="1" t="s">
        <v>250</v>
      </c>
    </row>
    <row r="1178" spans="2:17" x14ac:dyDescent="0.15">
      <c r="B1178" s="8" t="str">
        <f>VLOOKUP(G1178,角色!A:B,2,FALSE)</f>
        <v>释</v>
      </c>
      <c r="C1178" s="8" t="str">
        <f t="shared" si="163"/>
        <v>主动技能2</v>
      </c>
      <c r="D1178" s="8">
        <f t="shared" si="165"/>
        <v>12</v>
      </c>
      <c r="E1178" s="8">
        <f t="shared" si="166"/>
        <v>13</v>
      </c>
      <c r="F1178" s="8">
        <f t="shared" si="167"/>
        <v>2</v>
      </c>
      <c r="G1178" s="8">
        <f t="shared" si="164"/>
        <v>20</v>
      </c>
      <c r="H1178" t="str">
        <f t="shared" si="168"/>
        <v>释主动技能2等级12</v>
      </c>
      <c r="I1178" t="str">
        <f t="shared" si="169"/>
        <v>释主动技能2等级13</v>
      </c>
      <c r="J1178" s="1">
        <v>1172</v>
      </c>
      <c r="K1178" s="1" t="e">
        <f>VLOOKUP(H1178,主动技能!$A:$B,2,FALSE)</f>
        <v>#N/A</v>
      </c>
      <c r="L1178" s="1">
        <f>_xlfn.IFNA(VLOOKUP(I1178,主动技能!$A:$B,2,FALSE),0)</f>
        <v>0</v>
      </c>
      <c r="M1178">
        <f t="shared" si="161"/>
        <v>36</v>
      </c>
      <c r="N1178" s="1" t="s">
        <v>249</v>
      </c>
      <c r="O1178" s="1">
        <f t="shared" si="162"/>
        <v>182</v>
      </c>
      <c r="P1178" s="1" t="s">
        <v>250</v>
      </c>
      <c r="Q1178" s="1" t="s">
        <v>250</v>
      </c>
    </row>
    <row r="1179" spans="2:17" x14ac:dyDescent="0.15">
      <c r="B1179" s="8" t="str">
        <f>VLOOKUP(G1179,角色!A:B,2,FALSE)</f>
        <v>释</v>
      </c>
      <c r="C1179" s="8" t="str">
        <f t="shared" si="163"/>
        <v>主动技能2</v>
      </c>
      <c r="D1179" s="8">
        <f t="shared" si="165"/>
        <v>13</v>
      </c>
      <c r="E1179" s="8">
        <f t="shared" si="166"/>
        <v>14</v>
      </c>
      <c r="F1179" s="8">
        <f t="shared" si="167"/>
        <v>2</v>
      </c>
      <c r="G1179" s="8">
        <f t="shared" si="164"/>
        <v>20</v>
      </c>
      <c r="H1179" t="str">
        <f t="shared" si="168"/>
        <v>释主动技能2等级13</v>
      </c>
      <c r="I1179" t="str">
        <f t="shared" si="169"/>
        <v>释主动技能2等级14</v>
      </c>
      <c r="J1179" s="1">
        <v>1173</v>
      </c>
      <c r="K1179" s="1" t="e">
        <f>VLOOKUP(H1179,主动技能!$A:$B,2,FALSE)</f>
        <v>#N/A</v>
      </c>
      <c r="L1179" s="1">
        <f>_xlfn.IFNA(VLOOKUP(I1179,主动技能!$A:$B,2,FALSE),0)</f>
        <v>0</v>
      </c>
      <c r="M1179">
        <f t="shared" si="161"/>
        <v>39</v>
      </c>
      <c r="N1179" s="1" t="s">
        <v>249</v>
      </c>
      <c r="O1179" s="1">
        <f t="shared" si="162"/>
        <v>183</v>
      </c>
      <c r="P1179" s="1" t="s">
        <v>250</v>
      </c>
      <c r="Q1179" s="1" t="s">
        <v>250</v>
      </c>
    </row>
    <row r="1180" spans="2:17" x14ac:dyDescent="0.15">
      <c r="B1180" s="8" t="str">
        <f>VLOOKUP(G1180,角色!A:B,2,FALSE)</f>
        <v>释</v>
      </c>
      <c r="C1180" s="8" t="str">
        <f t="shared" si="163"/>
        <v>主动技能2</v>
      </c>
      <c r="D1180" s="8">
        <f t="shared" si="165"/>
        <v>14</v>
      </c>
      <c r="E1180" s="8">
        <f t="shared" si="166"/>
        <v>15</v>
      </c>
      <c r="F1180" s="8">
        <f t="shared" si="167"/>
        <v>2</v>
      </c>
      <c r="G1180" s="8">
        <f t="shared" si="164"/>
        <v>20</v>
      </c>
      <c r="H1180" t="str">
        <f t="shared" si="168"/>
        <v>释主动技能2等级14</v>
      </c>
      <c r="I1180" t="str">
        <f t="shared" si="169"/>
        <v>释主动技能2等级15</v>
      </c>
      <c r="J1180" s="1">
        <v>1174</v>
      </c>
      <c r="K1180" s="1" t="e">
        <f>VLOOKUP(H1180,主动技能!$A:$B,2,FALSE)</f>
        <v>#N/A</v>
      </c>
      <c r="L1180" s="1">
        <f>_xlfn.IFNA(VLOOKUP(I1180,主动技能!$A:$B,2,FALSE),0)</f>
        <v>0</v>
      </c>
      <c r="M1180">
        <f t="shared" ref="M1180:M1243" si="170">M1160</f>
        <v>42</v>
      </c>
      <c r="N1180" s="1" t="s">
        <v>249</v>
      </c>
      <c r="O1180" s="1">
        <f t="shared" si="162"/>
        <v>184</v>
      </c>
      <c r="P1180" s="1" t="s">
        <v>250</v>
      </c>
      <c r="Q1180" s="1" t="s">
        <v>250</v>
      </c>
    </row>
    <row r="1181" spans="2:17" x14ac:dyDescent="0.15">
      <c r="B1181" s="8" t="str">
        <f>VLOOKUP(G1181,角色!A:B,2,FALSE)</f>
        <v>释</v>
      </c>
      <c r="C1181" s="8" t="str">
        <f t="shared" si="163"/>
        <v>主动技能2</v>
      </c>
      <c r="D1181" s="8">
        <f t="shared" si="165"/>
        <v>15</v>
      </c>
      <c r="E1181" s="8">
        <f t="shared" si="166"/>
        <v>16</v>
      </c>
      <c r="F1181" s="8">
        <f t="shared" si="167"/>
        <v>2</v>
      </c>
      <c r="G1181" s="8">
        <f t="shared" si="164"/>
        <v>20</v>
      </c>
      <c r="H1181" t="str">
        <f t="shared" si="168"/>
        <v>释主动技能2等级15</v>
      </c>
      <c r="I1181" t="str">
        <f t="shared" si="169"/>
        <v>释主动技能2等级16</v>
      </c>
      <c r="J1181" s="1">
        <v>1175</v>
      </c>
      <c r="K1181" s="1" t="e">
        <f>VLOOKUP(H1181,主动技能!$A:$B,2,FALSE)</f>
        <v>#N/A</v>
      </c>
      <c r="L1181" s="1">
        <f>_xlfn.IFNA(VLOOKUP(I1181,主动技能!$A:$B,2,FALSE),0)</f>
        <v>0</v>
      </c>
      <c r="M1181">
        <f t="shared" si="170"/>
        <v>45</v>
      </c>
      <c r="N1181" s="1" t="s">
        <v>249</v>
      </c>
      <c r="O1181" s="1">
        <f t="shared" si="162"/>
        <v>185</v>
      </c>
      <c r="P1181" s="1" t="s">
        <v>250</v>
      </c>
      <c r="Q1181" s="1" t="s">
        <v>250</v>
      </c>
    </row>
    <row r="1182" spans="2:17" x14ac:dyDescent="0.15">
      <c r="B1182" s="8" t="str">
        <f>VLOOKUP(G1182,角色!A:B,2,FALSE)</f>
        <v>释</v>
      </c>
      <c r="C1182" s="8" t="str">
        <f t="shared" si="163"/>
        <v>主动技能2</v>
      </c>
      <c r="D1182" s="8">
        <f t="shared" si="165"/>
        <v>16</v>
      </c>
      <c r="E1182" s="8">
        <f t="shared" si="166"/>
        <v>17</v>
      </c>
      <c r="F1182" s="8">
        <f t="shared" si="167"/>
        <v>2</v>
      </c>
      <c r="G1182" s="8">
        <f t="shared" si="164"/>
        <v>20</v>
      </c>
      <c r="H1182" t="str">
        <f t="shared" si="168"/>
        <v>释主动技能2等级16</v>
      </c>
      <c r="I1182" t="str">
        <f t="shared" si="169"/>
        <v>释主动技能2等级17</v>
      </c>
      <c r="J1182" s="1">
        <v>1176</v>
      </c>
      <c r="K1182" s="1" t="e">
        <f>VLOOKUP(H1182,主动技能!$A:$B,2,FALSE)</f>
        <v>#N/A</v>
      </c>
      <c r="L1182" s="1">
        <f>_xlfn.IFNA(VLOOKUP(I1182,主动技能!$A:$B,2,FALSE),0)</f>
        <v>0</v>
      </c>
      <c r="M1182">
        <f t="shared" si="170"/>
        <v>48</v>
      </c>
      <c r="N1182" s="1" t="s">
        <v>249</v>
      </c>
      <c r="O1182" s="1">
        <f t="shared" si="162"/>
        <v>186</v>
      </c>
      <c r="P1182" s="1" t="s">
        <v>250</v>
      </c>
      <c r="Q1182" s="1" t="s">
        <v>250</v>
      </c>
    </row>
    <row r="1183" spans="2:17" x14ac:dyDescent="0.15">
      <c r="B1183" s="8" t="str">
        <f>VLOOKUP(G1183,角色!A:B,2,FALSE)</f>
        <v>释</v>
      </c>
      <c r="C1183" s="8" t="str">
        <f t="shared" si="163"/>
        <v>主动技能2</v>
      </c>
      <c r="D1183" s="8">
        <f t="shared" si="165"/>
        <v>17</v>
      </c>
      <c r="E1183" s="8">
        <f t="shared" si="166"/>
        <v>18</v>
      </c>
      <c r="F1183" s="8">
        <f t="shared" si="167"/>
        <v>2</v>
      </c>
      <c r="G1183" s="8">
        <f t="shared" si="164"/>
        <v>20</v>
      </c>
      <c r="H1183" t="str">
        <f t="shared" si="168"/>
        <v>释主动技能2等级17</v>
      </c>
      <c r="I1183" t="str">
        <f t="shared" si="169"/>
        <v>释主动技能2等级18</v>
      </c>
      <c r="J1183" s="1">
        <v>1177</v>
      </c>
      <c r="K1183" s="1" t="e">
        <f>VLOOKUP(H1183,主动技能!$A:$B,2,FALSE)</f>
        <v>#N/A</v>
      </c>
      <c r="L1183" s="1">
        <f>_xlfn.IFNA(VLOOKUP(I1183,主动技能!$A:$B,2,FALSE),0)</f>
        <v>0</v>
      </c>
      <c r="M1183">
        <f t="shared" si="170"/>
        <v>51</v>
      </c>
      <c r="N1183" s="1" t="s">
        <v>249</v>
      </c>
      <c r="O1183" s="1">
        <f t="shared" si="162"/>
        <v>187</v>
      </c>
      <c r="P1183" s="1" t="s">
        <v>250</v>
      </c>
      <c r="Q1183" s="1" t="s">
        <v>250</v>
      </c>
    </row>
    <row r="1184" spans="2:17" x14ac:dyDescent="0.15">
      <c r="B1184" s="8" t="str">
        <f>VLOOKUP(G1184,角色!A:B,2,FALSE)</f>
        <v>释</v>
      </c>
      <c r="C1184" s="8" t="str">
        <f t="shared" si="163"/>
        <v>主动技能2</v>
      </c>
      <c r="D1184" s="8">
        <f t="shared" si="165"/>
        <v>18</v>
      </c>
      <c r="E1184" s="8">
        <f t="shared" si="166"/>
        <v>19</v>
      </c>
      <c r="F1184" s="8">
        <f t="shared" si="167"/>
        <v>2</v>
      </c>
      <c r="G1184" s="8">
        <f t="shared" si="164"/>
        <v>20</v>
      </c>
      <c r="H1184" t="str">
        <f t="shared" si="168"/>
        <v>释主动技能2等级18</v>
      </c>
      <c r="I1184" t="str">
        <f t="shared" si="169"/>
        <v>释主动技能2等级19</v>
      </c>
      <c r="J1184" s="1">
        <v>1178</v>
      </c>
      <c r="K1184" s="1" t="e">
        <f>VLOOKUP(H1184,主动技能!$A:$B,2,FALSE)</f>
        <v>#N/A</v>
      </c>
      <c r="L1184" s="1">
        <f>_xlfn.IFNA(VLOOKUP(I1184,主动技能!$A:$B,2,FALSE),0)</f>
        <v>0</v>
      </c>
      <c r="M1184">
        <f t="shared" si="170"/>
        <v>54</v>
      </c>
      <c r="N1184" s="1" t="s">
        <v>249</v>
      </c>
      <c r="O1184" s="1">
        <f t="shared" si="162"/>
        <v>188</v>
      </c>
      <c r="P1184" s="1" t="s">
        <v>250</v>
      </c>
      <c r="Q1184" s="1" t="s">
        <v>250</v>
      </c>
    </row>
    <row r="1185" spans="2:17" x14ac:dyDescent="0.15">
      <c r="B1185" s="8" t="str">
        <f>VLOOKUP(G1185,角色!A:B,2,FALSE)</f>
        <v>释</v>
      </c>
      <c r="C1185" s="8" t="str">
        <f t="shared" si="163"/>
        <v>主动技能2</v>
      </c>
      <c r="D1185" s="8">
        <f t="shared" si="165"/>
        <v>19</v>
      </c>
      <c r="E1185" s="8">
        <f t="shared" si="166"/>
        <v>20</v>
      </c>
      <c r="F1185" s="8">
        <f t="shared" si="167"/>
        <v>2</v>
      </c>
      <c r="G1185" s="8">
        <f t="shared" si="164"/>
        <v>20</v>
      </c>
      <c r="H1185" t="str">
        <f t="shared" si="168"/>
        <v>释主动技能2等级19</v>
      </c>
      <c r="I1185" t="str">
        <f t="shared" si="169"/>
        <v>释主动技能2等级20</v>
      </c>
      <c r="J1185" s="1">
        <v>1179</v>
      </c>
      <c r="K1185" s="1" t="e">
        <f>VLOOKUP(H1185,主动技能!$A:$B,2,FALSE)</f>
        <v>#N/A</v>
      </c>
      <c r="L1185" s="1">
        <f>_xlfn.IFNA(VLOOKUP(I1185,主动技能!$A:$B,2,FALSE),0)</f>
        <v>0</v>
      </c>
      <c r="M1185">
        <f t="shared" si="170"/>
        <v>57</v>
      </c>
      <c r="N1185" s="1" t="s">
        <v>249</v>
      </c>
      <c r="O1185" s="1">
        <f t="shared" si="162"/>
        <v>189</v>
      </c>
      <c r="P1185" s="1" t="s">
        <v>250</v>
      </c>
      <c r="Q1185" s="1" t="s">
        <v>250</v>
      </c>
    </row>
    <row r="1186" spans="2:17" x14ac:dyDescent="0.15">
      <c r="B1186" s="8" t="str">
        <f>VLOOKUP(G1186,角色!A:B,2,FALSE)</f>
        <v>释</v>
      </c>
      <c r="C1186" s="8" t="str">
        <f t="shared" si="163"/>
        <v>主动技能2</v>
      </c>
      <c r="D1186" s="8">
        <f t="shared" si="165"/>
        <v>20</v>
      </c>
      <c r="E1186" s="8">
        <f t="shared" si="166"/>
        <v>21</v>
      </c>
      <c r="F1186" s="8">
        <f t="shared" si="167"/>
        <v>2</v>
      </c>
      <c r="G1186" s="8">
        <f t="shared" si="164"/>
        <v>20</v>
      </c>
      <c r="H1186" t="str">
        <f t="shared" si="168"/>
        <v>释主动技能2等级20</v>
      </c>
      <c r="I1186" t="str">
        <f t="shared" si="169"/>
        <v>释主动技能2等级21</v>
      </c>
      <c r="J1186" s="1">
        <v>1180</v>
      </c>
      <c r="K1186" s="1" t="e">
        <f>VLOOKUP(H1186,主动技能!$A:$B,2,FALSE)</f>
        <v>#N/A</v>
      </c>
      <c r="L1186" s="1">
        <f>_xlfn.IFNA(VLOOKUP(I1186,主动技能!$A:$B,2,FALSE),0)</f>
        <v>0</v>
      </c>
      <c r="M1186">
        <f t="shared" si="170"/>
        <v>60</v>
      </c>
      <c r="N1186" s="1" t="s">
        <v>249</v>
      </c>
      <c r="O1186" s="1">
        <f t="shared" si="162"/>
        <v>190</v>
      </c>
      <c r="P1186" s="1" t="s">
        <v>250</v>
      </c>
      <c r="Q1186" s="1" t="s">
        <v>250</v>
      </c>
    </row>
    <row r="1187" spans="2:17" x14ac:dyDescent="0.15">
      <c r="B1187" s="8" t="str">
        <f>VLOOKUP(G1187,角色!A:B,2,FALSE)</f>
        <v>释</v>
      </c>
      <c r="C1187" s="8" t="str">
        <f t="shared" si="163"/>
        <v>主动技能3</v>
      </c>
      <c r="D1187" s="8">
        <f t="shared" si="165"/>
        <v>1</v>
      </c>
      <c r="E1187" s="8">
        <f t="shared" si="166"/>
        <v>2</v>
      </c>
      <c r="F1187" s="8">
        <f t="shared" si="167"/>
        <v>3</v>
      </c>
      <c r="G1187" s="8">
        <f t="shared" si="164"/>
        <v>20</v>
      </c>
      <c r="H1187" t="str">
        <f t="shared" si="168"/>
        <v>释主动技能3等级1</v>
      </c>
      <c r="I1187" t="str">
        <f t="shared" si="169"/>
        <v>释主动技能3等级2</v>
      </c>
      <c r="J1187" s="1">
        <v>1181</v>
      </c>
      <c r="K1187" s="1" t="e">
        <f>VLOOKUP(H1187,主动技能!$A:$B,2,FALSE)</f>
        <v>#N/A</v>
      </c>
      <c r="L1187" s="1">
        <f>_xlfn.IFNA(VLOOKUP(I1187,主动技能!$A:$B,2,FALSE),0)</f>
        <v>0</v>
      </c>
      <c r="M1187">
        <f t="shared" si="170"/>
        <v>3</v>
      </c>
      <c r="N1187" s="1" t="s">
        <v>249</v>
      </c>
      <c r="O1187" s="1">
        <f t="shared" si="162"/>
        <v>191</v>
      </c>
      <c r="P1187" s="1" t="s">
        <v>250</v>
      </c>
      <c r="Q1187" s="1" t="s">
        <v>250</v>
      </c>
    </row>
    <row r="1188" spans="2:17" x14ac:dyDescent="0.15">
      <c r="B1188" s="8" t="str">
        <f>VLOOKUP(G1188,角色!A:B,2,FALSE)</f>
        <v>释</v>
      </c>
      <c r="C1188" s="8" t="str">
        <f t="shared" si="163"/>
        <v>主动技能3</v>
      </c>
      <c r="D1188" s="8">
        <f t="shared" si="165"/>
        <v>2</v>
      </c>
      <c r="E1188" s="8">
        <f t="shared" si="166"/>
        <v>3</v>
      </c>
      <c r="F1188" s="8">
        <f t="shared" si="167"/>
        <v>3</v>
      </c>
      <c r="G1188" s="8">
        <f t="shared" si="164"/>
        <v>20</v>
      </c>
      <c r="H1188" t="str">
        <f t="shared" si="168"/>
        <v>释主动技能3等级2</v>
      </c>
      <c r="I1188" t="str">
        <f t="shared" si="169"/>
        <v>释主动技能3等级3</v>
      </c>
      <c r="J1188" s="1">
        <v>1182</v>
      </c>
      <c r="K1188" s="1" t="e">
        <f>VLOOKUP(H1188,主动技能!$A:$B,2,FALSE)</f>
        <v>#N/A</v>
      </c>
      <c r="L1188" s="1">
        <f>_xlfn.IFNA(VLOOKUP(I1188,主动技能!$A:$B,2,FALSE),0)</f>
        <v>0</v>
      </c>
      <c r="M1188">
        <f t="shared" si="170"/>
        <v>6</v>
      </c>
      <c r="N1188" s="1" t="s">
        <v>249</v>
      </c>
      <c r="O1188" s="1">
        <f t="shared" si="162"/>
        <v>192</v>
      </c>
      <c r="P1188" s="1" t="s">
        <v>250</v>
      </c>
      <c r="Q1188" s="1" t="s">
        <v>250</v>
      </c>
    </row>
    <row r="1189" spans="2:17" x14ac:dyDescent="0.15">
      <c r="B1189" s="8" t="str">
        <f>VLOOKUP(G1189,角色!A:B,2,FALSE)</f>
        <v>释</v>
      </c>
      <c r="C1189" s="8" t="str">
        <f t="shared" si="163"/>
        <v>主动技能3</v>
      </c>
      <c r="D1189" s="8">
        <f t="shared" si="165"/>
        <v>3</v>
      </c>
      <c r="E1189" s="8">
        <f t="shared" si="166"/>
        <v>4</v>
      </c>
      <c r="F1189" s="8">
        <f t="shared" si="167"/>
        <v>3</v>
      </c>
      <c r="G1189" s="8">
        <f t="shared" si="164"/>
        <v>20</v>
      </c>
      <c r="H1189" t="str">
        <f t="shared" si="168"/>
        <v>释主动技能3等级3</v>
      </c>
      <c r="I1189" t="str">
        <f t="shared" si="169"/>
        <v>释主动技能3等级4</v>
      </c>
      <c r="J1189" s="1">
        <v>1183</v>
      </c>
      <c r="K1189" s="1" t="e">
        <f>VLOOKUP(H1189,主动技能!$A:$B,2,FALSE)</f>
        <v>#N/A</v>
      </c>
      <c r="L1189" s="1">
        <f>_xlfn.IFNA(VLOOKUP(I1189,主动技能!$A:$B,2,FALSE),0)</f>
        <v>0</v>
      </c>
      <c r="M1189">
        <f t="shared" si="170"/>
        <v>9</v>
      </c>
      <c r="N1189" s="1" t="s">
        <v>249</v>
      </c>
      <c r="O1189" s="1">
        <f t="shared" si="162"/>
        <v>193</v>
      </c>
      <c r="P1189" s="1" t="s">
        <v>250</v>
      </c>
      <c r="Q1189" s="1" t="s">
        <v>250</v>
      </c>
    </row>
    <row r="1190" spans="2:17" x14ac:dyDescent="0.15">
      <c r="B1190" s="8" t="str">
        <f>VLOOKUP(G1190,角色!A:B,2,FALSE)</f>
        <v>释</v>
      </c>
      <c r="C1190" s="8" t="str">
        <f t="shared" si="163"/>
        <v>主动技能3</v>
      </c>
      <c r="D1190" s="8">
        <f t="shared" si="165"/>
        <v>4</v>
      </c>
      <c r="E1190" s="8">
        <f t="shared" si="166"/>
        <v>5</v>
      </c>
      <c r="F1190" s="8">
        <f t="shared" si="167"/>
        <v>3</v>
      </c>
      <c r="G1190" s="8">
        <f t="shared" si="164"/>
        <v>20</v>
      </c>
      <c r="H1190" t="str">
        <f t="shared" si="168"/>
        <v>释主动技能3等级4</v>
      </c>
      <c r="I1190" t="str">
        <f t="shared" si="169"/>
        <v>释主动技能3等级5</v>
      </c>
      <c r="J1190" s="1">
        <v>1184</v>
      </c>
      <c r="K1190" s="1" t="e">
        <f>VLOOKUP(H1190,主动技能!$A:$B,2,FALSE)</f>
        <v>#N/A</v>
      </c>
      <c r="L1190" s="1">
        <f>_xlfn.IFNA(VLOOKUP(I1190,主动技能!$A:$B,2,FALSE),0)</f>
        <v>0</v>
      </c>
      <c r="M1190">
        <f t="shared" si="170"/>
        <v>12</v>
      </c>
      <c r="N1190" s="1" t="s">
        <v>249</v>
      </c>
      <c r="O1190" s="1">
        <f t="shared" si="162"/>
        <v>194</v>
      </c>
      <c r="P1190" s="1" t="s">
        <v>250</v>
      </c>
      <c r="Q1190" s="1" t="s">
        <v>250</v>
      </c>
    </row>
    <row r="1191" spans="2:17" x14ac:dyDescent="0.15">
      <c r="B1191" s="8" t="str">
        <f>VLOOKUP(G1191,角色!A:B,2,FALSE)</f>
        <v>释</v>
      </c>
      <c r="C1191" s="8" t="str">
        <f t="shared" si="163"/>
        <v>主动技能3</v>
      </c>
      <c r="D1191" s="8">
        <f t="shared" si="165"/>
        <v>5</v>
      </c>
      <c r="E1191" s="8">
        <f t="shared" si="166"/>
        <v>6</v>
      </c>
      <c r="F1191" s="8">
        <f t="shared" si="167"/>
        <v>3</v>
      </c>
      <c r="G1191" s="8">
        <f t="shared" si="164"/>
        <v>20</v>
      </c>
      <c r="H1191" t="str">
        <f t="shared" si="168"/>
        <v>释主动技能3等级5</v>
      </c>
      <c r="I1191" t="str">
        <f t="shared" si="169"/>
        <v>释主动技能3等级6</v>
      </c>
      <c r="J1191" s="1">
        <v>1185</v>
      </c>
      <c r="K1191" s="1" t="e">
        <f>VLOOKUP(H1191,主动技能!$A:$B,2,FALSE)</f>
        <v>#N/A</v>
      </c>
      <c r="L1191" s="1">
        <f>_xlfn.IFNA(VLOOKUP(I1191,主动技能!$A:$B,2,FALSE),0)</f>
        <v>0</v>
      </c>
      <c r="M1191">
        <f t="shared" si="170"/>
        <v>15</v>
      </c>
      <c r="N1191" s="1" t="s">
        <v>249</v>
      </c>
      <c r="O1191" s="1">
        <f t="shared" si="162"/>
        <v>195</v>
      </c>
      <c r="P1191" s="1" t="s">
        <v>250</v>
      </c>
      <c r="Q1191" s="1" t="s">
        <v>250</v>
      </c>
    </row>
    <row r="1192" spans="2:17" x14ac:dyDescent="0.15">
      <c r="B1192" s="8" t="str">
        <f>VLOOKUP(G1192,角色!A:B,2,FALSE)</f>
        <v>释</v>
      </c>
      <c r="C1192" s="8" t="str">
        <f t="shared" si="163"/>
        <v>主动技能3</v>
      </c>
      <c r="D1192" s="8">
        <f t="shared" si="165"/>
        <v>6</v>
      </c>
      <c r="E1192" s="8">
        <f t="shared" si="166"/>
        <v>7</v>
      </c>
      <c r="F1192" s="8">
        <f t="shared" si="167"/>
        <v>3</v>
      </c>
      <c r="G1192" s="8">
        <f t="shared" si="164"/>
        <v>20</v>
      </c>
      <c r="H1192" t="str">
        <f t="shared" si="168"/>
        <v>释主动技能3等级6</v>
      </c>
      <c r="I1192" t="str">
        <f t="shared" si="169"/>
        <v>释主动技能3等级7</v>
      </c>
      <c r="J1192" s="1">
        <v>1186</v>
      </c>
      <c r="K1192" s="1" t="e">
        <f>VLOOKUP(H1192,主动技能!$A:$B,2,FALSE)</f>
        <v>#N/A</v>
      </c>
      <c r="L1192" s="1">
        <f>_xlfn.IFNA(VLOOKUP(I1192,主动技能!$A:$B,2,FALSE),0)</f>
        <v>0</v>
      </c>
      <c r="M1192">
        <f t="shared" si="170"/>
        <v>18</v>
      </c>
      <c r="N1192" s="1" t="s">
        <v>249</v>
      </c>
      <c r="O1192" s="1">
        <f t="shared" si="162"/>
        <v>196</v>
      </c>
      <c r="P1192" s="1" t="s">
        <v>250</v>
      </c>
      <c r="Q1192" s="1" t="s">
        <v>250</v>
      </c>
    </row>
    <row r="1193" spans="2:17" x14ac:dyDescent="0.15">
      <c r="B1193" s="8" t="str">
        <f>VLOOKUP(G1193,角色!A:B,2,FALSE)</f>
        <v>释</v>
      </c>
      <c r="C1193" s="8" t="str">
        <f t="shared" si="163"/>
        <v>主动技能3</v>
      </c>
      <c r="D1193" s="8">
        <f t="shared" si="165"/>
        <v>7</v>
      </c>
      <c r="E1193" s="8">
        <f t="shared" si="166"/>
        <v>8</v>
      </c>
      <c r="F1193" s="8">
        <f t="shared" si="167"/>
        <v>3</v>
      </c>
      <c r="G1193" s="8">
        <f t="shared" si="164"/>
        <v>20</v>
      </c>
      <c r="H1193" t="str">
        <f t="shared" si="168"/>
        <v>释主动技能3等级7</v>
      </c>
      <c r="I1193" t="str">
        <f t="shared" si="169"/>
        <v>释主动技能3等级8</v>
      </c>
      <c r="J1193" s="1">
        <v>1187</v>
      </c>
      <c r="K1193" s="1" t="e">
        <f>VLOOKUP(H1193,主动技能!$A:$B,2,FALSE)</f>
        <v>#N/A</v>
      </c>
      <c r="L1193" s="1">
        <f>_xlfn.IFNA(VLOOKUP(I1193,主动技能!$A:$B,2,FALSE),0)</f>
        <v>0</v>
      </c>
      <c r="M1193">
        <f t="shared" si="170"/>
        <v>21</v>
      </c>
      <c r="N1193" s="1" t="s">
        <v>249</v>
      </c>
      <c r="O1193" s="1">
        <f t="shared" si="162"/>
        <v>197</v>
      </c>
      <c r="P1193" s="1" t="s">
        <v>250</v>
      </c>
      <c r="Q1193" s="1" t="s">
        <v>250</v>
      </c>
    </row>
    <row r="1194" spans="2:17" x14ac:dyDescent="0.15">
      <c r="B1194" s="8" t="str">
        <f>VLOOKUP(G1194,角色!A:B,2,FALSE)</f>
        <v>释</v>
      </c>
      <c r="C1194" s="8" t="str">
        <f t="shared" si="163"/>
        <v>主动技能3</v>
      </c>
      <c r="D1194" s="8">
        <f t="shared" si="165"/>
        <v>8</v>
      </c>
      <c r="E1194" s="8">
        <f t="shared" si="166"/>
        <v>9</v>
      </c>
      <c r="F1194" s="8">
        <f t="shared" si="167"/>
        <v>3</v>
      </c>
      <c r="G1194" s="8">
        <f t="shared" si="164"/>
        <v>20</v>
      </c>
      <c r="H1194" t="str">
        <f t="shared" si="168"/>
        <v>释主动技能3等级8</v>
      </c>
      <c r="I1194" t="str">
        <f t="shared" si="169"/>
        <v>释主动技能3等级9</v>
      </c>
      <c r="J1194" s="1">
        <v>1188</v>
      </c>
      <c r="K1194" s="1" t="e">
        <f>VLOOKUP(H1194,主动技能!$A:$B,2,FALSE)</f>
        <v>#N/A</v>
      </c>
      <c r="L1194" s="1">
        <f>_xlfn.IFNA(VLOOKUP(I1194,主动技能!$A:$B,2,FALSE),0)</f>
        <v>0</v>
      </c>
      <c r="M1194">
        <f t="shared" si="170"/>
        <v>24</v>
      </c>
      <c r="N1194" s="1" t="s">
        <v>249</v>
      </c>
      <c r="O1194" s="1">
        <f t="shared" si="162"/>
        <v>198</v>
      </c>
      <c r="P1194" s="1" t="s">
        <v>250</v>
      </c>
      <c r="Q1194" s="1" t="s">
        <v>250</v>
      </c>
    </row>
    <row r="1195" spans="2:17" x14ac:dyDescent="0.15">
      <c r="B1195" s="8" t="str">
        <f>VLOOKUP(G1195,角色!A:B,2,FALSE)</f>
        <v>释</v>
      </c>
      <c r="C1195" s="8" t="str">
        <f t="shared" si="163"/>
        <v>主动技能3</v>
      </c>
      <c r="D1195" s="8">
        <f t="shared" si="165"/>
        <v>9</v>
      </c>
      <c r="E1195" s="8">
        <f t="shared" si="166"/>
        <v>10</v>
      </c>
      <c r="F1195" s="8">
        <f t="shared" si="167"/>
        <v>3</v>
      </c>
      <c r="G1195" s="8">
        <f t="shared" si="164"/>
        <v>20</v>
      </c>
      <c r="H1195" t="str">
        <f t="shared" si="168"/>
        <v>释主动技能3等级9</v>
      </c>
      <c r="I1195" t="str">
        <f t="shared" si="169"/>
        <v>释主动技能3等级10</v>
      </c>
      <c r="J1195" s="1">
        <v>1189</v>
      </c>
      <c r="K1195" s="1" t="e">
        <f>VLOOKUP(H1195,主动技能!$A:$B,2,FALSE)</f>
        <v>#N/A</v>
      </c>
      <c r="L1195" s="1">
        <f>_xlfn.IFNA(VLOOKUP(I1195,主动技能!$A:$B,2,FALSE),0)</f>
        <v>0</v>
      </c>
      <c r="M1195">
        <f t="shared" si="170"/>
        <v>27</v>
      </c>
      <c r="N1195" s="1" t="s">
        <v>249</v>
      </c>
      <c r="O1195" s="1">
        <f t="shared" ref="O1195:O1258" si="171">O1096</f>
        <v>100</v>
      </c>
      <c r="P1195" s="1" t="s">
        <v>250</v>
      </c>
      <c r="Q1195" s="1" t="s">
        <v>250</v>
      </c>
    </row>
    <row r="1196" spans="2:17" x14ac:dyDescent="0.15">
      <c r="B1196" s="8" t="str">
        <f>VLOOKUP(G1196,角色!A:B,2,FALSE)</f>
        <v>释</v>
      </c>
      <c r="C1196" s="8" t="str">
        <f t="shared" si="163"/>
        <v>主动技能3</v>
      </c>
      <c r="D1196" s="8">
        <f t="shared" si="165"/>
        <v>10</v>
      </c>
      <c r="E1196" s="8">
        <f t="shared" si="166"/>
        <v>11</v>
      </c>
      <c r="F1196" s="8">
        <f t="shared" si="167"/>
        <v>3</v>
      </c>
      <c r="G1196" s="8">
        <f t="shared" si="164"/>
        <v>20</v>
      </c>
      <c r="H1196" t="str">
        <f t="shared" si="168"/>
        <v>释主动技能3等级10</v>
      </c>
      <c r="I1196" t="str">
        <f t="shared" si="169"/>
        <v>释主动技能3等级11</v>
      </c>
      <c r="J1196" s="1">
        <v>1190</v>
      </c>
      <c r="K1196" s="1" t="e">
        <f>VLOOKUP(H1196,主动技能!$A:$B,2,FALSE)</f>
        <v>#N/A</v>
      </c>
      <c r="L1196" s="1">
        <f>_xlfn.IFNA(VLOOKUP(I1196,主动技能!$A:$B,2,FALSE),0)</f>
        <v>0</v>
      </c>
      <c r="M1196">
        <f t="shared" si="170"/>
        <v>30</v>
      </c>
      <c r="N1196" s="1" t="s">
        <v>249</v>
      </c>
      <c r="O1196" s="1">
        <f t="shared" si="171"/>
        <v>101</v>
      </c>
      <c r="P1196" s="1" t="s">
        <v>250</v>
      </c>
      <c r="Q1196" s="1" t="s">
        <v>250</v>
      </c>
    </row>
    <row r="1197" spans="2:17" x14ac:dyDescent="0.15">
      <c r="B1197" s="8" t="str">
        <f>VLOOKUP(G1197,角色!A:B,2,FALSE)</f>
        <v>释</v>
      </c>
      <c r="C1197" s="8" t="str">
        <f t="shared" si="163"/>
        <v>主动技能3</v>
      </c>
      <c r="D1197" s="8">
        <f t="shared" si="165"/>
        <v>11</v>
      </c>
      <c r="E1197" s="8">
        <f t="shared" si="166"/>
        <v>12</v>
      </c>
      <c r="F1197" s="8">
        <f t="shared" si="167"/>
        <v>3</v>
      </c>
      <c r="G1197" s="8">
        <f t="shared" si="164"/>
        <v>20</v>
      </c>
      <c r="H1197" t="str">
        <f t="shared" si="168"/>
        <v>释主动技能3等级11</v>
      </c>
      <c r="I1197" t="str">
        <f t="shared" si="169"/>
        <v>释主动技能3等级12</v>
      </c>
      <c r="J1197" s="1">
        <v>1191</v>
      </c>
      <c r="K1197" s="1" t="e">
        <f>VLOOKUP(H1197,主动技能!$A:$B,2,FALSE)</f>
        <v>#N/A</v>
      </c>
      <c r="L1197" s="1">
        <f>_xlfn.IFNA(VLOOKUP(I1197,主动技能!$A:$B,2,FALSE),0)</f>
        <v>0</v>
      </c>
      <c r="M1197">
        <f t="shared" si="170"/>
        <v>33</v>
      </c>
      <c r="N1197" s="1" t="s">
        <v>249</v>
      </c>
      <c r="O1197" s="1">
        <f t="shared" si="171"/>
        <v>102</v>
      </c>
      <c r="P1197" s="1" t="s">
        <v>250</v>
      </c>
      <c r="Q1197" s="1" t="s">
        <v>250</v>
      </c>
    </row>
    <row r="1198" spans="2:17" x14ac:dyDescent="0.15">
      <c r="B1198" s="8" t="str">
        <f>VLOOKUP(G1198,角色!A:B,2,FALSE)</f>
        <v>释</v>
      </c>
      <c r="C1198" s="8" t="str">
        <f t="shared" si="163"/>
        <v>主动技能3</v>
      </c>
      <c r="D1198" s="8">
        <f t="shared" si="165"/>
        <v>12</v>
      </c>
      <c r="E1198" s="8">
        <f t="shared" si="166"/>
        <v>13</v>
      </c>
      <c r="F1198" s="8">
        <f t="shared" si="167"/>
        <v>3</v>
      </c>
      <c r="G1198" s="8">
        <f t="shared" si="164"/>
        <v>20</v>
      </c>
      <c r="H1198" t="str">
        <f t="shared" si="168"/>
        <v>释主动技能3等级12</v>
      </c>
      <c r="I1198" t="str">
        <f t="shared" si="169"/>
        <v>释主动技能3等级13</v>
      </c>
      <c r="J1198" s="1">
        <v>1192</v>
      </c>
      <c r="K1198" s="1" t="e">
        <f>VLOOKUP(H1198,主动技能!$A:$B,2,FALSE)</f>
        <v>#N/A</v>
      </c>
      <c r="L1198" s="1">
        <f>_xlfn.IFNA(VLOOKUP(I1198,主动技能!$A:$B,2,FALSE),0)</f>
        <v>0</v>
      </c>
      <c r="M1198">
        <f t="shared" si="170"/>
        <v>36</v>
      </c>
      <c r="N1198" s="1" t="s">
        <v>249</v>
      </c>
      <c r="O1198" s="1">
        <f t="shared" si="171"/>
        <v>103</v>
      </c>
      <c r="P1198" s="1" t="s">
        <v>250</v>
      </c>
      <c r="Q1198" s="1" t="s">
        <v>250</v>
      </c>
    </row>
    <row r="1199" spans="2:17" x14ac:dyDescent="0.15">
      <c r="B1199" s="8" t="str">
        <f>VLOOKUP(G1199,角色!A:B,2,FALSE)</f>
        <v>释</v>
      </c>
      <c r="C1199" s="8" t="str">
        <f t="shared" si="163"/>
        <v>主动技能3</v>
      </c>
      <c r="D1199" s="8">
        <f t="shared" si="165"/>
        <v>13</v>
      </c>
      <c r="E1199" s="8">
        <f t="shared" si="166"/>
        <v>14</v>
      </c>
      <c r="F1199" s="8">
        <f t="shared" si="167"/>
        <v>3</v>
      </c>
      <c r="G1199" s="8">
        <f t="shared" si="164"/>
        <v>20</v>
      </c>
      <c r="H1199" t="str">
        <f t="shared" si="168"/>
        <v>释主动技能3等级13</v>
      </c>
      <c r="I1199" t="str">
        <f t="shared" si="169"/>
        <v>释主动技能3等级14</v>
      </c>
      <c r="J1199" s="1">
        <v>1193</v>
      </c>
      <c r="K1199" s="1" t="e">
        <f>VLOOKUP(H1199,主动技能!$A:$B,2,FALSE)</f>
        <v>#N/A</v>
      </c>
      <c r="L1199" s="1">
        <f>_xlfn.IFNA(VLOOKUP(I1199,主动技能!$A:$B,2,FALSE),0)</f>
        <v>0</v>
      </c>
      <c r="M1199">
        <f t="shared" si="170"/>
        <v>39</v>
      </c>
      <c r="N1199" s="1" t="s">
        <v>249</v>
      </c>
      <c r="O1199" s="1">
        <f t="shared" si="171"/>
        <v>104</v>
      </c>
      <c r="P1199" s="1" t="s">
        <v>250</v>
      </c>
      <c r="Q1199" s="1" t="s">
        <v>250</v>
      </c>
    </row>
    <row r="1200" spans="2:17" x14ac:dyDescent="0.15">
      <c r="B1200" s="8" t="str">
        <f>VLOOKUP(G1200,角色!A:B,2,FALSE)</f>
        <v>释</v>
      </c>
      <c r="C1200" s="8" t="str">
        <f t="shared" si="163"/>
        <v>主动技能3</v>
      </c>
      <c r="D1200" s="8">
        <f t="shared" si="165"/>
        <v>14</v>
      </c>
      <c r="E1200" s="8">
        <f t="shared" si="166"/>
        <v>15</v>
      </c>
      <c r="F1200" s="8">
        <f t="shared" si="167"/>
        <v>3</v>
      </c>
      <c r="G1200" s="8">
        <f t="shared" si="164"/>
        <v>20</v>
      </c>
      <c r="H1200" t="str">
        <f t="shared" si="168"/>
        <v>释主动技能3等级14</v>
      </c>
      <c r="I1200" t="str">
        <f t="shared" si="169"/>
        <v>释主动技能3等级15</v>
      </c>
      <c r="J1200" s="1">
        <v>1194</v>
      </c>
      <c r="K1200" s="1" t="e">
        <f>VLOOKUP(H1200,主动技能!$A:$B,2,FALSE)</f>
        <v>#N/A</v>
      </c>
      <c r="L1200" s="1">
        <f>_xlfn.IFNA(VLOOKUP(I1200,主动技能!$A:$B,2,FALSE),0)</f>
        <v>0</v>
      </c>
      <c r="M1200">
        <f t="shared" si="170"/>
        <v>42</v>
      </c>
      <c r="N1200" s="1" t="s">
        <v>249</v>
      </c>
      <c r="O1200" s="1">
        <f t="shared" si="171"/>
        <v>105</v>
      </c>
      <c r="P1200" s="1" t="s">
        <v>250</v>
      </c>
      <c r="Q1200" s="1" t="s">
        <v>250</v>
      </c>
    </row>
    <row r="1201" spans="2:17" x14ac:dyDescent="0.15">
      <c r="B1201" s="8" t="str">
        <f>VLOOKUP(G1201,角色!A:B,2,FALSE)</f>
        <v>释</v>
      </c>
      <c r="C1201" s="8" t="str">
        <f t="shared" si="163"/>
        <v>主动技能3</v>
      </c>
      <c r="D1201" s="8">
        <f t="shared" si="165"/>
        <v>15</v>
      </c>
      <c r="E1201" s="8">
        <f t="shared" si="166"/>
        <v>16</v>
      </c>
      <c r="F1201" s="8">
        <f t="shared" si="167"/>
        <v>3</v>
      </c>
      <c r="G1201" s="8">
        <f t="shared" si="164"/>
        <v>20</v>
      </c>
      <c r="H1201" t="str">
        <f t="shared" si="168"/>
        <v>释主动技能3等级15</v>
      </c>
      <c r="I1201" t="str">
        <f t="shared" si="169"/>
        <v>释主动技能3等级16</v>
      </c>
      <c r="J1201" s="1">
        <v>1195</v>
      </c>
      <c r="K1201" s="1" t="e">
        <f>VLOOKUP(H1201,主动技能!$A:$B,2,FALSE)</f>
        <v>#N/A</v>
      </c>
      <c r="L1201" s="1">
        <f>_xlfn.IFNA(VLOOKUP(I1201,主动技能!$A:$B,2,FALSE),0)</f>
        <v>0</v>
      </c>
      <c r="M1201">
        <f t="shared" si="170"/>
        <v>45</v>
      </c>
      <c r="N1201" s="1" t="s">
        <v>249</v>
      </c>
      <c r="O1201" s="1">
        <f t="shared" si="171"/>
        <v>106</v>
      </c>
      <c r="P1201" s="1" t="s">
        <v>250</v>
      </c>
      <c r="Q1201" s="1" t="s">
        <v>250</v>
      </c>
    </row>
    <row r="1202" spans="2:17" x14ac:dyDescent="0.15">
      <c r="B1202" s="8" t="str">
        <f>VLOOKUP(G1202,角色!A:B,2,FALSE)</f>
        <v>释</v>
      </c>
      <c r="C1202" s="8" t="str">
        <f t="shared" si="163"/>
        <v>主动技能3</v>
      </c>
      <c r="D1202" s="8">
        <f t="shared" si="165"/>
        <v>16</v>
      </c>
      <c r="E1202" s="8">
        <f t="shared" si="166"/>
        <v>17</v>
      </c>
      <c r="F1202" s="8">
        <f t="shared" si="167"/>
        <v>3</v>
      </c>
      <c r="G1202" s="8">
        <f t="shared" si="164"/>
        <v>20</v>
      </c>
      <c r="H1202" t="str">
        <f t="shared" si="168"/>
        <v>释主动技能3等级16</v>
      </c>
      <c r="I1202" t="str">
        <f t="shared" si="169"/>
        <v>释主动技能3等级17</v>
      </c>
      <c r="J1202" s="1">
        <v>1196</v>
      </c>
      <c r="K1202" s="1" t="e">
        <f>VLOOKUP(H1202,主动技能!$A:$B,2,FALSE)</f>
        <v>#N/A</v>
      </c>
      <c r="L1202" s="1">
        <f>_xlfn.IFNA(VLOOKUP(I1202,主动技能!$A:$B,2,FALSE),0)</f>
        <v>0</v>
      </c>
      <c r="M1202">
        <f t="shared" si="170"/>
        <v>48</v>
      </c>
      <c r="N1202" s="1" t="s">
        <v>249</v>
      </c>
      <c r="O1202" s="1">
        <f t="shared" si="171"/>
        <v>107</v>
      </c>
      <c r="P1202" s="1" t="s">
        <v>250</v>
      </c>
      <c r="Q1202" s="1" t="s">
        <v>250</v>
      </c>
    </row>
    <row r="1203" spans="2:17" x14ac:dyDescent="0.15">
      <c r="B1203" s="8" t="str">
        <f>VLOOKUP(G1203,角色!A:B,2,FALSE)</f>
        <v>释</v>
      </c>
      <c r="C1203" s="8" t="str">
        <f t="shared" si="163"/>
        <v>主动技能3</v>
      </c>
      <c r="D1203" s="8">
        <f t="shared" si="165"/>
        <v>17</v>
      </c>
      <c r="E1203" s="8">
        <f t="shared" si="166"/>
        <v>18</v>
      </c>
      <c r="F1203" s="8">
        <f t="shared" si="167"/>
        <v>3</v>
      </c>
      <c r="G1203" s="8">
        <f t="shared" si="164"/>
        <v>20</v>
      </c>
      <c r="H1203" t="str">
        <f t="shared" si="168"/>
        <v>释主动技能3等级17</v>
      </c>
      <c r="I1203" t="str">
        <f t="shared" si="169"/>
        <v>释主动技能3等级18</v>
      </c>
      <c r="J1203" s="1">
        <v>1197</v>
      </c>
      <c r="K1203" s="1" t="e">
        <f>VLOOKUP(H1203,主动技能!$A:$B,2,FALSE)</f>
        <v>#N/A</v>
      </c>
      <c r="L1203" s="1">
        <f>_xlfn.IFNA(VLOOKUP(I1203,主动技能!$A:$B,2,FALSE),0)</f>
        <v>0</v>
      </c>
      <c r="M1203">
        <f t="shared" si="170"/>
        <v>51</v>
      </c>
      <c r="N1203" s="1" t="s">
        <v>249</v>
      </c>
      <c r="O1203" s="1">
        <f t="shared" si="171"/>
        <v>108</v>
      </c>
      <c r="P1203" s="1" t="s">
        <v>250</v>
      </c>
      <c r="Q1203" s="1" t="s">
        <v>250</v>
      </c>
    </row>
    <row r="1204" spans="2:17" x14ac:dyDescent="0.15">
      <c r="B1204" s="8" t="str">
        <f>VLOOKUP(G1204,角色!A:B,2,FALSE)</f>
        <v>释</v>
      </c>
      <c r="C1204" s="8" t="str">
        <f t="shared" si="163"/>
        <v>主动技能3</v>
      </c>
      <c r="D1204" s="8">
        <f t="shared" si="165"/>
        <v>18</v>
      </c>
      <c r="E1204" s="8">
        <f t="shared" si="166"/>
        <v>19</v>
      </c>
      <c r="F1204" s="8">
        <f t="shared" si="167"/>
        <v>3</v>
      </c>
      <c r="G1204" s="8">
        <f t="shared" si="164"/>
        <v>20</v>
      </c>
      <c r="H1204" t="str">
        <f t="shared" si="168"/>
        <v>释主动技能3等级18</v>
      </c>
      <c r="I1204" t="str">
        <f t="shared" si="169"/>
        <v>释主动技能3等级19</v>
      </c>
      <c r="J1204" s="1">
        <v>1198</v>
      </c>
      <c r="K1204" s="1" t="e">
        <f>VLOOKUP(H1204,主动技能!$A:$B,2,FALSE)</f>
        <v>#N/A</v>
      </c>
      <c r="L1204" s="1">
        <f>_xlfn.IFNA(VLOOKUP(I1204,主动技能!$A:$B,2,FALSE),0)</f>
        <v>0</v>
      </c>
      <c r="M1204">
        <f t="shared" si="170"/>
        <v>54</v>
      </c>
      <c r="N1204" s="1" t="s">
        <v>249</v>
      </c>
      <c r="O1204" s="1">
        <f t="shared" si="171"/>
        <v>109</v>
      </c>
      <c r="P1204" s="1" t="s">
        <v>250</v>
      </c>
      <c r="Q1204" s="1" t="s">
        <v>250</v>
      </c>
    </row>
    <row r="1205" spans="2:17" x14ac:dyDescent="0.15">
      <c r="B1205" s="8" t="str">
        <f>VLOOKUP(G1205,角色!A:B,2,FALSE)</f>
        <v>释</v>
      </c>
      <c r="C1205" s="8" t="str">
        <f t="shared" si="163"/>
        <v>主动技能3</v>
      </c>
      <c r="D1205" s="8">
        <f t="shared" si="165"/>
        <v>19</v>
      </c>
      <c r="E1205" s="8">
        <f t="shared" si="166"/>
        <v>20</v>
      </c>
      <c r="F1205" s="8">
        <f t="shared" si="167"/>
        <v>3</v>
      </c>
      <c r="G1205" s="8">
        <f t="shared" si="164"/>
        <v>20</v>
      </c>
      <c r="H1205" t="str">
        <f t="shared" si="168"/>
        <v>释主动技能3等级19</v>
      </c>
      <c r="I1205" t="str">
        <f t="shared" si="169"/>
        <v>释主动技能3等级20</v>
      </c>
      <c r="J1205" s="1">
        <v>1199</v>
      </c>
      <c r="K1205" s="1" t="e">
        <f>VLOOKUP(H1205,主动技能!$A:$B,2,FALSE)</f>
        <v>#N/A</v>
      </c>
      <c r="L1205" s="1">
        <f>_xlfn.IFNA(VLOOKUP(I1205,主动技能!$A:$B,2,FALSE),0)</f>
        <v>0</v>
      </c>
      <c r="M1205">
        <f t="shared" si="170"/>
        <v>57</v>
      </c>
      <c r="N1205" s="1" t="s">
        <v>249</v>
      </c>
      <c r="O1205" s="1">
        <f t="shared" si="171"/>
        <v>110</v>
      </c>
      <c r="P1205" s="1" t="s">
        <v>250</v>
      </c>
      <c r="Q1205" s="1" t="s">
        <v>250</v>
      </c>
    </row>
    <row r="1206" spans="2:17" x14ac:dyDescent="0.15">
      <c r="B1206" s="8" t="str">
        <f>VLOOKUP(G1206,角色!A:B,2,FALSE)</f>
        <v>释</v>
      </c>
      <c r="C1206" s="8" t="str">
        <f t="shared" si="163"/>
        <v>主动技能3</v>
      </c>
      <c r="D1206" s="8">
        <f t="shared" si="165"/>
        <v>20</v>
      </c>
      <c r="E1206" s="8">
        <f t="shared" si="166"/>
        <v>21</v>
      </c>
      <c r="F1206" s="8">
        <f t="shared" si="167"/>
        <v>3</v>
      </c>
      <c r="G1206" s="8">
        <f t="shared" si="164"/>
        <v>20</v>
      </c>
      <c r="H1206" t="str">
        <f t="shared" si="168"/>
        <v>释主动技能3等级20</v>
      </c>
      <c r="I1206" t="str">
        <f t="shared" si="169"/>
        <v>释主动技能3等级21</v>
      </c>
      <c r="J1206" s="1">
        <v>1200</v>
      </c>
      <c r="K1206" s="1" t="e">
        <f>VLOOKUP(H1206,主动技能!$A:$B,2,FALSE)</f>
        <v>#N/A</v>
      </c>
      <c r="L1206" s="1">
        <f>_xlfn.IFNA(VLOOKUP(I1206,主动技能!$A:$B,2,FALSE),0)</f>
        <v>0</v>
      </c>
      <c r="M1206">
        <f t="shared" si="170"/>
        <v>60</v>
      </c>
      <c r="N1206" s="1" t="s">
        <v>249</v>
      </c>
      <c r="O1206" s="1">
        <f t="shared" si="171"/>
        <v>111</v>
      </c>
      <c r="P1206" s="1" t="s">
        <v>250</v>
      </c>
      <c r="Q1206" s="1" t="s">
        <v>250</v>
      </c>
    </row>
    <row r="1207" spans="2:17" x14ac:dyDescent="0.15">
      <c r="B1207" s="8" t="str">
        <f>VLOOKUP(G1207,角色!A:B,2,FALSE)</f>
        <v>凰邪</v>
      </c>
      <c r="C1207" s="8" t="str">
        <f t="shared" si="163"/>
        <v>主动技能1</v>
      </c>
      <c r="D1207" s="8">
        <f t="shared" si="165"/>
        <v>1</v>
      </c>
      <c r="E1207" s="8">
        <f t="shared" si="166"/>
        <v>2</v>
      </c>
      <c r="F1207" s="8">
        <f t="shared" si="167"/>
        <v>1</v>
      </c>
      <c r="G1207" s="8">
        <f t="shared" si="164"/>
        <v>21</v>
      </c>
      <c r="H1207" t="str">
        <f t="shared" si="168"/>
        <v>凰邪主动技能1等级1</v>
      </c>
      <c r="I1207" t="str">
        <f t="shared" si="169"/>
        <v>凰邪主动技能1等级2</v>
      </c>
      <c r="J1207" s="1">
        <v>1201</v>
      </c>
      <c r="K1207" s="1" t="e">
        <f>VLOOKUP(H1207,主动技能!$A:$B,2,FALSE)</f>
        <v>#N/A</v>
      </c>
      <c r="L1207" s="1">
        <f>_xlfn.IFNA(VLOOKUP(I1207,主动技能!$A:$B,2,FALSE),0)</f>
        <v>0</v>
      </c>
      <c r="M1207">
        <f t="shared" si="170"/>
        <v>3</v>
      </c>
      <c r="N1207" s="1" t="s">
        <v>249</v>
      </c>
      <c r="O1207" s="1">
        <f t="shared" si="171"/>
        <v>112</v>
      </c>
      <c r="P1207" s="1" t="s">
        <v>250</v>
      </c>
      <c r="Q1207" s="1" t="s">
        <v>250</v>
      </c>
    </row>
    <row r="1208" spans="2:17" x14ac:dyDescent="0.15">
      <c r="B1208" s="8" t="str">
        <f>VLOOKUP(G1208,角色!A:B,2,FALSE)</f>
        <v>凰邪</v>
      </c>
      <c r="C1208" s="8" t="str">
        <f t="shared" si="163"/>
        <v>主动技能1</v>
      </c>
      <c r="D1208" s="8">
        <f t="shared" si="165"/>
        <v>2</v>
      </c>
      <c r="E1208" s="8">
        <f t="shared" si="166"/>
        <v>3</v>
      </c>
      <c r="F1208" s="8">
        <f t="shared" si="167"/>
        <v>1</v>
      </c>
      <c r="G1208" s="8">
        <f t="shared" si="164"/>
        <v>21</v>
      </c>
      <c r="H1208" t="str">
        <f t="shared" si="168"/>
        <v>凰邪主动技能1等级2</v>
      </c>
      <c r="I1208" t="str">
        <f t="shared" si="169"/>
        <v>凰邪主动技能1等级3</v>
      </c>
      <c r="J1208" s="1">
        <v>1202</v>
      </c>
      <c r="K1208" s="1" t="e">
        <f>VLOOKUP(H1208,主动技能!$A:$B,2,FALSE)</f>
        <v>#N/A</v>
      </c>
      <c r="L1208" s="1">
        <f>_xlfn.IFNA(VLOOKUP(I1208,主动技能!$A:$B,2,FALSE),0)</f>
        <v>0</v>
      </c>
      <c r="M1208">
        <f t="shared" si="170"/>
        <v>6</v>
      </c>
      <c r="N1208" s="1" t="s">
        <v>249</v>
      </c>
      <c r="O1208" s="1">
        <f t="shared" si="171"/>
        <v>113</v>
      </c>
      <c r="P1208" s="1" t="s">
        <v>250</v>
      </c>
      <c r="Q1208" s="1" t="s">
        <v>250</v>
      </c>
    </row>
    <row r="1209" spans="2:17" x14ac:dyDescent="0.15">
      <c r="B1209" s="8" t="str">
        <f>VLOOKUP(G1209,角色!A:B,2,FALSE)</f>
        <v>凰邪</v>
      </c>
      <c r="C1209" s="8" t="str">
        <f t="shared" si="163"/>
        <v>主动技能1</v>
      </c>
      <c r="D1209" s="8">
        <f t="shared" si="165"/>
        <v>3</v>
      </c>
      <c r="E1209" s="8">
        <f t="shared" si="166"/>
        <v>4</v>
      </c>
      <c r="F1209" s="8">
        <f t="shared" si="167"/>
        <v>1</v>
      </c>
      <c r="G1209" s="8">
        <f t="shared" si="164"/>
        <v>21</v>
      </c>
      <c r="H1209" t="str">
        <f t="shared" si="168"/>
        <v>凰邪主动技能1等级3</v>
      </c>
      <c r="I1209" t="str">
        <f t="shared" si="169"/>
        <v>凰邪主动技能1等级4</v>
      </c>
      <c r="J1209" s="1">
        <v>1203</v>
      </c>
      <c r="K1209" s="1" t="e">
        <f>VLOOKUP(H1209,主动技能!$A:$B,2,FALSE)</f>
        <v>#N/A</v>
      </c>
      <c r="L1209" s="1">
        <f>_xlfn.IFNA(VLOOKUP(I1209,主动技能!$A:$B,2,FALSE),0)</f>
        <v>0</v>
      </c>
      <c r="M1209">
        <f t="shared" si="170"/>
        <v>9</v>
      </c>
      <c r="N1209" s="1" t="s">
        <v>249</v>
      </c>
      <c r="O1209" s="1">
        <f t="shared" si="171"/>
        <v>114</v>
      </c>
      <c r="P1209" s="1" t="s">
        <v>250</v>
      </c>
      <c r="Q1209" s="1" t="s">
        <v>250</v>
      </c>
    </row>
    <row r="1210" spans="2:17" x14ac:dyDescent="0.15">
      <c r="B1210" s="8" t="str">
        <f>VLOOKUP(G1210,角色!A:B,2,FALSE)</f>
        <v>凰邪</v>
      </c>
      <c r="C1210" s="8" t="str">
        <f t="shared" si="163"/>
        <v>主动技能1</v>
      </c>
      <c r="D1210" s="8">
        <f t="shared" si="165"/>
        <v>4</v>
      </c>
      <c r="E1210" s="8">
        <f t="shared" si="166"/>
        <v>5</v>
      </c>
      <c r="F1210" s="8">
        <f t="shared" si="167"/>
        <v>1</v>
      </c>
      <c r="G1210" s="8">
        <f t="shared" si="164"/>
        <v>21</v>
      </c>
      <c r="H1210" t="str">
        <f t="shared" si="168"/>
        <v>凰邪主动技能1等级4</v>
      </c>
      <c r="I1210" t="str">
        <f t="shared" si="169"/>
        <v>凰邪主动技能1等级5</v>
      </c>
      <c r="J1210" s="1">
        <v>1204</v>
      </c>
      <c r="K1210" s="1" t="e">
        <f>VLOOKUP(H1210,主动技能!$A:$B,2,FALSE)</f>
        <v>#N/A</v>
      </c>
      <c r="L1210" s="1">
        <f>_xlfn.IFNA(VLOOKUP(I1210,主动技能!$A:$B,2,FALSE),0)</f>
        <v>0</v>
      </c>
      <c r="M1210">
        <f t="shared" si="170"/>
        <v>12</v>
      </c>
      <c r="N1210" s="1" t="s">
        <v>249</v>
      </c>
      <c r="O1210" s="1">
        <f t="shared" si="171"/>
        <v>115</v>
      </c>
      <c r="P1210" s="1" t="s">
        <v>250</v>
      </c>
      <c r="Q1210" s="1" t="s">
        <v>250</v>
      </c>
    </row>
    <row r="1211" spans="2:17" x14ac:dyDescent="0.15">
      <c r="B1211" s="8" t="str">
        <f>VLOOKUP(G1211,角色!A:B,2,FALSE)</f>
        <v>凰邪</v>
      </c>
      <c r="C1211" s="8" t="str">
        <f t="shared" si="163"/>
        <v>主动技能1</v>
      </c>
      <c r="D1211" s="8">
        <f t="shared" si="165"/>
        <v>5</v>
      </c>
      <c r="E1211" s="8">
        <f t="shared" si="166"/>
        <v>6</v>
      </c>
      <c r="F1211" s="8">
        <f t="shared" si="167"/>
        <v>1</v>
      </c>
      <c r="G1211" s="8">
        <f t="shared" si="164"/>
        <v>21</v>
      </c>
      <c r="H1211" t="str">
        <f t="shared" si="168"/>
        <v>凰邪主动技能1等级5</v>
      </c>
      <c r="I1211" t="str">
        <f t="shared" si="169"/>
        <v>凰邪主动技能1等级6</v>
      </c>
      <c r="J1211" s="1">
        <v>1205</v>
      </c>
      <c r="K1211" s="1" t="e">
        <f>VLOOKUP(H1211,主动技能!$A:$B,2,FALSE)</f>
        <v>#N/A</v>
      </c>
      <c r="L1211" s="1">
        <f>_xlfn.IFNA(VLOOKUP(I1211,主动技能!$A:$B,2,FALSE),0)</f>
        <v>0</v>
      </c>
      <c r="M1211">
        <f t="shared" si="170"/>
        <v>15</v>
      </c>
      <c r="N1211" s="1" t="s">
        <v>249</v>
      </c>
      <c r="O1211" s="1">
        <f t="shared" si="171"/>
        <v>116</v>
      </c>
      <c r="P1211" s="1" t="s">
        <v>250</v>
      </c>
      <c r="Q1211" s="1" t="s">
        <v>250</v>
      </c>
    </row>
    <row r="1212" spans="2:17" x14ac:dyDescent="0.15">
      <c r="B1212" s="8" t="str">
        <f>VLOOKUP(G1212,角色!A:B,2,FALSE)</f>
        <v>凰邪</v>
      </c>
      <c r="C1212" s="8" t="str">
        <f t="shared" si="163"/>
        <v>主动技能1</v>
      </c>
      <c r="D1212" s="8">
        <f t="shared" si="165"/>
        <v>6</v>
      </c>
      <c r="E1212" s="8">
        <f t="shared" si="166"/>
        <v>7</v>
      </c>
      <c r="F1212" s="8">
        <f t="shared" si="167"/>
        <v>1</v>
      </c>
      <c r="G1212" s="8">
        <f t="shared" si="164"/>
        <v>21</v>
      </c>
      <c r="H1212" t="str">
        <f t="shared" si="168"/>
        <v>凰邪主动技能1等级6</v>
      </c>
      <c r="I1212" t="str">
        <f t="shared" si="169"/>
        <v>凰邪主动技能1等级7</v>
      </c>
      <c r="J1212" s="1">
        <v>1206</v>
      </c>
      <c r="K1212" s="1" t="e">
        <f>VLOOKUP(H1212,主动技能!$A:$B,2,FALSE)</f>
        <v>#N/A</v>
      </c>
      <c r="L1212" s="1">
        <f>_xlfn.IFNA(VLOOKUP(I1212,主动技能!$A:$B,2,FALSE),0)</f>
        <v>0</v>
      </c>
      <c r="M1212">
        <f t="shared" si="170"/>
        <v>18</v>
      </c>
      <c r="N1212" s="1" t="s">
        <v>249</v>
      </c>
      <c r="O1212" s="1">
        <f t="shared" si="171"/>
        <v>117</v>
      </c>
      <c r="P1212" s="1" t="s">
        <v>250</v>
      </c>
      <c r="Q1212" s="1" t="s">
        <v>250</v>
      </c>
    </row>
    <row r="1213" spans="2:17" x14ac:dyDescent="0.15">
      <c r="B1213" s="8" t="str">
        <f>VLOOKUP(G1213,角色!A:B,2,FALSE)</f>
        <v>凰邪</v>
      </c>
      <c r="C1213" s="8" t="str">
        <f t="shared" si="163"/>
        <v>主动技能1</v>
      </c>
      <c r="D1213" s="8">
        <f t="shared" si="165"/>
        <v>7</v>
      </c>
      <c r="E1213" s="8">
        <f t="shared" si="166"/>
        <v>8</v>
      </c>
      <c r="F1213" s="8">
        <f t="shared" si="167"/>
        <v>1</v>
      </c>
      <c r="G1213" s="8">
        <f t="shared" si="164"/>
        <v>21</v>
      </c>
      <c r="H1213" t="str">
        <f t="shared" si="168"/>
        <v>凰邪主动技能1等级7</v>
      </c>
      <c r="I1213" t="str">
        <f t="shared" si="169"/>
        <v>凰邪主动技能1等级8</v>
      </c>
      <c r="J1213" s="1">
        <v>1207</v>
      </c>
      <c r="K1213" s="1" t="e">
        <f>VLOOKUP(H1213,主动技能!$A:$B,2,FALSE)</f>
        <v>#N/A</v>
      </c>
      <c r="L1213" s="1">
        <f>_xlfn.IFNA(VLOOKUP(I1213,主动技能!$A:$B,2,FALSE),0)</f>
        <v>0</v>
      </c>
      <c r="M1213">
        <f t="shared" si="170"/>
        <v>21</v>
      </c>
      <c r="N1213" s="1" t="s">
        <v>249</v>
      </c>
      <c r="O1213" s="1">
        <f t="shared" si="171"/>
        <v>118</v>
      </c>
      <c r="P1213" s="1" t="s">
        <v>250</v>
      </c>
      <c r="Q1213" s="1" t="s">
        <v>250</v>
      </c>
    </row>
    <row r="1214" spans="2:17" x14ac:dyDescent="0.15">
      <c r="B1214" s="8" t="str">
        <f>VLOOKUP(G1214,角色!A:B,2,FALSE)</f>
        <v>凰邪</v>
      </c>
      <c r="C1214" s="8" t="str">
        <f t="shared" si="163"/>
        <v>主动技能1</v>
      </c>
      <c r="D1214" s="8">
        <f t="shared" si="165"/>
        <v>8</v>
      </c>
      <c r="E1214" s="8">
        <f t="shared" si="166"/>
        <v>9</v>
      </c>
      <c r="F1214" s="8">
        <f t="shared" si="167"/>
        <v>1</v>
      </c>
      <c r="G1214" s="8">
        <f t="shared" si="164"/>
        <v>21</v>
      </c>
      <c r="H1214" t="str">
        <f t="shared" si="168"/>
        <v>凰邪主动技能1等级8</v>
      </c>
      <c r="I1214" t="str">
        <f t="shared" si="169"/>
        <v>凰邪主动技能1等级9</v>
      </c>
      <c r="J1214" s="1">
        <v>1208</v>
      </c>
      <c r="K1214" s="1" t="e">
        <f>VLOOKUP(H1214,主动技能!$A:$B,2,FALSE)</f>
        <v>#N/A</v>
      </c>
      <c r="L1214" s="1">
        <f>_xlfn.IFNA(VLOOKUP(I1214,主动技能!$A:$B,2,FALSE),0)</f>
        <v>0</v>
      </c>
      <c r="M1214">
        <f t="shared" si="170"/>
        <v>24</v>
      </c>
      <c r="N1214" s="1" t="s">
        <v>249</v>
      </c>
      <c r="O1214" s="1">
        <f t="shared" si="171"/>
        <v>119</v>
      </c>
      <c r="P1214" s="1" t="s">
        <v>250</v>
      </c>
      <c r="Q1214" s="1" t="s">
        <v>250</v>
      </c>
    </row>
    <row r="1215" spans="2:17" x14ac:dyDescent="0.15">
      <c r="B1215" s="8" t="str">
        <f>VLOOKUP(G1215,角色!A:B,2,FALSE)</f>
        <v>凰邪</v>
      </c>
      <c r="C1215" s="8" t="str">
        <f t="shared" si="163"/>
        <v>主动技能1</v>
      </c>
      <c r="D1215" s="8">
        <f t="shared" si="165"/>
        <v>9</v>
      </c>
      <c r="E1215" s="8">
        <f t="shared" si="166"/>
        <v>10</v>
      </c>
      <c r="F1215" s="8">
        <f t="shared" si="167"/>
        <v>1</v>
      </c>
      <c r="G1215" s="8">
        <f t="shared" si="164"/>
        <v>21</v>
      </c>
      <c r="H1215" t="str">
        <f t="shared" si="168"/>
        <v>凰邪主动技能1等级9</v>
      </c>
      <c r="I1215" t="str">
        <f t="shared" si="169"/>
        <v>凰邪主动技能1等级10</v>
      </c>
      <c r="J1215" s="1">
        <v>1209</v>
      </c>
      <c r="K1215" s="1" t="e">
        <f>VLOOKUP(H1215,主动技能!$A:$B,2,FALSE)</f>
        <v>#N/A</v>
      </c>
      <c r="L1215" s="1">
        <f>_xlfn.IFNA(VLOOKUP(I1215,主动技能!$A:$B,2,FALSE),0)</f>
        <v>0</v>
      </c>
      <c r="M1215">
        <f t="shared" si="170"/>
        <v>27</v>
      </c>
      <c r="N1215" s="1" t="s">
        <v>249</v>
      </c>
      <c r="O1215" s="1">
        <f t="shared" si="171"/>
        <v>120</v>
      </c>
      <c r="P1215" s="1" t="s">
        <v>250</v>
      </c>
      <c r="Q1215" s="1" t="s">
        <v>250</v>
      </c>
    </row>
    <row r="1216" spans="2:17" x14ac:dyDescent="0.15">
      <c r="B1216" s="8" t="str">
        <f>VLOOKUP(G1216,角色!A:B,2,FALSE)</f>
        <v>凰邪</v>
      </c>
      <c r="C1216" s="8" t="str">
        <f t="shared" si="163"/>
        <v>主动技能1</v>
      </c>
      <c r="D1216" s="8">
        <f t="shared" si="165"/>
        <v>10</v>
      </c>
      <c r="E1216" s="8">
        <f t="shared" si="166"/>
        <v>11</v>
      </c>
      <c r="F1216" s="8">
        <f t="shared" si="167"/>
        <v>1</v>
      </c>
      <c r="G1216" s="8">
        <f t="shared" si="164"/>
        <v>21</v>
      </c>
      <c r="H1216" t="str">
        <f t="shared" si="168"/>
        <v>凰邪主动技能1等级10</v>
      </c>
      <c r="I1216" t="str">
        <f t="shared" si="169"/>
        <v>凰邪主动技能1等级11</v>
      </c>
      <c r="J1216" s="1">
        <v>1210</v>
      </c>
      <c r="K1216" s="1" t="e">
        <f>VLOOKUP(H1216,主动技能!$A:$B,2,FALSE)</f>
        <v>#N/A</v>
      </c>
      <c r="L1216" s="1">
        <f>_xlfn.IFNA(VLOOKUP(I1216,主动技能!$A:$B,2,FALSE),0)</f>
        <v>0</v>
      </c>
      <c r="M1216">
        <f t="shared" si="170"/>
        <v>30</v>
      </c>
      <c r="N1216" s="1" t="s">
        <v>249</v>
      </c>
      <c r="O1216" s="1">
        <f t="shared" si="171"/>
        <v>121</v>
      </c>
      <c r="P1216" s="1" t="s">
        <v>250</v>
      </c>
      <c r="Q1216" s="1" t="s">
        <v>250</v>
      </c>
    </row>
    <row r="1217" spans="2:17" x14ac:dyDescent="0.15">
      <c r="B1217" s="8" t="str">
        <f>VLOOKUP(G1217,角色!A:B,2,FALSE)</f>
        <v>凰邪</v>
      </c>
      <c r="C1217" s="8" t="str">
        <f t="shared" si="163"/>
        <v>主动技能1</v>
      </c>
      <c r="D1217" s="8">
        <f t="shared" si="165"/>
        <v>11</v>
      </c>
      <c r="E1217" s="8">
        <f t="shared" si="166"/>
        <v>12</v>
      </c>
      <c r="F1217" s="8">
        <f t="shared" si="167"/>
        <v>1</v>
      </c>
      <c r="G1217" s="8">
        <f t="shared" si="164"/>
        <v>21</v>
      </c>
      <c r="H1217" t="str">
        <f t="shared" si="168"/>
        <v>凰邪主动技能1等级11</v>
      </c>
      <c r="I1217" t="str">
        <f t="shared" si="169"/>
        <v>凰邪主动技能1等级12</v>
      </c>
      <c r="J1217" s="1">
        <v>1211</v>
      </c>
      <c r="K1217" s="1" t="e">
        <f>VLOOKUP(H1217,主动技能!$A:$B,2,FALSE)</f>
        <v>#N/A</v>
      </c>
      <c r="L1217" s="1">
        <f>_xlfn.IFNA(VLOOKUP(I1217,主动技能!$A:$B,2,FALSE),0)</f>
        <v>0</v>
      </c>
      <c r="M1217">
        <f t="shared" si="170"/>
        <v>33</v>
      </c>
      <c r="N1217" s="1" t="s">
        <v>249</v>
      </c>
      <c r="O1217" s="1">
        <f t="shared" si="171"/>
        <v>122</v>
      </c>
      <c r="P1217" s="1" t="s">
        <v>250</v>
      </c>
      <c r="Q1217" s="1" t="s">
        <v>250</v>
      </c>
    </row>
    <row r="1218" spans="2:17" x14ac:dyDescent="0.15">
      <c r="B1218" s="8" t="str">
        <f>VLOOKUP(G1218,角色!A:B,2,FALSE)</f>
        <v>凰邪</v>
      </c>
      <c r="C1218" s="8" t="str">
        <f t="shared" si="163"/>
        <v>主动技能1</v>
      </c>
      <c r="D1218" s="8">
        <f t="shared" si="165"/>
        <v>12</v>
      </c>
      <c r="E1218" s="8">
        <f t="shared" si="166"/>
        <v>13</v>
      </c>
      <c r="F1218" s="8">
        <f t="shared" si="167"/>
        <v>1</v>
      </c>
      <c r="G1218" s="8">
        <f t="shared" si="164"/>
        <v>21</v>
      </c>
      <c r="H1218" t="str">
        <f t="shared" si="168"/>
        <v>凰邪主动技能1等级12</v>
      </c>
      <c r="I1218" t="str">
        <f t="shared" si="169"/>
        <v>凰邪主动技能1等级13</v>
      </c>
      <c r="J1218" s="1">
        <v>1212</v>
      </c>
      <c r="K1218" s="1" t="e">
        <f>VLOOKUP(H1218,主动技能!$A:$B,2,FALSE)</f>
        <v>#N/A</v>
      </c>
      <c r="L1218" s="1">
        <f>_xlfn.IFNA(VLOOKUP(I1218,主动技能!$A:$B,2,FALSE),0)</f>
        <v>0</v>
      </c>
      <c r="M1218">
        <f t="shared" si="170"/>
        <v>36</v>
      </c>
      <c r="N1218" s="1" t="s">
        <v>249</v>
      </c>
      <c r="O1218" s="1">
        <f t="shared" si="171"/>
        <v>123</v>
      </c>
      <c r="P1218" s="1" t="s">
        <v>250</v>
      </c>
      <c r="Q1218" s="1" t="s">
        <v>250</v>
      </c>
    </row>
    <row r="1219" spans="2:17" x14ac:dyDescent="0.15">
      <c r="B1219" s="8" t="str">
        <f>VLOOKUP(G1219,角色!A:B,2,FALSE)</f>
        <v>凰邪</v>
      </c>
      <c r="C1219" s="8" t="str">
        <f t="shared" si="163"/>
        <v>主动技能1</v>
      </c>
      <c r="D1219" s="8">
        <f t="shared" si="165"/>
        <v>13</v>
      </c>
      <c r="E1219" s="8">
        <f t="shared" si="166"/>
        <v>14</v>
      </c>
      <c r="F1219" s="8">
        <f t="shared" si="167"/>
        <v>1</v>
      </c>
      <c r="G1219" s="8">
        <f t="shared" si="164"/>
        <v>21</v>
      </c>
      <c r="H1219" t="str">
        <f t="shared" si="168"/>
        <v>凰邪主动技能1等级13</v>
      </c>
      <c r="I1219" t="str">
        <f t="shared" si="169"/>
        <v>凰邪主动技能1等级14</v>
      </c>
      <c r="J1219" s="1">
        <v>1213</v>
      </c>
      <c r="K1219" s="1" t="e">
        <f>VLOOKUP(H1219,主动技能!$A:$B,2,FALSE)</f>
        <v>#N/A</v>
      </c>
      <c r="L1219" s="1">
        <f>_xlfn.IFNA(VLOOKUP(I1219,主动技能!$A:$B,2,FALSE),0)</f>
        <v>0</v>
      </c>
      <c r="M1219">
        <f t="shared" si="170"/>
        <v>39</v>
      </c>
      <c r="N1219" s="1" t="s">
        <v>249</v>
      </c>
      <c r="O1219" s="1">
        <f t="shared" si="171"/>
        <v>124</v>
      </c>
      <c r="P1219" s="1" t="s">
        <v>250</v>
      </c>
      <c r="Q1219" s="1" t="s">
        <v>250</v>
      </c>
    </row>
    <row r="1220" spans="2:17" x14ac:dyDescent="0.15">
      <c r="B1220" s="8" t="str">
        <f>VLOOKUP(G1220,角色!A:B,2,FALSE)</f>
        <v>凰邪</v>
      </c>
      <c r="C1220" s="8" t="str">
        <f t="shared" si="163"/>
        <v>主动技能1</v>
      </c>
      <c r="D1220" s="8">
        <f t="shared" si="165"/>
        <v>14</v>
      </c>
      <c r="E1220" s="8">
        <f t="shared" si="166"/>
        <v>15</v>
      </c>
      <c r="F1220" s="8">
        <f t="shared" si="167"/>
        <v>1</v>
      </c>
      <c r="G1220" s="8">
        <f t="shared" si="164"/>
        <v>21</v>
      </c>
      <c r="H1220" t="str">
        <f t="shared" si="168"/>
        <v>凰邪主动技能1等级14</v>
      </c>
      <c r="I1220" t="str">
        <f t="shared" si="169"/>
        <v>凰邪主动技能1等级15</v>
      </c>
      <c r="J1220" s="1">
        <v>1214</v>
      </c>
      <c r="K1220" s="1" t="e">
        <f>VLOOKUP(H1220,主动技能!$A:$B,2,FALSE)</f>
        <v>#N/A</v>
      </c>
      <c r="L1220" s="1">
        <f>_xlfn.IFNA(VLOOKUP(I1220,主动技能!$A:$B,2,FALSE),0)</f>
        <v>0</v>
      </c>
      <c r="M1220">
        <f t="shared" si="170"/>
        <v>42</v>
      </c>
      <c r="N1220" s="1" t="s">
        <v>249</v>
      </c>
      <c r="O1220" s="1">
        <f t="shared" si="171"/>
        <v>125</v>
      </c>
      <c r="P1220" s="1" t="s">
        <v>250</v>
      </c>
      <c r="Q1220" s="1" t="s">
        <v>250</v>
      </c>
    </row>
    <row r="1221" spans="2:17" x14ac:dyDescent="0.15">
      <c r="B1221" s="8" t="str">
        <f>VLOOKUP(G1221,角色!A:B,2,FALSE)</f>
        <v>凰邪</v>
      </c>
      <c r="C1221" s="8" t="str">
        <f t="shared" si="163"/>
        <v>主动技能1</v>
      </c>
      <c r="D1221" s="8">
        <f t="shared" si="165"/>
        <v>15</v>
      </c>
      <c r="E1221" s="8">
        <f t="shared" si="166"/>
        <v>16</v>
      </c>
      <c r="F1221" s="8">
        <f t="shared" si="167"/>
        <v>1</v>
      </c>
      <c r="G1221" s="8">
        <f t="shared" si="164"/>
        <v>21</v>
      </c>
      <c r="H1221" t="str">
        <f t="shared" si="168"/>
        <v>凰邪主动技能1等级15</v>
      </c>
      <c r="I1221" t="str">
        <f t="shared" si="169"/>
        <v>凰邪主动技能1等级16</v>
      </c>
      <c r="J1221" s="1">
        <v>1215</v>
      </c>
      <c r="K1221" s="1" t="e">
        <f>VLOOKUP(H1221,主动技能!$A:$B,2,FALSE)</f>
        <v>#N/A</v>
      </c>
      <c r="L1221" s="1">
        <f>_xlfn.IFNA(VLOOKUP(I1221,主动技能!$A:$B,2,FALSE),0)</f>
        <v>0</v>
      </c>
      <c r="M1221">
        <f t="shared" si="170"/>
        <v>45</v>
      </c>
      <c r="N1221" s="1" t="s">
        <v>249</v>
      </c>
      <c r="O1221" s="1">
        <f t="shared" si="171"/>
        <v>126</v>
      </c>
      <c r="P1221" s="1" t="s">
        <v>250</v>
      </c>
      <c r="Q1221" s="1" t="s">
        <v>250</v>
      </c>
    </row>
    <row r="1222" spans="2:17" x14ac:dyDescent="0.15">
      <c r="B1222" s="8" t="str">
        <f>VLOOKUP(G1222,角色!A:B,2,FALSE)</f>
        <v>凰邪</v>
      </c>
      <c r="C1222" s="8" t="str">
        <f t="shared" si="163"/>
        <v>主动技能1</v>
      </c>
      <c r="D1222" s="8">
        <f t="shared" si="165"/>
        <v>16</v>
      </c>
      <c r="E1222" s="8">
        <f t="shared" si="166"/>
        <v>17</v>
      </c>
      <c r="F1222" s="8">
        <f t="shared" si="167"/>
        <v>1</v>
      </c>
      <c r="G1222" s="8">
        <f t="shared" si="164"/>
        <v>21</v>
      </c>
      <c r="H1222" t="str">
        <f t="shared" si="168"/>
        <v>凰邪主动技能1等级16</v>
      </c>
      <c r="I1222" t="str">
        <f t="shared" si="169"/>
        <v>凰邪主动技能1等级17</v>
      </c>
      <c r="J1222" s="1">
        <v>1216</v>
      </c>
      <c r="K1222" s="1" t="e">
        <f>VLOOKUP(H1222,主动技能!$A:$B,2,FALSE)</f>
        <v>#N/A</v>
      </c>
      <c r="L1222" s="1">
        <f>_xlfn.IFNA(VLOOKUP(I1222,主动技能!$A:$B,2,FALSE),0)</f>
        <v>0</v>
      </c>
      <c r="M1222">
        <f t="shared" si="170"/>
        <v>48</v>
      </c>
      <c r="N1222" s="1" t="s">
        <v>249</v>
      </c>
      <c r="O1222" s="1">
        <f t="shared" si="171"/>
        <v>127</v>
      </c>
      <c r="P1222" s="1" t="s">
        <v>250</v>
      </c>
      <c r="Q1222" s="1" t="s">
        <v>250</v>
      </c>
    </row>
    <row r="1223" spans="2:17" x14ac:dyDescent="0.15">
      <c r="B1223" s="8" t="str">
        <f>VLOOKUP(G1223,角色!A:B,2,FALSE)</f>
        <v>凰邪</v>
      </c>
      <c r="C1223" s="8" t="str">
        <f t="shared" si="163"/>
        <v>主动技能1</v>
      </c>
      <c r="D1223" s="8">
        <f t="shared" si="165"/>
        <v>17</v>
      </c>
      <c r="E1223" s="8">
        <f t="shared" si="166"/>
        <v>18</v>
      </c>
      <c r="F1223" s="8">
        <f t="shared" si="167"/>
        <v>1</v>
      </c>
      <c r="G1223" s="8">
        <f t="shared" si="164"/>
        <v>21</v>
      </c>
      <c r="H1223" t="str">
        <f t="shared" si="168"/>
        <v>凰邪主动技能1等级17</v>
      </c>
      <c r="I1223" t="str">
        <f t="shared" si="169"/>
        <v>凰邪主动技能1等级18</v>
      </c>
      <c r="J1223" s="1">
        <v>1217</v>
      </c>
      <c r="K1223" s="1" t="e">
        <f>VLOOKUP(H1223,主动技能!$A:$B,2,FALSE)</f>
        <v>#N/A</v>
      </c>
      <c r="L1223" s="1">
        <f>_xlfn.IFNA(VLOOKUP(I1223,主动技能!$A:$B,2,FALSE),0)</f>
        <v>0</v>
      </c>
      <c r="M1223">
        <f t="shared" si="170"/>
        <v>51</v>
      </c>
      <c r="N1223" s="1" t="s">
        <v>249</v>
      </c>
      <c r="O1223" s="1">
        <f t="shared" si="171"/>
        <v>128</v>
      </c>
      <c r="P1223" s="1" t="s">
        <v>250</v>
      </c>
      <c r="Q1223" s="1" t="s">
        <v>250</v>
      </c>
    </row>
    <row r="1224" spans="2:17" x14ac:dyDescent="0.15">
      <c r="B1224" s="8" t="str">
        <f>VLOOKUP(G1224,角色!A:B,2,FALSE)</f>
        <v>凰邪</v>
      </c>
      <c r="C1224" s="8" t="str">
        <f t="shared" ref="C1224:C1287" si="172">C$4&amp;F1224</f>
        <v>主动技能1</v>
      </c>
      <c r="D1224" s="8">
        <f t="shared" si="165"/>
        <v>18</v>
      </c>
      <c r="E1224" s="8">
        <f t="shared" si="166"/>
        <v>19</v>
      </c>
      <c r="F1224" s="8">
        <f t="shared" si="167"/>
        <v>1</v>
      </c>
      <c r="G1224" s="8">
        <f t="shared" ref="G1224:G1287" si="173">IF((F1224=1)*(D1224=1),G1223+1,G1223)</f>
        <v>21</v>
      </c>
      <c r="H1224" t="str">
        <f t="shared" si="168"/>
        <v>凰邪主动技能1等级18</v>
      </c>
      <c r="I1224" t="str">
        <f t="shared" si="169"/>
        <v>凰邪主动技能1等级19</v>
      </c>
      <c r="J1224" s="1">
        <v>1218</v>
      </c>
      <c r="K1224" s="1" t="e">
        <f>VLOOKUP(H1224,主动技能!$A:$B,2,FALSE)</f>
        <v>#N/A</v>
      </c>
      <c r="L1224" s="1">
        <f>_xlfn.IFNA(VLOOKUP(I1224,主动技能!$A:$B,2,FALSE),0)</f>
        <v>0</v>
      </c>
      <c r="M1224">
        <f t="shared" si="170"/>
        <v>54</v>
      </c>
      <c r="N1224" s="1" t="s">
        <v>249</v>
      </c>
      <c r="O1224" s="1">
        <f t="shared" si="171"/>
        <v>129</v>
      </c>
      <c r="P1224" s="1" t="s">
        <v>250</v>
      </c>
      <c r="Q1224" s="1" t="s">
        <v>250</v>
      </c>
    </row>
    <row r="1225" spans="2:17" x14ac:dyDescent="0.15">
      <c r="B1225" s="8" t="str">
        <f>VLOOKUP(G1225,角色!A:B,2,FALSE)</f>
        <v>凰邪</v>
      </c>
      <c r="C1225" s="8" t="str">
        <f t="shared" si="172"/>
        <v>主动技能1</v>
      </c>
      <c r="D1225" s="8">
        <f t="shared" ref="D1225:D1288" si="174">IF(D1224=D$5,1,D1224+1)</f>
        <v>19</v>
      </c>
      <c r="E1225" s="8">
        <f t="shared" ref="E1225:E1288" si="175">IF(E1224=E$5,2,E1224+1)</f>
        <v>20</v>
      </c>
      <c r="F1225" s="8">
        <f t="shared" ref="F1225:F1288" si="176">IF(D1225=1,IF(F1224=$F$5,1,F1224+1),F1224)</f>
        <v>1</v>
      </c>
      <c r="G1225" s="8">
        <f t="shared" si="173"/>
        <v>21</v>
      </c>
      <c r="H1225" t="str">
        <f t="shared" si="168"/>
        <v>凰邪主动技能1等级19</v>
      </c>
      <c r="I1225" t="str">
        <f t="shared" si="169"/>
        <v>凰邪主动技能1等级20</v>
      </c>
      <c r="J1225" s="1">
        <v>1219</v>
      </c>
      <c r="K1225" s="1" t="e">
        <f>VLOOKUP(H1225,主动技能!$A:$B,2,FALSE)</f>
        <v>#N/A</v>
      </c>
      <c r="L1225" s="1">
        <f>_xlfn.IFNA(VLOOKUP(I1225,主动技能!$A:$B,2,FALSE),0)</f>
        <v>0</v>
      </c>
      <c r="M1225">
        <f t="shared" si="170"/>
        <v>57</v>
      </c>
      <c r="N1225" s="1" t="s">
        <v>249</v>
      </c>
      <c r="O1225" s="1">
        <f t="shared" si="171"/>
        <v>130</v>
      </c>
      <c r="P1225" s="1" t="s">
        <v>250</v>
      </c>
      <c r="Q1225" s="1" t="s">
        <v>250</v>
      </c>
    </row>
    <row r="1226" spans="2:17" x14ac:dyDescent="0.15">
      <c r="B1226" s="8" t="str">
        <f>VLOOKUP(G1226,角色!A:B,2,FALSE)</f>
        <v>凰邪</v>
      </c>
      <c r="C1226" s="8" t="str">
        <f t="shared" si="172"/>
        <v>主动技能1</v>
      </c>
      <c r="D1226" s="8">
        <f t="shared" si="174"/>
        <v>20</v>
      </c>
      <c r="E1226" s="8">
        <f t="shared" si="175"/>
        <v>21</v>
      </c>
      <c r="F1226" s="8">
        <f t="shared" si="176"/>
        <v>1</v>
      </c>
      <c r="G1226" s="8">
        <f t="shared" si="173"/>
        <v>21</v>
      </c>
      <c r="H1226" t="str">
        <f t="shared" si="168"/>
        <v>凰邪主动技能1等级20</v>
      </c>
      <c r="I1226" t="str">
        <f t="shared" si="169"/>
        <v>凰邪主动技能1等级21</v>
      </c>
      <c r="J1226" s="1">
        <v>1220</v>
      </c>
      <c r="K1226" s="1" t="e">
        <f>VLOOKUP(H1226,主动技能!$A:$B,2,FALSE)</f>
        <v>#N/A</v>
      </c>
      <c r="L1226" s="1">
        <f>_xlfn.IFNA(VLOOKUP(I1226,主动技能!$A:$B,2,FALSE),0)</f>
        <v>0</v>
      </c>
      <c r="M1226">
        <f t="shared" si="170"/>
        <v>60</v>
      </c>
      <c r="N1226" s="1" t="s">
        <v>249</v>
      </c>
      <c r="O1226" s="1">
        <f t="shared" si="171"/>
        <v>131</v>
      </c>
      <c r="P1226" s="1" t="s">
        <v>250</v>
      </c>
      <c r="Q1226" s="1" t="s">
        <v>250</v>
      </c>
    </row>
    <row r="1227" spans="2:17" x14ac:dyDescent="0.15">
      <c r="B1227" s="8" t="str">
        <f>VLOOKUP(G1227,角色!A:B,2,FALSE)</f>
        <v>凰邪</v>
      </c>
      <c r="C1227" s="8" t="str">
        <f t="shared" si="172"/>
        <v>主动技能2</v>
      </c>
      <c r="D1227" s="8">
        <f t="shared" si="174"/>
        <v>1</v>
      </c>
      <c r="E1227" s="8">
        <f t="shared" si="175"/>
        <v>2</v>
      </c>
      <c r="F1227" s="8">
        <f t="shared" si="176"/>
        <v>2</v>
      </c>
      <c r="G1227" s="8">
        <f t="shared" si="173"/>
        <v>21</v>
      </c>
      <c r="H1227" t="str">
        <f t="shared" si="168"/>
        <v>凰邪主动技能2等级1</v>
      </c>
      <c r="I1227" t="str">
        <f t="shared" si="169"/>
        <v>凰邪主动技能2等级2</v>
      </c>
      <c r="J1227" s="1">
        <v>1221</v>
      </c>
      <c r="K1227" s="1" t="e">
        <f>VLOOKUP(H1227,主动技能!$A:$B,2,FALSE)</f>
        <v>#N/A</v>
      </c>
      <c r="L1227" s="1">
        <f>_xlfn.IFNA(VLOOKUP(I1227,主动技能!$A:$B,2,FALSE),0)</f>
        <v>0</v>
      </c>
      <c r="M1227">
        <f t="shared" si="170"/>
        <v>3</v>
      </c>
      <c r="N1227" s="1" t="s">
        <v>249</v>
      </c>
      <c r="O1227" s="1">
        <f t="shared" si="171"/>
        <v>132</v>
      </c>
      <c r="P1227" s="1" t="s">
        <v>250</v>
      </c>
      <c r="Q1227" s="1" t="s">
        <v>250</v>
      </c>
    </row>
    <row r="1228" spans="2:17" x14ac:dyDescent="0.15">
      <c r="B1228" s="8" t="str">
        <f>VLOOKUP(G1228,角色!A:B,2,FALSE)</f>
        <v>凰邪</v>
      </c>
      <c r="C1228" s="8" t="str">
        <f t="shared" si="172"/>
        <v>主动技能2</v>
      </c>
      <c r="D1228" s="8">
        <f t="shared" si="174"/>
        <v>2</v>
      </c>
      <c r="E1228" s="8">
        <f t="shared" si="175"/>
        <v>3</v>
      </c>
      <c r="F1228" s="8">
        <f t="shared" si="176"/>
        <v>2</v>
      </c>
      <c r="G1228" s="8">
        <f t="shared" si="173"/>
        <v>21</v>
      </c>
      <c r="H1228" t="str">
        <f t="shared" si="168"/>
        <v>凰邪主动技能2等级2</v>
      </c>
      <c r="I1228" t="str">
        <f t="shared" si="169"/>
        <v>凰邪主动技能2等级3</v>
      </c>
      <c r="J1228" s="1">
        <v>1222</v>
      </c>
      <c r="K1228" s="1" t="e">
        <f>VLOOKUP(H1228,主动技能!$A:$B,2,FALSE)</f>
        <v>#N/A</v>
      </c>
      <c r="L1228" s="1">
        <f>_xlfn.IFNA(VLOOKUP(I1228,主动技能!$A:$B,2,FALSE),0)</f>
        <v>0</v>
      </c>
      <c r="M1228">
        <f t="shared" si="170"/>
        <v>6</v>
      </c>
      <c r="N1228" s="1" t="s">
        <v>249</v>
      </c>
      <c r="O1228" s="1">
        <f t="shared" si="171"/>
        <v>133</v>
      </c>
      <c r="P1228" s="1" t="s">
        <v>250</v>
      </c>
      <c r="Q1228" s="1" t="s">
        <v>250</v>
      </c>
    </row>
    <row r="1229" spans="2:17" x14ac:dyDescent="0.15">
      <c r="B1229" s="8" t="str">
        <f>VLOOKUP(G1229,角色!A:B,2,FALSE)</f>
        <v>凰邪</v>
      </c>
      <c r="C1229" s="8" t="str">
        <f t="shared" si="172"/>
        <v>主动技能2</v>
      </c>
      <c r="D1229" s="8">
        <f t="shared" si="174"/>
        <v>3</v>
      </c>
      <c r="E1229" s="8">
        <f t="shared" si="175"/>
        <v>4</v>
      </c>
      <c r="F1229" s="8">
        <f t="shared" si="176"/>
        <v>2</v>
      </c>
      <c r="G1229" s="8">
        <f t="shared" si="173"/>
        <v>21</v>
      </c>
      <c r="H1229" t="str">
        <f t="shared" si="168"/>
        <v>凰邪主动技能2等级3</v>
      </c>
      <c r="I1229" t="str">
        <f t="shared" si="169"/>
        <v>凰邪主动技能2等级4</v>
      </c>
      <c r="J1229" s="1">
        <v>1223</v>
      </c>
      <c r="K1229" s="1" t="e">
        <f>VLOOKUP(H1229,主动技能!$A:$B,2,FALSE)</f>
        <v>#N/A</v>
      </c>
      <c r="L1229" s="1">
        <f>_xlfn.IFNA(VLOOKUP(I1229,主动技能!$A:$B,2,FALSE),0)</f>
        <v>0</v>
      </c>
      <c r="M1229">
        <f t="shared" si="170"/>
        <v>9</v>
      </c>
      <c r="N1229" s="1" t="s">
        <v>249</v>
      </c>
      <c r="O1229" s="1">
        <f t="shared" si="171"/>
        <v>134</v>
      </c>
      <c r="P1229" s="1" t="s">
        <v>250</v>
      </c>
      <c r="Q1229" s="1" t="s">
        <v>250</v>
      </c>
    </row>
    <row r="1230" spans="2:17" x14ac:dyDescent="0.15">
      <c r="B1230" s="8" t="str">
        <f>VLOOKUP(G1230,角色!A:B,2,FALSE)</f>
        <v>凰邪</v>
      </c>
      <c r="C1230" s="8" t="str">
        <f t="shared" si="172"/>
        <v>主动技能2</v>
      </c>
      <c r="D1230" s="8">
        <f t="shared" si="174"/>
        <v>4</v>
      </c>
      <c r="E1230" s="8">
        <f t="shared" si="175"/>
        <v>5</v>
      </c>
      <c r="F1230" s="8">
        <f t="shared" si="176"/>
        <v>2</v>
      </c>
      <c r="G1230" s="8">
        <f t="shared" si="173"/>
        <v>21</v>
      </c>
      <c r="H1230" t="str">
        <f t="shared" si="168"/>
        <v>凰邪主动技能2等级4</v>
      </c>
      <c r="I1230" t="str">
        <f t="shared" si="169"/>
        <v>凰邪主动技能2等级5</v>
      </c>
      <c r="J1230" s="1">
        <v>1224</v>
      </c>
      <c r="K1230" s="1" t="e">
        <f>VLOOKUP(H1230,主动技能!$A:$B,2,FALSE)</f>
        <v>#N/A</v>
      </c>
      <c r="L1230" s="1">
        <f>_xlfn.IFNA(VLOOKUP(I1230,主动技能!$A:$B,2,FALSE),0)</f>
        <v>0</v>
      </c>
      <c r="M1230">
        <f t="shared" si="170"/>
        <v>12</v>
      </c>
      <c r="N1230" s="1" t="s">
        <v>249</v>
      </c>
      <c r="O1230" s="1">
        <f t="shared" si="171"/>
        <v>135</v>
      </c>
      <c r="P1230" s="1" t="s">
        <v>250</v>
      </c>
      <c r="Q1230" s="1" t="s">
        <v>250</v>
      </c>
    </row>
    <row r="1231" spans="2:17" x14ac:dyDescent="0.15">
      <c r="B1231" s="8" t="str">
        <f>VLOOKUP(G1231,角色!A:B,2,FALSE)</f>
        <v>凰邪</v>
      </c>
      <c r="C1231" s="8" t="str">
        <f t="shared" si="172"/>
        <v>主动技能2</v>
      </c>
      <c r="D1231" s="8">
        <f t="shared" si="174"/>
        <v>5</v>
      </c>
      <c r="E1231" s="8">
        <f t="shared" si="175"/>
        <v>6</v>
      </c>
      <c r="F1231" s="8">
        <f t="shared" si="176"/>
        <v>2</v>
      </c>
      <c r="G1231" s="8">
        <f t="shared" si="173"/>
        <v>21</v>
      </c>
      <c r="H1231" t="str">
        <f t="shared" si="168"/>
        <v>凰邪主动技能2等级5</v>
      </c>
      <c r="I1231" t="str">
        <f t="shared" si="169"/>
        <v>凰邪主动技能2等级6</v>
      </c>
      <c r="J1231" s="1">
        <v>1225</v>
      </c>
      <c r="K1231" s="1" t="e">
        <f>VLOOKUP(H1231,主动技能!$A:$B,2,FALSE)</f>
        <v>#N/A</v>
      </c>
      <c r="L1231" s="1">
        <f>_xlfn.IFNA(VLOOKUP(I1231,主动技能!$A:$B,2,FALSE),0)</f>
        <v>0</v>
      </c>
      <c r="M1231">
        <f t="shared" si="170"/>
        <v>15</v>
      </c>
      <c r="N1231" s="1" t="s">
        <v>249</v>
      </c>
      <c r="O1231" s="1">
        <f t="shared" si="171"/>
        <v>136</v>
      </c>
      <c r="P1231" s="1" t="s">
        <v>250</v>
      </c>
      <c r="Q1231" s="1" t="s">
        <v>250</v>
      </c>
    </row>
    <row r="1232" spans="2:17" x14ac:dyDescent="0.15">
      <c r="B1232" s="8" t="str">
        <f>VLOOKUP(G1232,角色!A:B,2,FALSE)</f>
        <v>凰邪</v>
      </c>
      <c r="C1232" s="8" t="str">
        <f t="shared" si="172"/>
        <v>主动技能2</v>
      </c>
      <c r="D1232" s="8">
        <f t="shared" si="174"/>
        <v>6</v>
      </c>
      <c r="E1232" s="8">
        <f t="shared" si="175"/>
        <v>7</v>
      </c>
      <c r="F1232" s="8">
        <f t="shared" si="176"/>
        <v>2</v>
      </c>
      <c r="G1232" s="8">
        <f t="shared" si="173"/>
        <v>21</v>
      </c>
      <c r="H1232" t="str">
        <f t="shared" si="168"/>
        <v>凰邪主动技能2等级6</v>
      </c>
      <c r="I1232" t="str">
        <f t="shared" si="169"/>
        <v>凰邪主动技能2等级7</v>
      </c>
      <c r="J1232" s="1">
        <v>1226</v>
      </c>
      <c r="K1232" s="1" t="e">
        <f>VLOOKUP(H1232,主动技能!$A:$B,2,FALSE)</f>
        <v>#N/A</v>
      </c>
      <c r="L1232" s="1">
        <f>_xlfn.IFNA(VLOOKUP(I1232,主动技能!$A:$B,2,FALSE),0)</f>
        <v>0</v>
      </c>
      <c r="M1232">
        <f t="shared" si="170"/>
        <v>18</v>
      </c>
      <c r="N1232" s="1" t="s">
        <v>249</v>
      </c>
      <c r="O1232" s="1">
        <f t="shared" si="171"/>
        <v>137</v>
      </c>
      <c r="P1232" s="1" t="s">
        <v>250</v>
      </c>
      <c r="Q1232" s="1" t="s">
        <v>250</v>
      </c>
    </row>
    <row r="1233" spans="2:17" x14ac:dyDescent="0.15">
      <c r="B1233" s="8" t="str">
        <f>VLOOKUP(G1233,角色!A:B,2,FALSE)</f>
        <v>凰邪</v>
      </c>
      <c r="C1233" s="8" t="str">
        <f t="shared" si="172"/>
        <v>主动技能2</v>
      </c>
      <c r="D1233" s="8">
        <f t="shared" si="174"/>
        <v>7</v>
      </c>
      <c r="E1233" s="8">
        <f t="shared" si="175"/>
        <v>8</v>
      </c>
      <c r="F1233" s="8">
        <f t="shared" si="176"/>
        <v>2</v>
      </c>
      <c r="G1233" s="8">
        <f t="shared" si="173"/>
        <v>21</v>
      </c>
      <c r="H1233" t="str">
        <f t="shared" si="168"/>
        <v>凰邪主动技能2等级7</v>
      </c>
      <c r="I1233" t="str">
        <f t="shared" si="169"/>
        <v>凰邪主动技能2等级8</v>
      </c>
      <c r="J1233" s="1">
        <v>1227</v>
      </c>
      <c r="K1233" s="1" t="e">
        <f>VLOOKUP(H1233,主动技能!$A:$B,2,FALSE)</f>
        <v>#N/A</v>
      </c>
      <c r="L1233" s="1">
        <f>_xlfn.IFNA(VLOOKUP(I1233,主动技能!$A:$B,2,FALSE),0)</f>
        <v>0</v>
      </c>
      <c r="M1233">
        <f t="shared" si="170"/>
        <v>21</v>
      </c>
      <c r="N1233" s="1" t="s">
        <v>249</v>
      </c>
      <c r="O1233" s="1">
        <f t="shared" si="171"/>
        <v>138</v>
      </c>
      <c r="P1233" s="1" t="s">
        <v>250</v>
      </c>
      <c r="Q1233" s="1" t="s">
        <v>250</v>
      </c>
    </row>
    <row r="1234" spans="2:17" x14ac:dyDescent="0.15">
      <c r="B1234" s="8" t="str">
        <f>VLOOKUP(G1234,角色!A:B,2,FALSE)</f>
        <v>凰邪</v>
      </c>
      <c r="C1234" s="8" t="str">
        <f t="shared" si="172"/>
        <v>主动技能2</v>
      </c>
      <c r="D1234" s="8">
        <f t="shared" si="174"/>
        <v>8</v>
      </c>
      <c r="E1234" s="8">
        <f t="shared" si="175"/>
        <v>9</v>
      </c>
      <c r="F1234" s="8">
        <f t="shared" si="176"/>
        <v>2</v>
      </c>
      <c r="G1234" s="8">
        <f t="shared" si="173"/>
        <v>21</v>
      </c>
      <c r="H1234" t="str">
        <f t="shared" si="168"/>
        <v>凰邪主动技能2等级8</v>
      </c>
      <c r="I1234" t="str">
        <f t="shared" si="169"/>
        <v>凰邪主动技能2等级9</v>
      </c>
      <c r="J1234" s="1">
        <v>1228</v>
      </c>
      <c r="K1234" s="1" t="e">
        <f>VLOOKUP(H1234,主动技能!$A:$B,2,FALSE)</f>
        <v>#N/A</v>
      </c>
      <c r="L1234" s="1">
        <f>_xlfn.IFNA(VLOOKUP(I1234,主动技能!$A:$B,2,FALSE),0)</f>
        <v>0</v>
      </c>
      <c r="M1234">
        <f t="shared" si="170"/>
        <v>24</v>
      </c>
      <c r="N1234" s="1" t="s">
        <v>249</v>
      </c>
      <c r="O1234" s="1">
        <f t="shared" si="171"/>
        <v>139</v>
      </c>
      <c r="P1234" s="1" t="s">
        <v>250</v>
      </c>
      <c r="Q1234" s="1" t="s">
        <v>250</v>
      </c>
    </row>
    <row r="1235" spans="2:17" x14ac:dyDescent="0.15">
      <c r="B1235" s="8" t="str">
        <f>VLOOKUP(G1235,角色!A:B,2,FALSE)</f>
        <v>凰邪</v>
      </c>
      <c r="C1235" s="8" t="str">
        <f t="shared" si="172"/>
        <v>主动技能2</v>
      </c>
      <c r="D1235" s="8">
        <f t="shared" si="174"/>
        <v>9</v>
      </c>
      <c r="E1235" s="8">
        <f t="shared" si="175"/>
        <v>10</v>
      </c>
      <c r="F1235" s="8">
        <f t="shared" si="176"/>
        <v>2</v>
      </c>
      <c r="G1235" s="8">
        <f t="shared" si="173"/>
        <v>21</v>
      </c>
      <c r="H1235" t="str">
        <f t="shared" si="168"/>
        <v>凰邪主动技能2等级9</v>
      </c>
      <c r="I1235" t="str">
        <f t="shared" si="169"/>
        <v>凰邪主动技能2等级10</v>
      </c>
      <c r="J1235" s="1">
        <v>1229</v>
      </c>
      <c r="K1235" s="1" t="e">
        <f>VLOOKUP(H1235,主动技能!$A:$B,2,FALSE)</f>
        <v>#N/A</v>
      </c>
      <c r="L1235" s="1">
        <f>_xlfn.IFNA(VLOOKUP(I1235,主动技能!$A:$B,2,FALSE),0)</f>
        <v>0</v>
      </c>
      <c r="M1235">
        <f t="shared" si="170"/>
        <v>27</v>
      </c>
      <c r="N1235" s="1" t="s">
        <v>249</v>
      </c>
      <c r="O1235" s="1">
        <f t="shared" si="171"/>
        <v>140</v>
      </c>
      <c r="P1235" s="1" t="s">
        <v>250</v>
      </c>
      <c r="Q1235" s="1" t="s">
        <v>250</v>
      </c>
    </row>
    <row r="1236" spans="2:17" x14ac:dyDescent="0.15">
      <c r="B1236" s="8" t="str">
        <f>VLOOKUP(G1236,角色!A:B,2,FALSE)</f>
        <v>凰邪</v>
      </c>
      <c r="C1236" s="8" t="str">
        <f t="shared" si="172"/>
        <v>主动技能2</v>
      </c>
      <c r="D1236" s="8">
        <f t="shared" si="174"/>
        <v>10</v>
      </c>
      <c r="E1236" s="8">
        <f t="shared" si="175"/>
        <v>11</v>
      </c>
      <c r="F1236" s="8">
        <f t="shared" si="176"/>
        <v>2</v>
      </c>
      <c r="G1236" s="8">
        <f t="shared" si="173"/>
        <v>21</v>
      </c>
      <c r="H1236" t="str">
        <f t="shared" si="168"/>
        <v>凰邪主动技能2等级10</v>
      </c>
      <c r="I1236" t="str">
        <f t="shared" si="169"/>
        <v>凰邪主动技能2等级11</v>
      </c>
      <c r="J1236" s="1">
        <v>1230</v>
      </c>
      <c r="K1236" s="1" t="e">
        <f>VLOOKUP(H1236,主动技能!$A:$B,2,FALSE)</f>
        <v>#N/A</v>
      </c>
      <c r="L1236" s="1">
        <f>_xlfn.IFNA(VLOOKUP(I1236,主动技能!$A:$B,2,FALSE),0)</f>
        <v>0</v>
      </c>
      <c r="M1236">
        <f t="shared" si="170"/>
        <v>30</v>
      </c>
      <c r="N1236" s="1" t="s">
        <v>249</v>
      </c>
      <c r="O1236" s="1">
        <f t="shared" si="171"/>
        <v>141</v>
      </c>
      <c r="P1236" s="1" t="s">
        <v>250</v>
      </c>
      <c r="Q1236" s="1" t="s">
        <v>250</v>
      </c>
    </row>
    <row r="1237" spans="2:17" x14ac:dyDescent="0.15">
      <c r="B1237" s="8" t="str">
        <f>VLOOKUP(G1237,角色!A:B,2,FALSE)</f>
        <v>凰邪</v>
      </c>
      <c r="C1237" s="8" t="str">
        <f t="shared" si="172"/>
        <v>主动技能2</v>
      </c>
      <c r="D1237" s="8">
        <f t="shared" si="174"/>
        <v>11</v>
      </c>
      <c r="E1237" s="8">
        <f t="shared" si="175"/>
        <v>12</v>
      </c>
      <c r="F1237" s="8">
        <f t="shared" si="176"/>
        <v>2</v>
      </c>
      <c r="G1237" s="8">
        <f t="shared" si="173"/>
        <v>21</v>
      </c>
      <c r="H1237" t="str">
        <f t="shared" si="168"/>
        <v>凰邪主动技能2等级11</v>
      </c>
      <c r="I1237" t="str">
        <f t="shared" si="169"/>
        <v>凰邪主动技能2等级12</v>
      </c>
      <c r="J1237" s="1">
        <v>1231</v>
      </c>
      <c r="K1237" s="1" t="e">
        <f>VLOOKUP(H1237,主动技能!$A:$B,2,FALSE)</f>
        <v>#N/A</v>
      </c>
      <c r="L1237" s="1">
        <f>_xlfn.IFNA(VLOOKUP(I1237,主动技能!$A:$B,2,FALSE),0)</f>
        <v>0</v>
      </c>
      <c r="M1237">
        <f t="shared" si="170"/>
        <v>33</v>
      </c>
      <c r="N1237" s="1" t="s">
        <v>249</v>
      </c>
      <c r="O1237" s="1">
        <f t="shared" si="171"/>
        <v>142</v>
      </c>
      <c r="P1237" s="1" t="s">
        <v>250</v>
      </c>
      <c r="Q1237" s="1" t="s">
        <v>250</v>
      </c>
    </row>
    <row r="1238" spans="2:17" x14ac:dyDescent="0.15">
      <c r="B1238" s="8" t="str">
        <f>VLOOKUP(G1238,角色!A:B,2,FALSE)</f>
        <v>凰邪</v>
      </c>
      <c r="C1238" s="8" t="str">
        <f t="shared" si="172"/>
        <v>主动技能2</v>
      </c>
      <c r="D1238" s="8">
        <f t="shared" si="174"/>
        <v>12</v>
      </c>
      <c r="E1238" s="8">
        <f t="shared" si="175"/>
        <v>13</v>
      </c>
      <c r="F1238" s="8">
        <f t="shared" si="176"/>
        <v>2</v>
      </c>
      <c r="G1238" s="8">
        <f t="shared" si="173"/>
        <v>21</v>
      </c>
      <c r="H1238" t="str">
        <f t="shared" si="168"/>
        <v>凰邪主动技能2等级12</v>
      </c>
      <c r="I1238" t="str">
        <f t="shared" si="169"/>
        <v>凰邪主动技能2等级13</v>
      </c>
      <c r="J1238" s="1">
        <v>1232</v>
      </c>
      <c r="K1238" s="1" t="e">
        <f>VLOOKUP(H1238,主动技能!$A:$B,2,FALSE)</f>
        <v>#N/A</v>
      </c>
      <c r="L1238" s="1">
        <f>_xlfn.IFNA(VLOOKUP(I1238,主动技能!$A:$B,2,FALSE),0)</f>
        <v>0</v>
      </c>
      <c r="M1238">
        <f t="shared" si="170"/>
        <v>36</v>
      </c>
      <c r="N1238" s="1" t="s">
        <v>249</v>
      </c>
      <c r="O1238" s="1">
        <f t="shared" si="171"/>
        <v>143</v>
      </c>
      <c r="P1238" s="1" t="s">
        <v>250</v>
      </c>
      <c r="Q1238" s="1" t="s">
        <v>250</v>
      </c>
    </row>
    <row r="1239" spans="2:17" x14ac:dyDescent="0.15">
      <c r="B1239" s="8" t="str">
        <f>VLOOKUP(G1239,角色!A:B,2,FALSE)</f>
        <v>凰邪</v>
      </c>
      <c r="C1239" s="8" t="str">
        <f t="shared" si="172"/>
        <v>主动技能2</v>
      </c>
      <c r="D1239" s="8">
        <f t="shared" si="174"/>
        <v>13</v>
      </c>
      <c r="E1239" s="8">
        <f t="shared" si="175"/>
        <v>14</v>
      </c>
      <c r="F1239" s="8">
        <f t="shared" si="176"/>
        <v>2</v>
      </c>
      <c r="G1239" s="8">
        <f t="shared" si="173"/>
        <v>21</v>
      </c>
      <c r="H1239" t="str">
        <f t="shared" si="168"/>
        <v>凰邪主动技能2等级13</v>
      </c>
      <c r="I1239" t="str">
        <f t="shared" si="169"/>
        <v>凰邪主动技能2等级14</v>
      </c>
      <c r="J1239" s="1">
        <v>1233</v>
      </c>
      <c r="K1239" s="1" t="e">
        <f>VLOOKUP(H1239,主动技能!$A:$B,2,FALSE)</f>
        <v>#N/A</v>
      </c>
      <c r="L1239" s="1">
        <f>_xlfn.IFNA(VLOOKUP(I1239,主动技能!$A:$B,2,FALSE),0)</f>
        <v>0</v>
      </c>
      <c r="M1239">
        <f t="shared" si="170"/>
        <v>39</v>
      </c>
      <c r="N1239" s="1" t="s">
        <v>249</v>
      </c>
      <c r="O1239" s="1">
        <f t="shared" si="171"/>
        <v>144</v>
      </c>
      <c r="P1239" s="1" t="s">
        <v>250</v>
      </c>
      <c r="Q1239" s="1" t="s">
        <v>250</v>
      </c>
    </row>
    <row r="1240" spans="2:17" x14ac:dyDescent="0.15">
      <c r="B1240" s="8" t="str">
        <f>VLOOKUP(G1240,角色!A:B,2,FALSE)</f>
        <v>凰邪</v>
      </c>
      <c r="C1240" s="8" t="str">
        <f t="shared" si="172"/>
        <v>主动技能2</v>
      </c>
      <c r="D1240" s="8">
        <f t="shared" si="174"/>
        <v>14</v>
      </c>
      <c r="E1240" s="8">
        <f t="shared" si="175"/>
        <v>15</v>
      </c>
      <c r="F1240" s="8">
        <f t="shared" si="176"/>
        <v>2</v>
      </c>
      <c r="G1240" s="8">
        <f t="shared" si="173"/>
        <v>21</v>
      </c>
      <c r="H1240" t="str">
        <f t="shared" ref="H1240:H1303" si="177">$B1240&amp;$C1240&amp;D$6&amp;D1240</f>
        <v>凰邪主动技能2等级14</v>
      </c>
      <c r="I1240" t="str">
        <f t="shared" ref="I1240:I1303" si="178">$B1240&amp;$C1240&amp;E$6&amp;E1240</f>
        <v>凰邪主动技能2等级15</v>
      </c>
      <c r="J1240" s="1">
        <v>1234</v>
      </c>
      <c r="K1240" s="1" t="e">
        <f>VLOOKUP(H1240,主动技能!$A:$B,2,FALSE)</f>
        <v>#N/A</v>
      </c>
      <c r="L1240" s="1">
        <f>_xlfn.IFNA(VLOOKUP(I1240,主动技能!$A:$B,2,FALSE),0)</f>
        <v>0</v>
      </c>
      <c r="M1240">
        <f t="shared" si="170"/>
        <v>42</v>
      </c>
      <c r="N1240" s="1" t="s">
        <v>249</v>
      </c>
      <c r="O1240" s="1">
        <f t="shared" si="171"/>
        <v>145</v>
      </c>
      <c r="P1240" s="1" t="s">
        <v>250</v>
      </c>
      <c r="Q1240" s="1" t="s">
        <v>250</v>
      </c>
    </row>
    <row r="1241" spans="2:17" x14ac:dyDescent="0.15">
      <c r="B1241" s="8" t="str">
        <f>VLOOKUP(G1241,角色!A:B,2,FALSE)</f>
        <v>凰邪</v>
      </c>
      <c r="C1241" s="8" t="str">
        <f t="shared" si="172"/>
        <v>主动技能2</v>
      </c>
      <c r="D1241" s="8">
        <f t="shared" si="174"/>
        <v>15</v>
      </c>
      <c r="E1241" s="8">
        <f t="shared" si="175"/>
        <v>16</v>
      </c>
      <c r="F1241" s="8">
        <f t="shared" si="176"/>
        <v>2</v>
      </c>
      <c r="G1241" s="8">
        <f t="shared" si="173"/>
        <v>21</v>
      </c>
      <c r="H1241" t="str">
        <f t="shared" si="177"/>
        <v>凰邪主动技能2等级15</v>
      </c>
      <c r="I1241" t="str">
        <f t="shared" si="178"/>
        <v>凰邪主动技能2等级16</v>
      </c>
      <c r="J1241" s="1">
        <v>1235</v>
      </c>
      <c r="K1241" s="1" t="e">
        <f>VLOOKUP(H1241,主动技能!$A:$B,2,FALSE)</f>
        <v>#N/A</v>
      </c>
      <c r="L1241" s="1">
        <f>_xlfn.IFNA(VLOOKUP(I1241,主动技能!$A:$B,2,FALSE),0)</f>
        <v>0</v>
      </c>
      <c r="M1241">
        <f t="shared" si="170"/>
        <v>45</v>
      </c>
      <c r="N1241" s="1" t="s">
        <v>249</v>
      </c>
      <c r="O1241" s="1">
        <f t="shared" si="171"/>
        <v>146</v>
      </c>
      <c r="P1241" s="1" t="s">
        <v>250</v>
      </c>
      <c r="Q1241" s="1" t="s">
        <v>250</v>
      </c>
    </row>
    <row r="1242" spans="2:17" x14ac:dyDescent="0.15">
      <c r="B1242" s="8" t="str">
        <f>VLOOKUP(G1242,角色!A:B,2,FALSE)</f>
        <v>凰邪</v>
      </c>
      <c r="C1242" s="8" t="str">
        <f t="shared" si="172"/>
        <v>主动技能2</v>
      </c>
      <c r="D1242" s="8">
        <f t="shared" si="174"/>
        <v>16</v>
      </c>
      <c r="E1242" s="8">
        <f t="shared" si="175"/>
        <v>17</v>
      </c>
      <c r="F1242" s="8">
        <f t="shared" si="176"/>
        <v>2</v>
      </c>
      <c r="G1242" s="8">
        <f t="shared" si="173"/>
        <v>21</v>
      </c>
      <c r="H1242" t="str">
        <f t="shared" si="177"/>
        <v>凰邪主动技能2等级16</v>
      </c>
      <c r="I1242" t="str">
        <f t="shared" si="178"/>
        <v>凰邪主动技能2等级17</v>
      </c>
      <c r="J1242" s="1">
        <v>1236</v>
      </c>
      <c r="K1242" s="1" t="e">
        <f>VLOOKUP(H1242,主动技能!$A:$B,2,FALSE)</f>
        <v>#N/A</v>
      </c>
      <c r="L1242" s="1">
        <f>_xlfn.IFNA(VLOOKUP(I1242,主动技能!$A:$B,2,FALSE),0)</f>
        <v>0</v>
      </c>
      <c r="M1242">
        <f t="shared" si="170"/>
        <v>48</v>
      </c>
      <c r="N1242" s="1" t="s">
        <v>249</v>
      </c>
      <c r="O1242" s="1">
        <f t="shared" si="171"/>
        <v>147</v>
      </c>
      <c r="P1242" s="1" t="s">
        <v>250</v>
      </c>
      <c r="Q1242" s="1" t="s">
        <v>250</v>
      </c>
    </row>
    <row r="1243" spans="2:17" x14ac:dyDescent="0.15">
      <c r="B1243" s="8" t="str">
        <f>VLOOKUP(G1243,角色!A:B,2,FALSE)</f>
        <v>凰邪</v>
      </c>
      <c r="C1243" s="8" t="str">
        <f t="shared" si="172"/>
        <v>主动技能2</v>
      </c>
      <c r="D1243" s="8">
        <f t="shared" si="174"/>
        <v>17</v>
      </c>
      <c r="E1243" s="8">
        <f t="shared" si="175"/>
        <v>18</v>
      </c>
      <c r="F1243" s="8">
        <f t="shared" si="176"/>
        <v>2</v>
      </c>
      <c r="G1243" s="8">
        <f t="shared" si="173"/>
        <v>21</v>
      </c>
      <c r="H1243" t="str">
        <f t="shared" si="177"/>
        <v>凰邪主动技能2等级17</v>
      </c>
      <c r="I1243" t="str">
        <f t="shared" si="178"/>
        <v>凰邪主动技能2等级18</v>
      </c>
      <c r="J1243" s="1">
        <v>1237</v>
      </c>
      <c r="K1243" s="1" t="e">
        <f>VLOOKUP(H1243,主动技能!$A:$B,2,FALSE)</f>
        <v>#N/A</v>
      </c>
      <c r="L1243" s="1">
        <f>_xlfn.IFNA(VLOOKUP(I1243,主动技能!$A:$B,2,FALSE),0)</f>
        <v>0</v>
      </c>
      <c r="M1243">
        <f t="shared" si="170"/>
        <v>51</v>
      </c>
      <c r="N1243" s="1" t="s">
        <v>249</v>
      </c>
      <c r="O1243" s="1">
        <f t="shared" si="171"/>
        <v>148</v>
      </c>
      <c r="P1243" s="1" t="s">
        <v>250</v>
      </c>
      <c r="Q1243" s="1" t="s">
        <v>250</v>
      </c>
    </row>
    <row r="1244" spans="2:17" x14ac:dyDescent="0.15">
      <c r="B1244" s="8" t="str">
        <f>VLOOKUP(G1244,角色!A:B,2,FALSE)</f>
        <v>凰邪</v>
      </c>
      <c r="C1244" s="8" t="str">
        <f t="shared" si="172"/>
        <v>主动技能2</v>
      </c>
      <c r="D1244" s="8">
        <f t="shared" si="174"/>
        <v>18</v>
      </c>
      <c r="E1244" s="8">
        <f t="shared" si="175"/>
        <v>19</v>
      </c>
      <c r="F1244" s="8">
        <f t="shared" si="176"/>
        <v>2</v>
      </c>
      <c r="G1244" s="8">
        <f t="shared" si="173"/>
        <v>21</v>
      </c>
      <c r="H1244" t="str">
        <f t="shared" si="177"/>
        <v>凰邪主动技能2等级18</v>
      </c>
      <c r="I1244" t="str">
        <f t="shared" si="178"/>
        <v>凰邪主动技能2等级19</v>
      </c>
      <c r="J1244" s="1">
        <v>1238</v>
      </c>
      <c r="K1244" s="1" t="e">
        <f>VLOOKUP(H1244,主动技能!$A:$B,2,FALSE)</f>
        <v>#N/A</v>
      </c>
      <c r="L1244" s="1">
        <f>_xlfn.IFNA(VLOOKUP(I1244,主动技能!$A:$B,2,FALSE),0)</f>
        <v>0</v>
      </c>
      <c r="M1244">
        <f t="shared" ref="M1244:M1307" si="179">M1224</f>
        <v>54</v>
      </c>
      <c r="N1244" s="1" t="s">
        <v>249</v>
      </c>
      <c r="O1244" s="1">
        <f t="shared" si="171"/>
        <v>149</v>
      </c>
      <c r="P1244" s="1" t="s">
        <v>250</v>
      </c>
      <c r="Q1244" s="1" t="s">
        <v>250</v>
      </c>
    </row>
    <row r="1245" spans="2:17" x14ac:dyDescent="0.15">
      <c r="B1245" s="8" t="str">
        <f>VLOOKUP(G1245,角色!A:B,2,FALSE)</f>
        <v>凰邪</v>
      </c>
      <c r="C1245" s="8" t="str">
        <f t="shared" si="172"/>
        <v>主动技能2</v>
      </c>
      <c r="D1245" s="8">
        <f t="shared" si="174"/>
        <v>19</v>
      </c>
      <c r="E1245" s="8">
        <f t="shared" si="175"/>
        <v>20</v>
      </c>
      <c r="F1245" s="8">
        <f t="shared" si="176"/>
        <v>2</v>
      </c>
      <c r="G1245" s="8">
        <f t="shared" si="173"/>
        <v>21</v>
      </c>
      <c r="H1245" t="str">
        <f t="shared" si="177"/>
        <v>凰邪主动技能2等级19</v>
      </c>
      <c r="I1245" t="str">
        <f t="shared" si="178"/>
        <v>凰邪主动技能2等级20</v>
      </c>
      <c r="J1245" s="1">
        <v>1239</v>
      </c>
      <c r="K1245" s="1" t="e">
        <f>VLOOKUP(H1245,主动技能!$A:$B,2,FALSE)</f>
        <v>#N/A</v>
      </c>
      <c r="L1245" s="1">
        <f>_xlfn.IFNA(VLOOKUP(I1245,主动技能!$A:$B,2,FALSE),0)</f>
        <v>0</v>
      </c>
      <c r="M1245">
        <f t="shared" si="179"/>
        <v>57</v>
      </c>
      <c r="N1245" s="1" t="s">
        <v>249</v>
      </c>
      <c r="O1245" s="1">
        <f t="shared" si="171"/>
        <v>150</v>
      </c>
      <c r="P1245" s="1" t="s">
        <v>250</v>
      </c>
      <c r="Q1245" s="1" t="s">
        <v>250</v>
      </c>
    </row>
    <row r="1246" spans="2:17" x14ac:dyDescent="0.15">
      <c r="B1246" s="8" t="str">
        <f>VLOOKUP(G1246,角色!A:B,2,FALSE)</f>
        <v>凰邪</v>
      </c>
      <c r="C1246" s="8" t="str">
        <f t="shared" si="172"/>
        <v>主动技能2</v>
      </c>
      <c r="D1246" s="8">
        <f t="shared" si="174"/>
        <v>20</v>
      </c>
      <c r="E1246" s="8">
        <f t="shared" si="175"/>
        <v>21</v>
      </c>
      <c r="F1246" s="8">
        <f t="shared" si="176"/>
        <v>2</v>
      </c>
      <c r="G1246" s="8">
        <f t="shared" si="173"/>
        <v>21</v>
      </c>
      <c r="H1246" t="str">
        <f t="shared" si="177"/>
        <v>凰邪主动技能2等级20</v>
      </c>
      <c r="I1246" t="str">
        <f t="shared" si="178"/>
        <v>凰邪主动技能2等级21</v>
      </c>
      <c r="J1246" s="1">
        <v>1240</v>
      </c>
      <c r="K1246" s="1" t="e">
        <f>VLOOKUP(H1246,主动技能!$A:$B,2,FALSE)</f>
        <v>#N/A</v>
      </c>
      <c r="L1246" s="1">
        <f>_xlfn.IFNA(VLOOKUP(I1246,主动技能!$A:$B,2,FALSE),0)</f>
        <v>0</v>
      </c>
      <c r="M1246">
        <f t="shared" si="179"/>
        <v>60</v>
      </c>
      <c r="N1246" s="1" t="s">
        <v>249</v>
      </c>
      <c r="O1246" s="1">
        <f t="shared" si="171"/>
        <v>151</v>
      </c>
      <c r="P1246" s="1" t="s">
        <v>250</v>
      </c>
      <c r="Q1246" s="1" t="s">
        <v>250</v>
      </c>
    </row>
    <row r="1247" spans="2:17" x14ac:dyDescent="0.15">
      <c r="B1247" s="8" t="str">
        <f>VLOOKUP(G1247,角色!A:B,2,FALSE)</f>
        <v>凰邪</v>
      </c>
      <c r="C1247" s="8" t="str">
        <f t="shared" si="172"/>
        <v>主动技能3</v>
      </c>
      <c r="D1247" s="8">
        <f t="shared" si="174"/>
        <v>1</v>
      </c>
      <c r="E1247" s="8">
        <f t="shared" si="175"/>
        <v>2</v>
      </c>
      <c r="F1247" s="8">
        <f t="shared" si="176"/>
        <v>3</v>
      </c>
      <c r="G1247" s="8">
        <f t="shared" si="173"/>
        <v>21</v>
      </c>
      <c r="H1247" t="str">
        <f t="shared" si="177"/>
        <v>凰邪主动技能3等级1</v>
      </c>
      <c r="I1247" t="str">
        <f t="shared" si="178"/>
        <v>凰邪主动技能3等级2</v>
      </c>
      <c r="J1247" s="1">
        <v>1241</v>
      </c>
      <c r="K1247" s="1" t="e">
        <f>VLOOKUP(H1247,主动技能!$A:$B,2,FALSE)</f>
        <v>#N/A</v>
      </c>
      <c r="L1247" s="1">
        <f>_xlfn.IFNA(VLOOKUP(I1247,主动技能!$A:$B,2,FALSE),0)</f>
        <v>0</v>
      </c>
      <c r="M1247">
        <f t="shared" si="179"/>
        <v>3</v>
      </c>
      <c r="N1247" s="1" t="s">
        <v>249</v>
      </c>
      <c r="O1247" s="1">
        <f t="shared" si="171"/>
        <v>152</v>
      </c>
      <c r="P1247" s="1" t="s">
        <v>250</v>
      </c>
      <c r="Q1247" s="1" t="s">
        <v>250</v>
      </c>
    </row>
    <row r="1248" spans="2:17" x14ac:dyDescent="0.15">
      <c r="B1248" s="8" t="str">
        <f>VLOOKUP(G1248,角色!A:B,2,FALSE)</f>
        <v>凰邪</v>
      </c>
      <c r="C1248" s="8" t="str">
        <f t="shared" si="172"/>
        <v>主动技能3</v>
      </c>
      <c r="D1248" s="8">
        <f t="shared" si="174"/>
        <v>2</v>
      </c>
      <c r="E1248" s="8">
        <f t="shared" si="175"/>
        <v>3</v>
      </c>
      <c r="F1248" s="8">
        <f t="shared" si="176"/>
        <v>3</v>
      </c>
      <c r="G1248" s="8">
        <f t="shared" si="173"/>
        <v>21</v>
      </c>
      <c r="H1248" t="str">
        <f t="shared" si="177"/>
        <v>凰邪主动技能3等级2</v>
      </c>
      <c r="I1248" t="str">
        <f t="shared" si="178"/>
        <v>凰邪主动技能3等级3</v>
      </c>
      <c r="J1248" s="1">
        <v>1242</v>
      </c>
      <c r="K1248" s="1" t="e">
        <f>VLOOKUP(H1248,主动技能!$A:$B,2,FALSE)</f>
        <v>#N/A</v>
      </c>
      <c r="L1248" s="1">
        <f>_xlfn.IFNA(VLOOKUP(I1248,主动技能!$A:$B,2,FALSE),0)</f>
        <v>0</v>
      </c>
      <c r="M1248">
        <f t="shared" si="179"/>
        <v>6</v>
      </c>
      <c r="N1248" s="1" t="s">
        <v>249</v>
      </c>
      <c r="O1248" s="1">
        <f t="shared" si="171"/>
        <v>153</v>
      </c>
      <c r="P1248" s="1" t="s">
        <v>250</v>
      </c>
      <c r="Q1248" s="1" t="s">
        <v>250</v>
      </c>
    </row>
    <row r="1249" spans="2:17" x14ac:dyDescent="0.15">
      <c r="B1249" s="8" t="str">
        <f>VLOOKUP(G1249,角色!A:B,2,FALSE)</f>
        <v>凰邪</v>
      </c>
      <c r="C1249" s="8" t="str">
        <f t="shared" si="172"/>
        <v>主动技能3</v>
      </c>
      <c r="D1249" s="8">
        <f t="shared" si="174"/>
        <v>3</v>
      </c>
      <c r="E1249" s="8">
        <f t="shared" si="175"/>
        <v>4</v>
      </c>
      <c r="F1249" s="8">
        <f t="shared" si="176"/>
        <v>3</v>
      </c>
      <c r="G1249" s="8">
        <f t="shared" si="173"/>
        <v>21</v>
      </c>
      <c r="H1249" t="str">
        <f t="shared" si="177"/>
        <v>凰邪主动技能3等级3</v>
      </c>
      <c r="I1249" t="str">
        <f t="shared" si="178"/>
        <v>凰邪主动技能3等级4</v>
      </c>
      <c r="J1249" s="1">
        <v>1243</v>
      </c>
      <c r="K1249" s="1" t="e">
        <f>VLOOKUP(H1249,主动技能!$A:$B,2,FALSE)</f>
        <v>#N/A</v>
      </c>
      <c r="L1249" s="1">
        <f>_xlfn.IFNA(VLOOKUP(I1249,主动技能!$A:$B,2,FALSE),0)</f>
        <v>0</v>
      </c>
      <c r="M1249">
        <f t="shared" si="179"/>
        <v>9</v>
      </c>
      <c r="N1249" s="1" t="s">
        <v>249</v>
      </c>
      <c r="O1249" s="1">
        <f t="shared" si="171"/>
        <v>154</v>
      </c>
      <c r="P1249" s="1" t="s">
        <v>250</v>
      </c>
      <c r="Q1249" s="1" t="s">
        <v>250</v>
      </c>
    </row>
    <row r="1250" spans="2:17" x14ac:dyDescent="0.15">
      <c r="B1250" s="8" t="str">
        <f>VLOOKUP(G1250,角色!A:B,2,FALSE)</f>
        <v>凰邪</v>
      </c>
      <c r="C1250" s="8" t="str">
        <f t="shared" si="172"/>
        <v>主动技能3</v>
      </c>
      <c r="D1250" s="8">
        <f t="shared" si="174"/>
        <v>4</v>
      </c>
      <c r="E1250" s="8">
        <f t="shared" si="175"/>
        <v>5</v>
      </c>
      <c r="F1250" s="8">
        <f t="shared" si="176"/>
        <v>3</v>
      </c>
      <c r="G1250" s="8">
        <f t="shared" si="173"/>
        <v>21</v>
      </c>
      <c r="H1250" t="str">
        <f t="shared" si="177"/>
        <v>凰邪主动技能3等级4</v>
      </c>
      <c r="I1250" t="str">
        <f t="shared" si="178"/>
        <v>凰邪主动技能3等级5</v>
      </c>
      <c r="J1250" s="1">
        <v>1244</v>
      </c>
      <c r="K1250" s="1" t="e">
        <f>VLOOKUP(H1250,主动技能!$A:$B,2,FALSE)</f>
        <v>#N/A</v>
      </c>
      <c r="L1250" s="1">
        <f>_xlfn.IFNA(VLOOKUP(I1250,主动技能!$A:$B,2,FALSE),0)</f>
        <v>0</v>
      </c>
      <c r="M1250">
        <f t="shared" si="179"/>
        <v>12</v>
      </c>
      <c r="N1250" s="1" t="s">
        <v>249</v>
      </c>
      <c r="O1250" s="1">
        <f t="shared" si="171"/>
        <v>155</v>
      </c>
      <c r="P1250" s="1" t="s">
        <v>250</v>
      </c>
      <c r="Q1250" s="1" t="s">
        <v>250</v>
      </c>
    </row>
    <row r="1251" spans="2:17" x14ac:dyDescent="0.15">
      <c r="B1251" s="8" t="str">
        <f>VLOOKUP(G1251,角色!A:B,2,FALSE)</f>
        <v>凰邪</v>
      </c>
      <c r="C1251" s="8" t="str">
        <f t="shared" si="172"/>
        <v>主动技能3</v>
      </c>
      <c r="D1251" s="8">
        <f t="shared" si="174"/>
        <v>5</v>
      </c>
      <c r="E1251" s="8">
        <f t="shared" si="175"/>
        <v>6</v>
      </c>
      <c r="F1251" s="8">
        <f t="shared" si="176"/>
        <v>3</v>
      </c>
      <c r="G1251" s="8">
        <f t="shared" si="173"/>
        <v>21</v>
      </c>
      <c r="H1251" t="str">
        <f t="shared" si="177"/>
        <v>凰邪主动技能3等级5</v>
      </c>
      <c r="I1251" t="str">
        <f t="shared" si="178"/>
        <v>凰邪主动技能3等级6</v>
      </c>
      <c r="J1251" s="1">
        <v>1245</v>
      </c>
      <c r="K1251" s="1" t="e">
        <f>VLOOKUP(H1251,主动技能!$A:$B,2,FALSE)</f>
        <v>#N/A</v>
      </c>
      <c r="L1251" s="1">
        <f>_xlfn.IFNA(VLOOKUP(I1251,主动技能!$A:$B,2,FALSE),0)</f>
        <v>0</v>
      </c>
      <c r="M1251">
        <f t="shared" si="179"/>
        <v>15</v>
      </c>
      <c r="N1251" s="1" t="s">
        <v>249</v>
      </c>
      <c r="O1251" s="1">
        <f t="shared" si="171"/>
        <v>156</v>
      </c>
      <c r="P1251" s="1" t="s">
        <v>250</v>
      </c>
      <c r="Q1251" s="1" t="s">
        <v>250</v>
      </c>
    </row>
    <row r="1252" spans="2:17" x14ac:dyDescent="0.15">
      <c r="B1252" s="8" t="str">
        <f>VLOOKUP(G1252,角色!A:B,2,FALSE)</f>
        <v>凰邪</v>
      </c>
      <c r="C1252" s="8" t="str">
        <f t="shared" si="172"/>
        <v>主动技能3</v>
      </c>
      <c r="D1252" s="8">
        <f t="shared" si="174"/>
        <v>6</v>
      </c>
      <c r="E1252" s="8">
        <f t="shared" si="175"/>
        <v>7</v>
      </c>
      <c r="F1252" s="8">
        <f t="shared" si="176"/>
        <v>3</v>
      </c>
      <c r="G1252" s="8">
        <f t="shared" si="173"/>
        <v>21</v>
      </c>
      <c r="H1252" t="str">
        <f t="shared" si="177"/>
        <v>凰邪主动技能3等级6</v>
      </c>
      <c r="I1252" t="str">
        <f t="shared" si="178"/>
        <v>凰邪主动技能3等级7</v>
      </c>
      <c r="J1252" s="1">
        <v>1246</v>
      </c>
      <c r="K1252" s="1" t="e">
        <f>VLOOKUP(H1252,主动技能!$A:$B,2,FALSE)</f>
        <v>#N/A</v>
      </c>
      <c r="L1252" s="1">
        <f>_xlfn.IFNA(VLOOKUP(I1252,主动技能!$A:$B,2,FALSE),0)</f>
        <v>0</v>
      </c>
      <c r="M1252">
        <f t="shared" si="179"/>
        <v>18</v>
      </c>
      <c r="N1252" s="1" t="s">
        <v>249</v>
      </c>
      <c r="O1252" s="1">
        <f t="shared" si="171"/>
        <v>157</v>
      </c>
      <c r="P1252" s="1" t="s">
        <v>250</v>
      </c>
      <c r="Q1252" s="1" t="s">
        <v>250</v>
      </c>
    </row>
    <row r="1253" spans="2:17" x14ac:dyDescent="0.15">
      <c r="B1253" s="8" t="str">
        <f>VLOOKUP(G1253,角色!A:B,2,FALSE)</f>
        <v>凰邪</v>
      </c>
      <c r="C1253" s="8" t="str">
        <f t="shared" si="172"/>
        <v>主动技能3</v>
      </c>
      <c r="D1253" s="8">
        <f t="shared" si="174"/>
        <v>7</v>
      </c>
      <c r="E1253" s="8">
        <f t="shared" si="175"/>
        <v>8</v>
      </c>
      <c r="F1253" s="8">
        <f t="shared" si="176"/>
        <v>3</v>
      </c>
      <c r="G1253" s="8">
        <f t="shared" si="173"/>
        <v>21</v>
      </c>
      <c r="H1253" t="str">
        <f t="shared" si="177"/>
        <v>凰邪主动技能3等级7</v>
      </c>
      <c r="I1253" t="str">
        <f t="shared" si="178"/>
        <v>凰邪主动技能3等级8</v>
      </c>
      <c r="J1253" s="1">
        <v>1247</v>
      </c>
      <c r="K1253" s="1" t="e">
        <f>VLOOKUP(H1253,主动技能!$A:$B,2,FALSE)</f>
        <v>#N/A</v>
      </c>
      <c r="L1253" s="1">
        <f>_xlfn.IFNA(VLOOKUP(I1253,主动技能!$A:$B,2,FALSE),0)</f>
        <v>0</v>
      </c>
      <c r="M1253">
        <f t="shared" si="179"/>
        <v>21</v>
      </c>
      <c r="N1253" s="1" t="s">
        <v>249</v>
      </c>
      <c r="O1253" s="1">
        <f t="shared" si="171"/>
        <v>158</v>
      </c>
      <c r="P1253" s="1" t="s">
        <v>250</v>
      </c>
      <c r="Q1253" s="1" t="s">
        <v>250</v>
      </c>
    </row>
    <row r="1254" spans="2:17" x14ac:dyDescent="0.15">
      <c r="B1254" s="8" t="str">
        <f>VLOOKUP(G1254,角色!A:B,2,FALSE)</f>
        <v>凰邪</v>
      </c>
      <c r="C1254" s="8" t="str">
        <f t="shared" si="172"/>
        <v>主动技能3</v>
      </c>
      <c r="D1254" s="8">
        <f t="shared" si="174"/>
        <v>8</v>
      </c>
      <c r="E1254" s="8">
        <f t="shared" si="175"/>
        <v>9</v>
      </c>
      <c r="F1254" s="8">
        <f t="shared" si="176"/>
        <v>3</v>
      </c>
      <c r="G1254" s="8">
        <f t="shared" si="173"/>
        <v>21</v>
      </c>
      <c r="H1254" t="str">
        <f t="shared" si="177"/>
        <v>凰邪主动技能3等级8</v>
      </c>
      <c r="I1254" t="str">
        <f t="shared" si="178"/>
        <v>凰邪主动技能3等级9</v>
      </c>
      <c r="J1254" s="1">
        <v>1248</v>
      </c>
      <c r="K1254" s="1" t="e">
        <f>VLOOKUP(H1254,主动技能!$A:$B,2,FALSE)</f>
        <v>#N/A</v>
      </c>
      <c r="L1254" s="1">
        <f>_xlfn.IFNA(VLOOKUP(I1254,主动技能!$A:$B,2,FALSE),0)</f>
        <v>0</v>
      </c>
      <c r="M1254">
        <f t="shared" si="179"/>
        <v>24</v>
      </c>
      <c r="N1254" s="1" t="s">
        <v>249</v>
      </c>
      <c r="O1254" s="1">
        <f t="shared" si="171"/>
        <v>159</v>
      </c>
      <c r="P1254" s="1" t="s">
        <v>250</v>
      </c>
      <c r="Q1254" s="1" t="s">
        <v>250</v>
      </c>
    </row>
    <row r="1255" spans="2:17" x14ac:dyDescent="0.15">
      <c r="B1255" s="8" t="str">
        <f>VLOOKUP(G1255,角色!A:B,2,FALSE)</f>
        <v>凰邪</v>
      </c>
      <c r="C1255" s="8" t="str">
        <f t="shared" si="172"/>
        <v>主动技能3</v>
      </c>
      <c r="D1255" s="8">
        <f t="shared" si="174"/>
        <v>9</v>
      </c>
      <c r="E1255" s="8">
        <f t="shared" si="175"/>
        <v>10</v>
      </c>
      <c r="F1255" s="8">
        <f t="shared" si="176"/>
        <v>3</v>
      </c>
      <c r="G1255" s="8">
        <f t="shared" si="173"/>
        <v>21</v>
      </c>
      <c r="H1255" t="str">
        <f t="shared" si="177"/>
        <v>凰邪主动技能3等级9</v>
      </c>
      <c r="I1255" t="str">
        <f t="shared" si="178"/>
        <v>凰邪主动技能3等级10</v>
      </c>
      <c r="J1255" s="1">
        <v>1249</v>
      </c>
      <c r="K1255" s="1" t="e">
        <f>VLOOKUP(H1255,主动技能!$A:$B,2,FALSE)</f>
        <v>#N/A</v>
      </c>
      <c r="L1255" s="1">
        <f>_xlfn.IFNA(VLOOKUP(I1255,主动技能!$A:$B,2,FALSE),0)</f>
        <v>0</v>
      </c>
      <c r="M1255">
        <f t="shared" si="179"/>
        <v>27</v>
      </c>
      <c r="N1255" s="1" t="s">
        <v>249</v>
      </c>
      <c r="O1255" s="1">
        <f t="shared" si="171"/>
        <v>160</v>
      </c>
      <c r="P1255" s="1" t="s">
        <v>250</v>
      </c>
      <c r="Q1255" s="1" t="s">
        <v>250</v>
      </c>
    </row>
    <row r="1256" spans="2:17" x14ac:dyDescent="0.15">
      <c r="B1256" s="8" t="str">
        <f>VLOOKUP(G1256,角色!A:B,2,FALSE)</f>
        <v>凰邪</v>
      </c>
      <c r="C1256" s="8" t="str">
        <f t="shared" si="172"/>
        <v>主动技能3</v>
      </c>
      <c r="D1256" s="8">
        <f t="shared" si="174"/>
        <v>10</v>
      </c>
      <c r="E1256" s="8">
        <f t="shared" si="175"/>
        <v>11</v>
      </c>
      <c r="F1256" s="8">
        <f t="shared" si="176"/>
        <v>3</v>
      </c>
      <c r="G1256" s="8">
        <f t="shared" si="173"/>
        <v>21</v>
      </c>
      <c r="H1256" t="str">
        <f t="shared" si="177"/>
        <v>凰邪主动技能3等级10</v>
      </c>
      <c r="I1256" t="str">
        <f t="shared" si="178"/>
        <v>凰邪主动技能3等级11</v>
      </c>
      <c r="J1256" s="1">
        <v>1250</v>
      </c>
      <c r="K1256" s="1" t="e">
        <f>VLOOKUP(H1256,主动技能!$A:$B,2,FALSE)</f>
        <v>#N/A</v>
      </c>
      <c r="L1256" s="1">
        <f>_xlfn.IFNA(VLOOKUP(I1256,主动技能!$A:$B,2,FALSE),0)</f>
        <v>0</v>
      </c>
      <c r="M1256">
        <f t="shared" si="179"/>
        <v>30</v>
      </c>
      <c r="N1256" s="1" t="s">
        <v>249</v>
      </c>
      <c r="O1256" s="1">
        <f t="shared" si="171"/>
        <v>161</v>
      </c>
      <c r="P1256" s="1" t="s">
        <v>250</v>
      </c>
      <c r="Q1256" s="1" t="s">
        <v>250</v>
      </c>
    </row>
    <row r="1257" spans="2:17" x14ac:dyDescent="0.15">
      <c r="B1257" s="8" t="str">
        <f>VLOOKUP(G1257,角色!A:B,2,FALSE)</f>
        <v>凰邪</v>
      </c>
      <c r="C1257" s="8" t="str">
        <f t="shared" si="172"/>
        <v>主动技能3</v>
      </c>
      <c r="D1257" s="8">
        <f t="shared" si="174"/>
        <v>11</v>
      </c>
      <c r="E1257" s="8">
        <f t="shared" si="175"/>
        <v>12</v>
      </c>
      <c r="F1257" s="8">
        <f t="shared" si="176"/>
        <v>3</v>
      </c>
      <c r="G1257" s="8">
        <f t="shared" si="173"/>
        <v>21</v>
      </c>
      <c r="H1257" t="str">
        <f t="shared" si="177"/>
        <v>凰邪主动技能3等级11</v>
      </c>
      <c r="I1257" t="str">
        <f t="shared" si="178"/>
        <v>凰邪主动技能3等级12</v>
      </c>
      <c r="J1257" s="1">
        <v>1251</v>
      </c>
      <c r="K1257" s="1" t="e">
        <f>VLOOKUP(H1257,主动技能!$A:$B,2,FALSE)</f>
        <v>#N/A</v>
      </c>
      <c r="L1257" s="1">
        <f>_xlfn.IFNA(VLOOKUP(I1257,主动技能!$A:$B,2,FALSE),0)</f>
        <v>0</v>
      </c>
      <c r="M1257">
        <f t="shared" si="179"/>
        <v>33</v>
      </c>
      <c r="N1257" s="1" t="s">
        <v>249</v>
      </c>
      <c r="O1257" s="1">
        <f t="shared" si="171"/>
        <v>162</v>
      </c>
      <c r="P1257" s="1" t="s">
        <v>250</v>
      </c>
      <c r="Q1257" s="1" t="s">
        <v>250</v>
      </c>
    </row>
    <row r="1258" spans="2:17" x14ac:dyDescent="0.15">
      <c r="B1258" s="8" t="str">
        <f>VLOOKUP(G1258,角色!A:B,2,FALSE)</f>
        <v>凰邪</v>
      </c>
      <c r="C1258" s="8" t="str">
        <f t="shared" si="172"/>
        <v>主动技能3</v>
      </c>
      <c r="D1258" s="8">
        <f t="shared" si="174"/>
        <v>12</v>
      </c>
      <c r="E1258" s="8">
        <f t="shared" si="175"/>
        <v>13</v>
      </c>
      <c r="F1258" s="8">
        <f t="shared" si="176"/>
        <v>3</v>
      </c>
      <c r="G1258" s="8">
        <f t="shared" si="173"/>
        <v>21</v>
      </c>
      <c r="H1258" t="str">
        <f t="shared" si="177"/>
        <v>凰邪主动技能3等级12</v>
      </c>
      <c r="I1258" t="str">
        <f t="shared" si="178"/>
        <v>凰邪主动技能3等级13</v>
      </c>
      <c r="J1258" s="1">
        <v>1252</v>
      </c>
      <c r="K1258" s="1" t="e">
        <f>VLOOKUP(H1258,主动技能!$A:$B,2,FALSE)</f>
        <v>#N/A</v>
      </c>
      <c r="L1258" s="1">
        <f>_xlfn.IFNA(VLOOKUP(I1258,主动技能!$A:$B,2,FALSE),0)</f>
        <v>0</v>
      </c>
      <c r="M1258">
        <f t="shared" si="179"/>
        <v>36</v>
      </c>
      <c r="N1258" s="1" t="s">
        <v>249</v>
      </c>
      <c r="O1258" s="1">
        <f t="shared" si="171"/>
        <v>163</v>
      </c>
      <c r="P1258" s="1" t="s">
        <v>250</v>
      </c>
      <c r="Q1258" s="1" t="s">
        <v>250</v>
      </c>
    </row>
    <row r="1259" spans="2:17" x14ac:dyDescent="0.15">
      <c r="B1259" s="8" t="str">
        <f>VLOOKUP(G1259,角色!A:B,2,FALSE)</f>
        <v>凰邪</v>
      </c>
      <c r="C1259" s="8" t="str">
        <f t="shared" si="172"/>
        <v>主动技能3</v>
      </c>
      <c r="D1259" s="8">
        <f t="shared" si="174"/>
        <v>13</v>
      </c>
      <c r="E1259" s="8">
        <f t="shared" si="175"/>
        <v>14</v>
      </c>
      <c r="F1259" s="8">
        <f t="shared" si="176"/>
        <v>3</v>
      </c>
      <c r="G1259" s="8">
        <f t="shared" si="173"/>
        <v>21</v>
      </c>
      <c r="H1259" t="str">
        <f t="shared" si="177"/>
        <v>凰邪主动技能3等级13</v>
      </c>
      <c r="I1259" t="str">
        <f t="shared" si="178"/>
        <v>凰邪主动技能3等级14</v>
      </c>
      <c r="J1259" s="1">
        <v>1253</v>
      </c>
      <c r="K1259" s="1" t="e">
        <f>VLOOKUP(H1259,主动技能!$A:$B,2,FALSE)</f>
        <v>#N/A</v>
      </c>
      <c r="L1259" s="1">
        <f>_xlfn.IFNA(VLOOKUP(I1259,主动技能!$A:$B,2,FALSE),0)</f>
        <v>0</v>
      </c>
      <c r="M1259">
        <f t="shared" si="179"/>
        <v>39</v>
      </c>
      <c r="N1259" s="1" t="s">
        <v>249</v>
      </c>
      <c r="O1259" s="1">
        <f t="shared" ref="O1259:O1322" si="180">O1160</f>
        <v>164</v>
      </c>
      <c r="P1259" s="1" t="s">
        <v>250</v>
      </c>
      <c r="Q1259" s="1" t="s">
        <v>250</v>
      </c>
    </row>
    <row r="1260" spans="2:17" x14ac:dyDescent="0.15">
      <c r="B1260" s="8" t="str">
        <f>VLOOKUP(G1260,角色!A:B,2,FALSE)</f>
        <v>凰邪</v>
      </c>
      <c r="C1260" s="8" t="str">
        <f t="shared" si="172"/>
        <v>主动技能3</v>
      </c>
      <c r="D1260" s="8">
        <f t="shared" si="174"/>
        <v>14</v>
      </c>
      <c r="E1260" s="8">
        <f t="shared" si="175"/>
        <v>15</v>
      </c>
      <c r="F1260" s="8">
        <f t="shared" si="176"/>
        <v>3</v>
      </c>
      <c r="G1260" s="8">
        <f t="shared" si="173"/>
        <v>21</v>
      </c>
      <c r="H1260" t="str">
        <f t="shared" si="177"/>
        <v>凰邪主动技能3等级14</v>
      </c>
      <c r="I1260" t="str">
        <f t="shared" si="178"/>
        <v>凰邪主动技能3等级15</v>
      </c>
      <c r="J1260" s="1">
        <v>1254</v>
      </c>
      <c r="K1260" s="1" t="e">
        <f>VLOOKUP(H1260,主动技能!$A:$B,2,FALSE)</f>
        <v>#N/A</v>
      </c>
      <c r="L1260" s="1">
        <f>_xlfn.IFNA(VLOOKUP(I1260,主动技能!$A:$B,2,FALSE),0)</f>
        <v>0</v>
      </c>
      <c r="M1260">
        <f t="shared" si="179"/>
        <v>42</v>
      </c>
      <c r="N1260" s="1" t="s">
        <v>249</v>
      </c>
      <c r="O1260" s="1">
        <f t="shared" si="180"/>
        <v>165</v>
      </c>
      <c r="P1260" s="1" t="s">
        <v>250</v>
      </c>
      <c r="Q1260" s="1" t="s">
        <v>250</v>
      </c>
    </row>
    <row r="1261" spans="2:17" x14ac:dyDescent="0.15">
      <c r="B1261" s="8" t="str">
        <f>VLOOKUP(G1261,角色!A:B,2,FALSE)</f>
        <v>凰邪</v>
      </c>
      <c r="C1261" s="8" t="str">
        <f t="shared" si="172"/>
        <v>主动技能3</v>
      </c>
      <c r="D1261" s="8">
        <f t="shared" si="174"/>
        <v>15</v>
      </c>
      <c r="E1261" s="8">
        <f t="shared" si="175"/>
        <v>16</v>
      </c>
      <c r="F1261" s="8">
        <f t="shared" si="176"/>
        <v>3</v>
      </c>
      <c r="G1261" s="8">
        <f t="shared" si="173"/>
        <v>21</v>
      </c>
      <c r="H1261" t="str">
        <f t="shared" si="177"/>
        <v>凰邪主动技能3等级15</v>
      </c>
      <c r="I1261" t="str">
        <f t="shared" si="178"/>
        <v>凰邪主动技能3等级16</v>
      </c>
      <c r="J1261" s="1">
        <v>1255</v>
      </c>
      <c r="K1261" s="1" t="e">
        <f>VLOOKUP(H1261,主动技能!$A:$B,2,FALSE)</f>
        <v>#N/A</v>
      </c>
      <c r="L1261" s="1">
        <f>_xlfn.IFNA(VLOOKUP(I1261,主动技能!$A:$B,2,FALSE),0)</f>
        <v>0</v>
      </c>
      <c r="M1261">
        <f t="shared" si="179"/>
        <v>45</v>
      </c>
      <c r="N1261" s="1" t="s">
        <v>249</v>
      </c>
      <c r="O1261" s="1">
        <f t="shared" si="180"/>
        <v>166</v>
      </c>
      <c r="P1261" s="1" t="s">
        <v>250</v>
      </c>
      <c r="Q1261" s="1" t="s">
        <v>250</v>
      </c>
    </row>
    <row r="1262" spans="2:17" x14ac:dyDescent="0.15">
      <c r="B1262" s="8" t="str">
        <f>VLOOKUP(G1262,角色!A:B,2,FALSE)</f>
        <v>凰邪</v>
      </c>
      <c r="C1262" s="8" t="str">
        <f t="shared" si="172"/>
        <v>主动技能3</v>
      </c>
      <c r="D1262" s="8">
        <f t="shared" si="174"/>
        <v>16</v>
      </c>
      <c r="E1262" s="8">
        <f t="shared" si="175"/>
        <v>17</v>
      </c>
      <c r="F1262" s="8">
        <f t="shared" si="176"/>
        <v>3</v>
      </c>
      <c r="G1262" s="8">
        <f t="shared" si="173"/>
        <v>21</v>
      </c>
      <c r="H1262" t="str">
        <f t="shared" si="177"/>
        <v>凰邪主动技能3等级16</v>
      </c>
      <c r="I1262" t="str">
        <f t="shared" si="178"/>
        <v>凰邪主动技能3等级17</v>
      </c>
      <c r="J1262" s="1">
        <v>1256</v>
      </c>
      <c r="K1262" s="1" t="e">
        <f>VLOOKUP(H1262,主动技能!$A:$B,2,FALSE)</f>
        <v>#N/A</v>
      </c>
      <c r="L1262" s="1">
        <f>_xlfn.IFNA(VLOOKUP(I1262,主动技能!$A:$B,2,FALSE),0)</f>
        <v>0</v>
      </c>
      <c r="M1262">
        <f t="shared" si="179"/>
        <v>48</v>
      </c>
      <c r="N1262" s="1" t="s">
        <v>249</v>
      </c>
      <c r="O1262" s="1">
        <f t="shared" si="180"/>
        <v>167</v>
      </c>
      <c r="P1262" s="1" t="s">
        <v>250</v>
      </c>
      <c r="Q1262" s="1" t="s">
        <v>250</v>
      </c>
    </row>
    <row r="1263" spans="2:17" x14ac:dyDescent="0.15">
      <c r="B1263" s="8" t="str">
        <f>VLOOKUP(G1263,角色!A:B,2,FALSE)</f>
        <v>凰邪</v>
      </c>
      <c r="C1263" s="8" t="str">
        <f t="shared" si="172"/>
        <v>主动技能3</v>
      </c>
      <c r="D1263" s="8">
        <f t="shared" si="174"/>
        <v>17</v>
      </c>
      <c r="E1263" s="8">
        <f t="shared" si="175"/>
        <v>18</v>
      </c>
      <c r="F1263" s="8">
        <f t="shared" si="176"/>
        <v>3</v>
      </c>
      <c r="G1263" s="8">
        <f t="shared" si="173"/>
        <v>21</v>
      </c>
      <c r="H1263" t="str">
        <f t="shared" si="177"/>
        <v>凰邪主动技能3等级17</v>
      </c>
      <c r="I1263" t="str">
        <f t="shared" si="178"/>
        <v>凰邪主动技能3等级18</v>
      </c>
      <c r="J1263" s="1">
        <v>1257</v>
      </c>
      <c r="K1263" s="1" t="e">
        <f>VLOOKUP(H1263,主动技能!$A:$B,2,FALSE)</f>
        <v>#N/A</v>
      </c>
      <c r="L1263" s="1">
        <f>_xlfn.IFNA(VLOOKUP(I1263,主动技能!$A:$B,2,FALSE),0)</f>
        <v>0</v>
      </c>
      <c r="M1263">
        <f t="shared" si="179"/>
        <v>51</v>
      </c>
      <c r="N1263" s="1" t="s">
        <v>249</v>
      </c>
      <c r="O1263" s="1">
        <f t="shared" si="180"/>
        <v>168</v>
      </c>
      <c r="P1263" s="1" t="s">
        <v>250</v>
      </c>
      <c r="Q1263" s="1" t="s">
        <v>250</v>
      </c>
    </row>
    <row r="1264" spans="2:17" x14ac:dyDescent="0.15">
      <c r="B1264" s="8" t="str">
        <f>VLOOKUP(G1264,角色!A:B,2,FALSE)</f>
        <v>凰邪</v>
      </c>
      <c r="C1264" s="8" t="str">
        <f t="shared" si="172"/>
        <v>主动技能3</v>
      </c>
      <c r="D1264" s="8">
        <f t="shared" si="174"/>
        <v>18</v>
      </c>
      <c r="E1264" s="8">
        <f t="shared" si="175"/>
        <v>19</v>
      </c>
      <c r="F1264" s="8">
        <f t="shared" si="176"/>
        <v>3</v>
      </c>
      <c r="G1264" s="8">
        <f t="shared" si="173"/>
        <v>21</v>
      </c>
      <c r="H1264" t="str">
        <f t="shared" si="177"/>
        <v>凰邪主动技能3等级18</v>
      </c>
      <c r="I1264" t="str">
        <f t="shared" si="178"/>
        <v>凰邪主动技能3等级19</v>
      </c>
      <c r="J1264" s="1">
        <v>1258</v>
      </c>
      <c r="K1264" s="1" t="e">
        <f>VLOOKUP(H1264,主动技能!$A:$B,2,FALSE)</f>
        <v>#N/A</v>
      </c>
      <c r="L1264" s="1">
        <f>_xlfn.IFNA(VLOOKUP(I1264,主动技能!$A:$B,2,FALSE),0)</f>
        <v>0</v>
      </c>
      <c r="M1264">
        <f t="shared" si="179"/>
        <v>54</v>
      </c>
      <c r="N1264" s="1" t="s">
        <v>249</v>
      </c>
      <c r="O1264" s="1">
        <f t="shared" si="180"/>
        <v>169</v>
      </c>
      <c r="P1264" s="1" t="s">
        <v>250</v>
      </c>
      <c r="Q1264" s="1" t="s">
        <v>250</v>
      </c>
    </row>
    <row r="1265" spans="2:17" x14ac:dyDescent="0.15">
      <c r="B1265" s="8" t="str">
        <f>VLOOKUP(G1265,角色!A:B,2,FALSE)</f>
        <v>凰邪</v>
      </c>
      <c r="C1265" s="8" t="str">
        <f t="shared" si="172"/>
        <v>主动技能3</v>
      </c>
      <c r="D1265" s="8">
        <f t="shared" si="174"/>
        <v>19</v>
      </c>
      <c r="E1265" s="8">
        <f t="shared" si="175"/>
        <v>20</v>
      </c>
      <c r="F1265" s="8">
        <f t="shared" si="176"/>
        <v>3</v>
      </c>
      <c r="G1265" s="8">
        <f t="shared" si="173"/>
        <v>21</v>
      </c>
      <c r="H1265" t="str">
        <f t="shared" si="177"/>
        <v>凰邪主动技能3等级19</v>
      </c>
      <c r="I1265" t="str">
        <f t="shared" si="178"/>
        <v>凰邪主动技能3等级20</v>
      </c>
      <c r="J1265" s="1">
        <v>1259</v>
      </c>
      <c r="K1265" s="1" t="e">
        <f>VLOOKUP(H1265,主动技能!$A:$B,2,FALSE)</f>
        <v>#N/A</v>
      </c>
      <c r="L1265" s="1">
        <f>_xlfn.IFNA(VLOOKUP(I1265,主动技能!$A:$B,2,FALSE),0)</f>
        <v>0</v>
      </c>
      <c r="M1265">
        <f t="shared" si="179"/>
        <v>57</v>
      </c>
      <c r="N1265" s="1" t="s">
        <v>249</v>
      </c>
      <c r="O1265" s="1">
        <f t="shared" si="180"/>
        <v>170</v>
      </c>
      <c r="P1265" s="1" t="s">
        <v>250</v>
      </c>
      <c r="Q1265" s="1" t="s">
        <v>250</v>
      </c>
    </row>
    <row r="1266" spans="2:17" x14ac:dyDescent="0.15">
      <c r="B1266" s="8" t="str">
        <f>VLOOKUP(G1266,角色!A:B,2,FALSE)</f>
        <v>凰邪</v>
      </c>
      <c r="C1266" s="8" t="str">
        <f t="shared" si="172"/>
        <v>主动技能3</v>
      </c>
      <c r="D1266" s="8">
        <f t="shared" si="174"/>
        <v>20</v>
      </c>
      <c r="E1266" s="8">
        <f t="shared" si="175"/>
        <v>21</v>
      </c>
      <c r="F1266" s="8">
        <f t="shared" si="176"/>
        <v>3</v>
      </c>
      <c r="G1266" s="8">
        <f t="shared" si="173"/>
        <v>21</v>
      </c>
      <c r="H1266" t="str">
        <f t="shared" si="177"/>
        <v>凰邪主动技能3等级20</v>
      </c>
      <c r="I1266" t="str">
        <f t="shared" si="178"/>
        <v>凰邪主动技能3等级21</v>
      </c>
      <c r="J1266" s="1">
        <v>1260</v>
      </c>
      <c r="K1266" s="1" t="e">
        <f>VLOOKUP(H1266,主动技能!$A:$B,2,FALSE)</f>
        <v>#N/A</v>
      </c>
      <c r="L1266" s="1">
        <f>_xlfn.IFNA(VLOOKUP(I1266,主动技能!$A:$B,2,FALSE),0)</f>
        <v>0</v>
      </c>
      <c r="M1266">
        <f t="shared" si="179"/>
        <v>60</v>
      </c>
      <c r="N1266" s="1" t="s">
        <v>249</v>
      </c>
      <c r="O1266" s="1">
        <f t="shared" si="180"/>
        <v>171</v>
      </c>
      <c r="P1266" s="1" t="s">
        <v>250</v>
      </c>
      <c r="Q1266" s="1" t="s">
        <v>250</v>
      </c>
    </row>
    <row r="1267" spans="2:17" x14ac:dyDescent="0.15">
      <c r="B1267" s="8" t="str">
        <f>VLOOKUP(G1267,角色!A:B,2,FALSE)</f>
        <v>猎风</v>
      </c>
      <c r="C1267" s="8" t="str">
        <f t="shared" si="172"/>
        <v>主动技能1</v>
      </c>
      <c r="D1267" s="8">
        <f t="shared" si="174"/>
        <v>1</v>
      </c>
      <c r="E1267" s="8">
        <f t="shared" si="175"/>
        <v>2</v>
      </c>
      <c r="F1267" s="8">
        <f t="shared" si="176"/>
        <v>1</v>
      </c>
      <c r="G1267" s="8">
        <f t="shared" si="173"/>
        <v>22</v>
      </c>
      <c r="H1267" t="str">
        <f t="shared" si="177"/>
        <v>猎风主动技能1等级1</v>
      </c>
      <c r="I1267" t="str">
        <f t="shared" si="178"/>
        <v>猎风主动技能1等级2</v>
      </c>
      <c r="J1267" s="1">
        <v>1261</v>
      </c>
      <c r="K1267" s="1" t="e">
        <f>VLOOKUP(H1267,主动技能!$A:$B,2,FALSE)</f>
        <v>#N/A</v>
      </c>
      <c r="L1267" s="1">
        <f>_xlfn.IFNA(VLOOKUP(I1267,主动技能!$A:$B,2,FALSE),0)</f>
        <v>0</v>
      </c>
      <c r="M1267">
        <f t="shared" si="179"/>
        <v>3</v>
      </c>
      <c r="N1267" s="1" t="s">
        <v>249</v>
      </c>
      <c r="O1267" s="1">
        <f t="shared" si="180"/>
        <v>172</v>
      </c>
      <c r="P1267" s="1" t="s">
        <v>250</v>
      </c>
      <c r="Q1267" s="1" t="s">
        <v>250</v>
      </c>
    </row>
    <row r="1268" spans="2:17" x14ac:dyDescent="0.15">
      <c r="B1268" s="8" t="str">
        <f>VLOOKUP(G1268,角色!A:B,2,FALSE)</f>
        <v>猎风</v>
      </c>
      <c r="C1268" s="8" t="str">
        <f t="shared" si="172"/>
        <v>主动技能1</v>
      </c>
      <c r="D1268" s="8">
        <f t="shared" si="174"/>
        <v>2</v>
      </c>
      <c r="E1268" s="8">
        <f t="shared" si="175"/>
        <v>3</v>
      </c>
      <c r="F1268" s="8">
        <f t="shared" si="176"/>
        <v>1</v>
      </c>
      <c r="G1268" s="8">
        <f t="shared" si="173"/>
        <v>22</v>
      </c>
      <c r="H1268" t="str">
        <f t="shared" si="177"/>
        <v>猎风主动技能1等级2</v>
      </c>
      <c r="I1268" t="str">
        <f t="shared" si="178"/>
        <v>猎风主动技能1等级3</v>
      </c>
      <c r="J1268" s="1">
        <v>1262</v>
      </c>
      <c r="K1268" s="1" t="e">
        <f>VLOOKUP(H1268,主动技能!$A:$B,2,FALSE)</f>
        <v>#N/A</v>
      </c>
      <c r="L1268" s="1">
        <f>_xlfn.IFNA(VLOOKUP(I1268,主动技能!$A:$B,2,FALSE),0)</f>
        <v>0</v>
      </c>
      <c r="M1268">
        <f t="shared" si="179"/>
        <v>6</v>
      </c>
      <c r="N1268" s="1" t="s">
        <v>249</v>
      </c>
      <c r="O1268" s="1">
        <f t="shared" si="180"/>
        <v>173</v>
      </c>
      <c r="P1268" s="1" t="s">
        <v>250</v>
      </c>
      <c r="Q1268" s="1" t="s">
        <v>250</v>
      </c>
    </row>
    <row r="1269" spans="2:17" x14ac:dyDescent="0.15">
      <c r="B1269" s="8" t="str">
        <f>VLOOKUP(G1269,角色!A:B,2,FALSE)</f>
        <v>猎风</v>
      </c>
      <c r="C1269" s="8" t="str">
        <f t="shared" si="172"/>
        <v>主动技能1</v>
      </c>
      <c r="D1269" s="8">
        <f t="shared" si="174"/>
        <v>3</v>
      </c>
      <c r="E1269" s="8">
        <f t="shared" si="175"/>
        <v>4</v>
      </c>
      <c r="F1269" s="8">
        <f t="shared" si="176"/>
        <v>1</v>
      </c>
      <c r="G1269" s="8">
        <f t="shared" si="173"/>
        <v>22</v>
      </c>
      <c r="H1269" t="str">
        <f t="shared" si="177"/>
        <v>猎风主动技能1等级3</v>
      </c>
      <c r="I1269" t="str">
        <f t="shared" si="178"/>
        <v>猎风主动技能1等级4</v>
      </c>
      <c r="J1269" s="1">
        <v>1263</v>
      </c>
      <c r="K1269" s="1" t="e">
        <f>VLOOKUP(H1269,主动技能!$A:$B,2,FALSE)</f>
        <v>#N/A</v>
      </c>
      <c r="L1269" s="1">
        <f>_xlfn.IFNA(VLOOKUP(I1269,主动技能!$A:$B,2,FALSE),0)</f>
        <v>0</v>
      </c>
      <c r="M1269">
        <f t="shared" si="179"/>
        <v>9</v>
      </c>
      <c r="N1269" s="1" t="s">
        <v>249</v>
      </c>
      <c r="O1269" s="1">
        <f t="shared" si="180"/>
        <v>174</v>
      </c>
      <c r="P1269" s="1" t="s">
        <v>250</v>
      </c>
      <c r="Q1269" s="1" t="s">
        <v>250</v>
      </c>
    </row>
    <row r="1270" spans="2:17" x14ac:dyDescent="0.15">
      <c r="B1270" s="8" t="str">
        <f>VLOOKUP(G1270,角色!A:B,2,FALSE)</f>
        <v>猎风</v>
      </c>
      <c r="C1270" s="8" t="str">
        <f t="shared" si="172"/>
        <v>主动技能1</v>
      </c>
      <c r="D1270" s="8">
        <f t="shared" si="174"/>
        <v>4</v>
      </c>
      <c r="E1270" s="8">
        <f t="shared" si="175"/>
        <v>5</v>
      </c>
      <c r="F1270" s="8">
        <f t="shared" si="176"/>
        <v>1</v>
      </c>
      <c r="G1270" s="8">
        <f t="shared" si="173"/>
        <v>22</v>
      </c>
      <c r="H1270" t="str">
        <f t="shared" si="177"/>
        <v>猎风主动技能1等级4</v>
      </c>
      <c r="I1270" t="str">
        <f t="shared" si="178"/>
        <v>猎风主动技能1等级5</v>
      </c>
      <c r="J1270" s="1">
        <v>1264</v>
      </c>
      <c r="K1270" s="1" t="e">
        <f>VLOOKUP(H1270,主动技能!$A:$B,2,FALSE)</f>
        <v>#N/A</v>
      </c>
      <c r="L1270" s="1">
        <f>_xlfn.IFNA(VLOOKUP(I1270,主动技能!$A:$B,2,FALSE),0)</f>
        <v>0</v>
      </c>
      <c r="M1270">
        <f t="shared" si="179"/>
        <v>12</v>
      </c>
      <c r="N1270" s="1" t="s">
        <v>249</v>
      </c>
      <c r="O1270" s="1">
        <f t="shared" si="180"/>
        <v>175</v>
      </c>
      <c r="P1270" s="1" t="s">
        <v>250</v>
      </c>
      <c r="Q1270" s="1" t="s">
        <v>250</v>
      </c>
    </row>
    <row r="1271" spans="2:17" x14ac:dyDescent="0.15">
      <c r="B1271" s="8" t="str">
        <f>VLOOKUP(G1271,角色!A:B,2,FALSE)</f>
        <v>猎风</v>
      </c>
      <c r="C1271" s="8" t="str">
        <f t="shared" si="172"/>
        <v>主动技能1</v>
      </c>
      <c r="D1271" s="8">
        <f t="shared" si="174"/>
        <v>5</v>
      </c>
      <c r="E1271" s="8">
        <f t="shared" si="175"/>
        <v>6</v>
      </c>
      <c r="F1271" s="8">
        <f t="shared" si="176"/>
        <v>1</v>
      </c>
      <c r="G1271" s="8">
        <f t="shared" si="173"/>
        <v>22</v>
      </c>
      <c r="H1271" t="str">
        <f t="shared" si="177"/>
        <v>猎风主动技能1等级5</v>
      </c>
      <c r="I1271" t="str">
        <f t="shared" si="178"/>
        <v>猎风主动技能1等级6</v>
      </c>
      <c r="J1271" s="1">
        <v>1265</v>
      </c>
      <c r="K1271" s="1" t="e">
        <f>VLOOKUP(H1271,主动技能!$A:$B,2,FALSE)</f>
        <v>#N/A</v>
      </c>
      <c r="L1271" s="1">
        <f>_xlfn.IFNA(VLOOKUP(I1271,主动技能!$A:$B,2,FALSE),0)</f>
        <v>0</v>
      </c>
      <c r="M1271">
        <f t="shared" si="179"/>
        <v>15</v>
      </c>
      <c r="N1271" s="1" t="s">
        <v>249</v>
      </c>
      <c r="O1271" s="1">
        <f t="shared" si="180"/>
        <v>176</v>
      </c>
      <c r="P1271" s="1" t="s">
        <v>250</v>
      </c>
      <c r="Q1271" s="1" t="s">
        <v>250</v>
      </c>
    </row>
    <row r="1272" spans="2:17" x14ac:dyDescent="0.15">
      <c r="B1272" s="8" t="str">
        <f>VLOOKUP(G1272,角色!A:B,2,FALSE)</f>
        <v>猎风</v>
      </c>
      <c r="C1272" s="8" t="str">
        <f t="shared" si="172"/>
        <v>主动技能1</v>
      </c>
      <c r="D1272" s="8">
        <f t="shared" si="174"/>
        <v>6</v>
      </c>
      <c r="E1272" s="8">
        <f t="shared" si="175"/>
        <v>7</v>
      </c>
      <c r="F1272" s="8">
        <f t="shared" si="176"/>
        <v>1</v>
      </c>
      <c r="G1272" s="8">
        <f t="shared" si="173"/>
        <v>22</v>
      </c>
      <c r="H1272" t="str">
        <f t="shared" si="177"/>
        <v>猎风主动技能1等级6</v>
      </c>
      <c r="I1272" t="str">
        <f t="shared" si="178"/>
        <v>猎风主动技能1等级7</v>
      </c>
      <c r="J1272" s="1">
        <v>1266</v>
      </c>
      <c r="K1272" s="1" t="e">
        <f>VLOOKUP(H1272,主动技能!$A:$B,2,FALSE)</f>
        <v>#N/A</v>
      </c>
      <c r="L1272" s="1">
        <f>_xlfn.IFNA(VLOOKUP(I1272,主动技能!$A:$B,2,FALSE),0)</f>
        <v>0</v>
      </c>
      <c r="M1272">
        <f t="shared" si="179"/>
        <v>18</v>
      </c>
      <c r="N1272" s="1" t="s">
        <v>249</v>
      </c>
      <c r="O1272" s="1">
        <f t="shared" si="180"/>
        <v>177</v>
      </c>
      <c r="P1272" s="1" t="s">
        <v>250</v>
      </c>
      <c r="Q1272" s="1" t="s">
        <v>250</v>
      </c>
    </row>
    <row r="1273" spans="2:17" x14ac:dyDescent="0.15">
      <c r="B1273" s="8" t="str">
        <f>VLOOKUP(G1273,角色!A:B,2,FALSE)</f>
        <v>猎风</v>
      </c>
      <c r="C1273" s="8" t="str">
        <f t="shared" si="172"/>
        <v>主动技能1</v>
      </c>
      <c r="D1273" s="8">
        <f t="shared" si="174"/>
        <v>7</v>
      </c>
      <c r="E1273" s="8">
        <f t="shared" si="175"/>
        <v>8</v>
      </c>
      <c r="F1273" s="8">
        <f t="shared" si="176"/>
        <v>1</v>
      </c>
      <c r="G1273" s="8">
        <f t="shared" si="173"/>
        <v>22</v>
      </c>
      <c r="H1273" t="str">
        <f t="shared" si="177"/>
        <v>猎风主动技能1等级7</v>
      </c>
      <c r="I1273" t="str">
        <f t="shared" si="178"/>
        <v>猎风主动技能1等级8</v>
      </c>
      <c r="J1273" s="1">
        <v>1267</v>
      </c>
      <c r="K1273" s="1" t="e">
        <f>VLOOKUP(H1273,主动技能!$A:$B,2,FALSE)</f>
        <v>#N/A</v>
      </c>
      <c r="L1273" s="1">
        <f>_xlfn.IFNA(VLOOKUP(I1273,主动技能!$A:$B,2,FALSE),0)</f>
        <v>0</v>
      </c>
      <c r="M1273">
        <f t="shared" si="179"/>
        <v>21</v>
      </c>
      <c r="N1273" s="1" t="s">
        <v>249</v>
      </c>
      <c r="O1273" s="1">
        <f t="shared" si="180"/>
        <v>178</v>
      </c>
      <c r="P1273" s="1" t="s">
        <v>250</v>
      </c>
      <c r="Q1273" s="1" t="s">
        <v>250</v>
      </c>
    </row>
    <row r="1274" spans="2:17" x14ac:dyDescent="0.15">
      <c r="B1274" s="8" t="str">
        <f>VLOOKUP(G1274,角色!A:B,2,FALSE)</f>
        <v>猎风</v>
      </c>
      <c r="C1274" s="8" t="str">
        <f t="shared" si="172"/>
        <v>主动技能1</v>
      </c>
      <c r="D1274" s="8">
        <f t="shared" si="174"/>
        <v>8</v>
      </c>
      <c r="E1274" s="8">
        <f t="shared" si="175"/>
        <v>9</v>
      </c>
      <c r="F1274" s="8">
        <f t="shared" si="176"/>
        <v>1</v>
      </c>
      <c r="G1274" s="8">
        <f t="shared" si="173"/>
        <v>22</v>
      </c>
      <c r="H1274" t="str">
        <f t="shared" si="177"/>
        <v>猎风主动技能1等级8</v>
      </c>
      <c r="I1274" t="str">
        <f t="shared" si="178"/>
        <v>猎风主动技能1等级9</v>
      </c>
      <c r="J1274" s="1">
        <v>1268</v>
      </c>
      <c r="K1274" s="1" t="e">
        <f>VLOOKUP(H1274,主动技能!$A:$B,2,FALSE)</f>
        <v>#N/A</v>
      </c>
      <c r="L1274" s="1">
        <f>_xlfn.IFNA(VLOOKUP(I1274,主动技能!$A:$B,2,FALSE),0)</f>
        <v>0</v>
      </c>
      <c r="M1274">
        <f t="shared" si="179"/>
        <v>24</v>
      </c>
      <c r="N1274" s="1" t="s">
        <v>249</v>
      </c>
      <c r="O1274" s="1">
        <f t="shared" si="180"/>
        <v>179</v>
      </c>
      <c r="P1274" s="1" t="s">
        <v>250</v>
      </c>
      <c r="Q1274" s="1" t="s">
        <v>250</v>
      </c>
    </row>
    <row r="1275" spans="2:17" x14ac:dyDescent="0.15">
      <c r="B1275" s="8" t="str">
        <f>VLOOKUP(G1275,角色!A:B,2,FALSE)</f>
        <v>猎风</v>
      </c>
      <c r="C1275" s="8" t="str">
        <f t="shared" si="172"/>
        <v>主动技能1</v>
      </c>
      <c r="D1275" s="8">
        <f t="shared" si="174"/>
        <v>9</v>
      </c>
      <c r="E1275" s="8">
        <f t="shared" si="175"/>
        <v>10</v>
      </c>
      <c r="F1275" s="8">
        <f t="shared" si="176"/>
        <v>1</v>
      </c>
      <c r="G1275" s="8">
        <f t="shared" si="173"/>
        <v>22</v>
      </c>
      <c r="H1275" t="str">
        <f t="shared" si="177"/>
        <v>猎风主动技能1等级9</v>
      </c>
      <c r="I1275" t="str">
        <f t="shared" si="178"/>
        <v>猎风主动技能1等级10</v>
      </c>
      <c r="J1275" s="1">
        <v>1269</v>
      </c>
      <c r="K1275" s="1" t="e">
        <f>VLOOKUP(H1275,主动技能!$A:$B,2,FALSE)</f>
        <v>#N/A</v>
      </c>
      <c r="L1275" s="1">
        <f>_xlfn.IFNA(VLOOKUP(I1275,主动技能!$A:$B,2,FALSE),0)</f>
        <v>0</v>
      </c>
      <c r="M1275">
        <f t="shared" si="179"/>
        <v>27</v>
      </c>
      <c r="N1275" s="1" t="s">
        <v>249</v>
      </c>
      <c r="O1275" s="1">
        <f t="shared" si="180"/>
        <v>180</v>
      </c>
      <c r="P1275" s="1" t="s">
        <v>250</v>
      </c>
      <c r="Q1275" s="1" t="s">
        <v>250</v>
      </c>
    </row>
    <row r="1276" spans="2:17" x14ac:dyDescent="0.15">
      <c r="B1276" s="8" t="str">
        <f>VLOOKUP(G1276,角色!A:B,2,FALSE)</f>
        <v>猎风</v>
      </c>
      <c r="C1276" s="8" t="str">
        <f t="shared" si="172"/>
        <v>主动技能1</v>
      </c>
      <c r="D1276" s="8">
        <f t="shared" si="174"/>
        <v>10</v>
      </c>
      <c r="E1276" s="8">
        <f t="shared" si="175"/>
        <v>11</v>
      </c>
      <c r="F1276" s="8">
        <f t="shared" si="176"/>
        <v>1</v>
      </c>
      <c r="G1276" s="8">
        <f t="shared" si="173"/>
        <v>22</v>
      </c>
      <c r="H1276" t="str">
        <f t="shared" si="177"/>
        <v>猎风主动技能1等级10</v>
      </c>
      <c r="I1276" t="str">
        <f t="shared" si="178"/>
        <v>猎风主动技能1等级11</v>
      </c>
      <c r="J1276" s="1">
        <v>1270</v>
      </c>
      <c r="K1276" s="1" t="e">
        <f>VLOOKUP(H1276,主动技能!$A:$B,2,FALSE)</f>
        <v>#N/A</v>
      </c>
      <c r="L1276" s="1">
        <f>_xlfn.IFNA(VLOOKUP(I1276,主动技能!$A:$B,2,FALSE),0)</f>
        <v>0</v>
      </c>
      <c r="M1276">
        <f t="shared" si="179"/>
        <v>30</v>
      </c>
      <c r="N1276" s="1" t="s">
        <v>249</v>
      </c>
      <c r="O1276" s="1">
        <f t="shared" si="180"/>
        <v>181</v>
      </c>
      <c r="P1276" s="1" t="s">
        <v>250</v>
      </c>
      <c r="Q1276" s="1" t="s">
        <v>250</v>
      </c>
    </row>
    <row r="1277" spans="2:17" x14ac:dyDescent="0.15">
      <c r="B1277" s="8" t="str">
        <f>VLOOKUP(G1277,角色!A:B,2,FALSE)</f>
        <v>猎风</v>
      </c>
      <c r="C1277" s="8" t="str">
        <f t="shared" si="172"/>
        <v>主动技能1</v>
      </c>
      <c r="D1277" s="8">
        <f t="shared" si="174"/>
        <v>11</v>
      </c>
      <c r="E1277" s="8">
        <f t="shared" si="175"/>
        <v>12</v>
      </c>
      <c r="F1277" s="8">
        <f t="shared" si="176"/>
        <v>1</v>
      </c>
      <c r="G1277" s="8">
        <f t="shared" si="173"/>
        <v>22</v>
      </c>
      <c r="H1277" t="str">
        <f t="shared" si="177"/>
        <v>猎风主动技能1等级11</v>
      </c>
      <c r="I1277" t="str">
        <f t="shared" si="178"/>
        <v>猎风主动技能1等级12</v>
      </c>
      <c r="J1277" s="1">
        <v>1271</v>
      </c>
      <c r="K1277" s="1" t="e">
        <f>VLOOKUP(H1277,主动技能!$A:$B,2,FALSE)</f>
        <v>#N/A</v>
      </c>
      <c r="L1277" s="1">
        <f>_xlfn.IFNA(VLOOKUP(I1277,主动技能!$A:$B,2,FALSE),0)</f>
        <v>0</v>
      </c>
      <c r="M1277">
        <f t="shared" si="179"/>
        <v>33</v>
      </c>
      <c r="N1277" s="1" t="s">
        <v>249</v>
      </c>
      <c r="O1277" s="1">
        <f t="shared" si="180"/>
        <v>182</v>
      </c>
      <c r="P1277" s="1" t="s">
        <v>250</v>
      </c>
      <c r="Q1277" s="1" t="s">
        <v>250</v>
      </c>
    </row>
    <row r="1278" spans="2:17" x14ac:dyDescent="0.15">
      <c r="B1278" s="8" t="str">
        <f>VLOOKUP(G1278,角色!A:B,2,FALSE)</f>
        <v>猎风</v>
      </c>
      <c r="C1278" s="8" t="str">
        <f t="shared" si="172"/>
        <v>主动技能1</v>
      </c>
      <c r="D1278" s="8">
        <f t="shared" si="174"/>
        <v>12</v>
      </c>
      <c r="E1278" s="8">
        <f t="shared" si="175"/>
        <v>13</v>
      </c>
      <c r="F1278" s="8">
        <f t="shared" si="176"/>
        <v>1</v>
      </c>
      <c r="G1278" s="8">
        <f t="shared" si="173"/>
        <v>22</v>
      </c>
      <c r="H1278" t="str">
        <f t="shared" si="177"/>
        <v>猎风主动技能1等级12</v>
      </c>
      <c r="I1278" t="str">
        <f t="shared" si="178"/>
        <v>猎风主动技能1等级13</v>
      </c>
      <c r="J1278" s="1">
        <v>1272</v>
      </c>
      <c r="K1278" s="1" t="e">
        <f>VLOOKUP(H1278,主动技能!$A:$B,2,FALSE)</f>
        <v>#N/A</v>
      </c>
      <c r="L1278" s="1">
        <f>_xlfn.IFNA(VLOOKUP(I1278,主动技能!$A:$B,2,FALSE),0)</f>
        <v>0</v>
      </c>
      <c r="M1278">
        <f t="shared" si="179"/>
        <v>36</v>
      </c>
      <c r="N1278" s="1" t="s">
        <v>249</v>
      </c>
      <c r="O1278" s="1">
        <f t="shared" si="180"/>
        <v>183</v>
      </c>
      <c r="P1278" s="1" t="s">
        <v>250</v>
      </c>
      <c r="Q1278" s="1" t="s">
        <v>250</v>
      </c>
    </row>
    <row r="1279" spans="2:17" x14ac:dyDescent="0.15">
      <c r="B1279" s="8" t="str">
        <f>VLOOKUP(G1279,角色!A:B,2,FALSE)</f>
        <v>猎风</v>
      </c>
      <c r="C1279" s="8" t="str">
        <f t="shared" si="172"/>
        <v>主动技能1</v>
      </c>
      <c r="D1279" s="8">
        <f t="shared" si="174"/>
        <v>13</v>
      </c>
      <c r="E1279" s="8">
        <f t="shared" si="175"/>
        <v>14</v>
      </c>
      <c r="F1279" s="8">
        <f t="shared" si="176"/>
        <v>1</v>
      </c>
      <c r="G1279" s="8">
        <f t="shared" si="173"/>
        <v>22</v>
      </c>
      <c r="H1279" t="str">
        <f t="shared" si="177"/>
        <v>猎风主动技能1等级13</v>
      </c>
      <c r="I1279" t="str">
        <f t="shared" si="178"/>
        <v>猎风主动技能1等级14</v>
      </c>
      <c r="J1279" s="1">
        <v>1273</v>
      </c>
      <c r="K1279" s="1" t="e">
        <f>VLOOKUP(H1279,主动技能!$A:$B,2,FALSE)</f>
        <v>#N/A</v>
      </c>
      <c r="L1279" s="1">
        <f>_xlfn.IFNA(VLOOKUP(I1279,主动技能!$A:$B,2,FALSE),0)</f>
        <v>0</v>
      </c>
      <c r="M1279">
        <f t="shared" si="179"/>
        <v>39</v>
      </c>
      <c r="N1279" s="1" t="s">
        <v>249</v>
      </c>
      <c r="O1279" s="1">
        <f t="shared" si="180"/>
        <v>184</v>
      </c>
      <c r="P1279" s="1" t="s">
        <v>250</v>
      </c>
      <c r="Q1279" s="1" t="s">
        <v>250</v>
      </c>
    </row>
    <row r="1280" spans="2:17" x14ac:dyDescent="0.15">
      <c r="B1280" s="8" t="str">
        <f>VLOOKUP(G1280,角色!A:B,2,FALSE)</f>
        <v>猎风</v>
      </c>
      <c r="C1280" s="8" t="str">
        <f t="shared" si="172"/>
        <v>主动技能1</v>
      </c>
      <c r="D1280" s="8">
        <f t="shared" si="174"/>
        <v>14</v>
      </c>
      <c r="E1280" s="8">
        <f t="shared" si="175"/>
        <v>15</v>
      </c>
      <c r="F1280" s="8">
        <f t="shared" si="176"/>
        <v>1</v>
      </c>
      <c r="G1280" s="8">
        <f t="shared" si="173"/>
        <v>22</v>
      </c>
      <c r="H1280" t="str">
        <f t="shared" si="177"/>
        <v>猎风主动技能1等级14</v>
      </c>
      <c r="I1280" t="str">
        <f t="shared" si="178"/>
        <v>猎风主动技能1等级15</v>
      </c>
      <c r="J1280" s="1">
        <v>1274</v>
      </c>
      <c r="K1280" s="1" t="e">
        <f>VLOOKUP(H1280,主动技能!$A:$B,2,FALSE)</f>
        <v>#N/A</v>
      </c>
      <c r="L1280" s="1">
        <f>_xlfn.IFNA(VLOOKUP(I1280,主动技能!$A:$B,2,FALSE),0)</f>
        <v>0</v>
      </c>
      <c r="M1280">
        <f t="shared" si="179"/>
        <v>42</v>
      </c>
      <c r="N1280" s="1" t="s">
        <v>249</v>
      </c>
      <c r="O1280" s="1">
        <f t="shared" si="180"/>
        <v>185</v>
      </c>
      <c r="P1280" s="1" t="s">
        <v>250</v>
      </c>
      <c r="Q1280" s="1" t="s">
        <v>250</v>
      </c>
    </row>
    <row r="1281" spans="2:17" x14ac:dyDescent="0.15">
      <c r="B1281" s="8" t="str">
        <f>VLOOKUP(G1281,角色!A:B,2,FALSE)</f>
        <v>猎风</v>
      </c>
      <c r="C1281" s="8" t="str">
        <f t="shared" si="172"/>
        <v>主动技能1</v>
      </c>
      <c r="D1281" s="8">
        <f t="shared" si="174"/>
        <v>15</v>
      </c>
      <c r="E1281" s="8">
        <f t="shared" si="175"/>
        <v>16</v>
      </c>
      <c r="F1281" s="8">
        <f t="shared" si="176"/>
        <v>1</v>
      </c>
      <c r="G1281" s="8">
        <f t="shared" si="173"/>
        <v>22</v>
      </c>
      <c r="H1281" t="str">
        <f t="shared" si="177"/>
        <v>猎风主动技能1等级15</v>
      </c>
      <c r="I1281" t="str">
        <f t="shared" si="178"/>
        <v>猎风主动技能1等级16</v>
      </c>
      <c r="J1281" s="1">
        <v>1275</v>
      </c>
      <c r="K1281" s="1" t="e">
        <f>VLOOKUP(H1281,主动技能!$A:$B,2,FALSE)</f>
        <v>#N/A</v>
      </c>
      <c r="L1281" s="1">
        <f>_xlfn.IFNA(VLOOKUP(I1281,主动技能!$A:$B,2,FALSE),0)</f>
        <v>0</v>
      </c>
      <c r="M1281">
        <f t="shared" si="179"/>
        <v>45</v>
      </c>
      <c r="N1281" s="1" t="s">
        <v>249</v>
      </c>
      <c r="O1281" s="1">
        <f t="shared" si="180"/>
        <v>186</v>
      </c>
      <c r="P1281" s="1" t="s">
        <v>250</v>
      </c>
      <c r="Q1281" s="1" t="s">
        <v>250</v>
      </c>
    </row>
    <row r="1282" spans="2:17" x14ac:dyDescent="0.15">
      <c r="B1282" s="8" t="str">
        <f>VLOOKUP(G1282,角色!A:B,2,FALSE)</f>
        <v>猎风</v>
      </c>
      <c r="C1282" s="8" t="str">
        <f t="shared" si="172"/>
        <v>主动技能1</v>
      </c>
      <c r="D1282" s="8">
        <f t="shared" si="174"/>
        <v>16</v>
      </c>
      <c r="E1282" s="8">
        <f t="shared" si="175"/>
        <v>17</v>
      </c>
      <c r="F1282" s="8">
        <f t="shared" si="176"/>
        <v>1</v>
      </c>
      <c r="G1282" s="8">
        <f t="shared" si="173"/>
        <v>22</v>
      </c>
      <c r="H1282" t="str">
        <f t="shared" si="177"/>
        <v>猎风主动技能1等级16</v>
      </c>
      <c r="I1282" t="str">
        <f t="shared" si="178"/>
        <v>猎风主动技能1等级17</v>
      </c>
      <c r="J1282" s="1">
        <v>1276</v>
      </c>
      <c r="K1282" s="1" t="e">
        <f>VLOOKUP(H1282,主动技能!$A:$B,2,FALSE)</f>
        <v>#N/A</v>
      </c>
      <c r="L1282" s="1">
        <f>_xlfn.IFNA(VLOOKUP(I1282,主动技能!$A:$B,2,FALSE),0)</f>
        <v>0</v>
      </c>
      <c r="M1282">
        <f t="shared" si="179"/>
        <v>48</v>
      </c>
      <c r="N1282" s="1" t="s">
        <v>249</v>
      </c>
      <c r="O1282" s="1">
        <f t="shared" si="180"/>
        <v>187</v>
      </c>
      <c r="P1282" s="1" t="s">
        <v>250</v>
      </c>
      <c r="Q1282" s="1" t="s">
        <v>250</v>
      </c>
    </row>
    <row r="1283" spans="2:17" x14ac:dyDescent="0.15">
      <c r="B1283" s="8" t="str">
        <f>VLOOKUP(G1283,角色!A:B,2,FALSE)</f>
        <v>猎风</v>
      </c>
      <c r="C1283" s="8" t="str">
        <f t="shared" si="172"/>
        <v>主动技能1</v>
      </c>
      <c r="D1283" s="8">
        <f t="shared" si="174"/>
        <v>17</v>
      </c>
      <c r="E1283" s="8">
        <f t="shared" si="175"/>
        <v>18</v>
      </c>
      <c r="F1283" s="8">
        <f t="shared" si="176"/>
        <v>1</v>
      </c>
      <c r="G1283" s="8">
        <f t="shared" si="173"/>
        <v>22</v>
      </c>
      <c r="H1283" t="str">
        <f t="shared" si="177"/>
        <v>猎风主动技能1等级17</v>
      </c>
      <c r="I1283" t="str">
        <f t="shared" si="178"/>
        <v>猎风主动技能1等级18</v>
      </c>
      <c r="J1283" s="1">
        <v>1277</v>
      </c>
      <c r="K1283" s="1" t="e">
        <f>VLOOKUP(H1283,主动技能!$A:$B,2,FALSE)</f>
        <v>#N/A</v>
      </c>
      <c r="L1283" s="1">
        <f>_xlfn.IFNA(VLOOKUP(I1283,主动技能!$A:$B,2,FALSE),0)</f>
        <v>0</v>
      </c>
      <c r="M1283">
        <f t="shared" si="179"/>
        <v>51</v>
      </c>
      <c r="N1283" s="1" t="s">
        <v>249</v>
      </c>
      <c r="O1283" s="1">
        <f t="shared" si="180"/>
        <v>188</v>
      </c>
      <c r="P1283" s="1" t="s">
        <v>250</v>
      </c>
      <c r="Q1283" s="1" t="s">
        <v>250</v>
      </c>
    </row>
    <row r="1284" spans="2:17" x14ac:dyDescent="0.15">
      <c r="B1284" s="8" t="str">
        <f>VLOOKUP(G1284,角色!A:B,2,FALSE)</f>
        <v>猎风</v>
      </c>
      <c r="C1284" s="8" t="str">
        <f t="shared" si="172"/>
        <v>主动技能1</v>
      </c>
      <c r="D1284" s="8">
        <f t="shared" si="174"/>
        <v>18</v>
      </c>
      <c r="E1284" s="8">
        <f t="shared" si="175"/>
        <v>19</v>
      </c>
      <c r="F1284" s="8">
        <f t="shared" si="176"/>
        <v>1</v>
      </c>
      <c r="G1284" s="8">
        <f t="shared" si="173"/>
        <v>22</v>
      </c>
      <c r="H1284" t="str">
        <f t="shared" si="177"/>
        <v>猎风主动技能1等级18</v>
      </c>
      <c r="I1284" t="str">
        <f t="shared" si="178"/>
        <v>猎风主动技能1等级19</v>
      </c>
      <c r="J1284" s="1">
        <v>1278</v>
      </c>
      <c r="K1284" s="1" t="e">
        <f>VLOOKUP(H1284,主动技能!$A:$B,2,FALSE)</f>
        <v>#N/A</v>
      </c>
      <c r="L1284" s="1">
        <f>_xlfn.IFNA(VLOOKUP(I1284,主动技能!$A:$B,2,FALSE),0)</f>
        <v>0</v>
      </c>
      <c r="M1284">
        <f t="shared" si="179"/>
        <v>54</v>
      </c>
      <c r="N1284" s="1" t="s">
        <v>249</v>
      </c>
      <c r="O1284" s="1">
        <f t="shared" si="180"/>
        <v>189</v>
      </c>
      <c r="P1284" s="1" t="s">
        <v>250</v>
      </c>
      <c r="Q1284" s="1" t="s">
        <v>250</v>
      </c>
    </row>
    <row r="1285" spans="2:17" x14ac:dyDescent="0.15">
      <c r="B1285" s="8" t="str">
        <f>VLOOKUP(G1285,角色!A:B,2,FALSE)</f>
        <v>猎风</v>
      </c>
      <c r="C1285" s="8" t="str">
        <f t="shared" si="172"/>
        <v>主动技能1</v>
      </c>
      <c r="D1285" s="8">
        <f t="shared" si="174"/>
        <v>19</v>
      </c>
      <c r="E1285" s="8">
        <f t="shared" si="175"/>
        <v>20</v>
      </c>
      <c r="F1285" s="8">
        <f t="shared" si="176"/>
        <v>1</v>
      </c>
      <c r="G1285" s="8">
        <f t="shared" si="173"/>
        <v>22</v>
      </c>
      <c r="H1285" t="str">
        <f t="shared" si="177"/>
        <v>猎风主动技能1等级19</v>
      </c>
      <c r="I1285" t="str">
        <f t="shared" si="178"/>
        <v>猎风主动技能1等级20</v>
      </c>
      <c r="J1285" s="1">
        <v>1279</v>
      </c>
      <c r="K1285" s="1" t="e">
        <f>VLOOKUP(H1285,主动技能!$A:$B,2,FALSE)</f>
        <v>#N/A</v>
      </c>
      <c r="L1285" s="1">
        <f>_xlfn.IFNA(VLOOKUP(I1285,主动技能!$A:$B,2,FALSE),0)</f>
        <v>0</v>
      </c>
      <c r="M1285">
        <f t="shared" si="179"/>
        <v>57</v>
      </c>
      <c r="N1285" s="1" t="s">
        <v>249</v>
      </c>
      <c r="O1285" s="1">
        <f t="shared" si="180"/>
        <v>190</v>
      </c>
      <c r="P1285" s="1" t="s">
        <v>250</v>
      </c>
      <c r="Q1285" s="1" t="s">
        <v>250</v>
      </c>
    </row>
    <row r="1286" spans="2:17" x14ac:dyDescent="0.15">
      <c r="B1286" s="8" t="str">
        <f>VLOOKUP(G1286,角色!A:B,2,FALSE)</f>
        <v>猎风</v>
      </c>
      <c r="C1286" s="8" t="str">
        <f t="shared" si="172"/>
        <v>主动技能1</v>
      </c>
      <c r="D1286" s="8">
        <f t="shared" si="174"/>
        <v>20</v>
      </c>
      <c r="E1286" s="8">
        <f t="shared" si="175"/>
        <v>21</v>
      </c>
      <c r="F1286" s="8">
        <f t="shared" si="176"/>
        <v>1</v>
      </c>
      <c r="G1286" s="8">
        <f t="shared" si="173"/>
        <v>22</v>
      </c>
      <c r="H1286" t="str">
        <f t="shared" si="177"/>
        <v>猎风主动技能1等级20</v>
      </c>
      <c r="I1286" t="str">
        <f t="shared" si="178"/>
        <v>猎风主动技能1等级21</v>
      </c>
      <c r="J1286" s="1">
        <v>1280</v>
      </c>
      <c r="K1286" s="1" t="e">
        <f>VLOOKUP(H1286,主动技能!$A:$B,2,FALSE)</f>
        <v>#N/A</v>
      </c>
      <c r="L1286" s="1">
        <f>_xlfn.IFNA(VLOOKUP(I1286,主动技能!$A:$B,2,FALSE),0)</f>
        <v>0</v>
      </c>
      <c r="M1286">
        <f t="shared" si="179"/>
        <v>60</v>
      </c>
      <c r="N1286" s="1" t="s">
        <v>249</v>
      </c>
      <c r="O1286" s="1">
        <f t="shared" si="180"/>
        <v>191</v>
      </c>
      <c r="P1286" s="1" t="s">
        <v>250</v>
      </c>
      <c r="Q1286" s="1" t="s">
        <v>250</v>
      </c>
    </row>
    <row r="1287" spans="2:17" x14ac:dyDescent="0.15">
      <c r="B1287" s="8" t="str">
        <f>VLOOKUP(G1287,角色!A:B,2,FALSE)</f>
        <v>猎风</v>
      </c>
      <c r="C1287" s="8" t="str">
        <f t="shared" si="172"/>
        <v>主动技能2</v>
      </c>
      <c r="D1287" s="8">
        <f t="shared" si="174"/>
        <v>1</v>
      </c>
      <c r="E1287" s="8">
        <f t="shared" si="175"/>
        <v>2</v>
      </c>
      <c r="F1287" s="8">
        <f t="shared" si="176"/>
        <v>2</v>
      </c>
      <c r="G1287" s="8">
        <f t="shared" si="173"/>
        <v>22</v>
      </c>
      <c r="H1287" t="str">
        <f t="shared" si="177"/>
        <v>猎风主动技能2等级1</v>
      </c>
      <c r="I1287" t="str">
        <f t="shared" si="178"/>
        <v>猎风主动技能2等级2</v>
      </c>
      <c r="J1287" s="1">
        <v>1281</v>
      </c>
      <c r="K1287" s="1" t="e">
        <f>VLOOKUP(H1287,主动技能!$A:$B,2,FALSE)</f>
        <v>#N/A</v>
      </c>
      <c r="L1287" s="1">
        <f>_xlfn.IFNA(VLOOKUP(I1287,主动技能!$A:$B,2,FALSE),0)</f>
        <v>0</v>
      </c>
      <c r="M1287">
        <f t="shared" si="179"/>
        <v>3</v>
      </c>
      <c r="N1287" s="1" t="s">
        <v>249</v>
      </c>
      <c r="O1287" s="1">
        <f t="shared" si="180"/>
        <v>192</v>
      </c>
      <c r="P1287" s="1" t="s">
        <v>250</v>
      </c>
      <c r="Q1287" s="1" t="s">
        <v>250</v>
      </c>
    </row>
    <row r="1288" spans="2:17" x14ac:dyDescent="0.15">
      <c r="B1288" s="8" t="str">
        <f>VLOOKUP(G1288,角色!A:B,2,FALSE)</f>
        <v>猎风</v>
      </c>
      <c r="C1288" s="8" t="str">
        <f t="shared" ref="C1288:C1351" si="181">C$4&amp;F1288</f>
        <v>主动技能2</v>
      </c>
      <c r="D1288" s="8">
        <f t="shared" si="174"/>
        <v>2</v>
      </c>
      <c r="E1288" s="8">
        <f t="shared" si="175"/>
        <v>3</v>
      </c>
      <c r="F1288" s="8">
        <f t="shared" si="176"/>
        <v>2</v>
      </c>
      <c r="G1288" s="8">
        <f t="shared" ref="G1288:G1351" si="182">IF((F1288=1)*(D1288=1),G1287+1,G1287)</f>
        <v>22</v>
      </c>
      <c r="H1288" t="str">
        <f t="shared" si="177"/>
        <v>猎风主动技能2等级2</v>
      </c>
      <c r="I1288" t="str">
        <f t="shared" si="178"/>
        <v>猎风主动技能2等级3</v>
      </c>
      <c r="J1288" s="1">
        <v>1282</v>
      </c>
      <c r="K1288" s="1" t="e">
        <f>VLOOKUP(H1288,主动技能!$A:$B,2,FALSE)</f>
        <v>#N/A</v>
      </c>
      <c r="L1288" s="1">
        <f>_xlfn.IFNA(VLOOKUP(I1288,主动技能!$A:$B,2,FALSE),0)</f>
        <v>0</v>
      </c>
      <c r="M1288">
        <f t="shared" si="179"/>
        <v>6</v>
      </c>
      <c r="N1288" s="1" t="s">
        <v>249</v>
      </c>
      <c r="O1288" s="1">
        <f t="shared" si="180"/>
        <v>193</v>
      </c>
      <c r="P1288" s="1" t="s">
        <v>250</v>
      </c>
      <c r="Q1288" s="1" t="s">
        <v>250</v>
      </c>
    </row>
    <row r="1289" spans="2:17" x14ac:dyDescent="0.15">
      <c r="B1289" s="8" t="str">
        <f>VLOOKUP(G1289,角色!A:B,2,FALSE)</f>
        <v>猎风</v>
      </c>
      <c r="C1289" s="8" t="str">
        <f t="shared" si="181"/>
        <v>主动技能2</v>
      </c>
      <c r="D1289" s="8">
        <f t="shared" ref="D1289:D1352" si="183">IF(D1288=D$5,1,D1288+1)</f>
        <v>3</v>
      </c>
      <c r="E1289" s="8">
        <f t="shared" ref="E1289:E1352" si="184">IF(E1288=E$5,2,E1288+1)</f>
        <v>4</v>
      </c>
      <c r="F1289" s="8">
        <f t="shared" ref="F1289:F1352" si="185">IF(D1289=1,IF(F1288=$F$5,1,F1288+1),F1288)</f>
        <v>2</v>
      </c>
      <c r="G1289" s="8">
        <f t="shared" si="182"/>
        <v>22</v>
      </c>
      <c r="H1289" t="str">
        <f t="shared" si="177"/>
        <v>猎风主动技能2等级3</v>
      </c>
      <c r="I1289" t="str">
        <f t="shared" si="178"/>
        <v>猎风主动技能2等级4</v>
      </c>
      <c r="J1289" s="1">
        <v>1283</v>
      </c>
      <c r="K1289" s="1" t="e">
        <f>VLOOKUP(H1289,主动技能!$A:$B,2,FALSE)</f>
        <v>#N/A</v>
      </c>
      <c r="L1289" s="1">
        <f>_xlfn.IFNA(VLOOKUP(I1289,主动技能!$A:$B,2,FALSE),0)</f>
        <v>0</v>
      </c>
      <c r="M1289">
        <f t="shared" si="179"/>
        <v>9</v>
      </c>
      <c r="N1289" s="1" t="s">
        <v>249</v>
      </c>
      <c r="O1289" s="1">
        <f t="shared" si="180"/>
        <v>194</v>
      </c>
      <c r="P1289" s="1" t="s">
        <v>250</v>
      </c>
      <c r="Q1289" s="1" t="s">
        <v>250</v>
      </c>
    </row>
    <row r="1290" spans="2:17" x14ac:dyDescent="0.15">
      <c r="B1290" s="8" t="str">
        <f>VLOOKUP(G1290,角色!A:B,2,FALSE)</f>
        <v>猎风</v>
      </c>
      <c r="C1290" s="8" t="str">
        <f t="shared" si="181"/>
        <v>主动技能2</v>
      </c>
      <c r="D1290" s="8">
        <f t="shared" si="183"/>
        <v>4</v>
      </c>
      <c r="E1290" s="8">
        <f t="shared" si="184"/>
        <v>5</v>
      </c>
      <c r="F1290" s="8">
        <f t="shared" si="185"/>
        <v>2</v>
      </c>
      <c r="G1290" s="8">
        <f t="shared" si="182"/>
        <v>22</v>
      </c>
      <c r="H1290" t="str">
        <f t="shared" si="177"/>
        <v>猎风主动技能2等级4</v>
      </c>
      <c r="I1290" t="str">
        <f t="shared" si="178"/>
        <v>猎风主动技能2等级5</v>
      </c>
      <c r="J1290" s="1">
        <v>1284</v>
      </c>
      <c r="K1290" s="1" t="e">
        <f>VLOOKUP(H1290,主动技能!$A:$B,2,FALSE)</f>
        <v>#N/A</v>
      </c>
      <c r="L1290" s="1">
        <f>_xlfn.IFNA(VLOOKUP(I1290,主动技能!$A:$B,2,FALSE),0)</f>
        <v>0</v>
      </c>
      <c r="M1290">
        <f t="shared" si="179"/>
        <v>12</v>
      </c>
      <c r="N1290" s="1" t="s">
        <v>249</v>
      </c>
      <c r="O1290" s="1">
        <f t="shared" si="180"/>
        <v>195</v>
      </c>
      <c r="P1290" s="1" t="s">
        <v>250</v>
      </c>
      <c r="Q1290" s="1" t="s">
        <v>250</v>
      </c>
    </row>
    <row r="1291" spans="2:17" x14ac:dyDescent="0.15">
      <c r="B1291" s="8" t="str">
        <f>VLOOKUP(G1291,角色!A:B,2,FALSE)</f>
        <v>猎风</v>
      </c>
      <c r="C1291" s="8" t="str">
        <f t="shared" si="181"/>
        <v>主动技能2</v>
      </c>
      <c r="D1291" s="8">
        <f t="shared" si="183"/>
        <v>5</v>
      </c>
      <c r="E1291" s="8">
        <f t="shared" si="184"/>
        <v>6</v>
      </c>
      <c r="F1291" s="8">
        <f t="shared" si="185"/>
        <v>2</v>
      </c>
      <c r="G1291" s="8">
        <f t="shared" si="182"/>
        <v>22</v>
      </c>
      <c r="H1291" t="str">
        <f t="shared" si="177"/>
        <v>猎风主动技能2等级5</v>
      </c>
      <c r="I1291" t="str">
        <f t="shared" si="178"/>
        <v>猎风主动技能2等级6</v>
      </c>
      <c r="J1291" s="1">
        <v>1285</v>
      </c>
      <c r="K1291" s="1" t="e">
        <f>VLOOKUP(H1291,主动技能!$A:$B,2,FALSE)</f>
        <v>#N/A</v>
      </c>
      <c r="L1291" s="1">
        <f>_xlfn.IFNA(VLOOKUP(I1291,主动技能!$A:$B,2,FALSE),0)</f>
        <v>0</v>
      </c>
      <c r="M1291">
        <f t="shared" si="179"/>
        <v>15</v>
      </c>
      <c r="N1291" s="1" t="s">
        <v>249</v>
      </c>
      <c r="O1291" s="1">
        <f t="shared" si="180"/>
        <v>196</v>
      </c>
      <c r="P1291" s="1" t="s">
        <v>250</v>
      </c>
      <c r="Q1291" s="1" t="s">
        <v>250</v>
      </c>
    </row>
    <row r="1292" spans="2:17" x14ac:dyDescent="0.15">
      <c r="B1292" s="8" t="str">
        <f>VLOOKUP(G1292,角色!A:B,2,FALSE)</f>
        <v>猎风</v>
      </c>
      <c r="C1292" s="8" t="str">
        <f t="shared" si="181"/>
        <v>主动技能2</v>
      </c>
      <c r="D1292" s="8">
        <f t="shared" si="183"/>
        <v>6</v>
      </c>
      <c r="E1292" s="8">
        <f t="shared" si="184"/>
        <v>7</v>
      </c>
      <c r="F1292" s="8">
        <f t="shared" si="185"/>
        <v>2</v>
      </c>
      <c r="G1292" s="8">
        <f t="shared" si="182"/>
        <v>22</v>
      </c>
      <c r="H1292" t="str">
        <f t="shared" si="177"/>
        <v>猎风主动技能2等级6</v>
      </c>
      <c r="I1292" t="str">
        <f t="shared" si="178"/>
        <v>猎风主动技能2等级7</v>
      </c>
      <c r="J1292" s="1">
        <v>1286</v>
      </c>
      <c r="K1292" s="1" t="e">
        <f>VLOOKUP(H1292,主动技能!$A:$B,2,FALSE)</f>
        <v>#N/A</v>
      </c>
      <c r="L1292" s="1">
        <f>_xlfn.IFNA(VLOOKUP(I1292,主动技能!$A:$B,2,FALSE),0)</f>
        <v>0</v>
      </c>
      <c r="M1292">
        <f t="shared" si="179"/>
        <v>18</v>
      </c>
      <c r="N1292" s="1" t="s">
        <v>249</v>
      </c>
      <c r="O1292" s="1">
        <f t="shared" si="180"/>
        <v>197</v>
      </c>
      <c r="P1292" s="1" t="s">
        <v>250</v>
      </c>
      <c r="Q1292" s="1" t="s">
        <v>250</v>
      </c>
    </row>
    <row r="1293" spans="2:17" x14ac:dyDescent="0.15">
      <c r="B1293" s="8" t="str">
        <f>VLOOKUP(G1293,角色!A:B,2,FALSE)</f>
        <v>猎风</v>
      </c>
      <c r="C1293" s="8" t="str">
        <f t="shared" si="181"/>
        <v>主动技能2</v>
      </c>
      <c r="D1293" s="8">
        <f t="shared" si="183"/>
        <v>7</v>
      </c>
      <c r="E1293" s="8">
        <f t="shared" si="184"/>
        <v>8</v>
      </c>
      <c r="F1293" s="8">
        <f t="shared" si="185"/>
        <v>2</v>
      </c>
      <c r="G1293" s="8">
        <f t="shared" si="182"/>
        <v>22</v>
      </c>
      <c r="H1293" t="str">
        <f t="shared" si="177"/>
        <v>猎风主动技能2等级7</v>
      </c>
      <c r="I1293" t="str">
        <f t="shared" si="178"/>
        <v>猎风主动技能2等级8</v>
      </c>
      <c r="J1293" s="1">
        <v>1287</v>
      </c>
      <c r="K1293" s="1" t="e">
        <f>VLOOKUP(H1293,主动技能!$A:$B,2,FALSE)</f>
        <v>#N/A</v>
      </c>
      <c r="L1293" s="1">
        <f>_xlfn.IFNA(VLOOKUP(I1293,主动技能!$A:$B,2,FALSE),0)</f>
        <v>0</v>
      </c>
      <c r="M1293">
        <f t="shared" si="179"/>
        <v>21</v>
      </c>
      <c r="N1293" s="1" t="s">
        <v>249</v>
      </c>
      <c r="O1293" s="1">
        <f t="shared" si="180"/>
        <v>198</v>
      </c>
      <c r="P1293" s="1" t="s">
        <v>250</v>
      </c>
      <c r="Q1293" s="1" t="s">
        <v>250</v>
      </c>
    </row>
    <row r="1294" spans="2:17" x14ac:dyDescent="0.15">
      <c r="B1294" s="8" t="str">
        <f>VLOOKUP(G1294,角色!A:B,2,FALSE)</f>
        <v>猎风</v>
      </c>
      <c r="C1294" s="8" t="str">
        <f t="shared" si="181"/>
        <v>主动技能2</v>
      </c>
      <c r="D1294" s="8">
        <f t="shared" si="183"/>
        <v>8</v>
      </c>
      <c r="E1294" s="8">
        <f t="shared" si="184"/>
        <v>9</v>
      </c>
      <c r="F1294" s="8">
        <f t="shared" si="185"/>
        <v>2</v>
      </c>
      <c r="G1294" s="8">
        <f t="shared" si="182"/>
        <v>22</v>
      </c>
      <c r="H1294" t="str">
        <f t="shared" si="177"/>
        <v>猎风主动技能2等级8</v>
      </c>
      <c r="I1294" t="str">
        <f t="shared" si="178"/>
        <v>猎风主动技能2等级9</v>
      </c>
      <c r="J1294" s="1">
        <v>1288</v>
      </c>
      <c r="K1294" s="1" t="e">
        <f>VLOOKUP(H1294,主动技能!$A:$B,2,FALSE)</f>
        <v>#N/A</v>
      </c>
      <c r="L1294" s="1">
        <f>_xlfn.IFNA(VLOOKUP(I1294,主动技能!$A:$B,2,FALSE),0)</f>
        <v>0</v>
      </c>
      <c r="M1294">
        <f t="shared" si="179"/>
        <v>24</v>
      </c>
      <c r="N1294" s="1" t="s">
        <v>249</v>
      </c>
      <c r="O1294" s="1">
        <f t="shared" si="180"/>
        <v>100</v>
      </c>
      <c r="P1294" s="1" t="s">
        <v>250</v>
      </c>
      <c r="Q1294" s="1" t="s">
        <v>250</v>
      </c>
    </row>
    <row r="1295" spans="2:17" x14ac:dyDescent="0.15">
      <c r="B1295" s="8" t="str">
        <f>VLOOKUP(G1295,角色!A:B,2,FALSE)</f>
        <v>猎风</v>
      </c>
      <c r="C1295" s="8" t="str">
        <f t="shared" si="181"/>
        <v>主动技能2</v>
      </c>
      <c r="D1295" s="8">
        <f t="shared" si="183"/>
        <v>9</v>
      </c>
      <c r="E1295" s="8">
        <f t="shared" si="184"/>
        <v>10</v>
      </c>
      <c r="F1295" s="8">
        <f t="shared" si="185"/>
        <v>2</v>
      </c>
      <c r="G1295" s="8">
        <f t="shared" si="182"/>
        <v>22</v>
      </c>
      <c r="H1295" t="str">
        <f t="shared" si="177"/>
        <v>猎风主动技能2等级9</v>
      </c>
      <c r="I1295" t="str">
        <f t="shared" si="178"/>
        <v>猎风主动技能2等级10</v>
      </c>
      <c r="J1295" s="1">
        <v>1289</v>
      </c>
      <c r="K1295" s="1" t="e">
        <f>VLOOKUP(H1295,主动技能!$A:$B,2,FALSE)</f>
        <v>#N/A</v>
      </c>
      <c r="L1295" s="1">
        <f>_xlfn.IFNA(VLOOKUP(I1295,主动技能!$A:$B,2,FALSE),0)</f>
        <v>0</v>
      </c>
      <c r="M1295">
        <f t="shared" si="179"/>
        <v>27</v>
      </c>
      <c r="N1295" s="1" t="s">
        <v>249</v>
      </c>
      <c r="O1295" s="1">
        <f t="shared" si="180"/>
        <v>101</v>
      </c>
      <c r="P1295" s="1" t="s">
        <v>250</v>
      </c>
      <c r="Q1295" s="1" t="s">
        <v>250</v>
      </c>
    </row>
    <row r="1296" spans="2:17" x14ac:dyDescent="0.15">
      <c r="B1296" s="8" t="str">
        <f>VLOOKUP(G1296,角色!A:B,2,FALSE)</f>
        <v>猎风</v>
      </c>
      <c r="C1296" s="8" t="str">
        <f t="shared" si="181"/>
        <v>主动技能2</v>
      </c>
      <c r="D1296" s="8">
        <f t="shared" si="183"/>
        <v>10</v>
      </c>
      <c r="E1296" s="8">
        <f t="shared" si="184"/>
        <v>11</v>
      </c>
      <c r="F1296" s="8">
        <f t="shared" si="185"/>
        <v>2</v>
      </c>
      <c r="G1296" s="8">
        <f t="shared" si="182"/>
        <v>22</v>
      </c>
      <c r="H1296" t="str">
        <f t="shared" si="177"/>
        <v>猎风主动技能2等级10</v>
      </c>
      <c r="I1296" t="str">
        <f t="shared" si="178"/>
        <v>猎风主动技能2等级11</v>
      </c>
      <c r="J1296" s="1">
        <v>1290</v>
      </c>
      <c r="K1296" s="1" t="e">
        <f>VLOOKUP(H1296,主动技能!$A:$B,2,FALSE)</f>
        <v>#N/A</v>
      </c>
      <c r="L1296" s="1">
        <f>_xlfn.IFNA(VLOOKUP(I1296,主动技能!$A:$B,2,FALSE),0)</f>
        <v>0</v>
      </c>
      <c r="M1296">
        <f t="shared" si="179"/>
        <v>30</v>
      </c>
      <c r="N1296" s="1" t="s">
        <v>249</v>
      </c>
      <c r="O1296" s="1">
        <f t="shared" si="180"/>
        <v>102</v>
      </c>
      <c r="P1296" s="1" t="s">
        <v>250</v>
      </c>
      <c r="Q1296" s="1" t="s">
        <v>250</v>
      </c>
    </row>
    <row r="1297" spans="2:17" x14ac:dyDescent="0.15">
      <c r="B1297" s="8" t="str">
        <f>VLOOKUP(G1297,角色!A:B,2,FALSE)</f>
        <v>猎风</v>
      </c>
      <c r="C1297" s="8" t="str">
        <f t="shared" si="181"/>
        <v>主动技能2</v>
      </c>
      <c r="D1297" s="8">
        <f t="shared" si="183"/>
        <v>11</v>
      </c>
      <c r="E1297" s="8">
        <f t="shared" si="184"/>
        <v>12</v>
      </c>
      <c r="F1297" s="8">
        <f t="shared" si="185"/>
        <v>2</v>
      </c>
      <c r="G1297" s="8">
        <f t="shared" si="182"/>
        <v>22</v>
      </c>
      <c r="H1297" t="str">
        <f t="shared" si="177"/>
        <v>猎风主动技能2等级11</v>
      </c>
      <c r="I1297" t="str">
        <f t="shared" si="178"/>
        <v>猎风主动技能2等级12</v>
      </c>
      <c r="J1297" s="1">
        <v>1291</v>
      </c>
      <c r="K1297" s="1" t="e">
        <f>VLOOKUP(H1297,主动技能!$A:$B,2,FALSE)</f>
        <v>#N/A</v>
      </c>
      <c r="L1297" s="1">
        <f>_xlfn.IFNA(VLOOKUP(I1297,主动技能!$A:$B,2,FALSE),0)</f>
        <v>0</v>
      </c>
      <c r="M1297">
        <f t="shared" si="179"/>
        <v>33</v>
      </c>
      <c r="N1297" s="1" t="s">
        <v>249</v>
      </c>
      <c r="O1297" s="1">
        <f t="shared" si="180"/>
        <v>103</v>
      </c>
      <c r="P1297" s="1" t="s">
        <v>250</v>
      </c>
      <c r="Q1297" s="1" t="s">
        <v>250</v>
      </c>
    </row>
    <row r="1298" spans="2:17" x14ac:dyDescent="0.15">
      <c r="B1298" s="8" t="str">
        <f>VLOOKUP(G1298,角色!A:B,2,FALSE)</f>
        <v>猎风</v>
      </c>
      <c r="C1298" s="8" t="str">
        <f t="shared" si="181"/>
        <v>主动技能2</v>
      </c>
      <c r="D1298" s="8">
        <f t="shared" si="183"/>
        <v>12</v>
      </c>
      <c r="E1298" s="8">
        <f t="shared" si="184"/>
        <v>13</v>
      </c>
      <c r="F1298" s="8">
        <f t="shared" si="185"/>
        <v>2</v>
      </c>
      <c r="G1298" s="8">
        <f t="shared" si="182"/>
        <v>22</v>
      </c>
      <c r="H1298" t="str">
        <f t="shared" si="177"/>
        <v>猎风主动技能2等级12</v>
      </c>
      <c r="I1298" t="str">
        <f t="shared" si="178"/>
        <v>猎风主动技能2等级13</v>
      </c>
      <c r="J1298" s="1">
        <v>1292</v>
      </c>
      <c r="K1298" s="1" t="e">
        <f>VLOOKUP(H1298,主动技能!$A:$B,2,FALSE)</f>
        <v>#N/A</v>
      </c>
      <c r="L1298" s="1">
        <f>_xlfn.IFNA(VLOOKUP(I1298,主动技能!$A:$B,2,FALSE),0)</f>
        <v>0</v>
      </c>
      <c r="M1298">
        <f t="shared" si="179"/>
        <v>36</v>
      </c>
      <c r="N1298" s="1" t="s">
        <v>249</v>
      </c>
      <c r="O1298" s="1">
        <f t="shared" si="180"/>
        <v>104</v>
      </c>
      <c r="P1298" s="1" t="s">
        <v>250</v>
      </c>
      <c r="Q1298" s="1" t="s">
        <v>250</v>
      </c>
    </row>
    <row r="1299" spans="2:17" x14ac:dyDescent="0.15">
      <c r="B1299" s="8" t="str">
        <f>VLOOKUP(G1299,角色!A:B,2,FALSE)</f>
        <v>猎风</v>
      </c>
      <c r="C1299" s="8" t="str">
        <f t="shared" si="181"/>
        <v>主动技能2</v>
      </c>
      <c r="D1299" s="8">
        <f t="shared" si="183"/>
        <v>13</v>
      </c>
      <c r="E1299" s="8">
        <f t="shared" si="184"/>
        <v>14</v>
      </c>
      <c r="F1299" s="8">
        <f t="shared" si="185"/>
        <v>2</v>
      </c>
      <c r="G1299" s="8">
        <f t="shared" si="182"/>
        <v>22</v>
      </c>
      <c r="H1299" t="str">
        <f t="shared" si="177"/>
        <v>猎风主动技能2等级13</v>
      </c>
      <c r="I1299" t="str">
        <f t="shared" si="178"/>
        <v>猎风主动技能2等级14</v>
      </c>
      <c r="J1299" s="1">
        <v>1293</v>
      </c>
      <c r="K1299" s="1" t="e">
        <f>VLOOKUP(H1299,主动技能!$A:$B,2,FALSE)</f>
        <v>#N/A</v>
      </c>
      <c r="L1299" s="1">
        <f>_xlfn.IFNA(VLOOKUP(I1299,主动技能!$A:$B,2,FALSE),0)</f>
        <v>0</v>
      </c>
      <c r="M1299">
        <f t="shared" si="179"/>
        <v>39</v>
      </c>
      <c r="N1299" s="1" t="s">
        <v>249</v>
      </c>
      <c r="O1299" s="1">
        <f t="shared" si="180"/>
        <v>105</v>
      </c>
      <c r="P1299" s="1" t="s">
        <v>250</v>
      </c>
      <c r="Q1299" s="1" t="s">
        <v>250</v>
      </c>
    </row>
    <row r="1300" spans="2:17" x14ac:dyDescent="0.15">
      <c r="B1300" s="8" t="str">
        <f>VLOOKUP(G1300,角色!A:B,2,FALSE)</f>
        <v>猎风</v>
      </c>
      <c r="C1300" s="8" t="str">
        <f t="shared" si="181"/>
        <v>主动技能2</v>
      </c>
      <c r="D1300" s="8">
        <f t="shared" si="183"/>
        <v>14</v>
      </c>
      <c r="E1300" s="8">
        <f t="shared" si="184"/>
        <v>15</v>
      </c>
      <c r="F1300" s="8">
        <f t="shared" si="185"/>
        <v>2</v>
      </c>
      <c r="G1300" s="8">
        <f t="shared" si="182"/>
        <v>22</v>
      </c>
      <c r="H1300" t="str">
        <f t="shared" si="177"/>
        <v>猎风主动技能2等级14</v>
      </c>
      <c r="I1300" t="str">
        <f t="shared" si="178"/>
        <v>猎风主动技能2等级15</v>
      </c>
      <c r="J1300" s="1">
        <v>1294</v>
      </c>
      <c r="K1300" s="1" t="e">
        <f>VLOOKUP(H1300,主动技能!$A:$B,2,FALSE)</f>
        <v>#N/A</v>
      </c>
      <c r="L1300" s="1">
        <f>_xlfn.IFNA(VLOOKUP(I1300,主动技能!$A:$B,2,FALSE),0)</f>
        <v>0</v>
      </c>
      <c r="M1300">
        <f t="shared" si="179"/>
        <v>42</v>
      </c>
      <c r="N1300" s="1" t="s">
        <v>249</v>
      </c>
      <c r="O1300" s="1">
        <f t="shared" si="180"/>
        <v>106</v>
      </c>
      <c r="P1300" s="1" t="s">
        <v>250</v>
      </c>
      <c r="Q1300" s="1" t="s">
        <v>250</v>
      </c>
    </row>
    <row r="1301" spans="2:17" x14ac:dyDescent="0.15">
      <c r="B1301" s="8" t="str">
        <f>VLOOKUP(G1301,角色!A:B,2,FALSE)</f>
        <v>猎风</v>
      </c>
      <c r="C1301" s="8" t="str">
        <f t="shared" si="181"/>
        <v>主动技能2</v>
      </c>
      <c r="D1301" s="8">
        <f t="shared" si="183"/>
        <v>15</v>
      </c>
      <c r="E1301" s="8">
        <f t="shared" si="184"/>
        <v>16</v>
      </c>
      <c r="F1301" s="8">
        <f t="shared" si="185"/>
        <v>2</v>
      </c>
      <c r="G1301" s="8">
        <f t="shared" si="182"/>
        <v>22</v>
      </c>
      <c r="H1301" t="str">
        <f t="shared" si="177"/>
        <v>猎风主动技能2等级15</v>
      </c>
      <c r="I1301" t="str">
        <f t="shared" si="178"/>
        <v>猎风主动技能2等级16</v>
      </c>
      <c r="J1301" s="1">
        <v>1295</v>
      </c>
      <c r="K1301" s="1" t="e">
        <f>VLOOKUP(H1301,主动技能!$A:$B,2,FALSE)</f>
        <v>#N/A</v>
      </c>
      <c r="L1301" s="1">
        <f>_xlfn.IFNA(VLOOKUP(I1301,主动技能!$A:$B,2,FALSE),0)</f>
        <v>0</v>
      </c>
      <c r="M1301">
        <f t="shared" si="179"/>
        <v>45</v>
      </c>
      <c r="N1301" s="1" t="s">
        <v>249</v>
      </c>
      <c r="O1301" s="1">
        <f t="shared" si="180"/>
        <v>107</v>
      </c>
      <c r="P1301" s="1" t="s">
        <v>250</v>
      </c>
      <c r="Q1301" s="1" t="s">
        <v>250</v>
      </c>
    </row>
    <row r="1302" spans="2:17" x14ac:dyDescent="0.15">
      <c r="B1302" s="8" t="str">
        <f>VLOOKUP(G1302,角色!A:B,2,FALSE)</f>
        <v>猎风</v>
      </c>
      <c r="C1302" s="8" t="str">
        <f t="shared" si="181"/>
        <v>主动技能2</v>
      </c>
      <c r="D1302" s="8">
        <f t="shared" si="183"/>
        <v>16</v>
      </c>
      <c r="E1302" s="8">
        <f t="shared" si="184"/>
        <v>17</v>
      </c>
      <c r="F1302" s="8">
        <f t="shared" si="185"/>
        <v>2</v>
      </c>
      <c r="G1302" s="8">
        <f t="shared" si="182"/>
        <v>22</v>
      </c>
      <c r="H1302" t="str">
        <f t="shared" si="177"/>
        <v>猎风主动技能2等级16</v>
      </c>
      <c r="I1302" t="str">
        <f t="shared" si="178"/>
        <v>猎风主动技能2等级17</v>
      </c>
      <c r="J1302" s="1">
        <v>1296</v>
      </c>
      <c r="K1302" s="1" t="e">
        <f>VLOOKUP(H1302,主动技能!$A:$B,2,FALSE)</f>
        <v>#N/A</v>
      </c>
      <c r="L1302" s="1">
        <f>_xlfn.IFNA(VLOOKUP(I1302,主动技能!$A:$B,2,FALSE),0)</f>
        <v>0</v>
      </c>
      <c r="M1302">
        <f t="shared" si="179"/>
        <v>48</v>
      </c>
      <c r="N1302" s="1" t="s">
        <v>249</v>
      </c>
      <c r="O1302" s="1">
        <f t="shared" si="180"/>
        <v>108</v>
      </c>
      <c r="P1302" s="1" t="s">
        <v>250</v>
      </c>
      <c r="Q1302" s="1" t="s">
        <v>250</v>
      </c>
    </row>
    <row r="1303" spans="2:17" x14ac:dyDescent="0.15">
      <c r="B1303" s="8" t="str">
        <f>VLOOKUP(G1303,角色!A:B,2,FALSE)</f>
        <v>猎风</v>
      </c>
      <c r="C1303" s="8" t="str">
        <f t="shared" si="181"/>
        <v>主动技能2</v>
      </c>
      <c r="D1303" s="8">
        <f t="shared" si="183"/>
        <v>17</v>
      </c>
      <c r="E1303" s="8">
        <f t="shared" si="184"/>
        <v>18</v>
      </c>
      <c r="F1303" s="8">
        <f t="shared" si="185"/>
        <v>2</v>
      </c>
      <c r="G1303" s="8">
        <f t="shared" si="182"/>
        <v>22</v>
      </c>
      <c r="H1303" t="str">
        <f t="shared" si="177"/>
        <v>猎风主动技能2等级17</v>
      </c>
      <c r="I1303" t="str">
        <f t="shared" si="178"/>
        <v>猎风主动技能2等级18</v>
      </c>
      <c r="J1303" s="1">
        <v>1297</v>
      </c>
      <c r="K1303" s="1" t="e">
        <f>VLOOKUP(H1303,主动技能!$A:$B,2,FALSE)</f>
        <v>#N/A</v>
      </c>
      <c r="L1303" s="1">
        <f>_xlfn.IFNA(VLOOKUP(I1303,主动技能!$A:$B,2,FALSE),0)</f>
        <v>0</v>
      </c>
      <c r="M1303">
        <f t="shared" si="179"/>
        <v>51</v>
      </c>
      <c r="N1303" s="1" t="s">
        <v>249</v>
      </c>
      <c r="O1303" s="1">
        <f t="shared" si="180"/>
        <v>109</v>
      </c>
      <c r="P1303" s="1" t="s">
        <v>250</v>
      </c>
      <c r="Q1303" s="1" t="s">
        <v>250</v>
      </c>
    </row>
    <row r="1304" spans="2:17" x14ac:dyDescent="0.15">
      <c r="B1304" s="8" t="str">
        <f>VLOOKUP(G1304,角色!A:B,2,FALSE)</f>
        <v>猎风</v>
      </c>
      <c r="C1304" s="8" t="str">
        <f t="shared" si="181"/>
        <v>主动技能2</v>
      </c>
      <c r="D1304" s="8">
        <f t="shared" si="183"/>
        <v>18</v>
      </c>
      <c r="E1304" s="8">
        <f t="shared" si="184"/>
        <v>19</v>
      </c>
      <c r="F1304" s="8">
        <f t="shared" si="185"/>
        <v>2</v>
      </c>
      <c r="G1304" s="8">
        <f t="shared" si="182"/>
        <v>22</v>
      </c>
      <c r="H1304" t="str">
        <f t="shared" ref="H1304:H1367" si="186">$B1304&amp;$C1304&amp;D$6&amp;D1304</f>
        <v>猎风主动技能2等级18</v>
      </c>
      <c r="I1304" t="str">
        <f t="shared" ref="I1304:I1367" si="187">$B1304&amp;$C1304&amp;E$6&amp;E1304</f>
        <v>猎风主动技能2等级19</v>
      </c>
      <c r="J1304" s="1">
        <v>1298</v>
      </c>
      <c r="K1304" s="1" t="e">
        <f>VLOOKUP(H1304,主动技能!$A:$B,2,FALSE)</f>
        <v>#N/A</v>
      </c>
      <c r="L1304" s="1">
        <f>_xlfn.IFNA(VLOOKUP(I1304,主动技能!$A:$B,2,FALSE),0)</f>
        <v>0</v>
      </c>
      <c r="M1304">
        <f t="shared" si="179"/>
        <v>54</v>
      </c>
      <c r="N1304" s="1" t="s">
        <v>249</v>
      </c>
      <c r="O1304" s="1">
        <f t="shared" si="180"/>
        <v>110</v>
      </c>
      <c r="P1304" s="1" t="s">
        <v>250</v>
      </c>
      <c r="Q1304" s="1" t="s">
        <v>250</v>
      </c>
    </row>
    <row r="1305" spans="2:17" x14ac:dyDescent="0.15">
      <c r="B1305" s="8" t="str">
        <f>VLOOKUP(G1305,角色!A:B,2,FALSE)</f>
        <v>猎风</v>
      </c>
      <c r="C1305" s="8" t="str">
        <f t="shared" si="181"/>
        <v>主动技能2</v>
      </c>
      <c r="D1305" s="8">
        <f t="shared" si="183"/>
        <v>19</v>
      </c>
      <c r="E1305" s="8">
        <f t="shared" si="184"/>
        <v>20</v>
      </c>
      <c r="F1305" s="8">
        <f t="shared" si="185"/>
        <v>2</v>
      </c>
      <c r="G1305" s="8">
        <f t="shared" si="182"/>
        <v>22</v>
      </c>
      <c r="H1305" t="str">
        <f t="shared" si="186"/>
        <v>猎风主动技能2等级19</v>
      </c>
      <c r="I1305" t="str">
        <f t="shared" si="187"/>
        <v>猎风主动技能2等级20</v>
      </c>
      <c r="J1305" s="1">
        <v>1299</v>
      </c>
      <c r="K1305" s="1" t="e">
        <f>VLOOKUP(H1305,主动技能!$A:$B,2,FALSE)</f>
        <v>#N/A</v>
      </c>
      <c r="L1305" s="1">
        <f>_xlfn.IFNA(VLOOKUP(I1305,主动技能!$A:$B,2,FALSE),0)</f>
        <v>0</v>
      </c>
      <c r="M1305">
        <f t="shared" si="179"/>
        <v>57</v>
      </c>
      <c r="N1305" s="1" t="s">
        <v>249</v>
      </c>
      <c r="O1305" s="1">
        <f t="shared" si="180"/>
        <v>111</v>
      </c>
      <c r="P1305" s="1" t="s">
        <v>250</v>
      </c>
      <c r="Q1305" s="1" t="s">
        <v>250</v>
      </c>
    </row>
    <row r="1306" spans="2:17" x14ac:dyDescent="0.15">
      <c r="B1306" s="8" t="str">
        <f>VLOOKUP(G1306,角色!A:B,2,FALSE)</f>
        <v>猎风</v>
      </c>
      <c r="C1306" s="8" t="str">
        <f t="shared" si="181"/>
        <v>主动技能2</v>
      </c>
      <c r="D1306" s="8">
        <f t="shared" si="183"/>
        <v>20</v>
      </c>
      <c r="E1306" s="8">
        <f t="shared" si="184"/>
        <v>21</v>
      </c>
      <c r="F1306" s="8">
        <f t="shared" si="185"/>
        <v>2</v>
      </c>
      <c r="G1306" s="8">
        <f t="shared" si="182"/>
        <v>22</v>
      </c>
      <c r="H1306" t="str">
        <f t="shared" si="186"/>
        <v>猎风主动技能2等级20</v>
      </c>
      <c r="I1306" t="str">
        <f t="shared" si="187"/>
        <v>猎风主动技能2等级21</v>
      </c>
      <c r="J1306" s="1">
        <v>1300</v>
      </c>
      <c r="K1306" s="1" t="e">
        <f>VLOOKUP(H1306,主动技能!$A:$B,2,FALSE)</f>
        <v>#N/A</v>
      </c>
      <c r="L1306" s="1">
        <f>_xlfn.IFNA(VLOOKUP(I1306,主动技能!$A:$B,2,FALSE),0)</f>
        <v>0</v>
      </c>
      <c r="M1306">
        <f t="shared" si="179"/>
        <v>60</v>
      </c>
      <c r="N1306" s="1" t="s">
        <v>249</v>
      </c>
      <c r="O1306" s="1">
        <f t="shared" si="180"/>
        <v>112</v>
      </c>
      <c r="P1306" s="1" t="s">
        <v>250</v>
      </c>
      <c r="Q1306" s="1" t="s">
        <v>250</v>
      </c>
    </row>
    <row r="1307" spans="2:17" x14ac:dyDescent="0.15">
      <c r="B1307" s="8" t="str">
        <f>VLOOKUP(G1307,角色!A:B,2,FALSE)</f>
        <v>猎风</v>
      </c>
      <c r="C1307" s="8" t="str">
        <f t="shared" si="181"/>
        <v>主动技能3</v>
      </c>
      <c r="D1307" s="8">
        <f t="shared" si="183"/>
        <v>1</v>
      </c>
      <c r="E1307" s="8">
        <f t="shared" si="184"/>
        <v>2</v>
      </c>
      <c r="F1307" s="8">
        <f t="shared" si="185"/>
        <v>3</v>
      </c>
      <c r="G1307" s="8">
        <f t="shared" si="182"/>
        <v>22</v>
      </c>
      <c r="H1307" t="str">
        <f t="shared" si="186"/>
        <v>猎风主动技能3等级1</v>
      </c>
      <c r="I1307" t="str">
        <f t="shared" si="187"/>
        <v>猎风主动技能3等级2</v>
      </c>
      <c r="J1307" s="1">
        <v>1301</v>
      </c>
      <c r="K1307" s="1" t="e">
        <f>VLOOKUP(H1307,主动技能!$A:$B,2,FALSE)</f>
        <v>#N/A</v>
      </c>
      <c r="L1307" s="1">
        <f>_xlfn.IFNA(VLOOKUP(I1307,主动技能!$A:$B,2,FALSE),0)</f>
        <v>0</v>
      </c>
      <c r="M1307">
        <f t="shared" si="179"/>
        <v>3</v>
      </c>
      <c r="N1307" s="1" t="s">
        <v>249</v>
      </c>
      <c r="O1307" s="1">
        <f t="shared" si="180"/>
        <v>113</v>
      </c>
      <c r="P1307" s="1" t="s">
        <v>250</v>
      </c>
      <c r="Q1307" s="1" t="s">
        <v>250</v>
      </c>
    </row>
    <row r="1308" spans="2:17" x14ac:dyDescent="0.15">
      <c r="B1308" s="8" t="str">
        <f>VLOOKUP(G1308,角色!A:B,2,FALSE)</f>
        <v>猎风</v>
      </c>
      <c r="C1308" s="8" t="str">
        <f t="shared" si="181"/>
        <v>主动技能3</v>
      </c>
      <c r="D1308" s="8">
        <f t="shared" si="183"/>
        <v>2</v>
      </c>
      <c r="E1308" s="8">
        <f t="shared" si="184"/>
        <v>3</v>
      </c>
      <c r="F1308" s="8">
        <f t="shared" si="185"/>
        <v>3</v>
      </c>
      <c r="G1308" s="8">
        <f t="shared" si="182"/>
        <v>22</v>
      </c>
      <c r="H1308" t="str">
        <f t="shared" si="186"/>
        <v>猎风主动技能3等级2</v>
      </c>
      <c r="I1308" t="str">
        <f t="shared" si="187"/>
        <v>猎风主动技能3等级3</v>
      </c>
      <c r="J1308" s="1">
        <v>1302</v>
      </c>
      <c r="K1308" s="1" t="e">
        <f>VLOOKUP(H1308,主动技能!$A:$B,2,FALSE)</f>
        <v>#N/A</v>
      </c>
      <c r="L1308" s="1">
        <f>_xlfn.IFNA(VLOOKUP(I1308,主动技能!$A:$B,2,FALSE),0)</f>
        <v>0</v>
      </c>
      <c r="M1308">
        <f t="shared" ref="M1308:M1371" si="188">M1288</f>
        <v>6</v>
      </c>
      <c r="N1308" s="1" t="s">
        <v>249</v>
      </c>
      <c r="O1308" s="1">
        <f t="shared" si="180"/>
        <v>114</v>
      </c>
      <c r="P1308" s="1" t="s">
        <v>250</v>
      </c>
      <c r="Q1308" s="1" t="s">
        <v>250</v>
      </c>
    </row>
    <row r="1309" spans="2:17" x14ac:dyDescent="0.15">
      <c r="B1309" s="8" t="str">
        <f>VLOOKUP(G1309,角色!A:B,2,FALSE)</f>
        <v>猎风</v>
      </c>
      <c r="C1309" s="8" t="str">
        <f t="shared" si="181"/>
        <v>主动技能3</v>
      </c>
      <c r="D1309" s="8">
        <f t="shared" si="183"/>
        <v>3</v>
      </c>
      <c r="E1309" s="8">
        <f t="shared" si="184"/>
        <v>4</v>
      </c>
      <c r="F1309" s="8">
        <f t="shared" si="185"/>
        <v>3</v>
      </c>
      <c r="G1309" s="8">
        <f t="shared" si="182"/>
        <v>22</v>
      </c>
      <c r="H1309" t="str">
        <f t="shared" si="186"/>
        <v>猎风主动技能3等级3</v>
      </c>
      <c r="I1309" t="str">
        <f t="shared" si="187"/>
        <v>猎风主动技能3等级4</v>
      </c>
      <c r="J1309" s="1">
        <v>1303</v>
      </c>
      <c r="K1309" s="1" t="e">
        <f>VLOOKUP(H1309,主动技能!$A:$B,2,FALSE)</f>
        <v>#N/A</v>
      </c>
      <c r="L1309" s="1">
        <f>_xlfn.IFNA(VLOOKUP(I1309,主动技能!$A:$B,2,FALSE),0)</f>
        <v>0</v>
      </c>
      <c r="M1309">
        <f t="shared" si="188"/>
        <v>9</v>
      </c>
      <c r="N1309" s="1" t="s">
        <v>249</v>
      </c>
      <c r="O1309" s="1">
        <f t="shared" si="180"/>
        <v>115</v>
      </c>
      <c r="P1309" s="1" t="s">
        <v>250</v>
      </c>
      <c r="Q1309" s="1" t="s">
        <v>250</v>
      </c>
    </row>
    <row r="1310" spans="2:17" x14ac:dyDescent="0.15">
      <c r="B1310" s="8" t="str">
        <f>VLOOKUP(G1310,角色!A:B,2,FALSE)</f>
        <v>猎风</v>
      </c>
      <c r="C1310" s="8" t="str">
        <f t="shared" si="181"/>
        <v>主动技能3</v>
      </c>
      <c r="D1310" s="8">
        <f t="shared" si="183"/>
        <v>4</v>
      </c>
      <c r="E1310" s="8">
        <f t="shared" si="184"/>
        <v>5</v>
      </c>
      <c r="F1310" s="8">
        <f t="shared" si="185"/>
        <v>3</v>
      </c>
      <c r="G1310" s="8">
        <f t="shared" si="182"/>
        <v>22</v>
      </c>
      <c r="H1310" t="str">
        <f t="shared" si="186"/>
        <v>猎风主动技能3等级4</v>
      </c>
      <c r="I1310" t="str">
        <f t="shared" si="187"/>
        <v>猎风主动技能3等级5</v>
      </c>
      <c r="J1310" s="1">
        <v>1304</v>
      </c>
      <c r="K1310" s="1" t="e">
        <f>VLOOKUP(H1310,主动技能!$A:$B,2,FALSE)</f>
        <v>#N/A</v>
      </c>
      <c r="L1310" s="1">
        <f>_xlfn.IFNA(VLOOKUP(I1310,主动技能!$A:$B,2,FALSE),0)</f>
        <v>0</v>
      </c>
      <c r="M1310">
        <f t="shared" si="188"/>
        <v>12</v>
      </c>
      <c r="N1310" s="1" t="s">
        <v>249</v>
      </c>
      <c r="O1310" s="1">
        <f t="shared" si="180"/>
        <v>116</v>
      </c>
      <c r="P1310" s="1" t="s">
        <v>250</v>
      </c>
      <c r="Q1310" s="1" t="s">
        <v>250</v>
      </c>
    </row>
    <row r="1311" spans="2:17" x14ac:dyDescent="0.15">
      <c r="B1311" s="8" t="str">
        <f>VLOOKUP(G1311,角色!A:B,2,FALSE)</f>
        <v>猎风</v>
      </c>
      <c r="C1311" s="8" t="str">
        <f t="shared" si="181"/>
        <v>主动技能3</v>
      </c>
      <c r="D1311" s="8">
        <f t="shared" si="183"/>
        <v>5</v>
      </c>
      <c r="E1311" s="8">
        <f t="shared" si="184"/>
        <v>6</v>
      </c>
      <c r="F1311" s="8">
        <f t="shared" si="185"/>
        <v>3</v>
      </c>
      <c r="G1311" s="8">
        <f t="shared" si="182"/>
        <v>22</v>
      </c>
      <c r="H1311" t="str">
        <f t="shared" si="186"/>
        <v>猎风主动技能3等级5</v>
      </c>
      <c r="I1311" t="str">
        <f t="shared" si="187"/>
        <v>猎风主动技能3等级6</v>
      </c>
      <c r="J1311" s="1">
        <v>1305</v>
      </c>
      <c r="K1311" s="1" t="e">
        <f>VLOOKUP(H1311,主动技能!$A:$B,2,FALSE)</f>
        <v>#N/A</v>
      </c>
      <c r="L1311" s="1">
        <f>_xlfn.IFNA(VLOOKUP(I1311,主动技能!$A:$B,2,FALSE),0)</f>
        <v>0</v>
      </c>
      <c r="M1311">
        <f t="shared" si="188"/>
        <v>15</v>
      </c>
      <c r="N1311" s="1" t="s">
        <v>249</v>
      </c>
      <c r="O1311" s="1">
        <f t="shared" si="180"/>
        <v>117</v>
      </c>
      <c r="P1311" s="1" t="s">
        <v>250</v>
      </c>
      <c r="Q1311" s="1" t="s">
        <v>250</v>
      </c>
    </row>
    <row r="1312" spans="2:17" x14ac:dyDescent="0.15">
      <c r="B1312" s="8" t="str">
        <f>VLOOKUP(G1312,角色!A:B,2,FALSE)</f>
        <v>猎风</v>
      </c>
      <c r="C1312" s="8" t="str">
        <f t="shared" si="181"/>
        <v>主动技能3</v>
      </c>
      <c r="D1312" s="8">
        <f t="shared" si="183"/>
        <v>6</v>
      </c>
      <c r="E1312" s="8">
        <f t="shared" si="184"/>
        <v>7</v>
      </c>
      <c r="F1312" s="8">
        <f t="shared" si="185"/>
        <v>3</v>
      </c>
      <c r="G1312" s="8">
        <f t="shared" si="182"/>
        <v>22</v>
      </c>
      <c r="H1312" t="str">
        <f t="shared" si="186"/>
        <v>猎风主动技能3等级6</v>
      </c>
      <c r="I1312" t="str">
        <f t="shared" si="187"/>
        <v>猎风主动技能3等级7</v>
      </c>
      <c r="J1312" s="1">
        <v>1306</v>
      </c>
      <c r="K1312" s="1" t="e">
        <f>VLOOKUP(H1312,主动技能!$A:$B,2,FALSE)</f>
        <v>#N/A</v>
      </c>
      <c r="L1312" s="1">
        <f>_xlfn.IFNA(VLOOKUP(I1312,主动技能!$A:$B,2,FALSE),0)</f>
        <v>0</v>
      </c>
      <c r="M1312">
        <f t="shared" si="188"/>
        <v>18</v>
      </c>
      <c r="N1312" s="1" t="s">
        <v>249</v>
      </c>
      <c r="O1312" s="1">
        <f t="shared" si="180"/>
        <v>118</v>
      </c>
      <c r="P1312" s="1" t="s">
        <v>250</v>
      </c>
      <c r="Q1312" s="1" t="s">
        <v>250</v>
      </c>
    </row>
    <row r="1313" spans="2:17" x14ac:dyDescent="0.15">
      <c r="B1313" s="8" t="str">
        <f>VLOOKUP(G1313,角色!A:B,2,FALSE)</f>
        <v>猎风</v>
      </c>
      <c r="C1313" s="8" t="str">
        <f t="shared" si="181"/>
        <v>主动技能3</v>
      </c>
      <c r="D1313" s="8">
        <f t="shared" si="183"/>
        <v>7</v>
      </c>
      <c r="E1313" s="8">
        <f t="shared" si="184"/>
        <v>8</v>
      </c>
      <c r="F1313" s="8">
        <f t="shared" si="185"/>
        <v>3</v>
      </c>
      <c r="G1313" s="8">
        <f t="shared" si="182"/>
        <v>22</v>
      </c>
      <c r="H1313" t="str">
        <f t="shared" si="186"/>
        <v>猎风主动技能3等级7</v>
      </c>
      <c r="I1313" t="str">
        <f t="shared" si="187"/>
        <v>猎风主动技能3等级8</v>
      </c>
      <c r="J1313" s="1">
        <v>1307</v>
      </c>
      <c r="K1313" s="1" t="e">
        <f>VLOOKUP(H1313,主动技能!$A:$B,2,FALSE)</f>
        <v>#N/A</v>
      </c>
      <c r="L1313" s="1">
        <f>_xlfn.IFNA(VLOOKUP(I1313,主动技能!$A:$B,2,FALSE),0)</f>
        <v>0</v>
      </c>
      <c r="M1313">
        <f t="shared" si="188"/>
        <v>21</v>
      </c>
      <c r="N1313" s="1" t="s">
        <v>249</v>
      </c>
      <c r="O1313" s="1">
        <f t="shared" si="180"/>
        <v>119</v>
      </c>
      <c r="P1313" s="1" t="s">
        <v>250</v>
      </c>
      <c r="Q1313" s="1" t="s">
        <v>250</v>
      </c>
    </row>
    <row r="1314" spans="2:17" x14ac:dyDescent="0.15">
      <c r="B1314" s="8" t="str">
        <f>VLOOKUP(G1314,角色!A:B,2,FALSE)</f>
        <v>猎风</v>
      </c>
      <c r="C1314" s="8" t="str">
        <f t="shared" si="181"/>
        <v>主动技能3</v>
      </c>
      <c r="D1314" s="8">
        <f t="shared" si="183"/>
        <v>8</v>
      </c>
      <c r="E1314" s="8">
        <f t="shared" si="184"/>
        <v>9</v>
      </c>
      <c r="F1314" s="8">
        <f t="shared" si="185"/>
        <v>3</v>
      </c>
      <c r="G1314" s="8">
        <f t="shared" si="182"/>
        <v>22</v>
      </c>
      <c r="H1314" t="str">
        <f t="shared" si="186"/>
        <v>猎风主动技能3等级8</v>
      </c>
      <c r="I1314" t="str">
        <f t="shared" si="187"/>
        <v>猎风主动技能3等级9</v>
      </c>
      <c r="J1314" s="1">
        <v>1308</v>
      </c>
      <c r="K1314" s="1" t="e">
        <f>VLOOKUP(H1314,主动技能!$A:$B,2,FALSE)</f>
        <v>#N/A</v>
      </c>
      <c r="L1314" s="1">
        <f>_xlfn.IFNA(VLOOKUP(I1314,主动技能!$A:$B,2,FALSE),0)</f>
        <v>0</v>
      </c>
      <c r="M1314">
        <f t="shared" si="188"/>
        <v>24</v>
      </c>
      <c r="N1314" s="1" t="s">
        <v>249</v>
      </c>
      <c r="O1314" s="1">
        <f t="shared" si="180"/>
        <v>120</v>
      </c>
      <c r="P1314" s="1" t="s">
        <v>250</v>
      </c>
      <c r="Q1314" s="1" t="s">
        <v>250</v>
      </c>
    </row>
    <row r="1315" spans="2:17" x14ac:dyDescent="0.15">
      <c r="B1315" s="8" t="str">
        <f>VLOOKUP(G1315,角色!A:B,2,FALSE)</f>
        <v>猎风</v>
      </c>
      <c r="C1315" s="8" t="str">
        <f t="shared" si="181"/>
        <v>主动技能3</v>
      </c>
      <c r="D1315" s="8">
        <f t="shared" si="183"/>
        <v>9</v>
      </c>
      <c r="E1315" s="8">
        <f t="shared" si="184"/>
        <v>10</v>
      </c>
      <c r="F1315" s="8">
        <f t="shared" si="185"/>
        <v>3</v>
      </c>
      <c r="G1315" s="8">
        <f t="shared" si="182"/>
        <v>22</v>
      </c>
      <c r="H1315" t="str">
        <f t="shared" si="186"/>
        <v>猎风主动技能3等级9</v>
      </c>
      <c r="I1315" t="str">
        <f t="shared" si="187"/>
        <v>猎风主动技能3等级10</v>
      </c>
      <c r="J1315" s="1">
        <v>1309</v>
      </c>
      <c r="K1315" s="1" t="e">
        <f>VLOOKUP(H1315,主动技能!$A:$B,2,FALSE)</f>
        <v>#N/A</v>
      </c>
      <c r="L1315" s="1">
        <f>_xlfn.IFNA(VLOOKUP(I1315,主动技能!$A:$B,2,FALSE),0)</f>
        <v>0</v>
      </c>
      <c r="M1315">
        <f t="shared" si="188"/>
        <v>27</v>
      </c>
      <c r="N1315" s="1" t="s">
        <v>249</v>
      </c>
      <c r="O1315" s="1">
        <f t="shared" si="180"/>
        <v>121</v>
      </c>
      <c r="P1315" s="1" t="s">
        <v>250</v>
      </c>
      <c r="Q1315" s="1" t="s">
        <v>250</v>
      </c>
    </row>
    <row r="1316" spans="2:17" x14ac:dyDescent="0.15">
      <c r="B1316" s="8" t="str">
        <f>VLOOKUP(G1316,角色!A:B,2,FALSE)</f>
        <v>猎风</v>
      </c>
      <c r="C1316" s="8" t="str">
        <f t="shared" si="181"/>
        <v>主动技能3</v>
      </c>
      <c r="D1316" s="8">
        <f t="shared" si="183"/>
        <v>10</v>
      </c>
      <c r="E1316" s="8">
        <f t="shared" si="184"/>
        <v>11</v>
      </c>
      <c r="F1316" s="8">
        <f t="shared" si="185"/>
        <v>3</v>
      </c>
      <c r="G1316" s="8">
        <f t="shared" si="182"/>
        <v>22</v>
      </c>
      <c r="H1316" t="str">
        <f t="shared" si="186"/>
        <v>猎风主动技能3等级10</v>
      </c>
      <c r="I1316" t="str">
        <f t="shared" si="187"/>
        <v>猎风主动技能3等级11</v>
      </c>
      <c r="J1316" s="1">
        <v>1310</v>
      </c>
      <c r="K1316" s="1" t="e">
        <f>VLOOKUP(H1316,主动技能!$A:$B,2,FALSE)</f>
        <v>#N/A</v>
      </c>
      <c r="L1316" s="1">
        <f>_xlfn.IFNA(VLOOKUP(I1316,主动技能!$A:$B,2,FALSE),0)</f>
        <v>0</v>
      </c>
      <c r="M1316">
        <f t="shared" si="188"/>
        <v>30</v>
      </c>
      <c r="N1316" s="1" t="s">
        <v>249</v>
      </c>
      <c r="O1316" s="1">
        <f t="shared" si="180"/>
        <v>122</v>
      </c>
      <c r="P1316" s="1" t="s">
        <v>250</v>
      </c>
      <c r="Q1316" s="1" t="s">
        <v>250</v>
      </c>
    </row>
    <row r="1317" spans="2:17" x14ac:dyDescent="0.15">
      <c r="B1317" s="8" t="str">
        <f>VLOOKUP(G1317,角色!A:B,2,FALSE)</f>
        <v>猎风</v>
      </c>
      <c r="C1317" s="8" t="str">
        <f t="shared" si="181"/>
        <v>主动技能3</v>
      </c>
      <c r="D1317" s="8">
        <f t="shared" si="183"/>
        <v>11</v>
      </c>
      <c r="E1317" s="8">
        <f t="shared" si="184"/>
        <v>12</v>
      </c>
      <c r="F1317" s="8">
        <f t="shared" si="185"/>
        <v>3</v>
      </c>
      <c r="G1317" s="8">
        <f t="shared" si="182"/>
        <v>22</v>
      </c>
      <c r="H1317" t="str">
        <f t="shared" si="186"/>
        <v>猎风主动技能3等级11</v>
      </c>
      <c r="I1317" t="str">
        <f t="shared" si="187"/>
        <v>猎风主动技能3等级12</v>
      </c>
      <c r="J1317" s="1">
        <v>1311</v>
      </c>
      <c r="K1317" s="1" t="e">
        <f>VLOOKUP(H1317,主动技能!$A:$B,2,FALSE)</f>
        <v>#N/A</v>
      </c>
      <c r="L1317" s="1">
        <f>_xlfn.IFNA(VLOOKUP(I1317,主动技能!$A:$B,2,FALSE),0)</f>
        <v>0</v>
      </c>
      <c r="M1317">
        <f t="shared" si="188"/>
        <v>33</v>
      </c>
      <c r="N1317" s="1" t="s">
        <v>249</v>
      </c>
      <c r="O1317" s="1">
        <f t="shared" si="180"/>
        <v>123</v>
      </c>
      <c r="P1317" s="1" t="s">
        <v>250</v>
      </c>
      <c r="Q1317" s="1" t="s">
        <v>250</v>
      </c>
    </row>
    <row r="1318" spans="2:17" x14ac:dyDescent="0.15">
      <c r="B1318" s="8" t="str">
        <f>VLOOKUP(G1318,角色!A:B,2,FALSE)</f>
        <v>猎风</v>
      </c>
      <c r="C1318" s="8" t="str">
        <f t="shared" si="181"/>
        <v>主动技能3</v>
      </c>
      <c r="D1318" s="8">
        <f t="shared" si="183"/>
        <v>12</v>
      </c>
      <c r="E1318" s="8">
        <f t="shared" si="184"/>
        <v>13</v>
      </c>
      <c r="F1318" s="8">
        <f t="shared" si="185"/>
        <v>3</v>
      </c>
      <c r="G1318" s="8">
        <f t="shared" si="182"/>
        <v>22</v>
      </c>
      <c r="H1318" t="str">
        <f t="shared" si="186"/>
        <v>猎风主动技能3等级12</v>
      </c>
      <c r="I1318" t="str">
        <f t="shared" si="187"/>
        <v>猎风主动技能3等级13</v>
      </c>
      <c r="J1318" s="1">
        <v>1312</v>
      </c>
      <c r="K1318" s="1" t="e">
        <f>VLOOKUP(H1318,主动技能!$A:$B,2,FALSE)</f>
        <v>#N/A</v>
      </c>
      <c r="L1318" s="1">
        <f>_xlfn.IFNA(VLOOKUP(I1318,主动技能!$A:$B,2,FALSE),0)</f>
        <v>0</v>
      </c>
      <c r="M1318">
        <f t="shared" si="188"/>
        <v>36</v>
      </c>
      <c r="N1318" s="1" t="s">
        <v>249</v>
      </c>
      <c r="O1318" s="1">
        <f t="shared" si="180"/>
        <v>124</v>
      </c>
      <c r="P1318" s="1" t="s">
        <v>250</v>
      </c>
      <c r="Q1318" s="1" t="s">
        <v>250</v>
      </c>
    </row>
    <row r="1319" spans="2:17" x14ac:dyDescent="0.15">
      <c r="B1319" s="8" t="str">
        <f>VLOOKUP(G1319,角色!A:B,2,FALSE)</f>
        <v>猎风</v>
      </c>
      <c r="C1319" s="8" t="str">
        <f t="shared" si="181"/>
        <v>主动技能3</v>
      </c>
      <c r="D1319" s="8">
        <f t="shared" si="183"/>
        <v>13</v>
      </c>
      <c r="E1319" s="8">
        <f t="shared" si="184"/>
        <v>14</v>
      </c>
      <c r="F1319" s="8">
        <f t="shared" si="185"/>
        <v>3</v>
      </c>
      <c r="G1319" s="8">
        <f t="shared" si="182"/>
        <v>22</v>
      </c>
      <c r="H1319" t="str">
        <f t="shared" si="186"/>
        <v>猎风主动技能3等级13</v>
      </c>
      <c r="I1319" t="str">
        <f t="shared" si="187"/>
        <v>猎风主动技能3等级14</v>
      </c>
      <c r="J1319" s="1">
        <v>1313</v>
      </c>
      <c r="K1319" s="1" t="e">
        <f>VLOOKUP(H1319,主动技能!$A:$B,2,FALSE)</f>
        <v>#N/A</v>
      </c>
      <c r="L1319" s="1">
        <f>_xlfn.IFNA(VLOOKUP(I1319,主动技能!$A:$B,2,FALSE),0)</f>
        <v>0</v>
      </c>
      <c r="M1319">
        <f t="shared" si="188"/>
        <v>39</v>
      </c>
      <c r="N1319" s="1" t="s">
        <v>249</v>
      </c>
      <c r="O1319" s="1">
        <f t="shared" si="180"/>
        <v>125</v>
      </c>
      <c r="P1319" s="1" t="s">
        <v>250</v>
      </c>
      <c r="Q1319" s="1" t="s">
        <v>250</v>
      </c>
    </row>
    <row r="1320" spans="2:17" x14ac:dyDescent="0.15">
      <c r="B1320" s="8" t="str">
        <f>VLOOKUP(G1320,角色!A:B,2,FALSE)</f>
        <v>猎风</v>
      </c>
      <c r="C1320" s="8" t="str">
        <f t="shared" si="181"/>
        <v>主动技能3</v>
      </c>
      <c r="D1320" s="8">
        <f t="shared" si="183"/>
        <v>14</v>
      </c>
      <c r="E1320" s="8">
        <f t="shared" si="184"/>
        <v>15</v>
      </c>
      <c r="F1320" s="8">
        <f t="shared" si="185"/>
        <v>3</v>
      </c>
      <c r="G1320" s="8">
        <f t="shared" si="182"/>
        <v>22</v>
      </c>
      <c r="H1320" t="str">
        <f t="shared" si="186"/>
        <v>猎风主动技能3等级14</v>
      </c>
      <c r="I1320" t="str">
        <f t="shared" si="187"/>
        <v>猎风主动技能3等级15</v>
      </c>
      <c r="J1320" s="1">
        <v>1314</v>
      </c>
      <c r="K1320" s="1" t="e">
        <f>VLOOKUP(H1320,主动技能!$A:$B,2,FALSE)</f>
        <v>#N/A</v>
      </c>
      <c r="L1320" s="1">
        <f>_xlfn.IFNA(VLOOKUP(I1320,主动技能!$A:$B,2,FALSE),0)</f>
        <v>0</v>
      </c>
      <c r="M1320">
        <f t="shared" si="188"/>
        <v>42</v>
      </c>
      <c r="N1320" s="1" t="s">
        <v>249</v>
      </c>
      <c r="O1320" s="1">
        <f t="shared" si="180"/>
        <v>126</v>
      </c>
      <c r="P1320" s="1" t="s">
        <v>250</v>
      </c>
      <c r="Q1320" s="1" t="s">
        <v>250</v>
      </c>
    </row>
    <row r="1321" spans="2:17" x14ac:dyDescent="0.15">
      <c r="B1321" s="8" t="str">
        <f>VLOOKUP(G1321,角色!A:B,2,FALSE)</f>
        <v>猎风</v>
      </c>
      <c r="C1321" s="8" t="str">
        <f t="shared" si="181"/>
        <v>主动技能3</v>
      </c>
      <c r="D1321" s="8">
        <f t="shared" si="183"/>
        <v>15</v>
      </c>
      <c r="E1321" s="8">
        <f t="shared" si="184"/>
        <v>16</v>
      </c>
      <c r="F1321" s="8">
        <f t="shared" si="185"/>
        <v>3</v>
      </c>
      <c r="G1321" s="8">
        <f t="shared" si="182"/>
        <v>22</v>
      </c>
      <c r="H1321" t="str">
        <f t="shared" si="186"/>
        <v>猎风主动技能3等级15</v>
      </c>
      <c r="I1321" t="str">
        <f t="shared" si="187"/>
        <v>猎风主动技能3等级16</v>
      </c>
      <c r="J1321" s="1">
        <v>1315</v>
      </c>
      <c r="K1321" s="1" t="e">
        <f>VLOOKUP(H1321,主动技能!$A:$B,2,FALSE)</f>
        <v>#N/A</v>
      </c>
      <c r="L1321" s="1">
        <f>_xlfn.IFNA(VLOOKUP(I1321,主动技能!$A:$B,2,FALSE),0)</f>
        <v>0</v>
      </c>
      <c r="M1321">
        <f t="shared" si="188"/>
        <v>45</v>
      </c>
      <c r="N1321" s="1" t="s">
        <v>249</v>
      </c>
      <c r="O1321" s="1">
        <f t="shared" si="180"/>
        <v>127</v>
      </c>
      <c r="P1321" s="1" t="s">
        <v>250</v>
      </c>
      <c r="Q1321" s="1" t="s">
        <v>250</v>
      </c>
    </row>
    <row r="1322" spans="2:17" x14ac:dyDescent="0.15">
      <c r="B1322" s="8" t="str">
        <f>VLOOKUP(G1322,角色!A:B,2,FALSE)</f>
        <v>猎风</v>
      </c>
      <c r="C1322" s="8" t="str">
        <f t="shared" si="181"/>
        <v>主动技能3</v>
      </c>
      <c r="D1322" s="8">
        <f t="shared" si="183"/>
        <v>16</v>
      </c>
      <c r="E1322" s="8">
        <f t="shared" si="184"/>
        <v>17</v>
      </c>
      <c r="F1322" s="8">
        <f t="shared" si="185"/>
        <v>3</v>
      </c>
      <c r="G1322" s="8">
        <f t="shared" si="182"/>
        <v>22</v>
      </c>
      <c r="H1322" t="str">
        <f t="shared" si="186"/>
        <v>猎风主动技能3等级16</v>
      </c>
      <c r="I1322" t="str">
        <f t="shared" si="187"/>
        <v>猎风主动技能3等级17</v>
      </c>
      <c r="J1322" s="1">
        <v>1316</v>
      </c>
      <c r="K1322" s="1" t="e">
        <f>VLOOKUP(H1322,主动技能!$A:$B,2,FALSE)</f>
        <v>#N/A</v>
      </c>
      <c r="L1322" s="1">
        <f>_xlfn.IFNA(VLOOKUP(I1322,主动技能!$A:$B,2,FALSE),0)</f>
        <v>0</v>
      </c>
      <c r="M1322">
        <f t="shared" si="188"/>
        <v>48</v>
      </c>
      <c r="N1322" s="1" t="s">
        <v>249</v>
      </c>
      <c r="O1322" s="1">
        <f t="shared" si="180"/>
        <v>128</v>
      </c>
      <c r="P1322" s="1" t="s">
        <v>250</v>
      </c>
      <c r="Q1322" s="1" t="s">
        <v>250</v>
      </c>
    </row>
    <row r="1323" spans="2:17" x14ac:dyDescent="0.15">
      <c r="B1323" s="8" t="str">
        <f>VLOOKUP(G1323,角色!A:B,2,FALSE)</f>
        <v>猎风</v>
      </c>
      <c r="C1323" s="8" t="str">
        <f t="shared" si="181"/>
        <v>主动技能3</v>
      </c>
      <c r="D1323" s="8">
        <f t="shared" si="183"/>
        <v>17</v>
      </c>
      <c r="E1323" s="8">
        <f t="shared" si="184"/>
        <v>18</v>
      </c>
      <c r="F1323" s="8">
        <f t="shared" si="185"/>
        <v>3</v>
      </c>
      <c r="G1323" s="8">
        <f t="shared" si="182"/>
        <v>22</v>
      </c>
      <c r="H1323" t="str">
        <f t="shared" si="186"/>
        <v>猎风主动技能3等级17</v>
      </c>
      <c r="I1323" t="str">
        <f t="shared" si="187"/>
        <v>猎风主动技能3等级18</v>
      </c>
      <c r="J1323" s="1">
        <v>1317</v>
      </c>
      <c r="K1323" s="1" t="e">
        <f>VLOOKUP(H1323,主动技能!$A:$B,2,FALSE)</f>
        <v>#N/A</v>
      </c>
      <c r="L1323" s="1">
        <f>_xlfn.IFNA(VLOOKUP(I1323,主动技能!$A:$B,2,FALSE),0)</f>
        <v>0</v>
      </c>
      <c r="M1323">
        <f t="shared" si="188"/>
        <v>51</v>
      </c>
      <c r="N1323" s="1" t="s">
        <v>249</v>
      </c>
      <c r="O1323" s="1">
        <f t="shared" ref="O1323:O1386" si="189">O1224</f>
        <v>129</v>
      </c>
      <c r="P1323" s="1" t="s">
        <v>250</v>
      </c>
      <c r="Q1323" s="1" t="s">
        <v>250</v>
      </c>
    </row>
    <row r="1324" spans="2:17" x14ac:dyDescent="0.15">
      <c r="B1324" s="8" t="str">
        <f>VLOOKUP(G1324,角色!A:B,2,FALSE)</f>
        <v>猎风</v>
      </c>
      <c r="C1324" s="8" t="str">
        <f t="shared" si="181"/>
        <v>主动技能3</v>
      </c>
      <c r="D1324" s="8">
        <f t="shared" si="183"/>
        <v>18</v>
      </c>
      <c r="E1324" s="8">
        <f t="shared" si="184"/>
        <v>19</v>
      </c>
      <c r="F1324" s="8">
        <f t="shared" si="185"/>
        <v>3</v>
      </c>
      <c r="G1324" s="8">
        <f t="shared" si="182"/>
        <v>22</v>
      </c>
      <c r="H1324" t="str">
        <f t="shared" si="186"/>
        <v>猎风主动技能3等级18</v>
      </c>
      <c r="I1324" t="str">
        <f t="shared" si="187"/>
        <v>猎风主动技能3等级19</v>
      </c>
      <c r="J1324" s="1">
        <v>1318</v>
      </c>
      <c r="K1324" s="1" t="e">
        <f>VLOOKUP(H1324,主动技能!$A:$B,2,FALSE)</f>
        <v>#N/A</v>
      </c>
      <c r="L1324" s="1">
        <f>_xlfn.IFNA(VLOOKUP(I1324,主动技能!$A:$B,2,FALSE),0)</f>
        <v>0</v>
      </c>
      <c r="M1324">
        <f t="shared" si="188"/>
        <v>54</v>
      </c>
      <c r="N1324" s="1" t="s">
        <v>249</v>
      </c>
      <c r="O1324" s="1">
        <f t="shared" si="189"/>
        <v>130</v>
      </c>
      <c r="P1324" s="1" t="s">
        <v>250</v>
      </c>
      <c r="Q1324" s="1" t="s">
        <v>250</v>
      </c>
    </row>
    <row r="1325" spans="2:17" x14ac:dyDescent="0.15">
      <c r="B1325" s="8" t="str">
        <f>VLOOKUP(G1325,角色!A:B,2,FALSE)</f>
        <v>猎风</v>
      </c>
      <c r="C1325" s="8" t="str">
        <f t="shared" si="181"/>
        <v>主动技能3</v>
      </c>
      <c r="D1325" s="8">
        <f t="shared" si="183"/>
        <v>19</v>
      </c>
      <c r="E1325" s="8">
        <f t="shared" si="184"/>
        <v>20</v>
      </c>
      <c r="F1325" s="8">
        <f t="shared" si="185"/>
        <v>3</v>
      </c>
      <c r="G1325" s="8">
        <f t="shared" si="182"/>
        <v>22</v>
      </c>
      <c r="H1325" t="str">
        <f t="shared" si="186"/>
        <v>猎风主动技能3等级19</v>
      </c>
      <c r="I1325" t="str">
        <f t="shared" si="187"/>
        <v>猎风主动技能3等级20</v>
      </c>
      <c r="J1325" s="1">
        <v>1319</v>
      </c>
      <c r="K1325" s="1" t="e">
        <f>VLOOKUP(H1325,主动技能!$A:$B,2,FALSE)</f>
        <v>#N/A</v>
      </c>
      <c r="L1325" s="1">
        <f>_xlfn.IFNA(VLOOKUP(I1325,主动技能!$A:$B,2,FALSE),0)</f>
        <v>0</v>
      </c>
      <c r="M1325">
        <f t="shared" si="188"/>
        <v>57</v>
      </c>
      <c r="N1325" s="1" t="s">
        <v>249</v>
      </c>
      <c r="O1325" s="1">
        <f t="shared" si="189"/>
        <v>131</v>
      </c>
      <c r="P1325" s="1" t="s">
        <v>250</v>
      </c>
      <c r="Q1325" s="1" t="s">
        <v>250</v>
      </c>
    </row>
    <row r="1326" spans="2:17" x14ac:dyDescent="0.15">
      <c r="B1326" s="8" t="str">
        <f>VLOOKUP(G1326,角色!A:B,2,FALSE)</f>
        <v>猎风</v>
      </c>
      <c r="C1326" s="8" t="str">
        <f t="shared" si="181"/>
        <v>主动技能3</v>
      </c>
      <c r="D1326" s="8">
        <f t="shared" si="183"/>
        <v>20</v>
      </c>
      <c r="E1326" s="8">
        <f t="shared" si="184"/>
        <v>21</v>
      </c>
      <c r="F1326" s="8">
        <f t="shared" si="185"/>
        <v>3</v>
      </c>
      <c r="G1326" s="8">
        <f t="shared" si="182"/>
        <v>22</v>
      </c>
      <c r="H1326" t="str">
        <f t="shared" si="186"/>
        <v>猎风主动技能3等级20</v>
      </c>
      <c r="I1326" t="str">
        <f t="shared" si="187"/>
        <v>猎风主动技能3等级21</v>
      </c>
      <c r="J1326" s="1">
        <v>1320</v>
      </c>
      <c r="K1326" s="1" t="e">
        <f>VLOOKUP(H1326,主动技能!$A:$B,2,FALSE)</f>
        <v>#N/A</v>
      </c>
      <c r="L1326" s="1">
        <f>_xlfn.IFNA(VLOOKUP(I1326,主动技能!$A:$B,2,FALSE),0)</f>
        <v>0</v>
      </c>
      <c r="M1326">
        <f t="shared" si="188"/>
        <v>60</v>
      </c>
      <c r="N1326" s="1" t="s">
        <v>249</v>
      </c>
      <c r="O1326" s="1">
        <f t="shared" si="189"/>
        <v>132</v>
      </c>
      <c r="P1326" s="1" t="s">
        <v>250</v>
      </c>
      <c r="Q1326" s="1" t="s">
        <v>250</v>
      </c>
    </row>
    <row r="1327" spans="2:17" x14ac:dyDescent="0.15">
      <c r="B1327" s="8" t="str">
        <f>VLOOKUP(G1327,角色!A:B,2,FALSE)</f>
        <v>夜音</v>
      </c>
      <c r="C1327" s="8" t="str">
        <f t="shared" si="181"/>
        <v>主动技能1</v>
      </c>
      <c r="D1327" s="8">
        <f t="shared" si="183"/>
        <v>1</v>
      </c>
      <c r="E1327" s="8">
        <f t="shared" si="184"/>
        <v>2</v>
      </c>
      <c r="F1327" s="8">
        <f t="shared" si="185"/>
        <v>1</v>
      </c>
      <c r="G1327" s="8">
        <f t="shared" si="182"/>
        <v>23</v>
      </c>
      <c r="H1327" t="str">
        <f t="shared" si="186"/>
        <v>夜音主动技能1等级1</v>
      </c>
      <c r="I1327" t="str">
        <f t="shared" si="187"/>
        <v>夜音主动技能1等级2</v>
      </c>
      <c r="J1327" s="1">
        <v>1321</v>
      </c>
      <c r="K1327" s="1" t="e">
        <f>VLOOKUP(H1327,主动技能!$A:$B,2,FALSE)</f>
        <v>#N/A</v>
      </c>
      <c r="L1327" s="1">
        <f>_xlfn.IFNA(VLOOKUP(I1327,主动技能!$A:$B,2,FALSE),0)</f>
        <v>0</v>
      </c>
      <c r="M1327">
        <f t="shared" si="188"/>
        <v>3</v>
      </c>
      <c r="N1327" s="1" t="s">
        <v>249</v>
      </c>
      <c r="O1327" s="1">
        <f t="shared" si="189"/>
        <v>133</v>
      </c>
      <c r="P1327" s="1" t="s">
        <v>250</v>
      </c>
      <c r="Q1327" s="1" t="s">
        <v>250</v>
      </c>
    </row>
    <row r="1328" spans="2:17" x14ac:dyDescent="0.15">
      <c r="B1328" s="8" t="str">
        <f>VLOOKUP(G1328,角色!A:B,2,FALSE)</f>
        <v>夜音</v>
      </c>
      <c r="C1328" s="8" t="str">
        <f t="shared" si="181"/>
        <v>主动技能1</v>
      </c>
      <c r="D1328" s="8">
        <f t="shared" si="183"/>
        <v>2</v>
      </c>
      <c r="E1328" s="8">
        <f t="shared" si="184"/>
        <v>3</v>
      </c>
      <c r="F1328" s="8">
        <f t="shared" si="185"/>
        <v>1</v>
      </c>
      <c r="G1328" s="8">
        <f t="shared" si="182"/>
        <v>23</v>
      </c>
      <c r="H1328" t="str">
        <f t="shared" si="186"/>
        <v>夜音主动技能1等级2</v>
      </c>
      <c r="I1328" t="str">
        <f t="shared" si="187"/>
        <v>夜音主动技能1等级3</v>
      </c>
      <c r="J1328" s="1">
        <v>1322</v>
      </c>
      <c r="K1328" s="1" t="e">
        <f>VLOOKUP(H1328,主动技能!$A:$B,2,FALSE)</f>
        <v>#N/A</v>
      </c>
      <c r="L1328" s="1">
        <f>_xlfn.IFNA(VLOOKUP(I1328,主动技能!$A:$B,2,FALSE),0)</f>
        <v>0</v>
      </c>
      <c r="M1328">
        <f t="shared" si="188"/>
        <v>6</v>
      </c>
      <c r="N1328" s="1" t="s">
        <v>249</v>
      </c>
      <c r="O1328" s="1">
        <f t="shared" si="189"/>
        <v>134</v>
      </c>
      <c r="P1328" s="1" t="s">
        <v>250</v>
      </c>
      <c r="Q1328" s="1" t="s">
        <v>250</v>
      </c>
    </row>
    <row r="1329" spans="2:17" x14ac:dyDescent="0.15">
      <c r="B1329" s="8" t="str">
        <f>VLOOKUP(G1329,角色!A:B,2,FALSE)</f>
        <v>夜音</v>
      </c>
      <c r="C1329" s="8" t="str">
        <f t="shared" si="181"/>
        <v>主动技能1</v>
      </c>
      <c r="D1329" s="8">
        <f t="shared" si="183"/>
        <v>3</v>
      </c>
      <c r="E1329" s="8">
        <f t="shared" si="184"/>
        <v>4</v>
      </c>
      <c r="F1329" s="8">
        <f t="shared" si="185"/>
        <v>1</v>
      </c>
      <c r="G1329" s="8">
        <f t="shared" si="182"/>
        <v>23</v>
      </c>
      <c r="H1329" t="str">
        <f t="shared" si="186"/>
        <v>夜音主动技能1等级3</v>
      </c>
      <c r="I1329" t="str">
        <f t="shared" si="187"/>
        <v>夜音主动技能1等级4</v>
      </c>
      <c r="J1329" s="1">
        <v>1323</v>
      </c>
      <c r="K1329" s="1" t="e">
        <f>VLOOKUP(H1329,主动技能!$A:$B,2,FALSE)</f>
        <v>#N/A</v>
      </c>
      <c r="L1329" s="1">
        <f>_xlfn.IFNA(VLOOKUP(I1329,主动技能!$A:$B,2,FALSE),0)</f>
        <v>0</v>
      </c>
      <c r="M1329">
        <f t="shared" si="188"/>
        <v>9</v>
      </c>
      <c r="N1329" s="1" t="s">
        <v>249</v>
      </c>
      <c r="O1329" s="1">
        <f t="shared" si="189"/>
        <v>135</v>
      </c>
      <c r="P1329" s="1" t="s">
        <v>250</v>
      </c>
      <c r="Q1329" s="1" t="s">
        <v>250</v>
      </c>
    </row>
    <row r="1330" spans="2:17" x14ac:dyDescent="0.15">
      <c r="B1330" s="8" t="str">
        <f>VLOOKUP(G1330,角色!A:B,2,FALSE)</f>
        <v>夜音</v>
      </c>
      <c r="C1330" s="8" t="str">
        <f t="shared" si="181"/>
        <v>主动技能1</v>
      </c>
      <c r="D1330" s="8">
        <f t="shared" si="183"/>
        <v>4</v>
      </c>
      <c r="E1330" s="8">
        <f t="shared" si="184"/>
        <v>5</v>
      </c>
      <c r="F1330" s="8">
        <f t="shared" si="185"/>
        <v>1</v>
      </c>
      <c r="G1330" s="8">
        <f t="shared" si="182"/>
        <v>23</v>
      </c>
      <c r="H1330" t="str">
        <f t="shared" si="186"/>
        <v>夜音主动技能1等级4</v>
      </c>
      <c r="I1330" t="str">
        <f t="shared" si="187"/>
        <v>夜音主动技能1等级5</v>
      </c>
      <c r="J1330" s="1">
        <v>1324</v>
      </c>
      <c r="K1330" s="1" t="e">
        <f>VLOOKUP(H1330,主动技能!$A:$B,2,FALSE)</f>
        <v>#N/A</v>
      </c>
      <c r="L1330" s="1">
        <f>_xlfn.IFNA(VLOOKUP(I1330,主动技能!$A:$B,2,FALSE),0)</f>
        <v>0</v>
      </c>
      <c r="M1330">
        <f t="shared" si="188"/>
        <v>12</v>
      </c>
      <c r="N1330" s="1" t="s">
        <v>249</v>
      </c>
      <c r="O1330" s="1">
        <f t="shared" si="189"/>
        <v>136</v>
      </c>
      <c r="P1330" s="1" t="s">
        <v>250</v>
      </c>
      <c r="Q1330" s="1" t="s">
        <v>250</v>
      </c>
    </row>
    <row r="1331" spans="2:17" x14ac:dyDescent="0.15">
      <c r="B1331" s="8" t="str">
        <f>VLOOKUP(G1331,角色!A:B,2,FALSE)</f>
        <v>夜音</v>
      </c>
      <c r="C1331" s="8" t="str">
        <f t="shared" si="181"/>
        <v>主动技能1</v>
      </c>
      <c r="D1331" s="8">
        <f t="shared" si="183"/>
        <v>5</v>
      </c>
      <c r="E1331" s="8">
        <f t="shared" si="184"/>
        <v>6</v>
      </c>
      <c r="F1331" s="8">
        <f t="shared" si="185"/>
        <v>1</v>
      </c>
      <c r="G1331" s="8">
        <f t="shared" si="182"/>
        <v>23</v>
      </c>
      <c r="H1331" t="str">
        <f t="shared" si="186"/>
        <v>夜音主动技能1等级5</v>
      </c>
      <c r="I1331" t="str">
        <f t="shared" si="187"/>
        <v>夜音主动技能1等级6</v>
      </c>
      <c r="J1331" s="1">
        <v>1325</v>
      </c>
      <c r="K1331" s="1" t="e">
        <f>VLOOKUP(H1331,主动技能!$A:$B,2,FALSE)</f>
        <v>#N/A</v>
      </c>
      <c r="L1331" s="1">
        <f>_xlfn.IFNA(VLOOKUP(I1331,主动技能!$A:$B,2,FALSE),0)</f>
        <v>0</v>
      </c>
      <c r="M1331">
        <f t="shared" si="188"/>
        <v>15</v>
      </c>
      <c r="N1331" s="1" t="s">
        <v>249</v>
      </c>
      <c r="O1331" s="1">
        <f t="shared" si="189"/>
        <v>137</v>
      </c>
      <c r="P1331" s="1" t="s">
        <v>250</v>
      </c>
      <c r="Q1331" s="1" t="s">
        <v>250</v>
      </c>
    </row>
    <row r="1332" spans="2:17" x14ac:dyDescent="0.15">
      <c r="B1332" s="8" t="str">
        <f>VLOOKUP(G1332,角色!A:B,2,FALSE)</f>
        <v>夜音</v>
      </c>
      <c r="C1332" s="8" t="str">
        <f t="shared" si="181"/>
        <v>主动技能1</v>
      </c>
      <c r="D1332" s="8">
        <f t="shared" si="183"/>
        <v>6</v>
      </c>
      <c r="E1332" s="8">
        <f t="shared" si="184"/>
        <v>7</v>
      </c>
      <c r="F1332" s="8">
        <f t="shared" si="185"/>
        <v>1</v>
      </c>
      <c r="G1332" s="8">
        <f t="shared" si="182"/>
        <v>23</v>
      </c>
      <c r="H1332" t="str">
        <f t="shared" si="186"/>
        <v>夜音主动技能1等级6</v>
      </c>
      <c r="I1332" t="str">
        <f t="shared" si="187"/>
        <v>夜音主动技能1等级7</v>
      </c>
      <c r="J1332" s="1">
        <v>1326</v>
      </c>
      <c r="K1332" s="1" t="e">
        <f>VLOOKUP(H1332,主动技能!$A:$B,2,FALSE)</f>
        <v>#N/A</v>
      </c>
      <c r="L1332" s="1">
        <f>_xlfn.IFNA(VLOOKUP(I1332,主动技能!$A:$B,2,FALSE),0)</f>
        <v>0</v>
      </c>
      <c r="M1332">
        <f t="shared" si="188"/>
        <v>18</v>
      </c>
      <c r="N1332" s="1" t="s">
        <v>249</v>
      </c>
      <c r="O1332" s="1">
        <f t="shared" si="189"/>
        <v>138</v>
      </c>
      <c r="P1332" s="1" t="s">
        <v>250</v>
      </c>
      <c r="Q1332" s="1" t="s">
        <v>250</v>
      </c>
    </row>
    <row r="1333" spans="2:17" x14ac:dyDescent="0.15">
      <c r="B1333" s="8" t="str">
        <f>VLOOKUP(G1333,角色!A:B,2,FALSE)</f>
        <v>夜音</v>
      </c>
      <c r="C1333" s="8" t="str">
        <f t="shared" si="181"/>
        <v>主动技能1</v>
      </c>
      <c r="D1333" s="8">
        <f t="shared" si="183"/>
        <v>7</v>
      </c>
      <c r="E1333" s="8">
        <f t="shared" si="184"/>
        <v>8</v>
      </c>
      <c r="F1333" s="8">
        <f t="shared" si="185"/>
        <v>1</v>
      </c>
      <c r="G1333" s="8">
        <f t="shared" si="182"/>
        <v>23</v>
      </c>
      <c r="H1333" t="str">
        <f t="shared" si="186"/>
        <v>夜音主动技能1等级7</v>
      </c>
      <c r="I1333" t="str">
        <f t="shared" si="187"/>
        <v>夜音主动技能1等级8</v>
      </c>
      <c r="J1333" s="1">
        <v>1327</v>
      </c>
      <c r="K1333" s="1" t="e">
        <f>VLOOKUP(H1333,主动技能!$A:$B,2,FALSE)</f>
        <v>#N/A</v>
      </c>
      <c r="L1333" s="1">
        <f>_xlfn.IFNA(VLOOKUP(I1333,主动技能!$A:$B,2,FALSE),0)</f>
        <v>0</v>
      </c>
      <c r="M1333">
        <f t="shared" si="188"/>
        <v>21</v>
      </c>
      <c r="N1333" s="1" t="s">
        <v>249</v>
      </c>
      <c r="O1333" s="1">
        <f t="shared" si="189"/>
        <v>139</v>
      </c>
      <c r="P1333" s="1" t="s">
        <v>250</v>
      </c>
      <c r="Q1333" s="1" t="s">
        <v>250</v>
      </c>
    </row>
    <row r="1334" spans="2:17" x14ac:dyDescent="0.15">
      <c r="B1334" s="8" t="str">
        <f>VLOOKUP(G1334,角色!A:B,2,FALSE)</f>
        <v>夜音</v>
      </c>
      <c r="C1334" s="8" t="str">
        <f t="shared" si="181"/>
        <v>主动技能1</v>
      </c>
      <c r="D1334" s="8">
        <f t="shared" si="183"/>
        <v>8</v>
      </c>
      <c r="E1334" s="8">
        <f t="shared" si="184"/>
        <v>9</v>
      </c>
      <c r="F1334" s="8">
        <f t="shared" si="185"/>
        <v>1</v>
      </c>
      <c r="G1334" s="8">
        <f t="shared" si="182"/>
        <v>23</v>
      </c>
      <c r="H1334" t="str">
        <f t="shared" si="186"/>
        <v>夜音主动技能1等级8</v>
      </c>
      <c r="I1334" t="str">
        <f t="shared" si="187"/>
        <v>夜音主动技能1等级9</v>
      </c>
      <c r="J1334" s="1">
        <v>1328</v>
      </c>
      <c r="K1334" s="1" t="e">
        <f>VLOOKUP(H1334,主动技能!$A:$B,2,FALSE)</f>
        <v>#N/A</v>
      </c>
      <c r="L1334" s="1">
        <f>_xlfn.IFNA(VLOOKUP(I1334,主动技能!$A:$B,2,FALSE),0)</f>
        <v>0</v>
      </c>
      <c r="M1334">
        <f t="shared" si="188"/>
        <v>24</v>
      </c>
      <c r="N1334" s="1" t="s">
        <v>249</v>
      </c>
      <c r="O1334" s="1">
        <f t="shared" si="189"/>
        <v>140</v>
      </c>
      <c r="P1334" s="1" t="s">
        <v>250</v>
      </c>
      <c r="Q1334" s="1" t="s">
        <v>250</v>
      </c>
    </row>
    <row r="1335" spans="2:17" x14ac:dyDescent="0.15">
      <c r="B1335" s="8" t="str">
        <f>VLOOKUP(G1335,角色!A:B,2,FALSE)</f>
        <v>夜音</v>
      </c>
      <c r="C1335" s="8" t="str">
        <f t="shared" si="181"/>
        <v>主动技能1</v>
      </c>
      <c r="D1335" s="8">
        <f t="shared" si="183"/>
        <v>9</v>
      </c>
      <c r="E1335" s="8">
        <f t="shared" si="184"/>
        <v>10</v>
      </c>
      <c r="F1335" s="8">
        <f t="shared" si="185"/>
        <v>1</v>
      </c>
      <c r="G1335" s="8">
        <f t="shared" si="182"/>
        <v>23</v>
      </c>
      <c r="H1335" t="str">
        <f t="shared" si="186"/>
        <v>夜音主动技能1等级9</v>
      </c>
      <c r="I1335" t="str">
        <f t="shared" si="187"/>
        <v>夜音主动技能1等级10</v>
      </c>
      <c r="J1335" s="1">
        <v>1329</v>
      </c>
      <c r="K1335" s="1" t="e">
        <f>VLOOKUP(H1335,主动技能!$A:$B,2,FALSE)</f>
        <v>#N/A</v>
      </c>
      <c r="L1335" s="1">
        <f>_xlfn.IFNA(VLOOKUP(I1335,主动技能!$A:$B,2,FALSE),0)</f>
        <v>0</v>
      </c>
      <c r="M1335">
        <f t="shared" si="188"/>
        <v>27</v>
      </c>
      <c r="N1335" s="1" t="s">
        <v>249</v>
      </c>
      <c r="O1335" s="1">
        <f t="shared" si="189"/>
        <v>141</v>
      </c>
      <c r="P1335" s="1" t="s">
        <v>250</v>
      </c>
      <c r="Q1335" s="1" t="s">
        <v>250</v>
      </c>
    </row>
    <row r="1336" spans="2:17" x14ac:dyDescent="0.15">
      <c r="B1336" s="8" t="str">
        <f>VLOOKUP(G1336,角色!A:B,2,FALSE)</f>
        <v>夜音</v>
      </c>
      <c r="C1336" s="8" t="str">
        <f t="shared" si="181"/>
        <v>主动技能1</v>
      </c>
      <c r="D1336" s="8">
        <f t="shared" si="183"/>
        <v>10</v>
      </c>
      <c r="E1336" s="8">
        <f t="shared" si="184"/>
        <v>11</v>
      </c>
      <c r="F1336" s="8">
        <f t="shared" si="185"/>
        <v>1</v>
      </c>
      <c r="G1336" s="8">
        <f t="shared" si="182"/>
        <v>23</v>
      </c>
      <c r="H1336" t="str">
        <f t="shared" si="186"/>
        <v>夜音主动技能1等级10</v>
      </c>
      <c r="I1336" t="str">
        <f t="shared" si="187"/>
        <v>夜音主动技能1等级11</v>
      </c>
      <c r="J1336" s="1">
        <v>1330</v>
      </c>
      <c r="K1336" s="1" t="e">
        <f>VLOOKUP(H1336,主动技能!$A:$B,2,FALSE)</f>
        <v>#N/A</v>
      </c>
      <c r="L1336" s="1">
        <f>_xlfn.IFNA(VLOOKUP(I1336,主动技能!$A:$B,2,FALSE),0)</f>
        <v>0</v>
      </c>
      <c r="M1336">
        <f t="shared" si="188"/>
        <v>30</v>
      </c>
      <c r="N1336" s="1" t="s">
        <v>249</v>
      </c>
      <c r="O1336" s="1">
        <f t="shared" si="189"/>
        <v>142</v>
      </c>
      <c r="P1336" s="1" t="s">
        <v>250</v>
      </c>
      <c r="Q1336" s="1" t="s">
        <v>250</v>
      </c>
    </row>
    <row r="1337" spans="2:17" x14ac:dyDescent="0.15">
      <c r="B1337" s="8" t="str">
        <f>VLOOKUP(G1337,角色!A:B,2,FALSE)</f>
        <v>夜音</v>
      </c>
      <c r="C1337" s="8" t="str">
        <f t="shared" si="181"/>
        <v>主动技能1</v>
      </c>
      <c r="D1337" s="8">
        <f t="shared" si="183"/>
        <v>11</v>
      </c>
      <c r="E1337" s="8">
        <f t="shared" si="184"/>
        <v>12</v>
      </c>
      <c r="F1337" s="8">
        <f t="shared" si="185"/>
        <v>1</v>
      </c>
      <c r="G1337" s="8">
        <f t="shared" si="182"/>
        <v>23</v>
      </c>
      <c r="H1337" t="str">
        <f t="shared" si="186"/>
        <v>夜音主动技能1等级11</v>
      </c>
      <c r="I1337" t="str">
        <f t="shared" si="187"/>
        <v>夜音主动技能1等级12</v>
      </c>
      <c r="J1337" s="1">
        <v>1331</v>
      </c>
      <c r="K1337" s="1" t="e">
        <f>VLOOKUP(H1337,主动技能!$A:$B,2,FALSE)</f>
        <v>#N/A</v>
      </c>
      <c r="L1337" s="1">
        <f>_xlfn.IFNA(VLOOKUP(I1337,主动技能!$A:$B,2,FALSE),0)</f>
        <v>0</v>
      </c>
      <c r="M1337">
        <f t="shared" si="188"/>
        <v>33</v>
      </c>
      <c r="N1337" s="1" t="s">
        <v>249</v>
      </c>
      <c r="O1337" s="1">
        <f t="shared" si="189"/>
        <v>143</v>
      </c>
      <c r="P1337" s="1" t="s">
        <v>250</v>
      </c>
      <c r="Q1337" s="1" t="s">
        <v>250</v>
      </c>
    </row>
    <row r="1338" spans="2:17" x14ac:dyDescent="0.15">
      <c r="B1338" s="8" t="str">
        <f>VLOOKUP(G1338,角色!A:B,2,FALSE)</f>
        <v>夜音</v>
      </c>
      <c r="C1338" s="8" t="str">
        <f t="shared" si="181"/>
        <v>主动技能1</v>
      </c>
      <c r="D1338" s="8">
        <f t="shared" si="183"/>
        <v>12</v>
      </c>
      <c r="E1338" s="8">
        <f t="shared" si="184"/>
        <v>13</v>
      </c>
      <c r="F1338" s="8">
        <f t="shared" si="185"/>
        <v>1</v>
      </c>
      <c r="G1338" s="8">
        <f t="shared" si="182"/>
        <v>23</v>
      </c>
      <c r="H1338" t="str">
        <f t="shared" si="186"/>
        <v>夜音主动技能1等级12</v>
      </c>
      <c r="I1338" t="str">
        <f t="shared" si="187"/>
        <v>夜音主动技能1等级13</v>
      </c>
      <c r="J1338" s="1">
        <v>1332</v>
      </c>
      <c r="K1338" s="1" t="e">
        <f>VLOOKUP(H1338,主动技能!$A:$B,2,FALSE)</f>
        <v>#N/A</v>
      </c>
      <c r="L1338" s="1">
        <f>_xlfn.IFNA(VLOOKUP(I1338,主动技能!$A:$B,2,FALSE),0)</f>
        <v>0</v>
      </c>
      <c r="M1338">
        <f t="shared" si="188"/>
        <v>36</v>
      </c>
      <c r="N1338" s="1" t="s">
        <v>249</v>
      </c>
      <c r="O1338" s="1">
        <f t="shared" si="189"/>
        <v>144</v>
      </c>
      <c r="P1338" s="1" t="s">
        <v>250</v>
      </c>
      <c r="Q1338" s="1" t="s">
        <v>250</v>
      </c>
    </row>
    <row r="1339" spans="2:17" x14ac:dyDescent="0.15">
      <c r="B1339" s="8" t="str">
        <f>VLOOKUP(G1339,角色!A:B,2,FALSE)</f>
        <v>夜音</v>
      </c>
      <c r="C1339" s="8" t="str">
        <f t="shared" si="181"/>
        <v>主动技能1</v>
      </c>
      <c r="D1339" s="8">
        <f t="shared" si="183"/>
        <v>13</v>
      </c>
      <c r="E1339" s="8">
        <f t="shared" si="184"/>
        <v>14</v>
      </c>
      <c r="F1339" s="8">
        <f t="shared" si="185"/>
        <v>1</v>
      </c>
      <c r="G1339" s="8">
        <f t="shared" si="182"/>
        <v>23</v>
      </c>
      <c r="H1339" t="str">
        <f t="shared" si="186"/>
        <v>夜音主动技能1等级13</v>
      </c>
      <c r="I1339" t="str">
        <f t="shared" si="187"/>
        <v>夜音主动技能1等级14</v>
      </c>
      <c r="J1339" s="1">
        <v>1333</v>
      </c>
      <c r="K1339" s="1" t="e">
        <f>VLOOKUP(H1339,主动技能!$A:$B,2,FALSE)</f>
        <v>#N/A</v>
      </c>
      <c r="L1339" s="1">
        <f>_xlfn.IFNA(VLOOKUP(I1339,主动技能!$A:$B,2,FALSE),0)</f>
        <v>0</v>
      </c>
      <c r="M1339">
        <f t="shared" si="188"/>
        <v>39</v>
      </c>
      <c r="N1339" s="1" t="s">
        <v>249</v>
      </c>
      <c r="O1339" s="1">
        <f t="shared" si="189"/>
        <v>145</v>
      </c>
      <c r="P1339" s="1" t="s">
        <v>250</v>
      </c>
      <c r="Q1339" s="1" t="s">
        <v>250</v>
      </c>
    </row>
    <row r="1340" spans="2:17" x14ac:dyDescent="0.15">
      <c r="B1340" s="8" t="str">
        <f>VLOOKUP(G1340,角色!A:B,2,FALSE)</f>
        <v>夜音</v>
      </c>
      <c r="C1340" s="8" t="str">
        <f t="shared" si="181"/>
        <v>主动技能1</v>
      </c>
      <c r="D1340" s="8">
        <f t="shared" si="183"/>
        <v>14</v>
      </c>
      <c r="E1340" s="8">
        <f t="shared" si="184"/>
        <v>15</v>
      </c>
      <c r="F1340" s="8">
        <f t="shared" si="185"/>
        <v>1</v>
      </c>
      <c r="G1340" s="8">
        <f t="shared" si="182"/>
        <v>23</v>
      </c>
      <c r="H1340" t="str">
        <f t="shared" si="186"/>
        <v>夜音主动技能1等级14</v>
      </c>
      <c r="I1340" t="str">
        <f t="shared" si="187"/>
        <v>夜音主动技能1等级15</v>
      </c>
      <c r="J1340" s="1">
        <v>1334</v>
      </c>
      <c r="K1340" s="1" t="e">
        <f>VLOOKUP(H1340,主动技能!$A:$B,2,FALSE)</f>
        <v>#N/A</v>
      </c>
      <c r="L1340" s="1">
        <f>_xlfn.IFNA(VLOOKUP(I1340,主动技能!$A:$B,2,FALSE),0)</f>
        <v>0</v>
      </c>
      <c r="M1340">
        <f t="shared" si="188"/>
        <v>42</v>
      </c>
      <c r="N1340" s="1" t="s">
        <v>249</v>
      </c>
      <c r="O1340" s="1">
        <f t="shared" si="189"/>
        <v>146</v>
      </c>
      <c r="P1340" s="1" t="s">
        <v>250</v>
      </c>
      <c r="Q1340" s="1" t="s">
        <v>250</v>
      </c>
    </row>
    <row r="1341" spans="2:17" x14ac:dyDescent="0.15">
      <c r="B1341" s="8" t="str">
        <f>VLOOKUP(G1341,角色!A:B,2,FALSE)</f>
        <v>夜音</v>
      </c>
      <c r="C1341" s="8" t="str">
        <f t="shared" si="181"/>
        <v>主动技能1</v>
      </c>
      <c r="D1341" s="8">
        <f t="shared" si="183"/>
        <v>15</v>
      </c>
      <c r="E1341" s="8">
        <f t="shared" si="184"/>
        <v>16</v>
      </c>
      <c r="F1341" s="8">
        <f t="shared" si="185"/>
        <v>1</v>
      </c>
      <c r="G1341" s="8">
        <f t="shared" si="182"/>
        <v>23</v>
      </c>
      <c r="H1341" t="str">
        <f t="shared" si="186"/>
        <v>夜音主动技能1等级15</v>
      </c>
      <c r="I1341" t="str">
        <f t="shared" si="187"/>
        <v>夜音主动技能1等级16</v>
      </c>
      <c r="J1341" s="1">
        <v>1335</v>
      </c>
      <c r="K1341" s="1" t="e">
        <f>VLOOKUP(H1341,主动技能!$A:$B,2,FALSE)</f>
        <v>#N/A</v>
      </c>
      <c r="L1341" s="1">
        <f>_xlfn.IFNA(VLOOKUP(I1341,主动技能!$A:$B,2,FALSE),0)</f>
        <v>0</v>
      </c>
      <c r="M1341">
        <f t="shared" si="188"/>
        <v>45</v>
      </c>
      <c r="N1341" s="1" t="s">
        <v>249</v>
      </c>
      <c r="O1341" s="1">
        <f t="shared" si="189"/>
        <v>147</v>
      </c>
      <c r="P1341" s="1" t="s">
        <v>250</v>
      </c>
      <c r="Q1341" s="1" t="s">
        <v>250</v>
      </c>
    </row>
    <row r="1342" spans="2:17" x14ac:dyDescent="0.15">
      <c r="B1342" s="8" t="str">
        <f>VLOOKUP(G1342,角色!A:B,2,FALSE)</f>
        <v>夜音</v>
      </c>
      <c r="C1342" s="8" t="str">
        <f t="shared" si="181"/>
        <v>主动技能1</v>
      </c>
      <c r="D1342" s="8">
        <f t="shared" si="183"/>
        <v>16</v>
      </c>
      <c r="E1342" s="8">
        <f t="shared" si="184"/>
        <v>17</v>
      </c>
      <c r="F1342" s="8">
        <f t="shared" si="185"/>
        <v>1</v>
      </c>
      <c r="G1342" s="8">
        <f t="shared" si="182"/>
        <v>23</v>
      </c>
      <c r="H1342" t="str">
        <f t="shared" si="186"/>
        <v>夜音主动技能1等级16</v>
      </c>
      <c r="I1342" t="str">
        <f t="shared" si="187"/>
        <v>夜音主动技能1等级17</v>
      </c>
      <c r="J1342" s="1">
        <v>1336</v>
      </c>
      <c r="K1342" s="1" t="e">
        <f>VLOOKUP(H1342,主动技能!$A:$B,2,FALSE)</f>
        <v>#N/A</v>
      </c>
      <c r="L1342" s="1">
        <f>_xlfn.IFNA(VLOOKUP(I1342,主动技能!$A:$B,2,FALSE),0)</f>
        <v>0</v>
      </c>
      <c r="M1342">
        <f t="shared" si="188"/>
        <v>48</v>
      </c>
      <c r="N1342" s="1" t="s">
        <v>249</v>
      </c>
      <c r="O1342" s="1">
        <f t="shared" si="189"/>
        <v>148</v>
      </c>
      <c r="P1342" s="1" t="s">
        <v>250</v>
      </c>
      <c r="Q1342" s="1" t="s">
        <v>250</v>
      </c>
    </row>
    <row r="1343" spans="2:17" x14ac:dyDescent="0.15">
      <c r="B1343" s="8" t="str">
        <f>VLOOKUP(G1343,角色!A:B,2,FALSE)</f>
        <v>夜音</v>
      </c>
      <c r="C1343" s="8" t="str">
        <f t="shared" si="181"/>
        <v>主动技能1</v>
      </c>
      <c r="D1343" s="8">
        <f t="shared" si="183"/>
        <v>17</v>
      </c>
      <c r="E1343" s="8">
        <f t="shared" si="184"/>
        <v>18</v>
      </c>
      <c r="F1343" s="8">
        <f t="shared" si="185"/>
        <v>1</v>
      </c>
      <c r="G1343" s="8">
        <f t="shared" si="182"/>
        <v>23</v>
      </c>
      <c r="H1343" t="str">
        <f t="shared" si="186"/>
        <v>夜音主动技能1等级17</v>
      </c>
      <c r="I1343" t="str">
        <f t="shared" si="187"/>
        <v>夜音主动技能1等级18</v>
      </c>
      <c r="J1343" s="1">
        <v>1337</v>
      </c>
      <c r="K1343" s="1" t="e">
        <f>VLOOKUP(H1343,主动技能!$A:$B,2,FALSE)</f>
        <v>#N/A</v>
      </c>
      <c r="L1343" s="1">
        <f>_xlfn.IFNA(VLOOKUP(I1343,主动技能!$A:$B,2,FALSE),0)</f>
        <v>0</v>
      </c>
      <c r="M1343">
        <f t="shared" si="188"/>
        <v>51</v>
      </c>
      <c r="N1343" s="1" t="s">
        <v>249</v>
      </c>
      <c r="O1343" s="1">
        <f t="shared" si="189"/>
        <v>149</v>
      </c>
      <c r="P1343" s="1" t="s">
        <v>250</v>
      </c>
      <c r="Q1343" s="1" t="s">
        <v>250</v>
      </c>
    </row>
    <row r="1344" spans="2:17" x14ac:dyDescent="0.15">
      <c r="B1344" s="8" t="str">
        <f>VLOOKUP(G1344,角色!A:B,2,FALSE)</f>
        <v>夜音</v>
      </c>
      <c r="C1344" s="8" t="str">
        <f t="shared" si="181"/>
        <v>主动技能1</v>
      </c>
      <c r="D1344" s="8">
        <f t="shared" si="183"/>
        <v>18</v>
      </c>
      <c r="E1344" s="8">
        <f t="shared" si="184"/>
        <v>19</v>
      </c>
      <c r="F1344" s="8">
        <f t="shared" si="185"/>
        <v>1</v>
      </c>
      <c r="G1344" s="8">
        <f t="shared" si="182"/>
        <v>23</v>
      </c>
      <c r="H1344" t="str">
        <f t="shared" si="186"/>
        <v>夜音主动技能1等级18</v>
      </c>
      <c r="I1344" t="str">
        <f t="shared" si="187"/>
        <v>夜音主动技能1等级19</v>
      </c>
      <c r="J1344" s="1">
        <v>1338</v>
      </c>
      <c r="K1344" s="1" t="e">
        <f>VLOOKUP(H1344,主动技能!$A:$B,2,FALSE)</f>
        <v>#N/A</v>
      </c>
      <c r="L1344" s="1">
        <f>_xlfn.IFNA(VLOOKUP(I1344,主动技能!$A:$B,2,FALSE),0)</f>
        <v>0</v>
      </c>
      <c r="M1344">
        <f t="shared" si="188"/>
        <v>54</v>
      </c>
      <c r="N1344" s="1" t="s">
        <v>249</v>
      </c>
      <c r="O1344" s="1">
        <f t="shared" si="189"/>
        <v>150</v>
      </c>
      <c r="P1344" s="1" t="s">
        <v>250</v>
      </c>
      <c r="Q1344" s="1" t="s">
        <v>250</v>
      </c>
    </row>
    <row r="1345" spans="2:17" x14ac:dyDescent="0.15">
      <c r="B1345" s="8" t="str">
        <f>VLOOKUP(G1345,角色!A:B,2,FALSE)</f>
        <v>夜音</v>
      </c>
      <c r="C1345" s="8" t="str">
        <f t="shared" si="181"/>
        <v>主动技能1</v>
      </c>
      <c r="D1345" s="8">
        <f t="shared" si="183"/>
        <v>19</v>
      </c>
      <c r="E1345" s="8">
        <f t="shared" si="184"/>
        <v>20</v>
      </c>
      <c r="F1345" s="8">
        <f t="shared" si="185"/>
        <v>1</v>
      </c>
      <c r="G1345" s="8">
        <f t="shared" si="182"/>
        <v>23</v>
      </c>
      <c r="H1345" t="str">
        <f t="shared" si="186"/>
        <v>夜音主动技能1等级19</v>
      </c>
      <c r="I1345" t="str">
        <f t="shared" si="187"/>
        <v>夜音主动技能1等级20</v>
      </c>
      <c r="J1345" s="1">
        <v>1339</v>
      </c>
      <c r="K1345" s="1" t="e">
        <f>VLOOKUP(H1345,主动技能!$A:$B,2,FALSE)</f>
        <v>#N/A</v>
      </c>
      <c r="L1345" s="1">
        <f>_xlfn.IFNA(VLOOKUP(I1345,主动技能!$A:$B,2,FALSE),0)</f>
        <v>0</v>
      </c>
      <c r="M1345">
        <f t="shared" si="188"/>
        <v>57</v>
      </c>
      <c r="N1345" s="1" t="s">
        <v>249</v>
      </c>
      <c r="O1345" s="1">
        <f t="shared" si="189"/>
        <v>151</v>
      </c>
      <c r="P1345" s="1" t="s">
        <v>250</v>
      </c>
      <c r="Q1345" s="1" t="s">
        <v>250</v>
      </c>
    </row>
    <row r="1346" spans="2:17" x14ac:dyDescent="0.15">
      <c r="B1346" s="8" t="str">
        <f>VLOOKUP(G1346,角色!A:B,2,FALSE)</f>
        <v>夜音</v>
      </c>
      <c r="C1346" s="8" t="str">
        <f t="shared" si="181"/>
        <v>主动技能1</v>
      </c>
      <c r="D1346" s="8">
        <f t="shared" si="183"/>
        <v>20</v>
      </c>
      <c r="E1346" s="8">
        <f t="shared" si="184"/>
        <v>21</v>
      </c>
      <c r="F1346" s="8">
        <f t="shared" si="185"/>
        <v>1</v>
      </c>
      <c r="G1346" s="8">
        <f t="shared" si="182"/>
        <v>23</v>
      </c>
      <c r="H1346" t="str">
        <f t="shared" si="186"/>
        <v>夜音主动技能1等级20</v>
      </c>
      <c r="I1346" t="str">
        <f t="shared" si="187"/>
        <v>夜音主动技能1等级21</v>
      </c>
      <c r="J1346" s="1">
        <v>1340</v>
      </c>
      <c r="K1346" s="1" t="e">
        <f>VLOOKUP(H1346,主动技能!$A:$B,2,FALSE)</f>
        <v>#N/A</v>
      </c>
      <c r="L1346" s="1">
        <f>_xlfn.IFNA(VLOOKUP(I1346,主动技能!$A:$B,2,FALSE),0)</f>
        <v>0</v>
      </c>
      <c r="M1346">
        <f t="shared" si="188"/>
        <v>60</v>
      </c>
      <c r="N1346" s="1" t="s">
        <v>249</v>
      </c>
      <c r="O1346" s="1">
        <f t="shared" si="189"/>
        <v>152</v>
      </c>
      <c r="P1346" s="1" t="s">
        <v>250</v>
      </c>
      <c r="Q1346" s="1" t="s">
        <v>250</v>
      </c>
    </row>
    <row r="1347" spans="2:17" x14ac:dyDescent="0.15">
      <c r="B1347" s="8" t="str">
        <f>VLOOKUP(G1347,角色!A:B,2,FALSE)</f>
        <v>夜音</v>
      </c>
      <c r="C1347" s="8" t="str">
        <f t="shared" si="181"/>
        <v>主动技能2</v>
      </c>
      <c r="D1347" s="8">
        <f t="shared" si="183"/>
        <v>1</v>
      </c>
      <c r="E1347" s="8">
        <f t="shared" si="184"/>
        <v>2</v>
      </c>
      <c r="F1347" s="8">
        <f t="shared" si="185"/>
        <v>2</v>
      </c>
      <c r="G1347" s="8">
        <f t="shared" si="182"/>
        <v>23</v>
      </c>
      <c r="H1347" t="str">
        <f t="shared" si="186"/>
        <v>夜音主动技能2等级1</v>
      </c>
      <c r="I1347" t="str">
        <f t="shared" si="187"/>
        <v>夜音主动技能2等级2</v>
      </c>
      <c r="J1347" s="1">
        <v>1341</v>
      </c>
      <c r="K1347" s="1" t="e">
        <f>VLOOKUP(H1347,主动技能!$A:$B,2,FALSE)</f>
        <v>#N/A</v>
      </c>
      <c r="L1347" s="1">
        <f>_xlfn.IFNA(VLOOKUP(I1347,主动技能!$A:$B,2,FALSE),0)</f>
        <v>0</v>
      </c>
      <c r="M1347">
        <f t="shared" si="188"/>
        <v>3</v>
      </c>
      <c r="N1347" s="1" t="s">
        <v>249</v>
      </c>
      <c r="O1347" s="1">
        <f t="shared" si="189"/>
        <v>153</v>
      </c>
      <c r="P1347" s="1" t="s">
        <v>250</v>
      </c>
      <c r="Q1347" s="1" t="s">
        <v>250</v>
      </c>
    </row>
    <row r="1348" spans="2:17" x14ac:dyDescent="0.15">
      <c r="B1348" s="8" t="str">
        <f>VLOOKUP(G1348,角色!A:B,2,FALSE)</f>
        <v>夜音</v>
      </c>
      <c r="C1348" s="8" t="str">
        <f t="shared" si="181"/>
        <v>主动技能2</v>
      </c>
      <c r="D1348" s="8">
        <f t="shared" si="183"/>
        <v>2</v>
      </c>
      <c r="E1348" s="8">
        <f t="shared" si="184"/>
        <v>3</v>
      </c>
      <c r="F1348" s="8">
        <f t="shared" si="185"/>
        <v>2</v>
      </c>
      <c r="G1348" s="8">
        <f t="shared" si="182"/>
        <v>23</v>
      </c>
      <c r="H1348" t="str">
        <f t="shared" si="186"/>
        <v>夜音主动技能2等级2</v>
      </c>
      <c r="I1348" t="str">
        <f t="shared" si="187"/>
        <v>夜音主动技能2等级3</v>
      </c>
      <c r="J1348" s="1">
        <v>1342</v>
      </c>
      <c r="K1348" s="1" t="e">
        <f>VLOOKUP(H1348,主动技能!$A:$B,2,FALSE)</f>
        <v>#N/A</v>
      </c>
      <c r="L1348" s="1">
        <f>_xlfn.IFNA(VLOOKUP(I1348,主动技能!$A:$B,2,FALSE),0)</f>
        <v>0</v>
      </c>
      <c r="M1348">
        <f t="shared" si="188"/>
        <v>6</v>
      </c>
      <c r="N1348" s="1" t="s">
        <v>249</v>
      </c>
      <c r="O1348" s="1">
        <f t="shared" si="189"/>
        <v>154</v>
      </c>
      <c r="P1348" s="1" t="s">
        <v>250</v>
      </c>
      <c r="Q1348" s="1" t="s">
        <v>250</v>
      </c>
    </row>
    <row r="1349" spans="2:17" x14ac:dyDescent="0.15">
      <c r="B1349" s="8" t="str">
        <f>VLOOKUP(G1349,角色!A:B,2,FALSE)</f>
        <v>夜音</v>
      </c>
      <c r="C1349" s="8" t="str">
        <f t="shared" si="181"/>
        <v>主动技能2</v>
      </c>
      <c r="D1349" s="8">
        <f t="shared" si="183"/>
        <v>3</v>
      </c>
      <c r="E1349" s="8">
        <f t="shared" si="184"/>
        <v>4</v>
      </c>
      <c r="F1349" s="8">
        <f t="shared" si="185"/>
        <v>2</v>
      </c>
      <c r="G1349" s="8">
        <f t="shared" si="182"/>
        <v>23</v>
      </c>
      <c r="H1349" t="str">
        <f t="shared" si="186"/>
        <v>夜音主动技能2等级3</v>
      </c>
      <c r="I1349" t="str">
        <f t="shared" si="187"/>
        <v>夜音主动技能2等级4</v>
      </c>
      <c r="J1349" s="1">
        <v>1343</v>
      </c>
      <c r="K1349" s="1" t="e">
        <f>VLOOKUP(H1349,主动技能!$A:$B,2,FALSE)</f>
        <v>#N/A</v>
      </c>
      <c r="L1349" s="1">
        <f>_xlfn.IFNA(VLOOKUP(I1349,主动技能!$A:$B,2,FALSE),0)</f>
        <v>0</v>
      </c>
      <c r="M1349">
        <f t="shared" si="188"/>
        <v>9</v>
      </c>
      <c r="N1349" s="1" t="s">
        <v>249</v>
      </c>
      <c r="O1349" s="1">
        <f t="shared" si="189"/>
        <v>155</v>
      </c>
      <c r="P1349" s="1" t="s">
        <v>250</v>
      </c>
      <c r="Q1349" s="1" t="s">
        <v>250</v>
      </c>
    </row>
    <row r="1350" spans="2:17" x14ac:dyDescent="0.15">
      <c r="B1350" s="8" t="str">
        <f>VLOOKUP(G1350,角色!A:B,2,FALSE)</f>
        <v>夜音</v>
      </c>
      <c r="C1350" s="8" t="str">
        <f t="shared" si="181"/>
        <v>主动技能2</v>
      </c>
      <c r="D1350" s="8">
        <f t="shared" si="183"/>
        <v>4</v>
      </c>
      <c r="E1350" s="8">
        <f t="shared" si="184"/>
        <v>5</v>
      </c>
      <c r="F1350" s="8">
        <f t="shared" si="185"/>
        <v>2</v>
      </c>
      <c r="G1350" s="8">
        <f t="shared" si="182"/>
        <v>23</v>
      </c>
      <c r="H1350" t="str">
        <f t="shared" si="186"/>
        <v>夜音主动技能2等级4</v>
      </c>
      <c r="I1350" t="str">
        <f t="shared" si="187"/>
        <v>夜音主动技能2等级5</v>
      </c>
      <c r="J1350" s="1">
        <v>1344</v>
      </c>
      <c r="K1350" s="1" t="e">
        <f>VLOOKUP(H1350,主动技能!$A:$B,2,FALSE)</f>
        <v>#N/A</v>
      </c>
      <c r="L1350" s="1">
        <f>_xlfn.IFNA(VLOOKUP(I1350,主动技能!$A:$B,2,FALSE),0)</f>
        <v>0</v>
      </c>
      <c r="M1350">
        <f t="shared" si="188"/>
        <v>12</v>
      </c>
      <c r="N1350" s="1" t="s">
        <v>249</v>
      </c>
      <c r="O1350" s="1">
        <f t="shared" si="189"/>
        <v>156</v>
      </c>
      <c r="P1350" s="1" t="s">
        <v>250</v>
      </c>
      <c r="Q1350" s="1" t="s">
        <v>250</v>
      </c>
    </row>
    <row r="1351" spans="2:17" x14ac:dyDescent="0.15">
      <c r="B1351" s="8" t="str">
        <f>VLOOKUP(G1351,角色!A:B,2,FALSE)</f>
        <v>夜音</v>
      </c>
      <c r="C1351" s="8" t="str">
        <f t="shared" si="181"/>
        <v>主动技能2</v>
      </c>
      <c r="D1351" s="8">
        <f t="shared" si="183"/>
        <v>5</v>
      </c>
      <c r="E1351" s="8">
        <f t="shared" si="184"/>
        <v>6</v>
      </c>
      <c r="F1351" s="8">
        <f t="shared" si="185"/>
        <v>2</v>
      </c>
      <c r="G1351" s="8">
        <f t="shared" si="182"/>
        <v>23</v>
      </c>
      <c r="H1351" t="str">
        <f t="shared" si="186"/>
        <v>夜音主动技能2等级5</v>
      </c>
      <c r="I1351" t="str">
        <f t="shared" si="187"/>
        <v>夜音主动技能2等级6</v>
      </c>
      <c r="J1351" s="1">
        <v>1345</v>
      </c>
      <c r="K1351" s="1" t="e">
        <f>VLOOKUP(H1351,主动技能!$A:$B,2,FALSE)</f>
        <v>#N/A</v>
      </c>
      <c r="L1351" s="1">
        <f>_xlfn.IFNA(VLOOKUP(I1351,主动技能!$A:$B,2,FALSE),0)</f>
        <v>0</v>
      </c>
      <c r="M1351">
        <f t="shared" si="188"/>
        <v>15</v>
      </c>
      <c r="N1351" s="1" t="s">
        <v>249</v>
      </c>
      <c r="O1351" s="1">
        <f t="shared" si="189"/>
        <v>157</v>
      </c>
      <c r="P1351" s="1" t="s">
        <v>250</v>
      </c>
      <c r="Q1351" s="1" t="s">
        <v>250</v>
      </c>
    </row>
    <row r="1352" spans="2:17" x14ac:dyDescent="0.15">
      <c r="B1352" s="8" t="str">
        <f>VLOOKUP(G1352,角色!A:B,2,FALSE)</f>
        <v>夜音</v>
      </c>
      <c r="C1352" s="8" t="str">
        <f t="shared" ref="C1352:C1415" si="190">C$4&amp;F1352</f>
        <v>主动技能2</v>
      </c>
      <c r="D1352" s="8">
        <f t="shared" si="183"/>
        <v>6</v>
      </c>
      <c r="E1352" s="8">
        <f t="shared" si="184"/>
        <v>7</v>
      </c>
      <c r="F1352" s="8">
        <f t="shared" si="185"/>
        <v>2</v>
      </c>
      <c r="G1352" s="8">
        <f t="shared" ref="G1352:G1415" si="191">IF((F1352=1)*(D1352=1),G1351+1,G1351)</f>
        <v>23</v>
      </c>
      <c r="H1352" t="str">
        <f t="shared" si="186"/>
        <v>夜音主动技能2等级6</v>
      </c>
      <c r="I1352" t="str">
        <f t="shared" si="187"/>
        <v>夜音主动技能2等级7</v>
      </c>
      <c r="J1352" s="1">
        <v>1346</v>
      </c>
      <c r="K1352" s="1" t="e">
        <f>VLOOKUP(H1352,主动技能!$A:$B,2,FALSE)</f>
        <v>#N/A</v>
      </c>
      <c r="L1352" s="1">
        <f>_xlfn.IFNA(VLOOKUP(I1352,主动技能!$A:$B,2,FALSE),0)</f>
        <v>0</v>
      </c>
      <c r="M1352">
        <f t="shared" si="188"/>
        <v>18</v>
      </c>
      <c r="N1352" s="1" t="s">
        <v>249</v>
      </c>
      <c r="O1352" s="1">
        <f t="shared" si="189"/>
        <v>158</v>
      </c>
      <c r="P1352" s="1" t="s">
        <v>250</v>
      </c>
      <c r="Q1352" s="1" t="s">
        <v>250</v>
      </c>
    </row>
    <row r="1353" spans="2:17" x14ac:dyDescent="0.15">
      <c r="B1353" s="8" t="str">
        <f>VLOOKUP(G1353,角色!A:B,2,FALSE)</f>
        <v>夜音</v>
      </c>
      <c r="C1353" s="8" t="str">
        <f t="shared" si="190"/>
        <v>主动技能2</v>
      </c>
      <c r="D1353" s="8">
        <f t="shared" ref="D1353:D1416" si="192">IF(D1352=D$5,1,D1352+1)</f>
        <v>7</v>
      </c>
      <c r="E1353" s="8">
        <f t="shared" ref="E1353:E1416" si="193">IF(E1352=E$5,2,E1352+1)</f>
        <v>8</v>
      </c>
      <c r="F1353" s="8">
        <f t="shared" ref="F1353:F1416" si="194">IF(D1353=1,IF(F1352=$F$5,1,F1352+1),F1352)</f>
        <v>2</v>
      </c>
      <c r="G1353" s="8">
        <f t="shared" si="191"/>
        <v>23</v>
      </c>
      <c r="H1353" t="str">
        <f t="shared" si="186"/>
        <v>夜音主动技能2等级7</v>
      </c>
      <c r="I1353" t="str">
        <f t="shared" si="187"/>
        <v>夜音主动技能2等级8</v>
      </c>
      <c r="J1353" s="1">
        <v>1347</v>
      </c>
      <c r="K1353" s="1" t="e">
        <f>VLOOKUP(H1353,主动技能!$A:$B,2,FALSE)</f>
        <v>#N/A</v>
      </c>
      <c r="L1353" s="1">
        <f>_xlfn.IFNA(VLOOKUP(I1353,主动技能!$A:$B,2,FALSE),0)</f>
        <v>0</v>
      </c>
      <c r="M1353">
        <f t="shared" si="188"/>
        <v>21</v>
      </c>
      <c r="N1353" s="1" t="s">
        <v>249</v>
      </c>
      <c r="O1353" s="1">
        <f t="shared" si="189"/>
        <v>159</v>
      </c>
      <c r="P1353" s="1" t="s">
        <v>250</v>
      </c>
      <c r="Q1353" s="1" t="s">
        <v>250</v>
      </c>
    </row>
    <row r="1354" spans="2:17" x14ac:dyDescent="0.15">
      <c r="B1354" s="8" t="str">
        <f>VLOOKUP(G1354,角色!A:B,2,FALSE)</f>
        <v>夜音</v>
      </c>
      <c r="C1354" s="8" t="str">
        <f t="shared" si="190"/>
        <v>主动技能2</v>
      </c>
      <c r="D1354" s="8">
        <f t="shared" si="192"/>
        <v>8</v>
      </c>
      <c r="E1354" s="8">
        <f t="shared" si="193"/>
        <v>9</v>
      </c>
      <c r="F1354" s="8">
        <f t="shared" si="194"/>
        <v>2</v>
      </c>
      <c r="G1354" s="8">
        <f t="shared" si="191"/>
        <v>23</v>
      </c>
      <c r="H1354" t="str">
        <f t="shared" si="186"/>
        <v>夜音主动技能2等级8</v>
      </c>
      <c r="I1354" t="str">
        <f t="shared" si="187"/>
        <v>夜音主动技能2等级9</v>
      </c>
      <c r="J1354" s="1">
        <v>1348</v>
      </c>
      <c r="K1354" s="1" t="e">
        <f>VLOOKUP(H1354,主动技能!$A:$B,2,FALSE)</f>
        <v>#N/A</v>
      </c>
      <c r="L1354" s="1">
        <f>_xlfn.IFNA(VLOOKUP(I1354,主动技能!$A:$B,2,FALSE),0)</f>
        <v>0</v>
      </c>
      <c r="M1354">
        <f t="shared" si="188"/>
        <v>24</v>
      </c>
      <c r="N1354" s="1" t="s">
        <v>249</v>
      </c>
      <c r="O1354" s="1">
        <f t="shared" si="189"/>
        <v>160</v>
      </c>
      <c r="P1354" s="1" t="s">
        <v>250</v>
      </c>
      <c r="Q1354" s="1" t="s">
        <v>250</v>
      </c>
    </row>
    <row r="1355" spans="2:17" x14ac:dyDescent="0.15">
      <c r="B1355" s="8" t="str">
        <f>VLOOKUP(G1355,角色!A:B,2,FALSE)</f>
        <v>夜音</v>
      </c>
      <c r="C1355" s="8" t="str">
        <f t="shared" si="190"/>
        <v>主动技能2</v>
      </c>
      <c r="D1355" s="8">
        <f t="shared" si="192"/>
        <v>9</v>
      </c>
      <c r="E1355" s="8">
        <f t="shared" si="193"/>
        <v>10</v>
      </c>
      <c r="F1355" s="8">
        <f t="shared" si="194"/>
        <v>2</v>
      </c>
      <c r="G1355" s="8">
        <f t="shared" si="191"/>
        <v>23</v>
      </c>
      <c r="H1355" t="str">
        <f t="shared" si="186"/>
        <v>夜音主动技能2等级9</v>
      </c>
      <c r="I1355" t="str">
        <f t="shared" si="187"/>
        <v>夜音主动技能2等级10</v>
      </c>
      <c r="J1355" s="1">
        <v>1349</v>
      </c>
      <c r="K1355" s="1" t="e">
        <f>VLOOKUP(H1355,主动技能!$A:$B,2,FALSE)</f>
        <v>#N/A</v>
      </c>
      <c r="L1355" s="1">
        <f>_xlfn.IFNA(VLOOKUP(I1355,主动技能!$A:$B,2,FALSE),0)</f>
        <v>0</v>
      </c>
      <c r="M1355">
        <f t="shared" si="188"/>
        <v>27</v>
      </c>
      <c r="N1355" s="1" t="s">
        <v>249</v>
      </c>
      <c r="O1355" s="1">
        <f t="shared" si="189"/>
        <v>161</v>
      </c>
      <c r="P1355" s="1" t="s">
        <v>250</v>
      </c>
      <c r="Q1355" s="1" t="s">
        <v>250</v>
      </c>
    </row>
    <row r="1356" spans="2:17" x14ac:dyDescent="0.15">
      <c r="B1356" s="8" t="str">
        <f>VLOOKUP(G1356,角色!A:B,2,FALSE)</f>
        <v>夜音</v>
      </c>
      <c r="C1356" s="8" t="str">
        <f t="shared" si="190"/>
        <v>主动技能2</v>
      </c>
      <c r="D1356" s="8">
        <f t="shared" si="192"/>
        <v>10</v>
      </c>
      <c r="E1356" s="8">
        <f t="shared" si="193"/>
        <v>11</v>
      </c>
      <c r="F1356" s="8">
        <f t="shared" si="194"/>
        <v>2</v>
      </c>
      <c r="G1356" s="8">
        <f t="shared" si="191"/>
        <v>23</v>
      </c>
      <c r="H1356" t="str">
        <f t="shared" si="186"/>
        <v>夜音主动技能2等级10</v>
      </c>
      <c r="I1356" t="str">
        <f t="shared" si="187"/>
        <v>夜音主动技能2等级11</v>
      </c>
      <c r="J1356" s="1">
        <v>1350</v>
      </c>
      <c r="K1356" s="1" t="e">
        <f>VLOOKUP(H1356,主动技能!$A:$B,2,FALSE)</f>
        <v>#N/A</v>
      </c>
      <c r="L1356" s="1">
        <f>_xlfn.IFNA(VLOOKUP(I1356,主动技能!$A:$B,2,FALSE),0)</f>
        <v>0</v>
      </c>
      <c r="M1356">
        <f t="shared" si="188"/>
        <v>30</v>
      </c>
      <c r="N1356" s="1" t="s">
        <v>249</v>
      </c>
      <c r="O1356" s="1">
        <f t="shared" si="189"/>
        <v>162</v>
      </c>
      <c r="P1356" s="1" t="s">
        <v>250</v>
      </c>
      <c r="Q1356" s="1" t="s">
        <v>250</v>
      </c>
    </row>
    <row r="1357" spans="2:17" x14ac:dyDescent="0.15">
      <c r="B1357" s="8" t="str">
        <f>VLOOKUP(G1357,角色!A:B,2,FALSE)</f>
        <v>夜音</v>
      </c>
      <c r="C1357" s="8" t="str">
        <f t="shared" si="190"/>
        <v>主动技能2</v>
      </c>
      <c r="D1357" s="8">
        <f t="shared" si="192"/>
        <v>11</v>
      </c>
      <c r="E1357" s="8">
        <f t="shared" si="193"/>
        <v>12</v>
      </c>
      <c r="F1357" s="8">
        <f t="shared" si="194"/>
        <v>2</v>
      </c>
      <c r="G1357" s="8">
        <f t="shared" si="191"/>
        <v>23</v>
      </c>
      <c r="H1357" t="str">
        <f t="shared" si="186"/>
        <v>夜音主动技能2等级11</v>
      </c>
      <c r="I1357" t="str">
        <f t="shared" si="187"/>
        <v>夜音主动技能2等级12</v>
      </c>
      <c r="J1357" s="1">
        <v>1351</v>
      </c>
      <c r="K1357" s="1" t="e">
        <f>VLOOKUP(H1357,主动技能!$A:$B,2,FALSE)</f>
        <v>#N/A</v>
      </c>
      <c r="L1357" s="1">
        <f>_xlfn.IFNA(VLOOKUP(I1357,主动技能!$A:$B,2,FALSE),0)</f>
        <v>0</v>
      </c>
      <c r="M1357">
        <f t="shared" si="188"/>
        <v>33</v>
      </c>
      <c r="N1357" s="1" t="s">
        <v>249</v>
      </c>
      <c r="O1357" s="1">
        <f t="shared" si="189"/>
        <v>163</v>
      </c>
      <c r="P1357" s="1" t="s">
        <v>250</v>
      </c>
      <c r="Q1357" s="1" t="s">
        <v>250</v>
      </c>
    </row>
    <row r="1358" spans="2:17" x14ac:dyDescent="0.15">
      <c r="B1358" s="8" t="str">
        <f>VLOOKUP(G1358,角色!A:B,2,FALSE)</f>
        <v>夜音</v>
      </c>
      <c r="C1358" s="8" t="str">
        <f t="shared" si="190"/>
        <v>主动技能2</v>
      </c>
      <c r="D1358" s="8">
        <f t="shared" si="192"/>
        <v>12</v>
      </c>
      <c r="E1358" s="8">
        <f t="shared" si="193"/>
        <v>13</v>
      </c>
      <c r="F1358" s="8">
        <f t="shared" si="194"/>
        <v>2</v>
      </c>
      <c r="G1358" s="8">
        <f t="shared" si="191"/>
        <v>23</v>
      </c>
      <c r="H1358" t="str">
        <f t="shared" si="186"/>
        <v>夜音主动技能2等级12</v>
      </c>
      <c r="I1358" t="str">
        <f t="shared" si="187"/>
        <v>夜音主动技能2等级13</v>
      </c>
      <c r="J1358" s="1">
        <v>1352</v>
      </c>
      <c r="K1358" s="1" t="e">
        <f>VLOOKUP(H1358,主动技能!$A:$B,2,FALSE)</f>
        <v>#N/A</v>
      </c>
      <c r="L1358" s="1">
        <f>_xlfn.IFNA(VLOOKUP(I1358,主动技能!$A:$B,2,FALSE),0)</f>
        <v>0</v>
      </c>
      <c r="M1358">
        <f t="shared" si="188"/>
        <v>36</v>
      </c>
      <c r="N1358" s="1" t="s">
        <v>249</v>
      </c>
      <c r="O1358" s="1">
        <f t="shared" si="189"/>
        <v>164</v>
      </c>
      <c r="P1358" s="1" t="s">
        <v>250</v>
      </c>
      <c r="Q1358" s="1" t="s">
        <v>250</v>
      </c>
    </row>
    <row r="1359" spans="2:17" x14ac:dyDescent="0.15">
      <c r="B1359" s="8" t="str">
        <f>VLOOKUP(G1359,角色!A:B,2,FALSE)</f>
        <v>夜音</v>
      </c>
      <c r="C1359" s="8" t="str">
        <f t="shared" si="190"/>
        <v>主动技能2</v>
      </c>
      <c r="D1359" s="8">
        <f t="shared" si="192"/>
        <v>13</v>
      </c>
      <c r="E1359" s="8">
        <f t="shared" si="193"/>
        <v>14</v>
      </c>
      <c r="F1359" s="8">
        <f t="shared" si="194"/>
        <v>2</v>
      </c>
      <c r="G1359" s="8">
        <f t="shared" si="191"/>
        <v>23</v>
      </c>
      <c r="H1359" t="str">
        <f t="shared" si="186"/>
        <v>夜音主动技能2等级13</v>
      </c>
      <c r="I1359" t="str">
        <f t="shared" si="187"/>
        <v>夜音主动技能2等级14</v>
      </c>
      <c r="J1359" s="1">
        <v>1353</v>
      </c>
      <c r="K1359" s="1" t="e">
        <f>VLOOKUP(H1359,主动技能!$A:$B,2,FALSE)</f>
        <v>#N/A</v>
      </c>
      <c r="L1359" s="1">
        <f>_xlfn.IFNA(VLOOKUP(I1359,主动技能!$A:$B,2,FALSE),0)</f>
        <v>0</v>
      </c>
      <c r="M1359">
        <f t="shared" si="188"/>
        <v>39</v>
      </c>
      <c r="N1359" s="1" t="s">
        <v>249</v>
      </c>
      <c r="O1359" s="1">
        <f t="shared" si="189"/>
        <v>165</v>
      </c>
      <c r="P1359" s="1" t="s">
        <v>250</v>
      </c>
      <c r="Q1359" s="1" t="s">
        <v>250</v>
      </c>
    </row>
    <row r="1360" spans="2:17" x14ac:dyDescent="0.15">
      <c r="B1360" s="8" t="str">
        <f>VLOOKUP(G1360,角色!A:B,2,FALSE)</f>
        <v>夜音</v>
      </c>
      <c r="C1360" s="8" t="str">
        <f t="shared" si="190"/>
        <v>主动技能2</v>
      </c>
      <c r="D1360" s="8">
        <f t="shared" si="192"/>
        <v>14</v>
      </c>
      <c r="E1360" s="8">
        <f t="shared" si="193"/>
        <v>15</v>
      </c>
      <c r="F1360" s="8">
        <f t="shared" si="194"/>
        <v>2</v>
      </c>
      <c r="G1360" s="8">
        <f t="shared" si="191"/>
        <v>23</v>
      </c>
      <c r="H1360" t="str">
        <f t="shared" si="186"/>
        <v>夜音主动技能2等级14</v>
      </c>
      <c r="I1360" t="str">
        <f t="shared" si="187"/>
        <v>夜音主动技能2等级15</v>
      </c>
      <c r="J1360" s="1">
        <v>1354</v>
      </c>
      <c r="K1360" s="1" t="e">
        <f>VLOOKUP(H1360,主动技能!$A:$B,2,FALSE)</f>
        <v>#N/A</v>
      </c>
      <c r="L1360" s="1">
        <f>_xlfn.IFNA(VLOOKUP(I1360,主动技能!$A:$B,2,FALSE),0)</f>
        <v>0</v>
      </c>
      <c r="M1360">
        <f t="shared" si="188"/>
        <v>42</v>
      </c>
      <c r="N1360" s="1" t="s">
        <v>249</v>
      </c>
      <c r="O1360" s="1">
        <f t="shared" si="189"/>
        <v>166</v>
      </c>
      <c r="P1360" s="1" t="s">
        <v>250</v>
      </c>
      <c r="Q1360" s="1" t="s">
        <v>250</v>
      </c>
    </row>
    <row r="1361" spans="2:17" x14ac:dyDescent="0.15">
      <c r="B1361" s="8" t="str">
        <f>VLOOKUP(G1361,角色!A:B,2,FALSE)</f>
        <v>夜音</v>
      </c>
      <c r="C1361" s="8" t="str">
        <f t="shared" si="190"/>
        <v>主动技能2</v>
      </c>
      <c r="D1361" s="8">
        <f t="shared" si="192"/>
        <v>15</v>
      </c>
      <c r="E1361" s="8">
        <f t="shared" si="193"/>
        <v>16</v>
      </c>
      <c r="F1361" s="8">
        <f t="shared" si="194"/>
        <v>2</v>
      </c>
      <c r="G1361" s="8">
        <f t="shared" si="191"/>
        <v>23</v>
      </c>
      <c r="H1361" t="str">
        <f t="shared" si="186"/>
        <v>夜音主动技能2等级15</v>
      </c>
      <c r="I1361" t="str">
        <f t="shared" si="187"/>
        <v>夜音主动技能2等级16</v>
      </c>
      <c r="J1361" s="1">
        <v>1355</v>
      </c>
      <c r="K1361" s="1" t="e">
        <f>VLOOKUP(H1361,主动技能!$A:$B,2,FALSE)</f>
        <v>#N/A</v>
      </c>
      <c r="L1361" s="1">
        <f>_xlfn.IFNA(VLOOKUP(I1361,主动技能!$A:$B,2,FALSE),0)</f>
        <v>0</v>
      </c>
      <c r="M1361">
        <f t="shared" si="188"/>
        <v>45</v>
      </c>
      <c r="N1361" s="1" t="s">
        <v>249</v>
      </c>
      <c r="O1361" s="1">
        <f t="shared" si="189"/>
        <v>167</v>
      </c>
      <c r="P1361" s="1" t="s">
        <v>250</v>
      </c>
      <c r="Q1361" s="1" t="s">
        <v>250</v>
      </c>
    </row>
    <row r="1362" spans="2:17" x14ac:dyDescent="0.15">
      <c r="B1362" s="8" t="str">
        <f>VLOOKUP(G1362,角色!A:B,2,FALSE)</f>
        <v>夜音</v>
      </c>
      <c r="C1362" s="8" t="str">
        <f t="shared" si="190"/>
        <v>主动技能2</v>
      </c>
      <c r="D1362" s="8">
        <f t="shared" si="192"/>
        <v>16</v>
      </c>
      <c r="E1362" s="8">
        <f t="shared" si="193"/>
        <v>17</v>
      </c>
      <c r="F1362" s="8">
        <f t="shared" si="194"/>
        <v>2</v>
      </c>
      <c r="G1362" s="8">
        <f t="shared" si="191"/>
        <v>23</v>
      </c>
      <c r="H1362" t="str">
        <f t="shared" si="186"/>
        <v>夜音主动技能2等级16</v>
      </c>
      <c r="I1362" t="str">
        <f t="shared" si="187"/>
        <v>夜音主动技能2等级17</v>
      </c>
      <c r="J1362" s="1">
        <v>1356</v>
      </c>
      <c r="K1362" s="1" t="e">
        <f>VLOOKUP(H1362,主动技能!$A:$B,2,FALSE)</f>
        <v>#N/A</v>
      </c>
      <c r="L1362" s="1">
        <f>_xlfn.IFNA(VLOOKUP(I1362,主动技能!$A:$B,2,FALSE),0)</f>
        <v>0</v>
      </c>
      <c r="M1362">
        <f t="shared" si="188"/>
        <v>48</v>
      </c>
      <c r="N1362" s="1" t="s">
        <v>249</v>
      </c>
      <c r="O1362" s="1">
        <f t="shared" si="189"/>
        <v>168</v>
      </c>
      <c r="P1362" s="1" t="s">
        <v>250</v>
      </c>
      <c r="Q1362" s="1" t="s">
        <v>250</v>
      </c>
    </row>
    <row r="1363" spans="2:17" x14ac:dyDescent="0.15">
      <c r="B1363" s="8" t="str">
        <f>VLOOKUP(G1363,角色!A:B,2,FALSE)</f>
        <v>夜音</v>
      </c>
      <c r="C1363" s="8" t="str">
        <f t="shared" si="190"/>
        <v>主动技能2</v>
      </c>
      <c r="D1363" s="8">
        <f t="shared" si="192"/>
        <v>17</v>
      </c>
      <c r="E1363" s="8">
        <f t="shared" si="193"/>
        <v>18</v>
      </c>
      <c r="F1363" s="8">
        <f t="shared" si="194"/>
        <v>2</v>
      </c>
      <c r="G1363" s="8">
        <f t="shared" si="191"/>
        <v>23</v>
      </c>
      <c r="H1363" t="str">
        <f t="shared" si="186"/>
        <v>夜音主动技能2等级17</v>
      </c>
      <c r="I1363" t="str">
        <f t="shared" si="187"/>
        <v>夜音主动技能2等级18</v>
      </c>
      <c r="J1363" s="1">
        <v>1357</v>
      </c>
      <c r="K1363" s="1" t="e">
        <f>VLOOKUP(H1363,主动技能!$A:$B,2,FALSE)</f>
        <v>#N/A</v>
      </c>
      <c r="L1363" s="1">
        <f>_xlfn.IFNA(VLOOKUP(I1363,主动技能!$A:$B,2,FALSE),0)</f>
        <v>0</v>
      </c>
      <c r="M1363">
        <f t="shared" si="188"/>
        <v>51</v>
      </c>
      <c r="N1363" s="1" t="s">
        <v>249</v>
      </c>
      <c r="O1363" s="1">
        <f t="shared" si="189"/>
        <v>169</v>
      </c>
      <c r="P1363" s="1" t="s">
        <v>250</v>
      </c>
      <c r="Q1363" s="1" t="s">
        <v>250</v>
      </c>
    </row>
    <row r="1364" spans="2:17" x14ac:dyDescent="0.15">
      <c r="B1364" s="8" t="str">
        <f>VLOOKUP(G1364,角色!A:B,2,FALSE)</f>
        <v>夜音</v>
      </c>
      <c r="C1364" s="8" t="str">
        <f t="shared" si="190"/>
        <v>主动技能2</v>
      </c>
      <c r="D1364" s="8">
        <f t="shared" si="192"/>
        <v>18</v>
      </c>
      <c r="E1364" s="8">
        <f t="shared" si="193"/>
        <v>19</v>
      </c>
      <c r="F1364" s="8">
        <f t="shared" si="194"/>
        <v>2</v>
      </c>
      <c r="G1364" s="8">
        <f t="shared" si="191"/>
        <v>23</v>
      </c>
      <c r="H1364" t="str">
        <f t="shared" si="186"/>
        <v>夜音主动技能2等级18</v>
      </c>
      <c r="I1364" t="str">
        <f t="shared" si="187"/>
        <v>夜音主动技能2等级19</v>
      </c>
      <c r="J1364" s="1">
        <v>1358</v>
      </c>
      <c r="K1364" s="1" t="e">
        <f>VLOOKUP(H1364,主动技能!$A:$B,2,FALSE)</f>
        <v>#N/A</v>
      </c>
      <c r="L1364" s="1">
        <f>_xlfn.IFNA(VLOOKUP(I1364,主动技能!$A:$B,2,FALSE),0)</f>
        <v>0</v>
      </c>
      <c r="M1364">
        <f t="shared" si="188"/>
        <v>54</v>
      </c>
      <c r="N1364" s="1" t="s">
        <v>249</v>
      </c>
      <c r="O1364" s="1">
        <f t="shared" si="189"/>
        <v>170</v>
      </c>
      <c r="P1364" s="1" t="s">
        <v>250</v>
      </c>
      <c r="Q1364" s="1" t="s">
        <v>250</v>
      </c>
    </row>
    <row r="1365" spans="2:17" x14ac:dyDescent="0.15">
      <c r="B1365" s="8" t="str">
        <f>VLOOKUP(G1365,角色!A:B,2,FALSE)</f>
        <v>夜音</v>
      </c>
      <c r="C1365" s="8" t="str">
        <f t="shared" si="190"/>
        <v>主动技能2</v>
      </c>
      <c r="D1365" s="8">
        <f t="shared" si="192"/>
        <v>19</v>
      </c>
      <c r="E1365" s="8">
        <f t="shared" si="193"/>
        <v>20</v>
      </c>
      <c r="F1365" s="8">
        <f t="shared" si="194"/>
        <v>2</v>
      </c>
      <c r="G1365" s="8">
        <f t="shared" si="191"/>
        <v>23</v>
      </c>
      <c r="H1365" t="str">
        <f t="shared" si="186"/>
        <v>夜音主动技能2等级19</v>
      </c>
      <c r="I1365" t="str">
        <f t="shared" si="187"/>
        <v>夜音主动技能2等级20</v>
      </c>
      <c r="J1365" s="1">
        <v>1359</v>
      </c>
      <c r="K1365" s="1" t="e">
        <f>VLOOKUP(H1365,主动技能!$A:$B,2,FALSE)</f>
        <v>#N/A</v>
      </c>
      <c r="L1365" s="1">
        <f>_xlfn.IFNA(VLOOKUP(I1365,主动技能!$A:$B,2,FALSE),0)</f>
        <v>0</v>
      </c>
      <c r="M1365">
        <f t="shared" si="188"/>
        <v>57</v>
      </c>
      <c r="N1365" s="1" t="s">
        <v>249</v>
      </c>
      <c r="O1365" s="1">
        <f t="shared" si="189"/>
        <v>171</v>
      </c>
      <c r="P1365" s="1" t="s">
        <v>250</v>
      </c>
      <c r="Q1365" s="1" t="s">
        <v>250</v>
      </c>
    </row>
    <row r="1366" spans="2:17" x14ac:dyDescent="0.15">
      <c r="B1366" s="8" t="str">
        <f>VLOOKUP(G1366,角色!A:B,2,FALSE)</f>
        <v>夜音</v>
      </c>
      <c r="C1366" s="8" t="str">
        <f t="shared" si="190"/>
        <v>主动技能2</v>
      </c>
      <c r="D1366" s="8">
        <f t="shared" si="192"/>
        <v>20</v>
      </c>
      <c r="E1366" s="8">
        <f t="shared" si="193"/>
        <v>21</v>
      </c>
      <c r="F1366" s="8">
        <f t="shared" si="194"/>
        <v>2</v>
      </c>
      <c r="G1366" s="8">
        <f t="shared" si="191"/>
        <v>23</v>
      </c>
      <c r="H1366" t="str">
        <f t="shared" si="186"/>
        <v>夜音主动技能2等级20</v>
      </c>
      <c r="I1366" t="str">
        <f t="shared" si="187"/>
        <v>夜音主动技能2等级21</v>
      </c>
      <c r="J1366" s="1">
        <v>1360</v>
      </c>
      <c r="K1366" s="1" t="e">
        <f>VLOOKUP(H1366,主动技能!$A:$B,2,FALSE)</f>
        <v>#N/A</v>
      </c>
      <c r="L1366" s="1">
        <f>_xlfn.IFNA(VLOOKUP(I1366,主动技能!$A:$B,2,FALSE),0)</f>
        <v>0</v>
      </c>
      <c r="M1366">
        <f t="shared" si="188"/>
        <v>60</v>
      </c>
      <c r="N1366" s="1" t="s">
        <v>249</v>
      </c>
      <c r="O1366" s="1">
        <f t="shared" si="189"/>
        <v>172</v>
      </c>
      <c r="P1366" s="1" t="s">
        <v>250</v>
      </c>
      <c r="Q1366" s="1" t="s">
        <v>250</v>
      </c>
    </row>
    <row r="1367" spans="2:17" x14ac:dyDescent="0.15">
      <c r="B1367" s="8" t="str">
        <f>VLOOKUP(G1367,角色!A:B,2,FALSE)</f>
        <v>夜音</v>
      </c>
      <c r="C1367" s="8" t="str">
        <f t="shared" si="190"/>
        <v>主动技能3</v>
      </c>
      <c r="D1367" s="8">
        <f t="shared" si="192"/>
        <v>1</v>
      </c>
      <c r="E1367" s="8">
        <f t="shared" si="193"/>
        <v>2</v>
      </c>
      <c r="F1367" s="8">
        <f t="shared" si="194"/>
        <v>3</v>
      </c>
      <c r="G1367" s="8">
        <f t="shared" si="191"/>
        <v>23</v>
      </c>
      <c r="H1367" t="str">
        <f t="shared" si="186"/>
        <v>夜音主动技能3等级1</v>
      </c>
      <c r="I1367" t="str">
        <f t="shared" si="187"/>
        <v>夜音主动技能3等级2</v>
      </c>
      <c r="J1367" s="1">
        <v>1361</v>
      </c>
      <c r="K1367" s="1" t="e">
        <f>VLOOKUP(H1367,主动技能!$A:$B,2,FALSE)</f>
        <v>#N/A</v>
      </c>
      <c r="L1367" s="1">
        <f>_xlfn.IFNA(VLOOKUP(I1367,主动技能!$A:$B,2,FALSE),0)</f>
        <v>0</v>
      </c>
      <c r="M1367">
        <f t="shared" si="188"/>
        <v>3</v>
      </c>
      <c r="N1367" s="1" t="s">
        <v>249</v>
      </c>
      <c r="O1367" s="1">
        <f t="shared" si="189"/>
        <v>173</v>
      </c>
      <c r="P1367" s="1" t="s">
        <v>250</v>
      </c>
      <c r="Q1367" s="1" t="s">
        <v>250</v>
      </c>
    </row>
    <row r="1368" spans="2:17" x14ac:dyDescent="0.15">
      <c r="B1368" s="8" t="str">
        <f>VLOOKUP(G1368,角色!A:B,2,FALSE)</f>
        <v>夜音</v>
      </c>
      <c r="C1368" s="8" t="str">
        <f t="shared" si="190"/>
        <v>主动技能3</v>
      </c>
      <c r="D1368" s="8">
        <f t="shared" si="192"/>
        <v>2</v>
      </c>
      <c r="E1368" s="8">
        <f t="shared" si="193"/>
        <v>3</v>
      </c>
      <c r="F1368" s="8">
        <f t="shared" si="194"/>
        <v>3</v>
      </c>
      <c r="G1368" s="8">
        <f t="shared" si="191"/>
        <v>23</v>
      </c>
      <c r="H1368" t="str">
        <f t="shared" ref="H1368:H1431" si="195">$B1368&amp;$C1368&amp;D$6&amp;D1368</f>
        <v>夜音主动技能3等级2</v>
      </c>
      <c r="I1368" t="str">
        <f t="shared" ref="I1368:I1431" si="196">$B1368&amp;$C1368&amp;E$6&amp;E1368</f>
        <v>夜音主动技能3等级3</v>
      </c>
      <c r="J1368" s="1">
        <v>1362</v>
      </c>
      <c r="K1368" s="1" t="e">
        <f>VLOOKUP(H1368,主动技能!$A:$B,2,FALSE)</f>
        <v>#N/A</v>
      </c>
      <c r="L1368" s="1">
        <f>_xlfn.IFNA(VLOOKUP(I1368,主动技能!$A:$B,2,FALSE),0)</f>
        <v>0</v>
      </c>
      <c r="M1368">
        <f t="shared" si="188"/>
        <v>6</v>
      </c>
      <c r="N1368" s="1" t="s">
        <v>249</v>
      </c>
      <c r="O1368" s="1">
        <f t="shared" si="189"/>
        <v>174</v>
      </c>
      <c r="P1368" s="1" t="s">
        <v>250</v>
      </c>
      <c r="Q1368" s="1" t="s">
        <v>250</v>
      </c>
    </row>
    <row r="1369" spans="2:17" x14ac:dyDescent="0.15">
      <c r="B1369" s="8" t="str">
        <f>VLOOKUP(G1369,角色!A:B,2,FALSE)</f>
        <v>夜音</v>
      </c>
      <c r="C1369" s="8" t="str">
        <f t="shared" si="190"/>
        <v>主动技能3</v>
      </c>
      <c r="D1369" s="8">
        <f t="shared" si="192"/>
        <v>3</v>
      </c>
      <c r="E1369" s="8">
        <f t="shared" si="193"/>
        <v>4</v>
      </c>
      <c r="F1369" s="8">
        <f t="shared" si="194"/>
        <v>3</v>
      </c>
      <c r="G1369" s="8">
        <f t="shared" si="191"/>
        <v>23</v>
      </c>
      <c r="H1369" t="str">
        <f t="shared" si="195"/>
        <v>夜音主动技能3等级3</v>
      </c>
      <c r="I1369" t="str">
        <f t="shared" si="196"/>
        <v>夜音主动技能3等级4</v>
      </c>
      <c r="J1369" s="1">
        <v>1363</v>
      </c>
      <c r="K1369" s="1" t="e">
        <f>VLOOKUP(H1369,主动技能!$A:$B,2,FALSE)</f>
        <v>#N/A</v>
      </c>
      <c r="L1369" s="1">
        <f>_xlfn.IFNA(VLOOKUP(I1369,主动技能!$A:$B,2,FALSE),0)</f>
        <v>0</v>
      </c>
      <c r="M1369">
        <f t="shared" si="188"/>
        <v>9</v>
      </c>
      <c r="N1369" s="1" t="s">
        <v>249</v>
      </c>
      <c r="O1369" s="1">
        <f t="shared" si="189"/>
        <v>175</v>
      </c>
      <c r="P1369" s="1" t="s">
        <v>250</v>
      </c>
      <c r="Q1369" s="1" t="s">
        <v>250</v>
      </c>
    </row>
    <row r="1370" spans="2:17" x14ac:dyDescent="0.15">
      <c r="B1370" s="8" t="str">
        <f>VLOOKUP(G1370,角色!A:B,2,FALSE)</f>
        <v>夜音</v>
      </c>
      <c r="C1370" s="8" t="str">
        <f t="shared" si="190"/>
        <v>主动技能3</v>
      </c>
      <c r="D1370" s="8">
        <f t="shared" si="192"/>
        <v>4</v>
      </c>
      <c r="E1370" s="8">
        <f t="shared" si="193"/>
        <v>5</v>
      </c>
      <c r="F1370" s="8">
        <f t="shared" si="194"/>
        <v>3</v>
      </c>
      <c r="G1370" s="8">
        <f t="shared" si="191"/>
        <v>23</v>
      </c>
      <c r="H1370" t="str">
        <f t="shared" si="195"/>
        <v>夜音主动技能3等级4</v>
      </c>
      <c r="I1370" t="str">
        <f t="shared" si="196"/>
        <v>夜音主动技能3等级5</v>
      </c>
      <c r="J1370" s="1">
        <v>1364</v>
      </c>
      <c r="K1370" s="1" t="e">
        <f>VLOOKUP(H1370,主动技能!$A:$B,2,FALSE)</f>
        <v>#N/A</v>
      </c>
      <c r="L1370" s="1">
        <f>_xlfn.IFNA(VLOOKUP(I1370,主动技能!$A:$B,2,FALSE),0)</f>
        <v>0</v>
      </c>
      <c r="M1370">
        <f t="shared" si="188"/>
        <v>12</v>
      </c>
      <c r="N1370" s="1" t="s">
        <v>249</v>
      </c>
      <c r="O1370" s="1">
        <f t="shared" si="189"/>
        <v>176</v>
      </c>
      <c r="P1370" s="1" t="s">
        <v>250</v>
      </c>
      <c r="Q1370" s="1" t="s">
        <v>250</v>
      </c>
    </row>
    <row r="1371" spans="2:17" x14ac:dyDescent="0.15">
      <c r="B1371" s="8" t="str">
        <f>VLOOKUP(G1371,角色!A:B,2,FALSE)</f>
        <v>夜音</v>
      </c>
      <c r="C1371" s="8" t="str">
        <f t="shared" si="190"/>
        <v>主动技能3</v>
      </c>
      <c r="D1371" s="8">
        <f t="shared" si="192"/>
        <v>5</v>
      </c>
      <c r="E1371" s="8">
        <f t="shared" si="193"/>
        <v>6</v>
      </c>
      <c r="F1371" s="8">
        <f t="shared" si="194"/>
        <v>3</v>
      </c>
      <c r="G1371" s="8">
        <f t="shared" si="191"/>
        <v>23</v>
      </c>
      <c r="H1371" t="str">
        <f t="shared" si="195"/>
        <v>夜音主动技能3等级5</v>
      </c>
      <c r="I1371" t="str">
        <f t="shared" si="196"/>
        <v>夜音主动技能3等级6</v>
      </c>
      <c r="J1371" s="1">
        <v>1365</v>
      </c>
      <c r="K1371" s="1" t="e">
        <f>VLOOKUP(H1371,主动技能!$A:$B,2,FALSE)</f>
        <v>#N/A</v>
      </c>
      <c r="L1371" s="1">
        <f>_xlfn.IFNA(VLOOKUP(I1371,主动技能!$A:$B,2,FALSE),0)</f>
        <v>0</v>
      </c>
      <c r="M1371">
        <f t="shared" si="188"/>
        <v>15</v>
      </c>
      <c r="N1371" s="1" t="s">
        <v>249</v>
      </c>
      <c r="O1371" s="1">
        <f t="shared" si="189"/>
        <v>177</v>
      </c>
      <c r="P1371" s="1" t="s">
        <v>250</v>
      </c>
      <c r="Q1371" s="1" t="s">
        <v>250</v>
      </c>
    </row>
    <row r="1372" spans="2:17" x14ac:dyDescent="0.15">
      <c r="B1372" s="8" t="str">
        <f>VLOOKUP(G1372,角色!A:B,2,FALSE)</f>
        <v>夜音</v>
      </c>
      <c r="C1372" s="8" t="str">
        <f t="shared" si="190"/>
        <v>主动技能3</v>
      </c>
      <c r="D1372" s="8">
        <f t="shared" si="192"/>
        <v>6</v>
      </c>
      <c r="E1372" s="8">
        <f t="shared" si="193"/>
        <v>7</v>
      </c>
      <c r="F1372" s="8">
        <f t="shared" si="194"/>
        <v>3</v>
      </c>
      <c r="G1372" s="8">
        <f t="shared" si="191"/>
        <v>23</v>
      </c>
      <c r="H1372" t="str">
        <f t="shared" si="195"/>
        <v>夜音主动技能3等级6</v>
      </c>
      <c r="I1372" t="str">
        <f t="shared" si="196"/>
        <v>夜音主动技能3等级7</v>
      </c>
      <c r="J1372" s="1">
        <v>1366</v>
      </c>
      <c r="K1372" s="1" t="e">
        <f>VLOOKUP(H1372,主动技能!$A:$B,2,FALSE)</f>
        <v>#N/A</v>
      </c>
      <c r="L1372" s="1">
        <f>_xlfn.IFNA(VLOOKUP(I1372,主动技能!$A:$B,2,FALSE),0)</f>
        <v>0</v>
      </c>
      <c r="M1372">
        <f t="shared" ref="M1372:M1435" si="197">M1352</f>
        <v>18</v>
      </c>
      <c r="N1372" s="1" t="s">
        <v>249</v>
      </c>
      <c r="O1372" s="1">
        <f t="shared" si="189"/>
        <v>178</v>
      </c>
      <c r="P1372" s="1" t="s">
        <v>250</v>
      </c>
      <c r="Q1372" s="1" t="s">
        <v>250</v>
      </c>
    </row>
    <row r="1373" spans="2:17" x14ac:dyDescent="0.15">
      <c r="B1373" s="8" t="str">
        <f>VLOOKUP(G1373,角色!A:B,2,FALSE)</f>
        <v>夜音</v>
      </c>
      <c r="C1373" s="8" t="str">
        <f t="shared" si="190"/>
        <v>主动技能3</v>
      </c>
      <c r="D1373" s="8">
        <f t="shared" si="192"/>
        <v>7</v>
      </c>
      <c r="E1373" s="8">
        <f t="shared" si="193"/>
        <v>8</v>
      </c>
      <c r="F1373" s="8">
        <f t="shared" si="194"/>
        <v>3</v>
      </c>
      <c r="G1373" s="8">
        <f t="shared" si="191"/>
        <v>23</v>
      </c>
      <c r="H1373" t="str">
        <f t="shared" si="195"/>
        <v>夜音主动技能3等级7</v>
      </c>
      <c r="I1373" t="str">
        <f t="shared" si="196"/>
        <v>夜音主动技能3等级8</v>
      </c>
      <c r="J1373" s="1">
        <v>1367</v>
      </c>
      <c r="K1373" s="1" t="e">
        <f>VLOOKUP(H1373,主动技能!$A:$B,2,FALSE)</f>
        <v>#N/A</v>
      </c>
      <c r="L1373" s="1">
        <f>_xlfn.IFNA(VLOOKUP(I1373,主动技能!$A:$B,2,FALSE),0)</f>
        <v>0</v>
      </c>
      <c r="M1373">
        <f t="shared" si="197"/>
        <v>21</v>
      </c>
      <c r="N1373" s="1" t="s">
        <v>249</v>
      </c>
      <c r="O1373" s="1">
        <f t="shared" si="189"/>
        <v>179</v>
      </c>
      <c r="P1373" s="1" t="s">
        <v>250</v>
      </c>
      <c r="Q1373" s="1" t="s">
        <v>250</v>
      </c>
    </row>
    <row r="1374" spans="2:17" x14ac:dyDescent="0.15">
      <c r="B1374" s="8" t="str">
        <f>VLOOKUP(G1374,角色!A:B,2,FALSE)</f>
        <v>夜音</v>
      </c>
      <c r="C1374" s="8" t="str">
        <f t="shared" si="190"/>
        <v>主动技能3</v>
      </c>
      <c r="D1374" s="8">
        <f t="shared" si="192"/>
        <v>8</v>
      </c>
      <c r="E1374" s="8">
        <f t="shared" si="193"/>
        <v>9</v>
      </c>
      <c r="F1374" s="8">
        <f t="shared" si="194"/>
        <v>3</v>
      </c>
      <c r="G1374" s="8">
        <f t="shared" si="191"/>
        <v>23</v>
      </c>
      <c r="H1374" t="str">
        <f t="shared" si="195"/>
        <v>夜音主动技能3等级8</v>
      </c>
      <c r="I1374" t="str">
        <f t="shared" si="196"/>
        <v>夜音主动技能3等级9</v>
      </c>
      <c r="J1374" s="1">
        <v>1368</v>
      </c>
      <c r="K1374" s="1" t="e">
        <f>VLOOKUP(H1374,主动技能!$A:$B,2,FALSE)</f>
        <v>#N/A</v>
      </c>
      <c r="L1374" s="1">
        <f>_xlfn.IFNA(VLOOKUP(I1374,主动技能!$A:$B,2,FALSE),0)</f>
        <v>0</v>
      </c>
      <c r="M1374">
        <f t="shared" si="197"/>
        <v>24</v>
      </c>
      <c r="N1374" s="1" t="s">
        <v>249</v>
      </c>
      <c r="O1374" s="1">
        <f t="shared" si="189"/>
        <v>180</v>
      </c>
      <c r="P1374" s="1" t="s">
        <v>250</v>
      </c>
      <c r="Q1374" s="1" t="s">
        <v>250</v>
      </c>
    </row>
    <row r="1375" spans="2:17" x14ac:dyDescent="0.15">
      <c r="B1375" s="8" t="str">
        <f>VLOOKUP(G1375,角色!A:B,2,FALSE)</f>
        <v>夜音</v>
      </c>
      <c r="C1375" s="8" t="str">
        <f t="shared" si="190"/>
        <v>主动技能3</v>
      </c>
      <c r="D1375" s="8">
        <f t="shared" si="192"/>
        <v>9</v>
      </c>
      <c r="E1375" s="8">
        <f t="shared" si="193"/>
        <v>10</v>
      </c>
      <c r="F1375" s="8">
        <f t="shared" si="194"/>
        <v>3</v>
      </c>
      <c r="G1375" s="8">
        <f t="shared" si="191"/>
        <v>23</v>
      </c>
      <c r="H1375" t="str">
        <f t="shared" si="195"/>
        <v>夜音主动技能3等级9</v>
      </c>
      <c r="I1375" t="str">
        <f t="shared" si="196"/>
        <v>夜音主动技能3等级10</v>
      </c>
      <c r="J1375" s="1">
        <v>1369</v>
      </c>
      <c r="K1375" s="1" t="e">
        <f>VLOOKUP(H1375,主动技能!$A:$B,2,FALSE)</f>
        <v>#N/A</v>
      </c>
      <c r="L1375" s="1">
        <f>_xlfn.IFNA(VLOOKUP(I1375,主动技能!$A:$B,2,FALSE),0)</f>
        <v>0</v>
      </c>
      <c r="M1375">
        <f t="shared" si="197"/>
        <v>27</v>
      </c>
      <c r="N1375" s="1" t="s">
        <v>249</v>
      </c>
      <c r="O1375" s="1">
        <f t="shared" si="189"/>
        <v>181</v>
      </c>
      <c r="P1375" s="1" t="s">
        <v>250</v>
      </c>
      <c r="Q1375" s="1" t="s">
        <v>250</v>
      </c>
    </row>
    <row r="1376" spans="2:17" x14ac:dyDescent="0.15">
      <c r="B1376" s="8" t="str">
        <f>VLOOKUP(G1376,角色!A:B,2,FALSE)</f>
        <v>夜音</v>
      </c>
      <c r="C1376" s="8" t="str">
        <f t="shared" si="190"/>
        <v>主动技能3</v>
      </c>
      <c r="D1376" s="8">
        <f t="shared" si="192"/>
        <v>10</v>
      </c>
      <c r="E1376" s="8">
        <f t="shared" si="193"/>
        <v>11</v>
      </c>
      <c r="F1376" s="8">
        <f t="shared" si="194"/>
        <v>3</v>
      </c>
      <c r="G1376" s="8">
        <f t="shared" si="191"/>
        <v>23</v>
      </c>
      <c r="H1376" t="str">
        <f t="shared" si="195"/>
        <v>夜音主动技能3等级10</v>
      </c>
      <c r="I1376" t="str">
        <f t="shared" si="196"/>
        <v>夜音主动技能3等级11</v>
      </c>
      <c r="J1376" s="1">
        <v>1370</v>
      </c>
      <c r="K1376" s="1" t="e">
        <f>VLOOKUP(H1376,主动技能!$A:$B,2,FALSE)</f>
        <v>#N/A</v>
      </c>
      <c r="L1376" s="1">
        <f>_xlfn.IFNA(VLOOKUP(I1376,主动技能!$A:$B,2,FALSE),0)</f>
        <v>0</v>
      </c>
      <c r="M1376">
        <f t="shared" si="197"/>
        <v>30</v>
      </c>
      <c r="N1376" s="1" t="s">
        <v>249</v>
      </c>
      <c r="O1376" s="1">
        <f t="shared" si="189"/>
        <v>182</v>
      </c>
      <c r="P1376" s="1" t="s">
        <v>250</v>
      </c>
      <c r="Q1376" s="1" t="s">
        <v>250</v>
      </c>
    </row>
    <row r="1377" spans="2:17" x14ac:dyDescent="0.15">
      <c r="B1377" s="8" t="str">
        <f>VLOOKUP(G1377,角色!A:B,2,FALSE)</f>
        <v>夜音</v>
      </c>
      <c r="C1377" s="8" t="str">
        <f t="shared" si="190"/>
        <v>主动技能3</v>
      </c>
      <c r="D1377" s="8">
        <f t="shared" si="192"/>
        <v>11</v>
      </c>
      <c r="E1377" s="8">
        <f t="shared" si="193"/>
        <v>12</v>
      </c>
      <c r="F1377" s="8">
        <f t="shared" si="194"/>
        <v>3</v>
      </c>
      <c r="G1377" s="8">
        <f t="shared" si="191"/>
        <v>23</v>
      </c>
      <c r="H1377" t="str">
        <f t="shared" si="195"/>
        <v>夜音主动技能3等级11</v>
      </c>
      <c r="I1377" t="str">
        <f t="shared" si="196"/>
        <v>夜音主动技能3等级12</v>
      </c>
      <c r="J1377" s="1">
        <v>1371</v>
      </c>
      <c r="K1377" s="1" t="e">
        <f>VLOOKUP(H1377,主动技能!$A:$B,2,FALSE)</f>
        <v>#N/A</v>
      </c>
      <c r="L1377" s="1">
        <f>_xlfn.IFNA(VLOOKUP(I1377,主动技能!$A:$B,2,FALSE),0)</f>
        <v>0</v>
      </c>
      <c r="M1377">
        <f t="shared" si="197"/>
        <v>33</v>
      </c>
      <c r="N1377" s="1" t="s">
        <v>249</v>
      </c>
      <c r="O1377" s="1">
        <f t="shared" si="189"/>
        <v>183</v>
      </c>
      <c r="P1377" s="1" t="s">
        <v>250</v>
      </c>
      <c r="Q1377" s="1" t="s">
        <v>250</v>
      </c>
    </row>
    <row r="1378" spans="2:17" x14ac:dyDescent="0.15">
      <c r="B1378" s="8" t="str">
        <f>VLOOKUP(G1378,角色!A:B,2,FALSE)</f>
        <v>夜音</v>
      </c>
      <c r="C1378" s="8" t="str">
        <f t="shared" si="190"/>
        <v>主动技能3</v>
      </c>
      <c r="D1378" s="8">
        <f t="shared" si="192"/>
        <v>12</v>
      </c>
      <c r="E1378" s="8">
        <f t="shared" si="193"/>
        <v>13</v>
      </c>
      <c r="F1378" s="8">
        <f t="shared" si="194"/>
        <v>3</v>
      </c>
      <c r="G1378" s="8">
        <f t="shared" si="191"/>
        <v>23</v>
      </c>
      <c r="H1378" t="str">
        <f t="shared" si="195"/>
        <v>夜音主动技能3等级12</v>
      </c>
      <c r="I1378" t="str">
        <f t="shared" si="196"/>
        <v>夜音主动技能3等级13</v>
      </c>
      <c r="J1378" s="1">
        <v>1372</v>
      </c>
      <c r="K1378" s="1" t="e">
        <f>VLOOKUP(H1378,主动技能!$A:$B,2,FALSE)</f>
        <v>#N/A</v>
      </c>
      <c r="L1378" s="1">
        <f>_xlfn.IFNA(VLOOKUP(I1378,主动技能!$A:$B,2,FALSE),0)</f>
        <v>0</v>
      </c>
      <c r="M1378">
        <f t="shared" si="197"/>
        <v>36</v>
      </c>
      <c r="N1378" s="1" t="s">
        <v>249</v>
      </c>
      <c r="O1378" s="1">
        <f t="shared" si="189"/>
        <v>184</v>
      </c>
      <c r="P1378" s="1" t="s">
        <v>250</v>
      </c>
      <c r="Q1378" s="1" t="s">
        <v>250</v>
      </c>
    </row>
    <row r="1379" spans="2:17" x14ac:dyDescent="0.15">
      <c r="B1379" s="8" t="str">
        <f>VLOOKUP(G1379,角色!A:B,2,FALSE)</f>
        <v>夜音</v>
      </c>
      <c r="C1379" s="8" t="str">
        <f t="shared" si="190"/>
        <v>主动技能3</v>
      </c>
      <c r="D1379" s="8">
        <f t="shared" si="192"/>
        <v>13</v>
      </c>
      <c r="E1379" s="8">
        <f t="shared" si="193"/>
        <v>14</v>
      </c>
      <c r="F1379" s="8">
        <f t="shared" si="194"/>
        <v>3</v>
      </c>
      <c r="G1379" s="8">
        <f t="shared" si="191"/>
        <v>23</v>
      </c>
      <c r="H1379" t="str">
        <f t="shared" si="195"/>
        <v>夜音主动技能3等级13</v>
      </c>
      <c r="I1379" t="str">
        <f t="shared" si="196"/>
        <v>夜音主动技能3等级14</v>
      </c>
      <c r="J1379" s="1">
        <v>1373</v>
      </c>
      <c r="K1379" s="1" t="e">
        <f>VLOOKUP(H1379,主动技能!$A:$B,2,FALSE)</f>
        <v>#N/A</v>
      </c>
      <c r="L1379" s="1">
        <f>_xlfn.IFNA(VLOOKUP(I1379,主动技能!$A:$B,2,FALSE),0)</f>
        <v>0</v>
      </c>
      <c r="M1379">
        <f t="shared" si="197"/>
        <v>39</v>
      </c>
      <c r="N1379" s="1" t="s">
        <v>249</v>
      </c>
      <c r="O1379" s="1">
        <f t="shared" si="189"/>
        <v>185</v>
      </c>
      <c r="P1379" s="1" t="s">
        <v>250</v>
      </c>
      <c r="Q1379" s="1" t="s">
        <v>250</v>
      </c>
    </row>
    <row r="1380" spans="2:17" x14ac:dyDescent="0.15">
      <c r="B1380" s="8" t="str">
        <f>VLOOKUP(G1380,角色!A:B,2,FALSE)</f>
        <v>夜音</v>
      </c>
      <c r="C1380" s="8" t="str">
        <f t="shared" si="190"/>
        <v>主动技能3</v>
      </c>
      <c r="D1380" s="8">
        <f t="shared" si="192"/>
        <v>14</v>
      </c>
      <c r="E1380" s="8">
        <f t="shared" si="193"/>
        <v>15</v>
      </c>
      <c r="F1380" s="8">
        <f t="shared" si="194"/>
        <v>3</v>
      </c>
      <c r="G1380" s="8">
        <f t="shared" si="191"/>
        <v>23</v>
      </c>
      <c r="H1380" t="str">
        <f t="shared" si="195"/>
        <v>夜音主动技能3等级14</v>
      </c>
      <c r="I1380" t="str">
        <f t="shared" si="196"/>
        <v>夜音主动技能3等级15</v>
      </c>
      <c r="J1380" s="1">
        <v>1374</v>
      </c>
      <c r="K1380" s="1" t="e">
        <f>VLOOKUP(H1380,主动技能!$A:$B,2,FALSE)</f>
        <v>#N/A</v>
      </c>
      <c r="L1380" s="1">
        <f>_xlfn.IFNA(VLOOKUP(I1380,主动技能!$A:$B,2,FALSE),0)</f>
        <v>0</v>
      </c>
      <c r="M1380">
        <f t="shared" si="197"/>
        <v>42</v>
      </c>
      <c r="N1380" s="1" t="s">
        <v>249</v>
      </c>
      <c r="O1380" s="1">
        <f t="shared" si="189"/>
        <v>186</v>
      </c>
      <c r="P1380" s="1" t="s">
        <v>250</v>
      </c>
      <c r="Q1380" s="1" t="s">
        <v>250</v>
      </c>
    </row>
    <row r="1381" spans="2:17" x14ac:dyDescent="0.15">
      <c r="B1381" s="8" t="str">
        <f>VLOOKUP(G1381,角色!A:B,2,FALSE)</f>
        <v>夜音</v>
      </c>
      <c r="C1381" s="8" t="str">
        <f t="shared" si="190"/>
        <v>主动技能3</v>
      </c>
      <c r="D1381" s="8">
        <f t="shared" si="192"/>
        <v>15</v>
      </c>
      <c r="E1381" s="8">
        <f t="shared" si="193"/>
        <v>16</v>
      </c>
      <c r="F1381" s="8">
        <f t="shared" si="194"/>
        <v>3</v>
      </c>
      <c r="G1381" s="8">
        <f t="shared" si="191"/>
        <v>23</v>
      </c>
      <c r="H1381" t="str">
        <f t="shared" si="195"/>
        <v>夜音主动技能3等级15</v>
      </c>
      <c r="I1381" t="str">
        <f t="shared" si="196"/>
        <v>夜音主动技能3等级16</v>
      </c>
      <c r="J1381" s="1">
        <v>1375</v>
      </c>
      <c r="K1381" s="1" t="e">
        <f>VLOOKUP(H1381,主动技能!$A:$B,2,FALSE)</f>
        <v>#N/A</v>
      </c>
      <c r="L1381" s="1">
        <f>_xlfn.IFNA(VLOOKUP(I1381,主动技能!$A:$B,2,FALSE),0)</f>
        <v>0</v>
      </c>
      <c r="M1381">
        <f t="shared" si="197"/>
        <v>45</v>
      </c>
      <c r="N1381" s="1" t="s">
        <v>249</v>
      </c>
      <c r="O1381" s="1">
        <f t="shared" si="189"/>
        <v>187</v>
      </c>
      <c r="P1381" s="1" t="s">
        <v>250</v>
      </c>
      <c r="Q1381" s="1" t="s">
        <v>250</v>
      </c>
    </row>
    <row r="1382" spans="2:17" x14ac:dyDescent="0.15">
      <c r="B1382" s="8" t="str">
        <f>VLOOKUP(G1382,角色!A:B,2,FALSE)</f>
        <v>夜音</v>
      </c>
      <c r="C1382" s="8" t="str">
        <f t="shared" si="190"/>
        <v>主动技能3</v>
      </c>
      <c r="D1382" s="8">
        <f t="shared" si="192"/>
        <v>16</v>
      </c>
      <c r="E1382" s="8">
        <f t="shared" si="193"/>
        <v>17</v>
      </c>
      <c r="F1382" s="8">
        <f t="shared" si="194"/>
        <v>3</v>
      </c>
      <c r="G1382" s="8">
        <f t="shared" si="191"/>
        <v>23</v>
      </c>
      <c r="H1382" t="str">
        <f t="shared" si="195"/>
        <v>夜音主动技能3等级16</v>
      </c>
      <c r="I1382" t="str">
        <f t="shared" si="196"/>
        <v>夜音主动技能3等级17</v>
      </c>
      <c r="J1382" s="1">
        <v>1376</v>
      </c>
      <c r="K1382" s="1" t="e">
        <f>VLOOKUP(H1382,主动技能!$A:$B,2,FALSE)</f>
        <v>#N/A</v>
      </c>
      <c r="L1382" s="1">
        <f>_xlfn.IFNA(VLOOKUP(I1382,主动技能!$A:$B,2,FALSE),0)</f>
        <v>0</v>
      </c>
      <c r="M1382">
        <f t="shared" si="197"/>
        <v>48</v>
      </c>
      <c r="N1382" s="1" t="s">
        <v>249</v>
      </c>
      <c r="O1382" s="1">
        <f t="shared" si="189"/>
        <v>188</v>
      </c>
      <c r="P1382" s="1" t="s">
        <v>250</v>
      </c>
      <c r="Q1382" s="1" t="s">
        <v>250</v>
      </c>
    </row>
    <row r="1383" spans="2:17" x14ac:dyDescent="0.15">
      <c r="B1383" s="8" t="str">
        <f>VLOOKUP(G1383,角色!A:B,2,FALSE)</f>
        <v>夜音</v>
      </c>
      <c r="C1383" s="8" t="str">
        <f t="shared" si="190"/>
        <v>主动技能3</v>
      </c>
      <c r="D1383" s="8">
        <f t="shared" si="192"/>
        <v>17</v>
      </c>
      <c r="E1383" s="8">
        <f t="shared" si="193"/>
        <v>18</v>
      </c>
      <c r="F1383" s="8">
        <f t="shared" si="194"/>
        <v>3</v>
      </c>
      <c r="G1383" s="8">
        <f t="shared" si="191"/>
        <v>23</v>
      </c>
      <c r="H1383" t="str">
        <f t="shared" si="195"/>
        <v>夜音主动技能3等级17</v>
      </c>
      <c r="I1383" t="str">
        <f t="shared" si="196"/>
        <v>夜音主动技能3等级18</v>
      </c>
      <c r="J1383" s="1">
        <v>1377</v>
      </c>
      <c r="K1383" s="1" t="e">
        <f>VLOOKUP(H1383,主动技能!$A:$B,2,FALSE)</f>
        <v>#N/A</v>
      </c>
      <c r="L1383" s="1">
        <f>_xlfn.IFNA(VLOOKUP(I1383,主动技能!$A:$B,2,FALSE),0)</f>
        <v>0</v>
      </c>
      <c r="M1383">
        <f t="shared" si="197"/>
        <v>51</v>
      </c>
      <c r="N1383" s="1" t="s">
        <v>249</v>
      </c>
      <c r="O1383" s="1">
        <f t="shared" si="189"/>
        <v>189</v>
      </c>
      <c r="P1383" s="1" t="s">
        <v>250</v>
      </c>
      <c r="Q1383" s="1" t="s">
        <v>250</v>
      </c>
    </row>
    <row r="1384" spans="2:17" x14ac:dyDescent="0.15">
      <c r="B1384" s="8" t="str">
        <f>VLOOKUP(G1384,角色!A:B,2,FALSE)</f>
        <v>夜音</v>
      </c>
      <c r="C1384" s="8" t="str">
        <f t="shared" si="190"/>
        <v>主动技能3</v>
      </c>
      <c r="D1384" s="8">
        <f t="shared" si="192"/>
        <v>18</v>
      </c>
      <c r="E1384" s="8">
        <f t="shared" si="193"/>
        <v>19</v>
      </c>
      <c r="F1384" s="8">
        <f t="shared" si="194"/>
        <v>3</v>
      </c>
      <c r="G1384" s="8">
        <f t="shared" si="191"/>
        <v>23</v>
      </c>
      <c r="H1384" t="str">
        <f t="shared" si="195"/>
        <v>夜音主动技能3等级18</v>
      </c>
      <c r="I1384" t="str">
        <f t="shared" si="196"/>
        <v>夜音主动技能3等级19</v>
      </c>
      <c r="J1384" s="1">
        <v>1378</v>
      </c>
      <c r="K1384" s="1" t="e">
        <f>VLOOKUP(H1384,主动技能!$A:$B,2,FALSE)</f>
        <v>#N/A</v>
      </c>
      <c r="L1384" s="1">
        <f>_xlfn.IFNA(VLOOKUP(I1384,主动技能!$A:$B,2,FALSE),0)</f>
        <v>0</v>
      </c>
      <c r="M1384">
        <f t="shared" si="197"/>
        <v>54</v>
      </c>
      <c r="N1384" s="1" t="s">
        <v>249</v>
      </c>
      <c r="O1384" s="1">
        <f t="shared" si="189"/>
        <v>190</v>
      </c>
      <c r="P1384" s="1" t="s">
        <v>250</v>
      </c>
      <c r="Q1384" s="1" t="s">
        <v>250</v>
      </c>
    </row>
    <row r="1385" spans="2:17" x14ac:dyDescent="0.15">
      <c r="B1385" s="8" t="str">
        <f>VLOOKUP(G1385,角色!A:B,2,FALSE)</f>
        <v>夜音</v>
      </c>
      <c r="C1385" s="8" t="str">
        <f t="shared" si="190"/>
        <v>主动技能3</v>
      </c>
      <c r="D1385" s="8">
        <f t="shared" si="192"/>
        <v>19</v>
      </c>
      <c r="E1385" s="8">
        <f t="shared" si="193"/>
        <v>20</v>
      </c>
      <c r="F1385" s="8">
        <f t="shared" si="194"/>
        <v>3</v>
      </c>
      <c r="G1385" s="8">
        <f t="shared" si="191"/>
        <v>23</v>
      </c>
      <c r="H1385" t="str">
        <f t="shared" si="195"/>
        <v>夜音主动技能3等级19</v>
      </c>
      <c r="I1385" t="str">
        <f t="shared" si="196"/>
        <v>夜音主动技能3等级20</v>
      </c>
      <c r="J1385" s="1">
        <v>1379</v>
      </c>
      <c r="K1385" s="1" t="e">
        <f>VLOOKUP(H1385,主动技能!$A:$B,2,FALSE)</f>
        <v>#N/A</v>
      </c>
      <c r="L1385" s="1">
        <f>_xlfn.IFNA(VLOOKUP(I1385,主动技能!$A:$B,2,FALSE),0)</f>
        <v>0</v>
      </c>
      <c r="M1385">
        <f t="shared" si="197"/>
        <v>57</v>
      </c>
      <c r="N1385" s="1" t="s">
        <v>249</v>
      </c>
      <c r="O1385" s="1">
        <f t="shared" si="189"/>
        <v>191</v>
      </c>
      <c r="P1385" s="1" t="s">
        <v>250</v>
      </c>
      <c r="Q1385" s="1" t="s">
        <v>250</v>
      </c>
    </row>
    <row r="1386" spans="2:17" x14ac:dyDescent="0.15">
      <c r="B1386" s="8" t="str">
        <f>VLOOKUP(G1386,角色!A:B,2,FALSE)</f>
        <v>夜音</v>
      </c>
      <c r="C1386" s="8" t="str">
        <f t="shared" si="190"/>
        <v>主动技能3</v>
      </c>
      <c r="D1386" s="8">
        <f t="shared" si="192"/>
        <v>20</v>
      </c>
      <c r="E1386" s="8">
        <f t="shared" si="193"/>
        <v>21</v>
      </c>
      <c r="F1386" s="8">
        <f t="shared" si="194"/>
        <v>3</v>
      </c>
      <c r="G1386" s="8">
        <f t="shared" si="191"/>
        <v>23</v>
      </c>
      <c r="H1386" t="str">
        <f t="shared" si="195"/>
        <v>夜音主动技能3等级20</v>
      </c>
      <c r="I1386" t="str">
        <f t="shared" si="196"/>
        <v>夜音主动技能3等级21</v>
      </c>
      <c r="J1386" s="1">
        <v>1380</v>
      </c>
      <c r="K1386" s="1" t="e">
        <f>VLOOKUP(H1386,主动技能!$A:$B,2,FALSE)</f>
        <v>#N/A</v>
      </c>
      <c r="L1386" s="1">
        <f>_xlfn.IFNA(VLOOKUP(I1386,主动技能!$A:$B,2,FALSE),0)</f>
        <v>0</v>
      </c>
      <c r="M1386">
        <f t="shared" si="197"/>
        <v>60</v>
      </c>
      <c r="N1386" s="1" t="s">
        <v>249</v>
      </c>
      <c r="O1386" s="1">
        <f t="shared" si="189"/>
        <v>192</v>
      </c>
      <c r="P1386" s="1" t="s">
        <v>250</v>
      </c>
      <c r="Q1386" s="1" t="s">
        <v>250</v>
      </c>
    </row>
    <row r="1387" spans="2:17" x14ac:dyDescent="0.15">
      <c r="B1387" s="8" t="str">
        <f>VLOOKUP(G1387,角色!A:B,2,FALSE)</f>
        <v>琅琊</v>
      </c>
      <c r="C1387" s="8" t="str">
        <f t="shared" si="190"/>
        <v>主动技能1</v>
      </c>
      <c r="D1387" s="8">
        <f t="shared" si="192"/>
        <v>1</v>
      </c>
      <c r="E1387" s="8">
        <f t="shared" si="193"/>
        <v>2</v>
      </c>
      <c r="F1387" s="8">
        <f t="shared" si="194"/>
        <v>1</v>
      </c>
      <c r="G1387" s="8">
        <f t="shared" si="191"/>
        <v>24</v>
      </c>
      <c r="H1387" t="str">
        <f t="shared" si="195"/>
        <v>琅琊主动技能1等级1</v>
      </c>
      <c r="I1387" t="str">
        <f t="shared" si="196"/>
        <v>琅琊主动技能1等级2</v>
      </c>
      <c r="J1387" s="1">
        <v>1381</v>
      </c>
      <c r="K1387" s="1" t="e">
        <f>VLOOKUP(H1387,主动技能!$A:$B,2,FALSE)</f>
        <v>#N/A</v>
      </c>
      <c r="L1387" s="1">
        <f>_xlfn.IFNA(VLOOKUP(I1387,主动技能!$A:$B,2,FALSE),0)</f>
        <v>0</v>
      </c>
      <c r="M1387">
        <f t="shared" si="197"/>
        <v>3</v>
      </c>
      <c r="N1387" s="1" t="s">
        <v>249</v>
      </c>
      <c r="O1387" s="1">
        <f t="shared" ref="O1387:O1450" si="198">O1288</f>
        <v>193</v>
      </c>
      <c r="P1387" s="1" t="s">
        <v>250</v>
      </c>
      <c r="Q1387" s="1" t="s">
        <v>250</v>
      </c>
    </row>
    <row r="1388" spans="2:17" x14ac:dyDescent="0.15">
      <c r="B1388" s="8" t="str">
        <f>VLOOKUP(G1388,角色!A:B,2,FALSE)</f>
        <v>琅琊</v>
      </c>
      <c r="C1388" s="8" t="str">
        <f t="shared" si="190"/>
        <v>主动技能1</v>
      </c>
      <c r="D1388" s="8">
        <f t="shared" si="192"/>
        <v>2</v>
      </c>
      <c r="E1388" s="8">
        <f t="shared" si="193"/>
        <v>3</v>
      </c>
      <c r="F1388" s="8">
        <f t="shared" si="194"/>
        <v>1</v>
      </c>
      <c r="G1388" s="8">
        <f t="shared" si="191"/>
        <v>24</v>
      </c>
      <c r="H1388" t="str">
        <f t="shared" si="195"/>
        <v>琅琊主动技能1等级2</v>
      </c>
      <c r="I1388" t="str">
        <f t="shared" si="196"/>
        <v>琅琊主动技能1等级3</v>
      </c>
      <c r="J1388" s="1">
        <v>1382</v>
      </c>
      <c r="K1388" s="1" t="e">
        <f>VLOOKUP(H1388,主动技能!$A:$B,2,FALSE)</f>
        <v>#N/A</v>
      </c>
      <c r="L1388" s="1">
        <f>_xlfn.IFNA(VLOOKUP(I1388,主动技能!$A:$B,2,FALSE),0)</f>
        <v>0</v>
      </c>
      <c r="M1388">
        <f t="shared" si="197"/>
        <v>6</v>
      </c>
      <c r="N1388" s="1" t="s">
        <v>249</v>
      </c>
      <c r="O1388" s="1">
        <f t="shared" si="198"/>
        <v>194</v>
      </c>
      <c r="P1388" s="1" t="s">
        <v>250</v>
      </c>
      <c r="Q1388" s="1" t="s">
        <v>250</v>
      </c>
    </row>
    <row r="1389" spans="2:17" x14ac:dyDescent="0.15">
      <c r="B1389" s="8" t="str">
        <f>VLOOKUP(G1389,角色!A:B,2,FALSE)</f>
        <v>琅琊</v>
      </c>
      <c r="C1389" s="8" t="str">
        <f t="shared" si="190"/>
        <v>主动技能1</v>
      </c>
      <c r="D1389" s="8">
        <f t="shared" si="192"/>
        <v>3</v>
      </c>
      <c r="E1389" s="8">
        <f t="shared" si="193"/>
        <v>4</v>
      </c>
      <c r="F1389" s="8">
        <f t="shared" si="194"/>
        <v>1</v>
      </c>
      <c r="G1389" s="8">
        <f t="shared" si="191"/>
        <v>24</v>
      </c>
      <c r="H1389" t="str">
        <f t="shared" si="195"/>
        <v>琅琊主动技能1等级3</v>
      </c>
      <c r="I1389" t="str">
        <f t="shared" si="196"/>
        <v>琅琊主动技能1等级4</v>
      </c>
      <c r="J1389" s="1">
        <v>1383</v>
      </c>
      <c r="K1389" s="1" t="e">
        <f>VLOOKUP(H1389,主动技能!$A:$B,2,FALSE)</f>
        <v>#N/A</v>
      </c>
      <c r="L1389" s="1">
        <f>_xlfn.IFNA(VLOOKUP(I1389,主动技能!$A:$B,2,FALSE),0)</f>
        <v>0</v>
      </c>
      <c r="M1389">
        <f t="shared" si="197"/>
        <v>9</v>
      </c>
      <c r="N1389" s="1" t="s">
        <v>249</v>
      </c>
      <c r="O1389" s="1">
        <f t="shared" si="198"/>
        <v>195</v>
      </c>
      <c r="P1389" s="1" t="s">
        <v>250</v>
      </c>
      <c r="Q1389" s="1" t="s">
        <v>250</v>
      </c>
    </row>
    <row r="1390" spans="2:17" x14ac:dyDescent="0.15">
      <c r="B1390" s="8" t="str">
        <f>VLOOKUP(G1390,角色!A:B,2,FALSE)</f>
        <v>琅琊</v>
      </c>
      <c r="C1390" s="8" t="str">
        <f t="shared" si="190"/>
        <v>主动技能1</v>
      </c>
      <c r="D1390" s="8">
        <f t="shared" si="192"/>
        <v>4</v>
      </c>
      <c r="E1390" s="8">
        <f t="shared" si="193"/>
        <v>5</v>
      </c>
      <c r="F1390" s="8">
        <f t="shared" si="194"/>
        <v>1</v>
      </c>
      <c r="G1390" s="8">
        <f t="shared" si="191"/>
        <v>24</v>
      </c>
      <c r="H1390" t="str">
        <f t="shared" si="195"/>
        <v>琅琊主动技能1等级4</v>
      </c>
      <c r="I1390" t="str">
        <f t="shared" si="196"/>
        <v>琅琊主动技能1等级5</v>
      </c>
      <c r="J1390" s="1">
        <v>1384</v>
      </c>
      <c r="K1390" s="1" t="e">
        <f>VLOOKUP(H1390,主动技能!$A:$B,2,FALSE)</f>
        <v>#N/A</v>
      </c>
      <c r="L1390" s="1">
        <f>_xlfn.IFNA(VLOOKUP(I1390,主动技能!$A:$B,2,FALSE),0)</f>
        <v>0</v>
      </c>
      <c r="M1390">
        <f t="shared" si="197"/>
        <v>12</v>
      </c>
      <c r="N1390" s="1" t="s">
        <v>249</v>
      </c>
      <c r="O1390" s="1">
        <f t="shared" si="198"/>
        <v>196</v>
      </c>
      <c r="P1390" s="1" t="s">
        <v>250</v>
      </c>
      <c r="Q1390" s="1" t="s">
        <v>250</v>
      </c>
    </row>
    <row r="1391" spans="2:17" x14ac:dyDescent="0.15">
      <c r="B1391" s="8" t="str">
        <f>VLOOKUP(G1391,角色!A:B,2,FALSE)</f>
        <v>琅琊</v>
      </c>
      <c r="C1391" s="8" t="str">
        <f t="shared" si="190"/>
        <v>主动技能1</v>
      </c>
      <c r="D1391" s="8">
        <f t="shared" si="192"/>
        <v>5</v>
      </c>
      <c r="E1391" s="8">
        <f t="shared" si="193"/>
        <v>6</v>
      </c>
      <c r="F1391" s="8">
        <f t="shared" si="194"/>
        <v>1</v>
      </c>
      <c r="G1391" s="8">
        <f t="shared" si="191"/>
        <v>24</v>
      </c>
      <c r="H1391" t="str">
        <f t="shared" si="195"/>
        <v>琅琊主动技能1等级5</v>
      </c>
      <c r="I1391" t="str">
        <f t="shared" si="196"/>
        <v>琅琊主动技能1等级6</v>
      </c>
      <c r="J1391" s="1">
        <v>1385</v>
      </c>
      <c r="K1391" s="1" t="e">
        <f>VLOOKUP(H1391,主动技能!$A:$B,2,FALSE)</f>
        <v>#N/A</v>
      </c>
      <c r="L1391" s="1">
        <f>_xlfn.IFNA(VLOOKUP(I1391,主动技能!$A:$B,2,FALSE),0)</f>
        <v>0</v>
      </c>
      <c r="M1391">
        <f t="shared" si="197"/>
        <v>15</v>
      </c>
      <c r="N1391" s="1" t="s">
        <v>249</v>
      </c>
      <c r="O1391" s="1">
        <f t="shared" si="198"/>
        <v>197</v>
      </c>
      <c r="P1391" s="1" t="s">
        <v>250</v>
      </c>
      <c r="Q1391" s="1" t="s">
        <v>250</v>
      </c>
    </row>
    <row r="1392" spans="2:17" x14ac:dyDescent="0.15">
      <c r="B1392" s="8" t="str">
        <f>VLOOKUP(G1392,角色!A:B,2,FALSE)</f>
        <v>琅琊</v>
      </c>
      <c r="C1392" s="8" t="str">
        <f t="shared" si="190"/>
        <v>主动技能1</v>
      </c>
      <c r="D1392" s="8">
        <f t="shared" si="192"/>
        <v>6</v>
      </c>
      <c r="E1392" s="8">
        <f t="shared" si="193"/>
        <v>7</v>
      </c>
      <c r="F1392" s="8">
        <f t="shared" si="194"/>
        <v>1</v>
      </c>
      <c r="G1392" s="8">
        <f t="shared" si="191"/>
        <v>24</v>
      </c>
      <c r="H1392" t="str">
        <f t="shared" si="195"/>
        <v>琅琊主动技能1等级6</v>
      </c>
      <c r="I1392" t="str">
        <f t="shared" si="196"/>
        <v>琅琊主动技能1等级7</v>
      </c>
      <c r="J1392" s="1">
        <v>1386</v>
      </c>
      <c r="K1392" s="1" t="e">
        <f>VLOOKUP(H1392,主动技能!$A:$B,2,FALSE)</f>
        <v>#N/A</v>
      </c>
      <c r="L1392" s="1">
        <f>_xlfn.IFNA(VLOOKUP(I1392,主动技能!$A:$B,2,FALSE),0)</f>
        <v>0</v>
      </c>
      <c r="M1392">
        <f t="shared" si="197"/>
        <v>18</v>
      </c>
      <c r="N1392" s="1" t="s">
        <v>249</v>
      </c>
      <c r="O1392" s="1">
        <f t="shared" si="198"/>
        <v>198</v>
      </c>
      <c r="P1392" s="1" t="s">
        <v>250</v>
      </c>
      <c r="Q1392" s="1" t="s">
        <v>250</v>
      </c>
    </row>
    <row r="1393" spans="2:17" x14ac:dyDescent="0.15">
      <c r="B1393" s="8" t="str">
        <f>VLOOKUP(G1393,角色!A:B,2,FALSE)</f>
        <v>琅琊</v>
      </c>
      <c r="C1393" s="8" t="str">
        <f t="shared" si="190"/>
        <v>主动技能1</v>
      </c>
      <c r="D1393" s="8">
        <f t="shared" si="192"/>
        <v>7</v>
      </c>
      <c r="E1393" s="8">
        <f t="shared" si="193"/>
        <v>8</v>
      </c>
      <c r="F1393" s="8">
        <f t="shared" si="194"/>
        <v>1</v>
      </c>
      <c r="G1393" s="8">
        <f t="shared" si="191"/>
        <v>24</v>
      </c>
      <c r="H1393" t="str">
        <f t="shared" si="195"/>
        <v>琅琊主动技能1等级7</v>
      </c>
      <c r="I1393" t="str">
        <f t="shared" si="196"/>
        <v>琅琊主动技能1等级8</v>
      </c>
      <c r="J1393" s="1">
        <v>1387</v>
      </c>
      <c r="K1393" s="1" t="e">
        <f>VLOOKUP(H1393,主动技能!$A:$B,2,FALSE)</f>
        <v>#N/A</v>
      </c>
      <c r="L1393" s="1">
        <f>_xlfn.IFNA(VLOOKUP(I1393,主动技能!$A:$B,2,FALSE),0)</f>
        <v>0</v>
      </c>
      <c r="M1393">
        <f t="shared" si="197"/>
        <v>21</v>
      </c>
      <c r="N1393" s="1" t="s">
        <v>249</v>
      </c>
      <c r="O1393" s="1">
        <f t="shared" si="198"/>
        <v>100</v>
      </c>
      <c r="P1393" s="1" t="s">
        <v>250</v>
      </c>
      <c r="Q1393" s="1" t="s">
        <v>250</v>
      </c>
    </row>
    <row r="1394" spans="2:17" x14ac:dyDescent="0.15">
      <c r="B1394" s="8" t="str">
        <f>VLOOKUP(G1394,角色!A:B,2,FALSE)</f>
        <v>琅琊</v>
      </c>
      <c r="C1394" s="8" t="str">
        <f t="shared" si="190"/>
        <v>主动技能1</v>
      </c>
      <c r="D1394" s="8">
        <f t="shared" si="192"/>
        <v>8</v>
      </c>
      <c r="E1394" s="8">
        <f t="shared" si="193"/>
        <v>9</v>
      </c>
      <c r="F1394" s="8">
        <f t="shared" si="194"/>
        <v>1</v>
      </c>
      <c r="G1394" s="8">
        <f t="shared" si="191"/>
        <v>24</v>
      </c>
      <c r="H1394" t="str">
        <f t="shared" si="195"/>
        <v>琅琊主动技能1等级8</v>
      </c>
      <c r="I1394" t="str">
        <f t="shared" si="196"/>
        <v>琅琊主动技能1等级9</v>
      </c>
      <c r="J1394" s="1">
        <v>1388</v>
      </c>
      <c r="K1394" s="1" t="e">
        <f>VLOOKUP(H1394,主动技能!$A:$B,2,FALSE)</f>
        <v>#N/A</v>
      </c>
      <c r="L1394" s="1">
        <f>_xlfn.IFNA(VLOOKUP(I1394,主动技能!$A:$B,2,FALSE),0)</f>
        <v>0</v>
      </c>
      <c r="M1394">
        <f t="shared" si="197"/>
        <v>24</v>
      </c>
      <c r="N1394" s="1" t="s">
        <v>249</v>
      </c>
      <c r="O1394" s="1">
        <f t="shared" si="198"/>
        <v>101</v>
      </c>
      <c r="P1394" s="1" t="s">
        <v>250</v>
      </c>
      <c r="Q1394" s="1" t="s">
        <v>250</v>
      </c>
    </row>
    <row r="1395" spans="2:17" x14ac:dyDescent="0.15">
      <c r="B1395" s="8" t="str">
        <f>VLOOKUP(G1395,角色!A:B,2,FALSE)</f>
        <v>琅琊</v>
      </c>
      <c r="C1395" s="8" t="str">
        <f t="shared" si="190"/>
        <v>主动技能1</v>
      </c>
      <c r="D1395" s="8">
        <f t="shared" si="192"/>
        <v>9</v>
      </c>
      <c r="E1395" s="8">
        <f t="shared" si="193"/>
        <v>10</v>
      </c>
      <c r="F1395" s="8">
        <f t="shared" si="194"/>
        <v>1</v>
      </c>
      <c r="G1395" s="8">
        <f t="shared" si="191"/>
        <v>24</v>
      </c>
      <c r="H1395" t="str">
        <f t="shared" si="195"/>
        <v>琅琊主动技能1等级9</v>
      </c>
      <c r="I1395" t="str">
        <f t="shared" si="196"/>
        <v>琅琊主动技能1等级10</v>
      </c>
      <c r="J1395" s="1">
        <v>1389</v>
      </c>
      <c r="K1395" s="1" t="e">
        <f>VLOOKUP(H1395,主动技能!$A:$B,2,FALSE)</f>
        <v>#N/A</v>
      </c>
      <c r="L1395" s="1">
        <f>_xlfn.IFNA(VLOOKUP(I1395,主动技能!$A:$B,2,FALSE),0)</f>
        <v>0</v>
      </c>
      <c r="M1395">
        <f t="shared" si="197"/>
        <v>27</v>
      </c>
      <c r="N1395" s="1" t="s">
        <v>249</v>
      </c>
      <c r="O1395" s="1">
        <f t="shared" si="198"/>
        <v>102</v>
      </c>
      <c r="P1395" s="1" t="s">
        <v>250</v>
      </c>
      <c r="Q1395" s="1" t="s">
        <v>250</v>
      </c>
    </row>
    <row r="1396" spans="2:17" x14ac:dyDescent="0.15">
      <c r="B1396" s="8" t="str">
        <f>VLOOKUP(G1396,角色!A:B,2,FALSE)</f>
        <v>琅琊</v>
      </c>
      <c r="C1396" s="8" t="str">
        <f t="shared" si="190"/>
        <v>主动技能1</v>
      </c>
      <c r="D1396" s="8">
        <f t="shared" si="192"/>
        <v>10</v>
      </c>
      <c r="E1396" s="8">
        <f t="shared" si="193"/>
        <v>11</v>
      </c>
      <c r="F1396" s="8">
        <f t="shared" si="194"/>
        <v>1</v>
      </c>
      <c r="G1396" s="8">
        <f t="shared" si="191"/>
        <v>24</v>
      </c>
      <c r="H1396" t="str">
        <f t="shared" si="195"/>
        <v>琅琊主动技能1等级10</v>
      </c>
      <c r="I1396" t="str">
        <f t="shared" si="196"/>
        <v>琅琊主动技能1等级11</v>
      </c>
      <c r="J1396" s="1">
        <v>1390</v>
      </c>
      <c r="K1396" s="1" t="e">
        <f>VLOOKUP(H1396,主动技能!$A:$B,2,FALSE)</f>
        <v>#N/A</v>
      </c>
      <c r="L1396" s="1">
        <f>_xlfn.IFNA(VLOOKUP(I1396,主动技能!$A:$B,2,FALSE),0)</f>
        <v>0</v>
      </c>
      <c r="M1396">
        <f t="shared" si="197"/>
        <v>30</v>
      </c>
      <c r="N1396" s="1" t="s">
        <v>249</v>
      </c>
      <c r="O1396" s="1">
        <f t="shared" si="198"/>
        <v>103</v>
      </c>
      <c r="P1396" s="1" t="s">
        <v>250</v>
      </c>
      <c r="Q1396" s="1" t="s">
        <v>250</v>
      </c>
    </row>
    <row r="1397" spans="2:17" x14ac:dyDescent="0.15">
      <c r="B1397" s="8" t="str">
        <f>VLOOKUP(G1397,角色!A:B,2,FALSE)</f>
        <v>琅琊</v>
      </c>
      <c r="C1397" s="8" t="str">
        <f t="shared" si="190"/>
        <v>主动技能1</v>
      </c>
      <c r="D1397" s="8">
        <f t="shared" si="192"/>
        <v>11</v>
      </c>
      <c r="E1397" s="8">
        <f t="shared" si="193"/>
        <v>12</v>
      </c>
      <c r="F1397" s="8">
        <f t="shared" si="194"/>
        <v>1</v>
      </c>
      <c r="G1397" s="8">
        <f t="shared" si="191"/>
        <v>24</v>
      </c>
      <c r="H1397" t="str">
        <f t="shared" si="195"/>
        <v>琅琊主动技能1等级11</v>
      </c>
      <c r="I1397" t="str">
        <f t="shared" si="196"/>
        <v>琅琊主动技能1等级12</v>
      </c>
      <c r="J1397" s="1">
        <v>1391</v>
      </c>
      <c r="K1397" s="1" t="e">
        <f>VLOOKUP(H1397,主动技能!$A:$B,2,FALSE)</f>
        <v>#N/A</v>
      </c>
      <c r="L1397" s="1">
        <f>_xlfn.IFNA(VLOOKUP(I1397,主动技能!$A:$B,2,FALSE),0)</f>
        <v>0</v>
      </c>
      <c r="M1397">
        <f t="shared" si="197"/>
        <v>33</v>
      </c>
      <c r="N1397" s="1" t="s">
        <v>249</v>
      </c>
      <c r="O1397" s="1">
        <f t="shared" si="198"/>
        <v>104</v>
      </c>
      <c r="P1397" s="1" t="s">
        <v>250</v>
      </c>
      <c r="Q1397" s="1" t="s">
        <v>250</v>
      </c>
    </row>
    <row r="1398" spans="2:17" x14ac:dyDescent="0.15">
      <c r="B1398" s="8" t="str">
        <f>VLOOKUP(G1398,角色!A:B,2,FALSE)</f>
        <v>琅琊</v>
      </c>
      <c r="C1398" s="8" t="str">
        <f t="shared" si="190"/>
        <v>主动技能1</v>
      </c>
      <c r="D1398" s="8">
        <f t="shared" si="192"/>
        <v>12</v>
      </c>
      <c r="E1398" s="8">
        <f t="shared" si="193"/>
        <v>13</v>
      </c>
      <c r="F1398" s="8">
        <f t="shared" si="194"/>
        <v>1</v>
      </c>
      <c r="G1398" s="8">
        <f t="shared" si="191"/>
        <v>24</v>
      </c>
      <c r="H1398" t="str">
        <f t="shared" si="195"/>
        <v>琅琊主动技能1等级12</v>
      </c>
      <c r="I1398" t="str">
        <f t="shared" si="196"/>
        <v>琅琊主动技能1等级13</v>
      </c>
      <c r="J1398" s="1">
        <v>1392</v>
      </c>
      <c r="K1398" s="1" t="e">
        <f>VLOOKUP(H1398,主动技能!$A:$B,2,FALSE)</f>
        <v>#N/A</v>
      </c>
      <c r="L1398" s="1">
        <f>_xlfn.IFNA(VLOOKUP(I1398,主动技能!$A:$B,2,FALSE),0)</f>
        <v>0</v>
      </c>
      <c r="M1398">
        <f t="shared" si="197"/>
        <v>36</v>
      </c>
      <c r="N1398" s="1" t="s">
        <v>249</v>
      </c>
      <c r="O1398" s="1">
        <f t="shared" si="198"/>
        <v>105</v>
      </c>
      <c r="P1398" s="1" t="s">
        <v>250</v>
      </c>
      <c r="Q1398" s="1" t="s">
        <v>250</v>
      </c>
    </row>
    <row r="1399" spans="2:17" x14ac:dyDescent="0.15">
      <c r="B1399" s="8" t="str">
        <f>VLOOKUP(G1399,角色!A:B,2,FALSE)</f>
        <v>琅琊</v>
      </c>
      <c r="C1399" s="8" t="str">
        <f t="shared" si="190"/>
        <v>主动技能1</v>
      </c>
      <c r="D1399" s="8">
        <f t="shared" si="192"/>
        <v>13</v>
      </c>
      <c r="E1399" s="8">
        <f t="shared" si="193"/>
        <v>14</v>
      </c>
      <c r="F1399" s="8">
        <f t="shared" si="194"/>
        <v>1</v>
      </c>
      <c r="G1399" s="8">
        <f t="shared" si="191"/>
        <v>24</v>
      </c>
      <c r="H1399" t="str">
        <f t="shared" si="195"/>
        <v>琅琊主动技能1等级13</v>
      </c>
      <c r="I1399" t="str">
        <f t="shared" si="196"/>
        <v>琅琊主动技能1等级14</v>
      </c>
      <c r="J1399" s="1">
        <v>1393</v>
      </c>
      <c r="K1399" s="1" t="e">
        <f>VLOOKUP(H1399,主动技能!$A:$B,2,FALSE)</f>
        <v>#N/A</v>
      </c>
      <c r="L1399" s="1">
        <f>_xlfn.IFNA(VLOOKUP(I1399,主动技能!$A:$B,2,FALSE),0)</f>
        <v>0</v>
      </c>
      <c r="M1399">
        <f t="shared" si="197"/>
        <v>39</v>
      </c>
      <c r="N1399" s="1" t="s">
        <v>249</v>
      </c>
      <c r="O1399" s="1">
        <f t="shared" si="198"/>
        <v>106</v>
      </c>
      <c r="P1399" s="1" t="s">
        <v>250</v>
      </c>
      <c r="Q1399" s="1" t="s">
        <v>250</v>
      </c>
    </row>
    <row r="1400" spans="2:17" x14ac:dyDescent="0.15">
      <c r="B1400" s="8" t="str">
        <f>VLOOKUP(G1400,角色!A:B,2,FALSE)</f>
        <v>琅琊</v>
      </c>
      <c r="C1400" s="8" t="str">
        <f t="shared" si="190"/>
        <v>主动技能1</v>
      </c>
      <c r="D1400" s="8">
        <f t="shared" si="192"/>
        <v>14</v>
      </c>
      <c r="E1400" s="8">
        <f t="shared" si="193"/>
        <v>15</v>
      </c>
      <c r="F1400" s="8">
        <f t="shared" si="194"/>
        <v>1</v>
      </c>
      <c r="G1400" s="8">
        <f t="shared" si="191"/>
        <v>24</v>
      </c>
      <c r="H1400" t="str">
        <f t="shared" si="195"/>
        <v>琅琊主动技能1等级14</v>
      </c>
      <c r="I1400" t="str">
        <f t="shared" si="196"/>
        <v>琅琊主动技能1等级15</v>
      </c>
      <c r="J1400" s="1">
        <v>1394</v>
      </c>
      <c r="K1400" s="1" t="e">
        <f>VLOOKUP(H1400,主动技能!$A:$B,2,FALSE)</f>
        <v>#N/A</v>
      </c>
      <c r="L1400" s="1">
        <f>_xlfn.IFNA(VLOOKUP(I1400,主动技能!$A:$B,2,FALSE),0)</f>
        <v>0</v>
      </c>
      <c r="M1400">
        <f t="shared" si="197"/>
        <v>42</v>
      </c>
      <c r="N1400" s="1" t="s">
        <v>249</v>
      </c>
      <c r="O1400" s="1">
        <f t="shared" si="198"/>
        <v>107</v>
      </c>
      <c r="P1400" s="1" t="s">
        <v>250</v>
      </c>
      <c r="Q1400" s="1" t="s">
        <v>250</v>
      </c>
    </row>
    <row r="1401" spans="2:17" x14ac:dyDescent="0.15">
      <c r="B1401" s="8" t="str">
        <f>VLOOKUP(G1401,角色!A:B,2,FALSE)</f>
        <v>琅琊</v>
      </c>
      <c r="C1401" s="8" t="str">
        <f t="shared" si="190"/>
        <v>主动技能1</v>
      </c>
      <c r="D1401" s="8">
        <f t="shared" si="192"/>
        <v>15</v>
      </c>
      <c r="E1401" s="8">
        <f t="shared" si="193"/>
        <v>16</v>
      </c>
      <c r="F1401" s="8">
        <f t="shared" si="194"/>
        <v>1</v>
      </c>
      <c r="G1401" s="8">
        <f t="shared" si="191"/>
        <v>24</v>
      </c>
      <c r="H1401" t="str">
        <f t="shared" si="195"/>
        <v>琅琊主动技能1等级15</v>
      </c>
      <c r="I1401" t="str">
        <f t="shared" si="196"/>
        <v>琅琊主动技能1等级16</v>
      </c>
      <c r="J1401" s="1">
        <v>1395</v>
      </c>
      <c r="K1401" s="1" t="e">
        <f>VLOOKUP(H1401,主动技能!$A:$B,2,FALSE)</f>
        <v>#N/A</v>
      </c>
      <c r="L1401" s="1">
        <f>_xlfn.IFNA(VLOOKUP(I1401,主动技能!$A:$B,2,FALSE),0)</f>
        <v>0</v>
      </c>
      <c r="M1401">
        <f t="shared" si="197"/>
        <v>45</v>
      </c>
      <c r="N1401" s="1" t="s">
        <v>249</v>
      </c>
      <c r="O1401" s="1">
        <f t="shared" si="198"/>
        <v>108</v>
      </c>
      <c r="P1401" s="1" t="s">
        <v>250</v>
      </c>
      <c r="Q1401" s="1" t="s">
        <v>250</v>
      </c>
    </row>
    <row r="1402" spans="2:17" x14ac:dyDescent="0.15">
      <c r="B1402" s="8" t="str">
        <f>VLOOKUP(G1402,角色!A:B,2,FALSE)</f>
        <v>琅琊</v>
      </c>
      <c r="C1402" s="8" t="str">
        <f t="shared" si="190"/>
        <v>主动技能1</v>
      </c>
      <c r="D1402" s="8">
        <f t="shared" si="192"/>
        <v>16</v>
      </c>
      <c r="E1402" s="8">
        <f t="shared" si="193"/>
        <v>17</v>
      </c>
      <c r="F1402" s="8">
        <f t="shared" si="194"/>
        <v>1</v>
      </c>
      <c r="G1402" s="8">
        <f t="shared" si="191"/>
        <v>24</v>
      </c>
      <c r="H1402" t="str">
        <f t="shared" si="195"/>
        <v>琅琊主动技能1等级16</v>
      </c>
      <c r="I1402" t="str">
        <f t="shared" si="196"/>
        <v>琅琊主动技能1等级17</v>
      </c>
      <c r="J1402" s="1">
        <v>1396</v>
      </c>
      <c r="K1402" s="1" t="e">
        <f>VLOOKUP(H1402,主动技能!$A:$B,2,FALSE)</f>
        <v>#N/A</v>
      </c>
      <c r="L1402" s="1">
        <f>_xlfn.IFNA(VLOOKUP(I1402,主动技能!$A:$B,2,FALSE),0)</f>
        <v>0</v>
      </c>
      <c r="M1402">
        <f t="shared" si="197"/>
        <v>48</v>
      </c>
      <c r="N1402" s="1" t="s">
        <v>249</v>
      </c>
      <c r="O1402" s="1">
        <f t="shared" si="198"/>
        <v>109</v>
      </c>
      <c r="P1402" s="1" t="s">
        <v>250</v>
      </c>
      <c r="Q1402" s="1" t="s">
        <v>250</v>
      </c>
    </row>
    <row r="1403" spans="2:17" x14ac:dyDescent="0.15">
      <c r="B1403" s="8" t="str">
        <f>VLOOKUP(G1403,角色!A:B,2,FALSE)</f>
        <v>琅琊</v>
      </c>
      <c r="C1403" s="8" t="str">
        <f t="shared" si="190"/>
        <v>主动技能1</v>
      </c>
      <c r="D1403" s="8">
        <f t="shared" si="192"/>
        <v>17</v>
      </c>
      <c r="E1403" s="8">
        <f t="shared" si="193"/>
        <v>18</v>
      </c>
      <c r="F1403" s="8">
        <f t="shared" si="194"/>
        <v>1</v>
      </c>
      <c r="G1403" s="8">
        <f t="shared" si="191"/>
        <v>24</v>
      </c>
      <c r="H1403" t="str">
        <f t="shared" si="195"/>
        <v>琅琊主动技能1等级17</v>
      </c>
      <c r="I1403" t="str">
        <f t="shared" si="196"/>
        <v>琅琊主动技能1等级18</v>
      </c>
      <c r="J1403" s="1">
        <v>1397</v>
      </c>
      <c r="K1403" s="1" t="e">
        <f>VLOOKUP(H1403,主动技能!$A:$B,2,FALSE)</f>
        <v>#N/A</v>
      </c>
      <c r="L1403" s="1">
        <f>_xlfn.IFNA(VLOOKUP(I1403,主动技能!$A:$B,2,FALSE),0)</f>
        <v>0</v>
      </c>
      <c r="M1403">
        <f t="shared" si="197"/>
        <v>51</v>
      </c>
      <c r="N1403" s="1" t="s">
        <v>249</v>
      </c>
      <c r="O1403" s="1">
        <f t="shared" si="198"/>
        <v>110</v>
      </c>
      <c r="P1403" s="1" t="s">
        <v>250</v>
      </c>
      <c r="Q1403" s="1" t="s">
        <v>250</v>
      </c>
    </row>
    <row r="1404" spans="2:17" x14ac:dyDescent="0.15">
      <c r="B1404" s="8" t="str">
        <f>VLOOKUP(G1404,角色!A:B,2,FALSE)</f>
        <v>琅琊</v>
      </c>
      <c r="C1404" s="8" t="str">
        <f t="shared" si="190"/>
        <v>主动技能1</v>
      </c>
      <c r="D1404" s="8">
        <f t="shared" si="192"/>
        <v>18</v>
      </c>
      <c r="E1404" s="8">
        <f t="shared" si="193"/>
        <v>19</v>
      </c>
      <c r="F1404" s="8">
        <f t="shared" si="194"/>
        <v>1</v>
      </c>
      <c r="G1404" s="8">
        <f t="shared" si="191"/>
        <v>24</v>
      </c>
      <c r="H1404" t="str">
        <f t="shared" si="195"/>
        <v>琅琊主动技能1等级18</v>
      </c>
      <c r="I1404" t="str">
        <f t="shared" si="196"/>
        <v>琅琊主动技能1等级19</v>
      </c>
      <c r="J1404" s="1">
        <v>1398</v>
      </c>
      <c r="K1404" s="1" t="e">
        <f>VLOOKUP(H1404,主动技能!$A:$B,2,FALSE)</f>
        <v>#N/A</v>
      </c>
      <c r="L1404" s="1">
        <f>_xlfn.IFNA(VLOOKUP(I1404,主动技能!$A:$B,2,FALSE),0)</f>
        <v>0</v>
      </c>
      <c r="M1404">
        <f t="shared" si="197"/>
        <v>54</v>
      </c>
      <c r="N1404" s="1" t="s">
        <v>249</v>
      </c>
      <c r="O1404" s="1">
        <f t="shared" si="198"/>
        <v>111</v>
      </c>
      <c r="P1404" s="1" t="s">
        <v>250</v>
      </c>
      <c r="Q1404" s="1" t="s">
        <v>250</v>
      </c>
    </row>
    <row r="1405" spans="2:17" x14ac:dyDescent="0.15">
      <c r="B1405" s="8" t="str">
        <f>VLOOKUP(G1405,角色!A:B,2,FALSE)</f>
        <v>琅琊</v>
      </c>
      <c r="C1405" s="8" t="str">
        <f t="shared" si="190"/>
        <v>主动技能1</v>
      </c>
      <c r="D1405" s="8">
        <f t="shared" si="192"/>
        <v>19</v>
      </c>
      <c r="E1405" s="8">
        <f t="shared" si="193"/>
        <v>20</v>
      </c>
      <c r="F1405" s="8">
        <f t="shared" si="194"/>
        <v>1</v>
      </c>
      <c r="G1405" s="8">
        <f t="shared" si="191"/>
        <v>24</v>
      </c>
      <c r="H1405" t="str">
        <f t="shared" si="195"/>
        <v>琅琊主动技能1等级19</v>
      </c>
      <c r="I1405" t="str">
        <f t="shared" si="196"/>
        <v>琅琊主动技能1等级20</v>
      </c>
      <c r="J1405" s="1">
        <v>1399</v>
      </c>
      <c r="K1405" s="1" t="e">
        <f>VLOOKUP(H1405,主动技能!$A:$B,2,FALSE)</f>
        <v>#N/A</v>
      </c>
      <c r="L1405" s="1">
        <f>_xlfn.IFNA(VLOOKUP(I1405,主动技能!$A:$B,2,FALSE),0)</f>
        <v>0</v>
      </c>
      <c r="M1405">
        <f t="shared" si="197"/>
        <v>57</v>
      </c>
      <c r="N1405" s="1" t="s">
        <v>249</v>
      </c>
      <c r="O1405" s="1">
        <f t="shared" si="198"/>
        <v>112</v>
      </c>
      <c r="P1405" s="1" t="s">
        <v>250</v>
      </c>
      <c r="Q1405" s="1" t="s">
        <v>250</v>
      </c>
    </row>
    <row r="1406" spans="2:17" x14ac:dyDescent="0.15">
      <c r="B1406" s="8" t="str">
        <f>VLOOKUP(G1406,角色!A:B,2,FALSE)</f>
        <v>琅琊</v>
      </c>
      <c r="C1406" s="8" t="str">
        <f t="shared" si="190"/>
        <v>主动技能1</v>
      </c>
      <c r="D1406" s="8">
        <f t="shared" si="192"/>
        <v>20</v>
      </c>
      <c r="E1406" s="8">
        <f t="shared" si="193"/>
        <v>21</v>
      </c>
      <c r="F1406" s="8">
        <f t="shared" si="194"/>
        <v>1</v>
      </c>
      <c r="G1406" s="8">
        <f t="shared" si="191"/>
        <v>24</v>
      </c>
      <c r="H1406" t="str">
        <f t="shared" si="195"/>
        <v>琅琊主动技能1等级20</v>
      </c>
      <c r="I1406" t="str">
        <f t="shared" si="196"/>
        <v>琅琊主动技能1等级21</v>
      </c>
      <c r="J1406" s="1">
        <v>1400</v>
      </c>
      <c r="K1406" s="1" t="e">
        <f>VLOOKUP(H1406,主动技能!$A:$B,2,FALSE)</f>
        <v>#N/A</v>
      </c>
      <c r="L1406" s="1">
        <f>_xlfn.IFNA(VLOOKUP(I1406,主动技能!$A:$B,2,FALSE),0)</f>
        <v>0</v>
      </c>
      <c r="M1406">
        <f t="shared" si="197"/>
        <v>60</v>
      </c>
      <c r="N1406" s="1" t="s">
        <v>249</v>
      </c>
      <c r="O1406" s="1">
        <f t="shared" si="198"/>
        <v>113</v>
      </c>
      <c r="P1406" s="1" t="s">
        <v>250</v>
      </c>
      <c r="Q1406" s="1" t="s">
        <v>250</v>
      </c>
    </row>
    <row r="1407" spans="2:17" x14ac:dyDescent="0.15">
      <c r="B1407" s="8" t="str">
        <f>VLOOKUP(G1407,角色!A:B,2,FALSE)</f>
        <v>琅琊</v>
      </c>
      <c r="C1407" s="8" t="str">
        <f t="shared" si="190"/>
        <v>主动技能2</v>
      </c>
      <c r="D1407" s="8">
        <f t="shared" si="192"/>
        <v>1</v>
      </c>
      <c r="E1407" s="8">
        <f t="shared" si="193"/>
        <v>2</v>
      </c>
      <c r="F1407" s="8">
        <f t="shared" si="194"/>
        <v>2</v>
      </c>
      <c r="G1407" s="8">
        <f t="shared" si="191"/>
        <v>24</v>
      </c>
      <c r="H1407" t="str">
        <f t="shared" si="195"/>
        <v>琅琊主动技能2等级1</v>
      </c>
      <c r="I1407" t="str">
        <f t="shared" si="196"/>
        <v>琅琊主动技能2等级2</v>
      </c>
      <c r="J1407" s="1">
        <v>1401</v>
      </c>
      <c r="K1407" s="1" t="e">
        <f>VLOOKUP(H1407,主动技能!$A:$B,2,FALSE)</f>
        <v>#N/A</v>
      </c>
      <c r="L1407" s="1">
        <f>_xlfn.IFNA(VLOOKUP(I1407,主动技能!$A:$B,2,FALSE),0)</f>
        <v>0</v>
      </c>
      <c r="M1407">
        <f t="shared" si="197"/>
        <v>3</v>
      </c>
      <c r="N1407" s="1" t="s">
        <v>249</v>
      </c>
      <c r="O1407" s="1">
        <f t="shared" si="198"/>
        <v>114</v>
      </c>
      <c r="P1407" s="1" t="s">
        <v>250</v>
      </c>
      <c r="Q1407" s="1" t="s">
        <v>250</v>
      </c>
    </row>
    <row r="1408" spans="2:17" x14ac:dyDescent="0.15">
      <c r="B1408" s="8" t="str">
        <f>VLOOKUP(G1408,角色!A:B,2,FALSE)</f>
        <v>琅琊</v>
      </c>
      <c r="C1408" s="8" t="str">
        <f t="shared" si="190"/>
        <v>主动技能2</v>
      </c>
      <c r="D1408" s="8">
        <f t="shared" si="192"/>
        <v>2</v>
      </c>
      <c r="E1408" s="8">
        <f t="shared" si="193"/>
        <v>3</v>
      </c>
      <c r="F1408" s="8">
        <f t="shared" si="194"/>
        <v>2</v>
      </c>
      <c r="G1408" s="8">
        <f t="shared" si="191"/>
        <v>24</v>
      </c>
      <c r="H1408" t="str">
        <f t="shared" si="195"/>
        <v>琅琊主动技能2等级2</v>
      </c>
      <c r="I1408" t="str">
        <f t="shared" si="196"/>
        <v>琅琊主动技能2等级3</v>
      </c>
      <c r="J1408" s="1">
        <v>1402</v>
      </c>
      <c r="K1408" s="1" t="e">
        <f>VLOOKUP(H1408,主动技能!$A:$B,2,FALSE)</f>
        <v>#N/A</v>
      </c>
      <c r="L1408" s="1">
        <f>_xlfn.IFNA(VLOOKUP(I1408,主动技能!$A:$B,2,FALSE),0)</f>
        <v>0</v>
      </c>
      <c r="M1408">
        <f t="shared" si="197"/>
        <v>6</v>
      </c>
      <c r="N1408" s="1" t="s">
        <v>249</v>
      </c>
      <c r="O1408" s="1">
        <f t="shared" si="198"/>
        <v>115</v>
      </c>
      <c r="P1408" s="1" t="s">
        <v>250</v>
      </c>
      <c r="Q1408" s="1" t="s">
        <v>250</v>
      </c>
    </row>
    <row r="1409" spans="2:17" x14ac:dyDescent="0.15">
      <c r="B1409" s="8" t="str">
        <f>VLOOKUP(G1409,角色!A:B,2,FALSE)</f>
        <v>琅琊</v>
      </c>
      <c r="C1409" s="8" t="str">
        <f t="shared" si="190"/>
        <v>主动技能2</v>
      </c>
      <c r="D1409" s="8">
        <f t="shared" si="192"/>
        <v>3</v>
      </c>
      <c r="E1409" s="8">
        <f t="shared" si="193"/>
        <v>4</v>
      </c>
      <c r="F1409" s="8">
        <f t="shared" si="194"/>
        <v>2</v>
      </c>
      <c r="G1409" s="8">
        <f t="shared" si="191"/>
        <v>24</v>
      </c>
      <c r="H1409" t="str">
        <f t="shared" si="195"/>
        <v>琅琊主动技能2等级3</v>
      </c>
      <c r="I1409" t="str">
        <f t="shared" si="196"/>
        <v>琅琊主动技能2等级4</v>
      </c>
      <c r="J1409" s="1">
        <v>1403</v>
      </c>
      <c r="K1409" s="1" t="e">
        <f>VLOOKUP(H1409,主动技能!$A:$B,2,FALSE)</f>
        <v>#N/A</v>
      </c>
      <c r="L1409" s="1">
        <f>_xlfn.IFNA(VLOOKUP(I1409,主动技能!$A:$B,2,FALSE),0)</f>
        <v>0</v>
      </c>
      <c r="M1409">
        <f t="shared" si="197"/>
        <v>9</v>
      </c>
      <c r="N1409" s="1" t="s">
        <v>249</v>
      </c>
      <c r="O1409" s="1">
        <f t="shared" si="198"/>
        <v>116</v>
      </c>
      <c r="P1409" s="1" t="s">
        <v>250</v>
      </c>
      <c r="Q1409" s="1" t="s">
        <v>250</v>
      </c>
    </row>
    <row r="1410" spans="2:17" x14ac:dyDescent="0.15">
      <c r="B1410" s="8" t="str">
        <f>VLOOKUP(G1410,角色!A:B,2,FALSE)</f>
        <v>琅琊</v>
      </c>
      <c r="C1410" s="8" t="str">
        <f t="shared" si="190"/>
        <v>主动技能2</v>
      </c>
      <c r="D1410" s="8">
        <f t="shared" si="192"/>
        <v>4</v>
      </c>
      <c r="E1410" s="8">
        <f t="shared" si="193"/>
        <v>5</v>
      </c>
      <c r="F1410" s="8">
        <f t="shared" si="194"/>
        <v>2</v>
      </c>
      <c r="G1410" s="8">
        <f t="shared" si="191"/>
        <v>24</v>
      </c>
      <c r="H1410" t="str">
        <f t="shared" si="195"/>
        <v>琅琊主动技能2等级4</v>
      </c>
      <c r="I1410" t="str">
        <f t="shared" si="196"/>
        <v>琅琊主动技能2等级5</v>
      </c>
      <c r="J1410" s="1">
        <v>1404</v>
      </c>
      <c r="K1410" s="1" t="e">
        <f>VLOOKUP(H1410,主动技能!$A:$B,2,FALSE)</f>
        <v>#N/A</v>
      </c>
      <c r="L1410" s="1">
        <f>_xlfn.IFNA(VLOOKUP(I1410,主动技能!$A:$B,2,FALSE),0)</f>
        <v>0</v>
      </c>
      <c r="M1410">
        <f t="shared" si="197"/>
        <v>12</v>
      </c>
      <c r="N1410" s="1" t="s">
        <v>249</v>
      </c>
      <c r="O1410" s="1">
        <f t="shared" si="198"/>
        <v>117</v>
      </c>
      <c r="P1410" s="1" t="s">
        <v>250</v>
      </c>
      <c r="Q1410" s="1" t="s">
        <v>250</v>
      </c>
    </row>
    <row r="1411" spans="2:17" x14ac:dyDescent="0.15">
      <c r="B1411" s="8" t="str">
        <f>VLOOKUP(G1411,角色!A:B,2,FALSE)</f>
        <v>琅琊</v>
      </c>
      <c r="C1411" s="8" t="str">
        <f t="shared" si="190"/>
        <v>主动技能2</v>
      </c>
      <c r="D1411" s="8">
        <f t="shared" si="192"/>
        <v>5</v>
      </c>
      <c r="E1411" s="8">
        <f t="shared" si="193"/>
        <v>6</v>
      </c>
      <c r="F1411" s="8">
        <f t="shared" si="194"/>
        <v>2</v>
      </c>
      <c r="G1411" s="8">
        <f t="shared" si="191"/>
        <v>24</v>
      </c>
      <c r="H1411" t="str">
        <f t="shared" si="195"/>
        <v>琅琊主动技能2等级5</v>
      </c>
      <c r="I1411" t="str">
        <f t="shared" si="196"/>
        <v>琅琊主动技能2等级6</v>
      </c>
      <c r="J1411" s="1">
        <v>1405</v>
      </c>
      <c r="K1411" s="1" t="e">
        <f>VLOOKUP(H1411,主动技能!$A:$B,2,FALSE)</f>
        <v>#N/A</v>
      </c>
      <c r="L1411" s="1">
        <f>_xlfn.IFNA(VLOOKUP(I1411,主动技能!$A:$B,2,FALSE),0)</f>
        <v>0</v>
      </c>
      <c r="M1411">
        <f t="shared" si="197"/>
        <v>15</v>
      </c>
      <c r="N1411" s="1" t="s">
        <v>249</v>
      </c>
      <c r="O1411" s="1">
        <f t="shared" si="198"/>
        <v>118</v>
      </c>
      <c r="P1411" s="1" t="s">
        <v>250</v>
      </c>
      <c r="Q1411" s="1" t="s">
        <v>250</v>
      </c>
    </row>
    <row r="1412" spans="2:17" x14ac:dyDescent="0.15">
      <c r="B1412" s="8" t="str">
        <f>VLOOKUP(G1412,角色!A:B,2,FALSE)</f>
        <v>琅琊</v>
      </c>
      <c r="C1412" s="8" t="str">
        <f t="shared" si="190"/>
        <v>主动技能2</v>
      </c>
      <c r="D1412" s="8">
        <f t="shared" si="192"/>
        <v>6</v>
      </c>
      <c r="E1412" s="8">
        <f t="shared" si="193"/>
        <v>7</v>
      </c>
      <c r="F1412" s="8">
        <f t="shared" si="194"/>
        <v>2</v>
      </c>
      <c r="G1412" s="8">
        <f t="shared" si="191"/>
        <v>24</v>
      </c>
      <c r="H1412" t="str">
        <f t="shared" si="195"/>
        <v>琅琊主动技能2等级6</v>
      </c>
      <c r="I1412" t="str">
        <f t="shared" si="196"/>
        <v>琅琊主动技能2等级7</v>
      </c>
      <c r="J1412" s="1">
        <v>1406</v>
      </c>
      <c r="K1412" s="1" t="e">
        <f>VLOOKUP(H1412,主动技能!$A:$B,2,FALSE)</f>
        <v>#N/A</v>
      </c>
      <c r="L1412" s="1">
        <f>_xlfn.IFNA(VLOOKUP(I1412,主动技能!$A:$B,2,FALSE),0)</f>
        <v>0</v>
      </c>
      <c r="M1412">
        <f t="shared" si="197"/>
        <v>18</v>
      </c>
      <c r="N1412" s="1" t="s">
        <v>249</v>
      </c>
      <c r="O1412" s="1">
        <f t="shared" si="198"/>
        <v>119</v>
      </c>
      <c r="P1412" s="1" t="s">
        <v>250</v>
      </c>
      <c r="Q1412" s="1" t="s">
        <v>250</v>
      </c>
    </row>
    <row r="1413" spans="2:17" x14ac:dyDescent="0.15">
      <c r="B1413" s="8" t="str">
        <f>VLOOKUP(G1413,角色!A:B,2,FALSE)</f>
        <v>琅琊</v>
      </c>
      <c r="C1413" s="8" t="str">
        <f t="shared" si="190"/>
        <v>主动技能2</v>
      </c>
      <c r="D1413" s="8">
        <f t="shared" si="192"/>
        <v>7</v>
      </c>
      <c r="E1413" s="8">
        <f t="shared" si="193"/>
        <v>8</v>
      </c>
      <c r="F1413" s="8">
        <f t="shared" si="194"/>
        <v>2</v>
      </c>
      <c r="G1413" s="8">
        <f t="shared" si="191"/>
        <v>24</v>
      </c>
      <c r="H1413" t="str">
        <f t="shared" si="195"/>
        <v>琅琊主动技能2等级7</v>
      </c>
      <c r="I1413" t="str">
        <f t="shared" si="196"/>
        <v>琅琊主动技能2等级8</v>
      </c>
      <c r="J1413" s="1">
        <v>1407</v>
      </c>
      <c r="K1413" s="1" t="e">
        <f>VLOOKUP(H1413,主动技能!$A:$B,2,FALSE)</f>
        <v>#N/A</v>
      </c>
      <c r="L1413" s="1">
        <f>_xlfn.IFNA(VLOOKUP(I1413,主动技能!$A:$B,2,FALSE),0)</f>
        <v>0</v>
      </c>
      <c r="M1413">
        <f t="shared" si="197"/>
        <v>21</v>
      </c>
      <c r="N1413" s="1" t="s">
        <v>249</v>
      </c>
      <c r="O1413" s="1">
        <f t="shared" si="198"/>
        <v>120</v>
      </c>
      <c r="P1413" s="1" t="s">
        <v>250</v>
      </c>
      <c r="Q1413" s="1" t="s">
        <v>250</v>
      </c>
    </row>
    <row r="1414" spans="2:17" x14ac:dyDescent="0.15">
      <c r="B1414" s="8" t="str">
        <f>VLOOKUP(G1414,角色!A:B,2,FALSE)</f>
        <v>琅琊</v>
      </c>
      <c r="C1414" s="8" t="str">
        <f t="shared" si="190"/>
        <v>主动技能2</v>
      </c>
      <c r="D1414" s="8">
        <f t="shared" si="192"/>
        <v>8</v>
      </c>
      <c r="E1414" s="8">
        <f t="shared" si="193"/>
        <v>9</v>
      </c>
      <c r="F1414" s="8">
        <f t="shared" si="194"/>
        <v>2</v>
      </c>
      <c r="G1414" s="8">
        <f t="shared" si="191"/>
        <v>24</v>
      </c>
      <c r="H1414" t="str">
        <f t="shared" si="195"/>
        <v>琅琊主动技能2等级8</v>
      </c>
      <c r="I1414" t="str">
        <f t="shared" si="196"/>
        <v>琅琊主动技能2等级9</v>
      </c>
      <c r="J1414" s="1">
        <v>1408</v>
      </c>
      <c r="K1414" s="1" t="e">
        <f>VLOOKUP(H1414,主动技能!$A:$B,2,FALSE)</f>
        <v>#N/A</v>
      </c>
      <c r="L1414" s="1">
        <f>_xlfn.IFNA(VLOOKUP(I1414,主动技能!$A:$B,2,FALSE),0)</f>
        <v>0</v>
      </c>
      <c r="M1414">
        <f t="shared" si="197"/>
        <v>24</v>
      </c>
      <c r="N1414" s="1" t="s">
        <v>249</v>
      </c>
      <c r="O1414" s="1">
        <f t="shared" si="198"/>
        <v>121</v>
      </c>
      <c r="P1414" s="1" t="s">
        <v>250</v>
      </c>
      <c r="Q1414" s="1" t="s">
        <v>250</v>
      </c>
    </row>
    <row r="1415" spans="2:17" x14ac:dyDescent="0.15">
      <c r="B1415" s="8" t="str">
        <f>VLOOKUP(G1415,角色!A:B,2,FALSE)</f>
        <v>琅琊</v>
      </c>
      <c r="C1415" s="8" t="str">
        <f t="shared" si="190"/>
        <v>主动技能2</v>
      </c>
      <c r="D1415" s="8">
        <f t="shared" si="192"/>
        <v>9</v>
      </c>
      <c r="E1415" s="8">
        <f t="shared" si="193"/>
        <v>10</v>
      </c>
      <c r="F1415" s="8">
        <f t="shared" si="194"/>
        <v>2</v>
      </c>
      <c r="G1415" s="8">
        <f t="shared" si="191"/>
        <v>24</v>
      </c>
      <c r="H1415" t="str">
        <f t="shared" si="195"/>
        <v>琅琊主动技能2等级9</v>
      </c>
      <c r="I1415" t="str">
        <f t="shared" si="196"/>
        <v>琅琊主动技能2等级10</v>
      </c>
      <c r="J1415" s="1">
        <v>1409</v>
      </c>
      <c r="K1415" s="1" t="e">
        <f>VLOOKUP(H1415,主动技能!$A:$B,2,FALSE)</f>
        <v>#N/A</v>
      </c>
      <c r="L1415" s="1">
        <f>_xlfn.IFNA(VLOOKUP(I1415,主动技能!$A:$B,2,FALSE),0)</f>
        <v>0</v>
      </c>
      <c r="M1415">
        <f t="shared" si="197"/>
        <v>27</v>
      </c>
      <c r="N1415" s="1" t="s">
        <v>249</v>
      </c>
      <c r="O1415" s="1">
        <f t="shared" si="198"/>
        <v>122</v>
      </c>
      <c r="P1415" s="1" t="s">
        <v>250</v>
      </c>
      <c r="Q1415" s="1" t="s">
        <v>250</v>
      </c>
    </row>
    <row r="1416" spans="2:17" x14ac:dyDescent="0.15">
      <c r="B1416" s="8" t="str">
        <f>VLOOKUP(G1416,角色!A:B,2,FALSE)</f>
        <v>琅琊</v>
      </c>
      <c r="C1416" s="8" t="str">
        <f t="shared" ref="C1416:C1479" si="199">C$4&amp;F1416</f>
        <v>主动技能2</v>
      </c>
      <c r="D1416" s="8">
        <f t="shared" si="192"/>
        <v>10</v>
      </c>
      <c r="E1416" s="8">
        <f t="shared" si="193"/>
        <v>11</v>
      </c>
      <c r="F1416" s="8">
        <f t="shared" si="194"/>
        <v>2</v>
      </c>
      <c r="G1416" s="8">
        <f t="shared" ref="G1416:G1479" si="200">IF((F1416=1)*(D1416=1),G1415+1,G1415)</f>
        <v>24</v>
      </c>
      <c r="H1416" t="str">
        <f t="shared" si="195"/>
        <v>琅琊主动技能2等级10</v>
      </c>
      <c r="I1416" t="str">
        <f t="shared" si="196"/>
        <v>琅琊主动技能2等级11</v>
      </c>
      <c r="J1416" s="1">
        <v>1410</v>
      </c>
      <c r="K1416" s="1" t="e">
        <f>VLOOKUP(H1416,主动技能!$A:$B,2,FALSE)</f>
        <v>#N/A</v>
      </c>
      <c r="L1416" s="1">
        <f>_xlfn.IFNA(VLOOKUP(I1416,主动技能!$A:$B,2,FALSE),0)</f>
        <v>0</v>
      </c>
      <c r="M1416">
        <f t="shared" si="197"/>
        <v>30</v>
      </c>
      <c r="N1416" s="1" t="s">
        <v>249</v>
      </c>
      <c r="O1416" s="1">
        <f t="shared" si="198"/>
        <v>123</v>
      </c>
      <c r="P1416" s="1" t="s">
        <v>250</v>
      </c>
      <c r="Q1416" s="1" t="s">
        <v>250</v>
      </c>
    </row>
    <row r="1417" spans="2:17" x14ac:dyDescent="0.15">
      <c r="B1417" s="8" t="str">
        <f>VLOOKUP(G1417,角色!A:B,2,FALSE)</f>
        <v>琅琊</v>
      </c>
      <c r="C1417" s="8" t="str">
        <f t="shared" si="199"/>
        <v>主动技能2</v>
      </c>
      <c r="D1417" s="8">
        <f t="shared" ref="D1417:D1480" si="201">IF(D1416=D$5,1,D1416+1)</f>
        <v>11</v>
      </c>
      <c r="E1417" s="8">
        <f t="shared" ref="E1417:E1480" si="202">IF(E1416=E$5,2,E1416+1)</f>
        <v>12</v>
      </c>
      <c r="F1417" s="8">
        <f t="shared" ref="F1417:F1480" si="203">IF(D1417=1,IF(F1416=$F$5,1,F1416+1),F1416)</f>
        <v>2</v>
      </c>
      <c r="G1417" s="8">
        <f t="shared" si="200"/>
        <v>24</v>
      </c>
      <c r="H1417" t="str">
        <f t="shared" si="195"/>
        <v>琅琊主动技能2等级11</v>
      </c>
      <c r="I1417" t="str">
        <f t="shared" si="196"/>
        <v>琅琊主动技能2等级12</v>
      </c>
      <c r="J1417" s="1">
        <v>1411</v>
      </c>
      <c r="K1417" s="1" t="e">
        <f>VLOOKUP(H1417,主动技能!$A:$B,2,FALSE)</f>
        <v>#N/A</v>
      </c>
      <c r="L1417" s="1">
        <f>_xlfn.IFNA(VLOOKUP(I1417,主动技能!$A:$B,2,FALSE),0)</f>
        <v>0</v>
      </c>
      <c r="M1417">
        <f t="shared" si="197"/>
        <v>33</v>
      </c>
      <c r="N1417" s="1" t="s">
        <v>249</v>
      </c>
      <c r="O1417" s="1">
        <f t="shared" si="198"/>
        <v>124</v>
      </c>
      <c r="P1417" s="1" t="s">
        <v>250</v>
      </c>
      <c r="Q1417" s="1" t="s">
        <v>250</v>
      </c>
    </row>
    <row r="1418" spans="2:17" x14ac:dyDescent="0.15">
      <c r="B1418" s="8" t="str">
        <f>VLOOKUP(G1418,角色!A:B,2,FALSE)</f>
        <v>琅琊</v>
      </c>
      <c r="C1418" s="8" t="str">
        <f t="shared" si="199"/>
        <v>主动技能2</v>
      </c>
      <c r="D1418" s="8">
        <f t="shared" si="201"/>
        <v>12</v>
      </c>
      <c r="E1418" s="8">
        <f t="shared" si="202"/>
        <v>13</v>
      </c>
      <c r="F1418" s="8">
        <f t="shared" si="203"/>
        <v>2</v>
      </c>
      <c r="G1418" s="8">
        <f t="shared" si="200"/>
        <v>24</v>
      </c>
      <c r="H1418" t="str">
        <f t="shared" si="195"/>
        <v>琅琊主动技能2等级12</v>
      </c>
      <c r="I1418" t="str">
        <f t="shared" si="196"/>
        <v>琅琊主动技能2等级13</v>
      </c>
      <c r="J1418" s="1">
        <v>1412</v>
      </c>
      <c r="K1418" s="1" t="e">
        <f>VLOOKUP(H1418,主动技能!$A:$B,2,FALSE)</f>
        <v>#N/A</v>
      </c>
      <c r="L1418" s="1">
        <f>_xlfn.IFNA(VLOOKUP(I1418,主动技能!$A:$B,2,FALSE),0)</f>
        <v>0</v>
      </c>
      <c r="M1418">
        <f t="shared" si="197"/>
        <v>36</v>
      </c>
      <c r="N1418" s="1" t="s">
        <v>249</v>
      </c>
      <c r="O1418" s="1">
        <f t="shared" si="198"/>
        <v>125</v>
      </c>
      <c r="P1418" s="1" t="s">
        <v>250</v>
      </c>
      <c r="Q1418" s="1" t="s">
        <v>250</v>
      </c>
    </row>
    <row r="1419" spans="2:17" x14ac:dyDescent="0.15">
      <c r="B1419" s="8" t="str">
        <f>VLOOKUP(G1419,角色!A:B,2,FALSE)</f>
        <v>琅琊</v>
      </c>
      <c r="C1419" s="8" t="str">
        <f t="shared" si="199"/>
        <v>主动技能2</v>
      </c>
      <c r="D1419" s="8">
        <f t="shared" si="201"/>
        <v>13</v>
      </c>
      <c r="E1419" s="8">
        <f t="shared" si="202"/>
        <v>14</v>
      </c>
      <c r="F1419" s="8">
        <f t="shared" si="203"/>
        <v>2</v>
      </c>
      <c r="G1419" s="8">
        <f t="shared" si="200"/>
        <v>24</v>
      </c>
      <c r="H1419" t="str">
        <f t="shared" si="195"/>
        <v>琅琊主动技能2等级13</v>
      </c>
      <c r="I1419" t="str">
        <f t="shared" si="196"/>
        <v>琅琊主动技能2等级14</v>
      </c>
      <c r="J1419" s="1">
        <v>1413</v>
      </c>
      <c r="K1419" s="1" t="e">
        <f>VLOOKUP(H1419,主动技能!$A:$B,2,FALSE)</f>
        <v>#N/A</v>
      </c>
      <c r="L1419" s="1">
        <f>_xlfn.IFNA(VLOOKUP(I1419,主动技能!$A:$B,2,FALSE),0)</f>
        <v>0</v>
      </c>
      <c r="M1419">
        <f t="shared" si="197"/>
        <v>39</v>
      </c>
      <c r="N1419" s="1" t="s">
        <v>249</v>
      </c>
      <c r="O1419" s="1">
        <f t="shared" si="198"/>
        <v>126</v>
      </c>
      <c r="P1419" s="1" t="s">
        <v>250</v>
      </c>
      <c r="Q1419" s="1" t="s">
        <v>250</v>
      </c>
    </row>
    <row r="1420" spans="2:17" x14ac:dyDescent="0.15">
      <c r="B1420" s="8" t="str">
        <f>VLOOKUP(G1420,角色!A:B,2,FALSE)</f>
        <v>琅琊</v>
      </c>
      <c r="C1420" s="8" t="str">
        <f t="shared" si="199"/>
        <v>主动技能2</v>
      </c>
      <c r="D1420" s="8">
        <f t="shared" si="201"/>
        <v>14</v>
      </c>
      <c r="E1420" s="8">
        <f t="shared" si="202"/>
        <v>15</v>
      </c>
      <c r="F1420" s="8">
        <f t="shared" si="203"/>
        <v>2</v>
      </c>
      <c r="G1420" s="8">
        <f t="shared" si="200"/>
        <v>24</v>
      </c>
      <c r="H1420" t="str">
        <f t="shared" si="195"/>
        <v>琅琊主动技能2等级14</v>
      </c>
      <c r="I1420" t="str">
        <f t="shared" si="196"/>
        <v>琅琊主动技能2等级15</v>
      </c>
      <c r="J1420" s="1">
        <v>1414</v>
      </c>
      <c r="K1420" s="1" t="e">
        <f>VLOOKUP(H1420,主动技能!$A:$B,2,FALSE)</f>
        <v>#N/A</v>
      </c>
      <c r="L1420" s="1">
        <f>_xlfn.IFNA(VLOOKUP(I1420,主动技能!$A:$B,2,FALSE),0)</f>
        <v>0</v>
      </c>
      <c r="M1420">
        <f t="shared" si="197"/>
        <v>42</v>
      </c>
      <c r="N1420" s="1" t="s">
        <v>249</v>
      </c>
      <c r="O1420" s="1">
        <f t="shared" si="198"/>
        <v>127</v>
      </c>
      <c r="P1420" s="1" t="s">
        <v>250</v>
      </c>
      <c r="Q1420" s="1" t="s">
        <v>250</v>
      </c>
    </row>
    <row r="1421" spans="2:17" x14ac:dyDescent="0.15">
      <c r="B1421" s="8" t="str">
        <f>VLOOKUP(G1421,角色!A:B,2,FALSE)</f>
        <v>琅琊</v>
      </c>
      <c r="C1421" s="8" t="str">
        <f t="shared" si="199"/>
        <v>主动技能2</v>
      </c>
      <c r="D1421" s="8">
        <f t="shared" si="201"/>
        <v>15</v>
      </c>
      <c r="E1421" s="8">
        <f t="shared" si="202"/>
        <v>16</v>
      </c>
      <c r="F1421" s="8">
        <f t="shared" si="203"/>
        <v>2</v>
      </c>
      <c r="G1421" s="8">
        <f t="shared" si="200"/>
        <v>24</v>
      </c>
      <c r="H1421" t="str">
        <f t="shared" si="195"/>
        <v>琅琊主动技能2等级15</v>
      </c>
      <c r="I1421" t="str">
        <f t="shared" si="196"/>
        <v>琅琊主动技能2等级16</v>
      </c>
      <c r="J1421" s="1">
        <v>1415</v>
      </c>
      <c r="K1421" s="1" t="e">
        <f>VLOOKUP(H1421,主动技能!$A:$B,2,FALSE)</f>
        <v>#N/A</v>
      </c>
      <c r="L1421" s="1">
        <f>_xlfn.IFNA(VLOOKUP(I1421,主动技能!$A:$B,2,FALSE),0)</f>
        <v>0</v>
      </c>
      <c r="M1421">
        <f t="shared" si="197"/>
        <v>45</v>
      </c>
      <c r="N1421" s="1" t="s">
        <v>249</v>
      </c>
      <c r="O1421" s="1">
        <f t="shared" si="198"/>
        <v>128</v>
      </c>
      <c r="P1421" s="1" t="s">
        <v>250</v>
      </c>
      <c r="Q1421" s="1" t="s">
        <v>250</v>
      </c>
    </row>
    <row r="1422" spans="2:17" x14ac:dyDescent="0.15">
      <c r="B1422" s="8" t="str">
        <f>VLOOKUP(G1422,角色!A:B,2,FALSE)</f>
        <v>琅琊</v>
      </c>
      <c r="C1422" s="8" t="str">
        <f t="shared" si="199"/>
        <v>主动技能2</v>
      </c>
      <c r="D1422" s="8">
        <f t="shared" si="201"/>
        <v>16</v>
      </c>
      <c r="E1422" s="8">
        <f t="shared" si="202"/>
        <v>17</v>
      </c>
      <c r="F1422" s="8">
        <f t="shared" si="203"/>
        <v>2</v>
      </c>
      <c r="G1422" s="8">
        <f t="shared" si="200"/>
        <v>24</v>
      </c>
      <c r="H1422" t="str">
        <f t="shared" si="195"/>
        <v>琅琊主动技能2等级16</v>
      </c>
      <c r="I1422" t="str">
        <f t="shared" si="196"/>
        <v>琅琊主动技能2等级17</v>
      </c>
      <c r="J1422" s="1">
        <v>1416</v>
      </c>
      <c r="K1422" s="1" t="e">
        <f>VLOOKUP(H1422,主动技能!$A:$B,2,FALSE)</f>
        <v>#N/A</v>
      </c>
      <c r="L1422" s="1">
        <f>_xlfn.IFNA(VLOOKUP(I1422,主动技能!$A:$B,2,FALSE),0)</f>
        <v>0</v>
      </c>
      <c r="M1422">
        <f t="shared" si="197"/>
        <v>48</v>
      </c>
      <c r="N1422" s="1" t="s">
        <v>249</v>
      </c>
      <c r="O1422" s="1">
        <f t="shared" si="198"/>
        <v>129</v>
      </c>
      <c r="P1422" s="1" t="s">
        <v>250</v>
      </c>
      <c r="Q1422" s="1" t="s">
        <v>250</v>
      </c>
    </row>
    <row r="1423" spans="2:17" x14ac:dyDescent="0.15">
      <c r="B1423" s="8" t="str">
        <f>VLOOKUP(G1423,角色!A:B,2,FALSE)</f>
        <v>琅琊</v>
      </c>
      <c r="C1423" s="8" t="str">
        <f t="shared" si="199"/>
        <v>主动技能2</v>
      </c>
      <c r="D1423" s="8">
        <f t="shared" si="201"/>
        <v>17</v>
      </c>
      <c r="E1423" s="8">
        <f t="shared" si="202"/>
        <v>18</v>
      </c>
      <c r="F1423" s="8">
        <f t="shared" si="203"/>
        <v>2</v>
      </c>
      <c r="G1423" s="8">
        <f t="shared" si="200"/>
        <v>24</v>
      </c>
      <c r="H1423" t="str">
        <f t="shared" si="195"/>
        <v>琅琊主动技能2等级17</v>
      </c>
      <c r="I1423" t="str">
        <f t="shared" si="196"/>
        <v>琅琊主动技能2等级18</v>
      </c>
      <c r="J1423" s="1">
        <v>1417</v>
      </c>
      <c r="K1423" s="1" t="e">
        <f>VLOOKUP(H1423,主动技能!$A:$B,2,FALSE)</f>
        <v>#N/A</v>
      </c>
      <c r="L1423" s="1">
        <f>_xlfn.IFNA(VLOOKUP(I1423,主动技能!$A:$B,2,FALSE),0)</f>
        <v>0</v>
      </c>
      <c r="M1423">
        <f t="shared" si="197"/>
        <v>51</v>
      </c>
      <c r="N1423" s="1" t="s">
        <v>249</v>
      </c>
      <c r="O1423" s="1">
        <f t="shared" si="198"/>
        <v>130</v>
      </c>
      <c r="P1423" s="1" t="s">
        <v>250</v>
      </c>
      <c r="Q1423" s="1" t="s">
        <v>250</v>
      </c>
    </row>
    <row r="1424" spans="2:17" x14ac:dyDescent="0.15">
      <c r="B1424" s="8" t="str">
        <f>VLOOKUP(G1424,角色!A:B,2,FALSE)</f>
        <v>琅琊</v>
      </c>
      <c r="C1424" s="8" t="str">
        <f t="shared" si="199"/>
        <v>主动技能2</v>
      </c>
      <c r="D1424" s="8">
        <f t="shared" si="201"/>
        <v>18</v>
      </c>
      <c r="E1424" s="8">
        <f t="shared" si="202"/>
        <v>19</v>
      </c>
      <c r="F1424" s="8">
        <f t="shared" si="203"/>
        <v>2</v>
      </c>
      <c r="G1424" s="8">
        <f t="shared" si="200"/>
        <v>24</v>
      </c>
      <c r="H1424" t="str">
        <f t="shared" si="195"/>
        <v>琅琊主动技能2等级18</v>
      </c>
      <c r="I1424" t="str">
        <f t="shared" si="196"/>
        <v>琅琊主动技能2等级19</v>
      </c>
      <c r="J1424" s="1">
        <v>1418</v>
      </c>
      <c r="K1424" s="1" t="e">
        <f>VLOOKUP(H1424,主动技能!$A:$B,2,FALSE)</f>
        <v>#N/A</v>
      </c>
      <c r="L1424" s="1">
        <f>_xlfn.IFNA(VLOOKUP(I1424,主动技能!$A:$B,2,FALSE),0)</f>
        <v>0</v>
      </c>
      <c r="M1424">
        <f t="shared" si="197"/>
        <v>54</v>
      </c>
      <c r="N1424" s="1" t="s">
        <v>249</v>
      </c>
      <c r="O1424" s="1">
        <f t="shared" si="198"/>
        <v>131</v>
      </c>
      <c r="P1424" s="1" t="s">
        <v>250</v>
      </c>
      <c r="Q1424" s="1" t="s">
        <v>250</v>
      </c>
    </row>
    <row r="1425" spans="2:17" x14ac:dyDescent="0.15">
      <c r="B1425" s="8" t="str">
        <f>VLOOKUP(G1425,角色!A:B,2,FALSE)</f>
        <v>琅琊</v>
      </c>
      <c r="C1425" s="8" t="str">
        <f t="shared" si="199"/>
        <v>主动技能2</v>
      </c>
      <c r="D1425" s="8">
        <f t="shared" si="201"/>
        <v>19</v>
      </c>
      <c r="E1425" s="8">
        <f t="shared" si="202"/>
        <v>20</v>
      </c>
      <c r="F1425" s="8">
        <f t="shared" si="203"/>
        <v>2</v>
      </c>
      <c r="G1425" s="8">
        <f t="shared" si="200"/>
        <v>24</v>
      </c>
      <c r="H1425" t="str">
        <f t="shared" si="195"/>
        <v>琅琊主动技能2等级19</v>
      </c>
      <c r="I1425" t="str">
        <f t="shared" si="196"/>
        <v>琅琊主动技能2等级20</v>
      </c>
      <c r="J1425" s="1">
        <v>1419</v>
      </c>
      <c r="K1425" s="1" t="e">
        <f>VLOOKUP(H1425,主动技能!$A:$B,2,FALSE)</f>
        <v>#N/A</v>
      </c>
      <c r="L1425" s="1">
        <f>_xlfn.IFNA(VLOOKUP(I1425,主动技能!$A:$B,2,FALSE),0)</f>
        <v>0</v>
      </c>
      <c r="M1425">
        <f t="shared" si="197"/>
        <v>57</v>
      </c>
      <c r="N1425" s="1" t="s">
        <v>249</v>
      </c>
      <c r="O1425" s="1">
        <f t="shared" si="198"/>
        <v>132</v>
      </c>
      <c r="P1425" s="1" t="s">
        <v>250</v>
      </c>
      <c r="Q1425" s="1" t="s">
        <v>250</v>
      </c>
    </row>
    <row r="1426" spans="2:17" x14ac:dyDescent="0.15">
      <c r="B1426" s="8" t="str">
        <f>VLOOKUP(G1426,角色!A:B,2,FALSE)</f>
        <v>琅琊</v>
      </c>
      <c r="C1426" s="8" t="str">
        <f t="shared" si="199"/>
        <v>主动技能2</v>
      </c>
      <c r="D1426" s="8">
        <f t="shared" si="201"/>
        <v>20</v>
      </c>
      <c r="E1426" s="8">
        <f t="shared" si="202"/>
        <v>21</v>
      </c>
      <c r="F1426" s="8">
        <f t="shared" si="203"/>
        <v>2</v>
      </c>
      <c r="G1426" s="8">
        <f t="shared" si="200"/>
        <v>24</v>
      </c>
      <c r="H1426" t="str">
        <f t="shared" si="195"/>
        <v>琅琊主动技能2等级20</v>
      </c>
      <c r="I1426" t="str">
        <f t="shared" si="196"/>
        <v>琅琊主动技能2等级21</v>
      </c>
      <c r="J1426" s="1">
        <v>1420</v>
      </c>
      <c r="K1426" s="1" t="e">
        <f>VLOOKUP(H1426,主动技能!$A:$B,2,FALSE)</f>
        <v>#N/A</v>
      </c>
      <c r="L1426" s="1">
        <f>_xlfn.IFNA(VLOOKUP(I1426,主动技能!$A:$B,2,FALSE),0)</f>
        <v>0</v>
      </c>
      <c r="M1426">
        <f t="shared" si="197"/>
        <v>60</v>
      </c>
      <c r="N1426" s="1" t="s">
        <v>249</v>
      </c>
      <c r="O1426" s="1">
        <f t="shared" si="198"/>
        <v>133</v>
      </c>
      <c r="P1426" s="1" t="s">
        <v>250</v>
      </c>
      <c r="Q1426" s="1" t="s">
        <v>250</v>
      </c>
    </row>
    <row r="1427" spans="2:17" x14ac:dyDescent="0.15">
      <c r="B1427" s="8" t="str">
        <f>VLOOKUP(G1427,角色!A:B,2,FALSE)</f>
        <v>琅琊</v>
      </c>
      <c r="C1427" s="8" t="str">
        <f t="shared" si="199"/>
        <v>主动技能3</v>
      </c>
      <c r="D1427" s="8">
        <f t="shared" si="201"/>
        <v>1</v>
      </c>
      <c r="E1427" s="8">
        <f t="shared" si="202"/>
        <v>2</v>
      </c>
      <c r="F1427" s="8">
        <f t="shared" si="203"/>
        <v>3</v>
      </c>
      <c r="G1427" s="8">
        <f t="shared" si="200"/>
        <v>24</v>
      </c>
      <c r="H1427" t="str">
        <f t="shared" si="195"/>
        <v>琅琊主动技能3等级1</v>
      </c>
      <c r="I1427" t="str">
        <f t="shared" si="196"/>
        <v>琅琊主动技能3等级2</v>
      </c>
      <c r="J1427" s="1">
        <v>1421</v>
      </c>
      <c r="K1427" s="1" t="e">
        <f>VLOOKUP(H1427,主动技能!$A:$B,2,FALSE)</f>
        <v>#N/A</v>
      </c>
      <c r="L1427" s="1">
        <f>_xlfn.IFNA(VLOOKUP(I1427,主动技能!$A:$B,2,FALSE),0)</f>
        <v>0</v>
      </c>
      <c r="M1427">
        <f t="shared" si="197"/>
        <v>3</v>
      </c>
      <c r="N1427" s="1" t="s">
        <v>249</v>
      </c>
      <c r="O1427" s="1">
        <f t="shared" si="198"/>
        <v>134</v>
      </c>
      <c r="P1427" s="1" t="s">
        <v>250</v>
      </c>
      <c r="Q1427" s="1" t="s">
        <v>250</v>
      </c>
    </row>
    <row r="1428" spans="2:17" x14ac:dyDescent="0.15">
      <c r="B1428" s="8" t="str">
        <f>VLOOKUP(G1428,角色!A:B,2,FALSE)</f>
        <v>琅琊</v>
      </c>
      <c r="C1428" s="8" t="str">
        <f t="shared" si="199"/>
        <v>主动技能3</v>
      </c>
      <c r="D1428" s="8">
        <f t="shared" si="201"/>
        <v>2</v>
      </c>
      <c r="E1428" s="8">
        <f t="shared" si="202"/>
        <v>3</v>
      </c>
      <c r="F1428" s="8">
        <f t="shared" si="203"/>
        <v>3</v>
      </c>
      <c r="G1428" s="8">
        <f t="shared" si="200"/>
        <v>24</v>
      </c>
      <c r="H1428" t="str">
        <f t="shared" si="195"/>
        <v>琅琊主动技能3等级2</v>
      </c>
      <c r="I1428" t="str">
        <f t="shared" si="196"/>
        <v>琅琊主动技能3等级3</v>
      </c>
      <c r="J1428" s="1">
        <v>1422</v>
      </c>
      <c r="K1428" s="1" t="e">
        <f>VLOOKUP(H1428,主动技能!$A:$B,2,FALSE)</f>
        <v>#N/A</v>
      </c>
      <c r="L1428" s="1">
        <f>_xlfn.IFNA(VLOOKUP(I1428,主动技能!$A:$B,2,FALSE),0)</f>
        <v>0</v>
      </c>
      <c r="M1428">
        <f t="shared" si="197"/>
        <v>6</v>
      </c>
      <c r="N1428" s="1" t="s">
        <v>249</v>
      </c>
      <c r="O1428" s="1">
        <f t="shared" si="198"/>
        <v>135</v>
      </c>
      <c r="P1428" s="1" t="s">
        <v>250</v>
      </c>
      <c r="Q1428" s="1" t="s">
        <v>250</v>
      </c>
    </row>
    <row r="1429" spans="2:17" x14ac:dyDescent="0.15">
      <c r="B1429" s="8" t="str">
        <f>VLOOKUP(G1429,角色!A:B,2,FALSE)</f>
        <v>琅琊</v>
      </c>
      <c r="C1429" s="8" t="str">
        <f t="shared" si="199"/>
        <v>主动技能3</v>
      </c>
      <c r="D1429" s="8">
        <f t="shared" si="201"/>
        <v>3</v>
      </c>
      <c r="E1429" s="8">
        <f t="shared" si="202"/>
        <v>4</v>
      </c>
      <c r="F1429" s="8">
        <f t="shared" si="203"/>
        <v>3</v>
      </c>
      <c r="G1429" s="8">
        <f t="shared" si="200"/>
        <v>24</v>
      </c>
      <c r="H1429" t="str">
        <f t="shared" si="195"/>
        <v>琅琊主动技能3等级3</v>
      </c>
      <c r="I1429" t="str">
        <f t="shared" si="196"/>
        <v>琅琊主动技能3等级4</v>
      </c>
      <c r="J1429" s="1">
        <v>1423</v>
      </c>
      <c r="K1429" s="1" t="e">
        <f>VLOOKUP(H1429,主动技能!$A:$B,2,FALSE)</f>
        <v>#N/A</v>
      </c>
      <c r="L1429" s="1">
        <f>_xlfn.IFNA(VLOOKUP(I1429,主动技能!$A:$B,2,FALSE),0)</f>
        <v>0</v>
      </c>
      <c r="M1429">
        <f t="shared" si="197"/>
        <v>9</v>
      </c>
      <c r="N1429" s="1" t="s">
        <v>249</v>
      </c>
      <c r="O1429" s="1">
        <f t="shared" si="198"/>
        <v>136</v>
      </c>
      <c r="P1429" s="1" t="s">
        <v>250</v>
      </c>
      <c r="Q1429" s="1" t="s">
        <v>250</v>
      </c>
    </row>
    <row r="1430" spans="2:17" x14ac:dyDescent="0.15">
      <c r="B1430" s="8" t="str">
        <f>VLOOKUP(G1430,角色!A:B,2,FALSE)</f>
        <v>琅琊</v>
      </c>
      <c r="C1430" s="8" t="str">
        <f t="shared" si="199"/>
        <v>主动技能3</v>
      </c>
      <c r="D1430" s="8">
        <f t="shared" si="201"/>
        <v>4</v>
      </c>
      <c r="E1430" s="8">
        <f t="shared" si="202"/>
        <v>5</v>
      </c>
      <c r="F1430" s="8">
        <f t="shared" si="203"/>
        <v>3</v>
      </c>
      <c r="G1430" s="8">
        <f t="shared" si="200"/>
        <v>24</v>
      </c>
      <c r="H1430" t="str">
        <f t="shared" si="195"/>
        <v>琅琊主动技能3等级4</v>
      </c>
      <c r="I1430" t="str">
        <f t="shared" si="196"/>
        <v>琅琊主动技能3等级5</v>
      </c>
      <c r="J1430" s="1">
        <v>1424</v>
      </c>
      <c r="K1430" s="1" t="e">
        <f>VLOOKUP(H1430,主动技能!$A:$B,2,FALSE)</f>
        <v>#N/A</v>
      </c>
      <c r="L1430" s="1">
        <f>_xlfn.IFNA(VLOOKUP(I1430,主动技能!$A:$B,2,FALSE),0)</f>
        <v>0</v>
      </c>
      <c r="M1430">
        <f t="shared" si="197"/>
        <v>12</v>
      </c>
      <c r="N1430" s="1" t="s">
        <v>249</v>
      </c>
      <c r="O1430" s="1">
        <f t="shared" si="198"/>
        <v>137</v>
      </c>
      <c r="P1430" s="1" t="s">
        <v>250</v>
      </c>
      <c r="Q1430" s="1" t="s">
        <v>250</v>
      </c>
    </row>
    <row r="1431" spans="2:17" x14ac:dyDescent="0.15">
      <c r="B1431" s="8" t="str">
        <f>VLOOKUP(G1431,角色!A:B,2,FALSE)</f>
        <v>琅琊</v>
      </c>
      <c r="C1431" s="8" t="str">
        <f t="shared" si="199"/>
        <v>主动技能3</v>
      </c>
      <c r="D1431" s="8">
        <f t="shared" si="201"/>
        <v>5</v>
      </c>
      <c r="E1431" s="8">
        <f t="shared" si="202"/>
        <v>6</v>
      </c>
      <c r="F1431" s="8">
        <f t="shared" si="203"/>
        <v>3</v>
      </c>
      <c r="G1431" s="8">
        <f t="shared" si="200"/>
        <v>24</v>
      </c>
      <c r="H1431" t="str">
        <f t="shared" si="195"/>
        <v>琅琊主动技能3等级5</v>
      </c>
      <c r="I1431" t="str">
        <f t="shared" si="196"/>
        <v>琅琊主动技能3等级6</v>
      </c>
      <c r="J1431" s="1">
        <v>1425</v>
      </c>
      <c r="K1431" s="1" t="e">
        <f>VLOOKUP(H1431,主动技能!$A:$B,2,FALSE)</f>
        <v>#N/A</v>
      </c>
      <c r="L1431" s="1">
        <f>_xlfn.IFNA(VLOOKUP(I1431,主动技能!$A:$B,2,FALSE),0)</f>
        <v>0</v>
      </c>
      <c r="M1431">
        <f t="shared" si="197"/>
        <v>15</v>
      </c>
      <c r="N1431" s="1" t="s">
        <v>249</v>
      </c>
      <c r="O1431" s="1">
        <f t="shared" si="198"/>
        <v>138</v>
      </c>
      <c r="P1431" s="1" t="s">
        <v>250</v>
      </c>
      <c r="Q1431" s="1" t="s">
        <v>250</v>
      </c>
    </row>
    <row r="1432" spans="2:17" x14ac:dyDescent="0.15">
      <c r="B1432" s="8" t="str">
        <f>VLOOKUP(G1432,角色!A:B,2,FALSE)</f>
        <v>琅琊</v>
      </c>
      <c r="C1432" s="8" t="str">
        <f t="shared" si="199"/>
        <v>主动技能3</v>
      </c>
      <c r="D1432" s="8">
        <f t="shared" si="201"/>
        <v>6</v>
      </c>
      <c r="E1432" s="8">
        <f t="shared" si="202"/>
        <v>7</v>
      </c>
      <c r="F1432" s="8">
        <f t="shared" si="203"/>
        <v>3</v>
      </c>
      <c r="G1432" s="8">
        <f t="shared" si="200"/>
        <v>24</v>
      </c>
      <c r="H1432" t="str">
        <f t="shared" ref="H1432:H1495" si="204">$B1432&amp;$C1432&amp;D$6&amp;D1432</f>
        <v>琅琊主动技能3等级6</v>
      </c>
      <c r="I1432" t="str">
        <f t="shared" ref="I1432:I1495" si="205">$B1432&amp;$C1432&amp;E$6&amp;E1432</f>
        <v>琅琊主动技能3等级7</v>
      </c>
      <c r="J1432" s="1">
        <v>1426</v>
      </c>
      <c r="K1432" s="1" t="e">
        <f>VLOOKUP(H1432,主动技能!$A:$B,2,FALSE)</f>
        <v>#N/A</v>
      </c>
      <c r="L1432" s="1">
        <f>_xlfn.IFNA(VLOOKUP(I1432,主动技能!$A:$B,2,FALSE),0)</f>
        <v>0</v>
      </c>
      <c r="M1432">
        <f t="shared" si="197"/>
        <v>18</v>
      </c>
      <c r="N1432" s="1" t="s">
        <v>249</v>
      </c>
      <c r="O1432" s="1">
        <f t="shared" si="198"/>
        <v>139</v>
      </c>
      <c r="P1432" s="1" t="s">
        <v>250</v>
      </c>
      <c r="Q1432" s="1" t="s">
        <v>250</v>
      </c>
    </row>
    <row r="1433" spans="2:17" x14ac:dyDescent="0.15">
      <c r="B1433" s="8" t="str">
        <f>VLOOKUP(G1433,角色!A:B,2,FALSE)</f>
        <v>琅琊</v>
      </c>
      <c r="C1433" s="8" t="str">
        <f t="shared" si="199"/>
        <v>主动技能3</v>
      </c>
      <c r="D1433" s="8">
        <f t="shared" si="201"/>
        <v>7</v>
      </c>
      <c r="E1433" s="8">
        <f t="shared" si="202"/>
        <v>8</v>
      </c>
      <c r="F1433" s="8">
        <f t="shared" si="203"/>
        <v>3</v>
      </c>
      <c r="G1433" s="8">
        <f t="shared" si="200"/>
        <v>24</v>
      </c>
      <c r="H1433" t="str">
        <f t="shared" si="204"/>
        <v>琅琊主动技能3等级7</v>
      </c>
      <c r="I1433" t="str">
        <f t="shared" si="205"/>
        <v>琅琊主动技能3等级8</v>
      </c>
      <c r="J1433" s="1">
        <v>1427</v>
      </c>
      <c r="K1433" s="1" t="e">
        <f>VLOOKUP(H1433,主动技能!$A:$B,2,FALSE)</f>
        <v>#N/A</v>
      </c>
      <c r="L1433" s="1">
        <f>_xlfn.IFNA(VLOOKUP(I1433,主动技能!$A:$B,2,FALSE),0)</f>
        <v>0</v>
      </c>
      <c r="M1433">
        <f t="shared" si="197"/>
        <v>21</v>
      </c>
      <c r="N1433" s="1" t="s">
        <v>249</v>
      </c>
      <c r="O1433" s="1">
        <f t="shared" si="198"/>
        <v>140</v>
      </c>
      <c r="P1433" s="1" t="s">
        <v>250</v>
      </c>
      <c r="Q1433" s="1" t="s">
        <v>250</v>
      </c>
    </row>
    <row r="1434" spans="2:17" x14ac:dyDescent="0.15">
      <c r="B1434" s="8" t="str">
        <f>VLOOKUP(G1434,角色!A:B,2,FALSE)</f>
        <v>琅琊</v>
      </c>
      <c r="C1434" s="8" t="str">
        <f t="shared" si="199"/>
        <v>主动技能3</v>
      </c>
      <c r="D1434" s="8">
        <f t="shared" si="201"/>
        <v>8</v>
      </c>
      <c r="E1434" s="8">
        <f t="shared" si="202"/>
        <v>9</v>
      </c>
      <c r="F1434" s="8">
        <f t="shared" si="203"/>
        <v>3</v>
      </c>
      <c r="G1434" s="8">
        <f t="shared" si="200"/>
        <v>24</v>
      </c>
      <c r="H1434" t="str">
        <f t="shared" si="204"/>
        <v>琅琊主动技能3等级8</v>
      </c>
      <c r="I1434" t="str">
        <f t="shared" si="205"/>
        <v>琅琊主动技能3等级9</v>
      </c>
      <c r="J1434" s="1">
        <v>1428</v>
      </c>
      <c r="K1434" s="1" t="e">
        <f>VLOOKUP(H1434,主动技能!$A:$B,2,FALSE)</f>
        <v>#N/A</v>
      </c>
      <c r="L1434" s="1">
        <f>_xlfn.IFNA(VLOOKUP(I1434,主动技能!$A:$B,2,FALSE),0)</f>
        <v>0</v>
      </c>
      <c r="M1434">
        <f t="shared" si="197"/>
        <v>24</v>
      </c>
      <c r="N1434" s="1" t="s">
        <v>249</v>
      </c>
      <c r="O1434" s="1">
        <f t="shared" si="198"/>
        <v>141</v>
      </c>
      <c r="P1434" s="1" t="s">
        <v>250</v>
      </c>
      <c r="Q1434" s="1" t="s">
        <v>250</v>
      </c>
    </row>
    <row r="1435" spans="2:17" x14ac:dyDescent="0.15">
      <c r="B1435" s="8" t="str">
        <f>VLOOKUP(G1435,角色!A:B,2,FALSE)</f>
        <v>琅琊</v>
      </c>
      <c r="C1435" s="8" t="str">
        <f t="shared" si="199"/>
        <v>主动技能3</v>
      </c>
      <c r="D1435" s="8">
        <f t="shared" si="201"/>
        <v>9</v>
      </c>
      <c r="E1435" s="8">
        <f t="shared" si="202"/>
        <v>10</v>
      </c>
      <c r="F1435" s="8">
        <f t="shared" si="203"/>
        <v>3</v>
      </c>
      <c r="G1435" s="8">
        <f t="shared" si="200"/>
        <v>24</v>
      </c>
      <c r="H1435" t="str">
        <f t="shared" si="204"/>
        <v>琅琊主动技能3等级9</v>
      </c>
      <c r="I1435" t="str">
        <f t="shared" si="205"/>
        <v>琅琊主动技能3等级10</v>
      </c>
      <c r="J1435" s="1">
        <v>1429</v>
      </c>
      <c r="K1435" s="1" t="e">
        <f>VLOOKUP(H1435,主动技能!$A:$B,2,FALSE)</f>
        <v>#N/A</v>
      </c>
      <c r="L1435" s="1">
        <f>_xlfn.IFNA(VLOOKUP(I1435,主动技能!$A:$B,2,FALSE),0)</f>
        <v>0</v>
      </c>
      <c r="M1435">
        <f t="shared" si="197"/>
        <v>27</v>
      </c>
      <c r="N1435" s="1" t="s">
        <v>249</v>
      </c>
      <c r="O1435" s="1">
        <f t="shared" si="198"/>
        <v>142</v>
      </c>
      <c r="P1435" s="1" t="s">
        <v>250</v>
      </c>
      <c r="Q1435" s="1" t="s">
        <v>250</v>
      </c>
    </row>
    <row r="1436" spans="2:17" x14ac:dyDescent="0.15">
      <c r="B1436" s="8" t="str">
        <f>VLOOKUP(G1436,角色!A:B,2,FALSE)</f>
        <v>琅琊</v>
      </c>
      <c r="C1436" s="8" t="str">
        <f t="shared" si="199"/>
        <v>主动技能3</v>
      </c>
      <c r="D1436" s="8">
        <f t="shared" si="201"/>
        <v>10</v>
      </c>
      <c r="E1436" s="8">
        <f t="shared" si="202"/>
        <v>11</v>
      </c>
      <c r="F1436" s="8">
        <f t="shared" si="203"/>
        <v>3</v>
      </c>
      <c r="G1436" s="8">
        <f t="shared" si="200"/>
        <v>24</v>
      </c>
      <c r="H1436" t="str">
        <f t="shared" si="204"/>
        <v>琅琊主动技能3等级10</v>
      </c>
      <c r="I1436" t="str">
        <f t="shared" si="205"/>
        <v>琅琊主动技能3等级11</v>
      </c>
      <c r="J1436" s="1">
        <v>1430</v>
      </c>
      <c r="K1436" s="1" t="e">
        <f>VLOOKUP(H1436,主动技能!$A:$B,2,FALSE)</f>
        <v>#N/A</v>
      </c>
      <c r="L1436" s="1">
        <f>_xlfn.IFNA(VLOOKUP(I1436,主动技能!$A:$B,2,FALSE),0)</f>
        <v>0</v>
      </c>
      <c r="M1436">
        <f t="shared" ref="M1436:M1499" si="206">M1416</f>
        <v>30</v>
      </c>
      <c r="N1436" s="1" t="s">
        <v>249</v>
      </c>
      <c r="O1436" s="1">
        <f t="shared" si="198"/>
        <v>143</v>
      </c>
      <c r="P1436" s="1" t="s">
        <v>250</v>
      </c>
      <c r="Q1436" s="1" t="s">
        <v>250</v>
      </c>
    </row>
    <row r="1437" spans="2:17" x14ac:dyDescent="0.15">
      <c r="B1437" s="8" t="str">
        <f>VLOOKUP(G1437,角色!A:B,2,FALSE)</f>
        <v>琅琊</v>
      </c>
      <c r="C1437" s="8" t="str">
        <f t="shared" si="199"/>
        <v>主动技能3</v>
      </c>
      <c r="D1437" s="8">
        <f t="shared" si="201"/>
        <v>11</v>
      </c>
      <c r="E1437" s="8">
        <f t="shared" si="202"/>
        <v>12</v>
      </c>
      <c r="F1437" s="8">
        <f t="shared" si="203"/>
        <v>3</v>
      </c>
      <c r="G1437" s="8">
        <f t="shared" si="200"/>
        <v>24</v>
      </c>
      <c r="H1437" t="str">
        <f t="shared" si="204"/>
        <v>琅琊主动技能3等级11</v>
      </c>
      <c r="I1437" t="str">
        <f t="shared" si="205"/>
        <v>琅琊主动技能3等级12</v>
      </c>
      <c r="J1437" s="1">
        <v>1431</v>
      </c>
      <c r="K1437" s="1" t="e">
        <f>VLOOKUP(H1437,主动技能!$A:$B,2,FALSE)</f>
        <v>#N/A</v>
      </c>
      <c r="L1437" s="1">
        <f>_xlfn.IFNA(VLOOKUP(I1437,主动技能!$A:$B,2,FALSE),0)</f>
        <v>0</v>
      </c>
      <c r="M1437">
        <f t="shared" si="206"/>
        <v>33</v>
      </c>
      <c r="N1437" s="1" t="s">
        <v>249</v>
      </c>
      <c r="O1437" s="1">
        <f t="shared" si="198"/>
        <v>144</v>
      </c>
      <c r="P1437" s="1" t="s">
        <v>250</v>
      </c>
      <c r="Q1437" s="1" t="s">
        <v>250</v>
      </c>
    </row>
    <row r="1438" spans="2:17" x14ac:dyDescent="0.15">
      <c r="B1438" s="8" t="str">
        <f>VLOOKUP(G1438,角色!A:B,2,FALSE)</f>
        <v>琅琊</v>
      </c>
      <c r="C1438" s="8" t="str">
        <f t="shared" si="199"/>
        <v>主动技能3</v>
      </c>
      <c r="D1438" s="8">
        <f t="shared" si="201"/>
        <v>12</v>
      </c>
      <c r="E1438" s="8">
        <f t="shared" si="202"/>
        <v>13</v>
      </c>
      <c r="F1438" s="8">
        <f t="shared" si="203"/>
        <v>3</v>
      </c>
      <c r="G1438" s="8">
        <f t="shared" si="200"/>
        <v>24</v>
      </c>
      <c r="H1438" t="str">
        <f t="shared" si="204"/>
        <v>琅琊主动技能3等级12</v>
      </c>
      <c r="I1438" t="str">
        <f t="shared" si="205"/>
        <v>琅琊主动技能3等级13</v>
      </c>
      <c r="J1438" s="1">
        <v>1432</v>
      </c>
      <c r="K1438" s="1" t="e">
        <f>VLOOKUP(H1438,主动技能!$A:$B,2,FALSE)</f>
        <v>#N/A</v>
      </c>
      <c r="L1438" s="1">
        <f>_xlfn.IFNA(VLOOKUP(I1438,主动技能!$A:$B,2,FALSE),0)</f>
        <v>0</v>
      </c>
      <c r="M1438">
        <f t="shared" si="206"/>
        <v>36</v>
      </c>
      <c r="N1438" s="1" t="s">
        <v>249</v>
      </c>
      <c r="O1438" s="1">
        <f t="shared" si="198"/>
        <v>145</v>
      </c>
      <c r="P1438" s="1" t="s">
        <v>250</v>
      </c>
      <c r="Q1438" s="1" t="s">
        <v>250</v>
      </c>
    </row>
    <row r="1439" spans="2:17" x14ac:dyDescent="0.15">
      <c r="B1439" s="8" t="str">
        <f>VLOOKUP(G1439,角色!A:B,2,FALSE)</f>
        <v>琅琊</v>
      </c>
      <c r="C1439" s="8" t="str">
        <f t="shared" si="199"/>
        <v>主动技能3</v>
      </c>
      <c r="D1439" s="8">
        <f t="shared" si="201"/>
        <v>13</v>
      </c>
      <c r="E1439" s="8">
        <f t="shared" si="202"/>
        <v>14</v>
      </c>
      <c r="F1439" s="8">
        <f t="shared" si="203"/>
        <v>3</v>
      </c>
      <c r="G1439" s="8">
        <f t="shared" si="200"/>
        <v>24</v>
      </c>
      <c r="H1439" t="str">
        <f t="shared" si="204"/>
        <v>琅琊主动技能3等级13</v>
      </c>
      <c r="I1439" t="str">
        <f t="shared" si="205"/>
        <v>琅琊主动技能3等级14</v>
      </c>
      <c r="J1439" s="1">
        <v>1433</v>
      </c>
      <c r="K1439" s="1" t="e">
        <f>VLOOKUP(H1439,主动技能!$A:$B,2,FALSE)</f>
        <v>#N/A</v>
      </c>
      <c r="L1439" s="1">
        <f>_xlfn.IFNA(VLOOKUP(I1439,主动技能!$A:$B,2,FALSE),0)</f>
        <v>0</v>
      </c>
      <c r="M1439">
        <f t="shared" si="206"/>
        <v>39</v>
      </c>
      <c r="N1439" s="1" t="s">
        <v>249</v>
      </c>
      <c r="O1439" s="1">
        <f t="shared" si="198"/>
        <v>146</v>
      </c>
      <c r="P1439" s="1" t="s">
        <v>250</v>
      </c>
      <c r="Q1439" s="1" t="s">
        <v>250</v>
      </c>
    </row>
    <row r="1440" spans="2:17" x14ac:dyDescent="0.15">
      <c r="B1440" s="8" t="str">
        <f>VLOOKUP(G1440,角色!A:B,2,FALSE)</f>
        <v>琅琊</v>
      </c>
      <c r="C1440" s="8" t="str">
        <f t="shared" si="199"/>
        <v>主动技能3</v>
      </c>
      <c r="D1440" s="8">
        <f t="shared" si="201"/>
        <v>14</v>
      </c>
      <c r="E1440" s="8">
        <f t="shared" si="202"/>
        <v>15</v>
      </c>
      <c r="F1440" s="8">
        <f t="shared" si="203"/>
        <v>3</v>
      </c>
      <c r="G1440" s="8">
        <f t="shared" si="200"/>
        <v>24</v>
      </c>
      <c r="H1440" t="str">
        <f t="shared" si="204"/>
        <v>琅琊主动技能3等级14</v>
      </c>
      <c r="I1440" t="str">
        <f t="shared" si="205"/>
        <v>琅琊主动技能3等级15</v>
      </c>
      <c r="J1440" s="1">
        <v>1434</v>
      </c>
      <c r="K1440" s="1" t="e">
        <f>VLOOKUP(H1440,主动技能!$A:$B,2,FALSE)</f>
        <v>#N/A</v>
      </c>
      <c r="L1440" s="1">
        <f>_xlfn.IFNA(VLOOKUP(I1440,主动技能!$A:$B,2,FALSE),0)</f>
        <v>0</v>
      </c>
      <c r="M1440">
        <f t="shared" si="206"/>
        <v>42</v>
      </c>
      <c r="N1440" s="1" t="s">
        <v>249</v>
      </c>
      <c r="O1440" s="1">
        <f t="shared" si="198"/>
        <v>147</v>
      </c>
      <c r="P1440" s="1" t="s">
        <v>250</v>
      </c>
      <c r="Q1440" s="1" t="s">
        <v>250</v>
      </c>
    </row>
    <row r="1441" spans="2:17" x14ac:dyDescent="0.15">
      <c r="B1441" s="8" t="str">
        <f>VLOOKUP(G1441,角色!A:B,2,FALSE)</f>
        <v>琅琊</v>
      </c>
      <c r="C1441" s="8" t="str">
        <f t="shared" si="199"/>
        <v>主动技能3</v>
      </c>
      <c r="D1441" s="8">
        <f t="shared" si="201"/>
        <v>15</v>
      </c>
      <c r="E1441" s="8">
        <f t="shared" si="202"/>
        <v>16</v>
      </c>
      <c r="F1441" s="8">
        <f t="shared" si="203"/>
        <v>3</v>
      </c>
      <c r="G1441" s="8">
        <f t="shared" si="200"/>
        <v>24</v>
      </c>
      <c r="H1441" t="str">
        <f t="shared" si="204"/>
        <v>琅琊主动技能3等级15</v>
      </c>
      <c r="I1441" t="str">
        <f t="shared" si="205"/>
        <v>琅琊主动技能3等级16</v>
      </c>
      <c r="J1441" s="1">
        <v>1435</v>
      </c>
      <c r="K1441" s="1" t="e">
        <f>VLOOKUP(H1441,主动技能!$A:$B,2,FALSE)</f>
        <v>#N/A</v>
      </c>
      <c r="L1441" s="1">
        <f>_xlfn.IFNA(VLOOKUP(I1441,主动技能!$A:$B,2,FALSE),0)</f>
        <v>0</v>
      </c>
      <c r="M1441">
        <f t="shared" si="206"/>
        <v>45</v>
      </c>
      <c r="N1441" s="1" t="s">
        <v>249</v>
      </c>
      <c r="O1441" s="1">
        <f t="shared" si="198"/>
        <v>148</v>
      </c>
      <c r="P1441" s="1" t="s">
        <v>250</v>
      </c>
      <c r="Q1441" s="1" t="s">
        <v>250</v>
      </c>
    </row>
    <row r="1442" spans="2:17" x14ac:dyDescent="0.15">
      <c r="B1442" s="8" t="str">
        <f>VLOOKUP(G1442,角色!A:B,2,FALSE)</f>
        <v>琅琊</v>
      </c>
      <c r="C1442" s="8" t="str">
        <f t="shared" si="199"/>
        <v>主动技能3</v>
      </c>
      <c r="D1442" s="8">
        <f t="shared" si="201"/>
        <v>16</v>
      </c>
      <c r="E1442" s="8">
        <f t="shared" si="202"/>
        <v>17</v>
      </c>
      <c r="F1442" s="8">
        <f t="shared" si="203"/>
        <v>3</v>
      </c>
      <c r="G1442" s="8">
        <f t="shared" si="200"/>
        <v>24</v>
      </c>
      <c r="H1442" t="str">
        <f t="shared" si="204"/>
        <v>琅琊主动技能3等级16</v>
      </c>
      <c r="I1442" t="str">
        <f t="shared" si="205"/>
        <v>琅琊主动技能3等级17</v>
      </c>
      <c r="J1442" s="1">
        <v>1436</v>
      </c>
      <c r="K1442" s="1" t="e">
        <f>VLOOKUP(H1442,主动技能!$A:$B,2,FALSE)</f>
        <v>#N/A</v>
      </c>
      <c r="L1442" s="1">
        <f>_xlfn.IFNA(VLOOKUP(I1442,主动技能!$A:$B,2,FALSE),0)</f>
        <v>0</v>
      </c>
      <c r="M1442">
        <f t="shared" si="206"/>
        <v>48</v>
      </c>
      <c r="N1442" s="1" t="s">
        <v>249</v>
      </c>
      <c r="O1442" s="1">
        <f t="shared" si="198"/>
        <v>149</v>
      </c>
      <c r="P1442" s="1" t="s">
        <v>250</v>
      </c>
      <c r="Q1442" s="1" t="s">
        <v>250</v>
      </c>
    </row>
    <row r="1443" spans="2:17" x14ac:dyDescent="0.15">
      <c r="B1443" s="8" t="str">
        <f>VLOOKUP(G1443,角色!A:B,2,FALSE)</f>
        <v>琅琊</v>
      </c>
      <c r="C1443" s="8" t="str">
        <f t="shared" si="199"/>
        <v>主动技能3</v>
      </c>
      <c r="D1443" s="8">
        <f t="shared" si="201"/>
        <v>17</v>
      </c>
      <c r="E1443" s="8">
        <f t="shared" si="202"/>
        <v>18</v>
      </c>
      <c r="F1443" s="8">
        <f t="shared" si="203"/>
        <v>3</v>
      </c>
      <c r="G1443" s="8">
        <f t="shared" si="200"/>
        <v>24</v>
      </c>
      <c r="H1443" t="str">
        <f t="shared" si="204"/>
        <v>琅琊主动技能3等级17</v>
      </c>
      <c r="I1443" t="str">
        <f t="shared" si="205"/>
        <v>琅琊主动技能3等级18</v>
      </c>
      <c r="J1443" s="1">
        <v>1437</v>
      </c>
      <c r="K1443" s="1" t="e">
        <f>VLOOKUP(H1443,主动技能!$A:$B,2,FALSE)</f>
        <v>#N/A</v>
      </c>
      <c r="L1443" s="1">
        <f>_xlfn.IFNA(VLOOKUP(I1443,主动技能!$A:$B,2,FALSE),0)</f>
        <v>0</v>
      </c>
      <c r="M1443">
        <f t="shared" si="206"/>
        <v>51</v>
      </c>
      <c r="N1443" s="1" t="s">
        <v>249</v>
      </c>
      <c r="O1443" s="1">
        <f t="shared" si="198"/>
        <v>150</v>
      </c>
      <c r="P1443" s="1" t="s">
        <v>250</v>
      </c>
      <c r="Q1443" s="1" t="s">
        <v>250</v>
      </c>
    </row>
    <row r="1444" spans="2:17" x14ac:dyDescent="0.15">
      <c r="B1444" s="8" t="str">
        <f>VLOOKUP(G1444,角色!A:B,2,FALSE)</f>
        <v>琅琊</v>
      </c>
      <c r="C1444" s="8" t="str">
        <f t="shared" si="199"/>
        <v>主动技能3</v>
      </c>
      <c r="D1444" s="8">
        <f t="shared" si="201"/>
        <v>18</v>
      </c>
      <c r="E1444" s="8">
        <f t="shared" si="202"/>
        <v>19</v>
      </c>
      <c r="F1444" s="8">
        <f t="shared" si="203"/>
        <v>3</v>
      </c>
      <c r="G1444" s="8">
        <f t="shared" si="200"/>
        <v>24</v>
      </c>
      <c r="H1444" t="str">
        <f t="shared" si="204"/>
        <v>琅琊主动技能3等级18</v>
      </c>
      <c r="I1444" t="str">
        <f t="shared" si="205"/>
        <v>琅琊主动技能3等级19</v>
      </c>
      <c r="J1444" s="1">
        <v>1438</v>
      </c>
      <c r="K1444" s="1" t="e">
        <f>VLOOKUP(H1444,主动技能!$A:$B,2,FALSE)</f>
        <v>#N/A</v>
      </c>
      <c r="L1444" s="1">
        <f>_xlfn.IFNA(VLOOKUP(I1444,主动技能!$A:$B,2,FALSE),0)</f>
        <v>0</v>
      </c>
      <c r="M1444">
        <f t="shared" si="206"/>
        <v>54</v>
      </c>
      <c r="N1444" s="1" t="s">
        <v>249</v>
      </c>
      <c r="O1444" s="1">
        <f t="shared" si="198"/>
        <v>151</v>
      </c>
      <c r="P1444" s="1" t="s">
        <v>250</v>
      </c>
      <c r="Q1444" s="1" t="s">
        <v>250</v>
      </c>
    </row>
    <row r="1445" spans="2:17" x14ac:dyDescent="0.15">
      <c r="B1445" s="8" t="str">
        <f>VLOOKUP(G1445,角色!A:B,2,FALSE)</f>
        <v>琅琊</v>
      </c>
      <c r="C1445" s="8" t="str">
        <f t="shared" si="199"/>
        <v>主动技能3</v>
      </c>
      <c r="D1445" s="8">
        <f t="shared" si="201"/>
        <v>19</v>
      </c>
      <c r="E1445" s="8">
        <f t="shared" si="202"/>
        <v>20</v>
      </c>
      <c r="F1445" s="8">
        <f t="shared" si="203"/>
        <v>3</v>
      </c>
      <c r="G1445" s="8">
        <f t="shared" si="200"/>
        <v>24</v>
      </c>
      <c r="H1445" t="str">
        <f t="shared" si="204"/>
        <v>琅琊主动技能3等级19</v>
      </c>
      <c r="I1445" t="str">
        <f t="shared" si="205"/>
        <v>琅琊主动技能3等级20</v>
      </c>
      <c r="J1445" s="1">
        <v>1439</v>
      </c>
      <c r="K1445" s="1" t="e">
        <f>VLOOKUP(H1445,主动技能!$A:$B,2,FALSE)</f>
        <v>#N/A</v>
      </c>
      <c r="L1445" s="1">
        <f>_xlfn.IFNA(VLOOKUP(I1445,主动技能!$A:$B,2,FALSE),0)</f>
        <v>0</v>
      </c>
      <c r="M1445">
        <f t="shared" si="206"/>
        <v>57</v>
      </c>
      <c r="N1445" s="1" t="s">
        <v>249</v>
      </c>
      <c r="O1445" s="1">
        <f t="shared" si="198"/>
        <v>152</v>
      </c>
      <c r="P1445" s="1" t="s">
        <v>250</v>
      </c>
      <c r="Q1445" s="1" t="s">
        <v>250</v>
      </c>
    </row>
    <row r="1446" spans="2:17" x14ac:dyDescent="0.15">
      <c r="B1446" s="8" t="str">
        <f>VLOOKUP(G1446,角色!A:B,2,FALSE)</f>
        <v>琅琊</v>
      </c>
      <c r="C1446" s="8" t="str">
        <f t="shared" si="199"/>
        <v>主动技能3</v>
      </c>
      <c r="D1446" s="8">
        <f t="shared" si="201"/>
        <v>20</v>
      </c>
      <c r="E1446" s="8">
        <f t="shared" si="202"/>
        <v>21</v>
      </c>
      <c r="F1446" s="8">
        <f t="shared" si="203"/>
        <v>3</v>
      </c>
      <c r="G1446" s="8">
        <f t="shared" si="200"/>
        <v>24</v>
      </c>
      <c r="H1446" t="str">
        <f t="shared" si="204"/>
        <v>琅琊主动技能3等级20</v>
      </c>
      <c r="I1446" t="str">
        <f t="shared" si="205"/>
        <v>琅琊主动技能3等级21</v>
      </c>
      <c r="J1446" s="1">
        <v>1440</v>
      </c>
      <c r="K1446" s="1" t="e">
        <f>VLOOKUP(H1446,主动技能!$A:$B,2,FALSE)</f>
        <v>#N/A</v>
      </c>
      <c r="L1446" s="1">
        <f>_xlfn.IFNA(VLOOKUP(I1446,主动技能!$A:$B,2,FALSE),0)</f>
        <v>0</v>
      </c>
      <c r="M1446">
        <f t="shared" si="206"/>
        <v>60</v>
      </c>
      <c r="N1446" s="1" t="s">
        <v>249</v>
      </c>
      <c r="O1446" s="1">
        <f t="shared" si="198"/>
        <v>153</v>
      </c>
      <c r="P1446" s="1" t="s">
        <v>250</v>
      </c>
      <c r="Q1446" s="1" t="s">
        <v>250</v>
      </c>
    </row>
    <row r="1447" spans="2:17" x14ac:dyDescent="0.15">
      <c r="B1447" s="8" t="str">
        <f>VLOOKUP(G1447,角色!A:B,2,FALSE)</f>
        <v>乐涯</v>
      </c>
      <c r="C1447" s="8" t="str">
        <f t="shared" si="199"/>
        <v>主动技能1</v>
      </c>
      <c r="D1447" s="8">
        <f t="shared" si="201"/>
        <v>1</v>
      </c>
      <c r="E1447" s="8">
        <f t="shared" si="202"/>
        <v>2</v>
      </c>
      <c r="F1447" s="8">
        <f t="shared" si="203"/>
        <v>1</v>
      </c>
      <c r="G1447" s="8">
        <f t="shared" si="200"/>
        <v>25</v>
      </c>
      <c r="H1447" t="str">
        <f t="shared" si="204"/>
        <v>乐涯主动技能1等级1</v>
      </c>
      <c r="I1447" t="str">
        <f t="shared" si="205"/>
        <v>乐涯主动技能1等级2</v>
      </c>
      <c r="J1447" s="1">
        <v>1441</v>
      </c>
      <c r="K1447" s="1" t="e">
        <f>VLOOKUP(H1447,主动技能!$A:$B,2,FALSE)</f>
        <v>#N/A</v>
      </c>
      <c r="L1447" s="1">
        <f>_xlfn.IFNA(VLOOKUP(I1447,主动技能!$A:$B,2,FALSE),0)</f>
        <v>0</v>
      </c>
      <c r="M1447">
        <f t="shared" si="206"/>
        <v>3</v>
      </c>
      <c r="N1447" s="1" t="s">
        <v>249</v>
      </c>
      <c r="O1447" s="1">
        <f t="shared" si="198"/>
        <v>154</v>
      </c>
      <c r="P1447" s="1" t="s">
        <v>250</v>
      </c>
      <c r="Q1447" s="1" t="s">
        <v>250</v>
      </c>
    </row>
    <row r="1448" spans="2:17" x14ac:dyDescent="0.15">
      <c r="B1448" s="8" t="str">
        <f>VLOOKUP(G1448,角色!A:B,2,FALSE)</f>
        <v>乐涯</v>
      </c>
      <c r="C1448" s="8" t="str">
        <f t="shared" si="199"/>
        <v>主动技能1</v>
      </c>
      <c r="D1448" s="8">
        <f t="shared" si="201"/>
        <v>2</v>
      </c>
      <c r="E1448" s="8">
        <f t="shared" si="202"/>
        <v>3</v>
      </c>
      <c r="F1448" s="8">
        <f t="shared" si="203"/>
        <v>1</v>
      </c>
      <c r="G1448" s="8">
        <f t="shared" si="200"/>
        <v>25</v>
      </c>
      <c r="H1448" t="str">
        <f t="shared" si="204"/>
        <v>乐涯主动技能1等级2</v>
      </c>
      <c r="I1448" t="str">
        <f t="shared" si="205"/>
        <v>乐涯主动技能1等级3</v>
      </c>
      <c r="J1448" s="1">
        <v>1442</v>
      </c>
      <c r="K1448" s="1" t="e">
        <f>VLOOKUP(H1448,主动技能!$A:$B,2,FALSE)</f>
        <v>#N/A</v>
      </c>
      <c r="L1448" s="1">
        <f>_xlfn.IFNA(VLOOKUP(I1448,主动技能!$A:$B,2,FALSE),0)</f>
        <v>0</v>
      </c>
      <c r="M1448">
        <f t="shared" si="206"/>
        <v>6</v>
      </c>
      <c r="N1448" s="1" t="s">
        <v>249</v>
      </c>
      <c r="O1448" s="1">
        <f t="shared" si="198"/>
        <v>155</v>
      </c>
      <c r="P1448" s="1" t="s">
        <v>250</v>
      </c>
      <c r="Q1448" s="1" t="s">
        <v>250</v>
      </c>
    </row>
    <row r="1449" spans="2:17" x14ac:dyDescent="0.15">
      <c r="B1449" s="8" t="str">
        <f>VLOOKUP(G1449,角色!A:B,2,FALSE)</f>
        <v>乐涯</v>
      </c>
      <c r="C1449" s="8" t="str">
        <f t="shared" si="199"/>
        <v>主动技能1</v>
      </c>
      <c r="D1449" s="8">
        <f t="shared" si="201"/>
        <v>3</v>
      </c>
      <c r="E1449" s="8">
        <f t="shared" si="202"/>
        <v>4</v>
      </c>
      <c r="F1449" s="8">
        <f t="shared" si="203"/>
        <v>1</v>
      </c>
      <c r="G1449" s="8">
        <f t="shared" si="200"/>
        <v>25</v>
      </c>
      <c r="H1449" t="str">
        <f t="shared" si="204"/>
        <v>乐涯主动技能1等级3</v>
      </c>
      <c r="I1449" t="str">
        <f t="shared" si="205"/>
        <v>乐涯主动技能1等级4</v>
      </c>
      <c r="J1449" s="1">
        <v>1443</v>
      </c>
      <c r="K1449" s="1" t="e">
        <f>VLOOKUP(H1449,主动技能!$A:$B,2,FALSE)</f>
        <v>#N/A</v>
      </c>
      <c r="L1449" s="1">
        <f>_xlfn.IFNA(VLOOKUP(I1449,主动技能!$A:$B,2,FALSE),0)</f>
        <v>0</v>
      </c>
      <c r="M1449">
        <f t="shared" si="206"/>
        <v>9</v>
      </c>
      <c r="N1449" s="1" t="s">
        <v>249</v>
      </c>
      <c r="O1449" s="1">
        <f t="shared" si="198"/>
        <v>156</v>
      </c>
      <c r="P1449" s="1" t="s">
        <v>250</v>
      </c>
      <c r="Q1449" s="1" t="s">
        <v>250</v>
      </c>
    </row>
    <row r="1450" spans="2:17" x14ac:dyDescent="0.15">
      <c r="B1450" s="8" t="str">
        <f>VLOOKUP(G1450,角色!A:B,2,FALSE)</f>
        <v>乐涯</v>
      </c>
      <c r="C1450" s="8" t="str">
        <f t="shared" si="199"/>
        <v>主动技能1</v>
      </c>
      <c r="D1450" s="8">
        <f t="shared" si="201"/>
        <v>4</v>
      </c>
      <c r="E1450" s="8">
        <f t="shared" si="202"/>
        <v>5</v>
      </c>
      <c r="F1450" s="8">
        <f t="shared" si="203"/>
        <v>1</v>
      </c>
      <c r="G1450" s="8">
        <f t="shared" si="200"/>
        <v>25</v>
      </c>
      <c r="H1450" t="str">
        <f t="shared" si="204"/>
        <v>乐涯主动技能1等级4</v>
      </c>
      <c r="I1450" t="str">
        <f t="shared" si="205"/>
        <v>乐涯主动技能1等级5</v>
      </c>
      <c r="J1450" s="1">
        <v>1444</v>
      </c>
      <c r="K1450" s="1" t="e">
        <f>VLOOKUP(H1450,主动技能!$A:$B,2,FALSE)</f>
        <v>#N/A</v>
      </c>
      <c r="L1450" s="1">
        <f>_xlfn.IFNA(VLOOKUP(I1450,主动技能!$A:$B,2,FALSE),0)</f>
        <v>0</v>
      </c>
      <c r="M1450">
        <f t="shared" si="206"/>
        <v>12</v>
      </c>
      <c r="N1450" s="1" t="s">
        <v>249</v>
      </c>
      <c r="O1450" s="1">
        <f t="shared" si="198"/>
        <v>157</v>
      </c>
      <c r="P1450" s="1" t="s">
        <v>250</v>
      </c>
      <c r="Q1450" s="1" t="s">
        <v>250</v>
      </c>
    </row>
    <row r="1451" spans="2:17" x14ac:dyDescent="0.15">
      <c r="B1451" s="8" t="str">
        <f>VLOOKUP(G1451,角色!A:B,2,FALSE)</f>
        <v>乐涯</v>
      </c>
      <c r="C1451" s="8" t="str">
        <f t="shared" si="199"/>
        <v>主动技能1</v>
      </c>
      <c r="D1451" s="8">
        <f t="shared" si="201"/>
        <v>5</v>
      </c>
      <c r="E1451" s="8">
        <f t="shared" si="202"/>
        <v>6</v>
      </c>
      <c r="F1451" s="8">
        <f t="shared" si="203"/>
        <v>1</v>
      </c>
      <c r="G1451" s="8">
        <f t="shared" si="200"/>
        <v>25</v>
      </c>
      <c r="H1451" t="str">
        <f t="shared" si="204"/>
        <v>乐涯主动技能1等级5</v>
      </c>
      <c r="I1451" t="str">
        <f t="shared" si="205"/>
        <v>乐涯主动技能1等级6</v>
      </c>
      <c r="J1451" s="1">
        <v>1445</v>
      </c>
      <c r="K1451" s="1" t="e">
        <f>VLOOKUP(H1451,主动技能!$A:$B,2,FALSE)</f>
        <v>#N/A</v>
      </c>
      <c r="L1451" s="1">
        <f>_xlfn.IFNA(VLOOKUP(I1451,主动技能!$A:$B,2,FALSE),0)</f>
        <v>0</v>
      </c>
      <c r="M1451">
        <f t="shared" si="206"/>
        <v>15</v>
      </c>
      <c r="N1451" s="1" t="s">
        <v>249</v>
      </c>
      <c r="O1451" s="1">
        <f t="shared" ref="O1451:O1514" si="207">O1352</f>
        <v>158</v>
      </c>
      <c r="P1451" s="1" t="s">
        <v>250</v>
      </c>
      <c r="Q1451" s="1" t="s">
        <v>250</v>
      </c>
    </row>
    <row r="1452" spans="2:17" x14ac:dyDescent="0.15">
      <c r="B1452" s="8" t="str">
        <f>VLOOKUP(G1452,角色!A:B,2,FALSE)</f>
        <v>乐涯</v>
      </c>
      <c r="C1452" s="8" t="str">
        <f t="shared" si="199"/>
        <v>主动技能1</v>
      </c>
      <c r="D1452" s="8">
        <f t="shared" si="201"/>
        <v>6</v>
      </c>
      <c r="E1452" s="8">
        <f t="shared" si="202"/>
        <v>7</v>
      </c>
      <c r="F1452" s="8">
        <f t="shared" si="203"/>
        <v>1</v>
      </c>
      <c r="G1452" s="8">
        <f t="shared" si="200"/>
        <v>25</v>
      </c>
      <c r="H1452" t="str">
        <f t="shared" si="204"/>
        <v>乐涯主动技能1等级6</v>
      </c>
      <c r="I1452" t="str">
        <f t="shared" si="205"/>
        <v>乐涯主动技能1等级7</v>
      </c>
      <c r="J1452" s="1">
        <v>1446</v>
      </c>
      <c r="K1452" s="1" t="e">
        <f>VLOOKUP(H1452,主动技能!$A:$B,2,FALSE)</f>
        <v>#N/A</v>
      </c>
      <c r="L1452" s="1">
        <f>_xlfn.IFNA(VLOOKUP(I1452,主动技能!$A:$B,2,FALSE),0)</f>
        <v>0</v>
      </c>
      <c r="M1452">
        <f t="shared" si="206"/>
        <v>18</v>
      </c>
      <c r="N1452" s="1" t="s">
        <v>249</v>
      </c>
      <c r="O1452" s="1">
        <f t="shared" si="207"/>
        <v>159</v>
      </c>
      <c r="P1452" s="1" t="s">
        <v>250</v>
      </c>
      <c r="Q1452" s="1" t="s">
        <v>250</v>
      </c>
    </row>
    <row r="1453" spans="2:17" x14ac:dyDescent="0.15">
      <c r="B1453" s="8" t="str">
        <f>VLOOKUP(G1453,角色!A:B,2,FALSE)</f>
        <v>乐涯</v>
      </c>
      <c r="C1453" s="8" t="str">
        <f t="shared" si="199"/>
        <v>主动技能1</v>
      </c>
      <c r="D1453" s="8">
        <f t="shared" si="201"/>
        <v>7</v>
      </c>
      <c r="E1453" s="8">
        <f t="shared" si="202"/>
        <v>8</v>
      </c>
      <c r="F1453" s="8">
        <f t="shared" si="203"/>
        <v>1</v>
      </c>
      <c r="G1453" s="8">
        <f t="shared" si="200"/>
        <v>25</v>
      </c>
      <c r="H1453" t="str">
        <f t="shared" si="204"/>
        <v>乐涯主动技能1等级7</v>
      </c>
      <c r="I1453" t="str">
        <f t="shared" si="205"/>
        <v>乐涯主动技能1等级8</v>
      </c>
      <c r="J1453" s="1">
        <v>1447</v>
      </c>
      <c r="K1453" s="1" t="e">
        <f>VLOOKUP(H1453,主动技能!$A:$B,2,FALSE)</f>
        <v>#N/A</v>
      </c>
      <c r="L1453" s="1">
        <f>_xlfn.IFNA(VLOOKUP(I1453,主动技能!$A:$B,2,FALSE),0)</f>
        <v>0</v>
      </c>
      <c r="M1453">
        <f t="shared" si="206"/>
        <v>21</v>
      </c>
      <c r="N1453" s="1" t="s">
        <v>249</v>
      </c>
      <c r="O1453" s="1">
        <f t="shared" si="207"/>
        <v>160</v>
      </c>
      <c r="P1453" s="1" t="s">
        <v>250</v>
      </c>
      <c r="Q1453" s="1" t="s">
        <v>250</v>
      </c>
    </row>
    <row r="1454" spans="2:17" x14ac:dyDescent="0.15">
      <c r="B1454" s="8" t="str">
        <f>VLOOKUP(G1454,角色!A:B,2,FALSE)</f>
        <v>乐涯</v>
      </c>
      <c r="C1454" s="8" t="str">
        <f t="shared" si="199"/>
        <v>主动技能1</v>
      </c>
      <c r="D1454" s="8">
        <f t="shared" si="201"/>
        <v>8</v>
      </c>
      <c r="E1454" s="8">
        <f t="shared" si="202"/>
        <v>9</v>
      </c>
      <c r="F1454" s="8">
        <f t="shared" si="203"/>
        <v>1</v>
      </c>
      <c r="G1454" s="8">
        <f t="shared" si="200"/>
        <v>25</v>
      </c>
      <c r="H1454" t="str">
        <f t="shared" si="204"/>
        <v>乐涯主动技能1等级8</v>
      </c>
      <c r="I1454" t="str">
        <f t="shared" si="205"/>
        <v>乐涯主动技能1等级9</v>
      </c>
      <c r="J1454" s="1">
        <v>1448</v>
      </c>
      <c r="K1454" s="1" t="e">
        <f>VLOOKUP(H1454,主动技能!$A:$B,2,FALSE)</f>
        <v>#N/A</v>
      </c>
      <c r="L1454" s="1">
        <f>_xlfn.IFNA(VLOOKUP(I1454,主动技能!$A:$B,2,FALSE),0)</f>
        <v>0</v>
      </c>
      <c r="M1454">
        <f t="shared" si="206"/>
        <v>24</v>
      </c>
      <c r="N1454" s="1" t="s">
        <v>249</v>
      </c>
      <c r="O1454" s="1">
        <f t="shared" si="207"/>
        <v>161</v>
      </c>
      <c r="P1454" s="1" t="s">
        <v>250</v>
      </c>
      <c r="Q1454" s="1" t="s">
        <v>250</v>
      </c>
    </row>
    <row r="1455" spans="2:17" x14ac:dyDescent="0.15">
      <c r="B1455" s="8" t="str">
        <f>VLOOKUP(G1455,角色!A:B,2,FALSE)</f>
        <v>乐涯</v>
      </c>
      <c r="C1455" s="8" t="str">
        <f t="shared" si="199"/>
        <v>主动技能1</v>
      </c>
      <c r="D1455" s="8">
        <f t="shared" si="201"/>
        <v>9</v>
      </c>
      <c r="E1455" s="8">
        <f t="shared" si="202"/>
        <v>10</v>
      </c>
      <c r="F1455" s="8">
        <f t="shared" si="203"/>
        <v>1</v>
      </c>
      <c r="G1455" s="8">
        <f t="shared" si="200"/>
        <v>25</v>
      </c>
      <c r="H1455" t="str">
        <f t="shared" si="204"/>
        <v>乐涯主动技能1等级9</v>
      </c>
      <c r="I1455" t="str">
        <f t="shared" si="205"/>
        <v>乐涯主动技能1等级10</v>
      </c>
      <c r="J1455" s="1">
        <v>1449</v>
      </c>
      <c r="K1455" s="1" t="e">
        <f>VLOOKUP(H1455,主动技能!$A:$B,2,FALSE)</f>
        <v>#N/A</v>
      </c>
      <c r="L1455" s="1">
        <f>_xlfn.IFNA(VLOOKUP(I1455,主动技能!$A:$B,2,FALSE),0)</f>
        <v>0</v>
      </c>
      <c r="M1455">
        <f t="shared" si="206"/>
        <v>27</v>
      </c>
      <c r="N1455" s="1" t="s">
        <v>249</v>
      </c>
      <c r="O1455" s="1">
        <f t="shared" si="207"/>
        <v>162</v>
      </c>
      <c r="P1455" s="1" t="s">
        <v>250</v>
      </c>
      <c r="Q1455" s="1" t="s">
        <v>250</v>
      </c>
    </row>
    <row r="1456" spans="2:17" x14ac:dyDescent="0.15">
      <c r="B1456" s="8" t="str">
        <f>VLOOKUP(G1456,角色!A:B,2,FALSE)</f>
        <v>乐涯</v>
      </c>
      <c r="C1456" s="8" t="str">
        <f t="shared" si="199"/>
        <v>主动技能1</v>
      </c>
      <c r="D1456" s="8">
        <f t="shared" si="201"/>
        <v>10</v>
      </c>
      <c r="E1456" s="8">
        <f t="shared" si="202"/>
        <v>11</v>
      </c>
      <c r="F1456" s="8">
        <f t="shared" si="203"/>
        <v>1</v>
      </c>
      <c r="G1456" s="8">
        <f t="shared" si="200"/>
        <v>25</v>
      </c>
      <c r="H1456" t="str">
        <f t="shared" si="204"/>
        <v>乐涯主动技能1等级10</v>
      </c>
      <c r="I1456" t="str">
        <f t="shared" si="205"/>
        <v>乐涯主动技能1等级11</v>
      </c>
      <c r="J1456" s="1">
        <v>1450</v>
      </c>
      <c r="K1456" s="1" t="e">
        <f>VLOOKUP(H1456,主动技能!$A:$B,2,FALSE)</f>
        <v>#N/A</v>
      </c>
      <c r="L1456" s="1">
        <f>_xlfn.IFNA(VLOOKUP(I1456,主动技能!$A:$B,2,FALSE),0)</f>
        <v>0</v>
      </c>
      <c r="M1456">
        <f t="shared" si="206"/>
        <v>30</v>
      </c>
      <c r="N1456" s="1" t="s">
        <v>249</v>
      </c>
      <c r="O1456" s="1">
        <f t="shared" si="207"/>
        <v>163</v>
      </c>
      <c r="P1456" s="1" t="s">
        <v>250</v>
      </c>
      <c r="Q1456" s="1" t="s">
        <v>250</v>
      </c>
    </row>
    <row r="1457" spans="2:17" x14ac:dyDescent="0.15">
      <c r="B1457" s="8" t="str">
        <f>VLOOKUP(G1457,角色!A:B,2,FALSE)</f>
        <v>乐涯</v>
      </c>
      <c r="C1457" s="8" t="str">
        <f t="shared" si="199"/>
        <v>主动技能1</v>
      </c>
      <c r="D1457" s="8">
        <f t="shared" si="201"/>
        <v>11</v>
      </c>
      <c r="E1457" s="8">
        <f t="shared" si="202"/>
        <v>12</v>
      </c>
      <c r="F1457" s="8">
        <f t="shared" si="203"/>
        <v>1</v>
      </c>
      <c r="G1457" s="8">
        <f t="shared" si="200"/>
        <v>25</v>
      </c>
      <c r="H1457" t="str">
        <f t="shared" si="204"/>
        <v>乐涯主动技能1等级11</v>
      </c>
      <c r="I1457" t="str">
        <f t="shared" si="205"/>
        <v>乐涯主动技能1等级12</v>
      </c>
      <c r="J1457" s="1">
        <v>1451</v>
      </c>
      <c r="K1457" s="1" t="e">
        <f>VLOOKUP(H1457,主动技能!$A:$B,2,FALSE)</f>
        <v>#N/A</v>
      </c>
      <c r="L1457" s="1">
        <f>_xlfn.IFNA(VLOOKUP(I1457,主动技能!$A:$B,2,FALSE),0)</f>
        <v>0</v>
      </c>
      <c r="M1457">
        <f t="shared" si="206"/>
        <v>33</v>
      </c>
      <c r="N1457" s="1" t="s">
        <v>249</v>
      </c>
      <c r="O1457" s="1">
        <f t="shared" si="207"/>
        <v>164</v>
      </c>
      <c r="P1457" s="1" t="s">
        <v>250</v>
      </c>
      <c r="Q1457" s="1" t="s">
        <v>250</v>
      </c>
    </row>
    <row r="1458" spans="2:17" x14ac:dyDescent="0.15">
      <c r="B1458" s="8" t="str">
        <f>VLOOKUP(G1458,角色!A:B,2,FALSE)</f>
        <v>乐涯</v>
      </c>
      <c r="C1458" s="8" t="str">
        <f t="shared" si="199"/>
        <v>主动技能1</v>
      </c>
      <c r="D1458" s="8">
        <f t="shared" si="201"/>
        <v>12</v>
      </c>
      <c r="E1458" s="8">
        <f t="shared" si="202"/>
        <v>13</v>
      </c>
      <c r="F1458" s="8">
        <f t="shared" si="203"/>
        <v>1</v>
      </c>
      <c r="G1458" s="8">
        <f t="shared" si="200"/>
        <v>25</v>
      </c>
      <c r="H1458" t="str">
        <f t="shared" si="204"/>
        <v>乐涯主动技能1等级12</v>
      </c>
      <c r="I1458" t="str">
        <f t="shared" si="205"/>
        <v>乐涯主动技能1等级13</v>
      </c>
      <c r="J1458" s="1">
        <v>1452</v>
      </c>
      <c r="K1458" s="1" t="e">
        <f>VLOOKUP(H1458,主动技能!$A:$B,2,FALSE)</f>
        <v>#N/A</v>
      </c>
      <c r="L1458" s="1">
        <f>_xlfn.IFNA(VLOOKUP(I1458,主动技能!$A:$B,2,FALSE),0)</f>
        <v>0</v>
      </c>
      <c r="M1458">
        <f t="shared" si="206"/>
        <v>36</v>
      </c>
      <c r="N1458" s="1" t="s">
        <v>249</v>
      </c>
      <c r="O1458" s="1">
        <f t="shared" si="207"/>
        <v>165</v>
      </c>
      <c r="P1458" s="1" t="s">
        <v>250</v>
      </c>
      <c r="Q1458" s="1" t="s">
        <v>250</v>
      </c>
    </row>
    <row r="1459" spans="2:17" x14ac:dyDescent="0.15">
      <c r="B1459" s="8" t="str">
        <f>VLOOKUP(G1459,角色!A:B,2,FALSE)</f>
        <v>乐涯</v>
      </c>
      <c r="C1459" s="8" t="str">
        <f t="shared" si="199"/>
        <v>主动技能1</v>
      </c>
      <c r="D1459" s="8">
        <f t="shared" si="201"/>
        <v>13</v>
      </c>
      <c r="E1459" s="8">
        <f t="shared" si="202"/>
        <v>14</v>
      </c>
      <c r="F1459" s="8">
        <f t="shared" si="203"/>
        <v>1</v>
      </c>
      <c r="G1459" s="8">
        <f t="shared" si="200"/>
        <v>25</v>
      </c>
      <c r="H1459" t="str">
        <f t="shared" si="204"/>
        <v>乐涯主动技能1等级13</v>
      </c>
      <c r="I1459" t="str">
        <f t="shared" si="205"/>
        <v>乐涯主动技能1等级14</v>
      </c>
      <c r="J1459" s="1">
        <v>1453</v>
      </c>
      <c r="K1459" s="1" t="e">
        <f>VLOOKUP(H1459,主动技能!$A:$B,2,FALSE)</f>
        <v>#N/A</v>
      </c>
      <c r="L1459" s="1">
        <f>_xlfn.IFNA(VLOOKUP(I1459,主动技能!$A:$B,2,FALSE),0)</f>
        <v>0</v>
      </c>
      <c r="M1459">
        <f t="shared" si="206"/>
        <v>39</v>
      </c>
      <c r="N1459" s="1" t="s">
        <v>249</v>
      </c>
      <c r="O1459" s="1">
        <f t="shared" si="207"/>
        <v>166</v>
      </c>
      <c r="P1459" s="1" t="s">
        <v>250</v>
      </c>
      <c r="Q1459" s="1" t="s">
        <v>250</v>
      </c>
    </row>
    <row r="1460" spans="2:17" x14ac:dyDescent="0.15">
      <c r="B1460" s="8" t="str">
        <f>VLOOKUP(G1460,角色!A:B,2,FALSE)</f>
        <v>乐涯</v>
      </c>
      <c r="C1460" s="8" t="str">
        <f t="shared" si="199"/>
        <v>主动技能1</v>
      </c>
      <c r="D1460" s="8">
        <f t="shared" si="201"/>
        <v>14</v>
      </c>
      <c r="E1460" s="8">
        <f t="shared" si="202"/>
        <v>15</v>
      </c>
      <c r="F1460" s="8">
        <f t="shared" si="203"/>
        <v>1</v>
      </c>
      <c r="G1460" s="8">
        <f t="shared" si="200"/>
        <v>25</v>
      </c>
      <c r="H1460" t="str">
        <f t="shared" si="204"/>
        <v>乐涯主动技能1等级14</v>
      </c>
      <c r="I1460" t="str">
        <f t="shared" si="205"/>
        <v>乐涯主动技能1等级15</v>
      </c>
      <c r="J1460" s="1">
        <v>1454</v>
      </c>
      <c r="K1460" s="1" t="e">
        <f>VLOOKUP(H1460,主动技能!$A:$B,2,FALSE)</f>
        <v>#N/A</v>
      </c>
      <c r="L1460" s="1">
        <f>_xlfn.IFNA(VLOOKUP(I1460,主动技能!$A:$B,2,FALSE),0)</f>
        <v>0</v>
      </c>
      <c r="M1460">
        <f t="shared" si="206"/>
        <v>42</v>
      </c>
      <c r="N1460" s="1" t="s">
        <v>249</v>
      </c>
      <c r="O1460" s="1">
        <f t="shared" si="207"/>
        <v>167</v>
      </c>
      <c r="P1460" s="1" t="s">
        <v>250</v>
      </c>
      <c r="Q1460" s="1" t="s">
        <v>250</v>
      </c>
    </row>
    <row r="1461" spans="2:17" x14ac:dyDescent="0.15">
      <c r="B1461" s="8" t="str">
        <f>VLOOKUP(G1461,角色!A:B,2,FALSE)</f>
        <v>乐涯</v>
      </c>
      <c r="C1461" s="8" t="str">
        <f t="shared" si="199"/>
        <v>主动技能1</v>
      </c>
      <c r="D1461" s="8">
        <f t="shared" si="201"/>
        <v>15</v>
      </c>
      <c r="E1461" s="8">
        <f t="shared" si="202"/>
        <v>16</v>
      </c>
      <c r="F1461" s="8">
        <f t="shared" si="203"/>
        <v>1</v>
      </c>
      <c r="G1461" s="8">
        <f t="shared" si="200"/>
        <v>25</v>
      </c>
      <c r="H1461" t="str">
        <f t="shared" si="204"/>
        <v>乐涯主动技能1等级15</v>
      </c>
      <c r="I1461" t="str">
        <f t="shared" si="205"/>
        <v>乐涯主动技能1等级16</v>
      </c>
      <c r="J1461" s="1">
        <v>1455</v>
      </c>
      <c r="K1461" s="1" t="e">
        <f>VLOOKUP(H1461,主动技能!$A:$B,2,FALSE)</f>
        <v>#N/A</v>
      </c>
      <c r="L1461" s="1">
        <f>_xlfn.IFNA(VLOOKUP(I1461,主动技能!$A:$B,2,FALSE),0)</f>
        <v>0</v>
      </c>
      <c r="M1461">
        <f t="shared" si="206"/>
        <v>45</v>
      </c>
      <c r="N1461" s="1" t="s">
        <v>249</v>
      </c>
      <c r="O1461" s="1">
        <f t="shared" si="207"/>
        <v>168</v>
      </c>
      <c r="P1461" s="1" t="s">
        <v>250</v>
      </c>
      <c r="Q1461" s="1" t="s">
        <v>250</v>
      </c>
    </row>
    <row r="1462" spans="2:17" x14ac:dyDescent="0.15">
      <c r="B1462" s="8" t="str">
        <f>VLOOKUP(G1462,角色!A:B,2,FALSE)</f>
        <v>乐涯</v>
      </c>
      <c r="C1462" s="8" t="str">
        <f t="shared" si="199"/>
        <v>主动技能1</v>
      </c>
      <c r="D1462" s="8">
        <f t="shared" si="201"/>
        <v>16</v>
      </c>
      <c r="E1462" s="8">
        <f t="shared" si="202"/>
        <v>17</v>
      </c>
      <c r="F1462" s="8">
        <f t="shared" si="203"/>
        <v>1</v>
      </c>
      <c r="G1462" s="8">
        <f t="shared" si="200"/>
        <v>25</v>
      </c>
      <c r="H1462" t="str">
        <f t="shared" si="204"/>
        <v>乐涯主动技能1等级16</v>
      </c>
      <c r="I1462" t="str">
        <f t="shared" si="205"/>
        <v>乐涯主动技能1等级17</v>
      </c>
      <c r="J1462" s="1">
        <v>1456</v>
      </c>
      <c r="K1462" s="1" t="e">
        <f>VLOOKUP(H1462,主动技能!$A:$B,2,FALSE)</f>
        <v>#N/A</v>
      </c>
      <c r="L1462" s="1">
        <f>_xlfn.IFNA(VLOOKUP(I1462,主动技能!$A:$B,2,FALSE),0)</f>
        <v>0</v>
      </c>
      <c r="M1462">
        <f t="shared" si="206"/>
        <v>48</v>
      </c>
      <c r="N1462" s="1" t="s">
        <v>249</v>
      </c>
      <c r="O1462" s="1">
        <f t="shared" si="207"/>
        <v>169</v>
      </c>
      <c r="P1462" s="1" t="s">
        <v>250</v>
      </c>
      <c r="Q1462" s="1" t="s">
        <v>250</v>
      </c>
    </row>
    <row r="1463" spans="2:17" x14ac:dyDescent="0.15">
      <c r="B1463" s="8" t="str">
        <f>VLOOKUP(G1463,角色!A:B,2,FALSE)</f>
        <v>乐涯</v>
      </c>
      <c r="C1463" s="8" t="str">
        <f t="shared" si="199"/>
        <v>主动技能1</v>
      </c>
      <c r="D1463" s="8">
        <f t="shared" si="201"/>
        <v>17</v>
      </c>
      <c r="E1463" s="8">
        <f t="shared" si="202"/>
        <v>18</v>
      </c>
      <c r="F1463" s="8">
        <f t="shared" si="203"/>
        <v>1</v>
      </c>
      <c r="G1463" s="8">
        <f t="shared" si="200"/>
        <v>25</v>
      </c>
      <c r="H1463" t="str">
        <f t="shared" si="204"/>
        <v>乐涯主动技能1等级17</v>
      </c>
      <c r="I1463" t="str">
        <f t="shared" si="205"/>
        <v>乐涯主动技能1等级18</v>
      </c>
      <c r="J1463" s="1">
        <v>1457</v>
      </c>
      <c r="K1463" s="1" t="e">
        <f>VLOOKUP(H1463,主动技能!$A:$B,2,FALSE)</f>
        <v>#N/A</v>
      </c>
      <c r="L1463" s="1">
        <f>_xlfn.IFNA(VLOOKUP(I1463,主动技能!$A:$B,2,FALSE),0)</f>
        <v>0</v>
      </c>
      <c r="M1463">
        <f t="shared" si="206"/>
        <v>51</v>
      </c>
      <c r="N1463" s="1" t="s">
        <v>249</v>
      </c>
      <c r="O1463" s="1">
        <f t="shared" si="207"/>
        <v>170</v>
      </c>
      <c r="P1463" s="1" t="s">
        <v>250</v>
      </c>
      <c r="Q1463" s="1" t="s">
        <v>250</v>
      </c>
    </row>
    <row r="1464" spans="2:17" x14ac:dyDescent="0.15">
      <c r="B1464" s="8" t="str">
        <f>VLOOKUP(G1464,角色!A:B,2,FALSE)</f>
        <v>乐涯</v>
      </c>
      <c r="C1464" s="8" t="str">
        <f t="shared" si="199"/>
        <v>主动技能1</v>
      </c>
      <c r="D1464" s="8">
        <f t="shared" si="201"/>
        <v>18</v>
      </c>
      <c r="E1464" s="8">
        <f t="shared" si="202"/>
        <v>19</v>
      </c>
      <c r="F1464" s="8">
        <f t="shared" si="203"/>
        <v>1</v>
      </c>
      <c r="G1464" s="8">
        <f t="shared" si="200"/>
        <v>25</v>
      </c>
      <c r="H1464" t="str">
        <f t="shared" si="204"/>
        <v>乐涯主动技能1等级18</v>
      </c>
      <c r="I1464" t="str">
        <f t="shared" si="205"/>
        <v>乐涯主动技能1等级19</v>
      </c>
      <c r="J1464" s="1">
        <v>1458</v>
      </c>
      <c r="K1464" s="1" t="e">
        <f>VLOOKUP(H1464,主动技能!$A:$B,2,FALSE)</f>
        <v>#N/A</v>
      </c>
      <c r="L1464" s="1">
        <f>_xlfn.IFNA(VLOOKUP(I1464,主动技能!$A:$B,2,FALSE),0)</f>
        <v>0</v>
      </c>
      <c r="M1464">
        <f t="shared" si="206"/>
        <v>54</v>
      </c>
      <c r="N1464" s="1" t="s">
        <v>249</v>
      </c>
      <c r="O1464" s="1">
        <f t="shared" si="207"/>
        <v>171</v>
      </c>
      <c r="P1464" s="1" t="s">
        <v>250</v>
      </c>
      <c r="Q1464" s="1" t="s">
        <v>250</v>
      </c>
    </row>
    <row r="1465" spans="2:17" x14ac:dyDescent="0.15">
      <c r="B1465" s="8" t="str">
        <f>VLOOKUP(G1465,角色!A:B,2,FALSE)</f>
        <v>乐涯</v>
      </c>
      <c r="C1465" s="8" t="str">
        <f t="shared" si="199"/>
        <v>主动技能1</v>
      </c>
      <c r="D1465" s="8">
        <f t="shared" si="201"/>
        <v>19</v>
      </c>
      <c r="E1465" s="8">
        <f t="shared" si="202"/>
        <v>20</v>
      </c>
      <c r="F1465" s="8">
        <f t="shared" si="203"/>
        <v>1</v>
      </c>
      <c r="G1465" s="8">
        <f t="shared" si="200"/>
        <v>25</v>
      </c>
      <c r="H1465" t="str">
        <f t="shared" si="204"/>
        <v>乐涯主动技能1等级19</v>
      </c>
      <c r="I1465" t="str">
        <f t="shared" si="205"/>
        <v>乐涯主动技能1等级20</v>
      </c>
      <c r="J1465" s="1">
        <v>1459</v>
      </c>
      <c r="K1465" s="1" t="e">
        <f>VLOOKUP(H1465,主动技能!$A:$B,2,FALSE)</f>
        <v>#N/A</v>
      </c>
      <c r="L1465" s="1">
        <f>_xlfn.IFNA(VLOOKUP(I1465,主动技能!$A:$B,2,FALSE),0)</f>
        <v>0</v>
      </c>
      <c r="M1465">
        <f t="shared" si="206"/>
        <v>57</v>
      </c>
      <c r="N1465" s="1" t="s">
        <v>249</v>
      </c>
      <c r="O1465" s="1">
        <f t="shared" si="207"/>
        <v>172</v>
      </c>
      <c r="P1465" s="1" t="s">
        <v>250</v>
      </c>
      <c r="Q1465" s="1" t="s">
        <v>250</v>
      </c>
    </row>
    <row r="1466" spans="2:17" x14ac:dyDescent="0.15">
      <c r="B1466" s="8" t="str">
        <f>VLOOKUP(G1466,角色!A:B,2,FALSE)</f>
        <v>乐涯</v>
      </c>
      <c r="C1466" s="8" t="str">
        <f t="shared" si="199"/>
        <v>主动技能1</v>
      </c>
      <c r="D1466" s="8">
        <f t="shared" si="201"/>
        <v>20</v>
      </c>
      <c r="E1466" s="8">
        <f t="shared" si="202"/>
        <v>21</v>
      </c>
      <c r="F1466" s="8">
        <f t="shared" si="203"/>
        <v>1</v>
      </c>
      <c r="G1466" s="8">
        <f t="shared" si="200"/>
        <v>25</v>
      </c>
      <c r="H1466" t="str">
        <f t="shared" si="204"/>
        <v>乐涯主动技能1等级20</v>
      </c>
      <c r="I1466" t="str">
        <f t="shared" si="205"/>
        <v>乐涯主动技能1等级21</v>
      </c>
      <c r="J1466" s="1">
        <v>1460</v>
      </c>
      <c r="K1466" s="1" t="e">
        <f>VLOOKUP(H1466,主动技能!$A:$B,2,FALSE)</f>
        <v>#N/A</v>
      </c>
      <c r="L1466" s="1">
        <f>_xlfn.IFNA(VLOOKUP(I1466,主动技能!$A:$B,2,FALSE),0)</f>
        <v>0</v>
      </c>
      <c r="M1466">
        <f t="shared" si="206"/>
        <v>60</v>
      </c>
      <c r="N1466" s="1" t="s">
        <v>249</v>
      </c>
      <c r="O1466" s="1">
        <f t="shared" si="207"/>
        <v>173</v>
      </c>
      <c r="P1466" s="1" t="s">
        <v>250</v>
      </c>
      <c r="Q1466" s="1" t="s">
        <v>250</v>
      </c>
    </row>
    <row r="1467" spans="2:17" x14ac:dyDescent="0.15">
      <c r="B1467" s="8" t="str">
        <f>VLOOKUP(G1467,角色!A:B,2,FALSE)</f>
        <v>乐涯</v>
      </c>
      <c r="C1467" s="8" t="str">
        <f t="shared" si="199"/>
        <v>主动技能2</v>
      </c>
      <c r="D1467" s="8">
        <f t="shared" si="201"/>
        <v>1</v>
      </c>
      <c r="E1467" s="8">
        <f t="shared" si="202"/>
        <v>2</v>
      </c>
      <c r="F1467" s="8">
        <f t="shared" si="203"/>
        <v>2</v>
      </c>
      <c r="G1467" s="8">
        <f t="shared" si="200"/>
        <v>25</v>
      </c>
      <c r="H1467" t="str">
        <f t="shared" si="204"/>
        <v>乐涯主动技能2等级1</v>
      </c>
      <c r="I1467" t="str">
        <f t="shared" si="205"/>
        <v>乐涯主动技能2等级2</v>
      </c>
      <c r="J1467" s="1">
        <v>1461</v>
      </c>
      <c r="K1467" s="1" t="e">
        <f>VLOOKUP(H1467,主动技能!$A:$B,2,FALSE)</f>
        <v>#N/A</v>
      </c>
      <c r="L1467" s="1">
        <f>_xlfn.IFNA(VLOOKUP(I1467,主动技能!$A:$B,2,FALSE),0)</f>
        <v>0</v>
      </c>
      <c r="M1467">
        <f t="shared" si="206"/>
        <v>3</v>
      </c>
      <c r="N1467" s="1" t="s">
        <v>249</v>
      </c>
      <c r="O1467" s="1">
        <f t="shared" si="207"/>
        <v>174</v>
      </c>
      <c r="P1467" s="1" t="s">
        <v>250</v>
      </c>
      <c r="Q1467" s="1" t="s">
        <v>250</v>
      </c>
    </row>
    <row r="1468" spans="2:17" x14ac:dyDescent="0.15">
      <c r="B1468" s="8" t="str">
        <f>VLOOKUP(G1468,角色!A:B,2,FALSE)</f>
        <v>乐涯</v>
      </c>
      <c r="C1468" s="8" t="str">
        <f t="shared" si="199"/>
        <v>主动技能2</v>
      </c>
      <c r="D1468" s="8">
        <f t="shared" si="201"/>
        <v>2</v>
      </c>
      <c r="E1468" s="8">
        <f t="shared" si="202"/>
        <v>3</v>
      </c>
      <c r="F1468" s="8">
        <f t="shared" si="203"/>
        <v>2</v>
      </c>
      <c r="G1468" s="8">
        <f t="shared" si="200"/>
        <v>25</v>
      </c>
      <c r="H1468" t="str">
        <f t="shared" si="204"/>
        <v>乐涯主动技能2等级2</v>
      </c>
      <c r="I1468" t="str">
        <f t="shared" si="205"/>
        <v>乐涯主动技能2等级3</v>
      </c>
      <c r="J1468" s="1">
        <v>1462</v>
      </c>
      <c r="K1468" s="1" t="e">
        <f>VLOOKUP(H1468,主动技能!$A:$B,2,FALSE)</f>
        <v>#N/A</v>
      </c>
      <c r="L1468" s="1">
        <f>_xlfn.IFNA(VLOOKUP(I1468,主动技能!$A:$B,2,FALSE),0)</f>
        <v>0</v>
      </c>
      <c r="M1468">
        <f t="shared" si="206"/>
        <v>6</v>
      </c>
      <c r="N1468" s="1" t="s">
        <v>249</v>
      </c>
      <c r="O1468" s="1">
        <f t="shared" si="207"/>
        <v>175</v>
      </c>
      <c r="P1468" s="1" t="s">
        <v>250</v>
      </c>
      <c r="Q1468" s="1" t="s">
        <v>250</v>
      </c>
    </row>
    <row r="1469" spans="2:17" x14ac:dyDescent="0.15">
      <c r="B1469" s="8" t="str">
        <f>VLOOKUP(G1469,角色!A:B,2,FALSE)</f>
        <v>乐涯</v>
      </c>
      <c r="C1469" s="8" t="str">
        <f t="shared" si="199"/>
        <v>主动技能2</v>
      </c>
      <c r="D1469" s="8">
        <f t="shared" si="201"/>
        <v>3</v>
      </c>
      <c r="E1469" s="8">
        <f t="shared" si="202"/>
        <v>4</v>
      </c>
      <c r="F1469" s="8">
        <f t="shared" si="203"/>
        <v>2</v>
      </c>
      <c r="G1469" s="8">
        <f t="shared" si="200"/>
        <v>25</v>
      </c>
      <c r="H1469" t="str">
        <f t="shared" si="204"/>
        <v>乐涯主动技能2等级3</v>
      </c>
      <c r="I1469" t="str">
        <f t="shared" si="205"/>
        <v>乐涯主动技能2等级4</v>
      </c>
      <c r="J1469" s="1">
        <v>1463</v>
      </c>
      <c r="K1469" s="1" t="e">
        <f>VLOOKUP(H1469,主动技能!$A:$B,2,FALSE)</f>
        <v>#N/A</v>
      </c>
      <c r="L1469" s="1">
        <f>_xlfn.IFNA(VLOOKUP(I1469,主动技能!$A:$B,2,FALSE),0)</f>
        <v>0</v>
      </c>
      <c r="M1469">
        <f t="shared" si="206"/>
        <v>9</v>
      </c>
      <c r="N1469" s="1" t="s">
        <v>249</v>
      </c>
      <c r="O1469" s="1">
        <f t="shared" si="207"/>
        <v>176</v>
      </c>
      <c r="P1469" s="1" t="s">
        <v>250</v>
      </c>
      <c r="Q1469" s="1" t="s">
        <v>250</v>
      </c>
    </row>
    <row r="1470" spans="2:17" x14ac:dyDescent="0.15">
      <c r="B1470" s="8" t="str">
        <f>VLOOKUP(G1470,角色!A:B,2,FALSE)</f>
        <v>乐涯</v>
      </c>
      <c r="C1470" s="8" t="str">
        <f t="shared" si="199"/>
        <v>主动技能2</v>
      </c>
      <c r="D1470" s="8">
        <f t="shared" si="201"/>
        <v>4</v>
      </c>
      <c r="E1470" s="8">
        <f t="shared" si="202"/>
        <v>5</v>
      </c>
      <c r="F1470" s="8">
        <f t="shared" si="203"/>
        <v>2</v>
      </c>
      <c r="G1470" s="8">
        <f t="shared" si="200"/>
        <v>25</v>
      </c>
      <c r="H1470" t="str">
        <f t="shared" si="204"/>
        <v>乐涯主动技能2等级4</v>
      </c>
      <c r="I1470" t="str">
        <f t="shared" si="205"/>
        <v>乐涯主动技能2等级5</v>
      </c>
      <c r="J1470" s="1">
        <v>1464</v>
      </c>
      <c r="K1470" s="1" t="e">
        <f>VLOOKUP(H1470,主动技能!$A:$B,2,FALSE)</f>
        <v>#N/A</v>
      </c>
      <c r="L1470" s="1">
        <f>_xlfn.IFNA(VLOOKUP(I1470,主动技能!$A:$B,2,FALSE),0)</f>
        <v>0</v>
      </c>
      <c r="M1470">
        <f t="shared" si="206"/>
        <v>12</v>
      </c>
      <c r="N1470" s="1" t="s">
        <v>249</v>
      </c>
      <c r="O1470" s="1">
        <f t="shared" si="207"/>
        <v>177</v>
      </c>
      <c r="P1470" s="1" t="s">
        <v>250</v>
      </c>
      <c r="Q1470" s="1" t="s">
        <v>250</v>
      </c>
    </row>
    <row r="1471" spans="2:17" x14ac:dyDescent="0.15">
      <c r="B1471" s="8" t="str">
        <f>VLOOKUP(G1471,角色!A:B,2,FALSE)</f>
        <v>乐涯</v>
      </c>
      <c r="C1471" s="8" t="str">
        <f t="shared" si="199"/>
        <v>主动技能2</v>
      </c>
      <c r="D1471" s="8">
        <f t="shared" si="201"/>
        <v>5</v>
      </c>
      <c r="E1471" s="8">
        <f t="shared" si="202"/>
        <v>6</v>
      </c>
      <c r="F1471" s="8">
        <f t="shared" si="203"/>
        <v>2</v>
      </c>
      <c r="G1471" s="8">
        <f t="shared" si="200"/>
        <v>25</v>
      </c>
      <c r="H1471" t="str">
        <f t="shared" si="204"/>
        <v>乐涯主动技能2等级5</v>
      </c>
      <c r="I1471" t="str">
        <f t="shared" si="205"/>
        <v>乐涯主动技能2等级6</v>
      </c>
      <c r="J1471" s="1">
        <v>1465</v>
      </c>
      <c r="K1471" s="1" t="e">
        <f>VLOOKUP(H1471,主动技能!$A:$B,2,FALSE)</f>
        <v>#N/A</v>
      </c>
      <c r="L1471" s="1">
        <f>_xlfn.IFNA(VLOOKUP(I1471,主动技能!$A:$B,2,FALSE),0)</f>
        <v>0</v>
      </c>
      <c r="M1471">
        <f t="shared" si="206"/>
        <v>15</v>
      </c>
      <c r="N1471" s="1" t="s">
        <v>249</v>
      </c>
      <c r="O1471" s="1">
        <f t="shared" si="207"/>
        <v>178</v>
      </c>
      <c r="P1471" s="1" t="s">
        <v>250</v>
      </c>
      <c r="Q1471" s="1" t="s">
        <v>250</v>
      </c>
    </row>
    <row r="1472" spans="2:17" x14ac:dyDescent="0.15">
      <c r="B1472" s="8" t="str">
        <f>VLOOKUP(G1472,角色!A:B,2,FALSE)</f>
        <v>乐涯</v>
      </c>
      <c r="C1472" s="8" t="str">
        <f t="shared" si="199"/>
        <v>主动技能2</v>
      </c>
      <c r="D1472" s="8">
        <f t="shared" si="201"/>
        <v>6</v>
      </c>
      <c r="E1472" s="8">
        <f t="shared" si="202"/>
        <v>7</v>
      </c>
      <c r="F1472" s="8">
        <f t="shared" si="203"/>
        <v>2</v>
      </c>
      <c r="G1472" s="8">
        <f t="shared" si="200"/>
        <v>25</v>
      </c>
      <c r="H1472" t="str">
        <f t="shared" si="204"/>
        <v>乐涯主动技能2等级6</v>
      </c>
      <c r="I1472" t="str">
        <f t="shared" si="205"/>
        <v>乐涯主动技能2等级7</v>
      </c>
      <c r="J1472" s="1">
        <v>1466</v>
      </c>
      <c r="K1472" s="1" t="e">
        <f>VLOOKUP(H1472,主动技能!$A:$B,2,FALSE)</f>
        <v>#N/A</v>
      </c>
      <c r="L1472" s="1">
        <f>_xlfn.IFNA(VLOOKUP(I1472,主动技能!$A:$B,2,FALSE),0)</f>
        <v>0</v>
      </c>
      <c r="M1472">
        <f t="shared" si="206"/>
        <v>18</v>
      </c>
      <c r="N1472" s="1" t="s">
        <v>249</v>
      </c>
      <c r="O1472" s="1">
        <f t="shared" si="207"/>
        <v>179</v>
      </c>
      <c r="P1472" s="1" t="s">
        <v>250</v>
      </c>
      <c r="Q1472" s="1" t="s">
        <v>250</v>
      </c>
    </row>
    <row r="1473" spans="2:17" x14ac:dyDescent="0.15">
      <c r="B1473" s="8" t="str">
        <f>VLOOKUP(G1473,角色!A:B,2,FALSE)</f>
        <v>乐涯</v>
      </c>
      <c r="C1473" s="8" t="str">
        <f t="shared" si="199"/>
        <v>主动技能2</v>
      </c>
      <c r="D1473" s="8">
        <f t="shared" si="201"/>
        <v>7</v>
      </c>
      <c r="E1473" s="8">
        <f t="shared" si="202"/>
        <v>8</v>
      </c>
      <c r="F1473" s="8">
        <f t="shared" si="203"/>
        <v>2</v>
      </c>
      <c r="G1473" s="8">
        <f t="shared" si="200"/>
        <v>25</v>
      </c>
      <c r="H1473" t="str">
        <f t="shared" si="204"/>
        <v>乐涯主动技能2等级7</v>
      </c>
      <c r="I1473" t="str">
        <f t="shared" si="205"/>
        <v>乐涯主动技能2等级8</v>
      </c>
      <c r="J1473" s="1">
        <v>1467</v>
      </c>
      <c r="K1473" s="1" t="e">
        <f>VLOOKUP(H1473,主动技能!$A:$B,2,FALSE)</f>
        <v>#N/A</v>
      </c>
      <c r="L1473" s="1">
        <f>_xlfn.IFNA(VLOOKUP(I1473,主动技能!$A:$B,2,FALSE),0)</f>
        <v>0</v>
      </c>
      <c r="M1473">
        <f t="shared" si="206"/>
        <v>21</v>
      </c>
      <c r="N1473" s="1" t="s">
        <v>249</v>
      </c>
      <c r="O1473" s="1">
        <f t="shared" si="207"/>
        <v>180</v>
      </c>
      <c r="P1473" s="1" t="s">
        <v>250</v>
      </c>
      <c r="Q1473" s="1" t="s">
        <v>250</v>
      </c>
    </row>
    <row r="1474" spans="2:17" x14ac:dyDescent="0.15">
      <c r="B1474" s="8" t="str">
        <f>VLOOKUP(G1474,角色!A:B,2,FALSE)</f>
        <v>乐涯</v>
      </c>
      <c r="C1474" s="8" t="str">
        <f t="shared" si="199"/>
        <v>主动技能2</v>
      </c>
      <c r="D1474" s="8">
        <f t="shared" si="201"/>
        <v>8</v>
      </c>
      <c r="E1474" s="8">
        <f t="shared" si="202"/>
        <v>9</v>
      </c>
      <c r="F1474" s="8">
        <f t="shared" si="203"/>
        <v>2</v>
      </c>
      <c r="G1474" s="8">
        <f t="shared" si="200"/>
        <v>25</v>
      </c>
      <c r="H1474" t="str">
        <f t="shared" si="204"/>
        <v>乐涯主动技能2等级8</v>
      </c>
      <c r="I1474" t="str">
        <f t="shared" si="205"/>
        <v>乐涯主动技能2等级9</v>
      </c>
      <c r="J1474" s="1">
        <v>1468</v>
      </c>
      <c r="K1474" s="1" t="e">
        <f>VLOOKUP(H1474,主动技能!$A:$B,2,FALSE)</f>
        <v>#N/A</v>
      </c>
      <c r="L1474" s="1">
        <f>_xlfn.IFNA(VLOOKUP(I1474,主动技能!$A:$B,2,FALSE),0)</f>
        <v>0</v>
      </c>
      <c r="M1474">
        <f t="shared" si="206"/>
        <v>24</v>
      </c>
      <c r="N1474" s="1" t="s">
        <v>249</v>
      </c>
      <c r="O1474" s="1">
        <f t="shared" si="207"/>
        <v>181</v>
      </c>
      <c r="P1474" s="1" t="s">
        <v>250</v>
      </c>
      <c r="Q1474" s="1" t="s">
        <v>250</v>
      </c>
    </row>
    <row r="1475" spans="2:17" x14ac:dyDescent="0.15">
      <c r="B1475" s="8" t="str">
        <f>VLOOKUP(G1475,角色!A:B,2,FALSE)</f>
        <v>乐涯</v>
      </c>
      <c r="C1475" s="8" t="str">
        <f t="shared" si="199"/>
        <v>主动技能2</v>
      </c>
      <c r="D1475" s="8">
        <f t="shared" si="201"/>
        <v>9</v>
      </c>
      <c r="E1475" s="8">
        <f t="shared" si="202"/>
        <v>10</v>
      </c>
      <c r="F1475" s="8">
        <f t="shared" si="203"/>
        <v>2</v>
      </c>
      <c r="G1475" s="8">
        <f t="shared" si="200"/>
        <v>25</v>
      </c>
      <c r="H1475" t="str">
        <f t="shared" si="204"/>
        <v>乐涯主动技能2等级9</v>
      </c>
      <c r="I1475" t="str">
        <f t="shared" si="205"/>
        <v>乐涯主动技能2等级10</v>
      </c>
      <c r="J1475" s="1">
        <v>1469</v>
      </c>
      <c r="K1475" s="1" t="e">
        <f>VLOOKUP(H1475,主动技能!$A:$B,2,FALSE)</f>
        <v>#N/A</v>
      </c>
      <c r="L1475" s="1">
        <f>_xlfn.IFNA(VLOOKUP(I1475,主动技能!$A:$B,2,FALSE),0)</f>
        <v>0</v>
      </c>
      <c r="M1475">
        <f t="shared" si="206"/>
        <v>27</v>
      </c>
      <c r="N1475" s="1" t="s">
        <v>249</v>
      </c>
      <c r="O1475" s="1">
        <f t="shared" si="207"/>
        <v>182</v>
      </c>
      <c r="P1475" s="1" t="s">
        <v>250</v>
      </c>
      <c r="Q1475" s="1" t="s">
        <v>250</v>
      </c>
    </row>
    <row r="1476" spans="2:17" x14ac:dyDescent="0.15">
      <c r="B1476" s="8" t="str">
        <f>VLOOKUP(G1476,角色!A:B,2,FALSE)</f>
        <v>乐涯</v>
      </c>
      <c r="C1476" s="8" t="str">
        <f t="shared" si="199"/>
        <v>主动技能2</v>
      </c>
      <c r="D1476" s="8">
        <f t="shared" si="201"/>
        <v>10</v>
      </c>
      <c r="E1476" s="8">
        <f t="shared" si="202"/>
        <v>11</v>
      </c>
      <c r="F1476" s="8">
        <f t="shared" si="203"/>
        <v>2</v>
      </c>
      <c r="G1476" s="8">
        <f t="shared" si="200"/>
        <v>25</v>
      </c>
      <c r="H1476" t="str">
        <f t="shared" si="204"/>
        <v>乐涯主动技能2等级10</v>
      </c>
      <c r="I1476" t="str">
        <f t="shared" si="205"/>
        <v>乐涯主动技能2等级11</v>
      </c>
      <c r="J1476" s="1">
        <v>1470</v>
      </c>
      <c r="K1476" s="1" t="e">
        <f>VLOOKUP(H1476,主动技能!$A:$B,2,FALSE)</f>
        <v>#N/A</v>
      </c>
      <c r="L1476" s="1">
        <f>_xlfn.IFNA(VLOOKUP(I1476,主动技能!$A:$B,2,FALSE),0)</f>
        <v>0</v>
      </c>
      <c r="M1476">
        <f t="shared" si="206"/>
        <v>30</v>
      </c>
      <c r="N1476" s="1" t="s">
        <v>249</v>
      </c>
      <c r="O1476" s="1">
        <f t="shared" si="207"/>
        <v>183</v>
      </c>
      <c r="P1476" s="1" t="s">
        <v>250</v>
      </c>
      <c r="Q1476" s="1" t="s">
        <v>250</v>
      </c>
    </row>
    <row r="1477" spans="2:17" x14ac:dyDescent="0.15">
      <c r="B1477" s="8" t="str">
        <f>VLOOKUP(G1477,角色!A:B,2,FALSE)</f>
        <v>乐涯</v>
      </c>
      <c r="C1477" s="8" t="str">
        <f t="shared" si="199"/>
        <v>主动技能2</v>
      </c>
      <c r="D1477" s="8">
        <f t="shared" si="201"/>
        <v>11</v>
      </c>
      <c r="E1477" s="8">
        <f t="shared" si="202"/>
        <v>12</v>
      </c>
      <c r="F1477" s="8">
        <f t="shared" si="203"/>
        <v>2</v>
      </c>
      <c r="G1477" s="8">
        <f t="shared" si="200"/>
        <v>25</v>
      </c>
      <c r="H1477" t="str">
        <f t="shared" si="204"/>
        <v>乐涯主动技能2等级11</v>
      </c>
      <c r="I1477" t="str">
        <f t="shared" si="205"/>
        <v>乐涯主动技能2等级12</v>
      </c>
      <c r="J1477" s="1">
        <v>1471</v>
      </c>
      <c r="K1477" s="1" t="e">
        <f>VLOOKUP(H1477,主动技能!$A:$B,2,FALSE)</f>
        <v>#N/A</v>
      </c>
      <c r="L1477" s="1">
        <f>_xlfn.IFNA(VLOOKUP(I1477,主动技能!$A:$B,2,FALSE),0)</f>
        <v>0</v>
      </c>
      <c r="M1477">
        <f t="shared" si="206"/>
        <v>33</v>
      </c>
      <c r="N1477" s="1" t="s">
        <v>249</v>
      </c>
      <c r="O1477" s="1">
        <f t="shared" si="207"/>
        <v>184</v>
      </c>
      <c r="P1477" s="1" t="s">
        <v>250</v>
      </c>
      <c r="Q1477" s="1" t="s">
        <v>250</v>
      </c>
    </row>
    <row r="1478" spans="2:17" x14ac:dyDescent="0.15">
      <c r="B1478" s="8" t="str">
        <f>VLOOKUP(G1478,角色!A:B,2,FALSE)</f>
        <v>乐涯</v>
      </c>
      <c r="C1478" s="8" t="str">
        <f t="shared" si="199"/>
        <v>主动技能2</v>
      </c>
      <c r="D1478" s="8">
        <f t="shared" si="201"/>
        <v>12</v>
      </c>
      <c r="E1478" s="8">
        <f t="shared" si="202"/>
        <v>13</v>
      </c>
      <c r="F1478" s="8">
        <f t="shared" si="203"/>
        <v>2</v>
      </c>
      <c r="G1478" s="8">
        <f t="shared" si="200"/>
        <v>25</v>
      </c>
      <c r="H1478" t="str">
        <f t="shared" si="204"/>
        <v>乐涯主动技能2等级12</v>
      </c>
      <c r="I1478" t="str">
        <f t="shared" si="205"/>
        <v>乐涯主动技能2等级13</v>
      </c>
      <c r="J1478" s="1">
        <v>1472</v>
      </c>
      <c r="K1478" s="1" t="e">
        <f>VLOOKUP(H1478,主动技能!$A:$B,2,FALSE)</f>
        <v>#N/A</v>
      </c>
      <c r="L1478" s="1">
        <f>_xlfn.IFNA(VLOOKUP(I1478,主动技能!$A:$B,2,FALSE),0)</f>
        <v>0</v>
      </c>
      <c r="M1478">
        <f t="shared" si="206"/>
        <v>36</v>
      </c>
      <c r="N1478" s="1" t="s">
        <v>249</v>
      </c>
      <c r="O1478" s="1">
        <f t="shared" si="207"/>
        <v>185</v>
      </c>
      <c r="P1478" s="1" t="s">
        <v>250</v>
      </c>
      <c r="Q1478" s="1" t="s">
        <v>250</v>
      </c>
    </row>
    <row r="1479" spans="2:17" x14ac:dyDescent="0.15">
      <c r="B1479" s="8" t="str">
        <f>VLOOKUP(G1479,角色!A:B,2,FALSE)</f>
        <v>乐涯</v>
      </c>
      <c r="C1479" s="8" t="str">
        <f t="shared" si="199"/>
        <v>主动技能2</v>
      </c>
      <c r="D1479" s="8">
        <f t="shared" si="201"/>
        <v>13</v>
      </c>
      <c r="E1479" s="8">
        <f t="shared" si="202"/>
        <v>14</v>
      </c>
      <c r="F1479" s="8">
        <f t="shared" si="203"/>
        <v>2</v>
      </c>
      <c r="G1479" s="8">
        <f t="shared" si="200"/>
        <v>25</v>
      </c>
      <c r="H1479" t="str">
        <f t="shared" si="204"/>
        <v>乐涯主动技能2等级13</v>
      </c>
      <c r="I1479" t="str">
        <f t="shared" si="205"/>
        <v>乐涯主动技能2等级14</v>
      </c>
      <c r="J1479" s="1">
        <v>1473</v>
      </c>
      <c r="K1479" s="1" t="e">
        <f>VLOOKUP(H1479,主动技能!$A:$B,2,FALSE)</f>
        <v>#N/A</v>
      </c>
      <c r="L1479" s="1">
        <f>_xlfn.IFNA(VLOOKUP(I1479,主动技能!$A:$B,2,FALSE),0)</f>
        <v>0</v>
      </c>
      <c r="M1479">
        <f t="shared" si="206"/>
        <v>39</v>
      </c>
      <c r="N1479" s="1" t="s">
        <v>249</v>
      </c>
      <c r="O1479" s="1">
        <f t="shared" si="207"/>
        <v>186</v>
      </c>
      <c r="P1479" s="1" t="s">
        <v>250</v>
      </c>
      <c r="Q1479" s="1" t="s">
        <v>250</v>
      </c>
    </row>
    <row r="1480" spans="2:17" x14ac:dyDescent="0.15">
      <c r="B1480" s="8" t="str">
        <f>VLOOKUP(G1480,角色!A:B,2,FALSE)</f>
        <v>乐涯</v>
      </c>
      <c r="C1480" s="8" t="str">
        <f t="shared" ref="C1480:C1543" si="208">C$4&amp;F1480</f>
        <v>主动技能2</v>
      </c>
      <c r="D1480" s="8">
        <f t="shared" si="201"/>
        <v>14</v>
      </c>
      <c r="E1480" s="8">
        <f t="shared" si="202"/>
        <v>15</v>
      </c>
      <c r="F1480" s="8">
        <f t="shared" si="203"/>
        <v>2</v>
      </c>
      <c r="G1480" s="8">
        <f t="shared" ref="G1480:G1543" si="209">IF((F1480=1)*(D1480=1),G1479+1,G1479)</f>
        <v>25</v>
      </c>
      <c r="H1480" t="str">
        <f t="shared" si="204"/>
        <v>乐涯主动技能2等级14</v>
      </c>
      <c r="I1480" t="str">
        <f t="shared" si="205"/>
        <v>乐涯主动技能2等级15</v>
      </c>
      <c r="J1480" s="1">
        <v>1474</v>
      </c>
      <c r="K1480" s="1" t="e">
        <f>VLOOKUP(H1480,主动技能!$A:$B,2,FALSE)</f>
        <v>#N/A</v>
      </c>
      <c r="L1480" s="1">
        <f>_xlfn.IFNA(VLOOKUP(I1480,主动技能!$A:$B,2,FALSE),0)</f>
        <v>0</v>
      </c>
      <c r="M1480">
        <f t="shared" si="206"/>
        <v>42</v>
      </c>
      <c r="N1480" s="1" t="s">
        <v>249</v>
      </c>
      <c r="O1480" s="1">
        <f t="shared" si="207"/>
        <v>187</v>
      </c>
      <c r="P1480" s="1" t="s">
        <v>250</v>
      </c>
      <c r="Q1480" s="1" t="s">
        <v>250</v>
      </c>
    </row>
    <row r="1481" spans="2:17" x14ac:dyDescent="0.15">
      <c r="B1481" s="8" t="str">
        <f>VLOOKUP(G1481,角色!A:B,2,FALSE)</f>
        <v>乐涯</v>
      </c>
      <c r="C1481" s="8" t="str">
        <f t="shared" si="208"/>
        <v>主动技能2</v>
      </c>
      <c r="D1481" s="8">
        <f t="shared" ref="D1481:D1546" si="210">IF(D1480=D$5,1,D1480+1)</f>
        <v>15</v>
      </c>
      <c r="E1481" s="8">
        <f t="shared" ref="E1481:E1546" si="211">IF(E1480=E$5,2,E1480+1)</f>
        <v>16</v>
      </c>
      <c r="F1481" s="8">
        <f t="shared" ref="F1481:F1544" si="212">IF(D1481=1,IF(F1480=$F$5,1,F1480+1),F1480)</f>
        <v>2</v>
      </c>
      <c r="G1481" s="8">
        <f t="shared" si="209"/>
        <v>25</v>
      </c>
      <c r="H1481" t="str">
        <f t="shared" si="204"/>
        <v>乐涯主动技能2等级15</v>
      </c>
      <c r="I1481" t="str">
        <f t="shared" si="205"/>
        <v>乐涯主动技能2等级16</v>
      </c>
      <c r="J1481" s="1">
        <v>1475</v>
      </c>
      <c r="K1481" s="1" t="e">
        <f>VLOOKUP(H1481,主动技能!$A:$B,2,FALSE)</f>
        <v>#N/A</v>
      </c>
      <c r="L1481" s="1">
        <f>_xlfn.IFNA(VLOOKUP(I1481,主动技能!$A:$B,2,FALSE),0)</f>
        <v>0</v>
      </c>
      <c r="M1481">
        <f t="shared" si="206"/>
        <v>45</v>
      </c>
      <c r="N1481" s="1" t="s">
        <v>249</v>
      </c>
      <c r="O1481" s="1">
        <f t="shared" si="207"/>
        <v>188</v>
      </c>
      <c r="P1481" s="1" t="s">
        <v>250</v>
      </c>
      <c r="Q1481" s="1" t="s">
        <v>250</v>
      </c>
    </row>
    <row r="1482" spans="2:17" x14ac:dyDescent="0.15">
      <c r="B1482" s="8" t="str">
        <f>VLOOKUP(G1482,角色!A:B,2,FALSE)</f>
        <v>乐涯</v>
      </c>
      <c r="C1482" s="8" t="str">
        <f t="shared" si="208"/>
        <v>主动技能2</v>
      </c>
      <c r="D1482" s="8">
        <f t="shared" si="210"/>
        <v>16</v>
      </c>
      <c r="E1482" s="8">
        <f t="shared" si="211"/>
        <v>17</v>
      </c>
      <c r="F1482" s="8">
        <f t="shared" si="212"/>
        <v>2</v>
      </c>
      <c r="G1482" s="8">
        <f t="shared" si="209"/>
        <v>25</v>
      </c>
      <c r="H1482" t="str">
        <f t="shared" si="204"/>
        <v>乐涯主动技能2等级16</v>
      </c>
      <c r="I1482" t="str">
        <f t="shared" si="205"/>
        <v>乐涯主动技能2等级17</v>
      </c>
      <c r="J1482" s="1">
        <v>1476</v>
      </c>
      <c r="K1482" s="1" t="e">
        <f>VLOOKUP(H1482,主动技能!$A:$B,2,FALSE)</f>
        <v>#N/A</v>
      </c>
      <c r="L1482" s="1">
        <f>_xlfn.IFNA(VLOOKUP(I1482,主动技能!$A:$B,2,FALSE),0)</f>
        <v>0</v>
      </c>
      <c r="M1482">
        <f t="shared" si="206"/>
        <v>48</v>
      </c>
      <c r="N1482" s="1" t="s">
        <v>249</v>
      </c>
      <c r="O1482" s="1">
        <f t="shared" si="207"/>
        <v>189</v>
      </c>
      <c r="P1482" s="1" t="s">
        <v>250</v>
      </c>
      <c r="Q1482" s="1" t="s">
        <v>250</v>
      </c>
    </row>
    <row r="1483" spans="2:17" x14ac:dyDescent="0.15">
      <c r="B1483" s="8" t="str">
        <f>VLOOKUP(G1483,角色!A:B,2,FALSE)</f>
        <v>乐涯</v>
      </c>
      <c r="C1483" s="8" t="str">
        <f t="shared" si="208"/>
        <v>主动技能2</v>
      </c>
      <c r="D1483" s="8">
        <f t="shared" si="210"/>
        <v>17</v>
      </c>
      <c r="E1483" s="8">
        <f t="shared" si="211"/>
        <v>18</v>
      </c>
      <c r="F1483" s="8">
        <f t="shared" si="212"/>
        <v>2</v>
      </c>
      <c r="G1483" s="8">
        <f t="shared" si="209"/>
        <v>25</v>
      </c>
      <c r="H1483" t="str">
        <f t="shared" si="204"/>
        <v>乐涯主动技能2等级17</v>
      </c>
      <c r="I1483" t="str">
        <f t="shared" si="205"/>
        <v>乐涯主动技能2等级18</v>
      </c>
      <c r="J1483" s="1">
        <v>1477</v>
      </c>
      <c r="K1483" s="1" t="e">
        <f>VLOOKUP(H1483,主动技能!$A:$B,2,FALSE)</f>
        <v>#N/A</v>
      </c>
      <c r="L1483" s="1">
        <f>_xlfn.IFNA(VLOOKUP(I1483,主动技能!$A:$B,2,FALSE),0)</f>
        <v>0</v>
      </c>
      <c r="M1483">
        <f t="shared" si="206"/>
        <v>51</v>
      </c>
      <c r="N1483" s="1" t="s">
        <v>249</v>
      </c>
      <c r="O1483" s="1">
        <f t="shared" si="207"/>
        <v>190</v>
      </c>
      <c r="P1483" s="1" t="s">
        <v>250</v>
      </c>
      <c r="Q1483" s="1" t="s">
        <v>250</v>
      </c>
    </row>
    <row r="1484" spans="2:17" x14ac:dyDescent="0.15">
      <c r="B1484" s="8" t="str">
        <f>VLOOKUP(G1484,角色!A:B,2,FALSE)</f>
        <v>乐涯</v>
      </c>
      <c r="C1484" s="8" t="str">
        <f t="shared" si="208"/>
        <v>主动技能2</v>
      </c>
      <c r="D1484" s="8">
        <f t="shared" si="210"/>
        <v>18</v>
      </c>
      <c r="E1484" s="8">
        <f t="shared" si="211"/>
        <v>19</v>
      </c>
      <c r="F1484" s="8">
        <f t="shared" si="212"/>
        <v>2</v>
      </c>
      <c r="G1484" s="8">
        <f t="shared" si="209"/>
        <v>25</v>
      </c>
      <c r="H1484" t="str">
        <f t="shared" si="204"/>
        <v>乐涯主动技能2等级18</v>
      </c>
      <c r="I1484" t="str">
        <f t="shared" si="205"/>
        <v>乐涯主动技能2等级19</v>
      </c>
      <c r="J1484" s="1">
        <v>1478</v>
      </c>
      <c r="K1484" s="1" t="e">
        <f>VLOOKUP(H1484,主动技能!$A:$B,2,FALSE)</f>
        <v>#N/A</v>
      </c>
      <c r="L1484" s="1">
        <f>_xlfn.IFNA(VLOOKUP(I1484,主动技能!$A:$B,2,FALSE),0)</f>
        <v>0</v>
      </c>
      <c r="M1484">
        <f t="shared" si="206"/>
        <v>54</v>
      </c>
      <c r="N1484" s="1" t="s">
        <v>249</v>
      </c>
      <c r="O1484" s="1">
        <f t="shared" si="207"/>
        <v>191</v>
      </c>
      <c r="P1484" s="1" t="s">
        <v>250</v>
      </c>
      <c r="Q1484" s="1" t="s">
        <v>250</v>
      </c>
    </row>
    <row r="1485" spans="2:17" x14ac:dyDescent="0.15">
      <c r="B1485" s="8" t="str">
        <f>VLOOKUP(G1485,角色!A:B,2,FALSE)</f>
        <v>乐涯</v>
      </c>
      <c r="C1485" s="8" t="str">
        <f t="shared" si="208"/>
        <v>主动技能2</v>
      </c>
      <c r="D1485" s="8">
        <f t="shared" si="210"/>
        <v>19</v>
      </c>
      <c r="E1485" s="8">
        <f t="shared" si="211"/>
        <v>20</v>
      </c>
      <c r="F1485" s="8">
        <f t="shared" si="212"/>
        <v>2</v>
      </c>
      <c r="G1485" s="8">
        <f t="shared" si="209"/>
        <v>25</v>
      </c>
      <c r="H1485" t="str">
        <f t="shared" si="204"/>
        <v>乐涯主动技能2等级19</v>
      </c>
      <c r="I1485" t="str">
        <f t="shared" si="205"/>
        <v>乐涯主动技能2等级20</v>
      </c>
      <c r="J1485" s="1">
        <v>1479</v>
      </c>
      <c r="K1485" s="1" t="e">
        <f>VLOOKUP(H1485,主动技能!$A:$B,2,FALSE)</f>
        <v>#N/A</v>
      </c>
      <c r="L1485" s="1">
        <f>_xlfn.IFNA(VLOOKUP(I1485,主动技能!$A:$B,2,FALSE),0)</f>
        <v>0</v>
      </c>
      <c r="M1485">
        <f t="shared" si="206"/>
        <v>57</v>
      </c>
      <c r="N1485" s="1" t="s">
        <v>249</v>
      </c>
      <c r="O1485" s="1">
        <f t="shared" si="207"/>
        <v>192</v>
      </c>
      <c r="P1485" s="1" t="s">
        <v>250</v>
      </c>
      <c r="Q1485" s="1" t="s">
        <v>250</v>
      </c>
    </row>
    <row r="1486" spans="2:17" x14ac:dyDescent="0.15">
      <c r="B1486" s="8" t="str">
        <f>VLOOKUP(G1486,角色!A:B,2,FALSE)</f>
        <v>乐涯</v>
      </c>
      <c r="C1486" s="8" t="str">
        <f t="shared" si="208"/>
        <v>主动技能2</v>
      </c>
      <c r="D1486" s="8">
        <f t="shared" si="210"/>
        <v>20</v>
      </c>
      <c r="E1486" s="8">
        <f t="shared" si="211"/>
        <v>21</v>
      </c>
      <c r="F1486" s="8">
        <f t="shared" si="212"/>
        <v>2</v>
      </c>
      <c r="G1486" s="8">
        <f t="shared" si="209"/>
        <v>25</v>
      </c>
      <c r="H1486" t="str">
        <f t="shared" si="204"/>
        <v>乐涯主动技能2等级20</v>
      </c>
      <c r="I1486" t="str">
        <f t="shared" si="205"/>
        <v>乐涯主动技能2等级21</v>
      </c>
      <c r="J1486" s="1">
        <v>1480</v>
      </c>
      <c r="K1486" s="1" t="e">
        <f>VLOOKUP(H1486,主动技能!$A:$B,2,FALSE)</f>
        <v>#N/A</v>
      </c>
      <c r="L1486" s="1">
        <f>_xlfn.IFNA(VLOOKUP(I1486,主动技能!$A:$B,2,FALSE),0)</f>
        <v>0</v>
      </c>
      <c r="M1486">
        <f t="shared" si="206"/>
        <v>60</v>
      </c>
      <c r="N1486" s="1" t="s">
        <v>249</v>
      </c>
      <c r="O1486" s="1">
        <f t="shared" si="207"/>
        <v>193</v>
      </c>
      <c r="P1486" s="1" t="s">
        <v>250</v>
      </c>
      <c r="Q1486" s="1" t="s">
        <v>250</v>
      </c>
    </row>
    <row r="1487" spans="2:17" x14ac:dyDescent="0.15">
      <c r="B1487" s="8" t="str">
        <f>VLOOKUP(G1487,角色!A:B,2,FALSE)</f>
        <v>乐涯</v>
      </c>
      <c r="C1487" s="8" t="str">
        <f t="shared" si="208"/>
        <v>主动技能3</v>
      </c>
      <c r="D1487" s="8">
        <f t="shared" si="210"/>
        <v>1</v>
      </c>
      <c r="E1487" s="8">
        <f t="shared" si="211"/>
        <v>2</v>
      </c>
      <c r="F1487" s="8">
        <f t="shared" si="212"/>
        <v>3</v>
      </c>
      <c r="G1487" s="8">
        <f t="shared" si="209"/>
        <v>25</v>
      </c>
      <c r="H1487" t="str">
        <f t="shared" si="204"/>
        <v>乐涯主动技能3等级1</v>
      </c>
      <c r="I1487" t="str">
        <f t="shared" si="205"/>
        <v>乐涯主动技能3等级2</v>
      </c>
      <c r="J1487" s="1">
        <v>1481</v>
      </c>
      <c r="K1487" s="1" t="e">
        <f>VLOOKUP(H1487,主动技能!$A:$B,2,FALSE)</f>
        <v>#N/A</v>
      </c>
      <c r="L1487" s="1">
        <f>_xlfn.IFNA(VLOOKUP(I1487,主动技能!$A:$B,2,FALSE),0)</f>
        <v>0</v>
      </c>
      <c r="M1487">
        <f t="shared" si="206"/>
        <v>3</v>
      </c>
      <c r="N1487" s="1" t="s">
        <v>249</v>
      </c>
      <c r="O1487" s="1">
        <f t="shared" si="207"/>
        <v>194</v>
      </c>
      <c r="P1487" s="1" t="s">
        <v>250</v>
      </c>
      <c r="Q1487" s="1" t="s">
        <v>250</v>
      </c>
    </row>
    <row r="1488" spans="2:17" x14ac:dyDescent="0.15">
      <c r="B1488" s="8" t="str">
        <f>VLOOKUP(G1488,角色!A:B,2,FALSE)</f>
        <v>乐涯</v>
      </c>
      <c r="C1488" s="8" t="str">
        <f t="shared" si="208"/>
        <v>主动技能3</v>
      </c>
      <c r="D1488" s="8">
        <f t="shared" si="210"/>
        <v>2</v>
      </c>
      <c r="E1488" s="8">
        <f t="shared" si="211"/>
        <v>3</v>
      </c>
      <c r="F1488" s="8">
        <f t="shared" si="212"/>
        <v>3</v>
      </c>
      <c r="G1488" s="8">
        <f t="shared" si="209"/>
        <v>25</v>
      </c>
      <c r="H1488" t="str">
        <f t="shared" si="204"/>
        <v>乐涯主动技能3等级2</v>
      </c>
      <c r="I1488" t="str">
        <f t="shared" si="205"/>
        <v>乐涯主动技能3等级3</v>
      </c>
      <c r="J1488" s="1">
        <v>1482</v>
      </c>
      <c r="K1488" s="1" t="e">
        <f>VLOOKUP(H1488,主动技能!$A:$B,2,FALSE)</f>
        <v>#N/A</v>
      </c>
      <c r="L1488" s="1">
        <f>_xlfn.IFNA(VLOOKUP(I1488,主动技能!$A:$B,2,FALSE),0)</f>
        <v>0</v>
      </c>
      <c r="M1488">
        <f t="shared" si="206"/>
        <v>6</v>
      </c>
      <c r="N1488" s="1" t="s">
        <v>249</v>
      </c>
      <c r="O1488" s="1">
        <f t="shared" si="207"/>
        <v>195</v>
      </c>
      <c r="P1488" s="1" t="s">
        <v>250</v>
      </c>
      <c r="Q1488" s="1" t="s">
        <v>250</v>
      </c>
    </row>
    <row r="1489" spans="2:17" x14ac:dyDescent="0.15">
      <c r="B1489" s="8" t="str">
        <f>VLOOKUP(G1489,角色!A:B,2,FALSE)</f>
        <v>乐涯</v>
      </c>
      <c r="C1489" s="8" t="str">
        <f t="shared" si="208"/>
        <v>主动技能3</v>
      </c>
      <c r="D1489" s="8">
        <f t="shared" si="210"/>
        <v>3</v>
      </c>
      <c r="E1489" s="8">
        <f t="shared" si="211"/>
        <v>4</v>
      </c>
      <c r="F1489" s="8">
        <f t="shared" si="212"/>
        <v>3</v>
      </c>
      <c r="G1489" s="8">
        <f t="shared" si="209"/>
        <v>25</v>
      </c>
      <c r="H1489" t="str">
        <f t="shared" si="204"/>
        <v>乐涯主动技能3等级3</v>
      </c>
      <c r="I1489" t="str">
        <f t="shared" si="205"/>
        <v>乐涯主动技能3等级4</v>
      </c>
      <c r="J1489" s="1">
        <v>1483</v>
      </c>
      <c r="K1489" s="1" t="e">
        <f>VLOOKUP(H1489,主动技能!$A:$B,2,FALSE)</f>
        <v>#N/A</v>
      </c>
      <c r="L1489" s="1">
        <f>_xlfn.IFNA(VLOOKUP(I1489,主动技能!$A:$B,2,FALSE),0)</f>
        <v>0</v>
      </c>
      <c r="M1489">
        <f t="shared" si="206"/>
        <v>9</v>
      </c>
      <c r="N1489" s="1" t="s">
        <v>249</v>
      </c>
      <c r="O1489" s="1">
        <f t="shared" si="207"/>
        <v>196</v>
      </c>
      <c r="P1489" s="1" t="s">
        <v>250</v>
      </c>
      <c r="Q1489" s="1" t="s">
        <v>250</v>
      </c>
    </row>
    <row r="1490" spans="2:17" x14ac:dyDescent="0.15">
      <c r="B1490" s="8" t="str">
        <f>VLOOKUP(G1490,角色!A:B,2,FALSE)</f>
        <v>乐涯</v>
      </c>
      <c r="C1490" s="8" t="str">
        <f t="shared" si="208"/>
        <v>主动技能3</v>
      </c>
      <c r="D1490" s="8">
        <f t="shared" si="210"/>
        <v>4</v>
      </c>
      <c r="E1490" s="8">
        <f t="shared" si="211"/>
        <v>5</v>
      </c>
      <c r="F1490" s="8">
        <f t="shared" si="212"/>
        <v>3</v>
      </c>
      <c r="G1490" s="8">
        <f t="shared" si="209"/>
        <v>25</v>
      </c>
      <c r="H1490" t="str">
        <f t="shared" si="204"/>
        <v>乐涯主动技能3等级4</v>
      </c>
      <c r="I1490" t="str">
        <f t="shared" si="205"/>
        <v>乐涯主动技能3等级5</v>
      </c>
      <c r="J1490" s="1">
        <v>1484</v>
      </c>
      <c r="K1490" s="1" t="e">
        <f>VLOOKUP(H1490,主动技能!$A:$B,2,FALSE)</f>
        <v>#N/A</v>
      </c>
      <c r="L1490" s="1">
        <f>_xlfn.IFNA(VLOOKUP(I1490,主动技能!$A:$B,2,FALSE),0)</f>
        <v>0</v>
      </c>
      <c r="M1490">
        <f t="shared" si="206"/>
        <v>12</v>
      </c>
      <c r="N1490" s="1" t="s">
        <v>249</v>
      </c>
      <c r="O1490" s="1">
        <f t="shared" si="207"/>
        <v>197</v>
      </c>
      <c r="P1490" s="1" t="s">
        <v>250</v>
      </c>
      <c r="Q1490" s="1" t="s">
        <v>250</v>
      </c>
    </row>
    <row r="1491" spans="2:17" x14ac:dyDescent="0.15">
      <c r="B1491" s="8" t="str">
        <f>VLOOKUP(G1491,角色!A:B,2,FALSE)</f>
        <v>乐涯</v>
      </c>
      <c r="C1491" s="8" t="str">
        <f t="shared" si="208"/>
        <v>主动技能3</v>
      </c>
      <c r="D1491" s="8">
        <f t="shared" si="210"/>
        <v>5</v>
      </c>
      <c r="E1491" s="8">
        <f t="shared" si="211"/>
        <v>6</v>
      </c>
      <c r="F1491" s="8">
        <f t="shared" si="212"/>
        <v>3</v>
      </c>
      <c r="G1491" s="8">
        <f t="shared" si="209"/>
        <v>25</v>
      </c>
      <c r="H1491" t="str">
        <f t="shared" si="204"/>
        <v>乐涯主动技能3等级5</v>
      </c>
      <c r="I1491" t="str">
        <f t="shared" si="205"/>
        <v>乐涯主动技能3等级6</v>
      </c>
      <c r="J1491" s="1">
        <v>1485</v>
      </c>
      <c r="K1491" s="1" t="e">
        <f>VLOOKUP(H1491,主动技能!$A:$B,2,FALSE)</f>
        <v>#N/A</v>
      </c>
      <c r="L1491" s="1">
        <f>_xlfn.IFNA(VLOOKUP(I1491,主动技能!$A:$B,2,FALSE),0)</f>
        <v>0</v>
      </c>
      <c r="M1491">
        <f t="shared" si="206"/>
        <v>15</v>
      </c>
      <c r="N1491" s="1" t="s">
        <v>249</v>
      </c>
      <c r="O1491" s="1">
        <f t="shared" si="207"/>
        <v>198</v>
      </c>
      <c r="P1491" s="1" t="s">
        <v>250</v>
      </c>
      <c r="Q1491" s="1" t="s">
        <v>250</v>
      </c>
    </row>
    <row r="1492" spans="2:17" x14ac:dyDescent="0.15">
      <c r="B1492" s="8" t="str">
        <f>VLOOKUP(G1492,角色!A:B,2,FALSE)</f>
        <v>乐涯</v>
      </c>
      <c r="C1492" s="8" t="str">
        <f t="shared" si="208"/>
        <v>主动技能3</v>
      </c>
      <c r="D1492" s="8">
        <f t="shared" si="210"/>
        <v>6</v>
      </c>
      <c r="E1492" s="8">
        <f t="shared" si="211"/>
        <v>7</v>
      </c>
      <c r="F1492" s="8">
        <f t="shared" si="212"/>
        <v>3</v>
      </c>
      <c r="G1492" s="8">
        <f t="shared" si="209"/>
        <v>25</v>
      </c>
      <c r="H1492" t="str">
        <f t="shared" si="204"/>
        <v>乐涯主动技能3等级6</v>
      </c>
      <c r="I1492" t="str">
        <f t="shared" si="205"/>
        <v>乐涯主动技能3等级7</v>
      </c>
      <c r="J1492" s="1">
        <v>1486</v>
      </c>
      <c r="K1492" s="1" t="e">
        <f>VLOOKUP(H1492,主动技能!$A:$B,2,FALSE)</f>
        <v>#N/A</v>
      </c>
      <c r="L1492" s="1">
        <f>_xlfn.IFNA(VLOOKUP(I1492,主动技能!$A:$B,2,FALSE),0)</f>
        <v>0</v>
      </c>
      <c r="M1492">
        <f t="shared" si="206"/>
        <v>18</v>
      </c>
      <c r="N1492" s="1" t="s">
        <v>249</v>
      </c>
      <c r="O1492" s="1">
        <f t="shared" si="207"/>
        <v>100</v>
      </c>
      <c r="P1492" s="1" t="s">
        <v>250</v>
      </c>
      <c r="Q1492" s="1" t="s">
        <v>250</v>
      </c>
    </row>
    <row r="1493" spans="2:17" x14ac:dyDescent="0.15">
      <c r="B1493" s="8" t="str">
        <f>VLOOKUP(G1493,角色!A:B,2,FALSE)</f>
        <v>乐涯</v>
      </c>
      <c r="C1493" s="8" t="str">
        <f t="shared" si="208"/>
        <v>主动技能3</v>
      </c>
      <c r="D1493" s="8">
        <f t="shared" si="210"/>
        <v>7</v>
      </c>
      <c r="E1493" s="8">
        <f t="shared" si="211"/>
        <v>8</v>
      </c>
      <c r="F1493" s="8">
        <f t="shared" si="212"/>
        <v>3</v>
      </c>
      <c r="G1493" s="8">
        <f t="shared" si="209"/>
        <v>25</v>
      </c>
      <c r="H1493" t="str">
        <f t="shared" si="204"/>
        <v>乐涯主动技能3等级7</v>
      </c>
      <c r="I1493" t="str">
        <f t="shared" si="205"/>
        <v>乐涯主动技能3等级8</v>
      </c>
      <c r="J1493" s="1">
        <v>1487</v>
      </c>
      <c r="K1493" s="1" t="e">
        <f>VLOOKUP(H1493,主动技能!$A:$B,2,FALSE)</f>
        <v>#N/A</v>
      </c>
      <c r="L1493" s="1">
        <f>_xlfn.IFNA(VLOOKUP(I1493,主动技能!$A:$B,2,FALSE),0)</f>
        <v>0</v>
      </c>
      <c r="M1493">
        <f t="shared" si="206"/>
        <v>21</v>
      </c>
      <c r="N1493" s="1" t="s">
        <v>249</v>
      </c>
      <c r="O1493" s="1">
        <f t="shared" si="207"/>
        <v>101</v>
      </c>
      <c r="P1493" s="1" t="s">
        <v>250</v>
      </c>
      <c r="Q1493" s="1" t="s">
        <v>250</v>
      </c>
    </row>
    <row r="1494" spans="2:17" x14ac:dyDescent="0.15">
      <c r="B1494" s="8" t="str">
        <f>VLOOKUP(G1494,角色!A:B,2,FALSE)</f>
        <v>乐涯</v>
      </c>
      <c r="C1494" s="8" t="str">
        <f t="shared" si="208"/>
        <v>主动技能3</v>
      </c>
      <c r="D1494" s="8">
        <f t="shared" si="210"/>
        <v>8</v>
      </c>
      <c r="E1494" s="8">
        <f t="shared" si="211"/>
        <v>9</v>
      </c>
      <c r="F1494" s="8">
        <f t="shared" si="212"/>
        <v>3</v>
      </c>
      <c r="G1494" s="8">
        <f t="shared" si="209"/>
        <v>25</v>
      </c>
      <c r="H1494" t="str">
        <f t="shared" si="204"/>
        <v>乐涯主动技能3等级8</v>
      </c>
      <c r="I1494" t="str">
        <f t="shared" si="205"/>
        <v>乐涯主动技能3等级9</v>
      </c>
      <c r="J1494" s="1">
        <v>1488</v>
      </c>
      <c r="K1494" s="1" t="e">
        <f>VLOOKUP(H1494,主动技能!$A:$B,2,FALSE)</f>
        <v>#N/A</v>
      </c>
      <c r="L1494" s="1">
        <f>_xlfn.IFNA(VLOOKUP(I1494,主动技能!$A:$B,2,FALSE),0)</f>
        <v>0</v>
      </c>
      <c r="M1494">
        <f t="shared" si="206"/>
        <v>24</v>
      </c>
      <c r="N1494" s="1" t="s">
        <v>249</v>
      </c>
      <c r="O1494" s="1">
        <f t="shared" si="207"/>
        <v>102</v>
      </c>
      <c r="P1494" s="1" t="s">
        <v>250</v>
      </c>
      <c r="Q1494" s="1" t="s">
        <v>250</v>
      </c>
    </row>
    <row r="1495" spans="2:17" x14ac:dyDescent="0.15">
      <c r="B1495" s="8" t="str">
        <f>VLOOKUP(G1495,角色!A:B,2,FALSE)</f>
        <v>乐涯</v>
      </c>
      <c r="C1495" s="8" t="str">
        <f t="shared" si="208"/>
        <v>主动技能3</v>
      </c>
      <c r="D1495" s="8">
        <f t="shared" si="210"/>
        <v>9</v>
      </c>
      <c r="E1495" s="8">
        <f t="shared" si="211"/>
        <v>10</v>
      </c>
      <c r="F1495" s="8">
        <f t="shared" si="212"/>
        <v>3</v>
      </c>
      <c r="G1495" s="8">
        <f t="shared" si="209"/>
        <v>25</v>
      </c>
      <c r="H1495" t="str">
        <f t="shared" si="204"/>
        <v>乐涯主动技能3等级9</v>
      </c>
      <c r="I1495" t="str">
        <f t="shared" si="205"/>
        <v>乐涯主动技能3等级10</v>
      </c>
      <c r="J1495" s="1">
        <v>1489</v>
      </c>
      <c r="K1495" s="1" t="e">
        <f>VLOOKUP(H1495,主动技能!$A:$B,2,FALSE)</f>
        <v>#N/A</v>
      </c>
      <c r="L1495" s="1">
        <f>_xlfn.IFNA(VLOOKUP(I1495,主动技能!$A:$B,2,FALSE),0)</f>
        <v>0</v>
      </c>
      <c r="M1495">
        <f t="shared" si="206"/>
        <v>27</v>
      </c>
      <c r="N1495" s="1" t="s">
        <v>249</v>
      </c>
      <c r="O1495" s="1">
        <f t="shared" si="207"/>
        <v>103</v>
      </c>
      <c r="P1495" s="1" t="s">
        <v>250</v>
      </c>
      <c r="Q1495" s="1" t="s">
        <v>250</v>
      </c>
    </row>
    <row r="1496" spans="2:17" x14ac:dyDescent="0.15">
      <c r="B1496" s="8" t="str">
        <f>VLOOKUP(G1496,角色!A:B,2,FALSE)</f>
        <v>乐涯</v>
      </c>
      <c r="C1496" s="8" t="str">
        <f t="shared" si="208"/>
        <v>主动技能3</v>
      </c>
      <c r="D1496" s="8">
        <f t="shared" si="210"/>
        <v>10</v>
      </c>
      <c r="E1496" s="8">
        <f t="shared" si="211"/>
        <v>11</v>
      </c>
      <c r="F1496" s="8">
        <f t="shared" si="212"/>
        <v>3</v>
      </c>
      <c r="G1496" s="8">
        <f t="shared" si="209"/>
        <v>25</v>
      </c>
      <c r="H1496" t="str">
        <f t="shared" ref="H1496:H1545" si="213">$B1496&amp;$C1496&amp;D$6&amp;D1496</f>
        <v>乐涯主动技能3等级10</v>
      </c>
      <c r="I1496" t="str">
        <f t="shared" ref="I1496:I1545" si="214">$B1496&amp;$C1496&amp;E$6&amp;E1496</f>
        <v>乐涯主动技能3等级11</v>
      </c>
      <c r="J1496" s="1">
        <v>1490</v>
      </c>
      <c r="K1496" s="1" t="e">
        <f>VLOOKUP(H1496,主动技能!$A:$B,2,FALSE)</f>
        <v>#N/A</v>
      </c>
      <c r="L1496" s="1">
        <f>_xlfn.IFNA(VLOOKUP(I1496,主动技能!$A:$B,2,FALSE),0)</f>
        <v>0</v>
      </c>
      <c r="M1496">
        <f t="shared" si="206"/>
        <v>30</v>
      </c>
      <c r="N1496" s="1" t="s">
        <v>249</v>
      </c>
      <c r="O1496" s="1">
        <f t="shared" si="207"/>
        <v>104</v>
      </c>
      <c r="P1496" s="1" t="s">
        <v>250</v>
      </c>
      <c r="Q1496" s="1" t="s">
        <v>250</v>
      </c>
    </row>
    <row r="1497" spans="2:17" x14ac:dyDescent="0.15">
      <c r="B1497" s="8" t="str">
        <f>VLOOKUP(G1497,角色!A:B,2,FALSE)</f>
        <v>乐涯</v>
      </c>
      <c r="C1497" s="8" t="str">
        <f t="shared" si="208"/>
        <v>主动技能3</v>
      </c>
      <c r="D1497" s="8">
        <f t="shared" si="210"/>
        <v>11</v>
      </c>
      <c r="E1497" s="8">
        <f t="shared" si="211"/>
        <v>12</v>
      </c>
      <c r="F1497" s="8">
        <f t="shared" si="212"/>
        <v>3</v>
      </c>
      <c r="G1497" s="8">
        <f t="shared" si="209"/>
        <v>25</v>
      </c>
      <c r="H1497" t="str">
        <f t="shared" si="213"/>
        <v>乐涯主动技能3等级11</v>
      </c>
      <c r="I1497" t="str">
        <f t="shared" si="214"/>
        <v>乐涯主动技能3等级12</v>
      </c>
      <c r="J1497" s="1">
        <v>1491</v>
      </c>
      <c r="K1497" s="1" t="e">
        <f>VLOOKUP(H1497,主动技能!$A:$B,2,FALSE)</f>
        <v>#N/A</v>
      </c>
      <c r="L1497" s="1">
        <f>_xlfn.IFNA(VLOOKUP(I1497,主动技能!$A:$B,2,FALSE),0)</f>
        <v>0</v>
      </c>
      <c r="M1497">
        <f t="shared" si="206"/>
        <v>33</v>
      </c>
      <c r="N1497" s="1" t="s">
        <v>249</v>
      </c>
      <c r="O1497" s="1">
        <f t="shared" si="207"/>
        <v>105</v>
      </c>
      <c r="P1497" s="1" t="s">
        <v>250</v>
      </c>
      <c r="Q1497" s="1" t="s">
        <v>250</v>
      </c>
    </row>
    <row r="1498" spans="2:17" x14ac:dyDescent="0.15">
      <c r="B1498" s="8" t="str">
        <f>VLOOKUP(G1498,角色!A:B,2,FALSE)</f>
        <v>乐涯</v>
      </c>
      <c r="C1498" s="8" t="str">
        <f t="shared" si="208"/>
        <v>主动技能3</v>
      </c>
      <c r="D1498" s="8">
        <f t="shared" si="210"/>
        <v>12</v>
      </c>
      <c r="E1498" s="8">
        <f t="shared" si="211"/>
        <v>13</v>
      </c>
      <c r="F1498" s="8">
        <f t="shared" si="212"/>
        <v>3</v>
      </c>
      <c r="G1498" s="8">
        <f t="shared" si="209"/>
        <v>25</v>
      </c>
      <c r="H1498" t="str">
        <f t="shared" si="213"/>
        <v>乐涯主动技能3等级12</v>
      </c>
      <c r="I1498" t="str">
        <f t="shared" si="214"/>
        <v>乐涯主动技能3等级13</v>
      </c>
      <c r="J1498" s="1">
        <v>1492</v>
      </c>
      <c r="K1498" s="1" t="e">
        <f>VLOOKUP(H1498,主动技能!$A:$B,2,FALSE)</f>
        <v>#N/A</v>
      </c>
      <c r="L1498" s="1">
        <f>_xlfn.IFNA(VLOOKUP(I1498,主动技能!$A:$B,2,FALSE),0)</f>
        <v>0</v>
      </c>
      <c r="M1498">
        <f t="shared" si="206"/>
        <v>36</v>
      </c>
      <c r="N1498" s="1" t="s">
        <v>249</v>
      </c>
      <c r="O1498" s="1">
        <f t="shared" si="207"/>
        <v>106</v>
      </c>
      <c r="P1498" s="1" t="s">
        <v>250</v>
      </c>
      <c r="Q1498" s="1" t="s">
        <v>250</v>
      </c>
    </row>
    <row r="1499" spans="2:17" x14ac:dyDescent="0.15">
      <c r="B1499" s="8" t="str">
        <f>VLOOKUP(G1499,角色!A:B,2,FALSE)</f>
        <v>乐涯</v>
      </c>
      <c r="C1499" s="8" t="str">
        <f t="shared" si="208"/>
        <v>主动技能3</v>
      </c>
      <c r="D1499" s="8">
        <f t="shared" si="210"/>
        <v>13</v>
      </c>
      <c r="E1499" s="8">
        <f t="shared" si="211"/>
        <v>14</v>
      </c>
      <c r="F1499" s="8">
        <f t="shared" si="212"/>
        <v>3</v>
      </c>
      <c r="G1499" s="8">
        <f t="shared" si="209"/>
        <v>25</v>
      </c>
      <c r="H1499" t="str">
        <f t="shared" si="213"/>
        <v>乐涯主动技能3等级13</v>
      </c>
      <c r="I1499" t="str">
        <f t="shared" si="214"/>
        <v>乐涯主动技能3等级14</v>
      </c>
      <c r="J1499" s="1">
        <v>1493</v>
      </c>
      <c r="K1499" s="1" t="e">
        <f>VLOOKUP(H1499,主动技能!$A:$B,2,FALSE)</f>
        <v>#N/A</v>
      </c>
      <c r="L1499" s="1">
        <f>_xlfn.IFNA(VLOOKUP(I1499,主动技能!$A:$B,2,FALSE),0)</f>
        <v>0</v>
      </c>
      <c r="M1499">
        <f t="shared" si="206"/>
        <v>39</v>
      </c>
      <c r="N1499" s="1" t="s">
        <v>249</v>
      </c>
      <c r="O1499" s="1">
        <f t="shared" si="207"/>
        <v>107</v>
      </c>
      <c r="P1499" s="1" t="s">
        <v>250</v>
      </c>
      <c r="Q1499" s="1" t="s">
        <v>250</v>
      </c>
    </row>
    <row r="1500" spans="2:17" x14ac:dyDescent="0.15">
      <c r="B1500" s="8" t="str">
        <f>VLOOKUP(G1500,角色!A:B,2,FALSE)</f>
        <v>乐涯</v>
      </c>
      <c r="C1500" s="8" t="str">
        <f t="shared" si="208"/>
        <v>主动技能3</v>
      </c>
      <c r="D1500" s="8">
        <f t="shared" si="210"/>
        <v>14</v>
      </c>
      <c r="E1500" s="8">
        <f t="shared" si="211"/>
        <v>15</v>
      </c>
      <c r="F1500" s="8">
        <f t="shared" si="212"/>
        <v>3</v>
      </c>
      <c r="G1500" s="8">
        <f t="shared" si="209"/>
        <v>25</v>
      </c>
      <c r="H1500" t="str">
        <f t="shared" si="213"/>
        <v>乐涯主动技能3等级14</v>
      </c>
      <c r="I1500" t="str">
        <f t="shared" si="214"/>
        <v>乐涯主动技能3等级15</v>
      </c>
      <c r="J1500" s="1">
        <v>1494</v>
      </c>
      <c r="K1500" s="1" t="e">
        <f>VLOOKUP(H1500,主动技能!$A:$B,2,FALSE)</f>
        <v>#N/A</v>
      </c>
      <c r="L1500" s="1">
        <f>_xlfn.IFNA(VLOOKUP(I1500,主动技能!$A:$B,2,FALSE),0)</f>
        <v>0</v>
      </c>
      <c r="M1500">
        <f t="shared" ref="M1500:M1563" si="215">M1480</f>
        <v>42</v>
      </c>
      <c r="N1500" s="1" t="s">
        <v>249</v>
      </c>
      <c r="O1500" s="1">
        <f t="shared" si="207"/>
        <v>108</v>
      </c>
      <c r="P1500" s="1" t="s">
        <v>250</v>
      </c>
      <c r="Q1500" s="1" t="s">
        <v>250</v>
      </c>
    </row>
    <row r="1501" spans="2:17" x14ac:dyDescent="0.15">
      <c r="B1501" s="8" t="str">
        <f>VLOOKUP(G1501,角色!A:B,2,FALSE)</f>
        <v>乐涯</v>
      </c>
      <c r="C1501" s="8" t="str">
        <f t="shared" si="208"/>
        <v>主动技能3</v>
      </c>
      <c r="D1501" s="8">
        <f t="shared" si="210"/>
        <v>15</v>
      </c>
      <c r="E1501" s="8">
        <f t="shared" si="211"/>
        <v>16</v>
      </c>
      <c r="F1501" s="8">
        <f t="shared" si="212"/>
        <v>3</v>
      </c>
      <c r="G1501" s="8">
        <f t="shared" si="209"/>
        <v>25</v>
      </c>
      <c r="H1501" t="str">
        <f t="shared" si="213"/>
        <v>乐涯主动技能3等级15</v>
      </c>
      <c r="I1501" t="str">
        <f t="shared" si="214"/>
        <v>乐涯主动技能3等级16</v>
      </c>
      <c r="J1501" s="1">
        <v>1495</v>
      </c>
      <c r="K1501" s="1" t="e">
        <f>VLOOKUP(H1501,主动技能!$A:$B,2,FALSE)</f>
        <v>#N/A</v>
      </c>
      <c r="L1501" s="1">
        <f>_xlfn.IFNA(VLOOKUP(I1501,主动技能!$A:$B,2,FALSE),0)</f>
        <v>0</v>
      </c>
      <c r="M1501">
        <f t="shared" si="215"/>
        <v>45</v>
      </c>
      <c r="N1501" s="1" t="s">
        <v>249</v>
      </c>
      <c r="O1501" s="1">
        <f t="shared" si="207"/>
        <v>109</v>
      </c>
      <c r="P1501" s="1" t="s">
        <v>250</v>
      </c>
      <c r="Q1501" s="1" t="s">
        <v>250</v>
      </c>
    </row>
    <row r="1502" spans="2:17" x14ac:dyDescent="0.15">
      <c r="B1502" s="8" t="str">
        <f>VLOOKUP(G1502,角色!A:B,2,FALSE)</f>
        <v>乐涯</v>
      </c>
      <c r="C1502" s="8" t="str">
        <f t="shared" si="208"/>
        <v>主动技能3</v>
      </c>
      <c r="D1502" s="8">
        <f t="shared" si="210"/>
        <v>16</v>
      </c>
      <c r="E1502" s="8">
        <f t="shared" si="211"/>
        <v>17</v>
      </c>
      <c r="F1502" s="8">
        <f t="shared" si="212"/>
        <v>3</v>
      </c>
      <c r="G1502" s="8">
        <f t="shared" si="209"/>
        <v>25</v>
      </c>
      <c r="H1502" t="str">
        <f t="shared" si="213"/>
        <v>乐涯主动技能3等级16</v>
      </c>
      <c r="I1502" t="str">
        <f t="shared" si="214"/>
        <v>乐涯主动技能3等级17</v>
      </c>
      <c r="J1502" s="1">
        <v>1496</v>
      </c>
      <c r="K1502" s="1" t="e">
        <f>VLOOKUP(H1502,主动技能!$A:$B,2,FALSE)</f>
        <v>#N/A</v>
      </c>
      <c r="L1502" s="1">
        <f>_xlfn.IFNA(VLOOKUP(I1502,主动技能!$A:$B,2,FALSE),0)</f>
        <v>0</v>
      </c>
      <c r="M1502">
        <f t="shared" si="215"/>
        <v>48</v>
      </c>
      <c r="N1502" s="1" t="s">
        <v>249</v>
      </c>
      <c r="O1502" s="1">
        <f t="shared" si="207"/>
        <v>110</v>
      </c>
      <c r="P1502" s="1" t="s">
        <v>250</v>
      </c>
      <c r="Q1502" s="1" t="s">
        <v>250</v>
      </c>
    </row>
    <row r="1503" spans="2:17" x14ac:dyDescent="0.15">
      <c r="B1503" s="8" t="str">
        <f>VLOOKUP(G1503,角色!A:B,2,FALSE)</f>
        <v>乐涯</v>
      </c>
      <c r="C1503" s="8" t="str">
        <f t="shared" si="208"/>
        <v>主动技能3</v>
      </c>
      <c r="D1503" s="8">
        <f t="shared" si="210"/>
        <v>17</v>
      </c>
      <c r="E1503" s="8">
        <f t="shared" si="211"/>
        <v>18</v>
      </c>
      <c r="F1503" s="8">
        <f t="shared" si="212"/>
        <v>3</v>
      </c>
      <c r="G1503" s="8">
        <f t="shared" si="209"/>
        <v>25</v>
      </c>
      <c r="H1503" t="str">
        <f t="shared" si="213"/>
        <v>乐涯主动技能3等级17</v>
      </c>
      <c r="I1503" t="str">
        <f t="shared" si="214"/>
        <v>乐涯主动技能3等级18</v>
      </c>
      <c r="J1503" s="1">
        <v>1497</v>
      </c>
      <c r="K1503" s="1" t="e">
        <f>VLOOKUP(H1503,主动技能!$A:$B,2,FALSE)</f>
        <v>#N/A</v>
      </c>
      <c r="L1503" s="1">
        <f>_xlfn.IFNA(VLOOKUP(I1503,主动技能!$A:$B,2,FALSE),0)</f>
        <v>0</v>
      </c>
      <c r="M1503">
        <f t="shared" si="215"/>
        <v>51</v>
      </c>
      <c r="N1503" s="1" t="s">
        <v>249</v>
      </c>
      <c r="O1503" s="1">
        <f t="shared" si="207"/>
        <v>111</v>
      </c>
      <c r="P1503" s="1" t="s">
        <v>250</v>
      </c>
      <c r="Q1503" s="1" t="s">
        <v>250</v>
      </c>
    </row>
    <row r="1504" spans="2:17" x14ac:dyDescent="0.15">
      <c r="B1504" s="8" t="str">
        <f>VLOOKUP(G1504,角色!A:B,2,FALSE)</f>
        <v>乐涯</v>
      </c>
      <c r="C1504" s="8" t="str">
        <f t="shared" si="208"/>
        <v>主动技能3</v>
      </c>
      <c r="D1504" s="8">
        <f t="shared" si="210"/>
        <v>18</v>
      </c>
      <c r="E1504" s="8">
        <f t="shared" si="211"/>
        <v>19</v>
      </c>
      <c r="F1504" s="8">
        <f t="shared" si="212"/>
        <v>3</v>
      </c>
      <c r="G1504" s="8">
        <f t="shared" si="209"/>
        <v>25</v>
      </c>
      <c r="H1504" t="str">
        <f t="shared" si="213"/>
        <v>乐涯主动技能3等级18</v>
      </c>
      <c r="I1504" t="str">
        <f t="shared" si="214"/>
        <v>乐涯主动技能3等级19</v>
      </c>
      <c r="J1504" s="1">
        <v>1498</v>
      </c>
      <c r="K1504" s="1" t="e">
        <f>VLOOKUP(H1504,主动技能!$A:$B,2,FALSE)</f>
        <v>#N/A</v>
      </c>
      <c r="L1504" s="1">
        <f>_xlfn.IFNA(VLOOKUP(I1504,主动技能!$A:$B,2,FALSE),0)</f>
        <v>0</v>
      </c>
      <c r="M1504">
        <f t="shared" si="215"/>
        <v>54</v>
      </c>
      <c r="N1504" s="1" t="s">
        <v>249</v>
      </c>
      <c r="O1504" s="1">
        <f t="shared" si="207"/>
        <v>112</v>
      </c>
      <c r="P1504" s="1" t="s">
        <v>250</v>
      </c>
      <c r="Q1504" s="1" t="s">
        <v>250</v>
      </c>
    </row>
    <row r="1505" spans="2:17" x14ac:dyDescent="0.15">
      <c r="B1505" s="8" t="str">
        <f>VLOOKUP(G1505,角色!A:B,2,FALSE)</f>
        <v>乐涯</v>
      </c>
      <c r="C1505" s="8" t="str">
        <f t="shared" si="208"/>
        <v>主动技能3</v>
      </c>
      <c r="D1505" s="8">
        <f t="shared" si="210"/>
        <v>19</v>
      </c>
      <c r="E1505" s="8">
        <f t="shared" si="211"/>
        <v>20</v>
      </c>
      <c r="F1505" s="8">
        <f t="shared" si="212"/>
        <v>3</v>
      </c>
      <c r="G1505" s="8">
        <f t="shared" si="209"/>
        <v>25</v>
      </c>
      <c r="H1505" t="str">
        <f t="shared" si="213"/>
        <v>乐涯主动技能3等级19</v>
      </c>
      <c r="I1505" t="str">
        <f t="shared" si="214"/>
        <v>乐涯主动技能3等级20</v>
      </c>
      <c r="J1505" s="1">
        <v>1499</v>
      </c>
      <c r="K1505" s="1" t="e">
        <f>VLOOKUP(H1505,主动技能!$A:$B,2,FALSE)</f>
        <v>#N/A</v>
      </c>
      <c r="L1505" s="1">
        <f>_xlfn.IFNA(VLOOKUP(I1505,主动技能!$A:$B,2,FALSE),0)</f>
        <v>0</v>
      </c>
      <c r="M1505">
        <f t="shared" si="215"/>
        <v>57</v>
      </c>
      <c r="N1505" s="1" t="s">
        <v>249</v>
      </c>
      <c r="O1505" s="1">
        <f t="shared" si="207"/>
        <v>113</v>
      </c>
      <c r="P1505" s="1" t="s">
        <v>250</v>
      </c>
      <c r="Q1505" s="1" t="s">
        <v>250</v>
      </c>
    </row>
    <row r="1506" spans="2:17" x14ac:dyDescent="0.15">
      <c r="B1506" s="8" t="str">
        <f>VLOOKUP(G1506,角色!A:B,2,FALSE)</f>
        <v>乐涯</v>
      </c>
      <c r="C1506" s="8" t="str">
        <f t="shared" si="208"/>
        <v>主动技能3</v>
      </c>
      <c r="D1506" s="8">
        <f t="shared" si="210"/>
        <v>20</v>
      </c>
      <c r="E1506" s="8">
        <f t="shared" si="211"/>
        <v>21</v>
      </c>
      <c r="F1506" s="8">
        <f t="shared" si="212"/>
        <v>3</v>
      </c>
      <c r="G1506" s="8">
        <f t="shared" si="209"/>
        <v>25</v>
      </c>
      <c r="H1506" t="str">
        <f t="shared" si="213"/>
        <v>乐涯主动技能3等级20</v>
      </c>
      <c r="I1506" t="str">
        <f t="shared" si="214"/>
        <v>乐涯主动技能3等级21</v>
      </c>
      <c r="J1506" s="1">
        <v>1500</v>
      </c>
      <c r="K1506" s="1" t="e">
        <f>VLOOKUP(H1506,主动技能!$A:$B,2,FALSE)</f>
        <v>#N/A</v>
      </c>
      <c r="L1506" s="1">
        <f>_xlfn.IFNA(VLOOKUP(I1506,主动技能!$A:$B,2,FALSE),0)</f>
        <v>0</v>
      </c>
      <c r="M1506">
        <f t="shared" si="215"/>
        <v>60</v>
      </c>
      <c r="N1506" s="1" t="s">
        <v>249</v>
      </c>
      <c r="O1506" s="1">
        <f t="shared" si="207"/>
        <v>114</v>
      </c>
      <c r="P1506" s="1" t="s">
        <v>250</v>
      </c>
      <c r="Q1506" s="1" t="s">
        <v>250</v>
      </c>
    </row>
    <row r="1507" spans="2:17" x14ac:dyDescent="0.15">
      <c r="B1507" s="8" t="str">
        <f>VLOOKUP(G1507,角色!A:B,2,FALSE)</f>
        <v>辽</v>
      </c>
      <c r="C1507" s="8" t="str">
        <f t="shared" si="208"/>
        <v>主动技能1</v>
      </c>
      <c r="D1507" s="8">
        <f t="shared" si="210"/>
        <v>1</v>
      </c>
      <c r="E1507" s="8">
        <f t="shared" si="211"/>
        <v>2</v>
      </c>
      <c r="F1507" s="8">
        <f t="shared" si="212"/>
        <v>1</v>
      </c>
      <c r="G1507" s="8">
        <f t="shared" si="209"/>
        <v>26</v>
      </c>
      <c r="H1507" t="str">
        <f t="shared" si="213"/>
        <v>辽主动技能1等级1</v>
      </c>
      <c r="I1507" t="str">
        <f t="shared" si="214"/>
        <v>辽主动技能1等级2</v>
      </c>
      <c r="J1507" s="1">
        <v>1501</v>
      </c>
      <c r="K1507" s="1" t="e">
        <f>VLOOKUP(H1507,主动技能!$A:$B,2,FALSE)</f>
        <v>#N/A</v>
      </c>
      <c r="L1507" s="1">
        <f>_xlfn.IFNA(VLOOKUP(I1507,主动技能!$A:$B,2,FALSE),0)</f>
        <v>0</v>
      </c>
      <c r="M1507">
        <f t="shared" si="215"/>
        <v>3</v>
      </c>
      <c r="N1507" s="1" t="s">
        <v>249</v>
      </c>
      <c r="O1507" s="1">
        <f t="shared" si="207"/>
        <v>115</v>
      </c>
      <c r="P1507" s="1" t="s">
        <v>250</v>
      </c>
      <c r="Q1507" s="1" t="s">
        <v>250</v>
      </c>
    </row>
    <row r="1508" spans="2:17" x14ac:dyDescent="0.15">
      <c r="B1508" s="8" t="str">
        <f>VLOOKUP(G1508,角色!A:B,2,FALSE)</f>
        <v>辽</v>
      </c>
      <c r="C1508" s="8" t="str">
        <f t="shared" si="208"/>
        <v>主动技能1</v>
      </c>
      <c r="D1508" s="8">
        <f t="shared" si="210"/>
        <v>2</v>
      </c>
      <c r="E1508" s="8">
        <f t="shared" si="211"/>
        <v>3</v>
      </c>
      <c r="F1508" s="8">
        <f t="shared" si="212"/>
        <v>1</v>
      </c>
      <c r="G1508" s="8">
        <f t="shared" si="209"/>
        <v>26</v>
      </c>
      <c r="H1508" t="str">
        <f t="shared" si="213"/>
        <v>辽主动技能1等级2</v>
      </c>
      <c r="I1508" t="str">
        <f t="shared" si="214"/>
        <v>辽主动技能1等级3</v>
      </c>
      <c r="J1508" s="1">
        <v>1502</v>
      </c>
      <c r="K1508" s="1" t="e">
        <f>VLOOKUP(H1508,主动技能!$A:$B,2,FALSE)</f>
        <v>#N/A</v>
      </c>
      <c r="L1508" s="1">
        <f>_xlfn.IFNA(VLOOKUP(I1508,主动技能!$A:$B,2,FALSE),0)</f>
        <v>0</v>
      </c>
      <c r="M1508">
        <f t="shared" si="215"/>
        <v>6</v>
      </c>
      <c r="N1508" s="1" t="s">
        <v>249</v>
      </c>
      <c r="O1508" s="1">
        <f t="shared" si="207"/>
        <v>116</v>
      </c>
      <c r="P1508" s="1" t="s">
        <v>250</v>
      </c>
      <c r="Q1508" s="1" t="s">
        <v>250</v>
      </c>
    </row>
    <row r="1509" spans="2:17" x14ac:dyDescent="0.15">
      <c r="B1509" s="8" t="str">
        <f>VLOOKUP(G1509,角色!A:B,2,FALSE)</f>
        <v>辽</v>
      </c>
      <c r="C1509" s="8" t="str">
        <f t="shared" si="208"/>
        <v>主动技能1</v>
      </c>
      <c r="D1509" s="8">
        <f t="shared" si="210"/>
        <v>3</v>
      </c>
      <c r="E1509" s="8">
        <f t="shared" si="211"/>
        <v>4</v>
      </c>
      <c r="F1509" s="8">
        <f t="shared" si="212"/>
        <v>1</v>
      </c>
      <c r="G1509" s="8">
        <f t="shared" si="209"/>
        <v>26</v>
      </c>
      <c r="H1509" t="str">
        <f t="shared" si="213"/>
        <v>辽主动技能1等级3</v>
      </c>
      <c r="I1509" t="str">
        <f t="shared" si="214"/>
        <v>辽主动技能1等级4</v>
      </c>
      <c r="J1509" s="1">
        <v>1503</v>
      </c>
      <c r="K1509" s="1" t="e">
        <f>VLOOKUP(H1509,主动技能!$A:$B,2,FALSE)</f>
        <v>#N/A</v>
      </c>
      <c r="L1509" s="1">
        <f>_xlfn.IFNA(VLOOKUP(I1509,主动技能!$A:$B,2,FALSE),0)</f>
        <v>0</v>
      </c>
      <c r="M1509">
        <f t="shared" si="215"/>
        <v>9</v>
      </c>
      <c r="N1509" s="1" t="s">
        <v>249</v>
      </c>
      <c r="O1509" s="1">
        <f t="shared" si="207"/>
        <v>117</v>
      </c>
      <c r="P1509" s="1" t="s">
        <v>250</v>
      </c>
      <c r="Q1509" s="1" t="s">
        <v>250</v>
      </c>
    </row>
    <row r="1510" spans="2:17" x14ac:dyDescent="0.15">
      <c r="B1510" s="8" t="str">
        <f>VLOOKUP(G1510,角色!A:B,2,FALSE)</f>
        <v>辽</v>
      </c>
      <c r="C1510" s="8" t="str">
        <f t="shared" si="208"/>
        <v>主动技能1</v>
      </c>
      <c r="D1510" s="8">
        <f t="shared" si="210"/>
        <v>4</v>
      </c>
      <c r="E1510" s="8">
        <f t="shared" si="211"/>
        <v>5</v>
      </c>
      <c r="F1510" s="8">
        <f t="shared" si="212"/>
        <v>1</v>
      </c>
      <c r="G1510" s="8">
        <f t="shared" si="209"/>
        <v>26</v>
      </c>
      <c r="H1510" t="str">
        <f t="shared" si="213"/>
        <v>辽主动技能1等级4</v>
      </c>
      <c r="I1510" t="str">
        <f t="shared" si="214"/>
        <v>辽主动技能1等级5</v>
      </c>
      <c r="J1510" s="1">
        <v>1504</v>
      </c>
      <c r="K1510" s="1" t="e">
        <f>VLOOKUP(H1510,主动技能!$A:$B,2,FALSE)</f>
        <v>#N/A</v>
      </c>
      <c r="L1510" s="1">
        <f>_xlfn.IFNA(VLOOKUP(I1510,主动技能!$A:$B,2,FALSE),0)</f>
        <v>0</v>
      </c>
      <c r="M1510">
        <f t="shared" si="215"/>
        <v>12</v>
      </c>
      <c r="N1510" s="1" t="s">
        <v>249</v>
      </c>
      <c r="O1510" s="1">
        <f t="shared" si="207"/>
        <v>118</v>
      </c>
      <c r="P1510" s="1" t="s">
        <v>250</v>
      </c>
      <c r="Q1510" s="1" t="s">
        <v>250</v>
      </c>
    </row>
    <row r="1511" spans="2:17" x14ac:dyDescent="0.15">
      <c r="B1511" s="8" t="str">
        <f>VLOOKUP(G1511,角色!A:B,2,FALSE)</f>
        <v>辽</v>
      </c>
      <c r="C1511" s="8" t="str">
        <f t="shared" si="208"/>
        <v>主动技能1</v>
      </c>
      <c r="D1511" s="8">
        <f t="shared" si="210"/>
        <v>5</v>
      </c>
      <c r="E1511" s="8">
        <f t="shared" si="211"/>
        <v>6</v>
      </c>
      <c r="F1511" s="8">
        <f t="shared" si="212"/>
        <v>1</v>
      </c>
      <c r="G1511" s="8">
        <f t="shared" si="209"/>
        <v>26</v>
      </c>
      <c r="H1511" t="str">
        <f t="shared" si="213"/>
        <v>辽主动技能1等级5</v>
      </c>
      <c r="I1511" t="str">
        <f t="shared" si="214"/>
        <v>辽主动技能1等级6</v>
      </c>
      <c r="J1511" s="1">
        <v>1505</v>
      </c>
      <c r="K1511" s="1" t="e">
        <f>VLOOKUP(H1511,主动技能!$A:$B,2,FALSE)</f>
        <v>#N/A</v>
      </c>
      <c r="L1511" s="1">
        <f>_xlfn.IFNA(VLOOKUP(I1511,主动技能!$A:$B,2,FALSE),0)</f>
        <v>0</v>
      </c>
      <c r="M1511">
        <f t="shared" si="215"/>
        <v>15</v>
      </c>
      <c r="N1511" s="1" t="s">
        <v>249</v>
      </c>
      <c r="O1511" s="1">
        <f t="shared" si="207"/>
        <v>119</v>
      </c>
      <c r="P1511" s="1" t="s">
        <v>250</v>
      </c>
      <c r="Q1511" s="1" t="s">
        <v>250</v>
      </c>
    </row>
    <row r="1512" spans="2:17" x14ac:dyDescent="0.15">
      <c r="B1512" s="8" t="str">
        <f>VLOOKUP(G1512,角色!A:B,2,FALSE)</f>
        <v>辽</v>
      </c>
      <c r="C1512" s="8" t="str">
        <f t="shared" si="208"/>
        <v>主动技能1</v>
      </c>
      <c r="D1512" s="8">
        <f t="shared" si="210"/>
        <v>6</v>
      </c>
      <c r="E1512" s="8">
        <f t="shared" si="211"/>
        <v>7</v>
      </c>
      <c r="F1512" s="8">
        <f t="shared" si="212"/>
        <v>1</v>
      </c>
      <c r="G1512" s="8">
        <f t="shared" si="209"/>
        <v>26</v>
      </c>
      <c r="H1512" t="str">
        <f t="shared" si="213"/>
        <v>辽主动技能1等级6</v>
      </c>
      <c r="I1512" t="str">
        <f t="shared" si="214"/>
        <v>辽主动技能1等级7</v>
      </c>
      <c r="J1512" s="1">
        <v>1506</v>
      </c>
      <c r="K1512" s="1" t="e">
        <f>VLOOKUP(H1512,主动技能!$A:$B,2,FALSE)</f>
        <v>#N/A</v>
      </c>
      <c r="L1512" s="1">
        <f>_xlfn.IFNA(VLOOKUP(I1512,主动技能!$A:$B,2,FALSE),0)</f>
        <v>0</v>
      </c>
      <c r="M1512">
        <f t="shared" si="215"/>
        <v>18</v>
      </c>
      <c r="N1512" s="1" t="s">
        <v>249</v>
      </c>
      <c r="O1512" s="1">
        <f t="shared" si="207"/>
        <v>120</v>
      </c>
      <c r="P1512" s="1" t="s">
        <v>250</v>
      </c>
      <c r="Q1512" s="1" t="s">
        <v>250</v>
      </c>
    </row>
    <row r="1513" spans="2:17" x14ac:dyDescent="0.15">
      <c r="B1513" s="8" t="str">
        <f>VLOOKUP(G1513,角色!A:B,2,FALSE)</f>
        <v>辽</v>
      </c>
      <c r="C1513" s="8" t="str">
        <f t="shared" si="208"/>
        <v>主动技能1</v>
      </c>
      <c r="D1513" s="8">
        <f t="shared" si="210"/>
        <v>7</v>
      </c>
      <c r="E1513" s="8">
        <f t="shared" si="211"/>
        <v>8</v>
      </c>
      <c r="F1513" s="8">
        <f t="shared" si="212"/>
        <v>1</v>
      </c>
      <c r="G1513" s="8">
        <f t="shared" si="209"/>
        <v>26</v>
      </c>
      <c r="H1513" t="str">
        <f t="shared" si="213"/>
        <v>辽主动技能1等级7</v>
      </c>
      <c r="I1513" t="str">
        <f t="shared" si="214"/>
        <v>辽主动技能1等级8</v>
      </c>
      <c r="J1513" s="1">
        <v>1507</v>
      </c>
      <c r="K1513" s="1" t="e">
        <f>VLOOKUP(H1513,主动技能!$A:$B,2,FALSE)</f>
        <v>#N/A</v>
      </c>
      <c r="L1513" s="1">
        <f>_xlfn.IFNA(VLOOKUP(I1513,主动技能!$A:$B,2,FALSE),0)</f>
        <v>0</v>
      </c>
      <c r="M1513">
        <f t="shared" si="215"/>
        <v>21</v>
      </c>
      <c r="N1513" s="1" t="s">
        <v>249</v>
      </c>
      <c r="O1513" s="1">
        <f t="shared" si="207"/>
        <v>121</v>
      </c>
      <c r="P1513" s="1" t="s">
        <v>250</v>
      </c>
      <c r="Q1513" s="1" t="s">
        <v>250</v>
      </c>
    </row>
    <row r="1514" spans="2:17" x14ac:dyDescent="0.15">
      <c r="B1514" s="8" t="str">
        <f>VLOOKUP(G1514,角色!A:B,2,FALSE)</f>
        <v>辽</v>
      </c>
      <c r="C1514" s="8" t="str">
        <f t="shared" si="208"/>
        <v>主动技能1</v>
      </c>
      <c r="D1514" s="8">
        <f t="shared" si="210"/>
        <v>8</v>
      </c>
      <c r="E1514" s="8">
        <f t="shared" si="211"/>
        <v>9</v>
      </c>
      <c r="F1514" s="8">
        <f t="shared" si="212"/>
        <v>1</v>
      </c>
      <c r="G1514" s="8">
        <f t="shared" si="209"/>
        <v>26</v>
      </c>
      <c r="H1514" t="str">
        <f t="shared" si="213"/>
        <v>辽主动技能1等级8</v>
      </c>
      <c r="I1514" t="str">
        <f t="shared" si="214"/>
        <v>辽主动技能1等级9</v>
      </c>
      <c r="J1514" s="1">
        <v>1508</v>
      </c>
      <c r="K1514" s="1" t="e">
        <f>VLOOKUP(H1514,主动技能!$A:$B,2,FALSE)</f>
        <v>#N/A</v>
      </c>
      <c r="L1514" s="1">
        <f>_xlfn.IFNA(VLOOKUP(I1514,主动技能!$A:$B,2,FALSE),0)</f>
        <v>0</v>
      </c>
      <c r="M1514">
        <f t="shared" si="215"/>
        <v>24</v>
      </c>
      <c r="N1514" s="1" t="s">
        <v>249</v>
      </c>
      <c r="O1514" s="1">
        <f t="shared" si="207"/>
        <v>122</v>
      </c>
      <c r="P1514" s="1" t="s">
        <v>250</v>
      </c>
      <c r="Q1514" s="1" t="s">
        <v>250</v>
      </c>
    </row>
    <row r="1515" spans="2:17" x14ac:dyDescent="0.15">
      <c r="B1515" s="8" t="str">
        <f>VLOOKUP(G1515,角色!A:B,2,FALSE)</f>
        <v>辽</v>
      </c>
      <c r="C1515" s="8" t="str">
        <f t="shared" si="208"/>
        <v>主动技能1</v>
      </c>
      <c r="D1515" s="8">
        <f t="shared" si="210"/>
        <v>9</v>
      </c>
      <c r="E1515" s="8">
        <f t="shared" si="211"/>
        <v>10</v>
      </c>
      <c r="F1515" s="8">
        <f t="shared" si="212"/>
        <v>1</v>
      </c>
      <c r="G1515" s="8">
        <f t="shared" si="209"/>
        <v>26</v>
      </c>
      <c r="H1515" t="str">
        <f t="shared" si="213"/>
        <v>辽主动技能1等级9</v>
      </c>
      <c r="I1515" t="str">
        <f t="shared" si="214"/>
        <v>辽主动技能1等级10</v>
      </c>
      <c r="J1515" s="1">
        <v>1509</v>
      </c>
      <c r="K1515" s="1" t="e">
        <f>VLOOKUP(H1515,主动技能!$A:$B,2,FALSE)</f>
        <v>#N/A</v>
      </c>
      <c r="L1515" s="1">
        <f>_xlfn.IFNA(VLOOKUP(I1515,主动技能!$A:$B,2,FALSE),0)</f>
        <v>0</v>
      </c>
      <c r="M1515">
        <f t="shared" si="215"/>
        <v>27</v>
      </c>
      <c r="N1515" s="1" t="s">
        <v>249</v>
      </c>
      <c r="O1515" s="1">
        <f t="shared" ref="O1515:O1578" si="216">O1416</f>
        <v>123</v>
      </c>
      <c r="P1515" s="1" t="s">
        <v>250</v>
      </c>
      <c r="Q1515" s="1" t="s">
        <v>250</v>
      </c>
    </row>
    <row r="1516" spans="2:17" x14ac:dyDescent="0.15">
      <c r="B1516" s="8" t="str">
        <f>VLOOKUP(G1516,角色!A:B,2,FALSE)</f>
        <v>辽</v>
      </c>
      <c r="C1516" s="8" t="str">
        <f t="shared" si="208"/>
        <v>主动技能1</v>
      </c>
      <c r="D1516" s="8">
        <f t="shared" si="210"/>
        <v>10</v>
      </c>
      <c r="E1516" s="8">
        <f t="shared" si="211"/>
        <v>11</v>
      </c>
      <c r="F1516" s="8">
        <f t="shared" si="212"/>
        <v>1</v>
      </c>
      <c r="G1516" s="8">
        <f t="shared" si="209"/>
        <v>26</v>
      </c>
      <c r="H1516" t="str">
        <f t="shared" si="213"/>
        <v>辽主动技能1等级10</v>
      </c>
      <c r="I1516" t="str">
        <f t="shared" si="214"/>
        <v>辽主动技能1等级11</v>
      </c>
      <c r="J1516" s="1">
        <v>1510</v>
      </c>
      <c r="K1516" s="1" t="e">
        <f>VLOOKUP(H1516,主动技能!$A:$B,2,FALSE)</f>
        <v>#N/A</v>
      </c>
      <c r="L1516" s="1">
        <f>_xlfn.IFNA(VLOOKUP(I1516,主动技能!$A:$B,2,FALSE),0)</f>
        <v>0</v>
      </c>
      <c r="M1516">
        <f t="shared" si="215"/>
        <v>30</v>
      </c>
      <c r="N1516" s="1" t="s">
        <v>249</v>
      </c>
      <c r="O1516" s="1">
        <f t="shared" si="216"/>
        <v>124</v>
      </c>
      <c r="P1516" s="1" t="s">
        <v>250</v>
      </c>
      <c r="Q1516" s="1" t="s">
        <v>250</v>
      </c>
    </row>
    <row r="1517" spans="2:17" x14ac:dyDescent="0.15">
      <c r="B1517" s="8" t="str">
        <f>VLOOKUP(G1517,角色!A:B,2,FALSE)</f>
        <v>辽</v>
      </c>
      <c r="C1517" s="8" t="str">
        <f t="shared" si="208"/>
        <v>主动技能1</v>
      </c>
      <c r="D1517" s="8">
        <f t="shared" si="210"/>
        <v>11</v>
      </c>
      <c r="E1517" s="8">
        <f t="shared" si="211"/>
        <v>12</v>
      </c>
      <c r="F1517" s="8">
        <f t="shared" si="212"/>
        <v>1</v>
      </c>
      <c r="G1517" s="8">
        <f t="shared" si="209"/>
        <v>26</v>
      </c>
      <c r="H1517" t="str">
        <f t="shared" si="213"/>
        <v>辽主动技能1等级11</v>
      </c>
      <c r="I1517" t="str">
        <f t="shared" si="214"/>
        <v>辽主动技能1等级12</v>
      </c>
      <c r="J1517" s="1">
        <v>1511</v>
      </c>
      <c r="K1517" s="1" t="e">
        <f>VLOOKUP(H1517,主动技能!$A:$B,2,FALSE)</f>
        <v>#N/A</v>
      </c>
      <c r="L1517" s="1">
        <f>_xlfn.IFNA(VLOOKUP(I1517,主动技能!$A:$B,2,FALSE),0)</f>
        <v>0</v>
      </c>
      <c r="M1517">
        <f t="shared" si="215"/>
        <v>33</v>
      </c>
      <c r="N1517" s="1" t="s">
        <v>249</v>
      </c>
      <c r="O1517" s="1">
        <f t="shared" si="216"/>
        <v>125</v>
      </c>
      <c r="P1517" s="1" t="s">
        <v>250</v>
      </c>
      <c r="Q1517" s="1" t="s">
        <v>250</v>
      </c>
    </row>
    <row r="1518" spans="2:17" x14ac:dyDescent="0.15">
      <c r="B1518" s="8" t="str">
        <f>VLOOKUP(G1518,角色!A:B,2,FALSE)</f>
        <v>辽</v>
      </c>
      <c r="C1518" s="8" t="str">
        <f t="shared" si="208"/>
        <v>主动技能1</v>
      </c>
      <c r="D1518" s="8">
        <f t="shared" si="210"/>
        <v>12</v>
      </c>
      <c r="E1518" s="8">
        <f t="shared" si="211"/>
        <v>13</v>
      </c>
      <c r="F1518" s="8">
        <f t="shared" si="212"/>
        <v>1</v>
      </c>
      <c r="G1518" s="8">
        <f t="shared" si="209"/>
        <v>26</v>
      </c>
      <c r="H1518" t="str">
        <f t="shared" si="213"/>
        <v>辽主动技能1等级12</v>
      </c>
      <c r="I1518" t="str">
        <f t="shared" si="214"/>
        <v>辽主动技能1等级13</v>
      </c>
      <c r="J1518" s="1">
        <v>1512</v>
      </c>
      <c r="K1518" s="1" t="e">
        <f>VLOOKUP(H1518,主动技能!$A:$B,2,FALSE)</f>
        <v>#N/A</v>
      </c>
      <c r="L1518" s="1">
        <f>_xlfn.IFNA(VLOOKUP(I1518,主动技能!$A:$B,2,FALSE),0)</f>
        <v>0</v>
      </c>
      <c r="M1518">
        <f t="shared" si="215"/>
        <v>36</v>
      </c>
      <c r="N1518" s="1" t="s">
        <v>249</v>
      </c>
      <c r="O1518" s="1">
        <f t="shared" si="216"/>
        <v>126</v>
      </c>
      <c r="P1518" s="1" t="s">
        <v>250</v>
      </c>
      <c r="Q1518" s="1" t="s">
        <v>250</v>
      </c>
    </row>
    <row r="1519" spans="2:17" x14ac:dyDescent="0.15">
      <c r="B1519" s="8" t="str">
        <f>VLOOKUP(G1519,角色!A:B,2,FALSE)</f>
        <v>辽</v>
      </c>
      <c r="C1519" s="8" t="str">
        <f t="shared" si="208"/>
        <v>主动技能1</v>
      </c>
      <c r="D1519" s="8">
        <f t="shared" si="210"/>
        <v>13</v>
      </c>
      <c r="E1519" s="8">
        <f t="shared" si="211"/>
        <v>14</v>
      </c>
      <c r="F1519" s="8">
        <f t="shared" si="212"/>
        <v>1</v>
      </c>
      <c r="G1519" s="8">
        <f t="shared" si="209"/>
        <v>26</v>
      </c>
      <c r="H1519" t="str">
        <f t="shared" si="213"/>
        <v>辽主动技能1等级13</v>
      </c>
      <c r="I1519" t="str">
        <f t="shared" si="214"/>
        <v>辽主动技能1等级14</v>
      </c>
      <c r="J1519" s="1">
        <v>1513</v>
      </c>
      <c r="K1519" s="1" t="e">
        <f>VLOOKUP(H1519,主动技能!$A:$B,2,FALSE)</f>
        <v>#N/A</v>
      </c>
      <c r="L1519" s="1">
        <f>_xlfn.IFNA(VLOOKUP(I1519,主动技能!$A:$B,2,FALSE),0)</f>
        <v>0</v>
      </c>
      <c r="M1519">
        <f t="shared" si="215"/>
        <v>39</v>
      </c>
      <c r="N1519" s="1" t="s">
        <v>249</v>
      </c>
      <c r="O1519" s="1">
        <f t="shared" si="216"/>
        <v>127</v>
      </c>
      <c r="P1519" s="1" t="s">
        <v>250</v>
      </c>
      <c r="Q1519" s="1" t="s">
        <v>250</v>
      </c>
    </row>
    <row r="1520" spans="2:17" x14ac:dyDescent="0.15">
      <c r="B1520" s="8" t="str">
        <f>VLOOKUP(G1520,角色!A:B,2,FALSE)</f>
        <v>辽</v>
      </c>
      <c r="C1520" s="8" t="str">
        <f t="shared" si="208"/>
        <v>主动技能1</v>
      </c>
      <c r="D1520" s="8">
        <f t="shared" si="210"/>
        <v>14</v>
      </c>
      <c r="E1520" s="8">
        <f t="shared" si="211"/>
        <v>15</v>
      </c>
      <c r="F1520" s="8">
        <f t="shared" si="212"/>
        <v>1</v>
      </c>
      <c r="G1520" s="8">
        <f t="shared" si="209"/>
        <v>26</v>
      </c>
      <c r="H1520" t="str">
        <f t="shared" si="213"/>
        <v>辽主动技能1等级14</v>
      </c>
      <c r="I1520" t="str">
        <f t="shared" si="214"/>
        <v>辽主动技能1等级15</v>
      </c>
      <c r="J1520" s="1">
        <v>1514</v>
      </c>
      <c r="K1520" s="1" t="e">
        <f>VLOOKUP(H1520,主动技能!$A:$B,2,FALSE)</f>
        <v>#N/A</v>
      </c>
      <c r="L1520" s="1">
        <f>_xlfn.IFNA(VLOOKUP(I1520,主动技能!$A:$B,2,FALSE),0)</f>
        <v>0</v>
      </c>
      <c r="M1520">
        <f t="shared" si="215"/>
        <v>42</v>
      </c>
      <c r="N1520" s="1" t="s">
        <v>249</v>
      </c>
      <c r="O1520" s="1">
        <f t="shared" si="216"/>
        <v>128</v>
      </c>
      <c r="P1520" s="1" t="s">
        <v>250</v>
      </c>
      <c r="Q1520" s="1" t="s">
        <v>250</v>
      </c>
    </row>
    <row r="1521" spans="2:17" x14ac:dyDescent="0.15">
      <c r="B1521" s="8" t="str">
        <f>VLOOKUP(G1521,角色!A:B,2,FALSE)</f>
        <v>辽</v>
      </c>
      <c r="C1521" s="8" t="str">
        <f t="shared" si="208"/>
        <v>主动技能1</v>
      </c>
      <c r="D1521" s="8">
        <f t="shared" si="210"/>
        <v>15</v>
      </c>
      <c r="E1521" s="8">
        <f t="shared" si="211"/>
        <v>16</v>
      </c>
      <c r="F1521" s="8">
        <f t="shared" si="212"/>
        <v>1</v>
      </c>
      <c r="G1521" s="8">
        <f t="shared" si="209"/>
        <v>26</v>
      </c>
      <c r="H1521" t="str">
        <f t="shared" si="213"/>
        <v>辽主动技能1等级15</v>
      </c>
      <c r="I1521" t="str">
        <f t="shared" si="214"/>
        <v>辽主动技能1等级16</v>
      </c>
      <c r="J1521" s="1">
        <v>1515</v>
      </c>
      <c r="K1521" s="1" t="e">
        <f>VLOOKUP(H1521,主动技能!$A:$B,2,FALSE)</f>
        <v>#N/A</v>
      </c>
      <c r="L1521" s="1">
        <f>_xlfn.IFNA(VLOOKUP(I1521,主动技能!$A:$B,2,FALSE),0)</f>
        <v>0</v>
      </c>
      <c r="M1521">
        <f t="shared" si="215"/>
        <v>45</v>
      </c>
      <c r="N1521" s="1" t="s">
        <v>249</v>
      </c>
      <c r="O1521" s="1">
        <f t="shared" si="216"/>
        <v>129</v>
      </c>
      <c r="P1521" s="1" t="s">
        <v>250</v>
      </c>
      <c r="Q1521" s="1" t="s">
        <v>250</v>
      </c>
    </row>
    <row r="1522" spans="2:17" x14ac:dyDescent="0.15">
      <c r="B1522" s="8" t="str">
        <f>VLOOKUP(G1522,角色!A:B,2,FALSE)</f>
        <v>辽</v>
      </c>
      <c r="C1522" s="8" t="str">
        <f t="shared" si="208"/>
        <v>主动技能1</v>
      </c>
      <c r="D1522" s="8">
        <f t="shared" si="210"/>
        <v>16</v>
      </c>
      <c r="E1522" s="8">
        <f t="shared" si="211"/>
        <v>17</v>
      </c>
      <c r="F1522" s="8">
        <f t="shared" si="212"/>
        <v>1</v>
      </c>
      <c r="G1522" s="8">
        <f t="shared" si="209"/>
        <v>26</v>
      </c>
      <c r="H1522" t="str">
        <f t="shared" si="213"/>
        <v>辽主动技能1等级16</v>
      </c>
      <c r="I1522" t="str">
        <f t="shared" si="214"/>
        <v>辽主动技能1等级17</v>
      </c>
      <c r="J1522" s="1">
        <v>1516</v>
      </c>
      <c r="K1522" s="1" t="e">
        <f>VLOOKUP(H1522,主动技能!$A:$B,2,FALSE)</f>
        <v>#N/A</v>
      </c>
      <c r="L1522" s="1">
        <f>_xlfn.IFNA(VLOOKUP(I1522,主动技能!$A:$B,2,FALSE),0)</f>
        <v>0</v>
      </c>
      <c r="M1522">
        <f t="shared" si="215"/>
        <v>48</v>
      </c>
      <c r="N1522" s="1" t="s">
        <v>249</v>
      </c>
      <c r="O1522" s="1">
        <f t="shared" si="216"/>
        <v>130</v>
      </c>
      <c r="P1522" s="1" t="s">
        <v>250</v>
      </c>
      <c r="Q1522" s="1" t="s">
        <v>250</v>
      </c>
    </row>
    <row r="1523" spans="2:17" x14ac:dyDescent="0.15">
      <c r="B1523" s="8" t="str">
        <f>VLOOKUP(G1523,角色!A:B,2,FALSE)</f>
        <v>辽</v>
      </c>
      <c r="C1523" s="8" t="str">
        <f t="shared" si="208"/>
        <v>主动技能1</v>
      </c>
      <c r="D1523" s="8">
        <f t="shared" si="210"/>
        <v>17</v>
      </c>
      <c r="E1523" s="8">
        <f t="shared" si="211"/>
        <v>18</v>
      </c>
      <c r="F1523" s="8">
        <f t="shared" si="212"/>
        <v>1</v>
      </c>
      <c r="G1523" s="8">
        <f t="shared" si="209"/>
        <v>26</v>
      </c>
      <c r="H1523" t="str">
        <f t="shared" si="213"/>
        <v>辽主动技能1等级17</v>
      </c>
      <c r="I1523" t="str">
        <f t="shared" si="214"/>
        <v>辽主动技能1等级18</v>
      </c>
      <c r="J1523" s="1">
        <v>1517</v>
      </c>
      <c r="K1523" s="1" t="e">
        <f>VLOOKUP(H1523,主动技能!$A:$B,2,FALSE)</f>
        <v>#N/A</v>
      </c>
      <c r="L1523" s="1">
        <f>_xlfn.IFNA(VLOOKUP(I1523,主动技能!$A:$B,2,FALSE),0)</f>
        <v>0</v>
      </c>
      <c r="M1523">
        <f t="shared" si="215"/>
        <v>51</v>
      </c>
      <c r="N1523" s="1" t="s">
        <v>249</v>
      </c>
      <c r="O1523" s="1">
        <f t="shared" si="216"/>
        <v>131</v>
      </c>
      <c r="P1523" s="1" t="s">
        <v>250</v>
      </c>
      <c r="Q1523" s="1" t="s">
        <v>250</v>
      </c>
    </row>
    <row r="1524" spans="2:17" x14ac:dyDescent="0.15">
      <c r="B1524" s="8" t="str">
        <f>VLOOKUP(G1524,角色!A:B,2,FALSE)</f>
        <v>辽</v>
      </c>
      <c r="C1524" s="8" t="str">
        <f t="shared" si="208"/>
        <v>主动技能1</v>
      </c>
      <c r="D1524" s="8">
        <f t="shared" si="210"/>
        <v>18</v>
      </c>
      <c r="E1524" s="8">
        <f t="shared" si="211"/>
        <v>19</v>
      </c>
      <c r="F1524" s="8">
        <f t="shared" si="212"/>
        <v>1</v>
      </c>
      <c r="G1524" s="8">
        <f t="shared" si="209"/>
        <v>26</v>
      </c>
      <c r="H1524" t="str">
        <f t="shared" si="213"/>
        <v>辽主动技能1等级18</v>
      </c>
      <c r="I1524" t="str">
        <f t="shared" si="214"/>
        <v>辽主动技能1等级19</v>
      </c>
      <c r="J1524" s="1">
        <v>1518</v>
      </c>
      <c r="K1524" s="1" t="e">
        <f>VLOOKUP(H1524,主动技能!$A:$B,2,FALSE)</f>
        <v>#N/A</v>
      </c>
      <c r="L1524" s="1">
        <f>_xlfn.IFNA(VLOOKUP(I1524,主动技能!$A:$B,2,FALSE),0)</f>
        <v>0</v>
      </c>
      <c r="M1524">
        <f t="shared" si="215"/>
        <v>54</v>
      </c>
      <c r="N1524" s="1" t="s">
        <v>249</v>
      </c>
      <c r="O1524" s="1">
        <f t="shared" si="216"/>
        <v>132</v>
      </c>
      <c r="P1524" s="1" t="s">
        <v>250</v>
      </c>
      <c r="Q1524" s="1" t="s">
        <v>250</v>
      </c>
    </row>
    <row r="1525" spans="2:17" x14ac:dyDescent="0.15">
      <c r="B1525" s="8" t="str">
        <f>VLOOKUP(G1525,角色!A:B,2,FALSE)</f>
        <v>辽</v>
      </c>
      <c r="C1525" s="8" t="str">
        <f t="shared" si="208"/>
        <v>主动技能1</v>
      </c>
      <c r="D1525" s="8">
        <f t="shared" si="210"/>
        <v>19</v>
      </c>
      <c r="E1525" s="8">
        <f t="shared" si="211"/>
        <v>20</v>
      </c>
      <c r="F1525" s="8">
        <f t="shared" si="212"/>
        <v>1</v>
      </c>
      <c r="G1525" s="8">
        <f t="shared" si="209"/>
        <v>26</v>
      </c>
      <c r="H1525" t="str">
        <f t="shared" si="213"/>
        <v>辽主动技能1等级19</v>
      </c>
      <c r="I1525" t="str">
        <f t="shared" si="214"/>
        <v>辽主动技能1等级20</v>
      </c>
      <c r="J1525" s="1">
        <v>1519</v>
      </c>
      <c r="K1525" s="1" t="e">
        <f>VLOOKUP(H1525,主动技能!$A:$B,2,FALSE)</f>
        <v>#N/A</v>
      </c>
      <c r="L1525" s="1">
        <f>_xlfn.IFNA(VLOOKUP(I1525,主动技能!$A:$B,2,FALSE),0)</f>
        <v>0</v>
      </c>
      <c r="M1525">
        <f t="shared" si="215"/>
        <v>57</v>
      </c>
      <c r="N1525" s="1" t="s">
        <v>249</v>
      </c>
      <c r="O1525" s="1">
        <f t="shared" si="216"/>
        <v>133</v>
      </c>
      <c r="P1525" s="1" t="s">
        <v>250</v>
      </c>
      <c r="Q1525" s="1" t="s">
        <v>250</v>
      </c>
    </row>
    <row r="1526" spans="2:17" x14ac:dyDescent="0.15">
      <c r="B1526" s="8" t="str">
        <f>VLOOKUP(G1526,角色!A:B,2,FALSE)</f>
        <v>辽</v>
      </c>
      <c r="C1526" s="8" t="str">
        <f t="shared" si="208"/>
        <v>主动技能1</v>
      </c>
      <c r="D1526" s="8">
        <f t="shared" si="210"/>
        <v>20</v>
      </c>
      <c r="E1526" s="8">
        <f t="shared" si="211"/>
        <v>21</v>
      </c>
      <c r="F1526" s="8">
        <f t="shared" si="212"/>
        <v>1</v>
      </c>
      <c r="G1526" s="8">
        <f t="shared" si="209"/>
        <v>26</v>
      </c>
      <c r="H1526" t="str">
        <f t="shared" si="213"/>
        <v>辽主动技能1等级20</v>
      </c>
      <c r="I1526" t="str">
        <f t="shared" si="214"/>
        <v>辽主动技能1等级21</v>
      </c>
      <c r="J1526" s="1">
        <v>1520</v>
      </c>
      <c r="K1526" s="1" t="e">
        <f>VLOOKUP(H1526,主动技能!$A:$B,2,FALSE)</f>
        <v>#N/A</v>
      </c>
      <c r="L1526" s="1">
        <f>_xlfn.IFNA(VLOOKUP(I1526,主动技能!$A:$B,2,FALSE),0)</f>
        <v>0</v>
      </c>
      <c r="M1526">
        <f t="shared" si="215"/>
        <v>60</v>
      </c>
      <c r="N1526" s="1" t="s">
        <v>249</v>
      </c>
      <c r="O1526" s="1">
        <f t="shared" si="216"/>
        <v>134</v>
      </c>
      <c r="P1526" s="1" t="s">
        <v>250</v>
      </c>
      <c r="Q1526" s="1" t="s">
        <v>250</v>
      </c>
    </row>
    <row r="1527" spans="2:17" x14ac:dyDescent="0.15">
      <c r="B1527" s="8" t="str">
        <f>VLOOKUP(G1527,角色!A:B,2,FALSE)</f>
        <v>辽</v>
      </c>
      <c r="C1527" s="8" t="str">
        <f t="shared" si="208"/>
        <v>主动技能2</v>
      </c>
      <c r="D1527" s="8">
        <f t="shared" si="210"/>
        <v>1</v>
      </c>
      <c r="E1527" s="8">
        <f t="shared" si="211"/>
        <v>2</v>
      </c>
      <c r="F1527" s="8">
        <f t="shared" si="212"/>
        <v>2</v>
      </c>
      <c r="G1527" s="8">
        <f t="shared" si="209"/>
        <v>26</v>
      </c>
      <c r="H1527" t="str">
        <f t="shared" si="213"/>
        <v>辽主动技能2等级1</v>
      </c>
      <c r="I1527" t="str">
        <f t="shared" si="214"/>
        <v>辽主动技能2等级2</v>
      </c>
      <c r="J1527" s="1">
        <v>1521</v>
      </c>
      <c r="K1527" s="1" t="e">
        <f>VLOOKUP(H1527,主动技能!$A:$B,2,FALSE)</f>
        <v>#N/A</v>
      </c>
      <c r="L1527" s="1">
        <f>_xlfn.IFNA(VLOOKUP(I1527,主动技能!$A:$B,2,FALSE),0)</f>
        <v>0</v>
      </c>
      <c r="M1527">
        <f t="shared" si="215"/>
        <v>3</v>
      </c>
      <c r="N1527" s="1" t="s">
        <v>249</v>
      </c>
      <c r="O1527" s="1">
        <f t="shared" si="216"/>
        <v>135</v>
      </c>
      <c r="P1527" s="1" t="s">
        <v>250</v>
      </c>
      <c r="Q1527" s="1" t="s">
        <v>250</v>
      </c>
    </row>
    <row r="1528" spans="2:17" x14ac:dyDescent="0.15">
      <c r="B1528" s="8" t="str">
        <f>VLOOKUP(G1528,角色!A:B,2,FALSE)</f>
        <v>辽</v>
      </c>
      <c r="C1528" s="8" t="str">
        <f t="shared" si="208"/>
        <v>主动技能2</v>
      </c>
      <c r="D1528" s="8">
        <f t="shared" si="210"/>
        <v>2</v>
      </c>
      <c r="E1528" s="8">
        <f t="shared" si="211"/>
        <v>3</v>
      </c>
      <c r="F1528" s="8">
        <f t="shared" si="212"/>
        <v>2</v>
      </c>
      <c r="G1528" s="8">
        <f t="shared" si="209"/>
        <v>26</v>
      </c>
      <c r="H1528" t="str">
        <f t="shared" si="213"/>
        <v>辽主动技能2等级2</v>
      </c>
      <c r="I1528" t="str">
        <f t="shared" si="214"/>
        <v>辽主动技能2等级3</v>
      </c>
      <c r="J1528" s="1">
        <v>1522</v>
      </c>
      <c r="K1528" s="1" t="e">
        <f>VLOOKUP(H1528,主动技能!$A:$B,2,FALSE)</f>
        <v>#N/A</v>
      </c>
      <c r="L1528" s="1">
        <f>_xlfn.IFNA(VLOOKUP(I1528,主动技能!$A:$B,2,FALSE),0)</f>
        <v>0</v>
      </c>
      <c r="M1528">
        <f t="shared" si="215"/>
        <v>6</v>
      </c>
      <c r="N1528" s="1" t="s">
        <v>249</v>
      </c>
      <c r="O1528" s="1">
        <f t="shared" si="216"/>
        <v>136</v>
      </c>
      <c r="P1528" s="1" t="s">
        <v>250</v>
      </c>
      <c r="Q1528" s="1" t="s">
        <v>250</v>
      </c>
    </row>
    <row r="1529" spans="2:17" x14ac:dyDescent="0.15">
      <c r="B1529" s="8" t="str">
        <f>VLOOKUP(G1529,角色!A:B,2,FALSE)</f>
        <v>辽</v>
      </c>
      <c r="C1529" s="8" t="str">
        <f t="shared" si="208"/>
        <v>主动技能2</v>
      </c>
      <c r="D1529" s="8">
        <f t="shared" si="210"/>
        <v>3</v>
      </c>
      <c r="E1529" s="8">
        <f t="shared" si="211"/>
        <v>4</v>
      </c>
      <c r="F1529" s="8">
        <f t="shared" si="212"/>
        <v>2</v>
      </c>
      <c r="G1529" s="8">
        <f t="shared" si="209"/>
        <v>26</v>
      </c>
      <c r="H1529" t="str">
        <f t="shared" si="213"/>
        <v>辽主动技能2等级3</v>
      </c>
      <c r="I1529" t="str">
        <f t="shared" si="214"/>
        <v>辽主动技能2等级4</v>
      </c>
      <c r="J1529" s="1">
        <v>1523</v>
      </c>
      <c r="K1529" s="1" t="e">
        <f>VLOOKUP(H1529,主动技能!$A:$B,2,FALSE)</f>
        <v>#N/A</v>
      </c>
      <c r="L1529" s="1">
        <f>_xlfn.IFNA(VLOOKUP(I1529,主动技能!$A:$B,2,FALSE),0)</f>
        <v>0</v>
      </c>
      <c r="M1529">
        <f t="shared" si="215"/>
        <v>9</v>
      </c>
      <c r="N1529" s="1" t="s">
        <v>249</v>
      </c>
      <c r="O1529" s="1">
        <f t="shared" si="216"/>
        <v>137</v>
      </c>
      <c r="P1529" s="1" t="s">
        <v>250</v>
      </c>
      <c r="Q1529" s="1" t="s">
        <v>250</v>
      </c>
    </row>
    <row r="1530" spans="2:17" x14ac:dyDescent="0.15">
      <c r="B1530" s="8" t="str">
        <f>VLOOKUP(G1530,角色!A:B,2,FALSE)</f>
        <v>辽</v>
      </c>
      <c r="C1530" s="8" t="str">
        <f t="shared" si="208"/>
        <v>主动技能2</v>
      </c>
      <c r="D1530" s="8">
        <f t="shared" si="210"/>
        <v>4</v>
      </c>
      <c r="E1530" s="8">
        <f t="shared" si="211"/>
        <v>5</v>
      </c>
      <c r="F1530" s="8">
        <f t="shared" si="212"/>
        <v>2</v>
      </c>
      <c r="G1530" s="8">
        <f t="shared" si="209"/>
        <v>26</v>
      </c>
      <c r="H1530" t="str">
        <f t="shared" si="213"/>
        <v>辽主动技能2等级4</v>
      </c>
      <c r="I1530" t="str">
        <f t="shared" si="214"/>
        <v>辽主动技能2等级5</v>
      </c>
      <c r="J1530" s="1">
        <v>1524</v>
      </c>
      <c r="K1530" s="1" t="e">
        <f>VLOOKUP(H1530,主动技能!$A:$B,2,FALSE)</f>
        <v>#N/A</v>
      </c>
      <c r="L1530" s="1">
        <f>_xlfn.IFNA(VLOOKUP(I1530,主动技能!$A:$B,2,FALSE),0)</f>
        <v>0</v>
      </c>
      <c r="M1530">
        <f t="shared" si="215"/>
        <v>12</v>
      </c>
      <c r="N1530" s="1" t="s">
        <v>249</v>
      </c>
      <c r="O1530" s="1">
        <f t="shared" si="216"/>
        <v>138</v>
      </c>
      <c r="P1530" s="1" t="s">
        <v>250</v>
      </c>
      <c r="Q1530" s="1" t="s">
        <v>250</v>
      </c>
    </row>
    <row r="1531" spans="2:17" x14ac:dyDescent="0.15">
      <c r="B1531" s="8" t="str">
        <f>VLOOKUP(G1531,角色!A:B,2,FALSE)</f>
        <v>辽</v>
      </c>
      <c r="C1531" s="8" t="str">
        <f t="shared" si="208"/>
        <v>主动技能2</v>
      </c>
      <c r="D1531" s="8">
        <f t="shared" si="210"/>
        <v>5</v>
      </c>
      <c r="E1531" s="8">
        <f t="shared" si="211"/>
        <v>6</v>
      </c>
      <c r="F1531" s="8">
        <f t="shared" si="212"/>
        <v>2</v>
      </c>
      <c r="G1531" s="8">
        <f t="shared" si="209"/>
        <v>26</v>
      </c>
      <c r="H1531" t="str">
        <f t="shared" si="213"/>
        <v>辽主动技能2等级5</v>
      </c>
      <c r="I1531" t="str">
        <f t="shared" si="214"/>
        <v>辽主动技能2等级6</v>
      </c>
      <c r="J1531" s="1">
        <v>1525</v>
      </c>
      <c r="K1531" s="1" t="e">
        <f>VLOOKUP(H1531,主动技能!$A:$B,2,FALSE)</f>
        <v>#N/A</v>
      </c>
      <c r="L1531" s="1">
        <f>_xlfn.IFNA(VLOOKUP(I1531,主动技能!$A:$B,2,FALSE),0)</f>
        <v>0</v>
      </c>
      <c r="M1531">
        <f t="shared" si="215"/>
        <v>15</v>
      </c>
      <c r="N1531" s="1" t="s">
        <v>249</v>
      </c>
      <c r="O1531" s="1">
        <f t="shared" si="216"/>
        <v>139</v>
      </c>
      <c r="P1531" s="1" t="s">
        <v>250</v>
      </c>
      <c r="Q1531" s="1" t="s">
        <v>250</v>
      </c>
    </row>
    <row r="1532" spans="2:17" x14ac:dyDescent="0.15">
      <c r="B1532" s="8" t="str">
        <f>VLOOKUP(G1532,角色!A:B,2,FALSE)</f>
        <v>辽</v>
      </c>
      <c r="C1532" s="8" t="str">
        <f t="shared" si="208"/>
        <v>主动技能2</v>
      </c>
      <c r="D1532" s="8">
        <f t="shared" si="210"/>
        <v>6</v>
      </c>
      <c r="E1532" s="8">
        <f t="shared" si="211"/>
        <v>7</v>
      </c>
      <c r="F1532" s="8">
        <f t="shared" si="212"/>
        <v>2</v>
      </c>
      <c r="G1532" s="8">
        <f t="shared" si="209"/>
        <v>26</v>
      </c>
      <c r="H1532" t="str">
        <f t="shared" si="213"/>
        <v>辽主动技能2等级6</v>
      </c>
      <c r="I1532" t="str">
        <f t="shared" si="214"/>
        <v>辽主动技能2等级7</v>
      </c>
      <c r="J1532" s="1">
        <v>1526</v>
      </c>
      <c r="K1532" s="1" t="e">
        <f>VLOOKUP(H1532,主动技能!$A:$B,2,FALSE)</f>
        <v>#N/A</v>
      </c>
      <c r="L1532" s="1">
        <f>_xlfn.IFNA(VLOOKUP(I1532,主动技能!$A:$B,2,FALSE),0)</f>
        <v>0</v>
      </c>
      <c r="M1532">
        <f t="shared" si="215"/>
        <v>18</v>
      </c>
      <c r="N1532" s="1" t="s">
        <v>249</v>
      </c>
      <c r="O1532" s="1">
        <f t="shared" si="216"/>
        <v>140</v>
      </c>
      <c r="P1532" s="1" t="s">
        <v>250</v>
      </c>
      <c r="Q1532" s="1" t="s">
        <v>250</v>
      </c>
    </row>
    <row r="1533" spans="2:17" x14ac:dyDescent="0.15">
      <c r="B1533" s="8" t="str">
        <f>VLOOKUP(G1533,角色!A:B,2,FALSE)</f>
        <v>辽</v>
      </c>
      <c r="C1533" s="8" t="str">
        <f t="shared" si="208"/>
        <v>主动技能2</v>
      </c>
      <c r="D1533" s="8">
        <f t="shared" si="210"/>
        <v>7</v>
      </c>
      <c r="E1533" s="8">
        <f t="shared" si="211"/>
        <v>8</v>
      </c>
      <c r="F1533" s="8">
        <f t="shared" si="212"/>
        <v>2</v>
      </c>
      <c r="G1533" s="8">
        <f t="shared" si="209"/>
        <v>26</v>
      </c>
      <c r="H1533" t="str">
        <f t="shared" si="213"/>
        <v>辽主动技能2等级7</v>
      </c>
      <c r="I1533" t="str">
        <f t="shared" si="214"/>
        <v>辽主动技能2等级8</v>
      </c>
      <c r="J1533" s="1">
        <v>1527</v>
      </c>
      <c r="K1533" s="1" t="e">
        <f>VLOOKUP(H1533,主动技能!$A:$B,2,FALSE)</f>
        <v>#N/A</v>
      </c>
      <c r="L1533" s="1">
        <f>_xlfn.IFNA(VLOOKUP(I1533,主动技能!$A:$B,2,FALSE),0)</f>
        <v>0</v>
      </c>
      <c r="M1533">
        <f t="shared" si="215"/>
        <v>21</v>
      </c>
      <c r="N1533" s="1" t="s">
        <v>249</v>
      </c>
      <c r="O1533" s="1">
        <f t="shared" si="216"/>
        <v>141</v>
      </c>
      <c r="P1533" s="1" t="s">
        <v>250</v>
      </c>
      <c r="Q1533" s="1" t="s">
        <v>250</v>
      </c>
    </row>
    <row r="1534" spans="2:17" x14ac:dyDescent="0.15">
      <c r="B1534" s="8" t="str">
        <f>VLOOKUP(G1534,角色!A:B,2,FALSE)</f>
        <v>辽</v>
      </c>
      <c r="C1534" s="8" t="str">
        <f t="shared" si="208"/>
        <v>主动技能2</v>
      </c>
      <c r="D1534" s="8">
        <f t="shared" si="210"/>
        <v>8</v>
      </c>
      <c r="E1534" s="8">
        <f t="shared" si="211"/>
        <v>9</v>
      </c>
      <c r="F1534" s="8">
        <f t="shared" si="212"/>
        <v>2</v>
      </c>
      <c r="G1534" s="8">
        <f t="shared" si="209"/>
        <v>26</v>
      </c>
      <c r="H1534" t="str">
        <f t="shared" si="213"/>
        <v>辽主动技能2等级8</v>
      </c>
      <c r="I1534" t="str">
        <f t="shared" si="214"/>
        <v>辽主动技能2等级9</v>
      </c>
      <c r="J1534" s="1">
        <v>1528</v>
      </c>
      <c r="K1534" s="1" t="e">
        <f>VLOOKUP(H1534,主动技能!$A:$B,2,FALSE)</f>
        <v>#N/A</v>
      </c>
      <c r="L1534" s="1">
        <f>_xlfn.IFNA(VLOOKUP(I1534,主动技能!$A:$B,2,FALSE),0)</f>
        <v>0</v>
      </c>
      <c r="M1534">
        <f t="shared" si="215"/>
        <v>24</v>
      </c>
      <c r="N1534" s="1" t="s">
        <v>249</v>
      </c>
      <c r="O1534" s="1">
        <f t="shared" si="216"/>
        <v>142</v>
      </c>
      <c r="P1534" s="1" t="s">
        <v>250</v>
      </c>
      <c r="Q1534" s="1" t="s">
        <v>250</v>
      </c>
    </row>
    <row r="1535" spans="2:17" x14ac:dyDescent="0.15">
      <c r="B1535" s="8" t="str">
        <f>VLOOKUP(G1535,角色!A:B,2,FALSE)</f>
        <v>辽</v>
      </c>
      <c r="C1535" s="8" t="str">
        <f t="shared" si="208"/>
        <v>主动技能2</v>
      </c>
      <c r="D1535" s="8">
        <f t="shared" si="210"/>
        <v>9</v>
      </c>
      <c r="E1535" s="8">
        <f t="shared" si="211"/>
        <v>10</v>
      </c>
      <c r="F1535" s="8">
        <f t="shared" si="212"/>
        <v>2</v>
      </c>
      <c r="G1535" s="8">
        <f t="shared" si="209"/>
        <v>26</v>
      </c>
      <c r="H1535" t="str">
        <f t="shared" si="213"/>
        <v>辽主动技能2等级9</v>
      </c>
      <c r="I1535" t="str">
        <f t="shared" si="214"/>
        <v>辽主动技能2等级10</v>
      </c>
      <c r="J1535" s="1">
        <v>1529</v>
      </c>
      <c r="K1535" s="1" t="e">
        <f>VLOOKUP(H1535,主动技能!$A:$B,2,FALSE)</f>
        <v>#N/A</v>
      </c>
      <c r="L1535" s="1">
        <f>_xlfn.IFNA(VLOOKUP(I1535,主动技能!$A:$B,2,FALSE),0)</f>
        <v>0</v>
      </c>
      <c r="M1535">
        <f t="shared" si="215"/>
        <v>27</v>
      </c>
      <c r="N1535" s="1" t="s">
        <v>249</v>
      </c>
      <c r="O1535" s="1">
        <f t="shared" si="216"/>
        <v>143</v>
      </c>
      <c r="P1535" s="1" t="s">
        <v>250</v>
      </c>
      <c r="Q1535" s="1" t="s">
        <v>250</v>
      </c>
    </row>
    <row r="1536" spans="2:17" x14ac:dyDescent="0.15">
      <c r="B1536" s="8" t="str">
        <f>VLOOKUP(G1536,角色!A:B,2,FALSE)</f>
        <v>辽</v>
      </c>
      <c r="C1536" s="8" t="str">
        <f t="shared" si="208"/>
        <v>主动技能2</v>
      </c>
      <c r="D1536" s="8">
        <f t="shared" si="210"/>
        <v>10</v>
      </c>
      <c r="E1536" s="8">
        <f t="shared" si="211"/>
        <v>11</v>
      </c>
      <c r="F1536" s="8">
        <f t="shared" si="212"/>
        <v>2</v>
      </c>
      <c r="G1536" s="8">
        <f t="shared" si="209"/>
        <v>26</v>
      </c>
      <c r="H1536" t="str">
        <f t="shared" si="213"/>
        <v>辽主动技能2等级10</v>
      </c>
      <c r="I1536" t="str">
        <f t="shared" si="214"/>
        <v>辽主动技能2等级11</v>
      </c>
      <c r="J1536" s="1">
        <v>1530</v>
      </c>
      <c r="K1536" s="1" t="e">
        <f>VLOOKUP(H1536,主动技能!$A:$B,2,FALSE)</f>
        <v>#N/A</v>
      </c>
      <c r="L1536" s="1">
        <f>_xlfn.IFNA(VLOOKUP(I1536,主动技能!$A:$B,2,FALSE),0)</f>
        <v>0</v>
      </c>
      <c r="M1536">
        <f t="shared" si="215"/>
        <v>30</v>
      </c>
      <c r="N1536" s="1" t="s">
        <v>249</v>
      </c>
      <c r="O1536" s="1">
        <f t="shared" si="216"/>
        <v>144</v>
      </c>
      <c r="P1536" s="1" t="s">
        <v>250</v>
      </c>
      <c r="Q1536" s="1" t="s">
        <v>250</v>
      </c>
    </row>
    <row r="1537" spans="2:17" x14ac:dyDescent="0.15">
      <c r="B1537" s="8" t="str">
        <f>VLOOKUP(G1537,角色!A:B,2,FALSE)</f>
        <v>辽</v>
      </c>
      <c r="C1537" s="8" t="str">
        <f t="shared" si="208"/>
        <v>主动技能2</v>
      </c>
      <c r="D1537" s="8">
        <f t="shared" si="210"/>
        <v>11</v>
      </c>
      <c r="E1537" s="8">
        <f t="shared" si="211"/>
        <v>12</v>
      </c>
      <c r="F1537" s="8">
        <f t="shared" si="212"/>
        <v>2</v>
      </c>
      <c r="G1537" s="8">
        <f t="shared" si="209"/>
        <v>26</v>
      </c>
      <c r="H1537" t="str">
        <f t="shared" si="213"/>
        <v>辽主动技能2等级11</v>
      </c>
      <c r="I1537" t="str">
        <f t="shared" si="214"/>
        <v>辽主动技能2等级12</v>
      </c>
      <c r="J1537" s="1">
        <v>1531</v>
      </c>
      <c r="K1537" s="1" t="e">
        <f>VLOOKUP(H1537,主动技能!$A:$B,2,FALSE)</f>
        <v>#N/A</v>
      </c>
      <c r="L1537" s="1">
        <f>_xlfn.IFNA(VLOOKUP(I1537,主动技能!$A:$B,2,FALSE),0)</f>
        <v>0</v>
      </c>
      <c r="M1537">
        <f t="shared" si="215"/>
        <v>33</v>
      </c>
      <c r="N1537" s="1" t="s">
        <v>249</v>
      </c>
      <c r="O1537" s="1">
        <f t="shared" si="216"/>
        <v>145</v>
      </c>
      <c r="P1537" s="1" t="s">
        <v>250</v>
      </c>
      <c r="Q1537" s="1" t="s">
        <v>250</v>
      </c>
    </row>
    <row r="1538" spans="2:17" x14ac:dyDescent="0.15">
      <c r="B1538" s="8" t="str">
        <f>VLOOKUP(G1538,角色!A:B,2,FALSE)</f>
        <v>辽</v>
      </c>
      <c r="C1538" s="8" t="str">
        <f t="shared" si="208"/>
        <v>主动技能2</v>
      </c>
      <c r="D1538" s="8">
        <f t="shared" si="210"/>
        <v>12</v>
      </c>
      <c r="E1538" s="8">
        <f t="shared" si="211"/>
        <v>13</v>
      </c>
      <c r="F1538" s="8">
        <f t="shared" si="212"/>
        <v>2</v>
      </c>
      <c r="G1538" s="8">
        <f t="shared" si="209"/>
        <v>26</v>
      </c>
      <c r="H1538" t="str">
        <f t="shared" si="213"/>
        <v>辽主动技能2等级12</v>
      </c>
      <c r="I1538" t="str">
        <f t="shared" si="214"/>
        <v>辽主动技能2等级13</v>
      </c>
      <c r="J1538" s="1">
        <v>1532</v>
      </c>
      <c r="K1538" s="1" t="e">
        <f>VLOOKUP(H1538,主动技能!$A:$B,2,FALSE)</f>
        <v>#N/A</v>
      </c>
      <c r="L1538" s="1">
        <f>_xlfn.IFNA(VLOOKUP(I1538,主动技能!$A:$B,2,FALSE),0)</f>
        <v>0</v>
      </c>
      <c r="M1538">
        <f t="shared" si="215"/>
        <v>36</v>
      </c>
      <c r="N1538" s="1" t="s">
        <v>249</v>
      </c>
      <c r="O1538" s="1">
        <f t="shared" si="216"/>
        <v>146</v>
      </c>
      <c r="P1538" s="1" t="s">
        <v>250</v>
      </c>
      <c r="Q1538" s="1" t="s">
        <v>250</v>
      </c>
    </row>
    <row r="1539" spans="2:17" x14ac:dyDescent="0.15">
      <c r="B1539" s="8" t="str">
        <f>VLOOKUP(G1539,角色!A:B,2,FALSE)</f>
        <v>辽</v>
      </c>
      <c r="C1539" s="8" t="str">
        <f t="shared" si="208"/>
        <v>主动技能2</v>
      </c>
      <c r="D1539" s="8">
        <f t="shared" si="210"/>
        <v>13</v>
      </c>
      <c r="E1539" s="8">
        <f t="shared" si="211"/>
        <v>14</v>
      </c>
      <c r="F1539" s="8">
        <f t="shared" si="212"/>
        <v>2</v>
      </c>
      <c r="G1539" s="8">
        <f t="shared" si="209"/>
        <v>26</v>
      </c>
      <c r="H1539" t="str">
        <f t="shared" si="213"/>
        <v>辽主动技能2等级13</v>
      </c>
      <c r="I1539" t="str">
        <f t="shared" si="214"/>
        <v>辽主动技能2等级14</v>
      </c>
      <c r="J1539" s="1">
        <v>1533</v>
      </c>
      <c r="K1539" s="1" t="e">
        <f>VLOOKUP(H1539,主动技能!$A:$B,2,FALSE)</f>
        <v>#N/A</v>
      </c>
      <c r="L1539" s="1">
        <f>_xlfn.IFNA(VLOOKUP(I1539,主动技能!$A:$B,2,FALSE),0)</f>
        <v>0</v>
      </c>
      <c r="M1539">
        <f t="shared" si="215"/>
        <v>39</v>
      </c>
      <c r="N1539" s="1" t="s">
        <v>249</v>
      </c>
      <c r="O1539" s="1">
        <f t="shared" si="216"/>
        <v>147</v>
      </c>
      <c r="P1539" s="1" t="s">
        <v>250</v>
      </c>
      <c r="Q1539" s="1" t="s">
        <v>250</v>
      </c>
    </row>
    <row r="1540" spans="2:17" x14ac:dyDescent="0.15">
      <c r="B1540" s="8" t="str">
        <f>VLOOKUP(G1540,角色!A:B,2,FALSE)</f>
        <v>辽</v>
      </c>
      <c r="C1540" s="8" t="str">
        <f t="shared" si="208"/>
        <v>主动技能2</v>
      </c>
      <c r="D1540" s="8">
        <f t="shared" si="210"/>
        <v>14</v>
      </c>
      <c r="E1540" s="8">
        <f t="shared" si="211"/>
        <v>15</v>
      </c>
      <c r="F1540" s="8">
        <f t="shared" si="212"/>
        <v>2</v>
      </c>
      <c r="G1540" s="8">
        <f t="shared" si="209"/>
        <v>26</v>
      </c>
      <c r="H1540" t="str">
        <f t="shared" si="213"/>
        <v>辽主动技能2等级14</v>
      </c>
      <c r="I1540" t="str">
        <f t="shared" si="214"/>
        <v>辽主动技能2等级15</v>
      </c>
      <c r="J1540" s="1">
        <v>1534</v>
      </c>
      <c r="K1540" s="1" t="e">
        <f>VLOOKUP(H1540,主动技能!$A:$B,2,FALSE)</f>
        <v>#N/A</v>
      </c>
      <c r="L1540" s="1">
        <f>_xlfn.IFNA(VLOOKUP(I1540,主动技能!$A:$B,2,FALSE),0)</f>
        <v>0</v>
      </c>
      <c r="M1540">
        <f t="shared" si="215"/>
        <v>42</v>
      </c>
      <c r="N1540" s="1" t="s">
        <v>249</v>
      </c>
      <c r="O1540" s="1">
        <f t="shared" si="216"/>
        <v>148</v>
      </c>
      <c r="P1540" s="1" t="s">
        <v>250</v>
      </c>
      <c r="Q1540" s="1" t="s">
        <v>250</v>
      </c>
    </row>
    <row r="1541" spans="2:17" x14ac:dyDescent="0.15">
      <c r="B1541" s="8" t="str">
        <f>VLOOKUP(G1541,角色!A:B,2,FALSE)</f>
        <v>辽</v>
      </c>
      <c r="C1541" s="8" t="str">
        <f t="shared" si="208"/>
        <v>主动技能2</v>
      </c>
      <c r="D1541" s="8">
        <f t="shared" si="210"/>
        <v>15</v>
      </c>
      <c r="E1541" s="8">
        <f t="shared" si="211"/>
        <v>16</v>
      </c>
      <c r="F1541" s="8">
        <f t="shared" si="212"/>
        <v>2</v>
      </c>
      <c r="G1541" s="8">
        <f t="shared" si="209"/>
        <v>26</v>
      </c>
      <c r="H1541" t="str">
        <f t="shared" si="213"/>
        <v>辽主动技能2等级15</v>
      </c>
      <c r="I1541" t="str">
        <f t="shared" si="214"/>
        <v>辽主动技能2等级16</v>
      </c>
      <c r="J1541" s="1">
        <v>1535</v>
      </c>
      <c r="K1541" s="1" t="e">
        <f>VLOOKUP(H1541,主动技能!$A:$B,2,FALSE)</f>
        <v>#N/A</v>
      </c>
      <c r="L1541" s="1">
        <f>_xlfn.IFNA(VLOOKUP(I1541,主动技能!$A:$B,2,FALSE),0)</f>
        <v>0</v>
      </c>
      <c r="M1541">
        <f t="shared" si="215"/>
        <v>45</v>
      </c>
      <c r="N1541" s="1" t="s">
        <v>249</v>
      </c>
      <c r="O1541" s="1">
        <f t="shared" si="216"/>
        <v>149</v>
      </c>
      <c r="P1541" s="1" t="s">
        <v>250</v>
      </c>
      <c r="Q1541" s="1" t="s">
        <v>250</v>
      </c>
    </row>
    <row r="1542" spans="2:17" x14ac:dyDescent="0.15">
      <c r="B1542" s="8" t="str">
        <f>VLOOKUP(G1542,角色!A:B,2,FALSE)</f>
        <v>辽</v>
      </c>
      <c r="C1542" s="8" t="str">
        <f t="shared" si="208"/>
        <v>主动技能2</v>
      </c>
      <c r="D1542" s="8">
        <f t="shared" si="210"/>
        <v>16</v>
      </c>
      <c r="E1542" s="8">
        <f t="shared" si="211"/>
        <v>17</v>
      </c>
      <c r="F1542" s="8">
        <f t="shared" si="212"/>
        <v>2</v>
      </c>
      <c r="G1542" s="8">
        <f t="shared" si="209"/>
        <v>26</v>
      </c>
      <c r="H1542" t="str">
        <f t="shared" si="213"/>
        <v>辽主动技能2等级16</v>
      </c>
      <c r="I1542" t="str">
        <f t="shared" si="214"/>
        <v>辽主动技能2等级17</v>
      </c>
      <c r="J1542" s="1">
        <v>1536</v>
      </c>
      <c r="K1542" s="1" t="e">
        <f>VLOOKUP(H1542,主动技能!$A:$B,2,FALSE)</f>
        <v>#N/A</v>
      </c>
      <c r="L1542" s="1">
        <f>_xlfn.IFNA(VLOOKUP(I1542,主动技能!$A:$B,2,FALSE),0)</f>
        <v>0</v>
      </c>
      <c r="M1542">
        <f t="shared" si="215"/>
        <v>48</v>
      </c>
      <c r="N1542" s="1" t="s">
        <v>249</v>
      </c>
      <c r="O1542" s="1">
        <f t="shared" si="216"/>
        <v>150</v>
      </c>
      <c r="P1542" s="1" t="s">
        <v>250</v>
      </c>
      <c r="Q1542" s="1" t="s">
        <v>250</v>
      </c>
    </row>
    <row r="1543" spans="2:17" x14ac:dyDescent="0.15">
      <c r="B1543" s="8" t="str">
        <f>VLOOKUP(G1543,角色!A:B,2,FALSE)</f>
        <v>辽</v>
      </c>
      <c r="C1543" s="8" t="str">
        <f t="shared" si="208"/>
        <v>主动技能2</v>
      </c>
      <c r="D1543" s="8">
        <f t="shared" si="210"/>
        <v>17</v>
      </c>
      <c r="E1543" s="8">
        <f t="shared" si="211"/>
        <v>18</v>
      </c>
      <c r="F1543" s="8">
        <f t="shared" si="212"/>
        <v>2</v>
      </c>
      <c r="G1543" s="8">
        <f t="shared" si="209"/>
        <v>26</v>
      </c>
      <c r="H1543" t="str">
        <f t="shared" si="213"/>
        <v>辽主动技能2等级17</v>
      </c>
      <c r="I1543" t="str">
        <f t="shared" si="214"/>
        <v>辽主动技能2等级18</v>
      </c>
      <c r="J1543" s="1">
        <v>1537</v>
      </c>
      <c r="K1543" s="1" t="e">
        <f>VLOOKUP(H1543,主动技能!$A:$B,2,FALSE)</f>
        <v>#N/A</v>
      </c>
      <c r="L1543" s="1">
        <f>_xlfn.IFNA(VLOOKUP(I1543,主动技能!$A:$B,2,FALSE),0)</f>
        <v>0</v>
      </c>
      <c r="M1543">
        <f t="shared" si="215"/>
        <v>51</v>
      </c>
      <c r="N1543" s="1" t="s">
        <v>249</v>
      </c>
      <c r="O1543" s="1">
        <f t="shared" si="216"/>
        <v>151</v>
      </c>
      <c r="P1543" s="1" t="s">
        <v>250</v>
      </c>
      <c r="Q1543" s="1" t="s">
        <v>250</v>
      </c>
    </row>
    <row r="1544" spans="2:17" x14ac:dyDescent="0.15">
      <c r="B1544" s="8" t="str">
        <f>VLOOKUP(G1544,角色!A:B,2,FALSE)</f>
        <v>辽</v>
      </c>
      <c r="C1544" s="8" t="str">
        <f t="shared" ref="C1544:C1545" si="217">C$4&amp;F1544</f>
        <v>主动技能2</v>
      </c>
      <c r="D1544" s="8">
        <f t="shared" si="210"/>
        <v>18</v>
      </c>
      <c r="E1544" s="8">
        <f t="shared" si="211"/>
        <v>19</v>
      </c>
      <c r="F1544" s="8">
        <f t="shared" si="212"/>
        <v>2</v>
      </c>
      <c r="G1544" s="8">
        <f t="shared" ref="G1544:G1545" si="218">IF((F1544=1)*(D1544=1),G1543+1,G1543)</f>
        <v>26</v>
      </c>
      <c r="H1544" t="str">
        <f t="shared" si="213"/>
        <v>辽主动技能2等级18</v>
      </c>
      <c r="I1544" t="str">
        <f t="shared" si="214"/>
        <v>辽主动技能2等级19</v>
      </c>
      <c r="J1544" s="1">
        <v>1538</v>
      </c>
      <c r="K1544" s="1" t="e">
        <f>VLOOKUP(H1544,主动技能!$A:$B,2,FALSE)</f>
        <v>#N/A</v>
      </c>
      <c r="L1544" s="1">
        <f>_xlfn.IFNA(VLOOKUP(I1544,主动技能!$A:$B,2,FALSE),0)</f>
        <v>0</v>
      </c>
      <c r="M1544">
        <f t="shared" si="215"/>
        <v>54</v>
      </c>
      <c r="N1544" s="1" t="s">
        <v>249</v>
      </c>
      <c r="O1544" s="1">
        <f t="shared" si="216"/>
        <v>152</v>
      </c>
      <c r="P1544" s="1" t="s">
        <v>250</v>
      </c>
      <c r="Q1544" s="1" t="s">
        <v>250</v>
      </c>
    </row>
    <row r="1545" spans="2:17" x14ac:dyDescent="0.15">
      <c r="B1545" s="8" t="str">
        <f>VLOOKUP(G1545,角色!A:B,2,FALSE)</f>
        <v>辽</v>
      </c>
      <c r="C1545" s="8" t="str">
        <f t="shared" si="217"/>
        <v>主动技能2</v>
      </c>
      <c r="D1545" s="8">
        <f t="shared" ref="D1545:D1608" si="219">IF(D1544=D$5,1,D1544+1)</f>
        <v>19</v>
      </c>
      <c r="E1545" s="8">
        <f t="shared" ref="E1545:E1608" si="220">IF(E1544=E$5,2,E1544+1)</f>
        <v>20</v>
      </c>
      <c r="F1545" s="8">
        <f t="shared" ref="F1545:F1546" si="221">IF(D1545=1,IF(F1544=$F$5,1,F1544+1),F1544)</f>
        <v>2</v>
      </c>
      <c r="G1545" s="8">
        <f t="shared" si="218"/>
        <v>26</v>
      </c>
      <c r="H1545" t="str">
        <f t="shared" si="213"/>
        <v>辽主动技能2等级19</v>
      </c>
      <c r="I1545" t="str">
        <f t="shared" si="214"/>
        <v>辽主动技能2等级20</v>
      </c>
      <c r="J1545" s="1">
        <v>1539</v>
      </c>
      <c r="K1545" s="1" t="e">
        <f>VLOOKUP(H1545,主动技能!$A:$B,2,FALSE)</f>
        <v>#N/A</v>
      </c>
      <c r="L1545" s="1">
        <f>_xlfn.IFNA(VLOOKUP(I1545,主动技能!$A:$B,2,FALSE),0)</f>
        <v>0</v>
      </c>
      <c r="M1545">
        <f t="shared" si="215"/>
        <v>57</v>
      </c>
      <c r="N1545" s="1" t="s">
        <v>249</v>
      </c>
      <c r="O1545" s="1">
        <f t="shared" si="216"/>
        <v>153</v>
      </c>
      <c r="P1545" s="1" t="s">
        <v>250</v>
      </c>
      <c r="Q1545" s="1" t="s">
        <v>250</v>
      </c>
    </row>
    <row r="1546" spans="2:17" x14ac:dyDescent="0.15">
      <c r="B1546" s="8" t="str">
        <f>VLOOKUP(G1546,角色!A:B,2,FALSE)</f>
        <v>辽</v>
      </c>
      <c r="C1546" s="8" t="str">
        <f t="shared" ref="C1546:C1559" si="222">C$4&amp;F1546</f>
        <v>主动技能2</v>
      </c>
      <c r="D1546" s="8">
        <f t="shared" si="210"/>
        <v>20</v>
      </c>
      <c r="E1546" s="8">
        <f t="shared" si="211"/>
        <v>21</v>
      </c>
      <c r="F1546" s="8">
        <f t="shared" si="221"/>
        <v>2</v>
      </c>
      <c r="G1546" s="8">
        <f t="shared" ref="G1546:G1559" si="223">IF((F1546=1)*(D1546=1),G1545+1,G1545)</f>
        <v>26</v>
      </c>
      <c r="H1546" t="str">
        <f t="shared" ref="H1546:H1559" si="224">$B1546&amp;$C1546&amp;D$6&amp;D1546</f>
        <v>辽主动技能2等级20</v>
      </c>
      <c r="I1546" t="str">
        <f t="shared" ref="I1546:I1559" si="225">$B1546&amp;$C1546&amp;E$6&amp;E1546</f>
        <v>辽主动技能2等级21</v>
      </c>
      <c r="J1546" s="1">
        <v>1540</v>
      </c>
      <c r="K1546" s="1" t="e">
        <f>VLOOKUP(H1546,主动技能!$A:$B,2,FALSE)</f>
        <v>#N/A</v>
      </c>
      <c r="L1546" s="1">
        <f>_xlfn.IFNA(VLOOKUP(I1546,主动技能!$A:$B,2,FALSE),0)</f>
        <v>0</v>
      </c>
      <c r="M1546">
        <f t="shared" si="215"/>
        <v>60</v>
      </c>
      <c r="N1546" s="1" t="s">
        <v>249</v>
      </c>
      <c r="O1546" s="1">
        <f t="shared" si="216"/>
        <v>154</v>
      </c>
      <c r="P1546" s="1" t="s">
        <v>250</v>
      </c>
      <c r="Q1546" s="1" t="s">
        <v>250</v>
      </c>
    </row>
    <row r="1547" spans="2:17" x14ac:dyDescent="0.15">
      <c r="B1547" s="8" t="str">
        <f>VLOOKUP(G1547,角色!A:B,2,FALSE)</f>
        <v>辽</v>
      </c>
      <c r="C1547" s="8" t="str">
        <f t="shared" si="222"/>
        <v>主动技能3</v>
      </c>
      <c r="D1547" s="8">
        <f t="shared" si="219"/>
        <v>1</v>
      </c>
      <c r="E1547" s="8">
        <f t="shared" si="220"/>
        <v>2</v>
      </c>
      <c r="F1547" s="8">
        <f t="shared" ref="F1547:F1560" si="226">IF(D1547=1,IF(F1546=$F$5,1,F1546+1),F1546)</f>
        <v>3</v>
      </c>
      <c r="G1547" s="8">
        <f t="shared" si="223"/>
        <v>26</v>
      </c>
      <c r="H1547" t="str">
        <f t="shared" si="224"/>
        <v>辽主动技能3等级1</v>
      </c>
      <c r="I1547" t="str">
        <f t="shared" si="225"/>
        <v>辽主动技能3等级2</v>
      </c>
      <c r="J1547" s="1">
        <v>1541</v>
      </c>
      <c r="K1547" s="1" t="e">
        <f>VLOOKUP(H1547,主动技能!$A:$B,2,FALSE)</f>
        <v>#N/A</v>
      </c>
      <c r="L1547" s="1">
        <f>_xlfn.IFNA(VLOOKUP(I1547,主动技能!$A:$B,2,FALSE),0)</f>
        <v>0</v>
      </c>
      <c r="M1547">
        <f t="shared" si="215"/>
        <v>3</v>
      </c>
      <c r="N1547" s="1" t="s">
        <v>249</v>
      </c>
      <c r="O1547" s="1">
        <f t="shared" si="216"/>
        <v>155</v>
      </c>
      <c r="P1547" s="1" t="s">
        <v>250</v>
      </c>
      <c r="Q1547" s="1" t="s">
        <v>250</v>
      </c>
    </row>
    <row r="1548" spans="2:17" x14ac:dyDescent="0.15">
      <c r="B1548" s="8" t="str">
        <f>VLOOKUP(G1548,角色!A:B,2,FALSE)</f>
        <v>辽</v>
      </c>
      <c r="C1548" s="8" t="str">
        <f t="shared" si="222"/>
        <v>主动技能3</v>
      </c>
      <c r="D1548" s="8">
        <f t="shared" si="219"/>
        <v>2</v>
      </c>
      <c r="E1548" s="8">
        <f t="shared" si="220"/>
        <v>3</v>
      </c>
      <c r="F1548" s="8">
        <f t="shared" si="226"/>
        <v>3</v>
      </c>
      <c r="G1548" s="8">
        <f t="shared" si="223"/>
        <v>26</v>
      </c>
      <c r="H1548" t="str">
        <f t="shared" si="224"/>
        <v>辽主动技能3等级2</v>
      </c>
      <c r="I1548" t="str">
        <f t="shared" si="225"/>
        <v>辽主动技能3等级3</v>
      </c>
      <c r="J1548" s="1">
        <v>1542</v>
      </c>
      <c r="K1548" s="1" t="e">
        <f>VLOOKUP(H1548,主动技能!$A:$B,2,FALSE)</f>
        <v>#N/A</v>
      </c>
      <c r="L1548" s="1">
        <f>_xlfn.IFNA(VLOOKUP(I1548,主动技能!$A:$B,2,FALSE),0)</f>
        <v>0</v>
      </c>
      <c r="M1548">
        <f t="shared" si="215"/>
        <v>6</v>
      </c>
      <c r="N1548" s="1" t="s">
        <v>249</v>
      </c>
      <c r="O1548" s="1">
        <f t="shared" si="216"/>
        <v>156</v>
      </c>
      <c r="P1548" s="1" t="s">
        <v>250</v>
      </c>
      <c r="Q1548" s="1" t="s">
        <v>250</v>
      </c>
    </row>
    <row r="1549" spans="2:17" x14ac:dyDescent="0.15">
      <c r="B1549" s="8" t="str">
        <f>VLOOKUP(G1549,角色!A:B,2,FALSE)</f>
        <v>辽</v>
      </c>
      <c r="C1549" s="8" t="str">
        <f t="shared" si="222"/>
        <v>主动技能3</v>
      </c>
      <c r="D1549" s="8">
        <f t="shared" si="219"/>
        <v>3</v>
      </c>
      <c r="E1549" s="8">
        <f t="shared" si="220"/>
        <v>4</v>
      </c>
      <c r="F1549" s="8">
        <f t="shared" si="226"/>
        <v>3</v>
      </c>
      <c r="G1549" s="8">
        <f t="shared" si="223"/>
        <v>26</v>
      </c>
      <c r="H1549" t="str">
        <f t="shared" si="224"/>
        <v>辽主动技能3等级3</v>
      </c>
      <c r="I1549" t="str">
        <f t="shared" si="225"/>
        <v>辽主动技能3等级4</v>
      </c>
      <c r="J1549" s="1">
        <v>1543</v>
      </c>
      <c r="K1549" s="1" t="e">
        <f>VLOOKUP(H1549,主动技能!$A:$B,2,FALSE)</f>
        <v>#N/A</v>
      </c>
      <c r="L1549" s="1">
        <f>_xlfn.IFNA(VLOOKUP(I1549,主动技能!$A:$B,2,FALSE),0)</f>
        <v>0</v>
      </c>
      <c r="M1549">
        <f t="shared" si="215"/>
        <v>9</v>
      </c>
      <c r="N1549" s="1" t="s">
        <v>249</v>
      </c>
      <c r="O1549" s="1">
        <f t="shared" si="216"/>
        <v>157</v>
      </c>
      <c r="P1549" s="1" t="s">
        <v>250</v>
      </c>
      <c r="Q1549" s="1" t="s">
        <v>250</v>
      </c>
    </row>
    <row r="1550" spans="2:17" x14ac:dyDescent="0.15">
      <c r="B1550" s="8" t="str">
        <f>VLOOKUP(G1550,角色!A:B,2,FALSE)</f>
        <v>辽</v>
      </c>
      <c r="C1550" s="8" t="str">
        <f t="shared" si="222"/>
        <v>主动技能3</v>
      </c>
      <c r="D1550" s="8">
        <f t="shared" si="219"/>
        <v>4</v>
      </c>
      <c r="E1550" s="8">
        <f t="shared" si="220"/>
        <v>5</v>
      </c>
      <c r="F1550" s="8">
        <f t="shared" si="226"/>
        <v>3</v>
      </c>
      <c r="G1550" s="8">
        <f t="shared" si="223"/>
        <v>26</v>
      </c>
      <c r="H1550" t="str">
        <f t="shared" si="224"/>
        <v>辽主动技能3等级4</v>
      </c>
      <c r="I1550" t="str">
        <f t="shared" si="225"/>
        <v>辽主动技能3等级5</v>
      </c>
      <c r="J1550" s="1">
        <v>1544</v>
      </c>
      <c r="K1550" s="1" t="e">
        <f>VLOOKUP(H1550,主动技能!$A:$B,2,FALSE)</f>
        <v>#N/A</v>
      </c>
      <c r="L1550" s="1">
        <f>_xlfn.IFNA(VLOOKUP(I1550,主动技能!$A:$B,2,FALSE),0)</f>
        <v>0</v>
      </c>
      <c r="M1550">
        <f t="shared" si="215"/>
        <v>12</v>
      </c>
      <c r="N1550" s="1" t="s">
        <v>249</v>
      </c>
      <c r="O1550" s="1">
        <f t="shared" si="216"/>
        <v>158</v>
      </c>
      <c r="P1550" s="1" t="s">
        <v>250</v>
      </c>
      <c r="Q1550" s="1" t="s">
        <v>250</v>
      </c>
    </row>
    <row r="1551" spans="2:17" x14ac:dyDescent="0.15">
      <c r="B1551" s="8" t="str">
        <f>VLOOKUP(G1551,角色!A:B,2,FALSE)</f>
        <v>辽</v>
      </c>
      <c r="C1551" s="8" t="str">
        <f t="shared" si="222"/>
        <v>主动技能3</v>
      </c>
      <c r="D1551" s="8">
        <f t="shared" si="219"/>
        <v>5</v>
      </c>
      <c r="E1551" s="8">
        <f t="shared" si="220"/>
        <v>6</v>
      </c>
      <c r="F1551" s="8">
        <f t="shared" si="226"/>
        <v>3</v>
      </c>
      <c r="G1551" s="8">
        <f t="shared" si="223"/>
        <v>26</v>
      </c>
      <c r="H1551" t="str">
        <f t="shared" si="224"/>
        <v>辽主动技能3等级5</v>
      </c>
      <c r="I1551" t="str">
        <f t="shared" si="225"/>
        <v>辽主动技能3等级6</v>
      </c>
      <c r="J1551" s="1">
        <v>1545</v>
      </c>
      <c r="K1551" s="1" t="e">
        <f>VLOOKUP(H1551,主动技能!$A:$B,2,FALSE)</f>
        <v>#N/A</v>
      </c>
      <c r="L1551" s="1">
        <f>_xlfn.IFNA(VLOOKUP(I1551,主动技能!$A:$B,2,FALSE),0)</f>
        <v>0</v>
      </c>
      <c r="M1551">
        <f t="shared" si="215"/>
        <v>15</v>
      </c>
      <c r="N1551" s="1" t="s">
        <v>249</v>
      </c>
      <c r="O1551" s="1">
        <f t="shared" si="216"/>
        <v>159</v>
      </c>
      <c r="P1551" s="1" t="s">
        <v>250</v>
      </c>
      <c r="Q1551" s="1" t="s">
        <v>250</v>
      </c>
    </row>
    <row r="1552" spans="2:17" x14ac:dyDescent="0.15">
      <c r="B1552" s="8" t="str">
        <f>VLOOKUP(G1552,角色!A:B,2,FALSE)</f>
        <v>辽</v>
      </c>
      <c r="C1552" s="8" t="str">
        <f t="shared" si="222"/>
        <v>主动技能3</v>
      </c>
      <c r="D1552" s="8">
        <f t="shared" si="219"/>
        <v>6</v>
      </c>
      <c r="E1552" s="8">
        <f t="shared" si="220"/>
        <v>7</v>
      </c>
      <c r="F1552" s="8">
        <f t="shared" si="226"/>
        <v>3</v>
      </c>
      <c r="G1552" s="8">
        <f t="shared" si="223"/>
        <v>26</v>
      </c>
      <c r="H1552" t="str">
        <f t="shared" si="224"/>
        <v>辽主动技能3等级6</v>
      </c>
      <c r="I1552" t="str">
        <f t="shared" si="225"/>
        <v>辽主动技能3等级7</v>
      </c>
      <c r="J1552" s="1">
        <v>1546</v>
      </c>
      <c r="K1552" s="1" t="e">
        <f>VLOOKUP(H1552,主动技能!$A:$B,2,FALSE)</f>
        <v>#N/A</v>
      </c>
      <c r="L1552" s="1">
        <f>_xlfn.IFNA(VLOOKUP(I1552,主动技能!$A:$B,2,FALSE),0)</f>
        <v>0</v>
      </c>
      <c r="M1552">
        <f t="shared" si="215"/>
        <v>18</v>
      </c>
      <c r="N1552" s="1" t="s">
        <v>249</v>
      </c>
      <c r="O1552" s="1">
        <f t="shared" si="216"/>
        <v>160</v>
      </c>
      <c r="P1552" s="1" t="s">
        <v>250</v>
      </c>
      <c r="Q1552" s="1" t="s">
        <v>250</v>
      </c>
    </row>
    <row r="1553" spans="2:17" x14ac:dyDescent="0.15">
      <c r="B1553" s="8" t="str">
        <f>VLOOKUP(G1553,角色!A:B,2,FALSE)</f>
        <v>辽</v>
      </c>
      <c r="C1553" s="8" t="str">
        <f t="shared" si="222"/>
        <v>主动技能3</v>
      </c>
      <c r="D1553" s="8">
        <f t="shared" si="219"/>
        <v>7</v>
      </c>
      <c r="E1553" s="8">
        <f t="shared" si="220"/>
        <v>8</v>
      </c>
      <c r="F1553" s="8">
        <f t="shared" si="226"/>
        <v>3</v>
      </c>
      <c r="G1553" s="8">
        <f t="shared" si="223"/>
        <v>26</v>
      </c>
      <c r="H1553" t="str">
        <f t="shared" si="224"/>
        <v>辽主动技能3等级7</v>
      </c>
      <c r="I1553" t="str">
        <f t="shared" si="225"/>
        <v>辽主动技能3等级8</v>
      </c>
      <c r="J1553" s="1">
        <v>1547</v>
      </c>
      <c r="K1553" s="1" t="e">
        <f>VLOOKUP(H1553,主动技能!$A:$B,2,FALSE)</f>
        <v>#N/A</v>
      </c>
      <c r="L1553" s="1">
        <f>_xlfn.IFNA(VLOOKUP(I1553,主动技能!$A:$B,2,FALSE),0)</f>
        <v>0</v>
      </c>
      <c r="M1553">
        <f t="shared" si="215"/>
        <v>21</v>
      </c>
      <c r="N1553" s="1" t="s">
        <v>249</v>
      </c>
      <c r="O1553" s="1">
        <f t="shared" si="216"/>
        <v>161</v>
      </c>
      <c r="P1553" s="1" t="s">
        <v>250</v>
      </c>
      <c r="Q1553" s="1" t="s">
        <v>250</v>
      </c>
    </row>
    <row r="1554" spans="2:17" x14ac:dyDescent="0.15">
      <c r="B1554" s="8" t="str">
        <f>VLOOKUP(G1554,角色!A:B,2,FALSE)</f>
        <v>辽</v>
      </c>
      <c r="C1554" s="8" t="str">
        <f t="shared" si="222"/>
        <v>主动技能3</v>
      </c>
      <c r="D1554" s="8">
        <f t="shared" si="219"/>
        <v>8</v>
      </c>
      <c r="E1554" s="8">
        <f t="shared" si="220"/>
        <v>9</v>
      </c>
      <c r="F1554" s="8">
        <f t="shared" si="226"/>
        <v>3</v>
      </c>
      <c r="G1554" s="8">
        <f t="shared" si="223"/>
        <v>26</v>
      </c>
      <c r="H1554" t="str">
        <f t="shared" si="224"/>
        <v>辽主动技能3等级8</v>
      </c>
      <c r="I1554" t="str">
        <f t="shared" si="225"/>
        <v>辽主动技能3等级9</v>
      </c>
      <c r="J1554" s="1">
        <v>1548</v>
      </c>
      <c r="K1554" s="1" t="e">
        <f>VLOOKUP(H1554,主动技能!$A:$B,2,FALSE)</f>
        <v>#N/A</v>
      </c>
      <c r="L1554" s="1">
        <f>_xlfn.IFNA(VLOOKUP(I1554,主动技能!$A:$B,2,FALSE),0)</f>
        <v>0</v>
      </c>
      <c r="M1554">
        <f t="shared" si="215"/>
        <v>24</v>
      </c>
      <c r="N1554" s="1" t="s">
        <v>249</v>
      </c>
      <c r="O1554" s="1">
        <f t="shared" si="216"/>
        <v>162</v>
      </c>
      <c r="P1554" s="1" t="s">
        <v>250</v>
      </c>
      <c r="Q1554" s="1" t="s">
        <v>250</v>
      </c>
    </row>
    <row r="1555" spans="2:17" x14ac:dyDescent="0.15">
      <c r="B1555" s="8" t="str">
        <f>VLOOKUP(G1555,角色!A:B,2,FALSE)</f>
        <v>辽</v>
      </c>
      <c r="C1555" s="8" t="str">
        <f t="shared" si="222"/>
        <v>主动技能3</v>
      </c>
      <c r="D1555" s="8">
        <f t="shared" si="219"/>
        <v>9</v>
      </c>
      <c r="E1555" s="8">
        <f t="shared" si="220"/>
        <v>10</v>
      </c>
      <c r="F1555" s="8">
        <f t="shared" si="226"/>
        <v>3</v>
      </c>
      <c r="G1555" s="8">
        <f t="shared" si="223"/>
        <v>26</v>
      </c>
      <c r="H1555" t="str">
        <f t="shared" si="224"/>
        <v>辽主动技能3等级9</v>
      </c>
      <c r="I1555" t="str">
        <f t="shared" si="225"/>
        <v>辽主动技能3等级10</v>
      </c>
      <c r="J1555" s="1">
        <v>1549</v>
      </c>
      <c r="K1555" s="1" t="e">
        <f>VLOOKUP(H1555,主动技能!$A:$B,2,FALSE)</f>
        <v>#N/A</v>
      </c>
      <c r="L1555" s="1">
        <f>_xlfn.IFNA(VLOOKUP(I1555,主动技能!$A:$B,2,FALSE),0)</f>
        <v>0</v>
      </c>
      <c r="M1555">
        <f t="shared" si="215"/>
        <v>27</v>
      </c>
      <c r="N1555" s="1" t="s">
        <v>249</v>
      </c>
      <c r="O1555" s="1">
        <f t="shared" si="216"/>
        <v>163</v>
      </c>
      <c r="P1555" s="1" t="s">
        <v>250</v>
      </c>
      <c r="Q1555" s="1" t="s">
        <v>250</v>
      </c>
    </row>
    <row r="1556" spans="2:17" x14ac:dyDescent="0.15">
      <c r="B1556" s="8" t="str">
        <f>VLOOKUP(G1556,角色!A:B,2,FALSE)</f>
        <v>辽</v>
      </c>
      <c r="C1556" s="8" t="str">
        <f t="shared" si="222"/>
        <v>主动技能3</v>
      </c>
      <c r="D1556" s="8">
        <f t="shared" si="219"/>
        <v>10</v>
      </c>
      <c r="E1556" s="8">
        <f t="shared" si="220"/>
        <v>11</v>
      </c>
      <c r="F1556" s="8">
        <f t="shared" si="226"/>
        <v>3</v>
      </c>
      <c r="G1556" s="8">
        <f t="shared" si="223"/>
        <v>26</v>
      </c>
      <c r="H1556" t="str">
        <f t="shared" si="224"/>
        <v>辽主动技能3等级10</v>
      </c>
      <c r="I1556" t="str">
        <f t="shared" si="225"/>
        <v>辽主动技能3等级11</v>
      </c>
      <c r="J1556" s="1">
        <v>1550</v>
      </c>
      <c r="K1556" s="1" t="e">
        <f>VLOOKUP(H1556,主动技能!$A:$B,2,FALSE)</f>
        <v>#N/A</v>
      </c>
      <c r="L1556" s="1">
        <f>_xlfn.IFNA(VLOOKUP(I1556,主动技能!$A:$B,2,FALSE),0)</f>
        <v>0</v>
      </c>
      <c r="M1556">
        <f t="shared" si="215"/>
        <v>30</v>
      </c>
      <c r="N1556" s="1" t="s">
        <v>249</v>
      </c>
      <c r="O1556" s="1">
        <f t="shared" si="216"/>
        <v>164</v>
      </c>
      <c r="P1556" s="1" t="s">
        <v>250</v>
      </c>
      <c r="Q1556" s="1" t="s">
        <v>250</v>
      </c>
    </row>
    <row r="1557" spans="2:17" x14ac:dyDescent="0.15">
      <c r="B1557" s="8" t="str">
        <f>VLOOKUP(G1557,角色!A:B,2,FALSE)</f>
        <v>辽</v>
      </c>
      <c r="C1557" s="8" t="str">
        <f t="shared" si="222"/>
        <v>主动技能3</v>
      </c>
      <c r="D1557" s="8">
        <f t="shared" si="219"/>
        <v>11</v>
      </c>
      <c r="E1557" s="8">
        <f t="shared" si="220"/>
        <v>12</v>
      </c>
      <c r="F1557" s="8">
        <f t="shared" si="226"/>
        <v>3</v>
      </c>
      <c r="G1557" s="8">
        <f t="shared" si="223"/>
        <v>26</v>
      </c>
      <c r="H1557" t="str">
        <f t="shared" si="224"/>
        <v>辽主动技能3等级11</v>
      </c>
      <c r="I1557" t="str">
        <f t="shared" si="225"/>
        <v>辽主动技能3等级12</v>
      </c>
      <c r="J1557" s="1">
        <v>1551</v>
      </c>
      <c r="K1557" s="1" t="e">
        <f>VLOOKUP(H1557,主动技能!$A:$B,2,FALSE)</f>
        <v>#N/A</v>
      </c>
      <c r="L1557" s="1">
        <f>_xlfn.IFNA(VLOOKUP(I1557,主动技能!$A:$B,2,FALSE),0)</f>
        <v>0</v>
      </c>
      <c r="M1557">
        <f t="shared" si="215"/>
        <v>33</v>
      </c>
      <c r="N1557" s="1" t="s">
        <v>249</v>
      </c>
      <c r="O1557" s="1">
        <f t="shared" si="216"/>
        <v>165</v>
      </c>
      <c r="P1557" s="1" t="s">
        <v>250</v>
      </c>
      <c r="Q1557" s="1" t="s">
        <v>250</v>
      </c>
    </row>
    <row r="1558" spans="2:17" x14ac:dyDescent="0.15">
      <c r="B1558" s="8" t="str">
        <f>VLOOKUP(G1558,角色!A:B,2,FALSE)</f>
        <v>辽</v>
      </c>
      <c r="C1558" s="8" t="str">
        <f t="shared" si="222"/>
        <v>主动技能3</v>
      </c>
      <c r="D1558" s="8">
        <f t="shared" si="219"/>
        <v>12</v>
      </c>
      <c r="E1558" s="8">
        <f t="shared" si="220"/>
        <v>13</v>
      </c>
      <c r="F1558" s="8">
        <f t="shared" si="226"/>
        <v>3</v>
      </c>
      <c r="G1558" s="8">
        <f t="shared" si="223"/>
        <v>26</v>
      </c>
      <c r="H1558" t="str">
        <f t="shared" si="224"/>
        <v>辽主动技能3等级12</v>
      </c>
      <c r="I1558" t="str">
        <f t="shared" si="225"/>
        <v>辽主动技能3等级13</v>
      </c>
      <c r="J1558" s="1">
        <v>1552</v>
      </c>
      <c r="K1558" s="1" t="e">
        <f>VLOOKUP(H1558,主动技能!$A:$B,2,FALSE)</f>
        <v>#N/A</v>
      </c>
      <c r="L1558" s="1">
        <f>_xlfn.IFNA(VLOOKUP(I1558,主动技能!$A:$B,2,FALSE),0)</f>
        <v>0</v>
      </c>
      <c r="M1558">
        <f t="shared" si="215"/>
        <v>36</v>
      </c>
      <c r="N1558" s="1" t="s">
        <v>249</v>
      </c>
      <c r="O1558" s="1">
        <f t="shared" si="216"/>
        <v>166</v>
      </c>
      <c r="P1558" s="1" t="s">
        <v>250</v>
      </c>
      <c r="Q1558" s="1" t="s">
        <v>250</v>
      </c>
    </row>
    <row r="1559" spans="2:17" x14ac:dyDescent="0.15">
      <c r="B1559" s="8" t="str">
        <f>VLOOKUP(G1559,角色!A:B,2,FALSE)</f>
        <v>辽</v>
      </c>
      <c r="C1559" s="8" t="str">
        <f t="shared" si="222"/>
        <v>主动技能3</v>
      </c>
      <c r="D1559" s="8">
        <f t="shared" si="219"/>
        <v>13</v>
      </c>
      <c r="E1559" s="8">
        <f t="shared" si="220"/>
        <v>14</v>
      </c>
      <c r="F1559" s="8">
        <f t="shared" si="226"/>
        <v>3</v>
      </c>
      <c r="G1559" s="8">
        <f t="shared" si="223"/>
        <v>26</v>
      </c>
      <c r="H1559" t="str">
        <f t="shared" si="224"/>
        <v>辽主动技能3等级13</v>
      </c>
      <c r="I1559" t="str">
        <f t="shared" si="225"/>
        <v>辽主动技能3等级14</v>
      </c>
      <c r="J1559" s="1">
        <v>1553</v>
      </c>
      <c r="K1559" s="1" t="e">
        <f>VLOOKUP(H1559,主动技能!$A:$B,2,FALSE)</f>
        <v>#N/A</v>
      </c>
      <c r="L1559" s="1">
        <f>_xlfn.IFNA(VLOOKUP(I1559,主动技能!$A:$B,2,FALSE),0)</f>
        <v>0</v>
      </c>
      <c r="M1559">
        <f t="shared" si="215"/>
        <v>39</v>
      </c>
      <c r="N1559" s="1" t="s">
        <v>249</v>
      </c>
      <c r="O1559" s="1">
        <f t="shared" si="216"/>
        <v>167</v>
      </c>
      <c r="P1559" s="1" t="s">
        <v>250</v>
      </c>
      <c r="Q1559" s="1" t="s">
        <v>250</v>
      </c>
    </row>
    <row r="1560" spans="2:17" x14ac:dyDescent="0.15">
      <c r="B1560" s="8" t="str">
        <f>VLOOKUP(G1560,角色!A:B,2,FALSE)</f>
        <v>辽</v>
      </c>
      <c r="C1560" s="8" t="str">
        <f t="shared" ref="C1560:C1623" si="227">C$4&amp;F1560</f>
        <v>主动技能3</v>
      </c>
      <c r="D1560" s="8">
        <f t="shared" si="219"/>
        <v>14</v>
      </c>
      <c r="E1560" s="8">
        <f t="shared" si="220"/>
        <v>15</v>
      </c>
      <c r="F1560" s="8">
        <f t="shared" si="226"/>
        <v>3</v>
      </c>
      <c r="G1560" s="8">
        <f t="shared" ref="G1560:G1623" si="228">IF((F1560=1)*(D1560=1),G1559+1,G1559)</f>
        <v>26</v>
      </c>
      <c r="H1560" t="str">
        <f t="shared" ref="H1560:H1623" si="229">$B1560&amp;$C1560&amp;D$6&amp;D1560</f>
        <v>辽主动技能3等级14</v>
      </c>
      <c r="I1560" t="str">
        <f t="shared" ref="I1560:I1623" si="230">$B1560&amp;$C1560&amp;E$6&amp;E1560</f>
        <v>辽主动技能3等级15</v>
      </c>
      <c r="J1560" s="1">
        <v>1554</v>
      </c>
      <c r="K1560" s="1" t="e">
        <f>VLOOKUP(H1560,主动技能!$A:$B,2,FALSE)</f>
        <v>#N/A</v>
      </c>
      <c r="L1560" s="1">
        <f>_xlfn.IFNA(VLOOKUP(I1560,主动技能!$A:$B,2,FALSE),0)</f>
        <v>0</v>
      </c>
      <c r="M1560">
        <f t="shared" si="215"/>
        <v>42</v>
      </c>
      <c r="N1560" s="1" t="s">
        <v>249</v>
      </c>
      <c r="O1560" s="1">
        <f t="shared" si="216"/>
        <v>168</v>
      </c>
      <c r="P1560" s="1" t="s">
        <v>250</v>
      </c>
      <c r="Q1560" s="1" t="s">
        <v>250</v>
      </c>
    </row>
    <row r="1561" spans="2:17" x14ac:dyDescent="0.15">
      <c r="B1561" s="8" t="str">
        <f>VLOOKUP(G1561,角色!A:B,2,FALSE)</f>
        <v>辽</v>
      </c>
      <c r="C1561" s="8" t="str">
        <f t="shared" si="227"/>
        <v>主动技能3</v>
      </c>
      <c r="D1561" s="8">
        <f t="shared" si="219"/>
        <v>15</v>
      </c>
      <c r="E1561" s="8">
        <f t="shared" si="220"/>
        <v>16</v>
      </c>
      <c r="F1561" s="8">
        <f t="shared" ref="F1561:F1624" si="231">IF(D1561=1,IF(F1560=$F$5,1,F1560+1),F1560)</f>
        <v>3</v>
      </c>
      <c r="G1561" s="8">
        <f t="shared" si="228"/>
        <v>26</v>
      </c>
      <c r="H1561" t="str">
        <f t="shared" si="229"/>
        <v>辽主动技能3等级15</v>
      </c>
      <c r="I1561" t="str">
        <f t="shared" si="230"/>
        <v>辽主动技能3等级16</v>
      </c>
      <c r="J1561" s="1">
        <v>1555</v>
      </c>
      <c r="K1561" s="1" t="e">
        <f>VLOOKUP(H1561,主动技能!$A:$B,2,FALSE)</f>
        <v>#N/A</v>
      </c>
      <c r="L1561" s="1">
        <f>_xlfn.IFNA(VLOOKUP(I1561,主动技能!$A:$B,2,FALSE),0)</f>
        <v>0</v>
      </c>
      <c r="M1561">
        <f t="shared" si="215"/>
        <v>45</v>
      </c>
      <c r="N1561" s="1" t="s">
        <v>249</v>
      </c>
      <c r="O1561" s="1">
        <f t="shared" si="216"/>
        <v>169</v>
      </c>
      <c r="P1561" s="1" t="s">
        <v>250</v>
      </c>
      <c r="Q1561" s="1" t="s">
        <v>250</v>
      </c>
    </row>
    <row r="1562" spans="2:17" x14ac:dyDescent="0.15">
      <c r="B1562" s="8" t="str">
        <f>VLOOKUP(G1562,角色!A:B,2,FALSE)</f>
        <v>辽</v>
      </c>
      <c r="C1562" s="8" t="str">
        <f t="shared" si="227"/>
        <v>主动技能3</v>
      </c>
      <c r="D1562" s="8">
        <f t="shared" si="219"/>
        <v>16</v>
      </c>
      <c r="E1562" s="8">
        <f t="shared" si="220"/>
        <v>17</v>
      </c>
      <c r="F1562" s="8">
        <f t="shared" si="231"/>
        <v>3</v>
      </c>
      <c r="G1562" s="8">
        <f t="shared" si="228"/>
        <v>26</v>
      </c>
      <c r="H1562" t="str">
        <f t="shared" si="229"/>
        <v>辽主动技能3等级16</v>
      </c>
      <c r="I1562" t="str">
        <f t="shared" si="230"/>
        <v>辽主动技能3等级17</v>
      </c>
      <c r="J1562" s="1">
        <v>1556</v>
      </c>
      <c r="K1562" s="1" t="e">
        <f>VLOOKUP(H1562,主动技能!$A:$B,2,FALSE)</f>
        <v>#N/A</v>
      </c>
      <c r="L1562" s="1">
        <f>_xlfn.IFNA(VLOOKUP(I1562,主动技能!$A:$B,2,FALSE),0)</f>
        <v>0</v>
      </c>
      <c r="M1562">
        <f t="shared" si="215"/>
        <v>48</v>
      </c>
      <c r="N1562" s="1" t="s">
        <v>249</v>
      </c>
      <c r="O1562" s="1">
        <f t="shared" si="216"/>
        <v>170</v>
      </c>
      <c r="P1562" s="1" t="s">
        <v>250</v>
      </c>
      <c r="Q1562" s="1" t="s">
        <v>250</v>
      </c>
    </row>
    <row r="1563" spans="2:17" x14ac:dyDescent="0.15">
      <c r="B1563" s="8" t="str">
        <f>VLOOKUP(G1563,角色!A:B,2,FALSE)</f>
        <v>辽</v>
      </c>
      <c r="C1563" s="8" t="str">
        <f t="shared" si="227"/>
        <v>主动技能3</v>
      </c>
      <c r="D1563" s="8">
        <f t="shared" si="219"/>
        <v>17</v>
      </c>
      <c r="E1563" s="8">
        <f t="shared" si="220"/>
        <v>18</v>
      </c>
      <c r="F1563" s="8">
        <f t="shared" si="231"/>
        <v>3</v>
      </c>
      <c r="G1563" s="8">
        <f t="shared" si="228"/>
        <v>26</v>
      </c>
      <c r="H1563" t="str">
        <f t="shared" si="229"/>
        <v>辽主动技能3等级17</v>
      </c>
      <c r="I1563" t="str">
        <f t="shared" si="230"/>
        <v>辽主动技能3等级18</v>
      </c>
      <c r="J1563" s="1">
        <v>1557</v>
      </c>
      <c r="K1563" s="1" t="e">
        <f>VLOOKUP(H1563,主动技能!$A:$B,2,FALSE)</f>
        <v>#N/A</v>
      </c>
      <c r="L1563" s="1">
        <f>_xlfn.IFNA(VLOOKUP(I1563,主动技能!$A:$B,2,FALSE),0)</f>
        <v>0</v>
      </c>
      <c r="M1563">
        <f t="shared" si="215"/>
        <v>51</v>
      </c>
      <c r="N1563" s="1" t="s">
        <v>249</v>
      </c>
      <c r="O1563" s="1">
        <f t="shared" si="216"/>
        <v>171</v>
      </c>
      <c r="P1563" s="1" t="s">
        <v>250</v>
      </c>
      <c r="Q1563" s="1" t="s">
        <v>250</v>
      </c>
    </row>
    <row r="1564" spans="2:17" x14ac:dyDescent="0.15">
      <c r="B1564" s="8" t="str">
        <f>VLOOKUP(G1564,角色!A:B,2,FALSE)</f>
        <v>辽</v>
      </c>
      <c r="C1564" s="8" t="str">
        <f t="shared" si="227"/>
        <v>主动技能3</v>
      </c>
      <c r="D1564" s="8">
        <f t="shared" si="219"/>
        <v>18</v>
      </c>
      <c r="E1564" s="8">
        <f t="shared" si="220"/>
        <v>19</v>
      </c>
      <c r="F1564" s="8">
        <f t="shared" si="231"/>
        <v>3</v>
      </c>
      <c r="G1564" s="8">
        <f t="shared" si="228"/>
        <v>26</v>
      </c>
      <c r="H1564" t="str">
        <f t="shared" si="229"/>
        <v>辽主动技能3等级18</v>
      </c>
      <c r="I1564" t="str">
        <f t="shared" si="230"/>
        <v>辽主动技能3等级19</v>
      </c>
      <c r="J1564" s="1">
        <v>1558</v>
      </c>
      <c r="K1564" s="1" t="e">
        <f>VLOOKUP(H1564,主动技能!$A:$B,2,FALSE)</f>
        <v>#N/A</v>
      </c>
      <c r="L1564" s="1">
        <f>_xlfn.IFNA(VLOOKUP(I1564,主动技能!$A:$B,2,FALSE),0)</f>
        <v>0</v>
      </c>
      <c r="M1564">
        <f t="shared" ref="M1564:M1626" si="232">M1544</f>
        <v>54</v>
      </c>
      <c r="N1564" s="1" t="s">
        <v>249</v>
      </c>
      <c r="O1564" s="1">
        <f t="shared" si="216"/>
        <v>172</v>
      </c>
      <c r="P1564" s="1" t="s">
        <v>250</v>
      </c>
      <c r="Q1564" s="1" t="s">
        <v>250</v>
      </c>
    </row>
    <row r="1565" spans="2:17" x14ac:dyDescent="0.15">
      <c r="B1565" s="8" t="str">
        <f>VLOOKUP(G1565,角色!A:B,2,FALSE)</f>
        <v>辽</v>
      </c>
      <c r="C1565" s="8" t="str">
        <f t="shared" si="227"/>
        <v>主动技能3</v>
      </c>
      <c r="D1565" s="8">
        <f t="shared" si="219"/>
        <v>19</v>
      </c>
      <c r="E1565" s="8">
        <f t="shared" si="220"/>
        <v>20</v>
      </c>
      <c r="F1565" s="8">
        <f t="shared" si="231"/>
        <v>3</v>
      </c>
      <c r="G1565" s="8">
        <f t="shared" si="228"/>
        <v>26</v>
      </c>
      <c r="H1565" t="str">
        <f t="shared" si="229"/>
        <v>辽主动技能3等级19</v>
      </c>
      <c r="I1565" t="str">
        <f t="shared" si="230"/>
        <v>辽主动技能3等级20</v>
      </c>
      <c r="J1565" s="1">
        <v>1559</v>
      </c>
      <c r="K1565" s="1" t="e">
        <f>VLOOKUP(H1565,主动技能!$A:$B,2,FALSE)</f>
        <v>#N/A</v>
      </c>
      <c r="L1565" s="1">
        <f>_xlfn.IFNA(VLOOKUP(I1565,主动技能!$A:$B,2,FALSE),0)</f>
        <v>0</v>
      </c>
      <c r="M1565">
        <f t="shared" si="232"/>
        <v>57</v>
      </c>
      <c r="N1565" s="1" t="s">
        <v>249</v>
      </c>
      <c r="O1565" s="1">
        <f t="shared" si="216"/>
        <v>173</v>
      </c>
      <c r="P1565" s="1" t="s">
        <v>250</v>
      </c>
      <c r="Q1565" s="1" t="s">
        <v>250</v>
      </c>
    </row>
    <row r="1566" spans="2:17" x14ac:dyDescent="0.15">
      <c r="B1566" s="8" t="str">
        <f>VLOOKUP(G1566,角色!A:B,2,FALSE)</f>
        <v>辽</v>
      </c>
      <c r="C1566" s="8" t="str">
        <f t="shared" si="227"/>
        <v>主动技能3</v>
      </c>
      <c r="D1566" s="8">
        <f t="shared" si="219"/>
        <v>20</v>
      </c>
      <c r="E1566" s="8">
        <f t="shared" si="220"/>
        <v>21</v>
      </c>
      <c r="F1566" s="8">
        <f t="shared" si="231"/>
        <v>3</v>
      </c>
      <c r="G1566" s="8">
        <f t="shared" si="228"/>
        <v>26</v>
      </c>
      <c r="H1566" t="str">
        <f t="shared" si="229"/>
        <v>辽主动技能3等级20</v>
      </c>
      <c r="I1566" t="str">
        <f t="shared" si="230"/>
        <v>辽主动技能3等级21</v>
      </c>
      <c r="J1566" s="1">
        <v>1560</v>
      </c>
      <c r="K1566" s="1" t="e">
        <f>VLOOKUP(H1566,主动技能!$A:$B,2,FALSE)</f>
        <v>#N/A</v>
      </c>
      <c r="L1566" s="1">
        <f>_xlfn.IFNA(VLOOKUP(I1566,主动技能!$A:$B,2,FALSE),0)</f>
        <v>0</v>
      </c>
      <c r="M1566">
        <f t="shared" si="232"/>
        <v>60</v>
      </c>
      <c r="N1566" s="1" t="s">
        <v>249</v>
      </c>
      <c r="O1566" s="1">
        <f t="shared" si="216"/>
        <v>174</v>
      </c>
      <c r="P1566" s="1" t="s">
        <v>250</v>
      </c>
      <c r="Q1566" s="1" t="s">
        <v>250</v>
      </c>
    </row>
    <row r="1567" spans="2:17" x14ac:dyDescent="0.15">
      <c r="B1567" s="8" t="str">
        <f>VLOOKUP(G1567,角色!A:B,2,FALSE)</f>
        <v>星霜</v>
      </c>
      <c r="C1567" s="8" t="str">
        <f t="shared" si="227"/>
        <v>主动技能1</v>
      </c>
      <c r="D1567" s="8">
        <f t="shared" si="219"/>
        <v>1</v>
      </c>
      <c r="E1567" s="8">
        <f t="shared" si="220"/>
        <v>2</v>
      </c>
      <c r="F1567" s="8">
        <f t="shared" si="231"/>
        <v>1</v>
      </c>
      <c r="G1567" s="8">
        <f t="shared" si="228"/>
        <v>27</v>
      </c>
      <c r="H1567" t="str">
        <f t="shared" si="229"/>
        <v>星霜主动技能1等级1</v>
      </c>
      <c r="I1567" t="str">
        <f t="shared" si="230"/>
        <v>星霜主动技能1等级2</v>
      </c>
      <c r="J1567" s="1">
        <v>1561</v>
      </c>
      <c r="K1567" s="1" t="e">
        <f>VLOOKUP(H1567,主动技能!$A:$B,2,FALSE)</f>
        <v>#N/A</v>
      </c>
      <c r="L1567" s="1">
        <f>_xlfn.IFNA(VLOOKUP(I1567,主动技能!$A:$B,2,FALSE),0)</f>
        <v>0</v>
      </c>
      <c r="M1567">
        <f t="shared" si="232"/>
        <v>3</v>
      </c>
      <c r="N1567" s="1" t="s">
        <v>249</v>
      </c>
      <c r="O1567" s="1">
        <f t="shared" si="216"/>
        <v>175</v>
      </c>
      <c r="P1567" s="1" t="s">
        <v>250</v>
      </c>
      <c r="Q1567" s="1" t="s">
        <v>250</v>
      </c>
    </row>
    <row r="1568" spans="2:17" x14ac:dyDescent="0.15">
      <c r="B1568" s="8" t="str">
        <f>VLOOKUP(G1568,角色!A:B,2,FALSE)</f>
        <v>星霜</v>
      </c>
      <c r="C1568" s="8" t="str">
        <f t="shared" si="227"/>
        <v>主动技能1</v>
      </c>
      <c r="D1568" s="8">
        <f t="shared" si="219"/>
        <v>2</v>
      </c>
      <c r="E1568" s="8">
        <f t="shared" si="220"/>
        <v>3</v>
      </c>
      <c r="F1568" s="8">
        <f t="shared" si="231"/>
        <v>1</v>
      </c>
      <c r="G1568" s="8">
        <f t="shared" si="228"/>
        <v>27</v>
      </c>
      <c r="H1568" t="str">
        <f t="shared" si="229"/>
        <v>星霜主动技能1等级2</v>
      </c>
      <c r="I1568" t="str">
        <f t="shared" si="230"/>
        <v>星霜主动技能1等级3</v>
      </c>
      <c r="J1568" s="1">
        <v>1562</v>
      </c>
      <c r="K1568" s="1" t="e">
        <f>VLOOKUP(H1568,主动技能!$A:$B,2,FALSE)</f>
        <v>#N/A</v>
      </c>
      <c r="L1568" s="1">
        <f>_xlfn.IFNA(VLOOKUP(I1568,主动技能!$A:$B,2,FALSE),0)</f>
        <v>0</v>
      </c>
      <c r="M1568">
        <f t="shared" si="232"/>
        <v>6</v>
      </c>
      <c r="N1568" s="1" t="s">
        <v>249</v>
      </c>
      <c r="O1568" s="1">
        <f t="shared" si="216"/>
        <v>176</v>
      </c>
      <c r="P1568" s="1" t="s">
        <v>250</v>
      </c>
      <c r="Q1568" s="1" t="s">
        <v>250</v>
      </c>
    </row>
    <row r="1569" spans="2:17" x14ac:dyDescent="0.15">
      <c r="B1569" s="8" t="str">
        <f>VLOOKUP(G1569,角色!A:B,2,FALSE)</f>
        <v>星霜</v>
      </c>
      <c r="C1569" s="8" t="str">
        <f t="shared" si="227"/>
        <v>主动技能1</v>
      </c>
      <c r="D1569" s="8">
        <f t="shared" si="219"/>
        <v>3</v>
      </c>
      <c r="E1569" s="8">
        <f t="shared" si="220"/>
        <v>4</v>
      </c>
      <c r="F1569" s="8">
        <f t="shared" si="231"/>
        <v>1</v>
      </c>
      <c r="G1569" s="8">
        <f t="shared" si="228"/>
        <v>27</v>
      </c>
      <c r="H1569" t="str">
        <f t="shared" si="229"/>
        <v>星霜主动技能1等级3</v>
      </c>
      <c r="I1569" t="str">
        <f t="shared" si="230"/>
        <v>星霜主动技能1等级4</v>
      </c>
      <c r="J1569" s="1">
        <v>1563</v>
      </c>
      <c r="K1569" s="1" t="e">
        <f>VLOOKUP(H1569,主动技能!$A:$B,2,FALSE)</f>
        <v>#N/A</v>
      </c>
      <c r="L1569" s="1">
        <f>_xlfn.IFNA(VLOOKUP(I1569,主动技能!$A:$B,2,FALSE),0)</f>
        <v>0</v>
      </c>
      <c r="M1569">
        <f t="shared" si="232"/>
        <v>9</v>
      </c>
      <c r="N1569" s="1" t="s">
        <v>249</v>
      </c>
      <c r="O1569" s="1">
        <f t="shared" si="216"/>
        <v>177</v>
      </c>
      <c r="P1569" s="1" t="s">
        <v>250</v>
      </c>
      <c r="Q1569" s="1" t="s">
        <v>250</v>
      </c>
    </row>
    <row r="1570" spans="2:17" x14ac:dyDescent="0.15">
      <c r="B1570" s="8" t="str">
        <f>VLOOKUP(G1570,角色!A:B,2,FALSE)</f>
        <v>星霜</v>
      </c>
      <c r="C1570" s="8" t="str">
        <f t="shared" si="227"/>
        <v>主动技能1</v>
      </c>
      <c r="D1570" s="8">
        <f t="shared" si="219"/>
        <v>4</v>
      </c>
      <c r="E1570" s="8">
        <f t="shared" si="220"/>
        <v>5</v>
      </c>
      <c r="F1570" s="8">
        <f t="shared" si="231"/>
        <v>1</v>
      </c>
      <c r="G1570" s="8">
        <f t="shared" si="228"/>
        <v>27</v>
      </c>
      <c r="H1570" t="str">
        <f t="shared" si="229"/>
        <v>星霜主动技能1等级4</v>
      </c>
      <c r="I1570" t="str">
        <f t="shared" si="230"/>
        <v>星霜主动技能1等级5</v>
      </c>
      <c r="J1570" s="1">
        <v>1564</v>
      </c>
      <c r="K1570" s="1" t="e">
        <f>VLOOKUP(H1570,主动技能!$A:$B,2,FALSE)</f>
        <v>#N/A</v>
      </c>
      <c r="L1570" s="1">
        <f>_xlfn.IFNA(VLOOKUP(I1570,主动技能!$A:$B,2,FALSE),0)</f>
        <v>0</v>
      </c>
      <c r="M1570">
        <f t="shared" si="232"/>
        <v>12</v>
      </c>
      <c r="N1570" s="1" t="s">
        <v>249</v>
      </c>
      <c r="O1570" s="1">
        <f t="shared" si="216"/>
        <v>178</v>
      </c>
      <c r="P1570" s="1" t="s">
        <v>250</v>
      </c>
      <c r="Q1570" s="1" t="s">
        <v>250</v>
      </c>
    </row>
    <row r="1571" spans="2:17" x14ac:dyDescent="0.15">
      <c r="B1571" s="8" t="str">
        <f>VLOOKUP(G1571,角色!A:B,2,FALSE)</f>
        <v>星霜</v>
      </c>
      <c r="C1571" s="8" t="str">
        <f t="shared" si="227"/>
        <v>主动技能1</v>
      </c>
      <c r="D1571" s="8">
        <f t="shared" si="219"/>
        <v>5</v>
      </c>
      <c r="E1571" s="8">
        <f t="shared" si="220"/>
        <v>6</v>
      </c>
      <c r="F1571" s="8">
        <f t="shared" si="231"/>
        <v>1</v>
      </c>
      <c r="G1571" s="8">
        <f t="shared" si="228"/>
        <v>27</v>
      </c>
      <c r="H1571" t="str">
        <f t="shared" si="229"/>
        <v>星霜主动技能1等级5</v>
      </c>
      <c r="I1571" t="str">
        <f t="shared" si="230"/>
        <v>星霜主动技能1等级6</v>
      </c>
      <c r="J1571" s="1">
        <v>1565</v>
      </c>
      <c r="K1571" s="1" t="e">
        <f>VLOOKUP(H1571,主动技能!$A:$B,2,FALSE)</f>
        <v>#N/A</v>
      </c>
      <c r="L1571" s="1">
        <f>_xlfn.IFNA(VLOOKUP(I1571,主动技能!$A:$B,2,FALSE),0)</f>
        <v>0</v>
      </c>
      <c r="M1571">
        <f t="shared" si="232"/>
        <v>15</v>
      </c>
      <c r="N1571" s="1" t="s">
        <v>249</v>
      </c>
      <c r="O1571" s="1">
        <f t="shared" si="216"/>
        <v>179</v>
      </c>
      <c r="P1571" s="1" t="s">
        <v>250</v>
      </c>
      <c r="Q1571" s="1" t="s">
        <v>250</v>
      </c>
    </row>
    <row r="1572" spans="2:17" x14ac:dyDescent="0.15">
      <c r="B1572" s="8" t="str">
        <f>VLOOKUP(G1572,角色!A:B,2,FALSE)</f>
        <v>星霜</v>
      </c>
      <c r="C1572" s="8" t="str">
        <f t="shared" si="227"/>
        <v>主动技能1</v>
      </c>
      <c r="D1572" s="8">
        <f t="shared" si="219"/>
        <v>6</v>
      </c>
      <c r="E1572" s="8">
        <f t="shared" si="220"/>
        <v>7</v>
      </c>
      <c r="F1572" s="8">
        <f t="shared" si="231"/>
        <v>1</v>
      </c>
      <c r="G1572" s="8">
        <f t="shared" si="228"/>
        <v>27</v>
      </c>
      <c r="H1572" t="str">
        <f t="shared" si="229"/>
        <v>星霜主动技能1等级6</v>
      </c>
      <c r="I1572" t="str">
        <f t="shared" si="230"/>
        <v>星霜主动技能1等级7</v>
      </c>
      <c r="J1572" s="1">
        <v>1566</v>
      </c>
      <c r="K1572" s="1" t="e">
        <f>VLOOKUP(H1572,主动技能!$A:$B,2,FALSE)</f>
        <v>#N/A</v>
      </c>
      <c r="L1572" s="1">
        <f>_xlfn.IFNA(VLOOKUP(I1572,主动技能!$A:$B,2,FALSE),0)</f>
        <v>0</v>
      </c>
      <c r="M1572">
        <f t="shared" si="232"/>
        <v>18</v>
      </c>
      <c r="N1572" s="1" t="s">
        <v>249</v>
      </c>
      <c r="O1572" s="1">
        <f t="shared" si="216"/>
        <v>180</v>
      </c>
      <c r="P1572" s="1" t="s">
        <v>250</v>
      </c>
      <c r="Q1572" s="1" t="s">
        <v>250</v>
      </c>
    </row>
    <row r="1573" spans="2:17" x14ac:dyDescent="0.15">
      <c r="B1573" s="8" t="str">
        <f>VLOOKUP(G1573,角色!A:B,2,FALSE)</f>
        <v>星霜</v>
      </c>
      <c r="C1573" s="8" t="str">
        <f t="shared" si="227"/>
        <v>主动技能1</v>
      </c>
      <c r="D1573" s="8">
        <f t="shared" si="219"/>
        <v>7</v>
      </c>
      <c r="E1573" s="8">
        <f t="shared" si="220"/>
        <v>8</v>
      </c>
      <c r="F1573" s="8">
        <f t="shared" si="231"/>
        <v>1</v>
      </c>
      <c r="G1573" s="8">
        <f t="shared" si="228"/>
        <v>27</v>
      </c>
      <c r="H1573" t="str">
        <f t="shared" si="229"/>
        <v>星霜主动技能1等级7</v>
      </c>
      <c r="I1573" t="str">
        <f t="shared" si="230"/>
        <v>星霜主动技能1等级8</v>
      </c>
      <c r="J1573" s="1">
        <v>1567</v>
      </c>
      <c r="K1573" s="1" t="e">
        <f>VLOOKUP(H1573,主动技能!$A:$B,2,FALSE)</f>
        <v>#N/A</v>
      </c>
      <c r="L1573" s="1">
        <f>_xlfn.IFNA(VLOOKUP(I1573,主动技能!$A:$B,2,FALSE),0)</f>
        <v>0</v>
      </c>
      <c r="M1573">
        <f t="shared" si="232"/>
        <v>21</v>
      </c>
      <c r="N1573" s="1" t="s">
        <v>249</v>
      </c>
      <c r="O1573" s="1">
        <f t="shared" si="216"/>
        <v>181</v>
      </c>
      <c r="P1573" s="1" t="s">
        <v>250</v>
      </c>
      <c r="Q1573" s="1" t="s">
        <v>250</v>
      </c>
    </row>
    <row r="1574" spans="2:17" x14ac:dyDescent="0.15">
      <c r="B1574" s="8" t="str">
        <f>VLOOKUP(G1574,角色!A:B,2,FALSE)</f>
        <v>星霜</v>
      </c>
      <c r="C1574" s="8" t="str">
        <f t="shared" si="227"/>
        <v>主动技能1</v>
      </c>
      <c r="D1574" s="8">
        <f t="shared" si="219"/>
        <v>8</v>
      </c>
      <c r="E1574" s="8">
        <f t="shared" si="220"/>
        <v>9</v>
      </c>
      <c r="F1574" s="8">
        <f t="shared" si="231"/>
        <v>1</v>
      </c>
      <c r="G1574" s="8">
        <f t="shared" si="228"/>
        <v>27</v>
      </c>
      <c r="H1574" t="str">
        <f t="shared" si="229"/>
        <v>星霜主动技能1等级8</v>
      </c>
      <c r="I1574" t="str">
        <f t="shared" si="230"/>
        <v>星霜主动技能1等级9</v>
      </c>
      <c r="J1574" s="1">
        <v>1568</v>
      </c>
      <c r="K1574" s="1" t="e">
        <f>VLOOKUP(H1574,主动技能!$A:$B,2,FALSE)</f>
        <v>#N/A</v>
      </c>
      <c r="L1574" s="1">
        <f>_xlfn.IFNA(VLOOKUP(I1574,主动技能!$A:$B,2,FALSE),0)</f>
        <v>0</v>
      </c>
      <c r="M1574">
        <f t="shared" si="232"/>
        <v>24</v>
      </c>
      <c r="N1574" s="1" t="s">
        <v>249</v>
      </c>
      <c r="O1574" s="1">
        <f t="shared" si="216"/>
        <v>182</v>
      </c>
      <c r="P1574" s="1" t="s">
        <v>250</v>
      </c>
      <c r="Q1574" s="1" t="s">
        <v>250</v>
      </c>
    </row>
    <row r="1575" spans="2:17" x14ac:dyDescent="0.15">
      <c r="B1575" s="8" t="str">
        <f>VLOOKUP(G1575,角色!A:B,2,FALSE)</f>
        <v>星霜</v>
      </c>
      <c r="C1575" s="8" t="str">
        <f t="shared" si="227"/>
        <v>主动技能1</v>
      </c>
      <c r="D1575" s="8">
        <f t="shared" si="219"/>
        <v>9</v>
      </c>
      <c r="E1575" s="8">
        <f t="shared" si="220"/>
        <v>10</v>
      </c>
      <c r="F1575" s="8">
        <f t="shared" si="231"/>
        <v>1</v>
      </c>
      <c r="G1575" s="8">
        <f t="shared" si="228"/>
        <v>27</v>
      </c>
      <c r="H1575" t="str">
        <f t="shared" si="229"/>
        <v>星霜主动技能1等级9</v>
      </c>
      <c r="I1575" t="str">
        <f t="shared" si="230"/>
        <v>星霜主动技能1等级10</v>
      </c>
      <c r="J1575" s="1">
        <v>1569</v>
      </c>
      <c r="K1575" s="1" t="e">
        <f>VLOOKUP(H1575,主动技能!$A:$B,2,FALSE)</f>
        <v>#N/A</v>
      </c>
      <c r="L1575" s="1">
        <f>_xlfn.IFNA(VLOOKUP(I1575,主动技能!$A:$B,2,FALSE),0)</f>
        <v>0</v>
      </c>
      <c r="M1575">
        <f t="shared" si="232"/>
        <v>27</v>
      </c>
      <c r="N1575" s="1" t="s">
        <v>249</v>
      </c>
      <c r="O1575" s="1">
        <f t="shared" si="216"/>
        <v>183</v>
      </c>
      <c r="P1575" s="1" t="s">
        <v>250</v>
      </c>
      <c r="Q1575" s="1" t="s">
        <v>250</v>
      </c>
    </row>
    <row r="1576" spans="2:17" x14ac:dyDescent="0.15">
      <c r="B1576" s="8" t="str">
        <f>VLOOKUP(G1576,角色!A:B,2,FALSE)</f>
        <v>星霜</v>
      </c>
      <c r="C1576" s="8" t="str">
        <f t="shared" si="227"/>
        <v>主动技能1</v>
      </c>
      <c r="D1576" s="8">
        <f t="shared" si="219"/>
        <v>10</v>
      </c>
      <c r="E1576" s="8">
        <f t="shared" si="220"/>
        <v>11</v>
      </c>
      <c r="F1576" s="8">
        <f t="shared" si="231"/>
        <v>1</v>
      </c>
      <c r="G1576" s="8">
        <f t="shared" si="228"/>
        <v>27</v>
      </c>
      <c r="H1576" t="str">
        <f t="shared" si="229"/>
        <v>星霜主动技能1等级10</v>
      </c>
      <c r="I1576" t="str">
        <f t="shared" si="230"/>
        <v>星霜主动技能1等级11</v>
      </c>
      <c r="J1576" s="1">
        <v>1570</v>
      </c>
      <c r="K1576" s="1" t="e">
        <f>VLOOKUP(H1576,主动技能!$A:$B,2,FALSE)</f>
        <v>#N/A</v>
      </c>
      <c r="L1576" s="1">
        <f>_xlfn.IFNA(VLOOKUP(I1576,主动技能!$A:$B,2,FALSE),0)</f>
        <v>0</v>
      </c>
      <c r="M1576">
        <f t="shared" si="232"/>
        <v>30</v>
      </c>
      <c r="N1576" s="1" t="s">
        <v>249</v>
      </c>
      <c r="O1576" s="1">
        <f t="shared" si="216"/>
        <v>184</v>
      </c>
      <c r="P1576" s="1" t="s">
        <v>250</v>
      </c>
      <c r="Q1576" s="1" t="s">
        <v>250</v>
      </c>
    </row>
    <row r="1577" spans="2:17" x14ac:dyDescent="0.15">
      <c r="B1577" s="8" t="str">
        <f>VLOOKUP(G1577,角色!A:B,2,FALSE)</f>
        <v>星霜</v>
      </c>
      <c r="C1577" s="8" t="str">
        <f t="shared" si="227"/>
        <v>主动技能1</v>
      </c>
      <c r="D1577" s="8">
        <f t="shared" si="219"/>
        <v>11</v>
      </c>
      <c r="E1577" s="8">
        <f t="shared" si="220"/>
        <v>12</v>
      </c>
      <c r="F1577" s="8">
        <f t="shared" si="231"/>
        <v>1</v>
      </c>
      <c r="G1577" s="8">
        <f t="shared" si="228"/>
        <v>27</v>
      </c>
      <c r="H1577" t="str">
        <f t="shared" si="229"/>
        <v>星霜主动技能1等级11</v>
      </c>
      <c r="I1577" t="str">
        <f t="shared" si="230"/>
        <v>星霜主动技能1等级12</v>
      </c>
      <c r="J1577" s="1">
        <v>1571</v>
      </c>
      <c r="K1577" s="1" t="e">
        <f>VLOOKUP(H1577,主动技能!$A:$B,2,FALSE)</f>
        <v>#N/A</v>
      </c>
      <c r="L1577" s="1">
        <f>_xlfn.IFNA(VLOOKUP(I1577,主动技能!$A:$B,2,FALSE),0)</f>
        <v>0</v>
      </c>
      <c r="M1577">
        <f t="shared" si="232"/>
        <v>33</v>
      </c>
      <c r="N1577" s="1" t="s">
        <v>249</v>
      </c>
      <c r="O1577" s="1">
        <f t="shared" si="216"/>
        <v>185</v>
      </c>
      <c r="P1577" s="1" t="s">
        <v>250</v>
      </c>
      <c r="Q1577" s="1" t="s">
        <v>250</v>
      </c>
    </row>
    <row r="1578" spans="2:17" x14ac:dyDescent="0.15">
      <c r="B1578" s="8" t="str">
        <f>VLOOKUP(G1578,角色!A:B,2,FALSE)</f>
        <v>星霜</v>
      </c>
      <c r="C1578" s="8" t="str">
        <f t="shared" si="227"/>
        <v>主动技能1</v>
      </c>
      <c r="D1578" s="8">
        <f t="shared" si="219"/>
        <v>12</v>
      </c>
      <c r="E1578" s="8">
        <f t="shared" si="220"/>
        <v>13</v>
      </c>
      <c r="F1578" s="8">
        <f t="shared" si="231"/>
        <v>1</v>
      </c>
      <c r="G1578" s="8">
        <f t="shared" si="228"/>
        <v>27</v>
      </c>
      <c r="H1578" t="str">
        <f t="shared" si="229"/>
        <v>星霜主动技能1等级12</v>
      </c>
      <c r="I1578" t="str">
        <f t="shared" si="230"/>
        <v>星霜主动技能1等级13</v>
      </c>
      <c r="J1578" s="1">
        <v>1572</v>
      </c>
      <c r="K1578" s="1" t="e">
        <f>VLOOKUP(H1578,主动技能!$A:$B,2,FALSE)</f>
        <v>#N/A</v>
      </c>
      <c r="L1578" s="1">
        <f>_xlfn.IFNA(VLOOKUP(I1578,主动技能!$A:$B,2,FALSE),0)</f>
        <v>0</v>
      </c>
      <c r="M1578">
        <f t="shared" si="232"/>
        <v>36</v>
      </c>
      <c r="N1578" s="1" t="s">
        <v>249</v>
      </c>
      <c r="O1578" s="1">
        <f t="shared" si="216"/>
        <v>186</v>
      </c>
      <c r="P1578" s="1" t="s">
        <v>250</v>
      </c>
      <c r="Q1578" s="1" t="s">
        <v>250</v>
      </c>
    </row>
    <row r="1579" spans="2:17" x14ac:dyDescent="0.15">
      <c r="B1579" s="8" t="str">
        <f>VLOOKUP(G1579,角色!A:B,2,FALSE)</f>
        <v>星霜</v>
      </c>
      <c r="C1579" s="8" t="str">
        <f t="shared" si="227"/>
        <v>主动技能1</v>
      </c>
      <c r="D1579" s="8">
        <f t="shared" si="219"/>
        <v>13</v>
      </c>
      <c r="E1579" s="8">
        <f t="shared" si="220"/>
        <v>14</v>
      </c>
      <c r="F1579" s="8">
        <f t="shared" si="231"/>
        <v>1</v>
      </c>
      <c r="G1579" s="8">
        <f t="shared" si="228"/>
        <v>27</v>
      </c>
      <c r="H1579" t="str">
        <f t="shared" si="229"/>
        <v>星霜主动技能1等级13</v>
      </c>
      <c r="I1579" t="str">
        <f t="shared" si="230"/>
        <v>星霜主动技能1等级14</v>
      </c>
      <c r="J1579" s="1">
        <v>1573</v>
      </c>
      <c r="K1579" s="1" t="e">
        <f>VLOOKUP(H1579,主动技能!$A:$B,2,FALSE)</f>
        <v>#N/A</v>
      </c>
      <c r="L1579" s="1">
        <f>_xlfn.IFNA(VLOOKUP(I1579,主动技能!$A:$B,2,FALSE),0)</f>
        <v>0</v>
      </c>
      <c r="M1579">
        <f t="shared" si="232"/>
        <v>39</v>
      </c>
      <c r="N1579" s="1" t="s">
        <v>249</v>
      </c>
      <c r="O1579" s="1">
        <f t="shared" ref="O1579:O1626" si="233">O1480</f>
        <v>187</v>
      </c>
      <c r="P1579" s="1" t="s">
        <v>250</v>
      </c>
      <c r="Q1579" s="1" t="s">
        <v>250</v>
      </c>
    </row>
    <row r="1580" spans="2:17" x14ac:dyDescent="0.15">
      <c r="B1580" s="8" t="str">
        <f>VLOOKUP(G1580,角色!A:B,2,FALSE)</f>
        <v>星霜</v>
      </c>
      <c r="C1580" s="8" t="str">
        <f t="shared" si="227"/>
        <v>主动技能1</v>
      </c>
      <c r="D1580" s="8">
        <f t="shared" si="219"/>
        <v>14</v>
      </c>
      <c r="E1580" s="8">
        <f t="shared" si="220"/>
        <v>15</v>
      </c>
      <c r="F1580" s="8">
        <f t="shared" si="231"/>
        <v>1</v>
      </c>
      <c r="G1580" s="8">
        <f t="shared" si="228"/>
        <v>27</v>
      </c>
      <c r="H1580" t="str">
        <f t="shared" si="229"/>
        <v>星霜主动技能1等级14</v>
      </c>
      <c r="I1580" t="str">
        <f t="shared" si="230"/>
        <v>星霜主动技能1等级15</v>
      </c>
      <c r="J1580" s="1">
        <v>1574</v>
      </c>
      <c r="K1580" s="1" t="e">
        <f>VLOOKUP(H1580,主动技能!$A:$B,2,FALSE)</f>
        <v>#N/A</v>
      </c>
      <c r="L1580" s="1">
        <f>_xlfn.IFNA(VLOOKUP(I1580,主动技能!$A:$B,2,FALSE),0)</f>
        <v>0</v>
      </c>
      <c r="M1580">
        <f t="shared" si="232"/>
        <v>42</v>
      </c>
      <c r="N1580" s="1" t="s">
        <v>249</v>
      </c>
      <c r="O1580" s="1">
        <f t="shared" si="233"/>
        <v>188</v>
      </c>
      <c r="P1580" s="1" t="s">
        <v>250</v>
      </c>
      <c r="Q1580" s="1" t="s">
        <v>250</v>
      </c>
    </row>
    <row r="1581" spans="2:17" x14ac:dyDescent="0.15">
      <c r="B1581" s="8" t="str">
        <f>VLOOKUP(G1581,角色!A:B,2,FALSE)</f>
        <v>星霜</v>
      </c>
      <c r="C1581" s="8" t="str">
        <f t="shared" si="227"/>
        <v>主动技能1</v>
      </c>
      <c r="D1581" s="8">
        <f t="shared" si="219"/>
        <v>15</v>
      </c>
      <c r="E1581" s="8">
        <f t="shared" si="220"/>
        <v>16</v>
      </c>
      <c r="F1581" s="8">
        <f t="shared" si="231"/>
        <v>1</v>
      </c>
      <c r="G1581" s="8">
        <f t="shared" si="228"/>
        <v>27</v>
      </c>
      <c r="H1581" t="str">
        <f t="shared" si="229"/>
        <v>星霜主动技能1等级15</v>
      </c>
      <c r="I1581" t="str">
        <f t="shared" si="230"/>
        <v>星霜主动技能1等级16</v>
      </c>
      <c r="J1581" s="1">
        <v>1575</v>
      </c>
      <c r="K1581" s="1" t="e">
        <f>VLOOKUP(H1581,主动技能!$A:$B,2,FALSE)</f>
        <v>#N/A</v>
      </c>
      <c r="L1581" s="1">
        <f>_xlfn.IFNA(VLOOKUP(I1581,主动技能!$A:$B,2,FALSE),0)</f>
        <v>0</v>
      </c>
      <c r="M1581">
        <f t="shared" si="232"/>
        <v>45</v>
      </c>
      <c r="N1581" s="1" t="s">
        <v>249</v>
      </c>
      <c r="O1581" s="1">
        <f t="shared" si="233"/>
        <v>189</v>
      </c>
      <c r="P1581" s="1" t="s">
        <v>250</v>
      </c>
      <c r="Q1581" s="1" t="s">
        <v>250</v>
      </c>
    </row>
    <row r="1582" spans="2:17" x14ac:dyDescent="0.15">
      <c r="B1582" s="8" t="str">
        <f>VLOOKUP(G1582,角色!A:B,2,FALSE)</f>
        <v>星霜</v>
      </c>
      <c r="C1582" s="8" t="str">
        <f t="shared" si="227"/>
        <v>主动技能1</v>
      </c>
      <c r="D1582" s="8">
        <f t="shared" si="219"/>
        <v>16</v>
      </c>
      <c r="E1582" s="8">
        <f t="shared" si="220"/>
        <v>17</v>
      </c>
      <c r="F1582" s="8">
        <f t="shared" si="231"/>
        <v>1</v>
      </c>
      <c r="G1582" s="8">
        <f t="shared" si="228"/>
        <v>27</v>
      </c>
      <c r="H1582" t="str">
        <f t="shared" si="229"/>
        <v>星霜主动技能1等级16</v>
      </c>
      <c r="I1582" t="str">
        <f t="shared" si="230"/>
        <v>星霜主动技能1等级17</v>
      </c>
      <c r="J1582" s="1">
        <v>1576</v>
      </c>
      <c r="K1582" s="1" t="e">
        <f>VLOOKUP(H1582,主动技能!$A:$B,2,FALSE)</f>
        <v>#N/A</v>
      </c>
      <c r="L1582" s="1">
        <f>_xlfn.IFNA(VLOOKUP(I1582,主动技能!$A:$B,2,FALSE),0)</f>
        <v>0</v>
      </c>
      <c r="M1582">
        <f t="shared" si="232"/>
        <v>48</v>
      </c>
      <c r="N1582" s="1" t="s">
        <v>249</v>
      </c>
      <c r="O1582" s="1">
        <f t="shared" si="233"/>
        <v>190</v>
      </c>
      <c r="P1582" s="1" t="s">
        <v>250</v>
      </c>
      <c r="Q1582" s="1" t="s">
        <v>250</v>
      </c>
    </row>
    <row r="1583" spans="2:17" x14ac:dyDescent="0.15">
      <c r="B1583" s="8" t="str">
        <f>VLOOKUP(G1583,角色!A:B,2,FALSE)</f>
        <v>星霜</v>
      </c>
      <c r="C1583" s="8" t="str">
        <f t="shared" si="227"/>
        <v>主动技能1</v>
      </c>
      <c r="D1583" s="8">
        <f t="shared" si="219"/>
        <v>17</v>
      </c>
      <c r="E1583" s="8">
        <f t="shared" si="220"/>
        <v>18</v>
      </c>
      <c r="F1583" s="8">
        <f t="shared" si="231"/>
        <v>1</v>
      </c>
      <c r="G1583" s="8">
        <f t="shared" si="228"/>
        <v>27</v>
      </c>
      <c r="H1583" t="str">
        <f t="shared" si="229"/>
        <v>星霜主动技能1等级17</v>
      </c>
      <c r="I1583" t="str">
        <f t="shared" si="230"/>
        <v>星霜主动技能1等级18</v>
      </c>
      <c r="J1583" s="1">
        <v>1577</v>
      </c>
      <c r="K1583" s="1" t="e">
        <f>VLOOKUP(H1583,主动技能!$A:$B,2,FALSE)</f>
        <v>#N/A</v>
      </c>
      <c r="L1583" s="1">
        <f>_xlfn.IFNA(VLOOKUP(I1583,主动技能!$A:$B,2,FALSE),0)</f>
        <v>0</v>
      </c>
      <c r="M1583">
        <f t="shared" si="232"/>
        <v>51</v>
      </c>
      <c r="N1583" s="1" t="s">
        <v>249</v>
      </c>
      <c r="O1583" s="1">
        <f t="shared" si="233"/>
        <v>191</v>
      </c>
      <c r="P1583" s="1" t="s">
        <v>250</v>
      </c>
      <c r="Q1583" s="1" t="s">
        <v>250</v>
      </c>
    </row>
    <row r="1584" spans="2:17" x14ac:dyDescent="0.15">
      <c r="B1584" s="8" t="str">
        <f>VLOOKUP(G1584,角色!A:B,2,FALSE)</f>
        <v>星霜</v>
      </c>
      <c r="C1584" s="8" t="str">
        <f t="shared" si="227"/>
        <v>主动技能1</v>
      </c>
      <c r="D1584" s="8">
        <f t="shared" si="219"/>
        <v>18</v>
      </c>
      <c r="E1584" s="8">
        <f t="shared" si="220"/>
        <v>19</v>
      </c>
      <c r="F1584" s="8">
        <f t="shared" si="231"/>
        <v>1</v>
      </c>
      <c r="G1584" s="8">
        <f t="shared" si="228"/>
        <v>27</v>
      </c>
      <c r="H1584" t="str">
        <f t="shared" si="229"/>
        <v>星霜主动技能1等级18</v>
      </c>
      <c r="I1584" t="str">
        <f t="shared" si="230"/>
        <v>星霜主动技能1等级19</v>
      </c>
      <c r="J1584" s="1">
        <v>1578</v>
      </c>
      <c r="K1584" s="1" t="e">
        <f>VLOOKUP(H1584,主动技能!$A:$B,2,FALSE)</f>
        <v>#N/A</v>
      </c>
      <c r="L1584" s="1">
        <f>_xlfn.IFNA(VLOOKUP(I1584,主动技能!$A:$B,2,FALSE),0)</f>
        <v>0</v>
      </c>
      <c r="M1584">
        <f t="shared" si="232"/>
        <v>54</v>
      </c>
      <c r="N1584" s="1" t="s">
        <v>249</v>
      </c>
      <c r="O1584" s="1">
        <f t="shared" si="233"/>
        <v>192</v>
      </c>
      <c r="P1584" s="1" t="s">
        <v>250</v>
      </c>
      <c r="Q1584" s="1" t="s">
        <v>250</v>
      </c>
    </row>
    <row r="1585" spans="2:17" x14ac:dyDescent="0.15">
      <c r="B1585" s="8" t="str">
        <f>VLOOKUP(G1585,角色!A:B,2,FALSE)</f>
        <v>星霜</v>
      </c>
      <c r="C1585" s="8" t="str">
        <f t="shared" si="227"/>
        <v>主动技能1</v>
      </c>
      <c r="D1585" s="8">
        <f t="shared" si="219"/>
        <v>19</v>
      </c>
      <c r="E1585" s="8">
        <f t="shared" si="220"/>
        <v>20</v>
      </c>
      <c r="F1585" s="8">
        <f t="shared" si="231"/>
        <v>1</v>
      </c>
      <c r="G1585" s="8">
        <f t="shared" si="228"/>
        <v>27</v>
      </c>
      <c r="H1585" t="str">
        <f t="shared" si="229"/>
        <v>星霜主动技能1等级19</v>
      </c>
      <c r="I1585" t="str">
        <f t="shared" si="230"/>
        <v>星霜主动技能1等级20</v>
      </c>
      <c r="J1585" s="1">
        <v>1579</v>
      </c>
      <c r="K1585" s="1" t="e">
        <f>VLOOKUP(H1585,主动技能!$A:$B,2,FALSE)</f>
        <v>#N/A</v>
      </c>
      <c r="L1585" s="1">
        <f>_xlfn.IFNA(VLOOKUP(I1585,主动技能!$A:$B,2,FALSE),0)</f>
        <v>0</v>
      </c>
      <c r="M1585">
        <f t="shared" si="232"/>
        <v>57</v>
      </c>
      <c r="N1585" s="1" t="s">
        <v>249</v>
      </c>
      <c r="O1585" s="1">
        <f t="shared" si="233"/>
        <v>193</v>
      </c>
      <c r="P1585" s="1" t="s">
        <v>250</v>
      </c>
      <c r="Q1585" s="1" t="s">
        <v>250</v>
      </c>
    </row>
    <row r="1586" spans="2:17" x14ac:dyDescent="0.15">
      <c r="B1586" s="8" t="str">
        <f>VLOOKUP(G1586,角色!A:B,2,FALSE)</f>
        <v>星霜</v>
      </c>
      <c r="C1586" s="8" t="str">
        <f t="shared" si="227"/>
        <v>主动技能1</v>
      </c>
      <c r="D1586" s="8">
        <f t="shared" si="219"/>
        <v>20</v>
      </c>
      <c r="E1586" s="8">
        <f t="shared" si="220"/>
        <v>21</v>
      </c>
      <c r="F1586" s="8">
        <f t="shared" si="231"/>
        <v>1</v>
      </c>
      <c r="G1586" s="8">
        <f t="shared" si="228"/>
        <v>27</v>
      </c>
      <c r="H1586" t="str">
        <f t="shared" si="229"/>
        <v>星霜主动技能1等级20</v>
      </c>
      <c r="I1586" t="str">
        <f t="shared" si="230"/>
        <v>星霜主动技能1等级21</v>
      </c>
      <c r="J1586" s="1">
        <v>1580</v>
      </c>
      <c r="K1586" s="1" t="e">
        <f>VLOOKUP(H1586,主动技能!$A:$B,2,FALSE)</f>
        <v>#N/A</v>
      </c>
      <c r="L1586" s="1">
        <f>_xlfn.IFNA(VLOOKUP(I1586,主动技能!$A:$B,2,FALSE),0)</f>
        <v>0</v>
      </c>
      <c r="M1586">
        <f t="shared" si="232"/>
        <v>60</v>
      </c>
      <c r="N1586" s="1" t="s">
        <v>249</v>
      </c>
      <c r="O1586" s="1">
        <f t="shared" si="233"/>
        <v>194</v>
      </c>
      <c r="P1586" s="1" t="s">
        <v>250</v>
      </c>
      <c r="Q1586" s="1" t="s">
        <v>250</v>
      </c>
    </row>
    <row r="1587" spans="2:17" x14ac:dyDescent="0.15">
      <c r="B1587" s="8" t="str">
        <f>VLOOKUP(G1587,角色!A:B,2,FALSE)</f>
        <v>星霜</v>
      </c>
      <c r="C1587" s="8" t="str">
        <f t="shared" si="227"/>
        <v>主动技能2</v>
      </c>
      <c r="D1587" s="8">
        <f t="shared" si="219"/>
        <v>1</v>
      </c>
      <c r="E1587" s="8">
        <f t="shared" si="220"/>
        <v>2</v>
      </c>
      <c r="F1587" s="8">
        <f t="shared" si="231"/>
        <v>2</v>
      </c>
      <c r="G1587" s="8">
        <f t="shared" si="228"/>
        <v>27</v>
      </c>
      <c r="H1587" t="str">
        <f t="shared" si="229"/>
        <v>星霜主动技能2等级1</v>
      </c>
      <c r="I1587" t="str">
        <f t="shared" si="230"/>
        <v>星霜主动技能2等级2</v>
      </c>
      <c r="J1587" s="1">
        <v>1581</v>
      </c>
      <c r="K1587" s="1" t="e">
        <f>VLOOKUP(H1587,主动技能!$A:$B,2,FALSE)</f>
        <v>#N/A</v>
      </c>
      <c r="L1587" s="1">
        <f>_xlfn.IFNA(VLOOKUP(I1587,主动技能!$A:$B,2,FALSE),0)</f>
        <v>0</v>
      </c>
      <c r="M1587">
        <f t="shared" si="232"/>
        <v>3</v>
      </c>
      <c r="N1587" s="1" t="s">
        <v>249</v>
      </c>
      <c r="O1587" s="1">
        <f t="shared" si="233"/>
        <v>195</v>
      </c>
      <c r="P1587" s="1" t="s">
        <v>250</v>
      </c>
      <c r="Q1587" s="1" t="s">
        <v>250</v>
      </c>
    </row>
    <row r="1588" spans="2:17" x14ac:dyDescent="0.15">
      <c r="B1588" s="8" t="str">
        <f>VLOOKUP(G1588,角色!A:B,2,FALSE)</f>
        <v>星霜</v>
      </c>
      <c r="C1588" s="8" t="str">
        <f t="shared" si="227"/>
        <v>主动技能2</v>
      </c>
      <c r="D1588" s="8">
        <f t="shared" si="219"/>
        <v>2</v>
      </c>
      <c r="E1588" s="8">
        <f t="shared" si="220"/>
        <v>3</v>
      </c>
      <c r="F1588" s="8">
        <f t="shared" si="231"/>
        <v>2</v>
      </c>
      <c r="G1588" s="8">
        <f t="shared" si="228"/>
        <v>27</v>
      </c>
      <c r="H1588" t="str">
        <f t="shared" si="229"/>
        <v>星霜主动技能2等级2</v>
      </c>
      <c r="I1588" t="str">
        <f t="shared" si="230"/>
        <v>星霜主动技能2等级3</v>
      </c>
      <c r="J1588" s="1">
        <v>1582</v>
      </c>
      <c r="K1588" s="1" t="e">
        <f>VLOOKUP(H1588,主动技能!$A:$B,2,FALSE)</f>
        <v>#N/A</v>
      </c>
      <c r="L1588" s="1">
        <f>_xlfn.IFNA(VLOOKUP(I1588,主动技能!$A:$B,2,FALSE),0)</f>
        <v>0</v>
      </c>
      <c r="M1588">
        <f t="shared" si="232"/>
        <v>6</v>
      </c>
      <c r="N1588" s="1" t="s">
        <v>249</v>
      </c>
      <c r="O1588" s="1">
        <f t="shared" si="233"/>
        <v>196</v>
      </c>
      <c r="P1588" s="1" t="s">
        <v>250</v>
      </c>
      <c r="Q1588" s="1" t="s">
        <v>250</v>
      </c>
    </row>
    <row r="1589" spans="2:17" x14ac:dyDescent="0.15">
      <c r="B1589" s="8" t="str">
        <f>VLOOKUP(G1589,角色!A:B,2,FALSE)</f>
        <v>星霜</v>
      </c>
      <c r="C1589" s="8" t="str">
        <f t="shared" si="227"/>
        <v>主动技能2</v>
      </c>
      <c r="D1589" s="8">
        <f t="shared" si="219"/>
        <v>3</v>
      </c>
      <c r="E1589" s="8">
        <f t="shared" si="220"/>
        <v>4</v>
      </c>
      <c r="F1589" s="8">
        <f t="shared" si="231"/>
        <v>2</v>
      </c>
      <c r="G1589" s="8">
        <f t="shared" si="228"/>
        <v>27</v>
      </c>
      <c r="H1589" t="str">
        <f t="shared" si="229"/>
        <v>星霜主动技能2等级3</v>
      </c>
      <c r="I1589" t="str">
        <f t="shared" si="230"/>
        <v>星霜主动技能2等级4</v>
      </c>
      <c r="J1589" s="1">
        <v>1583</v>
      </c>
      <c r="K1589" s="1" t="e">
        <f>VLOOKUP(H1589,主动技能!$A:$B,2,FALSE)</f>
        <v>#N/A</v>
      </c>
      <c r="L1589" s="1">
        <f>_xlfn.IFNA(VLOOKUP(I1589,主动技能!$A:$B,2,FALSE),0)</f>
        <v>0</v>
      </c>
      <c r="M1589">
        <f t="shared" si="232"/>
        <v>9</v>
      </c>
      <c r="N1589" s="1" t="s">
        <v>249</v>
      </c>
      <c r="O1589" s="1">
        <f t="shared" si="233"/>
        <v>197</v>
      </c>
      <c r="P1589" s="1" t="s">
        <v>250</v>
      </c>
      <c r="Q1589" s="1" t="s">
        <v>250</v>
      </c>
    </row>
    <row r="1590" spans="2:17" x14ac:dyDescent="0.15">
      <c r="B1590" s="8" t="str">
        <f>VLOOKUP(G1590,角色!A:B,2,FALSE)</f>
        <v>星霜</v>
      </c>
      <c r="C1590" s="8" t="str">
        <f t="shared" si="227"/>
        <v>主动技能2</v>
      </c>
      <c r="D1590" s="8">
        <f t="shared" si="219"/>
        <v>4</v>
      </c>
      <c r="E1590" s="8">
        <f t="shared" si="220"/>
        <v>5</v>
      </c>
      <c r="F1590" s="8">
        <f t="shared" si="231"/>
        <v>2</v>
      </c>
      <c r="G1590" s="8">
        <f t="shared" si="228"/>
        <v>27</v>
      </c>
      <c r="H1590" t="str">
        <f t="shared" si="229"/>
        <v>星霜主动技能2等级4</v>
      </c>
      <c r="I1590" t="str">
        <f t="shared" si="230"/>
        <v>星霜主动技能2等级5</v>
      </c>
      <c r="J1590" s="1">
        <v>1584</v>
      </c>
      <c r="K1590" s="1" t="e">
        <f>VLOOKUP(H1590,主动技能!$A:$B,2,FALSE)</f>
        <v>#N/A</v>
      </c>
      <c r="L1590" s="1">
        <f>_xlfn.IFNA(VLOOKUP(I1590,主动技能!$A:$B,2,FALSE),0)</f>
        <v>0</v>
      </c>
      <c r="M1590">
        <f t="shared" si="232"/>
        <v>12</v>
      </c>
      <c r="N1590" s="1" t="s">
        <v>249</v>
      </c>
      <c r="O1590" s="1">
        <f t="shared" si="233"/>
        <v>198</v>
      </c>
      <c r="P1590" s="1" t="s">
        <v>250</v>
      </c>
      <c r="Q1590" s="1" t="s">
        <v>250</v>
      </c>
    </row>
    <row r="1591" spans="2:17" x14ac:dyDescent="0.15">
      <c r="B1591" s="8" t="str">
        <f>VLOOKUP(G1591,角色!A:B,2,FALSE)</f>
        <v>星霜</v>
      </c>
      <c r="C1591" s="8" t="str">
        <f t="shared" si="227"/>
        <v>主动技能2</v>
      </c>
      <c r="D1591" s="8">
        <f t="shared" si="219"/>
        <v>5</v>
      </c>
      <c r="E1591" s="8">
        <f t="shared" si="220"/>
        <v>6</v>
      </c>
      <c r="F1591" s="8">
        <f t="shared" si="231"/>
        <v>2</v>
      </c>
      <c r="G1591" s="8">
        <f t="shared" si="228"/>
        <v>27</v>
      </c>
      <c r="H1591" t="str">
        <f t="shared" si="229"/>
        <v>星霜主动技能2等级5</v>
      </c>
      <c r="I1591" t="str">
        <f t="shared" si="230"/>
        <v>星霜主动技能2等级6</v>
      </c>
      <c r="J1591" s="1">
        <v>1585</v>
      </c>
      <c r="K1591" s="1" t="e">
        <f>VLOOKUP(H1591,主动技能!$A:$B,2,FALSE)</f>
        <v>#N/A</v>
      </c>
      <c r="L1591" s="1">
        <f>_xlfn.IFNA(VLOOKUP(I1591,主动技能!$A:$B,2,FALSE),0)</f>
        <v>0</v>
      </c>
      <c r="M1591">
        <f t="shared" si="232"/>
        <v>15</v>
      </c>
      <c r="N1591" s="1" t="s">
        <v>249</v>
      </c>
      <c r="O1591" s="1">
        <f t="shared" si="233"/>
        <v>100</v>
      </c>
      <c r="P1591" s="1" t="s">
        <v>250</v>
      </c>
      <c r="Q1591" s="1" t="s">
        <v>250</v>
      </c>
    </row>
    <row r="1592" spans="2:17" x14ac:dyDescent="0.15">
      <c r="B1592" s="8" t="str">
        <f>VLOOKUP(G1592,角色!A:B,2,FALSE)</f>
        <v>星霜</v>
      </c>
      <c r="C1592" s="8" t="str">
        <f t="shared" si="227"/>
        <v>主动技能2</v>
      </c>
      <c r="D1592" s="8">
        <f t="shared" si="219"/>
        <v>6</v>
      </c>
      <c r="E1592" s="8">
        <f t="shared" si="220"/>
        <v>7</v>
      </c>
      <c r="F1592" s="8">
        <f t="shared" si="231"/>
        <v>2</v>
      </c>
      <c r="G1592" s="8">
        <f t="shared" si="228"/>
        <v>27</v>
      </c>
      <c r="H1592" t="str">
        <f t="shared" si="229"/>
        <v>星霜主动技能2等级6</v>
      </c>
      <c r="I1592" t="str">
        <f t="shared" si="230"/>
        <v>星霜主动技能2等级7</v>
      </c>
      <c r="J1592" s="1">
        <v>1586</v>
      </c>
      <c r="K1592" s="1" t="e">
        <f>VLOOKUP(H1592,主动技能!$A:$B,2,FALSE)</f>
        <v>#N/A</v>
      </c>
      <c r="L1592" s="1">
        <f>_xlfn.IFNA(VLOOKUP(I1592,主动技能!$A:$B,2,FALSE),0)</f>
        <v>0</v>
      </c>
      <c r="M1592">
        <f t="shared" si="232"/>
        <v>18</v>
      </c>
      <c r="N1592" s="1" t="s">
        <v>249</v>
      </c>
      <c r="O1592" s="1">
        <f t="shared" si="233"/>
        <v>101</v>
      </c>
      <c r="P1592" s="1" t="s">
        <v>250</v>
      </c>
      <c r="Q1592" s="1" t="s">
        <v>250</v>
      </c>
    </row>
    <row r="1593" spans="2:17" x14ac:dyDescent="0.15">
      <c r="B1593" s="8" t="str">
        <f>VLOOKUP(G1593,角色!A:B,2,FALSE)</f>
        <v>星霜</v>
      </c>
      <c r="C1593" s="8" t="str">
        <f t="shared" si="227"/>
        <v>主动技能2</v>
      </c>
      <c r="D1593" s="8">
        <f t="shared" si="219"/>
        <v>7</v>
      </c>
      <c r="E1593" s="8">
        <f t="shared" si="220"/>
        <v>8</v>
      </c>
      <c r="F1593" s="8">
        <f t="shared" si="231"/>
        <v>2</v>
      </c>
      <c r="G1593" s="8">
        <f t="shared" si="228"/>
        <v>27</v>
      </c>
      <c r="H1593" t="str">
        <f t="shared" si="229"/>
        <v>星霜主动技能2等级7</v>
      </c>
      <c r="I1593" t="str">
        <f t="shared" si="230"/>
        <v>星霜主动技能2等级8</v>
      </c>
      <c r="J1593" s="1">
        <v>1587</v>
      </c>
      <c r="K1593" s="1" t="e">
        <f>VLOOKUP(H1593,主动技能!$A:$B,2,FALSE)</f>
        <v>#N/A</v>
      </c>
      <c r="L1593" s="1">
        <f>_xlfn.IFNA(VLOOKUP(I1593,主动技能!$A:$B,2,FALSE),0)</f>
        <v>0</v>
      </c>
      <c r="M1593">
        <f t="shared" si="232"/>
        <v>21</v>
      </c>
      <c r="N1593" s="1" t="s">
        <v>249</v>
      </c>
      <c r="O1593" s="1">
        <f t="shared" si="233"/>
        <v>102</v>
      </c>
      <c r="P1593" s="1" t="s">
        <v>250</v>
      </c>
      <c r="Q1593" s="1" t="s">
        <v>250</v>
      </c>
    </row>
    <row r="1594" spans="2:17" x14ac:dyDescent="0.15">
      <c r="B1594" s="8" t="str">
        <f>VLOOKUP(G1594,角色!A:B,2,FALSE)</f>
        <v>星霜</v>
      </c>
      <c r="C1594" s="8" t="str">
        <f t="shared" si="227"/>
        <v>主动技能2</v>
      </c>
      <c r="D1594" s="8">
        <f t="shared" si="219"/>
        <v>8</v>
      </c>
      <c r="E1594" s="8">
        <f t="shared" si="220"/>
        <v>9</v>
      </c>
      <c r="F1594" s="8">
        <f t="shared" si="231"/>
        <v>2</v>
      </c>
      <c r="G1594" s="8">
        <f t="shared" si="228"/>
        <v>27</v>
      </c>
      <c r="H1594" t="str">
        <f t="shared" si="229"/>
        <v>星霜主动技能2等级8</v>
      </c>
      <c r="I1594" t="str">
        <f t="shared" si="230"/>
        <v>星霜主动技能2等级9</v>
      </c>
      <c r="J1594" s="1">
        <v>1588</v>
      </c>
      <c r="K1594" s="1" t="e">
        <f>VLOOKUP(H1594,主动技能!$A:$B,2,FALSE)</f>
        <v>#N/A</v>
      </c>
      <c r="L1594" s="1">
        <f>_xlfn.IFNA(VLOOKUP(I1594,主动技能!$A:$B,2,FALSE),0)</f>
        <v>0</v>
      </c>
      <c r="M1594">
        <f t="shared" si="232"/>
        <v>24</v>
      </c>
      <c r="N1594" s="1" t="s">
        <v>249</v>
      </c>
      <c r="O1594" s="1">
        <f t="shared" si="233"/>
        <v>103</v>
      </c>
      <c r="P1594" s="1" t="s">
        <v>250</v>
      </c>
      <c r="Q1594" s="1" t="s">
        <v>250</v>
      </c>
    </row>
    <row r="1595" spans="2:17" x14ac:dyDescent="0.15">
      <c r="B1595" s="8" t="str">
        <f>VLOOKUP(G1595,角色!A:B,2,FALSE)</f>
        <v>星霜</v>
      </c>
      <c r="C1595" s="8" t="str">
        <f t="shared" si="227"/>
        <v>主动技能2</v>
      </c>
      <c r="D1595" s="8">
        <f t="shared" si="219"/>
        <v>9</v>
      </c>
      <c r="E1595" s="8">
        <f t="shared" si="220"/>
        <v>10</v>
      </c>
      <c r="F1595" s="8">
        <f t="shared" si="231"/>
        <v>2</v>
      </c>
      <c r="G1595" s="8">
        <f t="shared" si="228"/>
        <v>27</v>
      </c>
      <c r="H1595" t="str">
        <f t="shared" si="229"/>
        <v>星霜主动技能2等级9</v>
      </c>
      <c r="I1595" t="str">
        <f t="shared" si="230"/>
        <v>星霜主动技能2等级10</v>
      </c>
      <c r="J1595" s="1">
        <v>1589</v>
      </c>
      <c r="K1595" s="1" t="e">
        <f>VLOOKUP(H1595,主动技能!$A:$B,2,FALSE)</f>
        <v>#N/A</v>
      </c>
      <c r="L1595" s="1">
        <f>_xlfn.IFNA(VLOOKUP(I1595,主动技能!$A:$B,2,FALSE),0)</f>
        <v>0</v>
      </c>
      <c r="M1595">
        <f t="shared" si="232"/>
        <v>27</v>
      </c>
      <c r="N1595" s="1" t="s">
        <v>249</v>
      </c>
      <c r="O1595" s="1">
        <f t="shared" si="233"/>
        <v>104</v>
      </c>
      <c r="P1595" s="1" t="s">
        <v>250</v>
      </c>
      <c r="Q1595" s="1" t="s">
        <v>250</v>
      </c>
    </row>
    <row r="1596" spans="2:17" x14ac:dyDescent="0.15">
      <c r="B1596" s="8" t="str">
        <f>VLOOKUP(G1596,角色!A:B,2,FALSE)</f>
        <v>星霜</v>
      </c>
      <c r="C1596" s="8" t="str">
        <f t="shared" si="227"/>
        <v>主动技能2</v>
      </c>
      <c r="D1596" s="8">
        <f t="shared" si="219"/>
        <v>10</v>
      </c>
      <c r="E1596" s="8">
        <f t="shared" si="220"/>
        <v>11</v>
      </c>
      <c r="F1596" s="8">
        <f t="shared" si="231"/>
        <v>2</v>
      </c>
      <c r="G1596" s="8">
        <f t="shared" si="228"/>
        <v>27</v>
      </c>
      <c r="H1596" t="str">
        <f t="shared" si="229"/>
        <v>星霜主动技能2等级10</v>
      </c>
      <c r="I1596" t="str">
        <f t="shared" si="230"/>
        <v>星霜主动技能2等级11</v>
      </c>
      <c r="J1596" s="1">
        <v>1590</v>
      </c>
      <c r="K1596" s="1" t="e">
        <f>VLOOKUP(H1596,主动技能!$A:$B,2,FALSE)</f>
        <v>#N/A</v>
      </c>
      <c r="L1596" s="1">
        <f>_xlfn.IFNA(VLOOKUP(I1596,主动技能!$A:$B,2,FALSE),0)</f>
        <v>0</v>
      </c>
      <c r="M1596">
        <f t="shared" si="232"/>
        <v>30</v>
      </c>
      <c r="N1596" s="1" t="s">
        <v>249</v>
      </c>
      <c r="O1596" s="1">
        <f t="shared" si="233"/>
        <v>105</v>
      </c>
      <c r="P1596" s="1" t="s">
        <v>250</v>
      </c>
      <c r="Q1596" s="1" t="s">
        <v>250</v>
      </c>
    </row>
    <row r="1597" spans="2:17" x14ac:dyDescent="0.15">
      <c r="B1597" s="8" t="str">
        <f>VLOOKUP(G1597,角色!A:B,2,FALSE)</f>
        <v>星霜</v>
      </c>
      <c r="C1597" s="8" t="str">
        <f t="shared" si="227"/>
        <v>主动技能2</v>
      </c>
      <c r="D1597" s="8">
        <f t="shared" si="219"/>
        <v>11</v>
      </c>
      <c r="E1597" s="8">
        <f t="shared" si="220"/>
        <v>12</v>
      </c>
      <c r="F1597" s="8">
        <f t="shared" si="231"/>
        <v>2</v>
      </c>
      <c r="G1597" s="8">
        <f t="shared" si="228"/>
        <v>27</v>
      </c>
      <c r="H1597" t="str">
        <f t="shared" si="229"/>
        <v>星霜主动技能2等级11</v>
      </c>
      <c r="I1597" t="str">
        <f t="shared" si="230"/>
        <v>星霜主动技能2等级12</v>
      </c>
      <c r="J1597" s="1">
        <v>1591</v>
      </c>
      <c r="K1597" s="1" t="e">
        <f>VLOOKUP(H1597,主动技能!$A:$B,2,FALSE)</f>
        <v>#N/A</v>
      </c>
      <c r="L1597" s="1">
        <f>_xlfn.IFNA(VLOOKUP(I1597,主动技能!$A:$B,2,FALSE),0)</f>
        <v>0</v>
      </c>
      <c r="M1597">
        <f t="shared" si="232"/>
        <v>33</v>
      </c>
      <c r="N1597" s="1" t="s">
        <v>249</v>
      </c>
      <c r="O1597" s="1">
        <f t="shared" si="233"/>
        <v>106</v>
      </c>
      <c r="P1597" s="1" t="s">
        <v>250</v>
      </c>
      <c r="Q1597" s="1" t="s">
        <v>250</v>
      </c>
    </row>
    <row r="1598" spans="2:17" x14ac:dyDescent="0.15">
      <c r="B1598" s="8" t="str">
        <f>VLOOKUP(G1598,角色!A:B,2,FALSE)</f>
        <v>星霜</v>
      </c>
      <c r="C1598" s="8" t="str">
        <f t="shared" si="227"/>
        <v>主动技能2</v>
      </c>
      <c r="D1598" s="8">
        <f t="shared" si="219"/>
        <v>12</v>
      </c>
      <c r="E1598" s="8">
        <f t="shared" si="220"/>
        <v>13</v>
      </c>
      <c r="F1598" s="8">
        <f t="shared" si="231"/>
        <v>2</v>
      </c>
      <c r="G1598" s="8">
        <f t="shared" si="228"/>
        <v>27</v>
      </c>
      <c r="H1598" t="str">
        <f t="shared" si="229"/>
        <v>星霜主动技能2等级12</v>
      </c>
      <c r="I1598" t="str">
        <f t="shared" si="230"/>
        <v>星霜主动技能2等级13</v>
      </c>
      <c r="J1598" s="1">
        <v>1592</v>
      </c>
      <c r="K1598" s="1" t="e">
        <f>VLOOKUP(H1598,主动技能!$A:$B,2,FALSE)</f>
        <v>#N/A</v>
      </c>
      <c r="L1598" s="1">
        <f>_xlfn.IFNA(VLOOKUP(I1598,主动技能!$A:$B,2,FALSE),0)</f>
        <v>0</v>
      </c>
      <c r="M1598">
        <f t="shared" si="232"/>
        <v>36</v>
      </c>
      <c r="N1598" s="1" t="s">
        <v>249</v>
      </c>
      <c r="O1598" s="1">
        <f t="shared" si="233"/>
        <v>107</v>
      </c>
      <c r="P1598" s="1" t="s">
        <v>250</v>
      </c>
      <c r="Q1598" s="1" t="s">
        <v>250</v>
      </c>
    </row>
    <row r="1599" spans="2:17" x14ac:dyDescent="0.15">
      <c r="B1599" s="8" t="str">
        <f>VLOOKUP(G1599,角色!A:B,2,FALSE)</f>
        <v>星霜</v>
      </c>
      <c r="C1599" s="8" t="str">
        <f t="shared" si="227"/>
        <v>主动技能2</v>
      </c>
      <c r="D1599" s="8">
        <f t="shared" si="219"/>
        <v>13</v>
      </c>
      <c r="E1599" s="8">
        <f t="shared" si="220"/>
        <v>14</v>
      </c>
      <c r="F1599" s="8">
        <f t="shared" si="231"/>
        <v>2</v>
      </c>
      <c r="G1599" s="8">
        <f t="shared" si="228"/>
        <v>27</v>
      </c>
      <c r="H1599" t="str">
        <f t="shared" si="229"/>
        <v>星霜主动技能2等级13</v>
      </c>
      <c r="I1599" t="str">
        <f t="shared" si="230"/>
        <v>星霜主动技能2等级14</v>
      </c>
      <c r="J1599" s="1">
        <v>1593</v>
      </c>
      <c r="K1599" s="1" t="e">
        <f>VLOOKUP(H1599,主动技能!$A:$B,2,FALSE)</f>
        <v>#N/A</v>
      </c>
      <c r="L1599" s="1">
        <f>_xlfn.IFNA(VLOOKUP(I1599,主动技能!$A:$B,2,FALSE),0)</f>
        <v>0</v>
      </c>
      <c r="M1599">
        <f t="shared" si="232"/>
        <v>39</v>
      </c>
      <c r="N1599" s="1" t="s">
        <v>249</v>
      </c>
      <c r="O1599" s="1">
        <f t="shared" si="233"/>
        <v>108</v>
      </c>
      <c r="P1599" s="1" t="s">
        <v>250</v>
      </c>
      <c r="Q1599" s="1" t="s">
        <v>250</v>
      </c>
    </row>
    <row r="1600" spans="2:17" x14ac:dyDescent="0.15">
      <c r="B1600" s="8" t="str">
        <f>VLOOKUP(G1600,角色!A:B,2,FALSE)</f>
        <v>星霜</v>
      </c>
      <c r="C1600" s="8" t="str">
        <f t="shared" si="227"/>
        <v>主动技能2</v>
      </c>
      <c r="D1600" s="8">
        <f t="shared" si="219"/>
        <v>14</v>
      </c>
      <c r="E1600" s="8">
        <f t="shared" si="220"/>
        <v>15</v>
      </c>
      <c r="F1600" s="8">
        <f t="shared" si="231"/>
        <v>2</v>
      </c>
      <c r="G1600" s="8">
        <f t="shared" si="228"/>
        <v>27</v>
      </c>
      <c r="H1600" t="str">
        <f t="shared" si="229"/>
        <v>星霜主动技能2等级14</v>
      </c>
      <c r="I1600" t="str">
        <f t="shared" si="230"/>
        <v>星霜主动技能2等级15</v>
      </c>
      <c r="J1600" s="1">
        <v>1594</v>
      </c>
      <c r="K1600" s="1" t="e">
        <f>VLOOKUP(H1600,主动技能!$A:$B,2,FALSE)</f>
        <v>#N/A</v>
      </c>
      <c r="L1600" s="1">
        <f>_xlfn.IFNA(VLOOKUP(I1600,主动技能!$A:$B,2,FALSE),0)</f>
        <v>0</v>
      </c>
      <c r="M1600">
        <f t="shared" si="232"/>
        <v>42</v>
      </c>
      <c r="N1600" s="1" t="s">
        <v>249</v>
      </c>
      <c r="O1600" s="1">
        <f t="shared" si="233"/>
        <v>109</v>
      </c>
      <c r="P1600" s="1" t="s">
        <v>250</v>
      </c>
      <c r="Q1600" s="1" t="s">
        <v>250</v>
      </c>
    </row>
    <row r="1601" spans="2:17" x14ac:dyDescent="0.15">
      <c r="B1601" s="8" t="str">
        <f>VLOOKUP(G1601,角色!A:B,2,FALSE)</f>
        <v>星霜</v>
      </c>
      <c r="C1601" s="8" t="str">
        <f t="shared" si="227"/>
        <v>主动技能2</v>
      </c>
      <c r="D1601" s="8">
        <f t="shared" si="219"/>
        <v>15</v>
      </c>
      <c r="E1601" s="8">
        <f t="shared" si="220"/>
        <v>16</v>
      </c>
      <c r="F1601" s="8">
        <f t="shared" si="231"/>
        <v>2</v>
      </c>
      <c r="G1601" s="8">
        <f t="shared" si="228"/>
        <v>27</v>
      </c>
      <c r="H1601" t="str">
        <f t="shared" si="229"/>
        <v>星霜主动技能2等级15</v>
      </c>
      <c r="I1601" t="str">
        <f t="shared" si="230"/>
        <v>星霜主动技能2等级16</v>
      </c>
      <c r="J1601" s="1">
        <v>1595</v>
      </c>
      <c r="K1601" s="1" t="e">
        <f>VLOOKUP(H1601,主动技能!$A:$B,2,FALSE)</f>
        <v>#N/A</v>
      </c>
      <c r="L1601" s="1">
        <f>_xlfn.IFNA(VLOOKUP(I1601,主动技能!$A:$B,2,FALSE),0)</f>
        <v>0</v>
      </c>
      <c r="M1601">
        <f t="shared" si="232"/>
        <v>45</v>
      </c>
      <c r="N1601" s="1" t="s">
        <v>249</v>
      </c>
      <c r="O1601" s="1">
        <f t="shared" si="233"/>
        <v>110</v>
      </c>
      <c r="P1601" s="1" t="s">
        <v>250</v>
      </c>
      <c r="Q1601" s="1" t="s">
        <v>250</v>
      </c>
    </row>
    <row r="1602" spans="2:17" x14ac:dyDescent="0.15">
      <c r="B1602" s="8" t="str">
        <f>VLOOKUP(G1602,角色!A:B,2,FALSE)</f>
        <v>星霜</v>
      </c>
      <c r="C1602" s="8" t="str">
        <f t="shared" si="227"/>
        <v>主动技能2</v>
      </c>
      <c r="D1602" s="8">
        <f t="shared" si="219"/>
        <v>16</v>
      </c>
      <c r="E1602" s="8">
        <f t="shared" si="220"/>
        <v>17</v>
      </c>
      <c r="F1602" s="8">
        <f t="shared" si="231"/>
        <v>2</v>
      </c>
      <c r="G1602" s="8">
        <f t="shared" si="228"/>
        <v>27</v>
      </c>
      <c r="H1602" t="str">
        <f t="shared" si="229"/>
        <v>星霜主动技能2等级16</v>
      </c>
      <c r="I1602" t="str">
        <f t="shared" si="230"/>
        <v>星霜主动技能2等级17</v>
      </c>
      <c r="J1602" s="1">
        <v>1596</v>
      </c>
      <c r="K1602" s="1" t="e">
        <f>VLOOKUP(H1602,主动技能!$A:$B,2,FALSE)</f>
        <v>#N/A</v>
      </c>
      <c r="L1602" s="1">
        <f>_xlfn.IFNA(VLOOKUP(I1602,主动技能!$A:$B,2,FALSE),0)</f>
        <v>0</v>
      </c>
      <c r="M1602">
        <f t="shared" si="232"/>
        <v>48</v>
      </c>
      <c r="N1602" s="1" t="s">
        <v>249</v>
      </c>
      <c r="O1602" s="1">
        <f t="shared" si="233"/>
        <v>111</v>
      </c>
      <c r="P1602" s="1" t="s">
        <v>250</v>
      </c>
      <c r="Q1602" s="1" t="s">
        <v>250</v>
      </c>
    </row>
    <row r="1603" spans="2:17" x14ac:dyDescent="0.15">
      <c r="B1603" s="8" t="str">
        <f>VLOOKUP(G1603,角色!A:B,2,FALSE)</f>
        <v>星霜</v>
      </c>
      <c r="C1603" s="8" t="str">
        <f t="shared" si="227"/>
        <v>主动技能2</v>
      </c>
      <c r="D1603" s="8">
        <f t="shared" si="219"/>
        <v>17</v>
      </c>
      <c r="E1603" s="8">
        <f t="shared" si="220"/>
        <v>18</v>
      </c>
      <c r="F1603" s="8">
        <f t="shared" si="231"/>
        <v>2</v>
      </c>
      <c r="G1603" s="8">
        <f t="shared" si="228"/>
        <v>27</v>
      </c>
      <c r="H1603" t="str">
        <f t="shared" si="229"/>
        <v>星霜主动技能2等级17</v>
      </c>
      <c r="I1603" t="str">
        <f t="shared" si="230"/>
        <v>星霜主动技能2等级18</v>
      </c>
      <c r="J1603" s="1">
        <v>1597</v>
      </c>
      <c r="K1603" s="1" t="e">
        <f>VLOOKUP(H1603,主动技能!$A:$B,2,FALSE)</f>
        <v>#N/A</v>
      </c>
      <c r="L1603" s="1">
        <f>_xlfn.IFNA(VLOOKUP(I1603,主动技能!$A:$B,2,FALSE),0)</f>
        <v>0</v>
      </c>
      <c r="M1603">
        <f t="shared" si="232"/>
        <v>51</v>
      </c>
      <c r="N1603" s="1" t="s">
        <v>249</v>
      </c>
      <c r="O1603" s="1">
        <f t="shared" si="233"/>
        <v>112</v>
      </c>
      <c r="P1603" s="1" t="s">
        <v>250</v>
      </c>
      <c r="Q1603" s="1" t="s">
        <v>250</v>
      </c>
    </row>
    <row r="1604" spans="2:17" x14ac:dyDescent="0.15">
      <c r="B1604" s="8" t="str">
        <f>VLOOKUP(G1604,角色!A:B,2,FALSE)</f>
        <v>星霜</v>
      </c>
      <c r="C1604" s="8" t="str">
        <f t="shared" si="227"/>
        <v>主动技能2</v>
      </c>
      <c r="D1604" s="8">
        <f t="shared" si="219"/>
        <v>18</v>
      </c>
      <c r="E1604" s="8">
        <f t="shared" si="220"/>
        <v>19</v>
      </c>
      <c r="F1604" s="8">
        <f t="shared" si="231"/>
        <v>2</v>
      </c>
      <c r="G1604" s="8">
        <f t="shared" si="228"/>
        <v>27</v>
      </c>
      <c r="H1604" t="str">
        <f t="shared" si="229"/>
        <v>星霜主动技能2等级18</v>
      </c>
      <c r="I1604" t="str">
        <f t="shared" si="230"/>
        <v>星霜主动技能2等级19</v>
      </c>
      <c r="J1604" s="1">
        <v>1598</v>
      </c>
      <c r="K1604" s="1" t="e">
        <f>VLOOKUP(H1604,主动技能!$A:$B,2,FALSE)</f>
        <v>#N/A</v>
      </c>
      <c r="L1604" s="1">
        <f>_xlfn.IFNA(VLOOKUP(I1604,主动技能!$A:$B,2,FALSE),0)</f>
        <v>0</v>
      </c>
      <c r="M1604">
        <f t="shared" si="232"/>
        <v>54</v>
      </c>
      <c r="N1604" s="1" t="s">
        <v>249</v>
      </c>
      <c r="O1604" s="1">
        <f t="shared" si="233"/>
        <v>113</v>
      </c>
      <c r="P1604" s="1" t="s">
        <v>250</v>
      </c>
      <c r="Q1604" s="1" t="s">
        <v>250</v>
      </c>
    </row>
    <row r="1605" spans="2:17" x14ac:dyDescent="0.15">
      <c r="B1605" s="8" t="str">
        <f>VLOOKUP(G1605,角色!A:B,2,FALSE)</f>
        <v>星霜</v>
      </c>
      <c r="C1605" s="8" t="str">
        <f t="shared" si="227"/>
        <v>主动技能2</v>
      </c>
      <c r="D1605" s="8">
        <f t="shared" si="219"/>
        <v>19</v>
      </c>
      <c r="E1605" s="8">
        <f t="shared" si="220"/>
        <v>20</v>
      </c>
      <c r="F1605" s="8">
        <f t="shared" si="231"/>
        <v>2</v>
      </c>
      <c r="G1605" s="8">
        <f t="shared" si="228"/>
        <v>27</v>
      </c>
      <c r="H1605" t="str">
        <f t="shared" si="229"/>
        <v>星霜主动技能2等级19</v>
      </c>
      <c r="I1605" t="str">
        <f t="shared" si="230"/>
        <v>星霜主动技能2等级20</v>
      </c>
      <c r="J1605" s="1">
        <v>1599</v>
      </c>
      <c r="K1605" s="1" t="e">
        <f>VLOOKUP(H1605,主动技能!$A:$B,2,FALSE)</f>
        <v>#N/A</v>
      </c>
      <c r="L1605" s="1">
        <f>_xlfn.IFNA(VLOOKUP(I1605,主动技能!$A:$B,2,FALSE),0)</f>
        <v>0</v>
      </c>
      <c r="M1605">
        <f t="shared" si="232"/>
        <v>57</v>
      </c>
      <c r="N1605" s="1" t="s">
        <v>249</v>
      </c>
      <c r="O1605" s="1">
        <f t="shared" si="233"/>
        <v>114</v>
      </c>
      <c r="P1605" s="1" t="s">
        <v>250</v>
      </c>
      <c r="Q1605" s="1" t="s">
        <v>250</v>
      </c>
    </row>
    <row r="1606" spans="2:17" x14ac:dyDescent="0.15">
      <c r="B1606" s="8" t="str">
        <f>VLOOKUP(G1606,角色!A:B,2,FALSE)</f>
        <v>星霜</v>
      </c>
      <c r="C1606" s="8" t="str">
        <f t="shared" si="227"/>
        <v>主动技能2</v>
      </c>
      <c r="D1606" s="8">
        <f t="shared" si="219"/>
        <v>20</v>
      </c>
      <c r="E1606" s="8">
        <f t="shared" si="220"/>
        <v>21</v>
      </c>
      <c r="F1606" s="8">
        <f t="shared" si="231"/>
        <v>2</v>
      </c>
      <c r="G1606" s="8">
        <f t="shared" si="228"/>
        <v>27</v>
      </c>
      <c r="H1606" t="str">
        <f t="shared" si="229"/>
        <v>星霜主动技能2等级20</v>
      </c>
      <c r="I1606" t="str">
        <f t="shared" si="230"/>
        <v>星霜主动技能2等级21</v>
      </c>
      <c r="J1606" s="1">
        <v>1600</v>
      </c>
      <c r="K1606" s="1" t="e">
        <f>VLOOKUP(H1606,主动技能!$A:$B,2,FALSE)</f>
        <v>#N/A</v>
      </c>
      <c r="L1606" s="1">
        <f>_xlfn.IFNA(VLOOKUP(I1606,主动技能!$A:$B,2,FALSE),0)</f>
        <v>0</v>
      </c>
      <c r="M1606">
        <f t="shared" si="232"/>
        <v>60</v>
      </c>
      <c r="N1606" s="1" t="s">
        <v>249</v>
      </c>
      <c r="O1606" s="1">
        <f t="shared" si="233"/>
        <v>115</v>
      </c>
      <c r="P1606" s="1" t="s">
        <v>250</v>
      </c>
      <c r="Q1606" s="1" t="s">
        <v>250</v>
      </c>
    </row>
    <row r="1607" spans="2:17" x14ac:dyDescent="0.15">
      <c r="B1607" s="8" t="str">
        <f>VLOOKUP(G1607,角色!A:B,2,FALSE)</f>
        <v>星霜</v>
      </c>
      <c r="C1607" s="8" t="str">
        <f t="shared" si="227"/>
        <v>主动技能3</v>
      </c>
      <c r="D1607" s="8">
        <f t="shared" si="219"/>
        <v>1</v>
      </c>
      <c r="E1607" s="8">
        <f t="shared" si="220"/>
        <v>2</v>
      </c>
      <c r="F1607" s="8">
        <f t="shared" si="231"/>
        <v>3</v>
      </c>
      <c r="G1607" s="8">
        <f t="shared" si="228"/>
        <v>27</v>
      </c>
      <c r="H1607" t="str">
        <f t="shared" si="229"/>
        <v>星霜主动技能3等级1</v>
      </c>
      <c r="I1607" t="str">
        <f t="shared" si="230"/>
        <v>星霜主动技能3等级2</v>
      </c>
      <c r="J1607" s="1">
        <v>1601</v>
      </c>
      <c r="K1607" s="1" t="e">
        <f>VLOOKUP(H1607,主动技能!$A:$B,2,FALSE)</f>
        <v>#N/A</v>
      </c>
      <c r="L1607" s="1">
        <f>_xlfn.IFNA(VLOOKUP(I1607,主动技能!$A:$B,2,FALSE),0)</f>
        <v>0</v>
      </c>
      <c r="M1607">
        <f t="shared" si="232"/>
        <v>3</v>
      </c>
      <c r="N1607" s="1" t="s">
        <v>249</v>
      </c>
      <c r="O1607" s="1">
        <f t="shared" si="233"/>
        <v>116</v>
      </c>
      <c r="P1607" s="1" t="s">
        <v>250</v>
      </c>
      <c r="Q1607" s="1" t="s">
        <v>250</v>
      </c>
    </row>
    <row r="1608" spans="2:17" x14ac:dyDescent="0.15">
      <c r="B1608" s="8" t="str">
        <f>VLOOKUP(G1608,角色!A:B,2,FALSE)</f>
        <v>星霜</v>
      </c>
      <c r="C1608" s="8" t="str">
        <f t="shared" si="227"/>
        <v>主动技能3</v>
      </c>
      <c r="D1608" s="8">
        <f t="shared" si="219"/>
        <v>2</v>
      </c>
      <c r="E1608" s="8">
        <f t="shared" si="220"/>
        <v>3</v>
      </c>
      <c r="F1608" s="8">
        <f t="shared" si="231"/>
        <v>3</v>
      </c>
      <c r="G1608" s="8">
        <f t="shared" si="228"/>
        <v>27</v>
      </c>
      <c r="H1608" t="str">
        <f t="shared" si="229"/>
        <v>星霜主动技能3等级2</v>
      </c>
      <c r="I1608" t="str">
        <f t="shared" si="230"/>
        <v>星霜主动技能3等级3</v>
      </c>
      <c r="J1608" s="1">
        <v>1602</v>
      </c>
      <c r="K1608" s="1" t="e">
        <f>VLOOKUP(H1608,主动技能!$A:$B,2,FALSE)</f>
        <v>#N/A</v>
      </c>
      <c r="L1608" s="1">
        <f>_xlfn.IFNA(VLOOKUP(I1608,主动技能!$A:$B,2,FALSE),0)</f>
        <v>0</v>
      </c>
      <c r="M1608">
        <f t="shared" si="232"/>
        <v>6</v>
      </c>
      <c r="N1608" s="1" t="s">
        <v>249</v>
      </c>
      <c r="O1608" s="1">
        <f t="shared" si="233"/>
        <v>117</v>
      </c>
      <c r="P1608" s="1" t="s">
        <v>250</v>
      </c>
      <c r="Q1608" s="1" t="s">
        <v>250</v>
      </c>
    </row>
    <row r="1609" spans="2:17" x14ac:dyDescent="0.15">
      <c r="B1609" s="8" t="str">
        <f>VLOOKUP(G1609,角色!A:B,2,FALSE)</f>
        <v>星霜</v>
      </c>
      <c r="C1609" s="8" t="str">
        <f t="shared" si="227"/>
        <v>主动技能3</v>
      </c>
      <c r="D1609" s="8">
        <f t="shared" ref="D1609:D1626" si="234">IF(D1608=D$5,1,D1608+1)</f>
        <v>3</v>
      </c>
      <c r="E1609" s="8">
        <f t="shared" ref="E1609:E1626" si="235">IF(E1608=E$5,2,E1608+1)</f>
        <v>4</v>
      </c>
      <c r="F1609" s="8">
        <f t="shared" si="231"/>
        <v>3</v>
      </c>
      <c r="G1609" s="8">
        <f t="shared" si="228"/>
        <v>27</v>
      </c>
      <c r="H1609" t="str">
        <f t="shared" si="229"/>
        <v>星霜主动技能3等级3</v>
      </c>
      <c r="I1609" t="str">
        <f t="shared" si="230"/>
        <v>星霜主动技能3等级4</v>
      </c>
      <c r="J1609" s="1">
        <v>1603</v>
      </c>
      <c r="K1609" s="1" t="e">
        <f>VLOOKUP(H1609,主动技能!$A:$B,2,FALSE)</f>
        <v>#N/A</v>
      </c>
      <c r="L1609" s="1">
        <f>_xlfn.IFNA(VLOOKUP(I1609,主动技能!$A:$B,2,FALSE),0)</f>
        <v>0</v>
      </c>
      <c r="M1609">
        <f t="shared" si="232"/>
        <v>9</v>
      </c>
      <c r="N1609" s="1" t="s">
        <v>249</v>
      </c>
      <c r="O1609" s="1">
        <f t="shared" si="233"/>
        <v>118</v>
      </c>
      <c r="P1609" s="1" t="s">
        <v>250</v>
      </c>
      <c r="Q1609" s="1" t="s">
        <v>250</v>
      </c>
    </row>
    <row r="1610" spans="2:17" x14ac:dyDescent="0.15">
      <c r="B1610" s="8" t="str">
        <f>VLOOKUP(G1610,角色!A:B,2,FALSE)</f>
        <v>星霜</v>
      </c>
      <c r="C1610" s="8" t="str">
        <f t="shared" si="227"/>
        <v>主动技能3</v>
      </c>
      <c r="D1610" s="8">
        <f t="shared" si="234"/>
        <v>4</v>
      </c>
      <c r="E1610" s="8">
        <f t="shared" si="235"/>
        <v>5</v>
      </c>
      <c r="F1610" s="8">
        <f t="shared" si="231"/>
        <v>3</v>
      </c>
      <c r="G1610" s="8">
        <f t="shared" si="228"/>
        <v>27</v>
      </c>
      <c r="H1610" t="str">
        <f t="shared" si="229"/>
        <v>星霜主动技能3等级4</v>
      </c>
      <c r="I1610" t="str">
        <f t="shared" si="230"/>
        <v>星霜主动技能3等级5</v>
      </c>
      <c r="J1610" s="1">
        <v>1604</v>
      </c>
      <c r="K1610" s="1" t="e">
        <f>VLOOKUP(H1610,主动技能!$A:$B,2,FALSE)</f>
        <v>#N/A</v>
      </c>
      <c r="L1610" s="1">
        <f>_xlfn.IFNA(VLOOKUP(I1610,主动技能!$A:$B,2,FALSE),0)</f>
        <v>0</v>
      </c>
      <c r="M1610">
        <f t="shared" si="232"/>
        <v>12</v>
      </c>
      <c r="N1610" s="1" t="s">
        <v>249</v>
      </c>
      <c r="O1610" s="1">
        <f t="shared" si="233"/>
        <v>119</v>
      </c>
      <c r="P1610" s="1" t="s">
        <v>250</v>
      </c>
      <c r="Q1610" s="1" t="s">
        <v>250</v>
      </c>
    </row>
    <row r="1611" spans="2:17" x14ac:dyDescent="0.15">
      <c r="B1611" s="8" t="str">
        <f>VLOOKUP(G1611,角色!A:B,2,FALSE)</f>
        <v>星霜</v>
      </c>
      <c r="C1611" s="8" t="str">
        <f t="shared" si="227"/>
        <v>主动技能3</v>
      </c>
      <c r="D1611" s="8">
        <f t="shared" si="234"/>
        <v>5</v>
      </c>
      <c r="E1611" s="8">
        <f t="shared" si="235"/>
        <v>6</v>
      </c>
      <c r="F1611" s="8">
        <f t="shared" si="231"/>
        <v>3</v>
      </c>
      <c r="G1611" s="8">
        <f t="shared" si="228"/>
        <v>27</v>
      </c>
      <c r="H1611" t="str">
        <f t="shared" si="229"/>
        <v>星霜主动技能3等级5</v>
      </c>
      <c r="I1611" t="str">
        <f t="shared" si="230"/>
        <v>星霜主动技能3等级6</v>
      </c>
      <c r="J1611" s="1">
        <v>1605</v>
      </c>
      <c r="K1611" s="1" t="e">
        <f>VLOOKUP(H1611,主动技能!$A:$B,2,FALSE)</f>
        <v>#N/A</v>
      </c>
      <c r="L1611" s="1">
        <f>_xlfn.IFNA(VLOOKUP(I1611,主动技能!$A:$B,2,FALSE),0)</f>
        <v>0</v>
      </c>
      <c r="M1611">
        <f t="shared" si="232"/>
        <v>15</v>
      </c>
      <c r="N1611" s="1" t="s">
        <v>249</v>
      </c>
      <c r="O1611" s="1">
        <f t="shared" si="233"/>
        <v>120</v>
      </c>
      <c r="P1611" s="1" t="s">
        <v>250</v>
      </c>
      <c r="Q1611" s="1" t="s">
        <v>250</v>
      </c>
    </row>
    <row r="1612" spans="2:17" x14ac:dyDescent="0.15">
      <c r="B1612" s="8" t="str">
        <f>VLOOKUP(G1612,角色!A:B,2,FALSE)</f>
        <v>星霜</v>
      </c>
      <c r="C1612" s="8" t="str">
        <f t="shared" si="227"/>
        <v>主动技能3</v>
      </c>
      <c r="D1612" s="8">
        <f t="shared" si="234"/>
        <v>6</v>
      </c>
      <c r="E1612" s="8">
        <f t="shared" si="235"/>
        <v>7</v>
      </c>
      <c r="F1612" s="8">
        <f t="shared" si="231"/>
        <v>3</v>
      </c>
      <c r="G1612" s="8">
        <f t="shared" si="228"/>
        <v>27</v>
      </c>
      <c r="H1612" t="str">
        <f t="shared" si="229"/>
        <v>星霜主动技能3等级6</v>
      </c>
      <c r="I1612" t="str">
        <f t="shared" si="230"/>
        <v>星霜主动技能3等级7</v>
      </c>
      <c r="J1612" s="1">
        <v>1606</v>
      </c>
      <c r="K1612" s="1" t="e">
        <f>VLOOKUP(H1612,主动技能!$A:$B,2,FALSE)</f>
        <v>#N/A</v>
      </c>
      <c r="L1612" s="1">
        <f>_xlfn.IFNA(VLOOKUP(I1612,主动技能!$A:$B,2,FALSE),0)</f>
        <v>0</v>
      </c>
      <c r="M1612">
        <f t="shared" si="232"/>
        <v>18</v>
      </c>
      <c r="N1612" s="1" t="s">
        <v>249</v>
      </c>
      <c r="O1612" s="1">
        <f t="shared" si="233"/>
        <v>121</v>
      </c>
      <c r="P1612" s="1" t="s">
        <v>250</v>
      </c>
      <c r="Q1612" s="1" t="s">
        <v>250</v>
      </c>
    </row>
    <row r="1613" spans="2:17" x14ac:dyDescent="0.15">
      <c r="B1613" s="8" t="str">
        <f>VLOOKUP(G1613,角色!A:B,2,FALSE)</f>
        <v>星霜</v>
      </c>
      <c r="C1613" s="8" t="str">
        <f t="shared" si="227"/>
        <v>主动技能3</v>
      </c>
      <c r="D1613" s="8">
        <f t="shared" si="234"/>
        <v>7</v>
      </c>
      <c r="E1613" s="8">
        <f t="shared" si="235"/>
        <v>8</v>
      </c>
      <c r="F1613" s="8">
        <f t="shared" si="231"/>
        <v>3</v>
      </c>
      <c r="G1613" s="8">
        <f t="shared" si="228"/>
        <v>27</v>
      </c>
      <c r="H1613" t="str">
        <f t="shared" si="229"/>
        <v>星霜主动技能3等级7</v>
      </c>
      <c r="I1613" t="str">
        <f t="shared" si="230"/>
        <v>星霜主动技能3等级8</v>
      </c>
      <c r="J1613" s="1">
        <v>1607</v>
      </c>
      <c r="K1613" s="1" t="e">
        <f>VLOOKUP(H1613,主动技能!$A:$B,2,FALSE)</f>
        <v>#N/A</v>
      </c>
      <c r="L1613" s="1">
        <f>_xlfn.IFNA(VLOOKUP(I1613,主动技能!$A:$B,2,FALSE),0)</f>
        <v>0</v>
      </c>
      <c r="M1613">
        <f t="shared" si="232"/>
        <v>21</v>
      </c>
      <c r="N1613" s="1" t="s">
        <v>249</v>
      </c>
      <c r="O1613" s="1">
        <f t="shared" si="233"/>
        <v>122</v>
      </c>
      <c r="P1613" s="1" t="s">
        <v>250</v>
      </c>
      <c r="Q1613" s="1" t="s">
        <v>250</v>
      </c>
    </row>
    <row r="1614" spans="2:17" x14ac:dyDescent="0.15">
      <c r="B1614" s="8" t="str">
        <f>VLOOKUP(G1614,角色!A:B,2,FALSE)</f>
        <v>星霜</v>
      </c>
      <c r="C1614" s="8" t="str">
        <f t="shared" si="227"/>
        <v>主动技能3</v>
      </c>
      <c r="D1614" s="8">
        <f t="shared" si="234"/>
        <v>8</v>
      </c>
      <c r="E1614" s="8">
        <f t="shared" si="235"/>
        <v>9</v>
      </c>
      <c r="F1614" s="8">
        <f t="shared" si="231"/>
        <v>3</v>
      </c>
      <c r="G1614" s="8">
        <f t="shared" si="228"/>
        <v>27</v>
      </c>
      <c r="H1614" t="str">
        <f t="shared" si="229"/>
        <v>星霜主动技能3等级8</v>
      </c>
      <c r="I1614" t="str">
        <f t="shared" si="230"/>
        <v>星霜主动技能3等级9</v>
      </c>
      <c r="J1614" s="1">
        <v>1608</v>
      </c>
      <c r="K1614" s="1" t="e">
        <f>VLOOKUP(H1614,主动技能!$A:$B,2,FALSE)</f>
        <v>#N/A</v>
      </c>
      <c r="L1614" s="1">
        <f>_xlfn.IFNA(VLOOKUP(I1614,主动技能!$A:$B,2,FALSE),0)</f>
        <v>0</v>
      </c>
      <c r="M1614">
        <f t="shared" si="232"/>
        <v>24</v>
      </c>
      <c r="N1614" s="1" t="s">
        <v>249</v>
      </c>
      <c r="O1614" s="1">
        <f t="shared" si="233"/>
        <v>123</v>
      </c>
      <c r="P1614" s="1" t="s">
        <v>250</v>
      </c>
      <c r="Q1614" s="1" t="s">
        <v>250</v>
      </c>
    </row>
    <row r="1615" spans="2:17" x14ac:dyDescent="0.15">
      <c r="B1615" s="8" t="str">
        <f>VLOOKUP(G1615,角色!A:B,2,FALSE)</f>
        <v>星霜</v>
      </c>
      <c r="C1615" s="8" t="str">
        <f t="shared" si="227"/>
        <v>主动技能3</v>
      </c>
      <c r="D1615" s="8">
        <f t="shared" si="234"/>
        <v>9</v>
      </c>
      <c r="E1615" s="8">
        <f t="shared" si="235"/>
        <v>10</v>
      </c>
      <c r="F1615" s="8">
        <f t="shared" si="231"/>
        <v>3</v>
      </c>
      <c r="G1615" s="8">
        <f t="shared" si="228"/>
        <v>27</v>
      </c>
      <c r="H1615" t="str">
        <f t="shared" si="229"/>
        <v>星霜主动技能3等级9</v>
      </c>
      <c r="I1615" t="str">
        <f t="shared" si="230"/>
        <v>星霜主动技能3等级10</v>
      </c>
      <c r="J1615" s="1">
        <v>1609</v>
      </c>
      <c r="K1615" s="1" t="e">
        <f>VLOOKUP(H1615,主动技能!$A:$B,2,FALSE)</f>
        <v>#N/A</v>
      </c>
      <c r="L1615" s="1">
        <f>_xlfn.IFNA(VLOOKUP(I1615,主动技能!$A:$B,2,FALSE),0)</f>
        <v>0</v>
      </c>
      <c r="M1615">
        <f t="shared" si="232"/>
        <v>27</v>
      </c>
      <c r="N1615" s="1" t="s">
        <v>249</v>
      </c>
      <c r="O1615" s="1">
        <f t="shared" si="233"/>
        <v>124</v>
      </c>
      <c r="P1615" s="1" t="s">
        <v>250</v>
      </c>
      <c r="Q1615" s="1" t="s">
        <v>250</v>
      </c>
    </row>
    <row r="1616" spans="2:17" x14ac:dyDescent="0.15">
      <c r="B1616" s="8" t="str">
        <f>VLOOKUP(G1616,角色!A:B,2,FALSE)</f>
        <v>星霜</v>
      </c>
      <c r="C1616" s="8" t="str">
        <f t="shared" si="227"/>
        <v>主动技能3</v>
      </c>
      <c r="D1616" s="8">
        <f t="shared" si="234"/>
        <v>10</v>
      </c>
      <c r="E1616" s="8">
        <f t="shared" si="235"/>
        <v>11</v>
      </c>
      <c r="F1616" s="8">
        <f t="shared" si="231"/>
        <v>3</v>
      </c>
      <c r="G1616" s="8">
        <f t="shared" si="228"/>
        <v>27</v>
      </c>
      <c r="H1616" t="str">
        <f t="shared" si="229"/>
        <v>星霜主动技能3等级10</v>
      </c>
      <c r="I1616" t="str">
        <f t="shared" si="230"/>
        <v>星霜主动技能3等级11</v>
      </c>
      <c r="J1616" s="1">
        <v>1610</v>
      </c>
      <c r="K1616" s="1" t="e">
        <f>VLOOKUP(H1616,主动技能!$A:$B,2,FALSE)</f>
        <v>#N/A</v>
      </c>
      <c r="L1616" s="1">
        <f>_xlfn.IFNA(VLOOKUP(I1616,主动技能!$A:$B,2,FALSE),0)</f>
        <v>0</v>
      </c>
      <c r="M1616">
        <f t="shared" si="232"/>
        <v>30</v>
      </c>
      <c r="N1616" s="1" t="s">
        <v>249</v>
      </c>
      <c r="O1616" s="1">
        <f t="shared" si="233"/>
        <v>125</v>
      </c>
      <c r="P1616" s="1" t="s">
        <v>250</v>
      </c>
      <c r="Q1616" s="1" t="s">
        <v>250</v>
      </c>
    </row>
    <row r="1617" spans="2:17" x14ac:dyDescent="0.15">
      <c r="B1617" s="8" t="str">
        <f>VLOOKUP(G1617,角色!A:B,2,FALSE)</f>
        <v>星霜</v>
      </c>
      <c r="C1617" s="8" t="str">
        <f t="shared" si="227"/>
        <v>主动技能3</v>
      </c>
      <c r="D1617" s="8">
        <f t="shared" si="234"/>
        <v>11</v>
      </c>
      <c r="E1617" s="8">
        <f t="shared" si="235"/>
        <v>12</v>
      </c>
      <c r="F1617" s="8">
        <f t="shared" si="231"/>
        <v>3</v>
      </c>
      <c r="G1617" s="8">
        <f t="shared" si="228"/>
        <v>27</v>
      </c>
      <c r="H1617" t="str">
        <f t="shared" si="229"/>
        <v>星霜主动技能3等级11</v>
      </c>
      <c r="I1617" t="str">
        <f t="shared" si="230"/>
        <v>星霜主动技能3等级12</v>
      </c>
      <c r="J1617" s="1">
        <v>1611</v>
      </c>
      <c r="K1617" s="1" t="e">
        <f>VLOOKUP(H1617,主动技能!$A:$B,2,FALSE)</f>
        <v>#N/A</v>
      </c>
      <c r="L1617" s="1">
        <f>_xlfn.IFNA(VLOOKUP(I1617,主动技能!$A:$B,2,FALSE),0)</f>
        <v>0</v>
      </c>
      <c r="M1617">
        <f t="shared" si="232"/>
        <v>33</v>
      </c>
      <c r="N1617" s="1" t="s">
        <v>249</v>
      </c>
      <c r="O1617" s="1">
        <f t="shared" si="233"/>
        <v>126</v>
      </c>
      <c r="P1617" s="1" t="s">
        <v>250</v>
      </c>
      <c r="Q1617" s="1" t="s">
        <v>250</v>
      </c>
    </row>
    <row r="1618" spans="2:17" x14ac:dyDescent="0.15">
      <c r="B1618" s="8" t="str">
        <f>VLOOKUP(G1618,角色!A:B,2,FALSE)</f>
        <v>星霜</v>
      </c>
      <c r="C1618" s="8" t="str">
        <f t="shared" si="227"/>
        <v>主动技能3</v>
      </c>
      <c r="D1618" s="8">
        <f t="shared" si="234"/>
        <v>12</v>
      </c>
      <c r="E1618" s="8">
        <f t="shared" si="235"/>
        <v>13</v>
      </c>
      <c r="F1618" s="8">
        <f t="shared" si="231"/>
        <v>3</v>
      </c>
      <c r="G1618" s="8">
        <f t="shared" si="228"/>
        <v>27</v>
      </c>
      <c r="H1618" t="str">
        <f t="shared" si="229"/>
        <v>星霜主动技能3等级12</v>
      </c>
      <c r="I1618" t="str">
        <f t="shared" si="230"/>
        <v>星霜主动技能3等级13</v>
      </c>
      <c r="J1618" s="1">
        <v>1612</v>
      </c>
      <c r="K1618" s="1" t="e">
        <f>VLOOKUP(H1618,主动技能!$A:$B,2,FALSE)</f>
        <v>#N/A</v>
      </c>
      <c r="L1618" s="1">
        <f>_xlfn.IFNA(VLOOKUP(I1618,主动技能!$A:$B,2,FALSE),0)</f>
        <v>0</v>
      </c>
      <c r="M1618">
        <f t="shared" si="232"/>
        <v>36</v>
      </c>
      <c r="N1618" s="1" t="s">
        <v>249</v>
      </c>
      <c r="O1618" s="1">
        <f t="shared" si="233"/>
        <v>127</v>
      </c>
      <c r="P1618" s="1" t="s">
        <v>250</v>
      </c>
      <c r="Q1618" s="1" t="s">
        <v>250</v>
      </c>
    </row>
    <row r="1619" spans="2:17" x14ac:dyDescent="0.15">
      <c r="B1619" s="8" t="str">
        <f>VLOOKUP(G1619,角色!A:B,2,FALSE)</f>
        <v>星霜</v>
      </c>
      <c r="C1619" s="8" t="str">
        <f t="shared" si="227"/>
        <v>主动技能3</v>
      </c>
      <c r="D1619" s="8">
        <f t="shared" si="234"/>
        <v>13</v>
      </c>
      <c r="E1619" s="8">
        <f t="shared" si="235"/>
        <v>14</v>
      </c>
      <c r="F1619" s="8">
        <f t="shared" si="231"/>
        <v>3</v>
      </c>
      <c r="G1619" s="8">
        <f t="shared" si="228"/>
        <v>27</v>
      </c>
      <c r="H1619" t="str">
        <f t="shared" si="229"/>
        <v>星霜主动技能3等级13</v>
      </c>
      <c r="I1619" t="str">
        <f t="shared" si="230"/>
        <v>星霜主动技能3等级14</v>
      </c>
      <c r="J1619" s="1">
        <v>1613</v>
      </c>
      <c r="K1619" s="1" t="e">
        <f>VLOOKUP(H1619,主动技能!$A:$B,2,FALSE)</f>
        <v>#N/A</v>
      </c>
      <c r="L1619" s="1">
        <f>_xlfn.IFNA(VLOOKUP(I1619,主动技能!$A:$B,2,FALSE),0)</f>
        <v>0</v>
      </c>
      <c r="M1619">
        <f t="shared" si="232"/>
        <v>39</v>
      </c>
      <c r="N1619" s="1" t="s">
        <v>249</v>
      </c>
      <c r="O1619" s="1">
        <f t="shared" si="233"/>
        <v>128</v>
      </c>
      <c r="P1619" s="1" t="s">
        <v>250</v>
      </c>
      <c r="Q1619" s="1" t="s">
        <v>250</v>
      </c>
    </row>
    <row r="1620" spans="2:17" x14ac:dyDescent="0.15">
      <c r="B1620" s="8" t="str">
        <f>VLOOKUP(G1620,角色!A:B,2,FALSE)</f>
        <v>星霜</v>
      </c>
      <c r="C1620" s="8" t="str">
        <f t="shared" si="227"/>
        <v>主动技能3</v>
      </c>
      <c r="D1620" s="8">
        <f t="shared" si="234"/>
        <v>14</v>
      </c>
      <c r="E1620" s="8">
        <f t="shared" si="235"/>
        <v>15</v>
      </c>
      <c r="F1620" s="8">
        <f t="shared" si="231"/>
        <v>3</v>
      </c>
      <c r="G1620" s="8">
        <f t="shared" si="228"/>
        <v>27</v>
      </c>
      <c r="H1620" t="str">
        <f t="shared" si="229"/>
        <v>星霜主动技能3等级14</v>
      </c>
      <c r="I1620" t="str">
        <f t="shared" si="230"/>
        <v>星霜主动技能3等级15</v>
      </c>
      <c r="J1620" s="1">
        <v>1614</v>
      </c>
      <c r="K1620" s="1" t="e">
        <f>VLOOKUP(H1620,主动技能!$A:$B,2,FALSE)</f>
        <v>#N/A</v>
      </c>
      <c r="L1620" s="1">
        <f>_xlfn.IFNA(VLOOKUP(I1620,主动技能!$A:$B,2,FALSE),0)</f>
        <v>0</v>
      </c>
      <c r="M1620">
        <f t="shared" si="232"/>
        <v>42</v>
      </c>
      <c r="N1620" s="1" t="s">
        <v>249</v>
      </c>
      <c r="O1620" s="1">
        <f t="shared" si="233"/>
        <v>129</v>
      </c>
      <c r="P1620" s="1" t="s">
        <v>250</v>
      </c>
      <c r="Q1620" s="1" t="s">
        <v>250</v>
      </c>
    </row>
    <row r="1621" spans="2:17" x14ac:dyDescent="0.15">
      <c r="B1621" s="8" t="str">
        <f>VLOOKUP(G1621,角色!A:B,2,FALSE)</f>
        <v>星霜</v>
      </c>
      <c r="C1621" s="8" t="str">
        <f t="shared" si="227"/>
        <v>主动技能3</v>
      </c>
      <c r="D1621" s="8">
        <f t="shared" si="234"/>
        <v>15</v>
      </c>
      <c r="E1621" s="8">
        <f t="shared" si="235"/>
        <v>16</v>
      </c>
      <c r="F1621" s="8">
        <f t="shared" si="231"/>
        <v>3</v>
      </c>
      <c r="G1621" s="8">
        <f t="shared" si="228"/>
        <v>27</v>
      </c>
      <c r="H1621" t="str">
        <f t="shared" si="229"/>
        <v>星霜主动技能3等级15</v>
      </c>
      <c r="I1621" t="str">
        <f t="shared" si="230"/>
        <v>星霜主动技能3等级16</v>
      </c>
      <c r="J1621" s="1">
        <v>1615</v>
      </c>
      <c r="K1621" s="1" t="e">
        <f>VLOOKUP(H1621,主动技能!$A:$B,2,FALSE)</f>
        <v>#N/A</v>
      </c>
      <c r="L1621" s="1">
        <f>_xlfn.IFNA(VLOOKUP(I1621,主动技能!$A:$B,2,FALSE),0)</f>
        <v>0</v>
      </c>
      <c r="M1621">
        <f t="shared" si="232"/>
        <v>45</v>
      </c>
      <c r="N1621" s="1" t="s">
        <v>249</v>
      </c>
      <c r="O1621" s="1">
        <f t="shared" si="233"/>
        <v>130</v>
      </c>
      <c r="P1621" s="1" t="s">
        <v>250</v>
      </c>
      <c r="Q1621" s="1" t="s">
        <v>250</v>
      </c>
    </row>
    <row r="1622" spans="2:17" x14ac:dyDescent="0.15">
      <c r="B1622" s="8" t="str">
        <f>VLOOKUP(G1622,角色!A:B,2,FALSE)</f>
        <v>星霜</v>
      </c>
      <c r="C1622" s="8" t="str">
        <f t="shared" si="227"/>
        <v>主动技能3</v>
      </c>
      <c r="D1622" s="8">
        <f t="shared" si="234"/>
        <v>16</v>
      </c>
      <c r="E1622" s="8">
        <f t="shared" si="235"/>
        <v>17</v>
      </c>
      <c r="F1622" s="8">
        <f t="shared" si="231"/>
        <v>3</v>
      </c>
      <c r="G1622" s="8">
        <f t="shared" si="228"/>
        <v>27</v>
      </c>
      <c r="H1622" t="str">
        <f t="shared" si="229"/>
        <v>星霜主动技能3等级16</v>
      </c>
      <c r="I1622" t="str">
        <f t="shared" si="230"/>
        <v>星霜主动技能3等级17</v>
      </c>
      <c r="J1622" s="1">
        <v>1616</v>
      </c>
      <c r="K1622" s="1" t="e">
        <f>VLOOKUP(H1622,主动技能!$A:$B,2,FALSE)</f>
        <v>#N/A</v>
      </c>
      <c r="L1622" s="1">
        <f>_xlfn.IFNA(VLOOKUP(I1622,主动技能!$A:$B,2,FALSE),0)</f>
        <v>0</v>
      </c>
      <c r="M1622">
        <f t="shared" si="232"/>
        <v>48</v>
      </c>
      <c r="N1622" s="1" t="s">
        <v>249</v>
      </c>
      <c r="O1622" s="1">
        <f t="shared" si="233"/>
        <v>131</v>
      </c>
      <c r="P1622" s="1" t="s">
        <v>250</v>
      </c>
      <c r="Q1622" s="1" t="s">
        <v>250</v>
      </c>
    </row>
    <row r="1623" spans="2:17" x14ac:dyDescent="0.15">
      <c r="B1623" s="8" t="str">
        <f>VLOOKUP(G1623,角色!A:B,2,FALSE)</f>
        <v>星霜</v>
      </c>
      <c r="C1623" s="8" t="str">
        <f t="shared" si="227"/>
        <v>主动技能3</v>
      </c>
      <c r="D1623" s="8">
        <f t="shared" si="234"/>
        <v>17</v>
      </c>
      <c r="E1623" s="8">
        <f t="shared" si="235"/>
        <v>18</v>
      </c>
      <c r="F1623" s="8">
        <f t="shared" si="231"/>
        <v>3</v>
      </c>
      <c r="G1623" s="8">
        <f t="shared" si="228"/>
        <v>27</v>
      </c>
      <c r="H1623" t="str">
        <f t="shared" si="229"/>
        <v>星霜主动技能3等级17</v>
      </c>
      <c r="I1623" t="str">
        <f t="shared" si="230"/>
        <v>星霜主动技能3等级18</v>
      </c>
      <c r="J1623" s="1">
        <v>1617</v>
      </c>
      <c r="K1623" s="1" t="e">
        <f>VLOOKUP(H1623,主动技能!$A:$B,2,FALSE)</f>
        <v>#N/A</v>
      </c>
      <c r="L1623" s="1">
        <f>_xlfn.IFNA(VLOOKUP(I1623,主动技能!$A:$B,2,FALSE),0)</f>
        <v>0</v>
      </c>
      <c r="M1623">
        <f t="shared" si="232"/>
        <v>51</v>
      </c>
      <c r="N1623" s="1" t="s">
        <v>249</v>
      </c>
      <c r="O1623" s="1">
        <f t="shared" si="233"/>
        <v>132</v>
      </c>
      <c r="P1623" s="1" t="s">
        <v>250</v>
      </c>
      <c r="Q1623" s="1" t="s">
        <v>250</v>
      </c>
    </row>
    <row r="1624" spans="2:17" x14ac:dyDescent="0.15">
      <c r="B1624" s="8" t="str">
        <f>VLOOKUP(G1624,角色!A:B,2,FALSE)</f>
        <v>星霜</v>
      </c>
      <c r="C1624" s="8" t="str">
        <f t="shared" ref="C1624:C1626" si="236">C$4&amp;F1624</f>
        <v>主动技能3</v>
      </c>
      <c r="D1624" s="8">
        <f t="shared" si="234"/>
        <v>18</v>
      </c>
      <c r="E1624" s="8">
        <f t="shared" si="235"/>
        <v>19</v>
      </c>
      <c r="F1624" s="8">
        <f t="shared" si="231"/>
        <v>3</v>
      </c>
      <c r="G1624" s="8">
        <f t="shared" ref="G1624:G1626" si="237">IF((F1624=1)*(D1624=1),G1623+1,G1623)</f>
        <v>27</v>
      </c>
      <c r="H1624" t="str">
        <f t="shared" ref="H1624:H1626" si="238">$B1624&amp;$C1624&amp;D$6&amp;D1624</f>
        <v>星霜主动技能3等级18</v>
      </c>
      <c r="I1624" t="str">
        <f t="shared" ref="I1624:I1626" si="239">$B1624&amp;$C1624&amp;E$6&amp;E1624</f>
        <v>星霜主动技能3等级19</v>
      </c>
      <c r="J1624" s="1">
        <v>1618</v>
      </c>
      <c r="K1624" s="1" t="e">
        <f>VLOOKUP(H1624,主动技能!$A:$B,2,FALSE)</f>
        <v>#N/A</v>
      </c>
      <c r="L1624" s="1">
        <f>_xlfn.IFNA(VLOOKUP(I1624,主动技能!$A:$B,2,FALSE),0)</f>
        <v>0</v>
      </c>
      <c r="M1624">
        <f t="shared" si="232"/>
        <v>54</v>
      </c>
      <c r="N1624" s="1" t="s">
        <v>249</v>
      </c>
      <c r="O1624" s="1">
        <f t="shared" si="233"/>
        <v>133</v>
      </c>
      <c r="P1624" s="1" t="s">
        <v>250</v>
      </c>
      <c r="Q1624" s="1" t="s">
        <v>250</v>
      </c>
    </row>
    <row r="1625" spans="2:17" x14ac:dyDescent="0.15">
      <c r="B1625" s="8" t="str">
        <f>VLOOKUP(G1625,角色!A:B,2,FALSE)</f>
        <v>星霜</v>
      </c>
      <c r="C1625" s="8" t="str">
        <f t="shared" si="236"/>
        <v>主动技能3</v>
      </c>
      <c r="D1625" s="8">
        <f t="shared" si="234"/>
        <v>19</v>
      </c>
      <c r="E1625" s="8">
        <f t="shared" si="235"/>
        <v>20</v>
      </c>
      <c r="F1625" s="8">
        <f t="shared" ref="F1625:F1626" si="240">IF(D1625=1,IF(F1624=$F$5,1,F1624+1),F1624)</f>
        <v>3</v>
      </c>
      <c r="G1625" s="8">
        <f t="shared" si="237"/>
        <v>27</v>
      </c>
      <c r="H1625" t="str">
        <f t="shared" si="238"/>
        <v>星霜主动技能3等级19</v>
      </c>
      <c r="I1625" t="str">
        <f t="shared" si="239"/>
        <v>星霜主动技能3等级20</v>
      </c>
      <c r="J1625" s="1">
        <v>1619</v>
      </c>
      <c r="K1625" s="1" t="e">
        <f>VLOOKUP(H1625,主动技能!$A:$B,2,FALSE)</f>
        <v>#N/A</v>
      </c>
      <c r="L1625" s="1">
        <f>_xlfn.IFNA(VLOOKUP(I1625,主动技能!$A:$B,2,FALSE),0)</f>
        <v>0</v>
      </c>
      <c r="M1625">
        <f t="shared" si="232"/>
        <v>57</v>
      </c>
      <c r="N1625" s="1" t="s">
        <v>249</v>
      </c>
      <c r="O1625" s="1">
        <f t="shared" si="233"/>
        <v>134</v>
      </c>
      <c r="P1625" s="1" t="s">
        <v>250</v>
      </c>
      <c r="Q1625" s="1" t="s">
        <v>250</v>
      </c>
    </row>
    <row r="1626" spans="2:17" x14ac:dyDescent="0.15">
      <c r="B1626" s="8" t="str">
        <f>VLOOKUP(G1626,角色!A:B,2,FALSE)</f>
        <v>星霜</v>
      </c>
      <c r="C1626" s="8" t="str">
        <f t="shared" si="236"/>
        <v>主动技能3</v>
      </c>
      <c r="D1626" s="8">
        <f t="shared" si="234"/>
        <v>20</v>
      </c>
      <c r="E1626" s="8">
        <f t="shared" si="235"/>
        <v>21</v>
      </c>
      <c r="F1626" s="8">
        <f t="shared" si="240"/>
        <v>3</v>
      </c>
      <c r="G1626" s="8">
        <f t="shared" si="237"/>
        <v>27</v>
      </c>
      <c r="H1626" t="str">
        <f t="shared" si="238"/>
        <v>星霜主动技能3等级20</v>
      </c>
      <c r="I1626" t="str">
        <f t="shared" si="239"/>
        <v>星霜主动技能3等级21</v>
      </c>
      <c r="J1626" s="1">
        <v>1620</v>
      </c>
      <c r="K1626" s="1" t="e">
        <f>VLOOKUP(H1626,主动技能!$A:$B,2,FALSE)</f>
        <v>#N/A</v>
      </c>
      <c r="L1626" s="1">
        <f>_xlfn.IFNA(VLOOKUP(I1626,主动技能!$A:$B,2,FALSE),0)</f>
        <v>0</v>
      </c>
      <c r="M1626">
        <f t="shared" si="232"/>
        <v>60</v>
      </c>
      <c r="N1626" s="1" t="s">
        <v>249</v>
      </c>
      <c r="O1626" s="1">
        <f t="shared" si="233"/>
        <v>135</v>
      </c>
      <c r="P1626" s="1" t="s">
        <v>250</v>
      </c>
      <c r="Q1626" s="1" t="s">
        <v>250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workbookViewId="0">
      <selection activeCell="M7" sqref="M7:M28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289</v>
      </c>
      <c r="D4" s="7" t="s">
        <v>256</v>
      </c>
      <c r="E4" s="7" t="s">
        <v>256</v>
      </c>
      <c r="F4" s="7"/>
      <c r="G4" s="7"/>
      <c r="H4" t="s">
        <v>251</v>
      </c>
      <c r="I4" t="s">
        <v>252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131</v>
      </c>
      <c r="E6" s="17" t="s">
        <v>131</v>
      </c>
      <c r="F6" s="7" t="s">
        <v>285</v>
      </c>
      <c r="G6" s="17"/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200001</v>
      </c>
      <c r="L7" s="1">
        <f>_xlfn.IFNA(VLOOKUP(I7,被动技能!$A:$E,5,FALSE),0)</f>
        <v>200002</v>
      </c>
      <c r="M7">
        <v>3</v>
      </c>
      <c r="N7" s="1" t="s">
        <v>249</v>
      </c>
      <c r="O7" s="1">
        <v>100</v>
      </c>
      <c r="P7" s="1" t="s">
        <v>250</v>
      </c>
      <c r="Q7" s="1" t="s">
        <v>250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200002</v>
      </c>
      <c r="L8" s="1">
        <f>_xlfn.IFNA(VLOOKUP(I8,被动技能!$A:$E,5,FALSE),0)</f>
        <v>200003</v>
      </c>
      <c r="M8">
        <v>6</v>
      </c>
      <c r="N8" s="1" t="s">
        <v>249</v>
      </c>
      <c r="O8" s="1">
        <v>101</v>
      </c>
      <c r="P8" s="1" t="s">
        <v>250</v>
      </c>
      <c r="Q8" s="1" t="s">
        <v>250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200003</v>
      </c>
      <c r="L9" s="1">
        <f>_xlfn.IFNA(VLOOKUP(I9,被动技能!$A:$E,5,FALSE),0)</f>
        <v>200004</v>
      </c>
      <c r="M9">
        <v>9</v>
      </c>
      <c r="N9" s="1" t="s">
        <v>249</v>
      </c>
      <c r="O9" s="1">
        <v>102</v>
      </c>
      <c r="P9" s="1" t="s">
        <v>250</v>
      </c>
      <c r="Q9" s="1" t="s">
        <v>250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200004</v>
      </c>
      <c r="L10" s="1">
        <f>_xlfn.IFNA(VLOOKUP(I10,被动技能!$A:$E,5,FALSE),0)</f>
        <v>200005</v>
      </c>
      <c r="M10">
        <v>12</v>
      </c>
      <c r="N10" s="1" t="s">
        <v>249</v>
      </c>
      <c r="O10" s="1">
        <v>103</v>
      </c>
      <c r="P10" s="1" t="s">
        <v>250</v>
      </c>
      <c r="Q10" s="1" t="s">
        <v>250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200005</v>
      </c>
      <c r="L11" s="1">
        <f>_xlfn.IFNA(VLOOKUP(I11,被动技能!$A:$E,5,FALSE),0)</f>
        <v>200006</v>
      </c>
      <c r="M11">
        <v>15</v>
      </c>
      <c r="N11" s="1" t="s">
        <v>249</v>
      </c>
      <c r="O11" s="1">
        <v>104</v>
      </c>
      <c r="P11" s="1" t="s">
        <v>250</v>
      </c>
      <c r="Q11" s="1" t="s">
        <v>250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200006</v>
      </c>
      <c r="L12" s="1">
        <f>_xlfn.IFNA(VLOOKUP(I12,被动技能!$A:$E,5,FALSE),0)</f>
        <v>200007</v>
      </c>
      <c r="M12">
        <v>18</v>
      </c>
      <c r="N12" s="1" t="s">
        <v>249</v>
      </c>
      <c r="O12" s="1">
        <v>105</v>
      </c>
      <c r="P12" s="1" t="s">
        <v>250</v>
      </c>
      <c r="Q12" s="1" t="s">
        <v>250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200007</v>
      </c>
      <c r="L13" s="1">
        <f>_xlfn.IFNA(VLOOKUP(I13,被动技能!$A:$E,5,FALSE),0)</f>
        <v>200008</v>
      </c>
      <c r="M13">
        <v>21</v>
      </c>
      <c r="N13" s="1" t="s">
        <v>249</v>
      </c>
      <c r="O13" s="1">
        <v>106</v>
      </c>
      <c r="P13" s="1" t="s">
        <v>250</v>
      </c>
      <c r="Q13" s="1" t="s">
        <v>250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200008</v>
      </c>
      <c r="L14" s="1">
        <f>_xlfn.IFNA(VLOOKUP(I14,被动技能!$A:$E,5,FALSE),0)</f>
        <v>200009</v>
      </c>
      <c r="M14">
        <v>24</v>
      </c>
      <c r="N14" s="1" t="s">
        <v>249</v>
      </c>
      <c r="O14" s="1">
        <v>107</v>
      </c>
      <c r="P14" s="1" t="s">
        <v>250</v>
      </c>
      <c r="Q14" s="1" t="s">
        <v>250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200009</v>
      </c>
      <c r="L15" s="1">
        <f>_xlfn.IFNA(VLOOKUP(I15,被动技能!$A:$E,5,FALSE),0)</f>
        <v>200010</v>
      </c>
      <c r="M15">
        <v>27</v>
      </c>
      <c r="N15" s="1" t="s">
        <v>249</v>
      </c>
      <c r="O15" s="1">
        <v>108</v>
      </c>
      <c r="P15" s="1" t="s">
        <v>250</v>
      </c>
      <c r="Q15" s="1" t="s">
        <v>250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200010</v>
      </c>
      <c r="L16" s="1">
        <f>_xlfn.IFNA(VLOOKUP(I16,被动技能!$A:$E,5,FALSE),0)</f>
        <v>200011</v>
      </c>
      <c r="M16">
        <v>30</v>
      </c>
      <c r="N16" s="1" t="s">
        <v>249</v>
      </c>
      <c r="O16" s="1">
        <v>109</v>
      </c>
      <c r="P16" s="1" t="s">
        <v>250</v>
      </c>
      <c r="Q16" s="1" t="s">
        <v>250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200011</v>
      </c>
      <c r="L17" s="1">
        <f>_xlfn.IFNA(VLOOKUP(I17,被动技能!$A:$E,5,FALSE),0)</f>
        <v>200012</v>
      </c>
      <c r="M17">
        <v>33</v>
      </c>
      <c r="N17" s="1" t="s">
        <v>249</v>
      </c>
      <c r="O17" s="1">
        <v>110</v>
      </c>
      <c r="P17" s="1" t="s">
        <v>250</v>
      </c>
      <c r="Q17" s="1" t="s">
        <v>250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200012</v>
      </c>
      <c r="L18" s="1">
        <f>_xlfn.IFNA(VLOOKUP(I18,被动技能!$A:$E,5,FALSE),0)</f>
        <v>200013</v>
      </c>
      <c r="M18">
        <v>36</v>
      </c>
      <c r="N18" s="1" t="s">
        <v>249</v>
      </c>
      <c r="O18" s="1">
        <v>111</v>
      </c>
      <c r="P18" s="1" t="s">
        <v>250</v>
      </c>
      <c r="Q18" s="1" t="s">
        <v>250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200013</v>
      </c>
      <c r="L19" s="1">
        <f>_xlfn.IFNA(VLOOKUP(I19,被动技能!$A:$E,5,FALSE),0)</f>
        <v>200014</v>
      </c>
      <c r="M19">
        <v>39</v>
      </c>
      <c r="N19" s="1" t="s">
        <v>249</v>
      </c>
      <c r="O19" s="1">
        <v>112</v>
      </c>
      <c r="P19" s="1" t="s">
        <v>250</v>
      </c>
      <c r="Q19" s="1" t="s">
        <v>250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200014</v>
      </c>
      <c r="L20" s="1">
        <f>_xlfn.IFNA(VLOOKUP(I20,被动技能!$A:$E,5,FALSE),0)</f>
        <v>200015</v>
      </c>
      <c r="M20">
        <v>42</v>
      </c>
      <c r="N20" s="1" t="s">
        <v>249</v>
      </c>
      <c r="O20" s="1">
        <v>113</v>
      </c>
      <c r="P20" s="1" t="s">
        <v>250</v>
      </c>
      <c r="Q20" s="1" t="s">
        <v>250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200015</v>
      </c>
      <c r="L21" s="1">
        <f>_xlfn.IFNA(VLOOKUP(I21,被动技能!$A:$E,5,FALSE),0)</f>
        <v>200016</v>
      </c>
      <c r="M21">
        <v>45</v>
      </c>
      <c r="N21" s="1" t="s">
        <v>249</v>
      </c>
      <c r="O21" s="1">
        <v>114</v>
      </c>
      <c r="P21" s="1" t="s">
        <v>250</v>
      </c>
      <c r="Q21" s="1" t="s">
        <v>250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200016</v>
      </c>
      <c r="L22" s="1">
        <f>_xlfn.IFNA(VLOOKUP(I22,被动技能!$A:$E,5,FALSE),0)</f>
        <v>200017</v>
      </c>
      <c r="M22">
        <v>48</v>
      </c>
      <c r="N22" s="1" t="s">
        <v>249</v>
      </c>
      <c r="O22" s="1">
        <v>115</v>
      </c>
      <c r="P22" s="1" t="s">
        <v>250</v>
      </c>
      <c r="Q22" s="1" t="s">
        <v>250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200017</v>
      </c>
      <c r="L23" s="1">
        <f>_xlfn.IFNA(VLOOKUP(I23,被动技能!$A:$E,5,FALSE),0)</f>
        <v>200018</v>
      </c>
      <c r="M23">
        <v>51</v>
      </c>
      <c r="N23" s="1" t="s">
        <v>249</v>
      </c>
      <c r="O23" s="1">
        <v>116</v>
      </c>
      <c r="P23" s="1" t="s">
        <v>250</v>
      </c>
      <c r="Q23" s="1" t="s">
        <v>250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200018</v>
      </c>
      <c r="L24" s="1">
        <f>_xlfn.IFNA(VLOOKUP(I24,被动技能!$A:$E,5,FALSE),0)</f>
        <v>200019</v>
      </c>
      <c r="M24">
        <v>54</v>
      </c>
      <c r="N24" s="1" t="s">
        <v>249</v>
      </c>
      <c r="O24" s="1">
        <v>117</v>
      </c>
      <c r="P24" s="1" t="s">
        <v>250</v>
      </c>
      <c r="Q24" s="1" t="s">
        <v>250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200019</v>
      </c>
      <c r="L25" s="1">
        <f>_xlfn.IFNA(VLOOKUP(I25,被动技能!$A:$E,5,FALSE),0)</f>
        <v>200020</v>
      </c>
      <c r="M25">
        <v>57</v>
      </c>
      <c r="N25" s="1" t="s">
        <v>249</v>
      </c>
      <c r="O25" s="1">
        <v>118</v>
      </c>
      <c r="P25" s="1" t="s">
        <v>250</v>
      </c>
      <c r="Q25" s="1" t="s">
        <v>250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200020</v>
      </c>
      <c r="L26" s="1">
        <f>_xlfn.IFNA(VLOOKUP(I26,被动技能!$A:$E,5,FALSE),0)</f>
        <v>0</v>
      </c>
      <c r="M26">
        <v>60</v>
      </c>
      <c r="N26" s="1" t="s">
        <v>249</v>
      </c>
      <c r="O26" s="1">
        <v>119</v>
      </c>
      <c r="P26" s="1" t="s">
        <v>250</v>
      </c>
      <c r="Q26" s="1" t="s">
        <v>250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200021</v>
      </c>
      <c r="L27" s="1">
        <f>_xlfn.IFNA(VLOOKUP(I27,被动技能!$A:$E,5,FALSE),0)</f>
        <v>200022</v>
      </c>
      <c r="M27">
        <f>M7</f>
        <v>3</v>
      </c>
      <c r="N27" s="1" t="s">
        <v>249</v>
      </c>
      <c r="O27" s="1">
        <v>120</v>
      </c>
      <c r="P27" s="1" t="s">
        <v>250</v>
      </c>
      <c r="Q27" s="1" t="s">
        <v>250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200022</v>
      </c>
      <c r="L28" s="1">
        <f>_xlfn.IFNA(VLOOKUP(I28,被动技能!$A:$E,5,FALSE),0)</f>
        <v>200023</v>
      </c>
      <c r="M28">
        <f t="shared" ref="M28:M91" si="6">M8</f>
        <v>6</v>
      </c>
      <c r="N28" s="1" t="s">
        <v>249</v>
      </c>
      <c r="O28" s="1">
        <v>121</v>
      </c>
      <c r="P28" s="1" t="s">
        <v>250</v>
      </c>
      <c r="Q28" s="1" t="s">
        <v>250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200023</v>
      </c>
      <c r="L29" s="1">
        <f>_xlfn.IFNA(VLOOKUP(I29,被动技能!$A:$E,5,FALSE),0)</f>
        <v>200024</v>
      </c>
      <c r="M29">
        <f t="shared" si="6"/>
        <v>9</v>
      </c>
      <c r="N29" s="1" t="s">
        <v>249</v>
      </c>
      <c r="O29" s="1">
        <v>122</v>
      </c>
      <c r="P29" s="1" t="s">
        <v>250</v>
      </c>
      <c r="Q29" s="1" t="s">
        <v>250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200024</v>
      </c>
      <c r="L30" s="1">
        <f>_xlfn.IFNA(VLOOKUP(I30,被动技能!$A:$E,5,FALSE),0)</f>
        <v>200025</v>
      </c>
      <c r="M30">
        <f t="shared" si="6"/>
        <v>12</v>
      </c>
      <c r="N30" s="1" t="s">
        <v>249</v>
      </c>
      <c r="O30" s="1">
        <v>123</v>
      </c>
      <c r="P30" s="1" t="s">
        <v>250</v>
      </c>
      <c r="Q30" s="1" t="s">
        <v>250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200025</v>
      </c>
      <c r="L31" s="1">
        <f>_xlfn.IFNA(VLOOKUP(I31,被动技能!$A:$E,5,FALSE),0)</f>
        <v>200026</v>
      </c>
      <c r="M31">
        <f t="shared" si="6"/>
        <v>15</v>
      </c>
      <c r="N31" s="1" t="s">
        <v>249</v>
      </c>
      <c r="O31" s="1">
        <v>124</v>
      </c>
      <c r="P31" s="1" t="s">
        <v>250</v>
      </c>
      <c r="Q31" s="1" t="s">
        <v>250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200026</v>
      </c>
      <c r="L32" s="1">
        <f>_xlfn.IFNA(VLOOKUP(I32,被动技能!$A:$E,5,FALSE),0)</f>
        <v>200027</v>
      </c>
      <c r="M32">
        <f t="shared" si="6"/>
        <v>18</v>
      </c>
      <c r="N32" s="1" t="s">
        <v>249</v>
      </c>
      <c r="O32" s="1">
        <v>125</v>
      </c>
      <c r="P32" s="1" t="s">
        <v>250</v>
      </c>
      <c r="Q32" s="1" t="s">
        <v>250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200027</v>
      </c>
      <c r="L33" s="1">
        <f>_xlfn.IFNA(VLOOKUP(I33,被动技能!$A:$E,5,FALSE),0)</f>
        <v>200028</v>
      </c>
      <c r="M33">
        <f t="shared" si="6"/>
        <v>21</v>
      </c>
      <c r="N33" s="1" t="s">
        <v>249</v>
      </c>
      <c r="O33" s="1">
        <v>126</v>
      </c>
      <c r="P33" s="1" t="s">
        <v>250</v>
      </c>
      <c r="Q33" s="1" t="s">
        <v>250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200028</v>
      </c>
      <c r="L34" s="1">
        <f>_xlfn.IFNA(VLOOKUP(I34,被动技能!$A:$E,5,FALSE),0)</f>
        <v>200029</v>
      </c>
      <c r="M34">
        <f t="shared" si="6"/>
        <v>24</v>
      </c>
      <c r="N34" s="1" t="s">
        <v>249</v>
      </c>
      <c r="O34" s="1">
        <v>127</v>
      </c>
      <c r="P34" s="1" t="s">
        <v>250</v>
      </c>
      <c r="Q34" s="1" t="s">
        <v>250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200029</v>
      </c>
      <c r="L35" s="1">
        <f>_xlfn.IFNA(VLOOKUP(I35,被动技能!$A:$E,5,FALSE),0)</f>
        <v>200030</v>
      </c>
      <c r="M35">
        <f t="shared" si="6"/>
        <v>27</v>
      </c>
      <c r="N35" s="1" t="s">
        <v>249</v>
      </c>
      <c r="O35" s="1">
        <v>128</v>
      </c>
      <c r="P35" s="1" t="s">
        <v>250</v>
      </c>
      <c r="Q35" s="1" t="s">
        <v>250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200030</v>
      </c>
      <c r="L36" s="1">
        <f>_xlfn.IFNA(VLOOKUP(I36,被动技能!$A:$E,5,FALSE),0)</f>
        <v>200031</v>
      </c>
      <c r="M36">
        <f t="shared" si="6"/>
        <v>30</v>
      </c>
      <c r="N36" s="1" t="s">
        <v>249</v>
      </c>
      <c r="O36" s="1">
        <v>129</v>
      </c>
      <c r="P36" s="1" t="s">
        <v>250</v>
      </c>
      <c r="Q36" s="1" t="s">
        <v>250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200031</v>
      </c>
      <c r="L37" s="1">
        <f>_xlfn.IFNA(VLOOKUP(I37,被动技能!$A:$E,5,FALSE),0)</f>
        <v>200032</v>
      </c>
      <c r="M37">
        <f t="shared" si="6"/>
        <v>33</v>
      </c>
      <c r="N37" s="1" t="s">
        <v>249</v>
      </c>
      <c r="O37" s="1">
        <v>130</v>
      </c>
      <c r="P37" s="1" t="s">
        <v>250</v>
      </c>
      <c r="Q37" s="1" t="s">
        <v>250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200032</v>
      </c>
      <c r="L38" s="1">
        <f>_xlfn.IFNA(VLOOKUP(I38,被动技能!$A:$E,5,FALSE),0)</f>
        <v>200033</v>
      </c>
      <c r="M38">
        <f t="shared" si="6"/>
        <v>36</v>
      </c>
      <c r="N38" s="1" t="s">
        <v>249</v>
      </c>
      <c r="O38" s="1">
        <v>131</v>
      </c>
      <c r="P38" s="1" t="s">
        <v>250</v>
      </c>
      <c r="Q38" s="1" t="s">
        <v>250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200033</v>
      </c>
      <c r="L39" s="1">
        <f>_xlfn.IFNA(VLOOKUP(I39,被动技能!$A:$E,5,FALSE),0)</f>
        <v>200034</v>
      </c>
      <c r="M39">
        <f t="shared" si="6"/>
        <v>39</v>
      </c>
      <c r="N39" s="1" t="s">
        <v>249</v>
      </c>
      <c r="O39" s="1">
        <v>132</v>
      </c>
      <c r="P39" s="1" t="s">
        <v>250</v>
      </c>
      <c r="Q39" s="1" t="s">
        <v>250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200034</v>
      </c>
      <c r="L40" s="1">
        <f>_xlfn.IFNA(VLOOKUP(I40,被动技能!$A:$E,5,FALSE),0)</f>
        <v>200035</v>
      </c>
      <c r="M40">
        <f t="shared" si="6"/>
        <v>42</v>
      </c>
      <c r="N40" s="1" t="s">
        <v>249</v>
      </c>
      <c r="O40" s="1">
        <v>133</v>
      </c>
      <c r="P40" s="1" t="s">
        <v>250</v>
      </c>
      <c r="Q40" s="1" t="s">
        <v>250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200035</v>
      </c>
      <c r="L41" s="1">
        <f>_xlfn.IFNA(VLOOKUP(I41,被动技能!$A:$E,5,FALSE),0)</f>
        <v>200036</v>
      </c>
      <c r="M41">
        <f t="shared" si="6"/>
        <v>45</v>
      </c>
      <c r="N41" s="1" t="s">
        <v>249</v>
      </c>
      <c r="O41" s="1">
        <v>134</v>
      </c>
      <c r="P41" s="1" t="s">
        <v>250</v>
      </c>
      <c r="Q41" s="1" t="s">
        <v>250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200036</v>
      </c>
      <c r="L42" s="1">
        <f>_xlfn.IFNA(VLOOKUP(I42,被动技能!$A:$E,5,FALSE),0)</f>
        <v>200037</v>
      </c>
      <c r="M42">
        <f t="shared" si="6"/>
        <v>48</v>
      </c>
      <c r="N42" s="1" t="s">
        <v>249</v>
      </c>
      <c r="O42" s="1">
        <v>135</v>
      </c>
      <c r="P42" s="1" t="s">
        <v>250</v>
      </c>
      <c r="Q42" s="1" t="s">
        <v>250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200037</v>
      </c>
      <c r="L43" s="1">
        <f>_xlfn.IFNA(VLOOKUP(I43,被动技能!$A:$E,5,FALSE),0)</f>
        <v>200038</v>
      </c>
      <c r="M43">
        <f t="shared" si="6"/>
        <v>51</v>
      </c>
      <c r="N43" s="1" t="s">
        <v>249</v>
      </c>
      <c r="O43" s="1">
        <v>136</v>
      </c>
      <c r="P43" s="1" t="s">
        <v>250</v>
      </c>
      <c r="Q43" s="1" t="s">
        <v>250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200038</v>
      </c>
      <c r="L44" s="1">
        <f>_xlfn.IFNA(VLOOKUP(I44,被动技能!$A:$E,5,FALSE),0)</f>
        <v>200039</v>
      </c>
      <c r="M44">
        <f t="shared" si="6"/>
        <v>54</v>
      </c>
      <c r="N44" s="1" t="s">
        <v>249</v>
      </c>
      <c r="O44" s="1">
        <v>137</v>
      </c>
      <c r="P44" s="1" t="s">
        <v>250</v>
      </c>
      <c r="Q44" s="1" t="s">
        <v>250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200039</v>
      </c>
      <c r="L45" s="1">
        <f>_xlfn.IFNA(VLOOKUP(I45,被动技能!$A:$E,5,FALSE),0)</f>
        <v>200040</v>
      </c>
      <c r="M45">
        <f t="shared" si="6"/>
        <v>57</v>
      </c>
      <c r="N45" s="1" t="s">
        <v>249</v>
      </c>
      <c r="O45" s="1">
        <v>138</v>
      </c>
      <c r="P45" s="1" t="s">
        <v>250</v>
      </c>
      <c r="Q45" s="1" t="s">
        <v>250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200040</v>
      </c>
      <c r="L46" s="1">
        <f>_xlfn.IFNA(VLOOKUP(I46,被动技能!$A:$E,5,FALSE),0)</f>
        <v>0</v>
      </c>
      <c r="M46">
        <f t="shared" si="6"/>
        <v>60</v>
      </c>
      <c r="N46" s="1" t="s">
        <v>249</v>
      </c>
      <c r="O46" s="1">
        <v>139</v>
      </c>
      <c r="P46" s="1" t="s">
        <v>250</v>
      </c>
      <c r="Q46" s="1" t="s">
        <v>250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200041</v>
      </c>
      <c r="L47" s="1">
        <f>_xlfn.IFNA(VLOOKUP(I47,被动技能!$A:$E,5,FALSE),0)</f>
        <v>200042</v>
      </c>
      <c r="M47">
        <f t="shared" si="6"/>
        <v>3</v>
      </c>
      <c r="N47" s="1" t="s">
        <v>249</v>
      </c>
      <c r="O47" s="1">
        <v>140</v>
      </c>
      <c r="P47" s="1" t="s">
        <v>250</v>
      </c>
      <c r="Q47" s="1" t="s">
        <v>250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200042</v>
      </c>
      <c r="L48" s="1">
        <f>_xlfn.IFNA(VLOOKUP(I48,被动技能!$A:$E,5,FALSE),0)</f>
        <v>200043</v>
      </c>
      <c r="M48">
        <f t="shared" si="6"/>
        <v>6</v>
      </c>
      <c r="N48" s="1" t="s">
        <v>249</v>
      </c>
      <c r="O48" s="1">
        <v>141</v>
      </c>
      <c r="P48" s="1" t="s">
        <v>250</v>
      </c>
      <c r="Q48" s="1" t="s">
        <v>250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200043</v>
      </c>
      <c r="L49" s="1">
        <f>_xlfn.IFNA(VLOOKUP(I49,被动技能!$A:$E,5,FALSE),0)</f>
        <v>200044</v>
      </c>
      <c r="M49">
        <f t="shared" si="6"/>
        <v>9</v>
      </c>
      <c r="N49" s="1" t="s">
        <v>249</v>
      </c>
      <c r="O49" s="1">
        <v>142</v>
      </c>
      <c r="P49" s="1" t="s">
        <v>250</v>
      </c>
      <c r="Q49" s="1" t="s">
        <v>250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200044</v>
      </c>
      <c r="L50" s="1">
        <f>_xlfn.IFNA(VLOOKUP(I50,被动技能!$A:$E,5,FALSE),0)</f>
        <v>200045</v>
      </c>
      <c r="M50">
        <f t="shared" si="6"/>
        <v>12</v>
      </c>
      <c r="N50" s="1" t="s">
        <v>249</v>
      </c>
      <c r="O50" s="1">
        <v>143</v>
      </c>
      <c r="P50" s="1" t="s">
        <v>250</v>
      </c>
      <c r="Q50" s="1" t="s">
        <v>250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200045</v>
      </c>
      <c r="L51" s="1">
        <f>_xlfn.IFNA(VLOOKUP(I51,被动技能!$A:$E,5,FALSE),0)</f>
        <v>200046</v>
      </c>
      <c r="M51">
        <f t="shared" si="6"/>
        <v>15</v>
      </c>
      <c r="N51" s="1" t="s">
        <v>249</v>
      </c>
      <c r="O51" s="1">
        <v>144</v>
      </c>
      <c r="P51" s="1" t="s">
        <v>250</v>
      </c>
      <c r="Q51" s="1" t="s">
        <v>250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200046</v>
      </c>
      <c r="L52" s="1">
        <f>_xlfn.IFNA(VLOOKUP(I52,被动技能!$A:$E,5,FALSE),0)</f>
        <v>200047</v>
      </c>
      <c r="M52">
        <f t="shared" si="6"/>
        <v>18</v>
      </c>
      <c r="N52" s="1" t="s">
        <v>249</v>
      </c>
      <c r="O52" s="1">
        <v>145</v>
      </c>
      <c r="P52" s="1" t="s">
        <v>250</v>
      </c>
      <c r="Q52" s="1" t="s">
        <v>250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200047</v>
      </c>
      <c r="L53" s="1">
        <f>_xlfn.IFNA(VLOOKUP(I53,被动技能!$A:$E,5,FALSE),0)</f>
        <v>200048</v>
      </c>
      <c r="M53">
        <f t="shared" si="6"/>
        <v>21</v>
      </c>
      <c r="N53" s="1" t="s">
        <v>249</v>
      </c>
      <c r="O53" s="1">
        <v>146</v>
      </c>
      <c r="P53" s="1" t="s">
        <v>250</v>
      </c>
      <c r="Q53" s="1" t="s">
        <v>250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200048</v>
      </c>
      <c r="L54" s="1">
        <f>_xlfn.IFNA(VLOOKUP(I54,被动技能!$A:$E,5,FALSE),0)</f>
        <v>200049</v>
      </c>
      <c r="M54">
        <f t="shared" si="6"/>
        <v>24</v>
      </c>
      <c r="N54" s="1" t="s">
        <v>249</v>
      </c>
      <c r="O54" s="1">
        <v>147</v>
      </c>
      <c r="P54" s="1" t="s">
        <v>250</v>
      </c>
      <c r="Q54" s="1" t="s">
        <v>250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200049</v>
      </c>
      <c r="L55" s="1">
        <f>_xlfn.IFNA(VLOOKUP(I55,被动技能!$A:$E,5,FALSE),0)</f>
        <v>200050</v>
      </c>
      <c r="M55">
        <f t="shared" si="6"/>
        <v>27</v>
      </c>
      <c r="N55" s="1" t="s">
        <v>249</v>
      </c>
      <c r="O55" s="1">
        <v>148</v>
      </c>
      <c r="P55" s="1" t="s">
        <v>250</v>
      </c>
      <c r="Q55" s="1" t="s">
        <v>250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200050</v>
      </c>
      <c r="L56" s="1">
        <f>_xlfn.IFNA(VLOOKUP(I56,被动技能!$A:$E,5,FALSE),0)</f>
        <v>200051</v>
      </c>
      <c r="M56">
        <f t="shared" si="6"/>
        <v>30</v>
      </c>
      <c r="N56" s="1" t="s">
        <v>249</v>
      </c>
      <c r="O56" s="1">
        <v>149</v>
      </c>
      <c r="P56" s="1" t="s">
        <v>250</v>
      </c>
      <c r="Q56" s="1" t="s">
        <v>250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200051</v>
      </c>
      <c r="L57" s="1">
        <f>_xlfn.IFNA(VLOOKUP(I57,被动技能!$A:$E,5,FALSE),0)</f>
        <v>200052</v>
      </c>
      <c r="M57">
        <f t="shared" si="6"/>
        <v>33</v>
      </c>
      <c r="N57" s="1" t="s">
        <v>249</v>
      </c>
      <c r="O57" s="1">
        <v>150</v>
      </c>
      <c r="P57" s="1" t="s">
        <v>250</v>
      </c>
      <c r="Q57" s="1" t="s">
        <v>250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200052</v>
      </c>
      <c r="L58" s="1">
        <f>_xlfn.IFNA(VLOOKUP(I58,被动技能!$A:$E,5,FALSE),0)</f>
        <v>200053</v>
      </c>
      <c r="M58">
        <f t="shared" si="6"/>
        <v>36</v>
      </c>
      <c r="N58" s="1" t="s">
        <v>249</v>
      </c>
      <c r="O58" s="1">
        <v>151</v>
      </c>
      <c r="P58" s="1" t="s">
        <v>250</v>
      </c>
      <c r="Q58" s="1" t="s">
        <v>250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200053</v>
      </c>
      <c r="L59" s="1">
        <f>_xlfn.IFNA(VLOOKUP(I59,被动技能!$A:$E,5,FALSE),0)</f>
        <v>200054</v>
      </c>
      <c r="M59">
        <f t="shared" si="6"/>
        <v>39</v>
      </c>
      <c r="N59" s="1" t="s">
        <v>249</v>
      </c>
      <c r="O59" s="1">
        <v>152</v>
      </c>
      <c r="P59" s="1" t="s">
        <v>250</v>
      </c>
      <c r="Q59" s="1" t="s">
        <v>250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200054</v>
      </c>
      <c r="L60" s="1">
        <f>_xlfn.IFNA(VLOOKUP(I60,被动技能!$A:$E,5,FALSE),0)</f>
        <v>200055</v>
      </c>
      <c r="M60">
        <f t="shared" si="6"/>
        <v>42</v>
      </c>
      <c r="N60" s="1" t="s">
        <v>249</v>
      </c>
      <c r="O60" s="1">
        <v>153</v>
      </c>
      <c r="P60" s="1" t="s">
        <v>250</v>
      </c>
      <c r="Q60" s="1" t="s">
        <v>250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200055</v>
      </c>
      <c r="L61" s="1">
        <f>_xlfn.IFNA(VLOOKUP(I61,被动技能!$A:$E,5,FALSE),0)</f>
        <v>200056</v>
      </c>
      <c r="M61">
        <f t="shared" si="6"/>
        <v>45</v>
      </c>
      <c r="N61" s="1" t="s">
        <v>249</v>
      </c>
      <c r="O61" s="1">
        <v>154</v>
      </c>
      <c r="P61" s="1" t="s">
        <v>250</v>
      </c>
      <c r="Q61" s="1" t="s">
        <v>250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200056</v>
      </c>
      <c r="L62" s="1">
        <f>_xlfn.IFNA(VLOOKUP(I62,被动技能!$A:$E,5,FALSE),0)</f>
        <v>200057</v>
      </c>
      <c r="M62">
        <f t="shared" si="6"/>
        <v>48</v>
      </c>
      <c r="N62" s="1" t="s">
        <v>249</v>
      </c>
      <c r="O62" s="1">
        <v>155</v>
      </c>
      <c r="P62" s="1" t="s">
        <v>250</v>
      </c>
      <c r="Q62" s="1" t="s">
        <v>250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200057</v>
      </c>
      <c r="L63" s="1">
        <f>_xlfn.IFNA(VLOOKUP(I63,被动技能!$A:$E,5,FALSE),0)</f>
        <v>200058</v>
      </c>
      <c r="M63">
        <f t="shared" si="6"/>
        <v>51</v>
      </c>
      <c r="N63" s="1" t="s">
        <v>249</v>
      </c>
      <c r="O63" s="1">
        <v>156</v>
      </c>
      <c r="P63" s="1" t="s">
        <v>250</v>
      </c>
      <c r="Q63" s="1" t="s">
        <v>250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200058</v>
      </c>
      <c r="L64" s="1">
        <f>_xlfn.IFNA(VLOOKUP(I64,被动技能!$A:$E,5,FALSE),0)</f>
        <v>200059</v>
      </c>
      <c r="M64">
        <f t="shared" si="6"/>
        <v>54</v>
      </c>
      <c r="N64" s="1" t="s">
        <v>249</v>
      </c>
      <c r="O64" s="1">
        <v>157</v>
      </c>
      <c r="P64" s="1" t="s">
        <v>250</v>
      </c>
      <c r="Q64" s="1" t="s">
        <v>250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200059</v>
      </c>
      <c r="L65" s="1">
        <f>_xlfn.IFNA(VLOOKUP(I65,被动技能!$A:$E,5,FALSE),0)</f>
        <v>200060</v>
      </c>
      <c r="M65">
        <f t="shared" si="6"/>
        <v>57</v>
      </c>
      <c r="N65" s="1" t="s">
        <v>249</v>
      </c>
      <c r="O65" s="1">
        <v>158</v>
      </c>
      <c r="P65" s="1" t="s">
        <v>250</v>
      </c>
      <c r="Q65" s="1" t="s">
        <v>250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200060</v>
      </c>
      <c r="L66" s="1">
        <f>_xlfn.IFNA(VLOOKUP(I66,被动技能!$A:$E,5,FALSE),0)</f>
        <v>0</v>
      </c>
      <c r="M66">
        <f t="shared" si="6"/>
        <v>60</v>
      </c>
      <c r="N66" s="1" t="s">
        <v>249</v>
      </c>
      <c r="O66" s="1">
        <v>159</v>
      </c>
      <c r="P66" s="1" t="s">
        <v>250</v>
      </c>
      <c r="Q66" s="1" t="s">
        <v>250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200061</v>
      </c>
      <c r="L67" s="1">
        <f>_xlfn.IFNA(VLOOKUP(I67,被动技能!$A:$E,5,FALSE),0)</f>
        <v>200062</v>
      </c>
      <c r="M67">
        <f t="shared" si="6"/>
        <v>3</v>
      </c>
      <c r="N67" s="1" t="s">
        <v>249</v>
      </c>
      <c r="O67" s="1">
        <v>160</v>
      </c>
      <c r="P67" s="1" t="s">
        <v>250</v>
      </c>
      <c r="Q67" s="1" t="s">
        <v>250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200062</v>
      </c>
      <c r="L68" s="1">
        <f>_xlfn.IFNA(VLOOKUP(I68,被动技能!$A:$E,5,FALSE),0)</f>
        <v>200063</v>
      </c>
      <c r="M68">
        <f t="shared" si="6"/>
        <v>6</v>
      </c>
      <c r="N68" s="1" t="s">
        <v>249</v>
      </c>
      <c r="O68" s="1">
        <v>161</v>
      </c>
      <c r="P68" s="1" t="s">
        <v>250</v>
      </c>
      <c r="Q68" s="1" t="s">
        <v>250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200063</v>
      </c>
      <c r="L69" s="1">
        <f>_xlfn.IFNA(VLOOKUP(I69,被动技能!$A:$E,5,FALSE),0)</f>
        <v>200064</v>
      </c>
      <c r="M69">
        <f t="shared" si="6"/>
        <v>9</v>
      </c>
      <c r="N69" s="1" t="s">
        <v>249</v>
      </c>
      <c r="O69" s="1">
        <v>162</v>
      </c>
      <c r="P69" s="1" t="s">
        <v>250</v>
      </c>
      <c r="Q69" s="1" t="s">
        <v>250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200064</v>
      </c>
      <c r="L70" s="1">
        <f>_xlfn.IFNA(VLOOKUP(I70,被动技能!$A:$E,5,FALSE),0)</f>
        <v>200065</v>
      </c>
      <c r="M70">
        <f t="shared" si="6"/>
        <v>12</v>
      </c>
      <c r="N70" s="1" t="s">
        <v>249</v>
      </c>
      <c r="O70" s="1">
        <v>163</v>
      </c>
      <c r="P70" s="1" t="s">
        <v>250</v>
      </c>
      <c r="Q70" s="1" t="s">
        <v>250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200065</v>
      </c>
      <c r="L71" s="1">
        <f>_xlfn.IFNA(VLOOKUP(I71,被动技能!$A:$E,5,FALSE),0)</f>
        <v>200066</v>
      </c>
      <c r="M71">
        <f t="shared" si="6"/>
        <v>15</v>
      </c>
      <c r="N71" s="1" t="s">
        <v>249</v>
      </c>
      <c r="O71" s="1">
        <v>164</v>
      </c>
      <c r="P71" s="1" t="s">
        <v>250</v>
      </c>
      <c r="Q71" s="1" t="s">
        <v>250</v>
      </c>
    </row>
    <row r="72" spans="3:17" x14ac:dyDescent="0.15">
      <c r="C72" s="8" t="str">
        <f t="shared" ref="C72:C135" si="7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8">$C72&amp;D$6&amp;D72</f>
        <v>被动技能4等级6</v>
      </c>
      <c r="I72" t="str">
        <f t="shared" ref="I72:I135" si="9">$C72&amp;E$6&amp;E72</f>
        <v>被动技能4等级7</v>
      </c>
      <c r="J72" s="1">
        <v>66</v>
      </c>
      <c r="K72" s="1">
        <f>VLOOKUP(H72,被动技能!$A:$E,5,FALSE)</f>
        <v>200066</v>
      </c>
      <c r="L72" s="1">
        <f>_xlfn.IFNA(VLOOKUP(I72,被动技能!$A:$E,5,FALSE),0)</f>
        <v>200067</v>
      </c>
      <c r="M72">
        <f t="shared" si="6"/>
        <v>18</v>
      </c>
      <c r="N72" s="1" t="s">
        <v>249</v>
      </c>
      <c r="O72" s="1">
        <v>165</v>
      </c>
      <c r="P72" s="1" t="s">
        <v>250</v>
      </c>
      <c r="Q72" s="1" t="s">
        <v>250</v>
      </c>
    </row>
    <row r="73" spans="3:17" x14ac:dyDescent="0.15">
      <c r="C73" s="8" t="str">
        <f t="shared" si="7"/>
        <v>被动技能4</v>
      </c>
      <c r="D73" s="8">
        <f t="shared" ref="D73:D136" si="10">IF(D72=D$5,1,D72+1)</f>
        <v>7</v>
      </c>
      <c r="E73" s="8">
        <f t="shared" ref="E73:E136" si="11">IF(E72=E$5,2,E72+1)</f>
        <v>8</v>
      </c>
      <c r="F73" s="8">
        <f t="shared" ref="F73:F136" si="12">IF(D73=1,F72+1,F72)</f>
        <v>4</v>
      </c>
      <c r="H73" t="str">
        <f t="shared" si="8"/>
        <v>被动技能4等级7</v>
      </c>
      <c r="I73" t="str">
        <f t="shared" si="9"/>
        <v>被动技能4等级8</v>
      </c>
      <c r="J73" s="1">
        <v>67</v>
      </c>
      <c r="K73" s="1">
        <f>VLOOKUP(H73,被动技能!$A:$E,5,FALSE)</f>
        <v>200067</v>
      </c>
      <c r="L73" s="1">
        <f>_xlfn.IFNA(VLOOKUP(I73,被动技能!$A:$E,5,FALSE),0)</f>
        <v>200068</v>
      </c>
      <c r="M73">
        <f t="shared" si="6"/>
        <v>21</v>
      </c>
      <c r="N73" s="1" t="s">
        <v>249</v>
      </c>
      <c r="O73" s="1">
        <v>166</v>
      </c>
      <c r="P73" s="1" t="s">
        <v>250</v>
      </c>
      <c r="Q73" s="1" t="s">
        <v>250</v>
      </c>
    </row>
    <row r="74" spans="3:17" x14ac:dyDescent="0.15">
      <c r="C74" s="8" t="str">
        <f t="shared" si="7"/>
        <v>被动技能4</v>
      </c>
      <c r="D74" s="8">
        <f t="shared" si="10"/>
        <v>8</v>
      </c>
      <c r="E74" s="8">
        <f t="shared" si="11"/>
        <v>9</v>
      </c>
      <c r="F74" s="8">
        <f t="shared" si="12"/>
        <v>4</v>
      </c>
      <c r="H74" t="str">
        <f t="shared" si="8"/>
        <v>被动技能4等级8</v>
      </c>
      <c r="I74" t="str">
        <f t="shared" si="9"/>
        <v>被动技能4等级9</v>
      </c>
      <c r="J74" s="1">
        <v>68</v>
      </c>
      <c r="K74" s="1">
        <f>VLOOKUP(H74,被动技能!$A:$E,5,FALSE)</f>
        <v>200068</v>
      </c>
      <c r="L74" s="1">
        <f>_xlfn.IFNA(VLOOKUP(I74,被动技能!$A:$E,5,FALSE),0)</f>
        <v>200069</v>
      </c>
      <c r="M74">
        <f t="shared" si="6"/>
        <v>24</v>
      </c>
      <c r="N74" s="1" t="s">
        <v>249</v>
      </c>
      <c r="O74" s="1">
        <v>167</v>
      </c>
      <c r="P74" s="1" t="s">
        <v>250</v>
      </c>
      <c r="Q74" s="1" t="s">
        <v>250</v>
      </c>
    </row>
    <row r="75" spans="3:17" x14ac:dyDescent="0.15">
      <c r="C75" s="8" t="str">
        <f t="shared" si="7"/>
        <v>被动技能4</v>
      </c>
      <c r="D75" s="8">
        <f t="shared" si="10"/>
        <v>9</v>
      </c>
      <c r="E75" s="8">
        <f t="shared" si="11"/>
        <v>10</v>
      </c>
      <c r="F75" s="8">
        <f t="shared" si="12"/>
        <v>4</v>
      </c>
      <c r="H75" t="str">
        <f t="shared" si="8"/>
        <v>被动技能4等级9</v>
      </c>
      <c r="I75" t="str">
        <f t="shared" si="9"/>
        <v>被动技能4等级10</v>
      </c>
      <c r="J75" s="1">
        <v>69</v>
      </c>
      <c r="K75" s="1">
        <f>VLOOKUP(H75,被动技能!$A:$E,5,FALSE)</f>
        <v>200069</v>
      </c>
      <c r="L75" s="1">
        <f>_xlfn.IFNA(VLOOKUP(I75,被动技能!$A:$E,5,FALSE),0)</f>
        <v>200070</v>
      </c>
      <c r="M75">
        <f t="shared" si="6"/>
        <v>27</v>
      </c>
      <c r="N75" s="1" t="s">
        <v>249</v>
      </c>
      <c r="O75" s="1">
        <v>168</v>
      </c>
      <c r="P75" s="1" t="s">
        <v>250</v>
      </c>
      <c r="Q75" s="1" t="s">
        <v>250</v>
      </c>
    </row>
    <row r="76" spans="3:17" x14ac:dyDescent="0.15">
      <c r="C76" s="8" t="str">
        <f t="shared" si="7"/>
        <v>被动技能4</v>
      </c>
      <c r="D76" s="8">
        <f t="shared" si="10"/>
        <v>10</v>
      </c>
      <c r="E76" s="8">
        <f t="shared" si="11"/>
        <v>11</v>
      </c>
      <c r="F76" s="8">
        <f t="shared" si="12"/>
        <v>4</v>
      </c>
      <c r="H76" t="str">
        <f t="shared" si="8"/>
        <v>被动技能4等级10</v>
      </c>
      <c r="I76" t="str">
        <f t="shared" si="9"/>
        <v>被动技能4等级11</v>
      </c>
      <c r="J76" s="1">
        <v>70</v>
      </c>
      <c r="K76" s="1">
        <f>VLOOKUP(H76,被动技能!$A:$E,5,FALSE)</f>
        <v>200070</v>
      </c>
      <c r="L76" s="1">
        <f>_xlfn.IFNA(VLOOKUP(I76,被动技能!$A:$E,5,FALSE),0)</f>
        <v>200071</v>
      </c>
      <c r="M76">
        <f t="shared" si="6"/>
        <v>30</v>
      </c>
      <c r="N76" s="1" t="s">
        <v>249</v>
      </c>
      <c r="O76" s="1">
        <v>169</v>
      </c>
      <c r="P76" s="1" t="s">
        <v>250</v>
      </c>
      <c r="Q76" s="1" t="s">
        <v>250</v>
      </c>
    </row>
    <row r="77" spans="3:17" x14ac:dyDescent="0.15">
      <c r="C77" s="8" t="str">
        <f t="shared" si="7"/>
        <v>被动技能4</v>
      </c>
      <c r="D77" s="8">
        <f t="shared" si="10"/>
        <v>11</v>
      </c>
      <c r="E77" s="8">
        <f t="shared" si="11"/>
        <v>12</v>
      </c>
      <c r="F77" s="8">
        <f t="shared" si="12"/>
        <v>4</v>
      </c>
      <c r="H77" t="str">
        <f t="shared" si="8"/>
        <v>被动技能4等级11</v>
      </c>
      <c r="I77" t="str">
        <f t="shared" si="9"/>
        <v>被动技能4等级12</v>
      </c>
      <c r="J77" s="1">
        <v>71</v>
      </c>
      <c r="K77" s="1">
        <f>VLOOKUP(H77,被动技能!$A:$E,5,FALSE)</f>
        <v>200071</v>
      </c>
      <c r="L77" s="1">
        <f>_xlfn.IFNA(VLOOKUP(I77,被动技能!$A:$E,5,FALSE),0)</f>
        <v>200072</v>
      </c>
      <c r="M77">
        <f t="shared" si="6"/>
        <v>33</v>
      </c>
      <c r="N77" s="1" t="s">
        <v>249</v>
      </c>
      <c r="O77" s="1">
        <v>170</v>
      </c>
      <c r="P77" s="1" t="s">
        <v>250</v>
      </c>
      <c r="Q77" s="1" t="s">
        <v>250</v>
      </c>
    </row>
    <row r="78" spans="3:17" x14ac:dyDescent="0.15">
      <c r="C78" s="8" t="str">
        <f t="shared" si="7"/>
        <v>被动技能4</v>
      </c>
      <c r="D78" s="8">
        <f t="shared" si="10"/>
        <v>12</v>
      </c>
      <c r="E78" s="8">
        <f t="shared" si="11"/>
        <v>13</v>
      </c>
      <c r="F78" s="8">
        <f t="shared" si="12"/>
        <v>4</v>
      </c>
      <c r="H78" t="str">
        <f t="shared" si="8"/>
        <v>被动技能4等级12</v>
      </c>
      <c r="I78" t="str">
        <f t="shared" si="9"/>
        <v>被动技能4等级13</v>
      </c>
      <c r="J78" s="1">
        <v>72</v>
      </c>
      <c r="K78" s="1">
        <f>VLOOKUP(H78,被动技能!$A:$E,5,FALSE)</f>
        <v>200072</v>
      </c>
      <c r="L78" s="1">
        <f>_xlfn.IFNA(VLOOKUP(I78,被动技能!$A:$E,5,FALSE),0)</f>
        <v>200073</v>
      </c>
      <c r="M78">
        <f t="shared" si="6"/>
        <v>36</v>
      </c>
      <c r="N78" s="1" t="s">
        <v>249</v>
      </c>
      <c r="O78" s="1">
        <v>171</v>
      </c>
      <c r="P78" s="1" t="s">
        <v>250</v>
      </c>
      <c r="Q78" s="1" t="s">
        <v>250</v>
      </c>
    </row>
    <row r="79" spans="3:17" x14ac:dyDescent="0.15">
      <c r="C79" s="8" t="str">
        <f t="shared" si="7"/>
        <v>被动技能4</v>
      </c>
      <c r="D79" s="8">
        <f t="shared" si="10"/>
        <v>13</v>
      </c>
      <c r="E79" s="8">
        <f t="shared" si="11"/>
        <v>14</v>
      </c>
      <c r="F79" s="8">
        <f t="shared" si="12"/>
        <v>4</v>
      </c>
      <c r="H79" t="str">
        <f t="shared" si="8"/>
        <v>被动技能4等级13</v>
      </c>
      <c r="I79" t="str">
        <f t="shared" si="9"/>
        <v>被动技能4等级14</v>
      </c>
      <c r="J79" s="1">
        <v>73</v>
      </c>
      <c r="K79" s="1">
        <f>VLOOKUP(H79,被动技能!$A:$E,5,FALSE)</f>
        <v>200073</v>
      </c>
      <c r="L79" s="1">
        <f>_xlfn.IFNA(VLOOKUP(I79,被动技能!$A:$E,5,FALSE),0)</f>
        <v>200074</v>
      </c>
      <c r="M79">
        <f t="shared" si="6"/>
        <v>39</v>
      </c>
      <c r="N79" s="1" t="s">
        <v>249</v>
      </c>
      <c r="O79" s="1">
        <v>172</v>
      </c>
      <c r="P79" s="1" t="s">
        <v>250</v>
      </c>
      <c r="Q79" s="1" t="s">
        <v>250</v>
      </c>
    </row>
    <row r="80" spans="3:17" x14ac:dyDescent="0.15">
      <c r="C80" s="8" t="str">
        <f t="shared" si="7"/>
        <v>被动技能4</v>
      </c>
      <c r="D80" s="8">
        <f t="shared" si="10"/>
        <v>14</v>
      </c>
      <c r="E80" s="8">
        <f t="shared" si="11"/>
        <v>15</v>
      </c>
      <c r="F80" s="8">
        <f t="shared" si="12"/>
        <v>4</v>
      </c>
      <c r="H80" t="str">
        <f t="shared" si="8"/>
        <v>被动技能4等级14</v>
      </c>
      <c r="I80" t="str">
        <f t="shared" si="9"/>
        <v>被动技能4等级15</v>
      </c>
      <c r="J80" s="1">
        <v>74</v>
      </c>
      <c r="K80" s="1">
        <f>VLOOKUP(H80,被动技能!$A:$E,5,FALSE)</f>
        <v>200074</v>
      </c>
      <c r="L80" s="1">
        <f>_xlfn.IFNA(VLOOKUP(I80,被动技能!$A:$E,5,FALSE),0)</f>
        <v>200075</v>
      </c>
      <c r="M80">
        <f t="shared" si="6"/>
        <v>42</v>
      </c>
      <c r="N80" s="1" t="s">
        <v>249</v>
      </c>
      <c r="O80" s="1">
        <v>173</v>
      </c>
      <c r="P80" s="1" t="s">
        <v>250</v>
      </c>
      <c r="Q80" s="1" t="s">
        <v>250</v>
      </c>
    </row>
    <row r="81" spans="3:17" x14ac:dyDescent="0.15">
      <c r="C81" s="8" t="str">
        <f t="shared" si="7"/>
        <v>被动技能4</v>
      </c>
      <c r="D81" s="8">
        <f t="shared" si="10"/>
        <v>15</v>
      </c>
      <c r="E81" s="8">
        <f t="shared" si="11"/>
        <v>16</v>
      </c>
      <c r="F81" s="8">
        <f t="shared" si="12"/>
        <v>4</v>
      </c>
      <c r="H81" t="str">
        <f t="shared" si="8"/>
        <v>被动技能4等级15</v>
      </c>
      <c r="I81" t="str">
        <f t="shared" si="9"/>
        <v>被动技能4等级16</v>
      </c>
      <c r="J81" s="1">
        <v>75</v>
      </c>
      <c r="K81" s="1">
        <f>VLOOKUP(H81,被动技能!$A:$E,5,FALSE)</f>
        <v>200075</v>
      </c>
      <c r="L81" s="1">
        <f>_xlfn.IFNA(VLOOKUP(I81,被动技能!$A:$E,5,FALSE),0)</f>
        <v>200076</v>
      </c>
      <c r="M81">
        <f t="shared" si="6"/>
        <v>45</v>
      </c>
      <c r="N81" s="1" t="s">
        <v>249</v>
      </c>
      <c r="O81" s="1">
        <v>174</v>
      </c>
      <c r="P81" s="1" t="s">
        <v>250</v>
      </c>
      <c r="Q81" s="1" t="s">
        <v>250</v>
      </c>
    </row>
    <row r="82" spans="3:17" x14ac:dyDescent="0.15">
      <c r="C82" s="8" t="str">
        <f t="shared" si="7"/>
        <v>被动技能4</v>
      </c>
      <c r="D82" s="8">
        <f t="shared" si="10"/>
        <v>16</v>
      </c>
      <c r="E82" s="8">
        <f t="shared" si="11"/>
        <v>17</v>
      </c>
      <c r="F82" s="8">
        <f t="shared" si="12"/>
        <v>4</v>
      </c>
      <c r="H82" t="str">
        <f t="shared" si="8"/>
        <v>被动技能4等级16</v>
      </c>
      <c r="I82" t="str">
        <f t="shared" si="9"/>
        <v>被动技能4等级17</v>
      </c>
      <c r="J82" s="1">
        <v>76</v>
      </c>
      <c r="K82" s="1">
        <f>VLOOKUP(H82,被动技能!$A:$E,5,FALSE)</f>
        <v>200076</v>
      </c>
      <c r="L82" s="1">
        <f>_xlfn.IFNA(VLOOKUP(I82,被动技能!$A:$E,5,FALSE),0)</f>
        <v>200077</v>
      </c>
      <c r="M82">
        <f t="shared" si="6"/>
        <v>48</v>
      </c>
      <c r="N82" s="1" t="s">
        <v>249</v>
      </c>
      <c r="O82" s="1">
        <v>175</v>
      </c>
      <c r="P82" s="1" t="s">
        <v>250</v>
      </c>
      <c r="Q82" s="1" t="s">
        <v>250</v>
      </c>
    </row>
    <row r="83" spans="3:17" x14ac:dyDescent="0.15">
      <c r="C83" s="8" t="str">
        <f t="shared" si="7"/>
        <v>被动技能4</v>
      </c>
      <c r="D83" s="8">
        <f t="shared" si="10"/>
        <v>17</v>
      </c>
      <c r="E83" s="8">
        <f t="shared" si="11"/>
        <v>18</v>
      </c>
      <c r="F83" s="8">
        <f t="shared" si="12"/>
        <v>4</v>
      </c>
      <c r="H83" t="str">
        <f t="shared" si="8"/>
        <v>被动技能4等级17</v>
      </c>
      <c r="I83" t="str">
        <f t="shared" si="9"/>
        <v>被动技能4等级18</v>
      </c>
      <c r="J83" s="1">
        <v>77</v>
      </c>
      <c r="K83" s="1">
        <f>VLOOKUP(H83,被动技能!$A:$E,5,FALSE)</f>
        <v>200077</v>
      </c>
      <c r="L83" s="1">
        <f>_xlfn.IFNA(VLOOKUP(I83,被动技能!$A:$E,5,FALSE),0)</f>
        <v>200078</v>
      </c>
      <c r="M83">
        <f t="shared" si="6"/>
        <v>51</v>
      </c>
      <c r="N83" s="1" t="s">
        <v>249</v>
      </c>
      <c r="O83" s="1">
        <v>176</v>
      </c>
      <c r="P83" s="1" t="s">
        <v>250</v>
      </c>
      <c r="Q83" s="1" t="s">
        <v>250</v>
      </c>
    </row>
    <row r="84" spans="3:17" x14ac:dyDescent="0.15">
      <c r="C84" s="8" t="str">
        <f t="shared" si="7"/>
        <v>被动技能4</v>
      </c>
      <c r="D84" s="8">
        <f t="shared" si="10"/>
        <v>18</v>
      </c>
      <c r="E84" s="8">
        <f t="shared" si="11"/>
        <v>19</v>
      </c>
      <c r="F84" s="8">
        <f t="shared" si="12"/>
        <v>4</v>
      </c>
      <c r="H84" t="str">
        <f t="shared" si="8"/>
        <v>被动技能4等级18</v>
      </c>
      <c r="I84" t="str">
        <f t="shared" si="9"/>
        <v>被动技能4等级19</v>
      </c>
      <c r="J84" s="1">
        <v>78</v>
      </c>
      <c r="K84" s="1">
        <f>VLOOKUP(H84,被动技能!$A:$E,5,FALSE)</f>
        <v>200078</v>
      </c>
      <c r="L84" s="1">
        <f>_xlfn.IFNA(VLOOKUP(I84,被动技能!$A:$E,5,FALSE),0)</f>
        <v>200079</v>
      </c>
      <c r="M84">
        <f t="shared" si="6"/>
        <v>54</v>
      </c>
      <c r="N84" s="1" t="s">
        <v>249</v>
      </c>
      <c r="O84" s="1">
        <v>177</v>
      </c>
      <c r="P84" s="1" t="s">
        <v>250</v>
      </c>
      <c r="Q84" s="1" t="s">
        <v>250</v>
      </c>
    </row>
    <row r="85" spans="3:17" x14ac:dyDescent="0.15">
      <c r="C85" s="8" t="str">
        <f t="shared" si="7"/>
        <v>被动技能4</v>
      </c>
      <c r="D85" s="8">
        <f t="shared" si="10"/>
        <v>19</v>
      </c>
      <c r="E85" s="8">
        <f t="shared" si="11"/>
        <v>20</v>
      </c>
      <c r="F85" s="8">
        <f t="shared" si="12"/>
        <v>4</v>
      </c>
      <c r="H85" t="str">
        <f t="shared" si="8"/>
        <v>被动技能4等级19</v>
      </c>
      <c r="I85" t="str">
        <f t="shared" si="9"/>
        <v>被动技能4等级20</v>
      </c>
      <c r="J85" s="1">
        <v>79</v>
      </c>
      <c r="K85" s="1">
        <f>VLOOKUP(H85,被动技能!$A:$E,5,FALSE)</f>
        <v>200079</v>
      </c>
      <c r="L85" s="1">
        <f>_xlfn.IFNA(VLOOKUP(I85,被动技能!$A:$E,5,FALSE),0)</f>
        <v>200080</v>
      </c>
      <c r="M85">
        <f t="shared" si="6"/>
        <v>57</v>
      </c>
      <c r="N85" s="1" t="s">
        <v>249</v>
      </c>
      <c r="O85" s="1">
        <v>178</v>
      </c>
      <c r="P85" s="1" t="s">
        <v>250</v>
      </c>
      <c r="Q85" s="1" t="s">
        <v>250</v>
      </c>
    </row>
    <row r="86" spans="3:17" x14ac:dyDescent="0.15">
      <c r="C86" s="8" t="str">
        <f t="shared" si="7"/>
        <v>被动技能4</v>
      </c>
      <c r="D86" s="8">
        <f t="shared" si="10"/>
        <v>20</v>
      </c>
      <c r="E86" s="8">
        <f t="shared" si="11"/>
        <v>21</v>
      </c>
      <c r="F86" s="8">
        <f t="shared" si="12"/>
        <v>4</v>
      </c>
      <c r="H86" t="str">
        <f t="shared" si="8"/>
        <v>被动技能4等级20</v>
      </c>
      <c r="I86" t="str">
        <f t="shared" si="9"/>
        <v>被动技能4等级21</v>
      </c>
      <c r="J86" s="1">
        <v>80</v>
      </c>
      <c r="K86" s="1">
        <f>VLOOKUP(H86,被动技能!$A:$E,5,FALSE)</f>
        <v>200080</v>
      </c>
      <c r="L86" s="1">
        <f>_xlfn.IFNA(VLOOKUP(I86,被动技能!$A:$E,5,FALSE),0)</f>
        <v>0</v>
      </c>
      <c r="M86">
        <f t="shared" si="6"/>
        <v>60</v>
      </c>
      <c r="N86" s="1" t="s">
        <v>249</v>
      </c>
      <c r="O86" s="1">
        <v>179</v>
      </c>
      <c r="P86" s="1" t="s">
        <v>250</v>
      </c>
      <c r="Q86" s="1" t="s">
        <v>250</v>
      </c>
    </row>
    <row r="87" spans="3:17" x14ac:dyDescent="0.15">
      <c r="C87" s="8" t="str">
        <f t="shared" si="7"/>
        <v>被动技能5</v>
      </c>
      <c r="D87" s="8">
        <f t="shared" si="10"/>
        <v>1</v>
      </c>
      <c r="E87" s="8">
        <f t="shared" si="11"/>
        <v>2</v>
      </c>
      <c r="F87" s="8">
        <f t="shared" si="12"/>
        <v>5</v>
      </c>
      <c r="H87" t="str">
        <f t="shared" si="8"/>
        <v>被动技能5等级1</v>
      </c>
      <c r="I87" t="str">
        <f t="shared" si="9"/>
        <v>被动技能5等级2</v>
      </c>
      <c r="J87" s="1">
        <v>81</v>
      </c>
      <c r="K87" s="1">
        <f>VLOOKUP(H87,被动技能!$A:$E,5,FALSE)</f>
        <v>200081</v>
      </c>
      <c r="L87" s="1">
        <f>_xlfn.IFNA(VLOOKUP(I87,被动技能!$A:$E,5,FALSE),0)</f>
        <v>200082</v>
      </c>
      <c r="M87">
        <f t="shared" si="6"/>
        <v>3</v>
      </c>
      <c r="N87" s="1" t="s">
        <v>249</v>
      </c>
      <c r="O87" s="1">
        <v>180</v>
      </c>
      <c r="P87" s="1" t="s">
        <v>250</v>
      </c>
      <c r="Q87" s="1" t="s">
        <v>250</v>
      </c>
    </row>
    <row r="88" spans="3:17" x14ac:dyDescent="0.15">
      <c r="C88" s="8" t="str">
        <f t="shared" si="7"/>
        <v>被动技能5</v>
      </c>
      <c r="D88" s="8">
        <f t="shared" si="10"/>
        <v>2</v>
      </c>
      <c r="E88" s="8">
        <f t="shared" si="11"/>
        <v>3</v>
      </c>
      <c r="F88" s="8">
        <f t="shared" si="12"/>
        <v>5</v>
      </c>
      <c r="H88" t="str">
        <f t="shared" si="8"/>
        <v>被动技能5等级2</v>
      </c>
      <c r="I88" t="str">
        <f t="shared" si="9"/>
        <v>被动技能5等级3</v>
      </c>
      <c r="J88" s="1">
        <v>82</v>
      </c>
      <c r="K88" s="1">
        <f>VLOOKUP(H88,被动技能!$A:$E,5,FALSE)</f>
        <v>200082</v>
      </c>
      <c r="L88" s="1">
        <f>_xlfn.IFNA(VLOOKUP(I88,被动技能!$A:$E,5,FALSE),0)</f>
        <v>200083</v>
      </c>
      <c r="M88">
        <f t="shared" si="6"/>
        <v>6</v>
      </c>
      <c r="N88" s="1" t="s">
        <v>249</v>
      </c>
      <c r="O88" s="1">
        <v>181</v>
      </c>
      <c r="P88" s="1" t="s">
        <v>250</v>
      </c>
      <c r="Q88" s="1" t="s">
        <v>250</v>
      </c>
    </row>
    <row r="89" spans="3:17" x14ac:dyDescent="0.15">
      <c r="C89" s="8" t="str">
        <f t="shared" si="7"/>
        <v>被动技能5</v>
      </c>
      <c r="D89" s="8">
        <f t="shared" si="10"/>
        <v>3</v>
      </c>
      <c r="E89" s="8">
        <f t="shared" si="11"/>
        <v>4</v>
      </c>
      <c r="F89" s="8">
        <f t="shared" si="12"/>
        <v>5</v>
      </c>
      <c r="H89" t="str">
        <f t="shared" si="8"/>
        <v>被动技能5等级3</v>
      </c>
      <c r="I89" t="str">
        <f t="shared" si="9"/>
        <v>被动技能5等级4</v>
      </c>
      <c r="J89" s="1">
        <v>83</v>
      </c>
      <c r="K89" s="1">
        <f>VLOOKUP(H89,被动技能!$A:$E,5,FALSE)</f>
        <v>200083</v>
      </c>
      <c r="L89" s="1">
        <f>_xlfn.IFNA(VLOOKUP(I89,被动技能!$A:$E,5,FALSE),0)</f>
        <v>200084</v>
      </c>
      <c r="M89">
        <f t="shared" si="6"/>
        <v>9</v>
      </c>
      <c r="N89" s="1" t="s">
        <v>249</v>
      </c>
      <c r="O89" s="1">
        <v>182</v>
      </c>
      <c r="P89" s="1" t="s">
        <v>250</v>
      </c>
      <c r="Q89" s="1" t="s">
        <v>250</v>
      </c>
    </row>
    <row r="90" spans="3:17" x14ac:dyDescent="0.15">
      <c r="C90" s="8" t="str">
        <f t="shared" si="7"/>
        <v>被动技能5</v>
      </c>
      <c r="D90" s="8">
        <f t="shared" si="10"/>
        <v>4</v>
      </c>
      <c r="E90" s="8">
        <f t="shared" si="11"/>
        <v>5</v>
      </c>
      <c r="F90" s="8">
        <f t="shared" si="12"/>
        <v>5</v>
      </c>
      <c r="H90" t="str">
        <f t="shared" si="8"/>
        <v>被动技能5等级4</v>
      </c>
      <c r="I90" t="str">
        <f t="shared" si="9"/>
        <v>被动技能5等级5</v>
      </c>
      <c r="J90" s="1">
        <v>84</v>
      </c>
      <c r="K90" s="1">
        <f>VLOOKUP(H90,被动技能!$A:$E,5,FALSE)</f>
        <v>200084</v>
      </c>
      <c r="L90" s="1">
        <f>_xlfn.IFNA(VLOOKUP(I90,被动技能!$A:$E,5,FALSE),0)</f>
        <v>200085</v>
      </c>
      <c r="M90">
        <f t="shared" si="6"/>
        <v>12</v>
      </c>
      <c r="N90" s="1" t="s">
        <v>249</v>
      </c>
      <c r="O90" s="1">
        <v>183</v>
      </c>
      <c r="P90" s="1" t="s">
        <v>250</v>
      </c>
      <c r="Q90" s="1" t="s">
        <v>250</v>
      </c>
    </row>
    <row r="91" spans="3:17" x14ac:dyDescent="0.15">
      <c r="C91" s="8" t="str">
        <f t="shared" si="7"/>
        <v>被动技能5</v>
      </c>
      <c r="D91" s="8">
        <f t="shared" si="10"/>
        <v>5</v>
      </c>
      <c r="E91" s="8">
        <f t="shared" si="11"/>
        <v>6</v>
      </c>
      <c r="F91" s="8">
        <f t="shared" si="12"/>
        <v>5</v>
      </c>
      <c r="H91" t="str">
        <f t="shared" si="8"/>
        <v>被动技能5等级5</v>
      </c>
      <c r="I91" t="str">
        <f t="shared" si="9"/>
        <v>被动技能5等级6</v>
      </c>
      <c r="J91" s="1">
        <v>85</v>
      </c>
      <c r="K91" s="1">
        <f>VLOOKUP(H91,被动技能!$A:$E,5,FALSE)</f>
        <v>200085</v>
      </c>
      <c r="L91" s="1">
        <f>_xlfn.IFNA(VLOOKUP(I91,被动技能!$A:$E,5,FALSE),0)</f>
        <v>200086</v>
      </c>
      <c r="M91">
        <f t="shared" si="6"/>
        <v>15</v>
      </c>
      <c r="N91" s="1" t="s">
        <v>249</v>
      </c>
      <c r="O91" s="1">
        <v>184</v>
      </c>
      <c r="P91" s="1" t="s">
        <v>250</v>
      </c>
      <c r="Q91" s="1" t="s">
        <v>250</v>
      </c>
    </row>
    <row r="92" spans="3:17" x14ac:dyDescent="0.15">
      <c r="C92" s="8" t="str">
        <f t="shared" si="7"/>
        <v>被动技能5</v>
      </c>
      <c r="D92" s="8">
        <f t="shared" si="10"/>
        <v>6</v>
      </c>
      <c r="E92" s="8">
        <f t="shared" si="11"/>
        <v>7</v>
      </c>
      <c r="F92" s="8">
        <f t="shared" si="12"/>
        <v>5</v>
      </c>
      <c r="H92" t="str">
        <f t="shared" si="8"/>
        <v>被动技能5等级6</v>
      </c>
      <c r="I92" t="str">
        <f t="shared" si="9"/>
        <v>被动技能5等级7</v>
      </c>
      <c r="J92" s="1">
        <v>86</v>
      </c>
      <c r="K92" s="1">
        <f>VLOOKUP(H92,被动技能!$A:$E,5,FALSE)</f>
        <v>200086</v>
      </c>
      <c r="L92" s="1">
        <f>_xlfn.IFNA(VLOOKUP(I92,被动技能!$A:$E,5,FALSE),0)</f>
        <v>200087</v>
      </c>
      <c r="M92">
        <f t="shared" ref="M92:M155" si="13">M72</f>
        <v>18</v>
      </c>
      <c r="N92" s="1" t="s">
        <v>249</v>
      </c>
      <c r="O92" s="1">
        <v>185</v>
      </c>
      <c r="P92" s="1" t="s">
        <v>250</v>
      </c>
      <c r="Q92" s="1" t="s">
        <v>250</v>
      </c>
    </row>
    <row r="93" spans="3:17" x14ac:dyDescent="0.15">
      <c r="C93" s="8" t="str">
        <f t="shared" si="7"/>
        <v>被动技能5</v>
      </c>
      <c r="D93" s="8">
        <f t="shared" si="10"/>
        <v>7</v>
      </c>
      <c r="E93" s="8">
        <f t="shared" si="11"/>
        <v>8</v>
      </c>
      <c r="F93" s="8">
        <f t="shared" si="12"/>
        <v>5</v>
      </c>
      <c r="H93" t="str">
        <f t="shared" si="8"/>
        <v>被动技能5等级7</v>
      </c>
      <c r="I93" t="str">
        <f t="shared" si="9"/>
        <v>被动技能5等级8</v>
      </c>
      <c r="J93" s="1">
        <v>87</v>
      </c>
      <c r="K93" s="1">
        <f>VLOOKUP(H93,被动技能!$A:$E,5,FALSE)</f>
        <v>200087</v>
      </c>
      <c r="L93" s="1">
        <f>_xlfn.IFNA(VLOOKUP(I93,被动技能!$A:$E,5,FALSE),0)</f>
        <v>200088</v>
      </c>
      <c r="M93">
        <f t="shared" si="13"/>
        <v>21</v>
      </c>
      <c r="N93" s="1" t="s">
        <v>249</v>
      </c>
      <c r="O93" s="1">
        <v>186</v>
      </c>
      <c r="P93" s="1" t="s">
        <v>250</v>
      </c>
      <c r="Q93" s="1" t="s">
        <v>250</v>
      </c>
    </row>
    <row r="94" spans="3:17" x14ac:dyDescent="0.15">
      <c r="C94" s="8" t="str">
        <f t="shared" si="7"/>
        <v>被动技能5</v>
      </c>
      <c r="D94" s="8">
        <f t="shared" si="10"/>
        <v>8</v>
      </c>
      <c r="E94" s="8">
        <f t="shared" si="11"/>
        <v>9</v>
      </c>
      <c r="F94" s="8">
        <f t="shared" si="12"/>
        <v>5</v>
      </c>
      <c r="H94" t="str">
        <f t="shared" si="8"/>
        <v>被动技能5等级8</v>
      </c>
      <c r="I94" t="str">
        <f t="shared" si="9"/>
        <v>被动技能5等级9</v>
      </c>
      <c r="J94" s="1">
        <v>88</v>
      </c>
      <c r="K94" s="1">
        <f>VLOOKUP(H94,被动技能!$A:$E,5,FALSE)</f>
        <v>200088</v>
      </c>
      <c r="L94" s="1">
        <f>_xlfn.IFNA(VLOOKUP(I94,被动技能!$A:$E,5,FALSE),0)</f>
        <v>200089</v>
      </c>
      <c r="M94">
        <f t="shared" si="13"/>
        <v>24</v>
      </c>
      <c r="N94" s="1" t="s">
        <v>249</v>
      </c>
      <c r="O94" s="1">
        <v>187</v>
      </c>
      <c r="P94" s="1" t="s">
        <v>250</v>
      </c>
      <c r="Q94" s="1" t="s">
        <v>250</v>
      </c>
    </row>
    <row r="95" spans="3:17" x14ac:dyDescent="0.15">
      <c r="C95" s="8" t="str">
        <f t="shared" si="7"/>
        <v>被动技能5</v>
      </c>
      <c r="D95" s="8">
        <f t="shared" si="10"/>
        <v>9</v>
      </c>
      <c r="E95" s="8">
        <f t="shared" si="11"/>
        <v>10</v>
      </c>
      <c r="F95" s="8">
        <f t="shared" si="12"/>
        <v>5</v>
      </c>
      <c r="H95" t="str">
        <f t="shared" si="8"/>
        <v>被动技能5等级9</v>
      </c>
      <c r="I95" t="str">
        <f t="shared" si="9"/>
        <v>被动技能5等级10</v>
      </c>
      <c r="J95" s="1">
        <v>89</v>
      </c>
      <c r="K95" s="1">
        <f>VLOOKUP(H95,被动技能!$A:$E,5,FALSE)</f>
        <v>200089</v>
      </c>
      <c r="L95" s="1">
        <f>_xlfn.IFNA(VLOOKUP(I95,被动技能!$A:$E,5,FALSE),0)</f>
        <v>200090</v>
      </c>
      <c r="M95">
        <f t="shared" si="13"/>
        <v>27</v>
      </c>
      <c r="N95" s="1" t="s">
        <v>249</v>
      </c>
      <c r="O95" s="1">
        <v>188</v>
      </c>
      <c r="P95" s="1" t="s">
        <v>250</v>
      </c>
      <c r="Q95" s="1" t="s">
        <v>250</v>
      </c>
    </row>
    <row r="96" spans="3:17" x14ac:dyDescent="0.15">
      <c r="C96" s="8" t="str">
        <f t="shared" si="7"/>
        <v>被动技能5</v>
      </c>
      <c r="D96" s="8">
        <f t="shared" si="10"/>
        <v>10</v>
      </c>
      <c r="E96" s="8">
        <f t="shared" si="11"/>
        <v>11</v>
      </c>
      <c r="F96" s="8">
        <f t="shared" si="12"/>
        <v>5</v>
      </c>
      <c r="H96" t="str">
        <f t="shared" si="8"/>
        <v>被动技能5等级10</v>
      </c>
      <c r="I96" t="str">
        <f t="shared" si="9"/>
        <v>被动技能5等级11</v>
      </c>
      <c r="J96" s="1">
        <v>90</v>
      </c>
      <c r="K96" s="1">
        <f>VLOOKUP(H96,被动技能!$A:$E,5,FALSE)</f>
        <v>200090</v>
      </c>
      <c r="L96" s="1">
        <f>_xlfn.IFNA(VLOOKUP(I96,被动技能!$A:$E,5,FALSE),0)</f>
        <v>200091</v>
      </c>
      <c r="M96">
        <f t="shared" si="13"/>
        <v>30</v>
      </c>
      <c r="N96" s="1" t="s">
        <v>249</v>
      </c>
      <c r="O96" s="1">
        <v>189</v>
      </c>
      <c r="P96" s="1" t="s">
        <v>250</v>
      </c>
      <c r="Q96" s="1" t="s">
        <v>250</v>
      </c>
    </row>
    <row r="97" spans="3:17" x14ac:dyDescent="0.15">
      <c r="C97" s="8" t="str">
        <f t="shared" si="7"/>
        <v>被动技能5</v>
      </c>
      <c r="D97" s="8">
        <f t="shared" si="10"/>
        <v>11</v>
      </c>
      <c r="E97" s="8">
        <f t="shared" si="11"/>
        <v>12</v>
      </c>
      <c r="F97" s="8">
        <f t="shared" si="12"/>
        <v>5</v>
      </c>
      <c r="H97" t="str">
        <f t="shared" si="8"/>
        <v>被动技能5等级11</v>
      </c>
      <c r="I97" t="str">
        <f t="shared" si="9"/>
        <v>被动技能5等级12</v>
      </c>
      <c r="J97" s="1">
        <v>91</v>
      </c>
      <c r="K97" s="1">
        <f>VLOOKUP(H97,被动技能!$A:$E,5,FALSE)</f>
        <v>200091</v>
      </c>
      <c r="L97" s="1">
        <f>_xlfn.IFNA(VLOOKUP(I97,被动技能!$A:$E,5,FALSE),0)</f>
        <v>200092</v>
      </c>
      <c r="M97">
        <f t="shared" si="13"/>
        <v>33</v>
      </c>
      <c r="N97" s="1" t="s">
        <v>249</v>
      </c>
      <c r="O97" s="1">
        <v>190</v>
      </c>
      <c r="P97" s="1" t="s">
        <v>250</v>
      </c>
      <c r="Q97" s="1" t="s">
        <v>250</v>
      </c>
    </row>
    <row r="98" spans="3:17" x14ac:dyDescent="0.15">
      <c r="C98" s="8" t="str">
        <f t="shared" si="7"/>
        <v>被动技能5</v>
      </c>
      <c r="D98" s="8">
        <f t="shared" si="10"/>
        <v>12</v>
      </c>
      <c r="E98" s="8">
        <f t="shared" si="11"/>
        <v>13</v>
      </c>
      <c r="F98" s="8">
        <f t="shared" si="12"/>
        <v>5</v>
      </c>
      <c r="H98" t="str">
        <f t="shared" si="8"/>
        <v>被动技能5等级12</v>
      </c>
      <c r="I98" t="str">
        <f t="shared" si="9"/>
        <v>被动技能5等级13</v>
      </c>
      <c r="J98" s="1">
        <v>92</v>
      </c>
      <c r="K98" s="1">
        <f>VLOOKUP(H98,被动技能!$A:$E,5,FALSE)</f>
        <v>200092</v>
      </c>
      <c r="L98" s="1">
        <f>_xlfn.IFNA(VLOOKUP(I98,被动技能!$A:$E,5,FALSE),0)</f>
        <v>200093</v>
      </c>
      <c r="M98">
        <f t="shared" si="13"/>
        <v>36</v>
      </c>
      <c r="N98" s="1" t="s">
        <v>249</v>
      </c>
      <c r="O98" s="1">
        <v>191</v>
      </c>
      <c r="P98" s="1" t="s">
        <v>250</v>
      </c>
      <c r="Q98" s="1" t="s">
        <v>250</v>
      </c>
    </row>
    <row r="99" spans="3:17" x14ac:dyDescent="0.15">
      <c r="C99" s="8" t="str">
        <f t="shared" si="7"/>
        <v>被动技能5</v>
      </c>
      <c r="D99" s="8">
        <f t="shared" si="10"/>
        <v>13</v>
      </c>
      <c r="E99" s="8">
        <f t="shared" si="11"/>
        <v>14</v>
      </c>
      <c r="F99" s="8">
        <f t="shared" si="12"/>
        <v>5</v>
      </c>
      <c r="H99" t="str">
        <f t="shared" si="8"/>
        <v>被动技能5等级13</v>
      </c>
      <c r="I99" t="str">
        <f t="shared" si="9"/>
        <v>被动技能5等级14</v>
      </c>
      <c r="J99" s="1">
        <v>93</v>
      </c>
      <c r="K99" s="1">
        <f>VLOOKUP(H99,被动技能!$A:$E,5,FALSE)</f>
        <v>200093</v>
      </c>
      <c r="L99" s="1">
        <f>_xlfn.IFNA(VLOOKUP(I99,被动技能!$A:$E,5,FALSE),0)</f>
        <v>200094</v>
      </c>
      <c r="M99">
        <f t="shared" si="13"/>
        <v>39</v>
      </c>
      <c r="N99" s="1" t="s">
        <v>249</v>
      </c>
      <c r="O99" s="1">
        <v>192</v>
      </c>
      <c r="P99" s="1" t="s">
        <v>250</v>
      </c>
      <c r="Q99" s="1" t="s">
        <v>250</v>
      </c>
    </row>
    <row r="100" spans="3:17" x14ac:dyDescent="0.15">
      <c r="C100" s="8" t="str">
        <f t="shared" si="7"/>
        <v>被动技能5</v>
      </c>
      <c r="D100" s="8">
        <f t="shared" si="10"/>
        <v>14</v>
      </c>
      <c r="E100" s="8">
        <f t="shared" si="11"/>
        <v>15</v>
      </c>
      <c r="F100" s="8">
        <f t="shared" si="12"/>
        <v>5</v>
      </c>
      <c r="H100" t="str">
        <f t="shared" si="8"/>
        <v>被动技能5等级14</v>
      </c>
      <c r="I100" t="str">
        <f t="shared" si="9"/>
        <v>被动技能5等级15</v>
      </c>
      <c r="J100" s="1">
        <v>94</v>
      </c>
      <c r="K100" s="1">
        <f>VLOOKUP(H100,被动技能!$A:$E,5,FALSE)</f>
        <v>200094</v>
      </c>
      <c r="L100" s="1">
        <f>_xlfn.IFNA(VLOOKUP(I100,被动技能!$A:$E,5,FALSE),0)</f>
        <v>200095</v>
      </c>
      <c r="M100">
        <f t="shared" si="13"/>
        <v>42</v>
      </c>
      <c r="N100" s="1" t="s">
        <v>249</v>
      </c>
      <c r="O100" s="1">
        <v>193</v>
      </c>
      <c r="P100" s="1" t="s">
        <v>250</v>
      </c>
      <c r="Q100" s="1" t="s">
        <v>250</v>
      </c>
    </row>
    <row r="101" spans="3:17" x14ac:dyDescent="0.15">
      <c r="C101" s="8" t="str">
        <f t="shared" si="7"/>
        <v>被动技能5</v>
      </c>
      <c r="D101" s="8">
        <f t="shared" si="10"/>
        <v>15</v>
      </c>
      <c r="E101" s="8">
        <f t="shared" si="11"/>
        <v>16</v>
      </c>
      <c r="F101" s="8">
        <f t="shared" si="12"/>
        <v>5</v>
      </c>
      <c r="H101" t="str">
        <f t="shared" si="8"/>
        <v>被动技能5等级15</v>
      </c>
      <c r="I101" t="str">
        <f t="shared" si="9"/>
        <v>被动技能5等级16</v>
      </c>
      <c r="J101" s="1">
        <v>95</v>
      </c>
      <c r="K101" s="1">
        <f>VLOOKUP(H101,被动技能!$A:$E,5,FALSE)</f>
        <v>200095</v>
      </c>
      <c r="L101" s="1">
        <f>_xlfn.IFNA(VLOOKUP(I101,被动技能!$A:$E,5,FALSE),0)</f>
        <v>200096</v>
      </c>
      <c r="M101">
        <f t="shared" si="13"/>
        <v>45</v>
      </c>
      <c r="N101" s="1" t="s">
        <v>249</v>
      </c>
      <c r="O101" s="1">
        <v>194</v>
      </c>
      <c r="P101" s="1" t="s">
        <v>250</v>
      </c>
      <c r="Q101" s="1" t="s">
        <v>250</v>
      </c>
    </row>
    <row r="102" spans="3:17" x14ac:dyDescent="0.15">
      <c r="C102" s="8" t="str">
        <f t="shared" si="7"/>
        <v>被动技能5</v>
      </c>
      <c r="D102" s="8">
        <f t="shared" si="10"/>
        <v>16</v>
      </c>
      <c r="E102" s="8">
        <f t="shared" si="11"/>
        <v>17</v>
      </c>
      <c r="F102" s="8">
        <f t="shared" si="12"/>
        <v>5</v>
      </c>
      <c r="H102" t="str">
        <f t="shared" si="8"/>
        <v>被动技能5等级16</v>
      </c>
      <c r="I102" t="str">
        <f t="shared" si="9"/>
        <v>被动技能5等级17</v>
      </c>
      <c r="J102" s="1">
        <v>96</v>
      </c>
      <c r="K102" s="1">
        <f>VLOOKUP(H102,被动技能!$A:$E,5,FALSE)</f>
        <v>200096</v>
      </c>
      <c r="L102" s="1">
        <f>_xlfn.IFNA(VLOOKUP(I102,被动技能!$A:$E,5,FALSE),0)</f>
        <v>200097</v>
      </c>
      <c r="M102">
        <f t="shared" si="13"/>
        <v>48</v>
      </c>
      <c r="N102" s="1" t="s">
        <v>249</v>
      </c>
      <c r="O102" s="1">
        <v>195</v>
      </c>
      <c r="P102" s="1" t="s">
        <v>250</v>
      </c>
      <c r="Q102" s="1" t="s">
        <v>250</v>
      </c>
    </row>
    <row r="103" spans="3:17" x14ac:dyDescent="0.15">
      <c r="C103" s="8" t="str">
        <f t="shared" si="7"/>
        <v>被动技能5</v>
      </c>
      <c r="D103" s="8">
        <f t="shared" si="10"/>
        <v>17</v>
      </c>
      <c r="E103" s="8">
        <f t="shared" si="11"/>
        <v>18</v>
      </c>
      <c r="F103" s="8">
        <f t="shared" si="12"/>
        <v>5</v>
      </c>
      <c r="H103" t="str">
        <f t="shared" si="8"/>
        <v>被动技能5等级17</v>
      </c>
      <c r="I103" t="str">
        <f t="shared" si="9"/>
        <v>被动技能5等级18</v>
      </c>
      <c r="J103" s="1">
        <v>97</v>
      </c>
      <c r="K103" s="1">
        <f>VLOOKUP(H103,被动技能!$A:$E,5,FALSE)</f>
        <v>200097</v>
      </c>
      <c r="L103" s="1">
        <f>_xlfn.IFNA(VLOOKUP(I103,被动技能!$A:$E,5,FALSE),0)</f>
        <v>200098</v>
      </c>
      <c r="M103">
        <f t="shared" si="13"/>
        <v>51</v>
      </c>
      <c r="N103" s="1" t="s">
        <v>249</v>
      </c>
      <c r="O103" s="1">
        <v>196</v>
      </c>
      <c r="P103" s="1" t="s">
        <v>250</v>
      </c>
      <c r="Q103" s="1" t="s">
        <v>250</v>
      </c>
    </row>
    <row r="104" spans="3:17" x14ac:dyDescent="0.15">
      <c r="C104" s="8" t="str">
        <f t="shared" si="7"/>
        <v>被动技能5</v>
      </c>
      <c r="D104" s="8">
        <f t="shared" si="10"/>
        <v>18</v>
      </c>
      <c r="E104" s="8">
        <f t="shared" si="11"/>
        <v>19</v>
      </c>
      <c r="F104" s="8">
        <f t="shared" si="12"/>
        <v>5</v>
      </c>
      <c r="H104" t="str">
        <f t="shared" si="8"/>
        <v>被动技能5等级18</v>
      </c>
      <c r="I104" t="str">
        <f t="shared" si="9"/>
        <v>被动技能5等级19</v>
      </c>
      <c r="J104" s="1">
        <v>98</v>
      </c>
      <c r="K104" s="1">
        <f>VLOOKUP(H104,被动技能!$A:$E,5,FALSE)</f>
        <v>200098</v>
      </c>
      <c r="L104" s="1">
        <f>_xlfn.IFNA(VLOOKUP(I104,被动技能!$A:$E,5,FALSE),0)</f>
        <v>200099</v>
      </c>
      <c r="M104">
        <f t="shared" si="13"/>
        <v>54</v>
      </c>
      <c r="N104" s="1" t="s">
        <v>249</v>
      </c>
      <c r="O104" s="1">
        <v>197</v>
      </c>
      <c r="P104" s="1" t="s">
        <v>250</v>
      </c>
      <c r="Q104" s="1" t="s">
        <v>250</v>
      </c>
    </row>
    <row r="105" spans="3:17" x14ac:dyDescent="0.15">
      <c r="C105" s="8" t="str">
        <f t="shared" si="7"/>
        <v>被动技能5</v>
      </c>
      <c r="D105" s="8">
        <f t="shared" si="10"/>
        <v>19</v>
      </c>
      <c r="E105" s="8">
        <f t="shared" si="11"/>
        <v>20</v>
      </c>
      <c r="F105" s="8">
        <f t="shared" si="12"/>
        <v>5</v>
      </c>
      <c r="H105" t="str">
        <f t="shared" si="8"/>
        <v>被动技能5等级19</v>
      </c>
      <c r="I105" t="str">
        <f t="shared" si="9"/>
        <v>被动技能5等级20</v>
      </c>
      <c r="J105" s="1">
        <v>99</v>
      </c>
      <c r="K105" s="1">
        <f>VLOOKUP(H105,被动技能!$A:$E,5,FALSE)</f>
        <v>200099</v>
      </c>
      <c r="L105" s="1">
        <f>_xlfn.IFNA(VLOOKUP(I105,被动技能!$A:$E,5,FALSE),0)</f>
        <v>200100</v>
      </c>
      <c r="M105">
        <f t="shared" si="13"/>
        <v>57</v>
      </c>
      <c r="N105" s="1" t="s">
        <v>249</v>
      </c>
      <c r="O105" s="1">
        <v>198</v>
      </c>
      <c r="P105" s="1" t="s">
        <v>250</v>
      </c>
      <c r="Q105" s="1" t="s">
        <v>250</v>
      </c>
    </row>
    <row r="106" spans="3:17" x14ac:dyDescent="0.15">
      <c r="C106" s="8" t="str">
        <f t="shared" si="7"/>
        <v>被动技能5</v>
      </c>
      <c r="D106" s="8">
        <f t="shared" si="10"/>
        <v>20</v>
      </c>
      <c r="E106" s="8">
        <f t="shared" si="11"/>
        <v>21</v>
      </c>
      <c r="F106" s="8">
        <f t="shared" si="12"/>
        <v>5</v>
      </c>
      <c r="H106" t="str">
        <f t="shared" si="8"/>
        <v>被动技能5等级20</v>
      </c>
      <c r="I106" t="str">
        <f t="shared" si="9"/>
        <v>被动技能5等级21</v>
      </c>
      <c r="J106" s="1">
        <v>100</v>
      </c>
      <c r="K106" s="1">
        <f>VLOOKUP(H106,被动技能!$A:$E,5,FALSE)</f>
        <v>200100</v>
      </c>
      <c r="L106" s="1">
        <f>_xlfn.IFNA(VLOOKUP(I106,被动技能!$A:$E,5,FALSE),0)</f>
        <v>0</v>
      </c>
      <c r="M106">
        <f t="shared" si="13"/>
        <v>60</v>
      </c>
      <c r="N106" s="1" t="s">
        <v>249</v>
      </c>
      <c r="O106" s="1">
        <f>O7</f>
        <v>100</v>
      </c>
      <c r="P106" s="1" t="s">
        <v>250</v>
      </c>
      <c r="Q106" s="1" t="s">
        <v>250</v>
      </c>
    </row>
    <row r="107" spans="3:17" x14ac:dyDescent="0.15">
      <c r="C107" s="8" t="str">
        <f t="shared" si="7"/>
        <v>被动技能6</v>
      </c>
      <c r="D107" s="8">
        <f t="shared" si="10"/>
        <v>1</v>
      </c>
      <c r="E107" s="8">
        <f t="shared" si="11"/>
        <v>2</v>
      </c>
      <c r="F107" s="8">
        <f t="shared" si="12"/>
        <v>6</v>
      </c>
      <c r="H107" t="str">
        <f t="shared" si="8"/>
        <v>被动技能6等级1</v>
      </c>
      <c r="I107" t="str">
        <f t="shared" si="9"/>
        <v>被动技能6等级2</v>
      </c>
      <c r="J107" s="1">
        <v>101</v>
      </c>
      <c r="K107" s="1">
        <f>VLOOKUP(H107,被动技能!$A:$E,5,FALSE)</f>
        <v>200101</v>
      </c>
      <c r="L107" s="1">
        <f>_xlfn.IFNA(VLOOKUP(I107,被动技能!$A:$E,5,FALSE),0)</f>
        <v>200102</v>
      </c>
      <c r="M107">
        <f t="shared" si="13"/>
        <v>3</v>
      </c>
      <c r="N107" s="1" t="s">
        <v>249</v>
      </c>
      <c r="O107" s="1">
        <f t="shared" ref="O107:O170" si="14">O8</f>
        <v>101</v>
      </c>
      <c r="P107" s="1" t="s">
        <v>250</v>
      </c>
      <c r="Q107" s="1" t="s">
        <v>250</v>
      </c>
    </row>
    <row r="108" spans="3:17" x14ac:dyDescent="0.15">
      <c r="C108" s="8" t="str">
        <f t="shared" si="7"/>
        <v>被动技能6</v>
      </c>
      <c r="D108" s="8">
        <f t="shared" si="10"/>
        <v>2</v>
      </c>
      <c r="E108" s="8">
        <f t="shared" si="11"/>
        <v>3</v>
      </c>
      <c r="F108" s="8">
        <f t="shared" si="12"/>
        <v>6</v>
      </c>
      <c r="H108" t="str">
        <f t="shared" si="8"/>
        <v>被动技能6等级2</v>
      </c>
      <c r="I108" t="str">
        <f t="shared" si="9"/>
        <v>被动技能6等级3</v>
      </c>
      <c r="J108" s="1">
        <v>102</v>
      </c>
      <c r="K108" s="1">
        <f>VLOOKUP(H108,被动技能!$A:$E,5,FALSE)</f>
        <v>200102</v>
      </c>
      <c r="L108" s="1">
        <f>_xlfn.IFNA(VLOOKUP(I108,被动技能!$A:$E,5,FALSE),0)</f>
        <v>200103</v>
      </c>
      <c r="M108">
        <f t="shared" si="13"/>
        <v>6</v>
      </c>
      <c r="N108" s="1" t="s">
        <v>249</v>
      </c>
      <c r="O108" s="1">
        <f t="shared" si="14"/>
        <v>102</v>
      </c>
      <c r="P108" s="1" t="s">
        <v>250</v>
      </c>
      <c r="Q108" s="1" t="s">
        <v>250</v>
      </c>
    </row>
    <row r="109" spans="3:17" x14ac:dyDescent="0.15">
      <c r="C109" s="8" t="str">
        <f t="shared" si="7"/>
        <v>被动技能6</v>
      </c>
      <c r="D109" s="8">
        <f t="shared" si="10"/>
        <v>3</v>
      </c>
      <c r="E109" s="8">
        <f t="shared" si="11"/>
        <v>4</v>
      </c>
      <c r="F109" s="8">
        <f t="shared" si="12"/>
        <v>6</v>
      </c>
      <c r="H109" t="str">
        <f t="shared" si="8"/>
        <v>被动技能6等级3</v>
      </c>
      <c r="I109" t="str">
        <f t="shared" si="9"/>
        <v>被动技能6等级4</v>
      </c>
      <c r="J109" s="1">
        <v>103</v>
      </c>
      <c r="K109" s="1">
        <f>VLOOKUP(H109,被动技能!$A:$E,5,FALSE)</f>
        <v>200103</v>
      </c>
      <c r="L109" s="1">
        <f>_xlfn.IFNA(VLOOKUP(I109,被动技能!$A:$E,5,FALSE),0)</f>
        <v>200104</v>
      </c>
      <c r="M109">
        <f t="shared" si="13"/>
        <v>9</v>
      </c>
      <c r="N109" s="1" t="s">
        <v>249</v>
      </c>
      <c r="O109" s="1">
        <f t="shared" si="14"/>
        <v>103</v>
      </c>
      <c r="P109" s="1" t="s">
        <v>250</v>
      </c>
      <c r="Q109" s="1" t="s">
        <v>250</v>
      </c>
    </row>
    <row r="110" spans="3:17" x14ac:dyDescent="0.15">
      <c r="C110" s="8" t="str">
        <f t="shared" si="7"/>
        <v>被动技能6</v>
      </c>
      <c r="D110" s="8">
        <f t="shared" si="10"/>
        <v>4</v>
      </c>
      <c r="E110" s="8">
        <f t="shared" si="11"/>
        <v>5</v>
      </c>
      <c r="F110" s="8">
        <f t="shared" si="12"/>
        <v>6</v>
      </c>
      <c r="H110" t="str">
        <f t="shared" si="8"/>
        <v>被动技能6等级4</v>
      </c>
      <c r="I110" t="str">
        <f t="shared" si="9"/>
        <v>被动技能6等级5</v>
      </c>
      <c r="J110" s="1">
        <v>104</v>
      </c>
      <c r="K110" s="1">
        <f>VLOOKUP(H110,被动技能!$A:$E,5,FALSE)</f>
        <v>200104</v>
      </c>
      <c r="L110" s="1">
        <f>_xlfn.IFNA(VLOOKUP(I110,被动技能!$A:$E,5,FALSE),0)</f>
        <v>200105</v>
      </c>
      <c r="M110">
        <f t="shared" si="13"/>
        <v>12</v>
      </c>
      <c r="N110" s="1" t="s">
        <v>249</v>
      </c>
      <c r="O110" s="1">
        <f t="shared" si="14"/>
        <v>104</v>
      </c>
      <c r="P110" s="1" t="s">
        <v>250</v>
      </c>
      <c r="Q110" s="1" t="s">
        <v>250</v>
      </c>
    </row>
    <row r="111" spans="3:17" x14ac:dyDescent="0.15">
      <c r="C111" s="8" t="str">
        <f t="shared" si="7"/>
        <v>被动技能6</v>
      </c>
      <c r="D111" s="8">
        <f t="shared" si="10"/>
        <v>5</v>
      </c>
      <c r="E111" s="8">
        <f t="shared" si="11"/>
        <v>6</v>
      </c>
      <c r="F111" s="8">
        <f t="shared" si="12"/>
        <v>6</v>
      </c>
      <c r="H111" t="str">
        <f t="shared" si="8"/>
        <v>被动技能6等级5</v>
      </c>
      <c r="I111" t="str">
        <f t="shared" si="9"/>
        <v>被动技能6等级6</v>
      </c>
      <c r="J111" s="1">
        <v>105</v>
      </c>
      <c r="K111" s="1">
        <f>VLOOKUP(H111,被动技能!$A:$E,5,FALSE)</f>
        <v>200105</v>
      </c>
      <c r="L111" s="1">
        <f>_xlfn.IFNA(VLOOKUP(I111,被动技能!$A:$E,5,FALSE),0)</f>
        <v>200106</v>
      </c>
      <c r="M111">
        <f t="shared" si="13"/>
        <v>15</v>
      </c>
      <c r="N111" s="1" t="s">
        <v>249</v>
      </c>
      <c r="O111" s="1">
        <f t="shared" si="14"/>
        <v>105</v>
      </c>
      <c r="P111" s="1" t="s">
        <v>250</v>
      </c>
      <c r="Q111" s="1" t="s">
        <v>250</v>
      </c>
    </row>
    <row r="112" spans="3:17" x14ac:dyDescent="0.15">
      <c r="C112" s="8" t="str">
        <f t="shared" si="7"/>
        <v>被动技能6</v>
      </c>
      <c r="D112" s="8">
        <f t="shared" si="10"/>
        <v>6</v>
      </c>
      <c r="E112" s="8">
        <f t="shared" si="11"/>
        <v>7</v>
      </c>
      <c r="F112" s="8">
        <f t="shared" si="12"/>
        <v>6</v>
      </c>
      <c r="H112" t="str">
        <f t="shared" si="8"/>
        <v>被动技能6等级6</v>
      </c>
      <c r="I112" t="str">
        <f t="shared" si="9"/>
        <v>被动技能6等级7</v>
      </c>
      <c r="J112" s="1">
        <v>106</v>
      </c>
      <c r="K112" s="1">
        <f>VLOOKUP(H112,被动技能!$A:$E,5,FALSE)</f>
        <v>200106</v>
      </c>
      <c r="L112" s="1">
        <f>_xlfn.IFNA(VLOOKUP(I112,被动技能!$A:$E,5,FALSE),0)</f>
        <v>200107</v>
      </c>
      <c r="M112">
        <f t="shared" si="13"/>
        <v>18</v>
      </c>
      <c r="N112" s="1" t="s">
        <v>249</v>
      </c>
      <c r="O112" s="1">
        <f t="shared" si="14"/>
        <v>106</v>
      </c>
      <c r="P112" s="1" t="s">
        <v>250</v>
      </c>
      <c r="Q112" s="1" t="s">
        <v>250</v>
      </c>
    </row>
    <row r="113" spans="3:17" x14ac:dyDescent="0.15">
      <c r="C113" s="8" t="str">
        <f t="shared" si="7"/>
        <v>被动技能6</v>
      </c>
      <c r="D113" s="8">
        <f t="shared" si="10"/>
        <v>7</v>
      </c>
      <c r="E113" s="8">
        <f t="shared" si="11"/>
        <v>8</v>
      </c>
      <c r="F113" s="8">
        <f t="shared" si="12"/>
        <v>6</v>
      </c>
      <c r="H113" t="str">
        <f t="shared" si="8"/>
        <v>被动技能6等级7</v>
      </c>
      <c r="I113" t="str">
        <f t="shared" si="9"/>
        <v>被动技能6等级8</v>
      </c>
      <c r="J113" s="1">
        <v>107</v>
      </c>
      <c r="K113" s="1">
        <f>VLOOKUP(H113,被动技能!$A:$E,5,FALSE)</f>
        <v>200107</v>
      </c>
      <c r="L113" s="1">
        <f>_xlfn.IFNA(VLOOKUP(I113,被动技能!$A:$E,5,FALSE),0)</f>
        <v>200108</v>
      </c>
      <c r="M113">
        <f t="shared" si="13"/>
        <v>21</v>
      </c>
      <c r="N113" s="1" t="s">
        <v>249</v>
      </c>
      <c r="O113" s="1">
        <f t="shared" si="14"/>
        <v>107</v>
      </c>
      <c r="P113" s="1" t="s">
        <v>250</v>
      </c>
      <c r="Q113" s="1" t="s">
        <v>250</v>
      </c>
    </row>
    <row r="114" spans="3:17" x14ac:dyDescent="0.15">
      <c r="C114" s="8" t="str">
        <f t="shared" si="7"/>
        <v>被动技能6</v>
      </c>
      <c r="D114" s="8">
        <f t="shared" si="10"/>
        <v>8</v>
      </c>
      <c r="E114" s="8">
        <f t="shared" si="11"/>
        <v>9</v>
      </c>
      <c r="F114" s="8">
        <f t="shared" si="12"/>
        <v>6</v>
      </c>
      <c r="H114" t="str">
        <f t="shared" si="8"/>
        <v>被动技能6等级8</v>
      </c>
      <c r="I114" t="str">
        <f t="shared" si="9"/>
        <v>被动技能6等级9</v>
      </c>
      <c r="J114" s="1">
        <v>108</v>
      </c>
      <c r="K114" s="1">
        <f>VLOOKUP(H114,被动技能!$A:$E,5,FALSE)</f>
        <v>200108</v>
      </c>
      <c r="L114" s="1">
        <f>_xlfn.IFNA(VLOOKUP(I114,被动技能!$A:$E,5,FALSE),0)</f>
        <v>200109</v>
      </c>
      <c r="M114">
        <f t="shared" si="13"/>
        <v>24</v>
      </c>
      <c r="N114" s="1" t="s">
        <v>249</v>
      </c>
      <c r="O114" s="1">
        <f t="shared" si="14"/>
        <v>108</v>
      </c>
      <c r="P114" s="1" t="s">
        <v>250</v>
      </c>
      <c r="Q114" s="1" t="s">
        <v>250</v>
      </c>
    </row>
    <row r="115" spans="3:17" x14ac:dyDescent="0.15">
      <c r="C115" s="8" t="str">
        <f t="shared" si="7"/>
        <v>被动技能6</v>
      </c>
      <c r="D115" s="8">
        <f t="shared" si="10"/>
        <v>9</v>
      </c>
      <c r="E115" s="8">
        <f t="shared" si="11"/>
        <v>10</v>
      </c>
      <c r="F115" s="8">
        <f t="shared" si="12"/>
        <v>6</v>
      </c>
      <c r="H115" t="str">
        <f t="shared" si="8"/>
        <v>被动技能6等级9</v>
      </c>
      <c r="I115" t="str">
        <f t="shared" si="9"/>
        <v>被动技能6等级10</v>
      </c>
      <c r="J115" s="1">
        <v>109</v>
      </c>
      <c r="K115" s="1">
        <f>VLOOKUP(H115,被动技能!$A:$E,5,FALSE)</f>
        <v>200109</v>
      </c>
      <c r="L115" s="1">
        <f>_xlfn.IFNA(VLOOKUP(I115,被动技能!$A:$E,5,FALSE),0)</f>
        <v>200110</v>
      </c>
      <c r="M115">
        <f t="shared" si="13"/>
        <v>27</v>
      </c>
      <c r="N115" s="1" t="s">
        <v>249</v>
      </c>
      <c r="O115" s="1">
        <f t="shared" si="14"/>
        <v>109</v>
      </c>
      <c r="P115" s="1" t="s">
        <v>250</v>
      </c>
      <c r="Q115" s="1" t="s">
        <v>250</v>
      </c>
    </row>
    <row r="116" spans="3:17" x14ac:dyDescent="0.15">
      <c r="C116" s="8" t="str">
        <f t="shared" si="7"/>
        <v>被动技能6</v>
      </c>
      <c r="D116" s="8">
        <f t="shared" si="10"/>
        <v>10</v>
      </c>
      <c r="E116" s="8">
        <f t="shared" si="11"/>
        <v>11</v>
      </c>
      <c r="F116" s="8">
        <f t="shared" si="12"/>
        <v>6</v>
      </c>
      <c r="H116" t="str">
        <f t="shared" si="8"/>
        <v>被动技能6等级10</v>
      </c>
      <c r="I116" t="str">
        <f t="shared" si="9"/>
        <v>被动技能6等级11</v>
      </c>
      <c r="J116" s="1">
        <v>110</v>
      </c>
      <c r="K116" s="1">
        <f>VLOOKUP(H116,被动技能!$A:$E,5,FALSE)</f>
        <v>200110</v>
      </c>
      <c r="L116" s="1">
        <f>_xlfn.IFNA(VLOOKUP(I116,被动技能!$A:$E,5,FALSE),0)</f>
        <v>200111</v>
      </c>
      <c r="M116">
        <f t="shared" si="13"/>
        <v>30</v>
      </c>
      <c r="N116" s="1" t="s">
        <v>249</v>
      </c>
      <c r="O116" s="1">
        <f t="shared" si="14"/>
        <v>110</v>
      </c>
      <c r="P116" s="1" t="s">
        <v>250</v>
      </c>
      <c r="Q116" s="1" t="s">
        <v>250</v>
      </c>
    </row>
    <row r="117" spans="3:17" x14ac:dyDescent="0.15">
      <c r="C117" s="8" t="str">
        <f t="shared" si="7"/>
        <v>被动技能6</v>
      </c>
      <c r="D117" s="8">
        <f t="shared" si="10"/>
        <v>11</v>
      </c>
      <c r="E117" s="8">
        <f t="shared" si="11"/>
        <v>12</v>
      </c>
      <c r="F117" s="8">
        <f t="shared" si="12"/>
        <v>6</v>
      </c>
      <c r="H117" t="str">
        <f t="shared" si="8"/>
        <v>被动技能6等级11</v>
      </c>
      <c r="I117" t="str">
        <f t="shared" si="9"/>
        <v>被动技能6等级12</v>
      </c>
      <c r="J117" s="1">
        <v>111</v>
      </c>
      <c r="K117" s="1">
        <f>VLOOKUP(H117,被动技能!$A:$E,5,FALSE)</f>
        <v>200111</v>
      </c>
      <c r="L117" s="1">
        <f>_xlfn.IFNA(VLOOKUP(I117,被动技能!$A:$E,5,FALSE),0)</f>
        <v>200112</v>
      </c>
      <c r="M117">
        <f t="shared" si="13"/>
        <v>33</v>
      </c>
      <c r="N117" s="1" t="s">
        <v>249</v>
      </c>
      <c r="O117" s="1">
        <f t="shared" si="14"/>
        <v>111</v>
      </c>
      <c r="P117" s="1" t="s">
        <v>250</v>
      </c>
      <c r="Q117" s="1" t="s">
        <v>250</v>
      </c>
    </row>
    <row r="118" spans="3:17" x14ac:dyDescent="0.15">
      <c r="C118" s="8" t="str">
        <f t="shared" si="7"/>
        <v>被动技能6</v>
      </c>
      <c r="D118" s="8">
        <f t="shared" si="10"/>
        <v>12</v>
      </c>
      <c r="E118" s="8">
        <f t="shared" si="11"/>
        <v>13</v>
      </c>
      <c r="F118" s="8">
        <f t="shared" si="12"/>
        <v>6</v>
      </c>
      <c r="H118" t="str">
        <f t="shared" si="8"/>
        <v>被动技能6等级12</v>
      </c>
      <c r="I118" t="str">
        <f t="shared" si="9"/>
        <v>被动技能6等级13</v>
      </c>
      <c r="J118" s="1">
        <v>112</v>
      </c>
      <c r="K118" s="1">
        <f>VLOOKUP(H118,被动技能!$A:$E,5,FALSE)</f>
        <v>200112</v>
      </c>
      <c r="L118" s="1">
        <f>_xlfn.IFNA(VLOOKUP(I118,被动技能!$A:$E,5,FALSE),0)</f>
        <v>200113</v>
      </c>
      <c r="M118">
        <f t="shared" si="13"/>
        <v>36</v>
      </c>
      <c r="N118" s="1" t="s">
        <v>249</v>
      </c>
      <c r="O118" s="1">
        <f t="shared" si="14"/>
        <v>112</v>
      </c>
      <c r="P118" s="1" t="s">
        <v>250</v>
      </c>
      <c r="Q118" s="1" t="s">
        <v>250</v>
      </c>
    </row>
    <row r="119" spans="3:17" x14ac:dyDescent="0.15">
      <c r="C119" s="8" t="str">
        <f t="shared" si="7"/>
        <v>被动技能6</v>
      </c>
      <c r="D119" s="8">
        <f t="shared" si="10"/>
        <v>13</v>
      </c>
      <c r="E119" s="8">
        <f t="shared" si="11"/>
        <v>14</v>
      </c>
      <c r="F119" s="8">
        <f t="shared" si="12"/>
        <v>6</v>
      </c>
      <c r="H119" t="str">
        <f t="shared" si="8"/>
        <v>被动技能6等级13</v>
      </c>
      <c r="I119" t="str">
        <f t="shared" si="9"/>
        <v>被动技能6等级14</v>
      </c>
      <c r="J119" s="1">
        <v>113</v>
      </c>
      <c r="K119" s="1">
        <f>VLOOKUP(H119,被动技能!$A:$E,5,FALSE)</f>
        <v>200113</v>
      </c>
      <c r="L119" s="1">
        <f>_xlfn.IFNA(VLOOKUP(I119,被动技能!$A:$E,5,FALSE),0)</f>
        <v>200114</v>
      </c>
      <c r="M119">
        <f t="shared" si="13"/>
        <v>39</v>
      </c>
      <c r="N119" s="1" t="s">
        <v>249</v>
      </c>
      <c r="O119" s="1">
        <f t="shared" si="14"/>
        <v>113</v>
      </c>
      <c r="P119" s="1" t="s">
        <v>250</v>
      </c>
      <c r="Q119" s="1" t="s">
        <v>250</v>
      </c>
    </row>
    <row r="120" spans="3:17" x14ac:dyDescent="0.15">
      <c r="C120" s="8" t="str">
        <f t="shared" si="7"/>
        <v>被动技能6</v>
      </c>
      <c r="D120" s="8">
        <f t="shared" si="10"/>
        <v>14</v>
      </c>
      <c r="E120" s="8">
        <f t="shared" si="11"/>
        <v>15</v>
      </c>
      <c r="F120" s="8">
        <f t="shared" si="12"/>
        <v>6</v>
      </c>
      <c r="H120" t="str">
        <f t="shared" si="8"/>
        <v>被动技能6等级14</v>
      </c>
      <c r="I120" t="str">
        <f t="shared" si="9"/>
        <v>被动技能6等级15</v>
      </c>
      <c r="J120" s="1">
        <v>114</v>
      </c>
      <c r="K120" s="1">
        <f>VLOOKUP(H120,被动技能!$A:$E,5,FALSE)</f>
        <v>200114</v>
      </c>
      <c r="L120" s="1">
        <f>_xlfn.IFNA(VLOOKUP(I120,被动技能!$A:$E,5,FALSE),0)</f>
        <v>200115</v>
      </c>
      <c r="M120">
        <f t="shared" si="13"/>
        <v>42</v>
      </c>
      <c r="N120" s="1" t="s">
        <v>249</v>
      </c>
      <c r="O120" s="1">
        <f t="shared" si="14"/>
        <v>114</v>
      </c>
      <c r="P120" s="1" t="s">
        <v>250</v>
      </c>
      <c r="Q120" s="1" t="s">
        <v>250</v>
      </c>
    </row>
    <row r="121" spans="3:17" x14ac:dyDescent="0.15">
      <c r="C121" s="8" t="str">
        <f t="shared" si="7"/>
        <v>被动技能6</v>
      </c>
      <c r="D121" s="8">
        <f t="shared" si="10"/>
        <v>15</v>
      </c>
      <c r="E121" s="8">
        <f t="shared" si="11"/>
        <v>16</v>
      </c>
      <c r="F121" s="8">
        <f t="shared" si="12"/>
        <v>6</v>
      </c>
      <c r="H121" t="str">
        <f t="shared" si="8"/>
        <v>被动技能6等级15</v>
      </c>
      <c r="I121" t="str">
        <f t="shared" si="9"/>
        <v>被动技能6等级16</v>
      </c>
      <c r="J121" s="1">
        <v>115</v>
      </c>
      <c r="K121" s="1">
        <f>VLOOKUP(H121,被动技能!$A:$E,5,FALSE)</f>
        <v>200115</v>
      </c>
      <c r="L121" s="1">
        <f>_xlfn.IFNA(VLOOKUP(I121,被动技能!$A:$E,5,FALSE),0)</f>
        <v>200116</v>
      </c>
      <c r="M121">
        <f t="shared" si="13"/>
        <v>45</v>
      </c>
      <c r="N121" s="1" t="s">
        <v>249</v>
      </c>
      <c r="O121" s="1">
        <f t="shared" si="14"/>
        <v>115</v>
      </c>
      <c r="P121" s="1" t="s">
        <v>250</v>
      </c>
      <c r="Q121" s="1" t="s">
        <v>250</v>
      </c>
    </row>
    <row r="122" spans="3:17" x14ac:dyDescent="0.15">
      <c r="C122" s="8" t="str">
        <f t="shared" si="7"/>
        <v>被动技能6</v>
      </c>
      <c r="D122" s="8">
        <f t="shared" si="10"/>
        <v>16</v>
      </c>
      <c r="E122" s="8">
        <f t="shared" si="11"/>
        <v>17</v>
      </c>
      <c r="F122" s="8">
        <f t="shared" si="12"/>
        <v>6</v>
      </c>
      <c r="H122" t="str">
        <f t="shared" si="8"/>
        <v>被动技能6等级16</v>
      </c>
      <c r="I122" t="str">
        <f t="shared" si="9"/>
        <v>被动技能6等级17</v>
      </c>
      <c r="J122" s="1">
        <v>116</v>
      </c>
      <c r="K122" s="1">
        <f>VLOOKUP(H122,被动技能!$A:$E,5,FALSE)</f>
        <v>200116</v>
      </c>
      <c r="L122" s="1">
        <f>_xlfn.IFNA(VLOOKUP(I122,被动技能!$A:$E,5,FALSE),0)</f>
        <v>200117</v>
      </c>
      <c r="M122">
        <f t="shared" si="13"/>
        <v>48</v>
      </c>
      <c r="N122" s="1" t="s">
        <v>249</v>
      </c>
      <c r="O122" s="1">
        <f t="shared" si="14"/>
        <v>116</v>
      </c>
      <c r="P122" s="1" t="s">
        <v>250</v>
      </c>
      <c r="Q122" s="1" t="s">
        <v>250</v>
      </c>
    </row>
    <row r="123" spans="3:17" x14ac:dyDescent="0.15">
      <c r="C123" s="8" t="str">
        <f t="shared" si="7"/>
        <v>被动技能6</v>
      </c>
      <c r="D123" s="8">
        <f t="shared" si="10"/>
        <v>17</v>
      </c>
      <c r="E123" s="8">
        <f t="shared" si="11"/>
        <v>18</v>
      </c>
      <c r="F123" s="8">
        <f t="shared" si="12"/>
        <v>6</v>
      </c>
      <c r="H123" t="str">
        <f t="shared" si="8"/>
        <v>被动技能6等级17</v>
      </c>
      <c r="I123" t="str">
        <f t="shared" si="9"/>
        <v>被动技能6等级18</v>
      </c>
      <c r="J123" s="1">
        <v>117</v>
      </c>
      <c r="K123" s="1">
        <f>VLOOKUP(H123,被动技能!$A:$E,5,FALSE)</f>
        <v>200117</v>
      </c>
      <c r="L123" s="1">
        <f>_xlfn.IFNA(VLOOKUP(I123,被动技能!$A:$E,5,FALSE),0)</f>
        <v>200118</v>
      </c>
      <c r="M123">
        <f t="shared" si="13"/>
        <v>51</v>
      </c>
      <c r="N123" s="1" t="s">
        <v>249</v>
      </c>
      <c r="O123" s="1">
        <f t="shared" si="14"/>
        <v>117</v>
      </c>
      <c r="P123" s="1" t="s">
        <v>250</v>
      </c>
      <c r="Q123" s="1" t="s">
        <v>250</v>
      </c>
    </row>
    <row r="124" spans="3:17" x14ac:dyDescent="0.15">
      <c r="C124" s="8" t="str">
        <f t="shared" si="7"/>
        <v>被动技能6</v>
      </c>
      <c r="D124" s="8">
        <f t="shared" si="10"/>
        <v>18</v>
      </c>
      <c r="E124" s="8">
        <f t="shared" si="11"/>
        <v>19</v>
      </c>
      <c r="F124" s="8">
        <f t="shared" si="12"/>
        <v>6</v>
      </c>
      <c r="H124" t="str">
        <f t="shared" si="8"/>
        <v>被动技能6等级18</v>
      </c>
      <c r="I124" t="str">
        <f t="shared" si="9"/>
        <v>被动技能6等级19</v>
      </c>
      <c r="J124" s="1">
        <v>118</v>
      </c>
      <c r="K124" s="1">
        <f>VLOOKUP(H124,被动技能!$A:$E,5,FALSE)</f>
        <v>200118</v>
      </c>
      <c r="L124" s="1">
        <f>_xlfn.IFNA(VLOOKUP(I124,被动技能!$A:$E,5,FALSE),0)</f>
        <v>200119</v>
      </c>
      <c r="M124">
        <f t="shared" si="13"/>
        <v>54</v>
      </c>
      <c r="N124" s="1" t="s">
        <v>249</v>
      </c>
      <c r="O124" s="1">
        <f t="shared" si="14"/>
        <v>118</v>
      </c>
      <c r="P124" s="1" t="s">
        <v>250</v>
      </c>
      <c r="Q124" s="1" t="s">
        <v>250</v>
      </c>
    </row>
    <row r="125" spans="3:17" x14ac:dyDescent="0.15">
      <c r="C125" s="8" t="str">
        <f t="shared" si="7"/>
        <v>被动技能6</v>
      </c>
      <c r="D125" s="8">
        <f t="shared" si="10"/>
        <v>19</v>
      </c>
      <c r="E125" s="8">
        <f t="shared" si="11"/>
        <v>20</v>
      </c>
      <c r="F125" s="8">
        <f t="shared" si="12"/>
        <v>6</v>
      </c>
      <c r="H125" t="str">
        <f t="shared" si="8"/>
        <v>被动技能6等级19</v>
      </c>
      <c r="I125" t="str">
        <f t="shared" si="9"/>
        <v>被动技能6等级20</v>
      </c>
      <c r="J125" s="1">
        <v>119</v>
      </c>
      <c r="K125" s="1">
        <f>VLOOKUP(H125,被动技能!$A:$E,5,FALSE)</f>
        <v>200119</v>
      </c>
      <c r="L125" s="1">
        <f>_xlfn.IFNA(VLOOKUP(I125,被动技能!$A:$E,5,FALSE),0)</f>
        <v>200120</v>
      </c>
      <c r="M125">
        <f t="shared" si="13"/>
        <v>57</v>
      </c>
      <c r="N125" s="1" t="s">
        <v>249</v>
      </c>
      <c r="O125" s="1">
        <f t="shared" si="14"/>
        <v>119</v>
      </c>
      <c r="P125" s="1" t="s">
        <v>250</v>
      </c>
      <c r="Q125" s="1" t="s">
        <v>250</v>
      </c>
    </row>
    <row r="126" spans="3:17" x14ac:dyDescent="0.15">
      <c r="C126" s="8" t="str">
        <f t="shared" si="7"/>
        <v>被动技能6</v>
      </c>
      <c r="D126" s="8">
        <f t="shared" si="10"/>
        <v>20</v>
      </c>
      <c r="E126" s="8">
        <f t="shared" si="11"/>
        <v>21</v>
      </c>
      <c r="F126" s="8">
        <f t="shared" si="12"/>
        <v>6</v>
      </c>
      <c r="H126" t="str">
        <f t="shared" si="8"/>
        <v>被动技能6等级20</v>
      </c>
      <c r="I126" t="str">
        <f t="shared" si="9"/>
        <v>被动技能6等级21</v>
      </c>
      <c r="J126" s="1">
        <v>120</v>
      </c>
      <c r="K126" s="1">
        <f>VLOOKUP(H126,被动技能!$A:$E,5,FALSE)</f>
        <v>200120</v>
      </c>
      <c r="L126" s="1">
        <f>_xlfn.IFNA(VLOOKUP(I126,被动技能!$A:$E,5,FALSE),0)</f>
        <v>0</v>
      </c>
      <c r="M126">
        <f t="shared" si="13"/>
        <v>60</v>
      </c>
      <c r="N126" s="1" t="s">
        <v>249</v>
      </c>
      <c r="O126" s="1">
        <f t="shared" si="14"/>
        <v>120</v>
      </c>
      <c r="P126" s="1" t="s">
        <v>250</v>
      </c>
      <c r="Q126" s="1" t="s">
        <v>250</v>
      </c>
    </row>
    <row r="127" spans="3:17" x14ac:dyDescent="0.15">
      <c r="C127" s="8" t="str">
        <f t="shared" si="7"/>
        <v>被动技能7</v>
      </c>
      <c r="D127" s="8">
        <f t="shared" si="10"/>
        <v>1</v>
      </c>
      <c r="E127" s="8">
        <f t="shared" si="11"/>
        <v>2</v>
      </c>
      <c r="F127" s="8">
        <f t="shared" si="12"/>
        <v>7</v>
      </c>
      <c r="H127" t="str">
        <f t="shared" si="8"/>
        <v>被动技能7等级1</v>
      </c>
      <c r="I127" t="str">
        <f t="shared" si="9"/>
        <v>被动技能7等级2</v>
      </c>
      <c r="J127" s="1">
        <v>121</v>
      </c>
      <c r="K127" s="1">
        <f>VLOOKUP(H127,被动技能!$A:$E,5,FALSE)</f>
        <v>200121</v>
      </c>
      <c r="L127" s="1">
        <f>_xlfn.IFNA(VLOOKUP(I127,被动技能!$A:$E,5,FALSE),0)</f>
        <v>200122</v>
      </c>
      <c r="M127">
        <f t="shared" si="13"/>
        <v>3</v>
      </c>
      <c r="N127" s="1" t="s">
        <v>249</v>
      </c>
      <c r="O127" s="1">
        <f t="shared" si="14"/>
        <v>121</v>
      </c>
      <c r="P127" s="1" t="s">
        <v>250</v>
      </c>
      <c r="Q127" s="1" t="s">
        <v>250</v>
      </c>
    </row>
    <row r="128" spans="3:17" x14ac:dyDescent="0.15">
      <c r="C128" s="8" t="str">
        <f t="shared" si="7"/>
        <v>被动技能7</v>
      </c>
      <c r="D128" s="8">
        <f t="shared" si="10"/>
        <v>2</v>
      </c>
      <c r="E128" s="8">
        <f t="shared" si="11"/>
        <v>3</v>
      </c>
      <c r="F128" s="8">
        <f t="shared" si="12"/>
        <v>7</v>
      </c>
      <c r="H128" t="str">
        <f t="shared" si="8"/>
        <v>被动技能7等级2</v>
      </c>
      <c r="I128" t="str">
        <f t="shared" si="9"/>
        <v>被动技能7等级3</v>
      </c>
      <c r="J128" s="1">
        <v>122</v>
      </c>
      <c r="K128" s="1">
        <f>VLOOKUP(H128,被动技能!$A:$E,5,FALSE)</f>
        <v>200122</v>
      </c>
      <c r="L128" s="1">
        <f>_xlfn.IFNA(VLOOKUP(I128,被动技能!$A:$E,5,FALSE),0)</f>
        <v>200123</v>
      </c>
      <c r="M128">
        <f t="shared" si="13"/>
        <v>6</v>
      </c>
      <c r="N128" s="1" t="s">
        <v>249</v>
      </c>
      <c r="O128" s="1">
        <f t="shared" si="14"/>
        <v>122</v>
      </c>
      <c r="P128" s="1" t="s">
        <v>250</v>
      </c>
      <c r="Q128" s="1" t="s">
        <v>250</v>
      </c>
    </row>
    <row r="129" spans="3:17" x14ac:dyDescent="0.15">
      <c r="C129" s="8" t="str">
        <f t="shared" si="7"/>
        <v>被动技能7</v>
      </c>
      <c r="D129" s="8">
        <f t="shared" si="10"/>
        <v>3</v>
      </c>
      <c r="E129" s="8">
        <f t="shared" si="11"/>
        <v>4</v>
      </c>
      <c r="F129" s="8">
        <f t="shared" si="12"/>
        <v>7</v>
      </c>
      <c r="H129" t="str">
        <f t="shared" si="8"/>
        <v>被动技能7等级3</v>
      </c>
      <c r="I129" t="str">
        <f t="shared" si="9"/>
        <v>被动技能7等级4</v>
      </c>
      <c r="J129" s="1">
        <v>123</v>
      </c>
      <c r="K129" s="1">
        <f>VLOOKUP(H129,被动技能!$A:$E,5,FALSE)</f>
        <v>200123</v>
      </c>
      <c r="L129" s="1">
        <f>_xlfn.IFNA(VLOOKUP(I129,被动技能!$A:$E,5,FALSE),0)</f>
        <v>200124</v>
      </c>
      <c r="M129">
        <f t="shared" si="13"/>
        <v>9</v>
      </c>
      <c r="N129" s="1" t="s">
        <v>249</v>
      </c>
      <c r="O129" s="1">
        <f t="shared" si="14"/>
        <v>123</v>
      </c>
      <c r="P129" s="1" t="s">
        <v>250</v>
      </c>
      <c r="Q129" s="1" t="s">
        <v>250</v>
      </c>
    </row>
    <row r="130" spans="3:17" x14ac:dyDescent="0.15">
      <c r="C130" s="8" t="str">
        <f t="shared" si="7"/>
        <v>被动技能7</v>
      </c>
      <c r="D130" s="8">
        <f t="shared" si="10"/>
        <v>4</v>
      </c>
      <c r="E130" s="8">
        <f t="shared" si="11"/>
        <v>5</v>
      </c>
      <c r="F130" s="8">
        <f t="shared" si="12"/>
        <v>7</v>
      </c>
      <c r="H130" t="str">
        <f t="shared" si="8"/>
        <v>被动技能7等级4</v>
      </c>
      <c r="I130" t="str">
        <f t="shared" si="9"/>
        <v>被动技能7等级5</v>
      </c>
      <c r="J130" s="1">
        <v>124</v>
      </c>
      <c r="K130" s="1">
        <f>VLOOKUP(H130,被动技能!$A:$E,5,FALSE)</f>
        <v>200124</v>
      </c>
      <c r="L130" s="1">
        <f>_xlfn.IFNA(VLOOKUP(I130,被动技能!$A:$E,5,FALSE),0)</f>
        <v>200125</v>
      </c>
      <c r="M130">
        <f t="shared" si="13"/>
        <v>12</v>
      </c>
      <c r="N130" s="1" t="s">
        <v>249</v>
      </c>
      <c r="O130" s="1">
        <f t="shared" si="14"/>
        <v>124</v>
      </c>
      <c r="P130" s="1" t="s">
        <v>250</v>
      </c>
      <c r="Q130" s="1" t="s">
        <v>250</v>
      </c>
    </row>
    <row r="131" spans="3:17" x14ac:dyDescent="0.15">
      <c r="C131" s="8" t="str">
        <f t="shared" si="7"/>
        <v>被动技能7</v>
      </c>
      <c r="D131" s="8">
        <f t="shared" si="10"/>
        <v>5</v>
      </c>
      <c r="E131" s="8">
        <f t="shared" si="11"/>
        <v>6</v>
      </c>
      <c r="F131" s="8">
        <f t="shared" si="12"/>
        <v>7</v>
      </c>
      <c r="H131" t="str">
        <f t="shared" si="8"/>
        <v>被动技能7等级5</v>
      </c>
      <c r="I131" t="str">
        <f t="shared" si="9"/>
        <v>被动技能7等级6</v>
      </c>
      <c r="J131" s="1">
        <v>125</v>
      </c>
      <c r="K131" s="1">
        <f>VLOOKUP(H131,被动技能!$A:$E,5,FALSE)</f>
        <v>200125</v>
      </c>
      <c r="L131" s="1">
        <f>_xlfn.IFNA(VLOOKUP(I131,被动技能!$A:$E,5,FALSE),0)</f>
        <v>200126</v>
      </c>
      <c r="M131">
        <f t="shared" si="13"/>
        <v>15</v>
      </c>
      <c r="N131" s="1" t="s">
        <v>249</v>
      </c>
      <c r="O131" s="1">
        <f t="shared" si="14"/>
        <v>125</v>
      </c>
      <c r="P131" s="1" t="s">
        <v>250</v>
      </c>
      <c r="Q131" s="1" t="s">
        <v>250</v>
      </c>
    </row>
    <row r="132" spans="3:17" x14ac:dyDescent="0.15">
      <c r="C132" s="8" t="str">
        <f t="shared" si="7"/>
        <v>被动技能7</v>
      </c>
      <c r="D132" s="8">
        <f t="shared" si="10"/>
        <v>6</v>
      </c>
      <c r="E132" s="8">
        <f t="shared" si="11"/>
        <v>7</v>
      </c>
      <c r="F132" s="8">
        <f t="shared" si="12"/>
        <v>7</v>
      </c>
      <c r="H132" t="str">
        <f t="shared" si="8"/>
        <v>被动技能7等级6</v>
      </c>
      <c r="I132" t="str">
        <f t="shared" si="9"/>
        <v>被动技能7等级7</v>
      </c>
      <c r="J132" s="1">
        <v>126</v>
      </c>
      <c r="K132" s="1">
        <f>VLOOKUP(H132,被动技能!$A:$E,5,FALSE)</f>
        <v>200126</v>
      </c>
      <c r="L132" s="1">
        <f>_xlfn.IFNA(VLOOKUP(I132,被动技能!$A:$E,5,FALSE),0)</f>
        <v>200127</v>
      </c>
      <c r="M132">
        <f t="shared" si="13"/>
        <v>18</v>
      </c>
      <c r="N132" s="1" t="s">
        <v>249</v>
      </c>
      <c r="O132" s="1">
        <f t="shared" si="14"/>
        <v>126</v>
      </c>
      <c r="P132" s="1" t="s">
        <v>250</v>
      </c>
      <c r="Q132" s="1" t="s">
        <v>250</v>
      </c>
    </row>
    <row r="133" spans="3:17" x14ac:dyDescent="0.15">
      <c r="C133" s="8" t="str">
        <f t="shared" si="7"/>
        <v>被动技能7</v>
      </c>
      <c r="D133" s="8">
        <f t="shared" si="10"/>
        <v>7</v>
      </c>
      <c r="E133" s="8">
        <f t="shared" si="11"/>
        <v>8</v>
      </c>
      <c r="F133" s="8">
        <f t="shared" si="12"/>
        <v>7</v>
      </c>
      <c r="H133" t="str">
        <f t="shared" si="8"/>
        <v>被动技能7等级7</v>
      </c>
      <c r="I133" t="str">
        <f t="shared" si="9"/>
        <v>被动技能7等级8</v>
      </c>
      <c r="J133" s="1">
        <v>127</v>
      </c>
      <c r="K133" s="1">
        <f>VLOOKUP(H133,被动技能!$A:$E,5,FALSE)</f>
        <v>200127</v>
      </c>
      <c r="L133" s="1">
        <f>_xlfn.IFNA(VLOOKUP(I133,被动技能!$A:$E,5,FALSE),0)</f>
        <v>200128</v>
      </c>
      <c r="M133">
        <f t="shared" si="13"/>
        <v>21</v>
      </c>
      <c r="N133" s="1" t="s">
        <v>249</v>
      </c>
      <c r="O133" s="1">
        <f t="shared" si="14"/>
        <v>127</v>
      </c>
      <c r="P133" s="1" t="s">
        <v>250</v>
      </c>
      <c r="Q133" s="1" t="s">
        <v>250</v>
      </c>
    </row>
    <row r="134" spans="3:17" x14ac:dyDescent="0.15">
      <c r="C134" s="8" t="str">
        <f t="shared" si="7"/>
        <v>被动技能7</v>
      </c>
      <c r="D134" s="8">
        <f t="shared" si="10"/>
        <v>8</v>
      </c>
      <c r="E134" s="8">
        <f t="shared" si="11"/>
        <v>9</v>
      </c>
      <c r="F134" s="8">
        <f t="shared" si="12"/>
        <v>7</v>
      </c>
      <c r="H134" t="str">
        <f t="shared" si="8"/>
        <v>被动技能7等级8</v>
      </c>
      <c r="I134" t="str">
        <f t="shared" si="9"/>
        <v>被动技能7等级9</v>
      </c>
      <c r="J134" s="1">
        <v>128</v>
      </c>
      <c r="K134" s="1">
        <f>VLOOKUP(H134,被动技能!$A:$E,5,FALSE)</f>
        <v>200128</v>
      </c>
      <c r="L134" s="1">
        <f>_xlfn.IFNA(VLOOKUP(I134,被动技能!$A:$E,5,FALSE),0)</f>
        <v>200129</v>
      </c>
      <c r="M134">
        <f t="shared" si="13"/>
        <v>24</v>
      </c>
      <c r="N134" s="1" t="s">
        <v>249</v>
      </c>
      <c r="O134" s="1">
        <f t="shared" si="14"/>
        <v>128</v>
      </c>
      <c r="P134" s="1" t="s">
        <v>250</v>
      </c>
      <c r="Q134" s="1" t="s">
        <v>250</v>
      </c>
    </row>
    <row r="135" spans="3:17" x14ac:dyDescent="0.15">
      <c r="C135" s="8" t="str">
        <f t="shared" si="7"/>
        <v>被动技能7</v>
      </c>
      <c r="D135" s="8">
        <f t="shared" si="10"/>
        <v>9</v>
      </c>
      <c r="E135" s="8">
        <f t="shared" si="11"/>
        <v>10</v>
      </c>
      <c r="F135" s="8">
        <f t="shared" si="12"/>
        <v>7</v>
      </c>
      <c r="H135" t="str">
        <f t="shared" si="8"/>
        <v>被动技能7等级9</v>
      </c>
      <c r="I135" t="str">
        <f t="shared" si="9"/>
        <v>被动技能7等级10</v>
      </c>
      <c r="J135" s="1">
        <v>129</v>
      </c>
      <c r="K135" s="1">
        <f>VLOOKUP(H135,被动技能!$A:$E,5,FALSE)</f>
        <v>200129</v>
      </c>
      <c r="L135" s="1">
        <f>_xlfn.IFNA(VLOOKUP(I135,被动技能!$A:$E,5,FALSE),0)</f>
        <v>200130</v>
      </c>
      <c r="M135">
        <f t="shared" si="13"/>
        <v>27</v>
      </c>
      <c r="N135" s="1" t="s">
        <v>249</v>
      </c>
      <c r="O135" s="1">
        <f t="shared" si="14"/>
        <v>129</v>
      </c>
      <c r="P135" s="1" t="s">
        <v>250</v>
      </c>
      <c r="Q135" s="1" t="s">
        <v>250</v>
      </c>
    </row>
    <row r="136" spans="3:17" x14ac:dyDescent="0.15">
      <c r="C136" s="8" t="str">
        <f t="shared" ref="C136:C199" si="15">C$4&amp;F136</f>
        <v>被动技能7</v>
      </c>
      <c r="D136" s="8">
        <f t="shared" si="10"/>
        <v>10</v>
      </c>
      <c r="E136" s="8">
        <f t="shared" si="11"/>
        <v>11</v>
      </c>
      <c r="F136" s="8">
        <f t="shared" si="12"/>
        <v>7</v>
      </c>
      <c r="H136" t="str">
        <f t="shared" ref="H136:H199" si="16">$C136&amp;D$6&amp;D136</f>
        <v>被动技能7等级10</v>
      </c>
      <c r="I136" t="str">
        <f t="shared" ref="I136:I199" si="17">$C136&amp;E$6&amp;E136</f>
        <v>被动技能7等级11</v>
      </c>
      <c r="J136" s="1">
        <v>130</v>
      </c>
      <c r="K136" s="1">
        <f>VLOOKUP(H136,被动技能!$A:$E,5,FALSE)</f>
        <v>200130</v>
      </c>
      <c r="L136" s="1">
        <f>_xlfn.IFNA(VLOOKUP(I136,被动技能!$A:$E,5,FALSE),0)</f>
        <v>200131</v>
      </c>
      <c r="M136">
        <f t="shared" si="13"/>
        <v>30</v>
      </c>
      <c r="N136" s="1" t="s">
        <v>249</v>
      </c>
      <c r="O136" s="1">
        <f t="shared" si="14"/>
        <v>130</v>
      </c>
      <c r="P136" s="1" t="s">
        <v>250</v>
      </c>
      <c r="Q136" s="1" t="s">
        <v>250</v>
      </c>
    </row>
    <row r="137" spans="3:17" x14ac:dyDescent="0.15">
      <c r="C137" s="8" t="str">
        <f t="shared" si="15"/>
        <v>被动技能7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IF(D137=1,F136+1,F136)</f>
        <v>7</v>
      </c>
      <c r="H137" t="str">
        <f t="shared" si="16"/>
        <v>被动技能7等级11</v>
      </c>
      <c r="I137" t="str">
        <f t="shared" si="17"/>
        <v>被动技能7等级12</v>
      </c>
      <c r="J137" s="1">
        <v>131</v>
      </c>
      <c r="K137" s="1">
        <f>VLOOKUP(H137,被动技能!$A:$E,5,FALSE)</f>
        <v>200131</v>
      </c>
      <c r="L137" s="1">
        <f>_xlfn.IFNA(VLOOKUP(I137,被动技能!$A:$E,5,FALSE),0)</f>
        <v>200132</v>
      </c>
      <c r="M137">
        <f t="shared" si="13"/>
        <v>33</v>
      </c>
      <c r="N137" s="1" t="s">
        <v>249</v>
      </c>
      <c r="O137" s="1">
        <f t="shared" si="14"/>
        <v>131</v>
      </c>
      <c r="P137" s="1" t="s">
        <v>250</v>
      </c>
      <c r="Q137" s="1" t="s">
        <v>250</v>
      </c>
    </row>
    <row r="138" spans="3:17" x14ac:dyDescent="0.15">
      <c r="C138" s="8" t="str">
        <f t="shared" si="15"/>
        <v>被动技能7</v>
      </c>
      <c r="D138" s="8">
        <f t="shared" si="18"/>
        <v>12</v>
      </c>
      <c r="E138" s="8">
        <f t="shared" si="19"/>
        <v>13</v>
      </c>
      <c r="F138" s="8">
        <f t="shared" si="20"/>
        <v>7</v>
      </c>
      <c r="H138" t="str">
        <f t="shared" si="16"/>
        <v>被动技能7等级12</v>
      </c>
      <c r="I138" t="str">
        <f t="shared" si="17"/>
        <v>被动技能7等级13</v>
      </c>
      <c r="J138" s="1">
        <v>132</v>
      </c>
      <c r="K138" s="1">
        <f>VLOOKUP(H138,被动技能!$A:$E,5,FALSE)</f>
        <v>200132</v>
      </c>
      <c r="L138" s="1">
        <f>_xlfn.IFNA(VLOOKUP(I138,被动技能!$A:$E,5,FALSE),0)</f>
        <v>200133</v>
      </c>
      <c r="M138">
        <f t="shared" si="13"/>
        <v>36</v>
      </c>
      <c r="N138" s="1" t="s">
        <v>249</v>
      </c>
      <c r="O138" s="1">
        <f t="shared" si="14"/>
        <v>132</v>
      </c>
      <c r="P138" s="1" t="s">
        <v>250</v>
      </c>
      <c r="Q138" s="1" t="s">
        <v>250</v>
      </c>
    </row>
    <row r="139" spans="3:17" x14ac:dyDescent="0.15">
      <c r="C139" s="8" t="str">
        <f t="shared" si="15"/>
        <v>被动技能7</v>
      </c>
      <c r="D139" s="8">
        <f t="shared" si="18"/>
        <v>13</v>
      </c>
      <c r="E139" s="8">
        <f t="shared" si="19"/>
        <v>14</v>
      </c>
      <c r="F139" s="8">
        <f t="shared" si="20"/>
        <v>7</v>
      </c>
      <c r="H139" t="str">
        <f t="shared" si="16"/>
        <v>被动技能7等级13</v>
      </c>
      <c r="I139" t="str">
        <f t="shared" si="17"/>
        <v>被动技能7等级14</v>
      </c>
      <c r="J139" s="1">
        <v>133</v>
      </c>
      <c r="K139" s="1">
        <f>VLOOKUP(H139,被动技能!$A:$E,5,FALSE)</f>
        <v>200133</v>
      </c>
      <c r="L139" s="1">
        <f>_xlfn.IFNA(VLOOKUP(I139,被动技能!$A:$E,5,FALSE),0)</f>
        <v>200134</v>
      </c>
      <c r="M139">
        <f t="shared" si="13"/>
        <v>39</v>
      </c>
      <c r="N139" s="1" t="s">
        <v>249</v>
      </c>
      <c r="O139" s="1">
        <f t="shared" si="14"/>
        <v>133</v>
      </c>
      <c r="P139" s="1" t="s">
        <v>250</v>
      </c>
      <c r="Q139" s="1" t="s">
        <v>250</v>
      </c>
    </row>
    <row r="140" spans="3:17" x14ac:dyDescent="0.15">
      <c r="C140" s="8" t="str">
        <f t="shared" si="15"/>
        <v>被动技能7</v>
      </c>
      <c r="D140" s="8">
        <f t="shared" si="18"/>
        <v>14</v>
      </c>
      <c r="E140" s="8">
        <f t="shared" si="19"/>
        <v>15</v>
      </c>
      <c r="F140" s="8">
        <f t="shared" si="20"/>
        <v>7</v>
      </c>
      <c r="H140" t="str">
        <f t="shared" si="16"/>
        <v>被动技能7等级14</v>
      </c>
      <c r="I140" t="str">
        <f t="shared" si="17"/>
        <v>被动技能7等级15</v>
      </c>
      <c r="J140" s="1">
        <v>134</v>
      </c>
      <c r="K140" s="1">
        <f>VLOOKUP(H140,被动技能!$A:$E,5,FALSE)</f>
        <v>200134</v>
      </c>
      <c r="L140" s="1">
        <f>_xlfn.IFNA(VLOOKUP(I140,被动技能!$A:$E,5,FALSE),0)</f>
        <v>200135</v>
      </c>
      <c r="M140">
        <f t="shared" si="13"/>
        <v>42</v>
      </c>
      <c r="N140" s="1" t="s">
        <v>249</v>
      </c>
      <c r="O140" s="1">
        <f t="shared" si="14"/>
        <v>134</v>
      </c>
      <c r="P140" s="1" t="s">
        <v>250</v>
      </c>
      <c r="Q140" s="1" t="s">
        <v>250</v>
      </c>
    </row>
    <row r="141" spans="3:17" x14ac:dyDescent="0.15">
      <c r="C141" s="8" t="str">
        <f t="shared" si="15"/>
        <v>被动技能7</v>
      </c>
      <c r="D141" s="8">
        <f t="shared" si="18"/>
        <v>15</v>
      </c>
      <c r="E141" s="8">
        <f t="shared" si="19"/>
        <v>16</v>
      </c>
      <c r="F141" s="8">
        <f t="shared" si="20"/>
        <v>7</v>
      </c>
      <c r="H141" t="str">
        <f t="shared" si="16"/>
        <v>被动技能7等级15</v>
      </c>
      <c r="I141" t="str">
        <f t="shared" si="17"/>
        <v>被动技能7等级16</v>
      </c>
      <c r="J141" s="1">
        <v>135</v>
      </c>
      <c r="K141" s="1">
        <f>VLOOKUP(H141,被动技能!$A:$E,5,FALSE)</f>
        <v>200135</v>
      </c>
      <c r="L141" s="1">
        <f>_xlfn.IFNA(VLOOKUP(I141,被动技能!$A:$E,5,FALSE),0)</f>
        <v>200136</v>
      </c>
      <c r="M141">
        <f t="shared" si="13"/>
        <v>45</v>
      </c>
      <c r="N141" s="1" t="s">
        <v>249</v>
      </c>
      <c r="O141" s="1">
        <f t="shared" si="14"/>
        <v>135</v>
      </c>
      <c r="P141" s="1" t="s">
        <v>250</v>
      </c>
      <c r="Q141" s="1" t="s">
        <v>250</v>
      </c>
    </row>
    <row r="142" spans="3:17" x14ac:dyDescent="0.15">
      <c r="C142" s="8" t="str">
        <f t="shared" si="15"/>
        <v>被动技能7</v>
      </c>
      <c r="D142" s="8">
        <f t="shared" si="18"/>
        <v>16</v>
      </c>
      <c r="E142" s="8">
        <f t="shared" si="19"/>
        <v>17</v>
      </c>
      <c r="F142" s="8">
        <f t="shared" si="20"/>
        <v>7</v>
      </c>
      <c r="H142" t="str">
        <f t="shared" si="16"/>
        <v>被动技能7等级16</v>
      </c>
      <c r="I142" t="str">
        <f t="shared" si="17"/>
        <v>被动技能7等级17</v>
      </c>
      <c r="J142" s="1">
        <v>136</v>
      </c>
      <c r="K142" s="1">
        <f>VLOOKUP(H142,被动技能!$A:$E,5,FALSE)</f>
        <v>200136</v>
      </c>
      <c r="L142" s="1">
        <f>_xlfn.IFNA(VLOOKUP(I142,被动技能!$A:$E,5,FALSE),0)</f>
        <v>200137</v>
      </c>
      <c r="M142">
        <f t="shared" si="13"/>
        <v>48</v>
      </c>
      <c r="N142" s="1" t="s">
        <v>249</v>
      </c>
      <c r="O142" s="1">
        <f t="shared" si="14"/>
        <v>136</v>
      </c>
      <c r="P142" s="1" t="s">
        <v>250</v>
      </c>
      <c r="Q142" s="1" t="s">
        <v>250</v>
      </c>
    </row>
    <row r="143" spans="3:17" x14ac:dyDescent="0.15">
      <c r="C143" s="8" t="str">
        <f t="shared" si="15"/>
        <v>被动技能7</v>
      </c>
      <c r="D143" s="8">
        <f t="shared" si="18"/>
        <v>17</v>
      </c>
      <c r="E143" s="8">
        <f t="shared" si="19"/>
        <v>18</v>
      </c>
      <c r="F143" s="8">
        <f t="shared" si="20"/>
        <v>7</v>
      </c>
      <c r="H143" t="str">
        <f t="shared" si="16"/>
        <v>被动技能7等级17</v>
      </c>
      <c r="I143" t="str">
        <f t="shared" si="17"/>
        <v>被动技能7等级18</v>
      </c>
      <c r="J143" s="1">
        <v>137</v>
      </c>
      <c r="K143" s="1">
        <f>VLOOKUP(H143,被动技能!$A:$E,5,FALSE)</f>
        <v>200137</v>
      </c>
      <c r="L143" s="1">
        <f>_xlfn.IFNA(VLOOKUP(I143,被动技能!$A:$E,5,FALSE),0)</f>
        <v>200138</v>
      </c>
      <c r="M143">
        <f t="shared" si="13"/>
        <v>51</v>
      </c>
      <c r="N143" s="1" t="s">
        <v>249</v>
      </c>
      <c r="O143" s="1">
        <f t="shared" si="14"/>
        <v>137</v>
      </c>
      <c r="P143" s="1" t="s">
        <v>250</v>
      </c>
      <c r="Q143" s="1" t="s">
        <v>250</v>
      </c>
    </row>
    <row r="144" spans="3:17" x14ac:dyDescent="0.15">
      <c r="C144" s="8" t="str">
        <f t="shared" si="15"/>
        <v>被动技能7</v>
      </c>
      <c r="D144" s="8">
        <f t="shared" si="18"/>
        <v>18</v>
      </c>
      <c r="E144" s="8">
        <f t="shared" si="19"/>
        <v>19</v>
      </c>
      <c r="F144" s="8">
        <f t="shared" si="20"/>
        <v>7</v>
      </c>
      <c r="H144" t="str">
        <f t="shared" si="16"/>
        <v>被动技能7等级18</v>
      </c>
      <c r="I144" t="str">
        <f t="shared" si="17"/>
        <v>被动技能7等级19</v>
      </c>
      <c r="J144" s="1">
        <v>138</v>
      </c>
      <c r="K144" s="1">
        <f>VLOOKUP(H144,被动技能!$A:$E,5,FALSE)</f>
        <v>200138</v>
      </c>
      <c r="L144" s="1">
        <f>_xlfn.IFNA(VLOOKUP(I144,被动技能!$A:$E,5,FALSE),0)</f>
        <v>200139</v>
      </c>
      <c r="M144">
        <f t="shared" si="13"/>
        <v>54</v>
      </c>
      <c r="N144" s="1" t="s">
        <v>249</v>
      </c>
      <c r="O144" s="1">
        <f t="shared" si="14"/>
        <v>138</v>
      </c>
      <c r="P144" s="1" t="s">
        <v>250</v>
      </c>
      <c r="Q144" s="1" t="s">
        <v>250</v>
      </c>
    </row>
    <row r="145" spans="3:17" x14ac:dyDescent="0.15">
      <c r="C145" s="8" t="str">
        <f t="shared" si="15"/>
        <v>被动技能7</v>
      </c>
      <c r="D145" s="8">
        <f t="shared" si="18"/>
        <v>19</v>
      </c>
      <c r="E145" s="8">
        <f t="shared" si="19"/>
        <v>20</v>
      </c>
      <c r="F145" s="8">
        <f t="shared" si="20"/>
        <v>7</v>
      </c>
      <c r="H145" t="str">
        <f t="shared" si="16"/>
        <v>被动技能7等级19</v>
      </c>
      <c r="I145" t="str">
        <f t="shared" si="17"/>
        <v>被动技能7等级20</v>
      </c>
      <c r="J145" s="1">
        <v>139</v>
      </c>
      <c r="K145" s="1">
        <f>VLOOKUP(H145,被动技能!$A:$E,5,FALSE)</f>
        <v>200139</v>
      </c>
      <c r="L145" s="1">
        <f>_xlfn.IFNA(VLOOKUP(I145,被动技能!$A:$E,5,FALSE),0)</f>
        <v>200140</v>
      </c>
      <c r="M145">
        <f t="shared" si="13"/>
        <v>57</v>
      </c>
      <c r="N145" s="1" t="s">
        <v>249</v>
      </c>
      <c r="O145" s="1">
        <f t="shared" si="14"/>
        <v>139</v>
      </c>
      <c r="P145" s="1" t="s">
        <v>250</v>
      </c>
      <c r="Q145" s="1" t="s">
        <v>250</v>
      </c>
    </row>
    <row r="146" spans="3:17" x14ac:dyDescent="0.15">
      <c r="C146" s="8" t="str">
        <f t="shared" si="15"/>
        <v>被动技能7</v>
      </c>
      <c r="D146" s="8">
        <f t="shared" si="18"/>
        <v>20</v>
      </c>
      <c r="E146" s="8">
        <f t="shared" si="19"/>
        <v>21</v>
      </c>
      <c r="F146" s="8">
        <f t="shared" si="20"/>
        <v>7</v>
      </c>
      <c r="H146" t="str">
        <f t="shared" si="16"/>
        <v>被动技能7等级20</v>
      </c>
      <c r="I146" t="str">
        <f t="shared" si="17"/>
        <v>被动技能7等级21</v>
      </c>
      <c r="J146" s="1">
        <v>140</v>
      </c>
      <c r="K146" s="1">
        <f>VLOOKUP(H146,被动技能!$A:$E,5,FALSE)</f>
        <v>200140</v>
      </c>
      <c r="L146" s="1">
        <f>_xlfn.IFNA(VLOOKUP(I146,被动技能!$A:$E,5,FALSE),0)</f>
        <v>0</v>
      </c>
      <c r="M146">
        <f t="shared" si="13"/>
        <v>60</v>
      </c>
      <c r="N146" s="1" t="s">
        <v>249</v>
      </c>
      <c r="O146" s="1">
        <f t="shared" si="14"/>
        <v>140</v>
      </c>
      <c r="P146" s="1" t="s">
        <v>250</v>
      </c>
      <c r="Q146" s="1" t="s">
        <v>250</v>
      </c>
    </row>
    <row r="147" spans="3:17" x14ac:dyDescent="0.15">
      <c r="C147" s="8" t="str">
        <f t="shared" si="15"/>
        <v>被动技能8</v>
      </c>
      <c r="D147" s="8">
        <f t="shared" si="18"/>
        <v>1</v>
      </c>
      <c r="E147" s="8">
        <f t="shared" si="19"/>
        <v>2</v>
      </c>
      <c r="F147" s="8">
        <f t="shared" si="20"/>
        <v>8</v>
      </c>
      <c r="H147" t="str">
        <f t="shared" si="16"/>
        <v>被动技能8等级1</v>
      </c>
      <c r="I147" t="str">
        <f t="shared" si="17"/>
        <v>被动技能8等级2</v>
      </c>
      <c r="J147" s="1">
        <v>141</v>
      </c>
      <c r="K147" s="1">
        <f>VLOOKUP(H147,被动技能!$A:$E,5,FALSE)</f>
        <v>200141</v>
      </c>
      <c r="L147" s="1">
        <f>_xlfn.IFNA(VLOOKUP(I147,被动技能!$A:$E,5,FALSE),0)</f>
        <v>200142</v>
      </c>
      <c r="M147">
        <f t="shared" si="13"/>
        <v>3</v>
      </c>
      <c r="N147" s="1" t="s">
        <v>249</v>
      </c>
      <c r="O147" s="1">
        <f t="shared" si="14"/>
        <v>141</v>
      </c>
      <c r="P147" s="1" t="s">
        <v>250</v>
      </c>
      <c r="Q147" s="1" t="s">
        <v>250</v>
      </c>
    </row>
    <row r="148" spans="3:17" x14ac:dyDescent="0.15">
      <c r="C148" s="8" t="str">
        <f t="shared" si="15"/>
        <v>被动技能8</v>
      </c>
      <c r="D148" s="8">
        <f t="shared" si="18"/>
        <v>2</v>
      </c>
      <c r="E148" s="8">
        <f t="shared" si="19"/>
        <v>3</v>
      </c>
      <c r="F148" s="8">
        <f t="shared" si="20"/>
        <v>8</v>
      </c>
      <c r="H148" t="str">
        <f t="shared" si="16"/>
        <v>被动技能8等级2</v>
      </c>
      <c r="I148" t="str">
        <f t="shared" si="17"/>
        <v>被动技能8等级3</v>
      </c>
      <c r="J148" s="1">
        <v>142</v>
      </c>
      <c r="K148" s="1">
        <f>VLOOKUP(H148,被动技能!$A:$E,5,FALSE)</f>
        <v>200142</v>
      </c>
      <c r="L148" s="1">
        <f>_xlfn.IFNA(VLOOKUP(I148,被动技能!$A:$E,5,FALSE),0)</f>
        <v>200143</v>
      </c>
      <c r="M148">
        <f t="shared" si="13"/>
        <v>6</v>
      </c>
      <c r="N148" s="1" t="s">
        <v>249</v>
      </c>
      <c r="O148" s="1">
        <f t="shared" si="14"/>
        <v>142</v>
      </c>
      <c r="P148" s="1" t="s">
        <v>250</v>
      </c>
      <c r="Q148" s="1" t="s">
        <v>250</v>
      </c>
    </row>
    <row r="149" spans="3:17" x14ac:dyDescent="0.15">
      <c r="C149" s="8" t="str">
        <f t="shared" si="15"/>
        <v>被动技能8</v>
      </c>
      <c r="D149" s="8">
        <f t="shared" si="18"/>
        <v>3</v>
      </c>
      <c r="E149" s="8">
        <f t="shared" si="19"/>
        <v>4</v>
      </c>
      <c r="F149" s="8">
        <f t="shared" si="20"/>
        <v>8</v>
      </c>
      <c r="H149" t="str">
        <f t="shared" si="16"/>
        <v>被动技能8等级3</v>
      </c>
      <c r="I149" t="str">
        <f t="shared" si="17"/>
        <v>被动技能8等级4</v>
      </c>
      <c r="J149" s="1">
        <v>143</v>
      </c>
      <c r="K149" s="1">
        <f>VLOOKUP(H149,被动技能!$A:$E,5,FALSE)</f>
        <v>200143</v>
      </c>
      <c r="L149" s="1">
        <f>_xlfn.IFNA(VLOOKUP(I149,被动技能!$A:$E,5,FALSE),0)</f>
        <v>200144</v>
      </c>
      <c r="M149">
        <f t="shared" si="13"/>
        <v>9</v>
      </c>
      <c r="N149" s="1" t="s">
        <v>249</v>
      </c>
      <c r="O149" s="1">
        <f t="shared" si="14"/>
        <v>143</v>
      </c>
      <c r="P149" s="1" t="s">
        <v>250</v>
      </c>
      <c r="Q149" s="1" t="s">
        <v>250</v>
      </c>
    </row>
    <row r="150" spans="3:17" x14ac:dyDescent="0.15">
      <c r="C150" s="8" t="str">
        <f t="shared" si="15"/>
        <v>被动技能8</v>
      </c>
      <c r="D150" s="8">
        <f t="shared" si="18"/>
        <v>4</v>
      </c>
      <c r="E150" s="8">
        <f t="shared" si="19"/>
        <v>5</v>
      </c>
      <c r="F150" s="8">
        <f t="shared" si="20"/>
        <v>8</v>
      </c>
      <c r="H150" t="str">
        <f t="shared" si="16"/>
        <v>被动技能8等级4</v>
      </c>
      <c r="I150" t="str">
        <f t="shared" si="17"/>
        <v>被动技能8等级5</v>
      </c>
      <c r="J150" s="1">
        <v>144</v>
      </c>
      <c r="K150" s="1">
        <f>VLOOKUP(H150,被动技能!$A:$E,5,FALSE)</f>
        <v>200144</v>
      </c>
      <c r="L150" s="1">
        <f>_xlfn.IFNA(VLOOKUP(I150,被动技能!$A:$E,5,FALSE),0)</f>
        <v>200145</v>
      </c>
      <c r="M150">
        <f t="shared" si="13"/>
        <v>12</v>
      </c>
      <c r="N150" s="1" t="s">
        <v>249</v>
      </c>
      <c r="O150" s="1">
        <f t="shared" si="14"/>
        <v>144</v>
      </c>
      <c r="P150" s="1" t="s">
        <v>250</v>
      </c>
      <c r="Q150" s="1" t="s">
        <v>250</v>
      </c>
    </row>
    <row r="151" spans="3:17" x14ac:dyDescent="0.15">
      <c r="C151" s="8" t="str">
        <f t="shared" si="15"/>
        <v>被动技能8</v>
      </c>
      <c r="D151" s="8">
        <f t="shared" si="18"/>
        <v>5</v>
      </c>
      <c r="E151" s="8">
        <f t="shared" si="19"/>
        <v>6</v>
      </c>
      <c r="F151" s="8">
        <f t="shared" si="20"/>
        <v>8</v>
      </c>
      <c r="H151" t="str">
        <f t="shared" si="16"/>
        <v>被动技能8等级5</v>
      </c>
      <c r="I151" t="str">
        <f t="shared" si="17"/>
        <v>被动技能8等级6</v>
      </c>
      <c r="J151" s="1">
        <v>145</v>
      </c>
      <c r="K151" s="1">
        <f>VLOOKUP(H151,被动技能!$A:$E,5,FALSE)</f>
        <v>200145</v>
      </c>
      <c r="L151" s="1">
        <f>_xlfn.IFNA(VLOOKUP(I151,被动技能!$A:$E,5,FALSE),0)</f>
        <v>200146</v>
      </c>
      <c r="M151">
        <f t="shared" si="13"/>
        <v>15</v>
      </c>
      <c r="N151" s="1" t="s">
        <v>249</v>
      </c>
      <c r="O151" s="1">
        <f t="shared" si="14"/>
        <v>145</v>
      </c>
      <c r="P151" s="1" t="s">
        <v>250</v>
      </c>
      <c r="Q151" s="1" t="s">
        <v>250</v>
      </c>
    </row>
    <row r="152" spans="3:17" x14ac:dyDescent="0.15">
      <c r="C152" s="8" t="str">
        <f t="shared" si="15"/>
        <v>被动技能8</v>
      </c>
      <c r="D152" s="8">
        <f t="shared" si="18"/>
        <v>6</v>
      </c>
      <c r="E152" s="8">
        <f t="shared" si="19"/>
        <v>7</v>
      </c>
      <c r="F152" s="8">
        <f t="shared" si="20"/>
        <v>8</v>
      </c>
      <c r="H152" t="str">
        <f t="shared" si="16"/>
        <v>被动技能8等级6</v>
      </c>
      <c r="I152" t="str">
        <f t="shared" si="17"/>
        <v>被动技能8等级7</v>
      </c>
      <c r="J152" s="1">
        <v>146</v>
      </c>
      <c r="K152" s="1">
        <f>VLOOKUP(H152,被动技能!$A:$E,5,FALSE)</f>
        <v>200146</v>
      </c>
      <c r="L152" s="1">
        <f>_xlfn.IFNA(VLOOKUP(I152,被动技能!$A:$E,5,FALSE),0)</f>
        <v>200147</v>
      </c>
      <c r="M152">
        <f t="shared" si="13"/>
        <v>18</v>
      </c>
      <c r="N152" s="1" t="s">
        <v>249</v>
      </c>
      <c r="O152" s="1">
        <f t="shared" si="14"/>
        <v>146</v>
      </c>
      <c r="P152" s="1" t="s">
        <v>250</v>
      </c>
      <c r="Q152" s="1" t="s">
        <v>250</v>
      </c>
    </row>
    <row r="153" spans="3:17" x14ac:dyDescent="0.15">
      <c r="C153" s="8" t="str">
        <f t="shared" si="15"/>
        <v>被动技能8</v>
      </c>
      <c r="D153" s="8">
        <f t="shared" si="18"/>
        <v>7</v>
      </c>
      <c r="E153" s="8">
        <f t="shared" si="19"/>
        <v>8</v>
      </c>
      <c r="F153" s="8">
        <f t="shared" si="20"/>
        <v>8</v>
      </c>
      <c r="H153" t="str">
        <f t="shared" si="16"/>
        <v>被动技能8等级7</v>
      </c>
      <c r="I153" t="str">
        <f t="shared" si="17"/>
        <v>被动技能8等级8</v>
      </c>
      <c r="J153" s="1">
        <v>147</v>
      </c>
      <c r="K153" s="1">
        <f>VLOOKUP(H153,被动技能!$A:$E,5,FALSE)</f>
        <v>200147</v>
      </c>
      <c r="L153" s="1">
        <f>_xlfn.IFNA(VLOOKUP(I153,被动技能!$A:$E,5,FALSE),0)</f>
        <v>200148</v>
      </c>
      <c r="M153">
        <f t="shared" si="13"/>
        <v>21</v>
      </c>
      <c r="N153" s="1" t="s">
        <v>249</v>
      </c>
      <c r="O153" s="1">
        <f t="shared" si="14"/>
        <v>147</v>
      </c>
      <c r="P153" s="1" t="s">
        <v>250</v>
      </c>
      <c r="Q153" s="1" t="s">
        <v>250</v>
      </c>
    </row>
    <row r="154" spans="3:17" x14ac:dyDescent="0.15">
      <c r="C154" s="8" t="str">
        <f t="shared" si="15"/>
        <v>被动技能8</v>
      </c>
      <c r="D154" s="8">
        <f t="shared" si="18"/>
        <v>8</v>
      </c>
      <c r="E154" s="8">
        <f t="shared" si="19"/>
        <v>9</v>
      </c>
      <c r="F154" s="8">
        <f t="shared" si="20"/>
        <v>8</v>
      </c>
      <c r="H154" t="str">
        <f t="shared" si="16"/>
        <v>被动技能8等级8</v>
      </c>
      <c r="I154" t="str">
        <f t="shared" si="17"/>
        <v>被动技能8等级9</v>
      </c>
      <c r="J154" s="1">
        <v>148</v>
      </c>
      <c r="K154" s="1">
        <f>VLOOKUP(H154,被动技能!$A:$E,5,FALSE)</f>
        <v>200148</v>
      </c>
      <c r="L154" s="1">
        <f>_xlfn.IFNA(VLOOKUP(I154,被动技能!$A:$E,5,FALSE),0)</f>
        <v>200149</v>
      </c>
      <c r="M154">
        <f t="shared" si="13"/>
        <v>24</v>
      </c>
      <c r="N154" s="1" t="s">
        <v>249</v>
      </c>
      <c r="O154" s="1">
        <f t="shared" si="14"/>
        <v>148</v>
      </c>
      <c r="P154" s="1" t="s">
        <v>250</v>
      </c>
      <c r="Q154" s="1" t="s">
        <v>250</v>
      </c>
    </row>
    <row r="155" spans="3:17" x14ac:dyDescent="0.15">
      <c r="C155" s="8" t="str">
        <f t="shared" si="15"/>
        <v>被动技能8</v>
      </c>
      <c r="D155" s="8">
        <f t="shared" si="18"/>
        <v>9</v>
      </c>
      <c r="E155" s="8">
        <f t="shared" si="19"/>
        <v>10</v>
      </c>
      <c r="F155" s="8">
        <f t="shared" si="20"/>
        <v>8</v>
      </c>
      <c r="H155" t="str">
        <f t="shared" si="16"/>
        <v>被动技能8等级9</v>
      </c>
      <c r="I155" t="str">
        <f t="shared" si="17"/>
        <v>被动技能8等级10</v>
      </c>
      <c r="J155" s="1">
        <v>149</v>
      </c>
      <c r="K155" s="1">
        <f>VLOOKUP(H155,被动技能!$A:$E,5,FALSE)</f>
        <v>200149</v>
      </c>
      <c r="L155" s="1">
        <f>_xlfn.IFNA(VLOOKUP(I155,被动技能!$A:$E,5,FALSE),0)</f>
        <v>200150</v>
      </c>
      <c r="M155">
        <f t="shared" si="13"/>
        <v>27</v>
      </c>
      <c r="N155" s="1" t="s">
        <v>249</v>
      </c>
      <c r="O155" s="1">
        <f t="shared" si="14"/>
        <v>149</v>
      </c>
      <c r="P155" s="1" t="s">
        <v>250</v>
      </c>
      <c r="Q155" s="1" t="s">
        <v>250</v>
      </c>
    </row>
    <row r="156" spans="3:17" x14ac:dyDescent="0.15">
      <c r="C156" s="8" t="str">
        <f t="shared" si="15"/>
        <v>被动技能8</v>
      </c>
      <c r="D156" s="8">
        <f t="shared" si="18"/>
        <v>10</v>
      </c>
      <c r="E156" s="8">
        <f t="shared" si="19"/>
        <v>11</v>
      </c>
      <c r="F156" s="8">
        <f t="shared" si="20"/>
        <v>8</v>
      </c>
      <c r="H156" t="str">
        <f t="shared" si="16"/>
        <v>被动技能8等级10</v>
      </c>
      <c r="I156" t="str">
        <f t="shared" si="17"/>
        <v>被动技能8等级11</v>
      </c>
      <c r="J156" s="1">
        <v>150</v>
      </c>
      <c r="K156" s="1">
        <f>VLOOKUP(H156,被动技能!$A:$E,5,FALSE)</f>
        <v>200150</v>
      </c>
      <c r="L156" s="1">
        <f>_xlfn.IFNA(VLOOKUP(I156,被动技能!$A:$E,5,FALSE),0)</f>
        <v>200151</v>
      </c>
      <c r="M156">
        <f t="shared" ref="M156:M219" si="21">M136</f>
        <v>30</v>
      </c>
      <c r="N156" s="1" t="s">
        <v>249</v>
      </c>
      <c r="O156" s="1">
        <f t="shared" si="14"/>
        <v>150</v>
      </c>
      <c r="P156" s="1" t="s">
        <v>250</v>
      </c>
      <c r="Q156" s="1" t="s">
        <v>250</v>
      </c>
    </row>
    <row r="157" spans="3:17" x14ac:dyDescent="0.15">
      <c r="C157" s="8" t="str">
        <f t="shared" si="15"/>
        <v>被动技能8</v>
      </c>
      <c r="D157" s="8">
        <f t="shared" si="18"/>
        <v>11</v>
      </c>
      <c r="E157" s="8">
        <f t="shared" si="19"/>
        <v>12</v>
      </c>
      <c r="F157" s="8">
        <f t="shared" si="20"/>
        <v>8</v>
      </c>
      <c r="H157" t="str">
        <f t="shared" si="16"/>
        <v>被动技能8等级11</v>
      </c>
      <c r="I157" t="str">
        <f t="shared" si="17"/>
        <v>被动技能8等级12</v>
      </c>
      <c r="J157" s="1">
        <v>151</v>
      </c>
      <c r="K157" s="1">
        <f>VLOOKUP(H157,被动技能!$A:$E,5,FALSE)</f>
        <v>200151</v>
      </c>
      <c r="L157" s="1">
        <f>_xlfn.IFNA(VLOOKUP(I157,被动技能!$A:$E,5,FALSE),0)</f>
        <v>200152</v>
      </c>
      <c r="M157">
        <f t="shared" si="21"/>
        <v>33</v>
      </c>
      <c r="N157" s="1" t="s">
        <v>249</v>
      </c>
      <c r="O157" s="1">
        <f t="shared" si="14"/>
        <v>151</v>
      </c>
      <c r="P157" s="1" t="s">
        <v>250</v>
      </c>
      <c r="Q157" s="1" t="s">
        <v>250</v>
      </c>
    </row>
    <row r="158" spans="3:17" x14ac:dyDescent="0.15">
      <c r="C158" s="8" t="str">
        <f t="shared" si="15"/>
        <v>被动技能8</v>
      </c>
      <c r="D158" s="8">
        <f t="shared" si="18"/>
        <v>12</v>
      </c>
      <c r="E158" s="8">
        <f t="shared" si="19"/>
        <v>13</v>
      </c>
      <c r="F158" s="8">
        <f t="shared" si="20"/>
        <v>8</v>
      </c>
      <c r="H158" t="str">
        <f t="shared" si="16"/>
        <v>被动技能8等级12</v>
      </c>
      <c r="I158" t="str">
        <f t="shared" si="17"/>
        <v>被动技能8等级13</v>
      </c>
      <c r="J158" s="1">
        <v>152</v>
      </c>
      <c r="K158" s="1">
        <f>VLOOKUP(H158,被动技能!$A:$E,5,FALSE)</f>
        <v>200152</v>
      </c>
      <c r="L158" s="1">
        <f>_xlfn.IFNA(VLOOKUP(I158,被动技能!$A:$E,5,FALSE),0)</f>
        <v>200153</v>
      </c>
      <c r="M158">
        <f t="shared" si="21"/>
        <v>36</v>
      </c>
      <c r="N158" s="1" t="s">
        <v>249</v>
      </c>
      <c r="O158" s="1">
        <f t="shared" si="14"/>
        <v>152</v>
      </c>
      <c r="P158" s="1" t="s">
        <v>250</v>
      </c>
      <c r="Q158" s="1" t="s">
        <v>250</v>
      </c>
    </row>
    <row r="159" spans="3:17" x14ac:dyDescent="0.15">
      <c r="C159" s="8" t="str">
        <f t="shared" si="15"/>
        <v>被动技能8</v>
      </c>
      <c r="D159" s="8">
        <f t="shared" si="18"/>
        <v>13</v>
      </c>
      <c r="E159" s="8">
        <f t="shared" si="19"/>
        <v>14</v>
      </c>
      <c r="F159" s="8">
        <f t="shared" si="20"/>
        <v>8</v>
      </c>
      <c r="H159" t="str">
        <f t="shared" si="16"/>
        <v>被动技能8等级13</v>
      </c>
      <c r="I159" t="str">
        <f t="shared" si="17"/>
        <v>被动技能8等级14</v>
      </c>
      <c r="J159" s="1">
        <v>153</v>
      </c>
      <c r="K159" s="1">
        <f>VLOOKUP(H159,被动技能!$A:$E,5,FALSE)</f>
        <v>200153</v>
      </c>
      <c r="L159" s="1">
        <f>_xlfn.IFNA(VLOOKUP(I159,被动技能!$A:$E,5,FALSE),0)</f>
        <v>200154</v>
      </c>
      <c r="M159">
        <f t="shared" si="21"/>
        <v>39</v>
      </c>
      <c r="N159" s="1" t="s">
        <v>249</v>
      </c>
      <c r="O159" s="1">
        <f t="shared" si="14"/>
        <v>153</v>
      </c>
      <c r="P159" s="1" t="s">
        <v>250</v>
      </c>
      <c r="Q159" s="1" t="s">
        <v>250</v>
      </c>
    </row>
    <row r="160" spans="3:17" x14ac:dyDescent="0.15">
      <c r="C160" s="8" t="str">
        <f t="shared" si="15"/>
        <v>被动技能8</v>
      </c>
      <c r="D160" s="8">
        <f t="shared" si="18"/>
        <v>14</v>
      </c>
      <c r="E160" s="8">
        <f t="shared" si="19"/>
        <v>15</v>
      </c>
      <c r="F160" s="8">
        <f t="shared" si="20"/>
        <v>8</v>
      </c>
      <c r="H160" t="str">
        <f t="shared" si="16"/>
        <v>被动技能8等级14</v>
      </c>
      <c r="I160" t="str">
        <f t="shared" si="17"/>
        <v>被动技能8等级15</v>
      </c>
      <c r="J160" s="1">
        <v>154</v>
      </c>
      <c r="K160" s="1">
        <f>VLOOKUP(H160,被动技能!$A:$E,5,FALSE)</f>
        <v>200154</v>
      </c>
      <c r="L160" s="1">
        <f>_xlfn.IFNA(VLOOKUP(I160,被动技能!$A:$E,5,FALSE),0)</f>
        <v>200155</v>
      </c>
      <c r="M160">
        <f t="shared" si="21"/>
        <v>42</v>
      </c>
      <c r="N160" s="1" t="s">
        <v>249</v>
      </c>
      <c r="O160" s="1">
        <f t="shared" si="14"/>
        <v>154</v>
      </c>
      <c r="P160" s="1" t="s">
        <v>250</v>
      </c>
      <c r="Q160" s="1" t="s">
        <v>250</v>
      </c>
    </row>
    <row r="161" spans="3:17" x14ac:dyDescent="0.15">
      <c r="C161" s="8" t="str">
        <f t="shared" si="15"/>
        <v>被动技能8</v>
      </c>
      <c r="D161" s="8">
        <f t="shared" si="18"/>
        <v>15</v>
      </c>
      <c r="E161" s="8">
        <f t="shared" si="19"/>
        <v>16</v>
      </c>
      <c r="F161" s="8">
        <f t="shared" si="20"/>
        <v>8</v>
      </c>
      <c r="H161" t="str">
        <f t="shared" si="16"/>
        <v>被动技能8等级15</v>
      </c>
      <c r="I161" t="str">
        <f t="shared" si="17"/>
        <v>被动技能8等级16</v>
      </c>
      <c r="J161" s="1">
        <v>155</v>
      </c>
      <c r="K161" s="1">
        <f>VLOOKUP(H161,被动技能!$A:$E,5,FALSE)</f>
        <v>200155</v>
      </c>
      <c r="L161" s="1">
        <f>_xlfn.IFNA(VLOOKUP(I161,被动技能!$A:$E,5,FALSE),0)</f>
        <v>200156</v>
      </c>
      <c r="M161">
        <f t="shared" si="21"/>
        <v>45</v>
      </c>
      <c r="N161" s="1" t="s">
        <v>249</v>
      </c>
      <c r="O161" s="1">
        <f t="shared" si="14"/>
        <v>155</v>
      </c>
      <c r="P161" s="1" t="s">
        <v>250</v>
      </c>
      <c r="Q161" s="1" t="s">
        <v>250</v>
      </c>
    </row>
    <row r="162" spans="3:17" x14ac:dyDescent="0.15">
      <c r="C162" s="8" t="str">
        <f t="shared" si="15"/>
        <v>被动技能8</v>
      </c>
      <c r="D162" s="8">
        <f t="shared" si="18"/>
        <v>16</v>
      </c>
      <c r="E162" s="8">
        <f t="shared" si="19"/>
        <v>17</v>
      </c>
      <c r="F162" s="8">
        <f t="shared" si="20"/>
        <v>8</v>
      </c>
      <c r="H162" t="str">
        <f t="shared" si="16"/>
        <v>被动技能8等级16</v>
      </c>
      <c r="I162" t="str">
        <f t="shared" si="17"/>
        <v>被动技能8等级17</v>
      </c>
      <c r="J162" s="1">
        <v>156</v>
      </c>
      <c r="K162" s="1">
        <f>VLOOKUP(H162,被动技能!$A:$E,5,FALSE)</f>
        <v>200156</v>
      </c>
      <c r="L162" s="1">
        <f>_xlfn.IFNA(VLOOKUP(I162,被动技能!$A:$E,5,FALSE),0)</f>
        <v>200157</v>
      </c>
      <c r="M162">
        <f t="shared" si="21"/>
        <v>48</v>
      </c>
      <c r="N162" s="1" t="s">
        <v>249</v>
      </c>
      <c r="O162" s="1">
        <f t="shared" si="14"/>
        <v>156</v>
      </c>
      <c r="P162" s="1" t="s">
        <v>250</v>
      </c>
      <c r="Q162" s="1" t="s">
        <v>250</v>
      </c>
    </row>
    <row r="163" spans="3:17" x14ac:dyDescent="0.15">
      <c r="C163" s="8" t="str">
        <f t="shared" si="15"/>
        <v>被动技能8</v>
      </c>
      <c r="D163" s="8">
        <f t="shared" si="18"/>
        <v>17</v>
      </c>
      <c r="E163" s="8">
        <f t="shared" si="19"/>
        <v>18</v>
      </c>
      <c r="F163" s="8">
        <f t="shared" si="20"/>
        <v>8</v>
      </c>
      <c r="H163" t="str">
        <f t="shared" si="16"/>
        <v>被动技能8等级17</v>
      </c>
      <c r="I163" t="str">
        <f t="shared" si="17"/>
        <v>被动技能8等级18</v>
      </c>
      <c r="J163" s="1">
        <v>157</v>
      </c>
      <c r="K163" s="1">
        <f>VLOOKUP(H163,被动技能!$A:$E,5,FALSE)</f>
        <v>200157</v>
      </c>
      <c r="L163" s="1">
        <f>_xlfn.IFNA(VLOOKUP(I163,被动技能!$A:$E,5,FALSE),0)</f>
        <v>200158</v>
      </c>
      <c r="M163">
        <f t="shared" si="21"/>
        <v>51</v>
      </c>
      <c r="N163" s="1" t="s">
        <v>249</v>
      </c>
      <c r="O163" s="1">
        <f t="shared" si="14"/>
        <v>157</v>
      </c>
      <c r="P163" s="1" t="s">
        <v>250</v>
      </c>
      <c r="Q163" s="1" t="s">
        <v>250</v>
      </c>
    </row>
    <row r="164" spans="3:17" x14ac:dyDescent="0.15">
      <c r="C164" s="8" t="str">
        <f t="shared" si="15"/>
        <v>被动技能8</v>
      </c>
      <c r="D164" s="8">
        <f t="shared" si="18"/>
        <v>18</v>
      </c>
      <c r="E164" s="8">
        <f t="shared" si="19"/>
        <v>19</v>
      </c>
      <c r="F164" s="8">
        <f t="shared" si="20"/>
        <v>8</v>
      </c>
      <c r="H164" t="str">
        <f t="shared" si="16"/>
        <v>被动技能8等级18</v>
      </c>
      <c r="I164" t="str">
        <f t="shared" si="17"/>
        <v>被动技能8等级19</v>
      </c>
      <c r="J164" s="1">
        <v>158</v>
      </c>
      <c r="K164" s="1">
        <f>VLOOKUP(H164,被动技能!$A:$E,5,FALSE)</f>
        <v>200158</v>
      </c>
      <c r="L164" s="1">
        <f>_xlfn.IFNA(VLOOKUP(I164,被动技能!$A:$E,5,FALSE),0)</f>
        <v>200159</v>
      </c>
      <c r="M164">
        <f t="shared" si="21"/>
        <v>54</v>
      </c>
      <c r="N164" s="1" t="s">
        <v>249</v>
      </c>
      <c r="O164" s="1">
        <f t="shared" si="14"/>
        <v>158</v>
      </c>
      <c r="P164" s="1" t="s">
        <v>250</v>
      </c>
      <c r="Q164" s="1" t="s">
        <v>250</v>
      </c>
    </row>
    <row r="165" spans="3:17" x14ac:dyDescent="0.15">
      <c r="C165" s="8" t="str">
        <f t="shared" si="15"/>
        <v>被动技能8</v>
      </c>
      <c r="D165" s="8">
        <f t="shared" si="18"/>
        <v>19</v>
      </c>
      <c r="E165" s="8">
        <f t="shared" si="19"/>
        <v>20</v>
      </c>
      <c r="F165" s="8">
        <f t="shared" si="20"/>
        <v>8</v>
      </c>
      <c r="H165" t="str">
        <f t="shared" si="16"/>
        <v>被动技能8等级19</v>
      </c>
      <c r="I165" t="str">
        <f t="shared" si="17"/>
        <v>被动技能8等级20</v>
      </c>
      <c r="J165" s="1">
        <v>159</v>
      </c>
      <c r="K165" s="1">
        <f>VLOOKUP(H165,被动技能!$A:$E,5,FALSE)</f>
        <v>200159</v>
      </c>
      <c r="L165" s="1">
        <f>_xlfn.IFNA(VLOOKUP(I165,被动技能!$A:$E,5,FALSE),0)</f>
        <v>200160</v>
      </c>
      <c r="M165">
        <f t="shared" si="21"/>
        <v>57</v>
      </c>
      <c r="N165" s="1" t="s">
        <v>249</v>
      </c>
      <c r="O165" s="1">
        <f t="shared" si="14"/>
        <v>159</v>
      </c>
      <c r="P165" s="1" t="s">
        <v>250</v>
      </c>
      <c r="Q165" s="1" t="s">
        <v>250</v>
      </c>
    </row>
    <row r="166" spans="3:17" x14ac:dyDescent="0.15">
      <c r="C166" s="8" t="str">
        <f t="shared" si="15"/>
        <v>被动技能8</v>
      </c>
      <c r="D166" s="8">
        <f t="shared" si="18"/>
        <v>20</v>
      </c>
      <c r="E166" s="8">
        <f t="shared" si="19"/>
        <v>21</v>
      </c>
      <c r="F166" s="8">
        <f t="shared" si="20"/>
        <v>8</v>
      </c>
      <c r="H166" t="str">
        <f t="shared" si="16"/>
        <v>被动技能8等级20</v>
      </c>
      <c r="I166" t="str">
        <f t="shared" si="17"/>
        <v>被动技能8等级21</v>
      </c>
      <c r="J166" s="1">
        <v>160</v>
      </c>
      <c r="K166" s="1">
        <f>VLOOKUP(H166,被动技能!$A:$E,5,FALSE)</f>
        <v>200160</v>
      </c>
      <c r="L166" s="1">
        <f>_xlfn.IFNA(VLOOKUP(I166,被动技能!$A:$E,5,FALSE),0)</f>
        <v>0</v>
      </c>
      <c r="M166">
        <f t="shared" si="21"/>
        <v>60</v>
      </c>
      <c r="N166" s="1" t="s">
        <v>249</v>
      </c>
      <c r="O166" s="1">
        <f t="shared" si="14"/>
        <v>160</v>
      </c>
      <c r="P166" s="1" t="s">
        <v>250</v>
      </c>
      <c r="Q166" s="1" t="s">
        <v>250</v>
      </c>
    </row>
    <row r="167" spans="3:17" x14ac:dyDescent="0.15">
      <c r="C167" s="8" t="str">
        <f t="shared" si="15"/>
        <v>被动技能9</v>
      </c>
      <c r="D167" s="8">
        <f t="shared" si="18"/>
        <v>1</v>
      </c>
      <c r="E167" s="8">
        <f t="shared" si="19"/>
        <v>2</v>
      </c>
      <c r="F167" s="8">
        <f t="shared" si="20"/>
        <v>9</v>
      </c>
      <c r="H167" t="str">
        <f t="shared" si="16"/>
        <v>被动技能9等级1</v>
      </c>
      <c r="I167" t="str">
        <f t="shared" si="17"/>
        <v>被动技能9等级2</v>
      </c>
      <c r="J167" s="1">
        <v>161</v>
      </c>
      <c r="K167" s="1">
        <f>VLOOKUP(H167,被动技能!$A:$E,5,FALSE)</f>
        <v>200161</v>
      </c>
      <c r="L167" s="1">
        <f>_xlfn.IFNA(VLOOKUP(I167,被动技能!$A:$E,5,FALSE),0)</f>
        <v>200162</v>
      </c>
      <c r="M167">
        <f t="shared" si="21"/>
        <v>3</v>
      </c>
      <c r="N167" s="1" t="s">
        <v>249</v>
      </c>
      <c r="O167" s="1">
        <f t="shared" si="14"/>
        <v>161</v>
      </c>
      <c r="P167" s="1" t="s">
        <v>250</v>
      </c>
      <c r="Q167" s="1" t="s">
        <v>250</v>
      </c>
    </row>
    <row r="168" spans="3:17" x14ac:dyDescent="0.15">
      <c r="C168" s="8" t="str">
        <f t="shared" si="15"/>
        <v>被动技能9</v>
      </c>
      <c r="D168" s="8">
        <f t="shared" si="18"/>
        <v>2</v>
      </c>
      <c r="E168" s="8">
        <f t="shared" si="19"/>
        <v>3</v>
      </c>
      <c r="F168" s="8">
        <f t="shared" si="20"/>
        <v>9</v>
      </c>
      <c r="H168" t="str">
        <f t="shared" si="16"/>
        <v>被动技能9等级2</v>
      </c>
      <c r="I168" t="str">
        <f t="shared" si="17"/>
        <v>被动技能9等级3</v>
      </c>
      <c r="J168" s="1">
        <v>162</v>
      </c>
      <c r="K168" s="1">
        <f>VLOOKUP(H168,被动技能!$A:$E,5,FALSE)</f>
        <v>200162</v>
      </c>
      <c r="L168" s="1">
        <f>_xlfn.IFNA(VLOOKUP(I168,被动技能!$A:$E,5,FALSE),0)</f>
        <v>200163</v>
      </c>
      <c r="M168">
        <f t="shared" si="21"/>
        <v>6</v>
      </c>
      <c r="N168" s="1" t="s">
        <v>249</v>
      </c>
      <c r="O168" s="1">
        <f t="shared" si="14"/>
        <v>162</v>
      </c>
      <c r="P168" s="1" t="s">
        <v>250</v>
      </c>
      <c r="Q168" s="1" t="s">
        <v>250</v>
      </c>
    </row>
    <row r="169" spans="3:17" x14ac:dyDescent="0.15">
      <c r="C169" s="8" t="str">
        <f t="shared" si="15"/>
        <v>被动技能9</v>
      </c>
      <c r="D169" s="8">
        <f t="shared" si="18"/>
        <v>3</v>
      </c>
      <c r="E169" s="8">
        <f t="shared" si="19"/>
        <v>4</v>
      </c>
      <c r="F169" s="8">
        <f t="shared" si="20"/>
        <v>9</v>
      </c>
      <c r="H169" t="str">
        <f t="shared" si="16"/>
        <v>被动技能9等级3</v>
      </c>
      <c r="I169" t="str">
        <f t="shared" si="17"/>
        <v>被动技能9等级4</v>
      </c>
      <c r="J169" s="1">
        <v>163</v>
      </c>
      <c r="K169" s="1">
        <f>VLOOKUP(H169,被动技能!$A:$E,5,FALSE)</f>
        <v>200163</v>
      </c>
      <c r="L169" s="1">
        <f>_xlfn.IFNA(VLOOKUP(I169,被动技能!$A:$E,5,FALSE),0)</f>
        <v>200164</v>
      </c>
      <c r="M169">
        <f t="shared" si="21"/>
        <v>9</v>
      </c>
      <c r="N169" s="1" t="s">
        <v>249</v>
      </c>
      <c r="O169" s="1">
        <f t="shared" si="14"/>
        <v>163</v>
      </c>
      <c r="P169" s="1" t="s">
        <v>250</v>
      </c>
      <c r="Q169" s="1" t="s">
        <v>250</v>
      </c>
    </row>
    <row r="170" spans="3:17" x14ac:dyDescent="0.15">
      <c r="C170" s="8" t="str">
        <f t="shared" si="15"/>
        <v>被动技能9</v>
      </c>
      <c r="D170" s="8">
        <f t="shared" si="18"/>
        <v>4</v>
      </c>
      <c r="E170" s="8">
        <f t="shared" si="19"/>
        <v>5</v>
      </c>
      <c r="F170" s="8">
        <f t="shared" si="20"/>
        <v>9</v>
      </c>
      <c r="H170" t="str">
        <f t="shared" si="16"/>
        <v>被动技能9等级4</v>
      </c>
      <c r="I170" t="str">
        <f t="shared" si="17"/>
        <v>被动技能9等级5</v>
      </c>
      <c r="J170" s="1">
        <v>164</v>
      </c>
      <c r="K170" s="1">
        <f>VLOOKUP(H170,被动技能!$A:$E,5,FALSE)</f>
        <v>200164</v>
      </c>
      <c r="L170" s="1">
        <f>_xlfn.IFNA(VLOOKUP(I170,被动技能!$A:$E,5,FALSE),0)</f>
        <v>200165</v>
      </c>
      <c r="M170">
        <f t="shared" si="21"/>
        <v>12</v>
      </c>
      <c r="N170" s="1" t="s">
        <v>249</v>
      </c>
      <c r="O170" s="1">
        <f t="shared" si="14"/>
        <v>164</v>
      </c>
      <c r="P170" s="1" t="s">
        <v>250</v>
      </c>
      <c r="Q170" s="1" t="s">
        <v>250</v>
      </c>
    </row>
    <row r="171" spans="3:17" x14ac:dyDescent="0.15">
      <c r="C171" s="8" t="str">
        <f t="shared" si="15"/>
        <v>被动技能9</v>
      </c>
      <c r="D171" s="8">
        <f t="shared" si="18"/>
        <v>5</v>
      </c>
      <c r="E171" s="8">
        <f t="shared" si="19"/>
        <v>6</v>
      </c>
      <c r="F171" s="8">
        <f t="shared" si="20"/>
        <v>9</v>
      </c>
      <c r="H171" t="str">
        <f t="shared" si="16"/>
        <v>被动技能9等级5</v>
      </c>
      <c r="I171" t="str">
        <f t="shared" si="17"/>
        <v>被动技能9等级6</v>
      </c>
      <c r="J171" s="1">
        <v>165</v>
      </c>
      <c r="K171" s="1">
        <f>VLOOKUP(H171,被动技能!$A:$E,5,FALSE)</f>
        <v>200165</v>
      </c>
      <c r="L171" s="1">
        <f>_xlfn.IFNA(VLOOKUP(I171,被动技能!$A:$E,5,FALSE),0)</f>
        <v>200166</v>
      </c>
      <c r="M171">
        <f t="shared" si="21"/>
        <v>15</v>
      </c>
      <c r="N171" s="1" t="s">
        <v>249</v>
      </c>
      <c r="O171" s="1">
        <f t="shared" ref="O171:O234" si="22">O72</f>
        <v>165</v>
      </c>
      <c r="P171" s="1" t="s">
        <v>250</v>
      </c>
      <c r="Q171" s="1" t="s">
        <v>250</v>
      </c>
    </row>
    <row r="172" spans="3:17" x14ac:dyDescent="0.15">
      <c r="C172" s="8" t="str">
        <f t="shared" si="15"/>
        <v>被动技能9</v>
      </c>
      <c r="D172" s="8">
        <f t="shared" si="18"/>
        <v>6</v>
      </c>
      <c r="E172" s="8">
        <f t="shared" si="19"/>
        <v>7</v>
      </c>
      <c r="F172" s="8">
        <f t="shared" si="20"/>
        <v>9</v>
      </c>
      <c r="H172" t="str">
        <f t="shared" si="16"/>
        <v>被动技能9等级6</v>
      </c>
      <c r="I172" t="str">
        <f t="shared" si="17"/>
        <v>被动技能9等级7</v>
      </c>
      <c r="J172" s="1">
        <v>166</v>
      </c>
      <c r="K172" s="1">
        <f>VLOOKUP(H172,被动技能!$A:$E,5,FALSE)</f>
        <v>200166</v>
      </c>
      <c r="L172" s="1">
        <f>_xlfn.IFNA(VLOOKUP(I172,被动技能!$A:$E,5,FALSE),0)</f>
        <v>200167</v>
      </c>
      <c r="M172">
        <f t="shared" si="21"/>
        <v>18</v>
      </c>
      <c r="N172" s="1" t="s">
        <v>249</v>
      </c>
      <c r="O172" s="1">
        <f t="shared" si="22"/>
        <v>166</v>
      </c>
      <c r="P172" s="1" t="s">
        <v>250</v>
      </c>
      <c r="Q172" s="1" t="s">
        <v>250</v>
      </c>
    </row>
    <row r="173" spans="3:17" x14ac:dyDescent="0.15">
      <c r="C173" s="8" t="str">
        <f t="shared" si="15"/>
        <v>被动技能9</v>
      </c>
      <c r="D173" s="8">
        <f t="shared" si="18"/>
        <v>7</v>
      </c>
      <c r="E173" s="8">
        <f t="shared" si="19"/>
        <v>8</v>
      </c>
      <c r="F173" s="8">
        <f t="shared" si="20"/>
        <v>9</v>
      </c>
      <c r="H173" t="str">
        <f t="shared" si="16"/>
        <v>被动技能9等级7</v>
      </c>
      <c r="I173" t="str">
        <f t="shared" si="17"/>
        <v>被动技能9等级8</v>
      </c>
      <c r="J173" s="1">
        <v>167</v>
      </c>
      <c r="K173" s="1">
        <f>VLOOKUP(H173,被动技能!$A:$E,5,FALSE)</f>
        <v>200167</v>
      </c>
      <c r="L173" s="1">
        <f>_xlfn.IFNA(VLOOKUP(I173,被动技能!$A:$E,5,FALSE),0)</f>
        <v>200168</v>
      </c>
      <c r="M173">
        <f t="shared" si="21"/>
        <v>21</v>
      </c>
      <c r="N173" s="1" t="s">
        <v>249</v>
      </c>
      <c r="O173" s="1">
        <f t="shared" si="22"/>
        <v>167</v>
      </c>
      <c r="P173" s="1" t="s">
        <v>250</v>
      </c>
      <c r="Q173" s="1" t="s">
        <v>250</v>
      </c>
    </row>
    <row r="174" spans="3:17" x14ac:dyDescent="0.15">
      <c r="C174" s="8" t="str">
        <f t="shared" si="15"/>
        <v>被动技能9</v>
      </c>
      <c r="D174" s="8">
        <f t="shared" si="18"/>
        <v>8</v>
      </c>
      <c r="E174" s="8">
        <f t="shared" si="19"/>
        <v>9</v>
      </c>
      <c r="F174" s="8">
        <f t="shared" si="20"/>
        <v>9</v>
      </c>
      <c r="H174" t="str">
        <f t="shared" si="16"/>
        <v>被动技能9等级8</v>
      </c>
      <c r="I174" t="str">
        <f t="shared" si="17"/>
        <v>被动技能9等级9</v>
      </c>
      <c r="J174" s="1">
        <v>168</v>
      </c>
      <c r="K174" s="1">
        <f>VLOOKUP(H174,被动技能!$A:$E,5,FALSE)</f>
        <v>200168</v>
      </c>
      <c r="L174" s="1">
        <f>_xlfn.IFNA(VLOOKUP(I174,被动技能!$A:$E,5,FALSE),0)</f>
        <v>200169</v>
      </c>
      <c r="M174">
        <f t="shared" si="21"/>
        <v>24</v>
      </c>
      <c r="N174" s="1" t="s">
        <v>249</v>
      </c>
      <c r="O174" s="1">
        <f t="shared" si="22"/>
        <v>168</v>
      </c>
      <c r="P174" s="1" t="s">
        <v>250</v>
      </c>
      <c r="Q174" s="1" t="s">
        <v>250</v>
      </c>
    </row>
    <row r="175" spans="3:17" x14ac:dyDescent="0.15">
      <c r="C175" s="8" t="str">
        <f t="shared" si="15"/>
        <v>被动技能9</v>
      </c>
      <c r="D175" s="8">
        <f t="shared" si="18"/>
        <v>9</v>
      </c>
      <c r="E175" s="8">
        <f t="shared" si="19"/>
        <v>10</v>
      </c>
      <c r="F175" s="8">
        <f t="shared" si="20"/>
        <v>9</v>
      </c>
      <c r="H175" t="str">
        <f t="shared" si="16"/>
        <v>被动技能9等级9</v>
      </c>
      <c r="I175" t="str">
        <f t="shared" si="17"/>
        <v>被动技能9等级10</v>
      </c>
      <c r="J175" s="1">
        <v>169</v>
      </c>
      <c r="K175" s="1">
        <f>VLOOKUP(H175,被动技能!$A:$E,5,FALSE)</f>
        <v>200169</v>
      </c>
      <c r="L175" s="1">
        <f>_xlfn.IFNA(VLOOKUP(I175,被动技能!$A:$E,5,FALSE),0)</f>
        <v>200170</v>
      </c>
      <c r="M175">
        <f t="shared" si="21"/>
        <v>27</v>
      </c>
      <c r="N175" s="1" t="s">
        <v>249</v>
      </c>
      <c r="O175" s="1">
        <f t="shared" si="22"/>
        <v>169</v>
      </c>
      <c r="P175" s="1" t="s">
        <v>250</v>
      </c>
      <c r="Q175" s="1" t="s">
        <v>250</v>
      </c>
    </row>
    <row r="176" spans="3:17" x14ac:dyDescent="0.15">
      <c r="C176" s="8" t="str">
        <f t="shared" si="15"/>
        <v>被动技能9</v>
      </c>
      <c r="D176" s="8">
        <f t="shared" si="18"/>
        <v>10</v>
      </c>
      <c r="E176" s="8">
        <f t="shared" si="19"/>
        <v>11</v>
      </c>
      <c r="F176" s="8">
        <f t="shared" si="20"/>
        <v>9</v>
      </c>
      <c r="H176" t="str">
        <f t="shared" si="16"/>
        <v>被动技能9等级10</v>
      </c>
      <c r="I176" t="str">
        <f t="shared" si="17"/>
        <v>被动技能9等级11</v>
      </c>
      <c r="J176" s="1">
        <v>170</v>
      </c>
      <c r="K176" s="1">
        <f>VLOOKUP(H176,被动技能!$A:$E,5,FALSE)</f>
        <v>200170</v>
      </c>
      <c r="L176" s="1">
        <f>_xlfn.IFNA(VLOOKUP(I176,被动技能!$A:$E,5,FALSE),0)</f>
        <v>200171</v>
      </c>
      <c r="M176">
        <f t="shared" si="21"/>
        <v>30</v>
      </c>
      <c r="N176" s="1" t="s">
        <v>249</v>
      </c>
      <c r="O176" s="1">
        <f t="shared" si="22"/>
        <v>170</v>
      </c>
      <c r="P176" s="1" t="s">
        <v>250</v>
      </c>
      <c r="Q176" s="1" t="s">
        <v>250</v>
      </c>
    </row>
    <row r="177" spans="3:17" x14ac:dyDescent="0.15">
      <c r="C177" s="8" t="str">
        <f t="shared" si="15"/>
        <v>被动技能9</v>
      </c>
      <c r="D177" s="8">
        <f t="shared" si="18"/>
        <v>11</v>
      </c>
      <c r="E177" s="8">
        <f t="shared" si="19"/>
        <v>12</v>
      </c>
      <c r="F177" s="8">
        <f t="shared" si="20"/>
        <v>9</v>
      </c>
      <c r="H177" t="str">
        <f t="shared" si="16"/>
        <v>被动技能9等级11</v>
      </c>
      <c r="I177" t="str">
        <f t="shared" si="17"/>
        <v>被动技能9等级12</v>
      </c>
      <c r="J177" s="1">
        <v>171</v>
      </c>
      <c r="K177" s="1">
        <f>VLOOKUP(H177,被动技能!$A:$E,5,FALSE)</f>
        <v>200171</v>
      </c>
      <c r="L177" s="1">
        <f>_xlfn.IFNA(VLOOKUP(I177,被动技能!$A:$E,5,FALSE),0)</f>
        <v>200172</v>
      </c>
      <c r="M177">
        <f t="shared" si="21"/>
        <v>33</v>
      </c>
      <c r="N177" s="1" t="s">
        <v>249</v>
      </c>
      <c r="O177" s="1">
        <f t="shared" si="22"/>
        <v>171</v>
      </c>
      <c r="P177" s="1" t="s">
        <v>250</v>
      </c>
      <c r="Q177" s="1" t="s">
        <v>250</v>
      </c>
    </row>
    <row r="178" spans="3:17" x14ac:dyDescent="0.15">
      <c r="C178" s="8" t="str">
        <f t="shared" si="15"/>
        <v>被动技能9</v>
      </c>
      <c r="D178" s="8">
        <f t="shared" si="18"/>
        <v>12</v>
      </c>
      <c r="E178" s="8">
        <f t="shared" si="19"/>
        <v>13</v>
      </c>
      <c r="F178" s="8">
        <f t="shared" si="20"/>
        <v>9</v>
      </c>
      <c r="H178" t="str">
        <f t="shared" si="16"/>
        <v>被动技能9等级12</v>
      </c>
      <c r="I178" t="str">
        <f t="shared" si="17"/>
        <v>被动技能9等级13</v>
      </c>
      <c r="J178" s="1">
        <v>172</v>
      </c>
      <c r="K178" s="1">
        <f>VLOOKUP(H178,被动技能!$A:$E,5,FALSE)</f>
        <v>200172</v>
      </c>
      <c r="L178" s="1">
        <f>_xlfn.IFNA(VLOOKUP(I178,被动技能!$A:$E,5,FALSE),0)</f>
        <v>200173</v>
      </c>
      <c r="M178">
        <f t="shared" si="21"/>
        <v>36</v>
      </c>
      <c r="N178" s="1" t="s">
        <v>249</v>
      </c>
      <c r="O178" s="1">
        <f t="shared" si="22"/>
        <v>172</v>
      </c>
      <c r="P178" s="1" t="s">
        <v>250</v>
      </c>
      <c r="Q178" s="1" t="s">
        <v>250</v>
      </c>
    </row>
    <row r="179" spans="3:17" x14ac:dyDescent="0.15">
      <c r="C179" s="8" t="str">
        <f t="shared" si="15"/>
        <v>被动技能9</v>
      </c>
      <c r="D179" s="8">
        <f t="shared" si="18"/>
        <v>13</v>
      </c>
      <c r="E179" s="8">
        <f t="shared" si="19"/>
        <v>14</v>
      </c>
      <c r="F179" s="8">
        <f t="shared" si="20"/>
        <v>9</v>
      </c>
      <c r="H179" t="str">
        <f t="shared" si="16"/>
        <v>被动技能9等级13</v>
      </c>
      <c r="I179" t="str">
        <f t="shared" si="17"/>
        <v>被动技能9等级14</v>
      </c>
      <c r="J179" s="1">
        <v>173</v>
      </c>
      <c r="K179" s="1">
        <f>VLOOKUP(H179,被动技能!$A:$E,5,FALSE)</f>
        <v>200173</v>
      </c>
      <c r="L179" s="1">
        <f>_xlfn.IFNA(VLOOKUP(I179,被动技能!$A:$E,5,FALSE),0)</f>
        <v>200174</v>
      </c>
      <c r="M179">
        <f t="shared" si="21"/>
        <v>39</v>
      </c>
      <c r="N179" s="1" t="s">
        <v>249</v>
      </c>
      <c r="O179" s="1">
        <f t="shared" si="22"/>
        <v>173</v>
      </c>
      <c r="P179" s="1" t="s">
        <v>250</v>
      </c>
      <c r="Q179" s="1" t="s">
        <v>250</v>
      </c>
    </row>
    <row r="180" spans="3:17" x14ac:dyDescent="0.15">
      <c r="C180" s="8" t="str">
        <f t="shared" si="15"/>
        <v>被动技能9</v>
      </c>
      <c r="D180" s="8">
        <f t="shared" si="18"/>
        <v>14</v>
      </c>
      <c r="E180" s="8">
        <f t="shared" si="19"/>
        <v>15</v>
      </c>
      <c r="F180" s="8">
        <f t="shared" si="20"/>
        <v>9</v>
      </c>
      <c r="H180" t="str">
        <f t="shared" si="16"/>
        <v>被动技能9等级14</v>
      </c>
      <c r="I180" t="str">
        <f t="shared" si="17"/>
        <v>被动技能9等级15</v>
      </c>
      <c r="J180" s="1">
        <v>174</v>
      </c>
      <c r="K180" s="1">
        <f>VLOOKUP(H180,被动技能!$A:$E,5,FALSE)</f>
        <v>200174</v>
      </c>
      <c r="L180" s="1">
        <f>_xlfn.IFNA(VLOOKUP(I180,被动技能!$A:$E,5,FALSE),0)</f>
        <v>200175</v>
      </c>
      <c r="M180">
        <f t="shared" si="21"/>
        <v>42</v>
      </c>
      <c r="N180" s="1" t="s">
        <v>249</v>
      </c>
      <c r="O180" s="1">
        <f t="shared" si="22"/>
        <v>174</v>
      </c>
      <c r="P180" s="1" t="s">
        <v>250</v>
      </c>
      <c r="Q180" s="1" t="s">
        <v>250</v>
      </c>
    </row>
    <row r="181" spans="3:17" x14ac:dyDescent="0.15">
      <c r="C181" s="8" t="str">
        <f t="shared" si="15"/>
        <v>被动技能9</v>
      </c>
      <c r="D181" s="8">
        <f t="shared" si="18"/>
        <v>15</v>
      </c>
      <c r="E181" s="8">
        <f t="shared" si="19"/>
        <v>16</v>
      </c>
      <c r="F181" s="8">
        <f t="shared" si="20"/>
        <v>9</v>
      </c>
      <c r="H181" t="str">
        <f t="shared" si="16"/>
        <v>被动技能9等级15</v>
      </c>
      <c r="I181" t="str">
        <f t="shared" si="17"/>
        <v>被动技能9等级16</v>
      </c>
      <c r="J181" s="1">
        <v>175</v>
      </c>
      <c r="K181" s="1">
        <f>VLOOKUP(H181,被动技能!$A:$E,5,FALSE)</f>
        <v>200175</v>
      </c>
      <c r="L181" s="1">
        <f>_xlfn.IFNA(VLOOKUP(I181,被动技能!$A:$E,5,FALSE),0)</f>
        <v>200176</v>
      </c>
      <c r="M181">
        <f t="shared" si="21"/>
        <v>45</v>
      </c>
      <c r="N181" s="1" t="s">
        <v>249</v>
      </c>
      <c r="O181" s="1">
        <f t="shared" si="22"/>
        <v>175</v>
      </c>
      <c r="P181" s="1" t="s">
        <v>250</v>
      </c>
      <c r="Q181" s="1" t="s">
        <v>250</v>
      </c>
    </row>
    <row r="182" spans="3:17" x14ac:dyDescent="0.15">
      <c r="C182" s="8" t="str">
        <f t="shared" si="15"/>
        <v>被动技能9</v>
      </c>
      <c r="D182" s="8">
        <f t="shared" si="18"/>
        <v>16</v>
      </c>
      <c r="E182" s="8">
        <f t="shared" si="19"/>
        <v>17</v>
      </c>
      <c r="F182" s="8">
        <f t="shared" si="20"/>
        <v>9</v>
      </c>
      <c r="H182" t="str">
        <f t="shared" si="16"/>
        <v>被动技能9等级16</v>
      </c>
      <c r="I182" t="str">
        <f t="shared" si="17"/>
        <v>被动技能9等级17</v>
      </c>
      <c r="J182" s="1">
        <v>176</v>
      </c>
      <c r="K182" s="1">
        <f>VLOOKUP(H182,被动技能!$A:$E,5,FALSE)</f>
        <v>200176</v>
      </c>
      <c r="L182" s="1">
        <f>_xlfn.IFNA(VLOOKUP(I182,被动技能!$A:$E,5,FALSE),0)</f>
        <v>200177</v>
      </c>
      <c r="M182">
        <f t="shared" si="21"/>
        <v>48</v>
      </c>
      <c r="N182" s="1" t="s">
        <v>249</v>
      </c>
      <c r="O182" s="1">
        <f t="shared" si="22"/>
        <v>176</v>
      </c>
      <c r="P182" s="1" t="s">
        <v>250</v>
      </c>
      <c r="Q182" s="1" t="s">
        <v>250</v>
      </c>
    </row>
    <row r="183" spans="3:17" x14ac:dyDescent="0.15">
      <c r="C183" s="8" t="str">
        <f t="shared" si="15"/>
        <v>被动技能9</v>
      </c>
      <c r="D183" s="8">
        <f t="shared" si="18"/>
        <v>17</v>
      </c>
      <c r="E183" s="8">
        <f t="shared" si="19"/>
        <v>18</v>
      </c>
      <c r="F183" s="8">
        <f t="shared" si="20"/>
        <v>9</v>
      </c>
      <c r="H183" t="str">
        <f t="shared" si="16"/>
        <v>被动技能9等级17</v>
      </c>
      <c r="I183" t="str">
        <f t="shared" si="17"/>
        <v>被动技能9等级18</v>
      </c>
      <c r="J183" s="1">
        <v>177</v>
      </c>
      <c r="K183" s="1">
        <f>VLOOKUP(H183,被动技能!$A:$E,5,FALSE)</f>
        <v>200177</v>
      </c>
      <c r="L183" s="1">
        <f>_xlfn.IFNA(VLOOKUP(I183,被动技能!$A:$E,5,FALSE),0)</f>
        <v>200178</v>
      </c>
      <c r="M183">
        <f t="shared" si="21"/>
        <v>51</v>
      </c>
      <c r="N183" s="1" t="s">
        <v>249</v>
      </c>
      <c r="O183" s="1">
        <f t="shared" si="22"/>
        <v>177</v>
      </c>
      <c r="P183" s="1" t="s">
        <v>250</v>
      </c>
      <c r="Q183" s="1" t="s">
        <v>250</v>
      </c>
    </row>
    <row r="184" spans="3:17" x14ac:dyDescent="0.15">
      <c r="C184" s="8" t="str">
        <f t="shared" si="15"/>
        <v>被动技能9</v>
      </c>
      <c r="D184" s="8">
        <f t="shared" si="18"/>
        <v>18</v>
      </c>
      <c r="E184" s="8">
        <f t="shared" si="19"/>
        <v>19</v>
      </c>
      <c r="F184" s="8">
        <f t="shared" si="20"/>
        <v>9</v>
      </c>
      <c r="H184" t="str">
        <f t="shared" si="16"/>
        <v>被动技能9等级18</v>
      </c>
      <c r="I184" t="str">
        <f t="shared" si="17"/>
        <v>被动技能9等级19</v>
      </c>
      <c r="J184" s="1">
        <v>178</v>
      </c>
      <c r="K184" s="1">
        <f>VLOOKUP(H184,被动技能!$A:$E,5,FALSE)</f>
        <v>200178</v>
      </c>
      <c r="L184" s="1">
        <f>_xlfn.IFNA(VLOOKUP(I184,被动技能!$A:$E,5,FALSE),0)</f>
        <v>200179</v>
      </c>
      <c r="M184">
        <f t="shared" si="21"/>
        <v>54</v>
      </c>
      <c r="N184" s="1" t="s">
        <v>249</v>
      </c>
      <c r="O184" s="1">
        <f t="shared" si="22"/>
        <v>178</v>
      </c>
      <c r="P184" s="1" t="s">
        <v>250</v>
      </c>
      <c r="Q184" s="1" t="s">
        <v>250</v>
      </c>
    </row>
    <row r="185" spans="3:17" x14ac:dyDescent="0.15">
      <c r="C185" s="8" t="str">
        <f t="shared" si="15"/>
        <v>被动技能9</v>
      </c>
      <c r="D185" s="8">
        <f t="shared" si="18"/>
        <v>19</v>
      </c>
      <c r="E185" s="8">
        <f t="shared" si="19"/>
        <v>20</v>
      </c>
      <c r="F185" s="8">
        <f t="shared" si="20"/>
        <v>9</v>
      </c>
      <c r="H185" t="str">
        <f t="shared" si="16"/>
        <v>被动技能9等级19</v>
      </c>
      <c r="I185" t="str">
        <f t="shared" si="17"/>
        <v>被动技能9等级20</v>
      </c>
      <c r="J185" s="1">
        <v>179</v>
      </c>
      <c r="K185" s="1">
        <f>VLOOKUP(H185,被动技能!$A:$E,5,FALSE)</f>
        <v>200179</v>
      </c>
      <c r="L185" s="1">
        <f>_xlfn.IFNA(VLOOKUP(I185,被动技能!$A:$E,5,FALSE),0)</f>
        <v>200180</v>
      </c>
      <c r="M185">
        <f t="shared" si="21"/>
        <v>57</v>
      </c>
      <c r="N185" s="1" t="s">
        <v>249</v>
      </c>
      <c r="O185" s="1">
        <f t="shared" si="22"/>
        <v>179</v>
      </c>
      <c r="P185" s="1" t="s">
        <v>250</v>
      </c>
      <c r="Q185" s="1" t="s">
        <v>250</v>
      </c>
    </row>
    <row r="186" spans="3:17" x14ac:dyDescent="0.15">
      <c r="C186" s="8" t="str">
        <f t="shared" si="15"/>
        <v>被动技能9</v>
      </c>
      <c r="D186" s="8">
        <f t="shared" si="18"/>
        <v>20</v>
      </c>
      <c r="E186" s="8">
        <f t="shared" si="19"/>
        <v>21</v>
      </c>
      <c r="F186" s="8">
        <f t="shared" si="20"/>
        <v>9</v>
      </c>
      <c r="H186" t="str">
        <f t="shared" si="16"/>
        <v>被动技能9等级20</v>
      </c>
      <c r="I186" t="str">
        <f t="shared" si="17"/>
        <v>被动技能9等级21</v>
      </c>
      <c r="J186" s="1">
        <v>180</v>
      </c>
      <c r="K186" s="1">
        <f>VLOOKUP(H186,被动技能!$A:$E,5,FALSE)</f>
        <v>200180</v>
      </c>
      <c r="L186" s="1">
        <f>_xlfn.IFNA(VLOOKUP(I186,被动技能!$A:$E,5,FALSE),0)</f>
        <v>0</v>
      </c>
      <c r="M186">
        <f t="shared" si="21"/>
        <v>60</v>
      </c>
      <c r="N186" s="1" t="s">
        <v>249</v>
      </c>
      <c r="O186" s="1">
        <f t="shared" si="22"/>
        <v>180</v>
      </c>
      <c r="P186" s="1" t="s">
        <v>250</v>
      </c>
      <c r="Q186" s="1" t="s">
        <v>250</v>
      </c>
    </row>
    <row r="187" spans="3:17" x14ac:dyDescent="0.15">
      <c r="C187" s="8" t="str">
        <f t="shared" si="15"/>
        <v>被动技能10</v>
      </c>
      <c r="D187" s="8">
        <f t="shared" si="18"/>
        <v>1</v>
      </c>
      <c r="E187" s="8">
        <f t="shared" si="19"/>
        <v>2</v>
      </c>
      <c r="F187" s="8">
        <f t="shared" si="20"/>
        <v>10</v>
      </c>
      <c r="H187" t="str">
        <f t="shared" si="16"/>
        <v>被动技能10等级1</v>
      </c>
      <c r="I187" t="str">
        <f t="shared" si="17"/>
        <v>被动技能10等级2</v>
      </c>
      <c r="J187" s="1">
        <v>181</v>
      </c>
      <c r="K187" s="1">
        <f>VLOOKUP(H187,被动技能!$A:$E,5,FALSE)</f>
        <v>200181</v>
      </c>
      <c r="L187" s="1">
        <f>_xlfn.IFNA(VLOOKUP(I187,被动技能!$A:$E,5,FALSE),0)</f>
        <v>200182</v>
      </c>
      <c r="M187">
        <f t="shared" si="21"/>
        <v>3</v>
      </c>
      <c r="N187" s="1" t="s">
        <v>249</v>
      </c>
      <c r="O187" s="1">
        <f t="shared" si="22"/>
        <v>181</v>
      </c>
      <c r="P187" s="1" t="s">
        <v>250</v>
      </c>
      <c r="Q187" s="1" t="s">
        <v>250</v>
      </c>
    </row>
    <row r="188" spans="3:17" x14ac:dyDescent="0.15">
      <c r="C188" s="8" t="str">
        <f t="shared" si="15"/>
        <v>被动技能10</v>
      </c>
      <c r="D188" s="8">
        <f t="shared" si="18"/>
        <v>2</v>
      </c>
      <c r="E188" s="8">
        <f t="shared" si="19"/>
        <v>3</v>
      </c>
      <c r="F188" s="8">
        <f t="shared" si="20"/>
        <v>10</v>
      </c>
      <c r="H188" t="str">
        <f t="shared" si="16"/>
        <v>被动技能10等级2</v>
      </c>
      <c r="I188" t="str">
        <f t="shared" si="17"/>
        <v>被动技能10等级3</v>
      </c>
      <c r="J188" s="1">
        <v>182</v>
      </c>
      <c r="K188" s="1">
        <f>VLOOKUP(H188,被动技能!$A:$E,5,FALSE)</f>
        <v>200182</v>
      </c>
      <c r="L188" s="1">
        <f>_xlfn.IFNA(VLOOKUP(I188,被动技能!$A:$E,5,FALSE),0)</f>
        <v>200183</v>
      </c>
      <c r="M188">
        <f t="shared" si="21"/>
        <v>6</v>
      </c>
      <c r="N188" s="1" t="s">
        <v>249</v>
      </c>
      <c r="O188" s="1">
        <f t="shared" si="22"/>
        <v>182</v>
      </c>
      <c r="P188" s="1" t="s">
        <v>250</v>
      </c>
      <c r="Q188" s="1" t="s">
        <v>250</v>
      </c>
    </row>
    <row r="189" spans="3:17" x14ac:dyDescent="0.15">
      <c r="C189" s="8" t="str">
        <f t="shared" si="15"/>
        <v>被动技能10</v>
      </c>
      <c r="D189" s="8">
        <f t="shared" si="18"/>
        <v>3</v>
      </c>
      <c r="E189" s="8">
        <f t="shared" si="19"/>
        <v>4</v>
      </c>
      <c r="F189" s="8">
        <f t="shared" si="20"/>
        <v>10</v>
      </c>
      <c r="H189" t="str">
        <f t="shared" si="16"/>
        <v>被动技能10等级3</v>
      </c>
      <c r="I189" t="str">
        <f t="shared" si="17"/>
        <v>被动技能10等级4</v>
      </c>
      <c r="J189" s="1">
        <v>183</v>
      </c>
      <c r="K189" s="1">
        <f>VLOOKUP(H189,被动技能!$A:$E,5,FALSE)</f>
        <v>200183</v>
      </c>
      <c r="L189" s="1">
        <f>_xlfn.IFNA(VLOOKUP(I189,被动技能!$A:$E,5,FALSE),0)</f>
        <v>200184</v>
      </c>
      <c r="M189">
        <f t="shared" si="21"/>
        <v>9</v>
      </c>
      <c r="N189" s="1" t="s">
        <v>249</v>
      </c>
      <c r="O189" s="1">
        <f t="shared" si="22"/>
        <v>183</v>
      </c>
      <c r="P189" s="1" t="s">
        <v>250</v>
      </c>
      <c r="Q189" s="1" t="s">
        <v>250</v>
      </c>
    </row>
    <row r="190" spans="3:17" x14ac:dyDescent="0.15">
      <c r="C190" s="8" t="str">
        <f t="shared" si="15"/>
        <v>被动技能10</v>
      </c>
      <c r="D190" s="8">
        <f t="shared" si="18"/>
        <v>4</v>
      </c>
      <c r="E190" s="8">
        <f t="shared" si="19"/>
        <v>5</v>
      </c>
      <c r="F190" s="8">
        <f t="shared" si="20"/>
        <v>10</v>
      </c>
      <c r="H190" t="str">
        <f t="shared" si="16"/>
        <v>被动技能10等级4</v>
      </c>
      <c r="I190" t="str">
        <f t="shared" si="17"/>
        <v>被动技能10等级5</v>
      </c>
      <c r="J190" s="1">
        <v>184</v>
      </c>
      <c r="K190" s="1">
        <f>VLOOKUP(H190,被动技能!$A:$E,5,FALSE)</f>
        <v>200184</v>
      </c>
      <c r="L190" s="1">
        <f>_xlfn.IFNA(VLOOKUP(I190,被动技能!$A:$E,5,FALSE),0)</f>
        <v>200185</v>
      </c>
      <c r="M190">
        <f t="shared" si="21"/>
        <v>12</v>
      </c>
      <c r="N190" s="1" t="s">
        <v>249</v>
      </c>
      <c r="O190" s="1">
        <f t="shared" si="22"/>
        <v>184</v>
      </c>
      <c r="P190" s="1" t="s">
        <v>250</v>
      </c>
      <c r="Q190" s="1" t="s">
        <v>250</v>
      </c>
    </row>
    <row r="191" spans="3:17" x14ac:dyDescent="0.15">
      <c r="C191" s="8" t="str">
        <f t="shared" si="15"/>
        <v>被动技能10</v>
      </c>
      <c r="D191" s="8">
        <f t="shared" si="18"/>
        <v>5</v>
      </c>
      <c r="E191" s="8">
        <f t="shared" si="19"/>
        <v>6</v>
      </c>
      <c r="F191" s="8">
        <f t="shared" si="20"/>
        <v>10</v>
      </c>
      <c r="H191" t="str">
        <f t="shared" si="16"/>
        <v>被动技能10等级5</v>
      </c>
      <c r="I191" t="str">
        <f t="shared" si="17"/>
        <v>被动技能10等级6</v>
      </c>
      <c r="J191" s="1">
        <v>185</v>
      </c>
      <c r="K191" s="1">
        <f>VLOOKUP(H191,被动技能!$A:$E,5,FALSE)</f>
        <v>200185</v>
      </c>
      <c r="L191" s="1">
        <f>_xlfn.IFNA(VLOOKUP(I191,被动技能!$A:$E,5,FALSE),0)</f>
        <v>200186</v>
      </c>
      <c r="M191">
        <f t="shared" si="21"/>
        <v>15</v>
      </c>
      <c r="N191" s="1" t="s">
        <v>249</v>
      </c>
      <c r="O191" s="1">
        <f t="shared" si="22"/>
        <v>185</v>
      </c>
      <c r="P191" s="1" t="s">
        <v>250</v>
      </c>
      <c r="Q191" s="1" t="s">
        <v>250</v>
      </c>
    </row>
    <row r="192" spans="3:17" x14ac:dyDescent="0.15">
      <c r="C192" s="8" t="str">
        <f t="shared" si="15"/>
        <v>被动技能10</v>
      </c>
      <c r="D192" s="8">
        <f t="shared" si="18"/>
        <v>6</v>
      </c>
      <c r="E192" s="8">
        <f t="shared" si="19"/>
        <v>7</v>
      </c>
      <c r="F192" s="8">
        <f t="shared" si="20"/>
        <v>10</v>
      </c>
      <c r="H192" t="str">
        <f t="shared" si="16"/>
        <v>被动技能10等级6</v>
      </c>
      <c r="I192" t="str">
        <f t="shared" si="17"/>
        <v>被动技能10等级7</v>
      </c>
      <c r="J192" s="1">
        <v>186</v>
      </c>
      <c r="K192" s="1">
        <f>VLOOKUP(H192,被动技能!$A:$E,5,FALSE)</f>
        <v>200186</v>
      </c>
      <c r="L192" s="1">
        <f>_xlfn.IFNA(VLOOKUP(I192,被动技能!$A:$E,5,FALSE),0)</f>
        <v>200187</v>
      </c>
      <c r="M192">
        <f t="shared" si="21"/>
        <v>18</v>
      </c>
      <c r="N192" s="1" t="s">
        <v>249</v>
      </c>
      <c r="O192" s="1">
        <f t="shared" si="22"/>
        <v>186</v>
      </c>
      <c r="P192" s="1" t="s">
        <v>250</v>
      </c>
      <c r="Q192" s="1" t="s">
        <v>250</v>
      </c>
    </row>
    <row r="193" spans="3:17" x14ac:dyDescent="0.15">
      <c r="C193" s="8" t="str">
        <f t="shared" si="15"/>
        <v>被动技能10</v>
      </c>
      <c r="D193" s="8">
        <f t="shared" si="18"/>
        <v>7</v>
      </c>
      <c r="E193" s="8">
        <f t="shared" si="19"/>
        <v>8</v>
      </c>
      <c r="F193" s="8">
        <f t="shared" si="20"/>
        <v>10</v>
      </c>
      <c r="H193" t="str">
        <f t="shared" si="16"/>
        <v>被动技能10等级7</v>
      </c>
      <c r="I193" t="str">
        <f t="shared" si="17"/>
        <v>被动技能10等级8</v>
      </c>
      <c r="J193" s="1">
        <v>187</v>
      </c>
      <c r="K193" s="1">
        <f>VLOOKUP(H193,被动技能!$A:$E,5,FALSE)</f>
        <v>200187</v>
      </c>
      <c r="L193" s="1">
        <f>_xlfn.IFNA(VLOOKUP(I193,被动技能!$A:$E,5,FALSE),0)</f>
        <v>200188</v>
      </c>
      <c r="M193">
        <f t="shared" si="21"/>
        <v>21</v>
      </c>
      <c r="N193" s="1" t="s">
        <v>249</v>
      </c>
      <c r="O193" s="1">
        <f t="shared" si="22"/>
        <v>187</v>
      </c>
      <c r="P193" s="1" t="s">
        <v>250</v>
      </c>
      <c r="Q193" s="1" t="s">
        <v>250</v>
      </c>
    </row>
    <row r="194" spans="3:17" x14ac:dyDescent="0.15">
      <c r="C194" s="8" t="str">
        <f t="shared" si="15"/>
        <v>被动技能10</v>
      </c>
      <c r="D194" s="8">
        <f t="shared" si="18"/>
        <v>8</v>
      </c>
      <c r="E194" s="8">
        <f t="shared" si="19"/>
        <v>9</v>
      </c>
      <c r="F194" s="8">
        <f t="shared" si="20"/>
        <v>10</v>
      </c>
      <c r="H194" t="str">
        <f t="shared" si="16"/>
        <v>被动技能10等级8</v>
      </c>
      <c r="I194" t="str">
        <f t="shared" si="17"/>
        <v>被动技能10等级9</v>
      </c>
      <c r="J194" s="1">
        <v>188</v>
      </c>
      <c r="K194" s="1">
        <f>VLOOKUP(H194,被动技能!$A:$E,5,FALSE)</f>
        <v>200188</v>
      </c>
      <c r="L194" s="1">
        <f>_xlfn.IFNA(VLOOKUP(I194,被动技能!$A:$E,5,FALSE),0)</f>
        <v>200189</v>
      </c>
      <c r="M194">
        <f t="shared" si="21"/>
        <v>24</v>
      </c>
      <c r="N194" s="1" t="s">
        <v>249</v>
      </c>
      <c r="O194" s="1">
        <f t="shared" si="22"/>
        <v>188</v>
      </c>
      <c r="P194" s="1" t="s">
        <v>250</v>
      </c>
      <c r="Q194" s="1" t="s">
        <v>250</v>
      </c>
    </row>
    <row r="195" spans="3:17" x14ac:dyDescent="0.15">
      <c r="C195" s="8" t="str">
        <f t="shared" si="15"/>
        <v>被动技能10</v>
      </c>
      <c r="D195" s="8">
        <f t="shared" si="18"/>
        <v>9</v>
      </c>
      <c r="E195" s="8">
        <f t="shared" si="19"/>
        <v>10</v>
      </c>
      <c r="F195" s="8">
        <f t="shared" si="20"/>
        <v>10</v>
      </c>
      <c r="H195" t="str">
        <f t="shared" si="16"/>
        <v>被动技能10等级9</v>
      </c>
      <c r="I195" t="str">
        <f t="shared" si="17"/>
        <v>被动技能10等级10</v>
      </c>
      <c r="J195" s="1">
        <v>189</v>
      </c>
      <c r="K195" s="1">
        <f>VLOOKUP(H195,被动技能!$A:$E,5,FALSE)</f>
        <v>200189</v>
      </c>
      <c r="L195" s="1">
        <f>_xlfn.IFNA(VLOOKUP(I195,被动技能!$A:$E,5,FALSE),0)</f>
        <v>200190</v>
      </c>
      <c r="M195">
        <f t="shared" si="21"/>
        <v>27</v>
      </c>
      <c r="N195" s="1" t="s">
        <v>249</v>
      </c>
      <c r="O195" s="1">
        <f t="shared" si="22"/>
        <v>189</v>
      </c>
      <c r="P195" s="1" t="s">
        <v>250</v>
      </c>
      <c r="Q195" s="1" t="s">
        <v>250</v>
      </c>
    </row>
    <row r="196" spans="3:17" x14ac:dyDescent="0.15">
      <c r="C196" s="8" t="str">
        <f t="shared" si="15"/>
        <v>被动技能10</v>
      </c>
      <c r="D196" s="8">
        <f t="shared" si="18"/>
        <v>10</v>
      </c>
      <c r="E196" s="8">
        <f t="shared" si="19"/>
        <v>11</v>
      </c>
      <c r="F196" s="8">
        <f t="shared" si="20"/>
        <v>10</v>
      </c>
      <c r="H196" t="str">
        <f t="shared" si="16"/>
        <v>被动技能10等级10</v>
      </c>
      <c r="I196" t="str">
        <f t="shared" si="17"/>
        <v>被动技能10等级11</v>
      </c>
      <c r="J196" s="1">
        <v>190</v>
      </c>
      <c r="K196" s="1">
        <f>VLOOKUP(H196,被动技能!$A:$E,5,FALSE)</f>
        <v>200190</v>
      </c>
      <c r="L196" s="1">
        <f>_xlfn.IFNA(VLOOKUP(I196,被动技能!$A:$E,5,FALSE),0)</f>
        <v>200191</v>
      </c>
      <c r="M196">
        <f t="shared" si="21"/>
        <v>30</v>
      </c>
      <c r="N196" s="1" t="s">
        <v>249</v>
      </c>
      <c r="O196" s="1">
        <f t="shared" si="22"/>
        <v>190</v>
      </c>
      <c r="P196" s="1" t="s">
        <v>250</v>
      </c>
      <c r="Q196" s="1" t="s">
        <v>250</v>
      </c>
    </row>
    <row r="197" spans="3:17" x14ac:dyDescent="0.15">
      <c r="C197" s="8" t="str">
        <f t="shared" si="15"/>
        <v>被动技能10</v>
      </c>
      <c r="D197" s="8">
        <f t="shared" si="18"/>
        <v>11</v>
      </c>
      <c r="E197" s="8">
        <f t="shared" si="19"/>
        <v>12</v>
      </c>
      <c r="F197" s="8">
        <f t="shared" si="20"/>
        <v>10</v>
      </c>
      <c r="H197" t="str">
        <f t="shared" si="16"/>
        <v>被动技能10等级11</v>
      </c>
      <c r="I197" t="str">
        <f t="shared" si="17"/>
        <v>被动技能10等级12</v>
      </c>
      <c r="J197" s="1">
        <v>191</v>
      </c>
      <c r="K197" s="1">
        <f>VLOOKUP(H197,被动技能!$A:$E,5,FALSE)</f>
        <v>200191</v>
      </c>
      <c r="L197" s="1">
        <f>_xlfn.IFNA(VLOOKUP(I197,被动技能!$A:$E,5,FALSE),0)</f>
        <v>200192</v>
      </c>
      <c r="M197">
        <f t="shared" si="21"/>
        <v>33</v>
      </c>
      <c r="N197" s="1" t="s">
        <v>249</v>
      </c>
      <c r="O197" s="1">
        <f t="shared" si="22"/>
        <v>191</v>
      </c>
      <c r="P197" s="1" t="s">
        <v>250</v>
      </c>
      <c r="Q197" s="1" t="s">
        <v>250</v>
      </c>
    </row>
    <row r="198" spans="3:17" x14ac:dyDescent="0.15">
      <c r="C198" s="8" t="str">
        <f t="shared" si="15"/>
        <v>被动技能10</v>
      </c>
      <c r="D198" s="8">
        <f t="shared" si="18"/>
        <v>12</v>
      </c>
      <c r="E198" s="8">
        <f t="shared" si="19"/>
        <v>13</v>
      </c>
      <c r="F198" s="8">
        <f t="shared" si="20"/>
        <v>10</v>
      </c>
      <c r="H198" t="str">
        <f t="shared" si="16"/>
        <v>被动技能10等级12</v>
      </c>
      <c r="I198" t="str">
        <f t="shared" si="17"/>
        <v>被动技能10等级13</v>
      </c>
      <c r="J198" s="1">
        <v>192</v>
      </c>
      <c r="K198" s="1">
        <f>VLOOKUP(H198,被动技能!$A:$E,5,FALSE)</f>
        <v>200192</v>
      </c>
      <c r="L198" s="1">
        <f>_xlfn.IFNA(VLOOKUP(I198,被动技能!$A:$E,5,FALSE),0)</f>
        <v>200193</v>
      </c>
      <c r="M198">
        <f t="shared" si="21"/>
        <v>36</v>
      </c>
      <c r="N198" s="1" t="s">
        <v>249</v>
      </c>
      <c r="O198" s="1">
        <f t="shared" si="22"/>
        <v>192</v>
      </c>
      <c r="P198" s="1" t="s">
        <v>250</v>
      </c>
      <c r="Q198" s="1" t="s">
        <v>250</v>
      </c>
    </row>
    <row r="199" spans="3:17" x14ac:dyDescent="0.15">
      <c r="C199" s="8" t="str">
        <f t="shared" si="15"/>
        <v>被动技能10</v>
      </c>
      <c r="D199" s="8">
        <f t="shared" si="18"/>
        <v>13</v>
      </c>
      <c r="E199" s="8">
        <f t="shared" si="19"/>
        <v>14</v>
      </c>
      <c r="F199" s="8">
        <f t="shared" si="20"/>
        <v>10</v>
      </c>
      <c r="H199" t="str">
        <f t="shared" si="16"/>
        <v>被动技能10等级13</v>
      </c>
      <c r="I199" t="str">
        <f t="shared" si="17"/>
        <v>被动技能10等级14</v>
      </c>
      <c r="J199" s="1">
        <v>193</v>
      </c>
      <c r="K199" s="1">
        <f>VLOOKUP(H199,被动技能!$A:$E,5,FALSE)</f>
        <v>200193</v>
      </c>
      <c r="L199" s="1">
        <f>_xlfn.IFNA(VLOOKUP(I199,被动技能!$A:$E,5,FALSE),0)</f>
        <v>200194</v>
      </c>
      <c r="M199">
        <f t="shared" si="21"/>
        <v>39</v>
      </c>
      <c r="N199" s="1" t="s">
        <v>249</v>
      </c>
      <c r="O199" s="1">
        <f t="shared" si="22"/>
        <v>193</v>
      </c>
      <c r="P199" s="1" t="s">
        <v>250</v>
      </c>
      <c r="Q199" s="1" t="s">
        <v>250</v>
      </c>
    </row>
    <row r="200" spans="3:17" x14ac:dyDescent="0.15">
      <c r="C200" s="8" t="str">
        <f t="shared" ref="C200:C263" si="23">C$4&amp;F200</f>
        <v>被动技能10</v>
      </c>
      <c r="D200" s="8">
        <f t="shared" si="18"/>
        <v>14</v>
      </c>
      <c r="E200" s="8">
        <f t="shared" si="19"/>
        <v>15</v>
      </c>
      <c r="F200" s="8">
        <f t="shared" si="20"/>
        <v>10</v>
      </c>
      <c r="H200" t="str">
        <f t="shared" ref="H200:H263" si="24">$C200&amp;D$6&amp;D200</f>
        <v>被动技能10等级14</v>
      </c>
      <c r="I200" t="str">
        <f t="shared" ref="I200:I263" si="25">$C200&amp;E$6&amp;E200</f>
        <v>被动技能10等级15</v>
      </c>
      <c r="J200" s="1">
        <v>194</v>
      </c>
      <c r="K200" s="1">
        <f>VLOOKUP(H200,被动技能!$A:$E,5,FALSE)</f>
        <v>200194</v>
      </c>
      <c r="L200" s="1">
        <f>_xlfn.IFNA(VLOOKUP(I200,被动技能!$A:$E,5,FALSE),0)</f>
        <v>200195</v>
      </c>
      <c r="M200">
        <f t="shared" si="21"/>
        <v>42</v>
      </c>
      <c r="N200" s="1" t="s">
        <v>249</v>
      </c>
      <c r="O200" s="1">
        <f t="shared" si="22"/>
        <v>194</v>
      </c>
      <c r="P200" s="1" t="s">
        <v>250</v>
      </c>
      <c r="Q200" s="1" t="s">
        <v>250</v>
      </c>
    </row>
    <row r="201" spans="3:17" x14ac:dyDescent="0.15">
      <c r="C201" s="8" t="str">
        <f t="shared" si="23"/>
        <v>被动技能10</v>
      </c>
      <c r="D201" s="8">
        <f t="shared" ref="D201:D264" si="26">IF(D200=D$5,1,D200+1)</f>
        <v>15</v>
      </c>
      <c r="E201" s="8">
        <f t="shared" ref="E201:E264" si="27">IF(E200=E$5,2,E200+1)</f>
        <v>16</v>
      </c>
      <c r="F201" s="8">
        <f t="shared" ref="F201:F264" si="28">IF(D201=1,F200+1,F200)</f>
        <v>10</v>
      </c>
      <c r="H201" t="str">
        <f t="shared" si="24"/>
        <v>被动技能10等级15</v>
      </c>
      <c r="I201" t="str">
        <f t="shared" si="25"/>
        <v>被动技能10等级16</v>
      </c>
      <c r="J201" s="1">
        <v>195</v>
      </c>
      <c r="K201" s="1">
        <f>VLOOKUP(H201,被动技能!$A:$E,5,FALSE)</f>
        <v>200195</v>
      </c>
      <c r="L201" s="1">
        <f>_xlfn.IFNA(VLOOKUP(I201,被动技能!$A:$E,5,FALSE),0)</f>
        <v>200196</v>
      </c>
      <c r="M201">
        <f t="shared" si="21"/>
        <v>45</v>
      </c>
      <c r="N201" s="1" t="s">
        <v>249</v>
      </c>
      <c r="O201" s="1">
        <f t="shared" si="22"/>
        <v>195</v>
      </c>
      <c r="P201" s="1" t="s">
        <v>250</v>
      </c>
      <c r="Q201" s="1" t="s">
        <v>250</v>
      </c>
    </row>
    <row r="202" spans="3:17" x14ac:dyDescent="0.15">
      <c r="C202" s="8" t="str">
        <f t="shared" si="23"/>
        <v>被动技能10</v>
      </c>
      <c r="D202" s="8">
        <f t="shared" si="26"/>
        <v>16</v>
      </c>
      <c r="E202" s="8">
        <f t="shared" si="27"/>
        <v>17</v>
      </c>
      <c r="F202" s="8">
        <f t="shared" si="28"/>
        <v>10</v>
      </c>
      <c r="H202" t="str">
        <f t="shared" si="24"/>
        <v>被动技能10等级16</v>
      </c>
      <c r="I202" t="str">
        <f t="shared" si="25"/>
        <v>被动技能10等级17</v>
      </c>
      <c r="J202" s="1">
        <v>196</v>
      </c>
      <c r="K202" s="1">
        <f>VLOOKUP(H202,被动技能!$A:$E,5,FALSE)</f>
        <v>200196</v>
      </c>
      <c r="L202" s="1">
        <f>_xlfn.IFNA(VLOOKUP(I202,被动技能!$A:$E,5,FALSE),0)</f>
        <v>200197</v>
      </c>
      <c r="M202">
        <f t="shared" si="21"/>
        <v>48</v>
      </c>
      <c r="N202" s="1" t="s">
        <v>249</v>
      </c>
      <c r="O202" s="1">
        <f t="shared" si="22"/>
        <v>196</v>
      </c>
      <c r="P202" s="1" t="s">
        <v>250</v>
      </c>
      <c r="Q202" s="1" t="s">
        <v>250</v>
      </c>
    </row>
    <row r="203" spans="3:17" x14ac:dyDescent="0.15">
      <c r="C203" s="8" t="str">
        <f t="shared" si="23"/>
        <v>被动技能10</v>
      </c>
      <c r="D203" s="8">
        <f t="shared" si="26"/>
        <v>17</v>
      </c>
      <c r="E203" s="8">
        <f t="shared" si="27"/>
        <v>18</v>
      </c>
      <c r="F203" s="8">
        <f t="shared" si="28"/>
        <v>10</v>
      </c>
      <c r="H203" t="str">
        <f t="shared" si="24"/>
        <v>被动技能10等级17</v>
      </c>
      <c r="I203" t="str">
        <f t="shared" si="25"/>
        <v>被动技能10等级18</v>
      </c>
      <c r="J203" s="1">
        <v>197</v>
      </c>
      <c r="K203" s="1">
        <f>VLOOKUP(H203,被动技能!$A:$E,5,FALSE)</f>
        <v>200197</v>
      </c>
      <c r="L203" s="1">
        <f>_xlfn.IFNA(VLOOKUP(I203,被动技能!$A:$E,5,FALSE),0)</f>
        <v>200198</v>
      </c>
      <c r="M203">
        <f t="shared" si="21"/>
        <v>51</v>
      </c>
      <c r="N203" s="1" t="s">
        <v>249</v>
      </c>
      <c r="O203" s="1">
        <f t="shared" si="22"/>
        <v>197</v>
      </c>
      <c r="P203" s="1" t="s">
        <v>250</v>
      </c>
      <c r="Q203" s="1" t="s">
        <v>250</v>
      </c>
    </row>
    <row r="204" spans="3:17" x14ac:dyDescent="0.15">
      <c r="C204" s="8" t="str">
        <f t="shared" si="23"/>
        <v>被动技能10</v>
      </c>
      <c r="D204" s="8">
        <f t="shared" si="26"/>
        <v>18</v>
      </c>
      <c r="E204" s="8">
        <f t="shared" si="27"/>
        <v>19</v>
      </c>
      <c r="F204" s="8">
        <f t="shared" si="28"/>
        <v>10</v>
      </c>
      <c r="H204" t="str">
        <f t="shared" si="24"/>
        <v>被动技能10等级18</v>
      </c>
      <c r="I204" t="str">
        <f t="shared" si="25"/>
        <v>被动技能10等级19</v>
      </c>
      <c r="J204" s="1">
        <v>198</v>
      </c>
      <c r="K204" s="1">
        <f>VLOOKUP(H204,被动技能!$A:$E,5,FALSE)</f>
        <v>200198</v>
      </c>
      <c r="L204" s="1">
        <f>_xlfn.IFNA(VLOOKUP(I204,被动技能!$A:$E,5,FALSE),0)</f>
        <v>200199</v>
      </c>
      <c r="M204">
        <f t="shared" si="21"/>
        <v>54</v>
      </c>
      <c r="N204" s="1" t="s">
        <v>249</v>
      </c>
      <c r="O204" s="1">
        <f t="shared" si="22"/>
        <v>198</v>
      </c>
      <c r="P204" s="1" t="s">
        <v>250</v>
      </c>
      <c r="Q204" s="1" t="s">
        <v>250</v>
      </c>
    </row>
    <row r="205" spans="3:17" x14ac:dyDescent="0.15">
      <c r="C205" s="8" t="str">
        <f t="shared" si="23"/>
        <v>被动技能10</v>
      </c>
      <c r="D205" s="8">
        <f t="shared" si="26"/>
        <v>19</v>
      </c>
      <c r="E205" s="8">
        <f t="shared" si="27"/>
        <v>20</v>
      </c>
      <c r="F205" s="8">
        <f t="shared" si="28"/>
        <v>10</v>
      </c>
      <c r="H205" t="str">
        <f t="shared" si="24"/>
        <v>被动技能10等级19</v>
      </c>
      <c r="I205" t="str">
        <f t="shared" si="25"/>
        <v>被动技能10等级20</v>
      </c>
      <c r="J205" s="1">
        <v>199</v>
      </c>
      <c r="K205" s="1">
        <f>VLOOKUP(H205,被动技能!$A:$E,5,FALSE)</f>
        <v>200199</v>
      </c>
      <c r="L205" s="1">
        <f>_xlfn.IFNA(VLOOKUP(I205,被动技能!$A:$E,5,FALSE),0)</f>
        <v>200200</v>
      </c>
      <c r="M205">
        <f t="shared" si="21"/>
        <v>57</v>
      </c>
      <c r="N205" s="1" t="s">
        <v>249</v>
      </c>
      <c r="O205" s="1">
        <f t="shared" si="22"/>
        <v>100</v>
      </c>
      <c r="P205" s="1" t="s">
        <v>250</v>
      </c>
      <c r="Q205" s="1" t="s">
        <v>250</v>
      </c>
    </row>
    <row r="206" spans="3:17" x14ac:dyDescent="0.15">
      <c r="C206" s="8" t="str">
        <f t="shared" si="23"/>
        <v>被动技能10</v>
      </c>
      <c r="D206" s="8">
        <f t="shared" si="26"/>
        <v>20</v>
      </c>
      <c r="E206" s="8">
        <f t="shared" si="27"/>
        <v>21</v>
      </c>
      <c r="F206" s="8">
        <f t="shared" si="28"/>
        <v>10</v>
      </c>
      <c r="H206" t="str">
        <f t="shared" si="24"/>
        <v>被动技能10等级20</v>
      </c>
      <c r="I206" t="str">
        <f t="shared" si="25"/>
        <v>被动技能10等级21</v>
      </c>
      <c r="J206" s="1">
        <v>200</v>
      </c>
      <c r="K206" s="1">
        <f>VLOOKUP(H206,被动技能!$A:$E,5,FALSE)</f>
        <v>200200</v>
      </c>
      <c r="L206" s="1">
        <f>_xlfn.IFNA(VLOOKUP(I206,被动技能!$A:$E,5,FALSE),0)</f>
        <v>0</v>
      </c>
      <c r="M206">
        <f t="shared" si="21"/>
        <v>60</v>
      </c>
      <c r="N206" s="1" t="s">
        <v>249</v>
      </c>
      <c r="O206" s="1">
        <f t="shared" si="22"/>
        <v>101</v>
      </c>
      <c r="P206" s="1" t="s">
        <v>250</v>
      </c>
      <c r="Q206" s="1" t="s">
        <v>250</v>
      </c>
    </row>
    <row r="207" spans="3:17" x14ac:dyDescent="0.15">
      <c r="C207" s="8" t="str">
        <f t="shared" si="23"/>
        <v>被动技能11</v>
      </c>
      <c r="D207" s="8">
        <f t="shared" si="26"/>
        <v>1</v>
      </c>
      <c r="E207" s="8">
        <f t="shared" si="27"/>
        <v>2</v>
      </c>
      <c r="F207" s="8">
        <f t="shared" si="28"/>
        <v>11</v>
      </c>
      <c r="H207" t="str">
        <f t="shared" si="24"/>
        <v>被动技能11等级1</v>
      </c>
      <c r="I207" t="str">
        <f t="shared" si="25"/>
        <v>被动技能11等级2</v>
      </c>
      <c r="J207" s="1">
        <v>201</v>
      </c>
      <c r="K207" s="1">
        <f>VLOOKUP(H207,被动技能!$A:$E,5,FALSE)</f>
        <v>200201</v>
      </c>
      <c r="L207" s="1">
        <f>_xlfn.IFNA(VLOOKUP(I207,被动技能!$A:$E,5,FALSE),0)</f>
        <v>200202</v>
      </c>
      <c r="M207">
        <f t="shared" si="21"/>
        <v>3</v>
      </c>
      <c r="N207" s="1" t="s">
        <v>249</v>
      </c>
      <c r="O207" s="1">
        <f t="shared" si="22"/>
        <v>102</v>
      </c>
      <c r="P207" s="1" t="s">
        <v>250</v>
      </c>
      <c r="Q207" s="1" t="s">
        <v>250</v>
      </c>
    </row>
    <row r="208" spans="3:17" x14ac:dyDescent="0.15">
      <c r="C208" s="8" t="str">
        <f t="shared" si="23"/>
        <v>被动技能11</v>
      </c>
      <c r="D208" s="8">
        <f t="shared" si="26"/>
        <v>2</v>
      </c>
      <c r="E208" s="8">
        <f t="shared" si="27"/>
        <v>3</v>
      </c>
      <c r="F208" s="8">
        <f t="shared" si="28"/>
        <v>11</v>
      </c>
      <c r="H208" t="str">
        <f t="shared" si="24"/>
        <v>被动技能11等级2</v>
      </c>
      <c r="I208" t="str">
        <f t="shared" si="25"/>
        <v>被动技能11等级3</v>
      </c>
      <c r="J208" s="1">
        <v>202</v>
      </c>
      <c r="K208" s="1">
        <f>VLOOKUP(H208,被动技能!$A:$E,5,FALSE)</f>
        <v>200202</v>
      </c>
      <c r="L208" s="1">
        <f>_xlfn.IFNA(VLOOKUP(I208,被动技能!$A:$E,5,FALSE),0)</f>
        <v>200203</v>
      </c>
      <c r="M208">
        <f t="shared" si="21"/>
        <v>6</v>
      </c>
      <c r="N208" s="1" t="s">
        <v>249</v>
      </c>
      <c r="O208" s="1">
        <f t="shared" si="22"/>
        <v>103</v>
      </c>
      <c r="P208" s="1" t="s">
        <v>250</v>
      </c>
      <c r="Q208" s="1" t="s">
        <v>250</v>
      </c>
    </row>
    <row r="209" spans="3:17" x14ac:dyDescent="0.15">
      <c r="C209" s="8" t="str">
        <f t="shared" si="23"/>
        <v>被动技能11</v>
      </c>
      <c r="D209" s="8">
        <f t="shared" si="26"/>
        <v>3</v>
      </c>
      <c r="E209" s="8">
        <f t="shared" si="27"/>
        <v>4</v>
      </c>
      <c r="F209" s="8">
        <f t="shared" si="28"/>
        <v>11</v>
      </c>
      <c r="H209" t="str">
        <f t="shared" si="24"/>
        <v>被动技能11等级3</v>
      </c>
      <c r="I209" t="str">
        <f t="shared" si="25"/>
        <v>被动技能11等级4</v>
      </c>
      <c r="J209" s="1">
        <v>203</v>
      </c>
      <c r="K209" s="1">
        <f>VLOOKUP(H209,被动技能!$A:$E,5,FALSE)</f>
        <v>200203</v>
      </c>
      <c r="L209" s="1">
        <f>_xlfn.IFNA(VLOOKUP(I209,被动技能!$A:$E,5,FALSE),0)</f>
        <v>200204</v>
      </c>
      <c r="M209">
        <f t="shared" si="21"/>
        <v>9</v>
      </c>
      <c r="N209" s="1" t="s">
        <v>249</v>
      </c>
      <c r="O209" s="1">
        <f t="shared" si="22"/>
        <v>104</v>
      </c>
      <c r="P209" s="1" t="s">
        <v>250</v>
      </c>
      <c r="Q209" s="1" t="s">
        <v>250</v>
      </c>
    </row>
    <row r="210" spans="3:17" x14ac:dyDescent="0.15">
      <c r="C210" s="8" t="str">
        <f t="shared" si="23"/>
        <v>被动技能11</v>
      </c>
      <c r="D210" s="8">
        <f t="shared" si="26"/>
        <v>4</v>
      </c>
      <c r="E210" s="8">
        <f t="shared" si="27"/>
        <v>5</v>
      </c>
      <c r="F210" s="8">
        <f t="shared" si="28"/>
        <v>11</v>
      </c>
      <c r="H210" t="str">
        <f t="shared" si="24"/>
        <v>被动技能11等级4</v>
      </c>
      <c r="I210" t="str">
        <f t="shared" si="25"/>
        <v>被动技能11等级5</v>
      </c>
      <c r="J210" s="1">
        <v>204</v>
      </c>
      <c r="K210" s="1">
        <f>VLOOKUP(H210,被动技能!$A:$E,5,FALSE)</f>
        <v>200204</v>
      </c>
      <c r="L210" s="1">
        <f>_xlfn.IFNA(VLOOKUP(I210,被动技能!$A:$E,5,FALSE),0)</f>
        <v>200205</v>
      </c>
      <c r="M210">
        <f t="shared" si="21"/>
        <v>12</v>
      </c>
      <c r="N210" s="1" t="s">
        <v>249</v>
      </c>
      <c r="O210" s="1">
        <f t="shared" si="22"/>
        <v>105</v>
      </c>
      <c r="P210" s="1" t="s">
        <v>250</v>
      </c>
      <c r="Q210" s="1" t="s">
        <v>250</v>
      </c>
    </row>
    <row r="211" spans="3:17" x14ac:dyDescent="0.15">
      <c r="C211" s="8" t="str">
        <f t="shared" si="23"/>
        <v>被动技能11</v>
      </c>
      <c r="D211" s="8">
        <f t="shared" si="26"/>
        <v>5</v>
      </c>
      <c r="E211" s="8">
        <f t="shared" si="27"/>
        <v>6</v>
      </c>
      <c r="F211" s="8">
        <f t="shared" si="28"/>
        <v>11</v>
      </c>
      <c r="H211" t="str">
        <f t="shared" si="24"/>
        <v>被动技能11等级5</v>
      </c>
      <c r="I211" t="str">
        <f t="shared" si="25"/>
        <v>被动技能11等级6</v>
      </c>
      <c r="J211" s="1">
        <v>205</v>
      </c>
      <c r="K211" s="1">
        <f>VLOOKUP(H211,被动技能!$A:$E,5,FALSE)</f>
        <v>200205</v>
      </c>
      <c r="L211" s="1">
        <f>_xlfn.IFNA(VLOOKUP(I211,被动技能!$A:$E,5,FALSE),0)</f>
        <v>200206</v>
      </c>
      <c r="M211">
        <f t="shared" si="21"/>
        <v>15</v>
      </c>
      <c r="N211" s="1" t="s">
        <v>249</v>
      </c>
      <c r="O211" s="1">
        <f t="shared" si="22"/>
        <v>106</v>
      </c>
      <c r="P211" s="1" t="s">
        <v>250</v>
      </c>
      <c r="Q211" s="1" t="s">
        <v>250</v>
      </c>
    </row>
    <row r="212" spans="3:17" x14ac:dyDescent="0.15">
      <c r="C212" s="8" t="str">
        <f t="shared" si="23"/>
        <v>被动技能11</v>
      </c>
      <c r="D212" s="8">
        <f t="shared" si="26"/>
        <v>6</v>
      </c>
      <c r="E212" s="8">
        <f t="shared" si="27"/>
        <v>7</v>
      </c>
      <c r="F212" s="8">
        <f t="shared" si="28"/>
        <v>11</v>
      </c>
      <c r="H212" t="str">
        <f t="shared" si="24"/>
        <v>被动技能11等级6</v>
      </c>
      <c r="I212" t="str">
        <f t="shared" si="25"/>
        <v>被动技能11等级7</v>
      </c>
      <c r="J212" s="1">
        <v>206</v>
      </c>
      <c r="K212" s="1">
        <f>VLOOKUP(H212,被动技能!$A:$E,5,FALSE)</f>
        <v>200206</v>
      </c>
      <c r="L212" s="1">
        <f>_xlfn.IFNA(VLOOKUP(I212,被动技能!$A:$E,5,FALSE),0)</f>
        <v>200207</v>
      </c>
      <c r="M212">
        <f t="shared" si="21"/>
        <v>18</v>
      </c>
      <c r="N212" s="1" t="s">
        <v>249</v>
      </c>
      <c r="O212" s="1">
        <f t="shared" si="22"/>
        <v>107</v>
      </c>
      <c r="P212" s="1" t="s">
        <v>250</v>
      </c>
      <c r="Q212" s="1" t="s">
        <v>250</v>
      </c>
    </row>
    <row r="213" spans="3:17" x14ac:dyDescent="0.15">
      <c r="C213" s="8" t="str">
        <f t="shared" si="23"/>
        <v>被动技能11</v>
      </c>
      <c r="D213" s="8">
        <f t="shared" si="26"/>
        <v>7</v>
      </c>
      <c r="E213" s="8">
        <f t="shared" si="27"/>
        <v>8</v>
      </c>
      <c r="F213" s="8">
        <f t="shared" si="28"/>
        <v>11</v>
      </c>
      <c r="H213" t="str">
        <f t="shared" si="24"/>
        <v>被动技能11等级7</v>
      </c>
      <c r="I213" t="str">
        <f t="shared" si="25"/>
        <v>被动技能11等级8</v>
      </c>
      <c r="J213" s="1">
        <v>207</v>
      </c>
      <c r="K213" s="1">
        <f>VLOOKUP(H213,被动技能!$A:$E,5,FALSE)</f>
        <v>200207</v>
      </c>
      <c r="L213" s="1">
        <f>_xlfn.IFNA(VLOOKUP(I213,被动技能!$A:$E,5,FALSE),0)</f>
        <v>200208</v>
      </c>
      <c r="M213">
        <f t="shared" si="21"/>
        <v>21</v>
      </c>
      <c r="N213" s="1" t="s">
        <v>249</v>
      </c>
      <c r="O213" s="1">
        <f t="shared" si="22"/>
        <v>108</v>
      </c>
      <c r="P213" s="1" t="s">
        <v>250</v>
      </c>
      <c r="Q213" s="1" t="s">
        <v>250</v>
      </c>
    </row>
    <row r="214" spans="3:17" x14ac:dyDescent="0.15">
      <c r="C214" s="8" t="str">
        <f t="shared" si="23"/>
        <v>被动技能11</v>
      </c>
      <c r="D214" s="8">
        <f t="shared" si="26"/>
        <v>8</v>
      </c>
      <c r="E214" s="8">
        <f t="shared" si="27"/>
        <v>9</v>
      </c>
      <c r="F214" s="8">
        <f t="shared" si="28"/>
        <v>11</v>
      </c>
      <c r="H214" t="str">
        <f t="shared" si="24"/>
        <v>被动技能11等级8</v>
      </c>
      <c r="I214" t="str">
        <f t="shared" si="25"/>
        <v>被动技能11等级9</v>
      </c>
      <c r="J214" s="1">
        <v>208</v>
      </c>
      <c r="K214" s="1">
        <f>VLOOKUP(H214,被动技能!$A:$E,5,FALSE)</f>
        <v>200208</v>
      </c>
      <c r="L214" s="1">
        <f>_xlfn.IFNA(VLOOKUP(I214,被动技能!$A:$E,5,FALSE),0)</f>
        <v>200209</v>
      </c>
      <c r="M214">
        <f t="shared" si="21"/>
        <v>24</v>
      </c>
      <c r="N214" s="1" t="s">
        <v>249</v>
      </c>
      <c r="O214" s="1">
        <f t="shared" si="22"/>
        <v>109</v>
      </c>
      <c r="P214" s="1" t="s">
        <v>250</v>
      </c>
      <c r="Q214" s="1" t="s">
        <v>250</v>
      </c>
    </row>
    <row r="215" spans="3:17" x14ac:dyDescent="0.15">
      <c r="C215" s="8" t="str">
        <f t="shared" si="23"/>
        <v>被动技能11</v>
      </c>
      <c r="D215" s="8">
        <f t="shared" si="26"/>
        <v>9</v>
      </c>
      <c r="E215" s="8">
        <f t="shared" si="27"/>
        <v>10</v>
      </c>
      <c r="F215" s="8">
        <f t="shared" si="28"/>
        <v>11</v>
      </c>
      <c r="H215" t="str">
        <f t="shared" si="24"/>
        <v>被动技能11等级9</v>
      </c>
      <c r="I215" t="str">
        <f t="shared" si="25"/>
        <v>被动技能11等级10</v>
      </c>
      <c r="J215" s="1">
        <v>209</v>
      </c>
      <c r="K215" s="1">
        <f>VLOOKUP(H215,被动技能!$A:$E,5,FALSE)</f>
        <v>200209</v>
      </c>
      <c r="L215" s="1">
        <f>_xlfn.IFNA(VLOOKUP(I215,被动技能!$A:$E,5,FALSE),0)</f>
        <v>200210</v>
      </c>
      <c r="M215">
        <f t="shared" si="21"/>
        <v>27</v>
      </c>
      <c r="N215" s="1" t="s">
        <v>249</v>
      </c>
      <c r="O215" s="1">
        <f t="shared" si="22"/>
        <v>110</v>
      </c>
      <c r="P215" s="1" t="s">
        <v>250</v>
      </c>
      <c r="Q215" s="1" t="s">
        <v>250</v>
      </c>
    </row>
    <row r="216" spans="3:17" x14ac:dyDescent="0.15">
      <c r="C216" s="8" t="str">
        <f t="shared" si="23"/>
        <v>被动技能11</v>
      </c>
      <c r="D216" s="8">
        <f t="shared" si="26"/>
        <v>10</v>
      </c>
      <c r="E216" s="8">
        <f t="shared" si="27"/>
        <v>11</v>
      </c>
      <c r="F216" s="8">
        <f t="shared" si="28"/>
        <v>11</v>
      </c>
      <c r="H216" t="str">
        <f t="shared" si="24"/>
        <v>被动技能11等级10</v>
      </c>
      <c r="I216" t="str">
        <f t="shared" si="25"/>
        <v>被动技能11等级11</v>
      </c>
      <c r="J216" s="1">
        <v>210</v>
      </c>
      <c r="K216" s="1">
        <f>VLOOKUP(H216,被动技能!$A:$E,5,FALSE)</f>
        <v>200210</v>
      </c>
      <c r="L216" s="1">
        <f>_xlfn.IFNA(VLOOKUP(I216,被动技能!$A:$E,5,FALSE),0)</f>
        <v>200211</v>
      </c>
      <c r="M216">
        <f t="shared" si="21"/>
        <v>30</v>
      </c>
      <c r="N216" s="1" t="s">
        <v>249</v>
      </c>
      <c r="O216" s="1">
        <f t="shared" si="22"/>
        <v>111</v>
      </c>
      <c r="P216" s="1" t="s">
        <v>250</v>
      </c>
      <c r="Q216" s="1" t="s">
        <v>250</v>
      </c>
    </row>
    <row r="217" spans="3:17" x14ac:dyDescent="0.15">
      <c r="C217" s="8" t="str">
        <f t="shared" si="23"/>
        <v>被动技能11</v>
      </c>
      <c r="D217" s="8">
        <f t="shared" si="26"/>
        <v>11</v>
      </c>
      <c r="E217" s="8">
        <f t="shared" si="27"/>
        <v>12</v>
      </c>
      <c r="F217" s="8">
        <f t="shared" si="28"/>
        <v>11</v>
      </c>
      <c r="H217" t="str">
        <f t="shared" si="24"/>
        <v>被动技能11等级11</v>
      </c>
      <c r="I217" t="str">
        <f t="shared" si="25"/>
        <v>被动技能11等级12</v>
      </c>
      <c r="J217" s="1">
        <v>211</v>
      </c>
      <c r="K217" s="1">
        <f>VLOOKUP(H217,被动技能!$A:$E,5,FALSE)</f>
        <v>200211</v>
      </c>
      <c r="L217" s="1">
        <f>_xlfn.IFNA(VLOOKUP(I217,被动技能!$A:$E,5,FALSE),0)</f>
        <v>200212</v>
      </c>
      <c r="M217">
        <f t="shared" si="21"/>
        <v>33</v>
      </c>
      <c r="N217" s="1" t="s">
        <v>249</v>
      </c>
      <c r="O217" s="1">
        <f t="shared" si="22"/>
        <v>112</v>
      </c>
      <c r="P217" s="1" t="s">
        <v>250</v>
      </c>
      <c r="Q217" s="1" t="s">
        <v>250</v>
      </c>
    </row>
    <row r="218" spans="3:17" x14ac:dyDescent="0.15">
      <c r="C218" s="8" t="str">
        <f t="shared" si="23"/>
        <v>被动技能11</v>
      </c>
      <c r="D218" s="8">
        <f t="shared" si="26"/>
        <v>12</v>
      </c>
      <c r="E218" s="8">
        <f t="shared" si="27"/>
        <v>13</v>
      </c>
      <c r="F218" s="8">
        <f t="shared" si="28"/>
        <v>11</v>
      </c>
      <c r="H218" t="str">
        <f t="shared" si="24"/>
        <v>被动技能11等级12</v>
      </c>
      <c r="I218" t="str">
        <f t="shared" si="25"/>
        <v>被动技能11等级13</v>
      </c>
      <c r="J218" s="1">
        <v>212</v>
      </c>
      <c r="K218" s="1">
        <f>VLOOKUP(H218,被动技能!$A:$E,5,FALSE)</f>
        <v>200212</v>
      </c>
      <c r="L218" s="1">
        <f>_xlfn.IFNA(VLOOKUP(I218,被动技能!$A:$E,5,FALSE),0)</f>
        <v>200213</v>
      </c>
      <c r="M218">
        <f t="shared" si="21"/>
        <v>36</v>
      </c>
      <c r="N218" s="1" t="s">
        <v>249</v>
      </c>
      <c r="O218" s="1">
        <f t="shared" si="22"/>
        <v>113</v>
      </c>
      <c r="P218" s="1" t="s">
        <v>250</v>
      </c>
      <c r="Q218" s="1" t="s">
        <v>250</v>
      </c>
    </row>
    <row r="219" spans="3:17" x14ac:dyDescent="0.15">
      <c r="C219" s="8" t="str">
        <f t="shared" si="23"/>
        <v>被动技能11</v>
      </c>
      <c r="D219" s="8">
        <f t="shared" si="26"/>
        <v>13</v>
      </c>
      <c r="E219" s="8">
        <f t="shared" si="27"/>
        <v>14</v>
      </c>
      <c r="F219" s="8">
        <f t="shared" si="28"/>
        <v>11</v>
      </c>
      <c r="H219" t="str">
        <f t="shared" si="24"/>
        <v>被动技能11等级13</v>
      </c>
      <c r="I219" t="str">
        <f t="shared" si="25"/>
        <v>被动技能11等级14</v>
      </c>
      <c r="J219" s="1">
        <v>213</v>
      </c>
      <c r="K219" s="1">
        <f>VLOOKUP(H219,被动技能!$A:$E,5,FALSE)</f>
        <v>200213</v>
      </c>
      <c r="L219" s="1">
        <f>_xlfn.IFNA(VLOOKUP(I219,被动技能!$A:$E,5,FALSE),0)</f>
        <v>200214</v>
      </c>
      <c r="M219">
        <f t="shared" si="21"/>
        <v>39</v>
      </c>
      <c r="N219" s="1" t="s">
        <v>249</v>
      </c>
      <c r="O219" s="1">
        <f t="shared" si="22"/>
        <v>114</v>
      </c>
      <c r="P219" s="1" t="s">
        <v>250</v>
      </c>
      <c r="Q219" s="1" t="s">
        <v>250</v>
      </c>
    </row>
    <row r="220" spans="3:17" x14ac:dyDescent="0.15">
      <c r="C220" s="8" t="str">
        <f t="shared" si="23"/>
        <v>被动技能11</v>
      </c>
      <c r="D220" s="8">
        <f t="shared" si="26"/>
        <v>14</v>
      </c>
      <c r="E220" s="8">
        <f t="shared" si="27"/>
        <v>15</v>
      </c>
      <c r="F220" s="8">
        <f t="shared" si="28"/>
        <v>11</v>
      </c>
      <c r="H220" t="str">
        <f t="shared" si="24"/>
        <v>被动技能11等级14</v>
      </c>
      <c r="I220" t="str">
        <f t="shared" si="25"/>
        <v>被动技能11等级15</v>
      </c>
      <c r="J220" s="1">
        <v>214</v>
      </c>
      <c r="K220" s="1">
        <f>VLOOKUP(H220,被动技能!$A:$E,5,FALSE)</f>
        <v>200214</v>
      </c>
      <c r="L220" s="1">
        <f>_xlfn.IFNA(VLOOKUP(I220,被动技能!$A:$E,5,FALSE),0)</f>
        <v>200215</v>
      </c>
      <c r="M220">
        <f t="shared" ref="M220:M283" si="29">M200</f>
        <v>42</v>
      </c>
      <c r="N220" s="1" t="s">
        <v>249</v>
      </c>
      <c r="O220" s="1">
        <f t="shared" si="22"/>
        <v>115</v>
      </c>
      <c r="P220" s="1" t="s">
        <v>250</v>
      </c>
      <c r="Q220" s="1" t="s">
        <v>250</v>
      </c>
    </row>
    <row r="221" spans="3:17" x14ac:dyDescent="0.15">
      <c r="C221" s="8" t="str">
        <f t="shared" si="23"/>
        <v>被动技能11</v>
      </c>
      <c r="D221" s="8">
        <f t="shared" si="26"/>
        <v>15</v>
      </c>
      <c r="E221" s="8">
        <f t="shared" si="27"/>
        <v>16</v>
      </c>
      <c r="F221" s="8">
        <f t="shared" si="28"/>
        <v>11</v>
      </c>
      <c r="H221" t="str">
        <f t="shared" si="24"/>
        <v>被动技能11等级15</v>
      </c>
      <c r="I221" t="str">
        <f t="shared" si="25"/>
        <v>被动技能11等级16</v>
      </c>
      <c r="J221" s="1">
        <v>215</v>
      </c>
      <c r="K221" s="1">
        <f>VLOOKUP(H221,被动技能!$A:$E,5,FALSE)</f>
        <v>200215</v>
      </c>
      <c r="L221" s="1">
        <f>_xlfn.IFNA(VLOOKUP(I221,被动技能!$A:$E,5,FALSE),0)</f>
        <v>200216</v>
      </c>
      <c r="M221">
        <f t="shared" si="29"/>
        <v>45</v>
      </c>
      <c r="N221" s="1" t="s">
        <v>249</v>
      </c>
      <c r="O221" s="1">
        <f t="shared" si="22"/>
        <v>116</v>
      </c>
      <c r="P221" s="1" t="s">
        <v>250</v>
      </c>
      <c r="Q221" s="1" t="s">
        <v>250</v>
      </c>
    </row>
    <row r="222" spans="3:17" x14ac:dyDescent="0.15">
      <c r="C222" s="8" t="str">
        <f t="shared" si="23"/>
        <v>被动技能11</v>
      </c>
      <c r="D222" s="8">
        <f t="shared" si="26"/>
        <v>16</v>
      </c>
      <c r="E222" s="8">
        <f t="shared" si="27"/>
        <v>17</v>
      </c>
      <c r="F222" s="8">
        <f t="shared" si="28"/>
        <v>11</v>
      </c>
      <c r="H222" t="str">
        <f t="shared" si="24"/>
        <v>被动技能11等级16</v>
      </c>
      <c r="I222" t="str">
        <f t="shared" si="25"/>
        <v>被动技能11等级17</v>
      </c>
      <c r="J222" s="1">
        <v>216</v>
      </c>
      <c r="K222" s="1">
        <f>VLOOKUP(H222,被动技能!$A:$E,5,FALSE)</f>
        <v>200216</v>
      </c>
      <c r="L222" s="1">
        <f>_xlfn.IFNA(VLOOKUP(I222,被动技能!$A:$E,5,FALSE),0)</f>
        <v>200217</v>
      </c>
      <c r="M222">
        <f t="shared" si="29"/>
        <v>48</v>
      </c>
      <c r="N222" s="1" t="s">
        <v>249</v>
      </c>
      <c r="O222" s="1">
        <f t="shared" si="22"/>
        <v>117</v>
      </c>
      <c r="P222" s="1" t="s">
        <v>250</v>
      </c>
      <c r="Q222" s="1" t="s">
        <v>250</v>
      </c>
    </row>
    <row r="223" spans="3:17" x14ac:dyDescent="0.15">
      <c r="C223" s="8" t="str">
        <f t="shared" si="23"/>
        <v>被动技能11</v>
      </c>
      <c r="D223" s="8">
        <f t="shared" si="26"/>
        <v>17</v>
      </c>
      <c r="E223" s="8">
        <f t="shared" si="27"/>
        <v>18</v>
      </c>
      <c r="F223" s="8">
        <f t="shared" si="28"/>
        <v>11</v>
      </c>
      <c r="H223" t="str">
        <f t="shared" si="24"/>
        <v>被动技能11等级17</v>
      </c>
      <c r="I223" t="str">
        <f t="shared" si="25"/>
        <v>被动技能11等级18</v>
      </c>
      <c r="J223" s="1">
        <v>217</v>
      </c>
      <c r="K223" s="1">
        <f>VLOOKUP(H223,被动技能!$A:$E,5,FALSE)</f>
        <v>200217</v>
      </c>
      <c r="L223" s="1">
        <f>_xlfn.IFNA(VLOOKUP(I223,被动技能!$A:$E,5,FALSE),0)</f>
        <v>200218</v>
      </c>
      <c r="M223">
        <f t="shared" si="29"/>
        <v>51</v>
      </c>
      <c r="N223" s="1" t="s">
        <v>249</v>
      </c>
      <c r="O223" s="1">
        <f t="shared" si="22"/>
        <v>118</v>
      </c>
      <c r="P223" s="1" t="s">
        <v>250</v>
      </c>
      <c r="Q223" s="1" t="s">
        <v>250</v>
      </c>
    </row>
    <row r="224" spans="3:17" x14ac:dyDescent="0.15">
      <c r="C224" s="8" t="str">
        <f t="shared" si="23"/>
        <v>被动技能11</v>
      </c>
      <c r="D224" s="8">
        <f t="shared" si="26"/>
        <v>18</v>
      </c>
      <c r="E224" s="8">
        <f t="shared" si="27"/>
        <v>19</v>
      </c>
      <c r="F224" s="8">
        <f t="shared" si="28"/>
        <v>11</v>
      </c>
      <c r="H224" t="str">
        <f t="shared" si="24"/>
        <v>被动技能11等级18</v>
      </c>
      <c r="I224" t="str">
        <f t="shared" si="25"/>
        <v>被动技能11等级19</v>
      </c>
      <c r="J224" s="1">
        <v>218</v>
      </c>
      <c r="K224" s="1">
        <f>VLOOKUP(H224,被动技能!$A:$E,5,FALSE)</f>
        <v>200218</v>
      </c>
      <c r="L224" s="1">
        <f>_xlfn.IFNA(VLOOKUP(I224,被动技能!$A:$E,5,FALSE),0)</f>
        <v>200219</v>
      </c>
      <c r="M224">
        <f t="shared" si="29"/>
        <v>54</v>
      </c>
      <c r="N224" s="1" t="s">
        <v>249</v>
      </c>
      <c r="O224" s="1">
        <f t="shared" si="22"/>
        <v>119</v>
      </c>
      <c r="P224" s="1" t="s">
        <v>250</v>
      </c>
      <c r="Q224" s="1" t="s">
        <v>250</v>
      </c>
    </row>
    <row r="225" spans="3:17" x14ac:dyDescent="0.15">
      <c r="C225" s="8" t="str">
        <f t="shared" si="23"/>
        <v>被动技能11</v>
      </c>
      <c r="D225" s="8">
        <f t="shared" si="26"/>
        <v>19</v>
      </c>
      <c r="E225" s="8">
        <f t="shared" si="27"/>
        <v>20</v>
      </c>
      <c r="F225" s="8">
        <f t="shared" si="28"/>
        <v>11</v>
      </c>
      <c r="H225" t="str">
        <f t="shared" si="24"/>
        <v>被动技能11等级19</v>
      </c>
      <c r="I225" t="str">
        <f t="shared" si="25"/>
        <v>被动技能11等级20</v>
      </c>
      <c r="J225" s="1">
        <v>219</v>
      </c>
      <c r="K225" s="1">
        <f>VLOOKUP(H225,被动技能!$A:$E,5,FALSE)</f>
        <v>200219</v>
      </c>
      <c r="L225" s="1">
        <f>_xlfn.IFNA(VLOOKUP(I225,被动技能!$A:$E,5,FALSE),0)</f>
        <v>200220</v>
      </c>
      <c r="M225">
        <f t="shared" si="29"/>
        <v>57</v>
      </c>
      <c r="N225" s="1" t="s">
        <v>249</v>
      </c>
      <c r="O225" s="1">
        <f t="shared" si="22"/>
        <v>120</v>
      </c>
      <c r="P225" s="1" t="s">
        <v>250</v>
      </c>
      <c r="Q225" s="1" t="s">
        <v>250</v>
      </c>
    </row>
    <row r="226" spans="3:17" x14ac:dyDescent="0.15">
      <c r="C226" s="8" t="str">
        <f t="shared" si="23"/>
        <v>被动技能11</v>
      </c>
      <c r="D226" s="8">
        <f t="shared" si="26"/>
        <v>20</v>
      </c>
      <c r="E226" s="8">
        <f t="shared" si="27"/>
        <v>21</v>
      </c>
      <c r="F226" s="8">
        <f t="shared" si="28"/>
        <v>11</v>
      </c>
      <c r="H226" t="str">
        <f t="shared" si="24"/>
        <v>被动技能11等级20</v>
      </c>
      <c r="I226" t="str">
        <f t="shared" si="25"/>
        <v>被动技能11等级21</v>
      </c>
      <c r="J226" s="1">
        <v>220</v>
      </c>
      <c r="K226" s="1">
        <f>VLOOKUP(H226,被动技能!$A:$E,5,FALSE)</f>
        <v>200220</v>
      </c>
      <c r="L226" s="1">
        <f>_xlfn.IFNA(VLOOKUP(I226,被动技能!$A:$E,5,FALSE),0)</f>
        <v>0</v>
      </c>
      <c r="M226">
        <f t="shared" si="29"/>
        <v>60</v>
      </c>
      <c r="N226" s="1" t="s">
        <v>249</v>
      </c>
      <c r="O226" s="1">
        <f t="shared" si="22"/>
        <v>121</v>
      </c>
      <c r="P226" s="1" t="s">
        <v>250</v>
      </c>
      <c r="Q226" s="1" t="s">
        <v>250</v>
      </c>
    </row>
    <row r="227" spans="3:17" x14ac:dyDescent="0.15">
      <c r="C227" s="8" t="str">
        <f t="shared" si="23"/>
        <v>被动技能12</v>
      </c>
      <c r="D227" s="8">
        <f t="shared" si="26"/>
        <v>1</v>
      </c>
      <c r="E227" s="8">
        <f t="shared" si="27"/>
        <v>2</v>
      </c>
      <c r="F227" s="8">
        <f t="shared" si="28"/>
        <v>12</v>
      </c>
      <c r="H227" t="str">
        <f t="shared" si="24"/>
        <v>被动技能12等级1</v>
      </c>
      <c r="I227" t="str">
        <f t="shared" si="25"/>
        <v>被动技能12等级2</v>
      </c>
      <c r="J227" s="1">
        <v>221</v>
      </c>
      <c r="K227" s="1">
        <f>VLOOKUP(H227,被动技能!$A:$E,5,FALSE)</f>
        <v>200221</v>
      </c>
      <c r="L227" s="1">
        <f>_xlfn.IFNA(VLOOKUP(I227,被动技能!$A:$E,5,FALSE),0)</f>
        <v>200222</v>
      </c>
      <c r="M227">
        <f t="shared" si="29"/>
        <v>3</v>
      </c>
      <c r="N227" s="1" t="s">
        <v>249</v>
      </c>
      <c r="O227" s="1">
        <f t="shared" si="22"/>
        <v>122</v>
      </c>
      <c r="P227" s="1" t="s">
        <v>250</v>
      </c>
      <c r="Q227" s="1" t="s">
        <v>250</v>
      </c>
    </row>
    <row r="228" spans="3:17" x14ac:dyDescent="0.15">
      <c r="C228" s="8" t="str">
        <f t="shared" si="23"/>
        <v>被动技能12</v>
      </c>
      <c r="D228" s="8">
        <f t="shared" si="26"/>
        <v>2</v>
      </c>
      <c r="E228" s="8">
        <f t="shared" si="27"/>
        <v>3</v>
      </c>
      <c r="F228" s="8">
        <f t="shared" si="28"/>
        <v>12</v>
      </c>
      <c r="H228" t="str">
        <f t="shared" si="24"/>
        <v>被动技能12等级2</v>
      </c>
      <c r="I228" t="str">
        <f t="shared" si="25"/>
        <v>被动技能12等级3</v>
      </c>
      <c r="J228" s="1">
        <v>222</v>
      </c>
      <c r="K228" s="1">
        <f>VLOOKUP(H228,被动技能!$A:$E,5,FALSE)</f>
        <v>200222</v>
      </c>
      <c r="L228" s="1">
        <f>_xlfn.IFNA(VLOOKUP(I228,被动技能!$A:$E,5,FALSE),0)</f>
        <v>200223</v>
      </c>
      <c r="M228">
        <f t="shared" si="29"/>
        <v>6</v>
      </c>
      <c r="N228" s="1" t="s">
        <v>249</v>
      </c>
      <c r="O228" s="1">
        <f t="shared" si="22"/>
        <v>123</v>
      </c>
      <c r="P228" s="1" t="s">
        <v>250</v>
      </c>
      <c r="Q228" s="1" t="s">
        <v>250</v>
      </c>
    </row>
    <row r="229" spans="3:17" x14ac:dyDescent="0.15">
      <c r="C229" s="8" t="str">
        <f t="shared" si="23"/>
        <v>被动技能12</v>
      </c>
      <c r="D229" s="8">
        <f t="shared" si="26"/>
        <v>3</v>
      </c>
      <c r="E229" s="8">
        <f t="shared" si="27"/>
        <v>4</v>
      </c>
      <c r="F229" s="8">
        <f t="shared" si="28"/>
        <v>12</v>
      </c>
      <c r="H229" t="str">
        <f t="shared" si="24"/>
        <v>被动技能12等级3</v>
      </c>
      <c r="I229" t="str">
        <f t="shared" si="25"/>
        <v>被动技能12等级4</v>
      </c>
      <c r="J229" s="1">
        <v>223</v>
      </c>
      <c r="K229" s="1">
        <f>VLOOKUP(H229,被动技能!$A:$E,5,FALSE)</f>
        <v>200223</v>
      </c>
      <c r="L229" s="1">
        <f>_xlfn.IFNA(VLOOKUP(I229,被动技能!$A:$E,5,FALSE),0)</f>
        <v>200224</v>
      </c>
      <c r="M229">
        <f t="shared" si="29"/>
        <v>9</v>
      </c>
      <c r="N229" s="1" t="s">
        <v>249</v>
      </c>
      <c r="O229" s="1">
        <f t="shared" si="22"/>
        <v>124</v>
      </c>
      <c r="P229" s="1" t="s">
        <v>250</v>
      </c>
      <c r="Q229" s="1" t="s">
        <v>250</v>
      </c>
    </row>
    <row r="230" spans="3:17" x14ac:dyDescent="0.15">
      <c r="C230" s="8" t="str">
        <f t="shared" si="23"/>
        <v>被动技能12</v>
      </c>
      <c r="D230" s="8">
        <f t="shared" si="26"/>
        <v>4</v>
      </c>
      <c r="E230" s="8">
        <f t="shared" si="27"/>
        <v>5</v>
      </c>
      <c r="F230" s="8">
        <f t="shared" si="28"/>
        <v>12</v>
      </c>
      <c r="H230" t="str">
        <f t="shared" si="24"/>
        <v>被动技能12等级4</v>
      </c>
      <c r="I230" t="str">
        <f t="shared" si="25"/>
        <v>被动技能12等级5</v>
      </c>
      <c r="J230" s="1">
        <v>224</v>
      </c>
      <c r="K230" s="1">
        <f>VLOOKUP(H230,被动技能!$A:$E,5,FALSE)</f>
        <v>200224</v>
      </c>
      <c r="L230" s="1">
        <f>_xlfn.IFNA(VLOOKUP(I230,被动技能!$A:$E,5,FALSE),0)</f>
        <v>200225</v>
      </c>
      <c r="M230">
        <f t="shared" si="29"/>
        <v>12</v>
      </c>
      <c r="N230" s="1" t="s">
        <v>249</v>
      </c>
      <c r="O230" s="1">
        <f t="shared" si="22"/>
        <v>125</v>
      </c>
      <c r="P230" s="1" t="s">
        <v>250</v>
      </c>
      <c r="Q230" s="1" t="s">
        <v>250</v>
      </c>
    </row>
    <row r="231" spans="3:17" x14ac:dyDescent="0.15">
      <c r="C231" s="8" t="str">
        <f t="shared" si="23"/>
        <v>被动技能12</v>
      </c>
      <c r="D231" s="8">
        <f t="shared" si="26"/>
        <v>5</v>
      </c>
      <c r="E231" s="8">
        <f t="shared" si="27"/>
        <v>6</v>
      </c>
      <c r="F231" s="8">
        <f t="shared" si="28"/>
        <v>12</v>
      </c>
      <c r="H231" t="str">
        <f t="shared" si="24"/>
        <v>被动技能12等级5</v>
      </c>
      <c r="I231" t="str">
        <f t="shared" si="25"/>
        <v>被动技能12等级6</v>
      </c>
      <c r="J231" s="1">
        <v>225</v>
      </c>
      <c r="K231" s="1">
        <f>VLOOKUP(H231,被动技能!$A:$E,5,FALSE)</f>
        <v>200225</v>
      </c>
      <c r="L231" s="1">
        <f>_xlfn.IFNA(VLOOKUP(I231,被动技能!$A:$E,5,FALSE),0)</f>
        <v>200226</v>
      </c>
      <c r="M231">
        <f t="shared" si="29"/>
        <v>15</v>
      </c>
      <c r="N231" s="1" t="s">
        <v>249</v>
      </c>
      <c r="O231" s="1">
        <f t="shared" si="22"/>
        <v>126</v>
      </c>
      <c r="P231" s="1" t="s">
        <v>250</v>
      </c>
      <c r="Q231" s="1" t="s">
        <v>250</v>
      </c>
    </row>
    <row r="232" spans="3:17" x14ac:dyDescent="0.15">
      <c r="C232" s="8" t="str">
        <f t="shared" si="23"/>
        <v>被动技能12</v>
      </c>
      <c r="D232" s="8">
        <f t="shared" si="26"/>
        <v>6</v>
      </c>
      <c r="E232" s="8">
        <f t="shared" si="27"/>
        <v>7</v>
      </c>
      <c r="F232" s="8">
        <f t="shared" si="28"/>
        <v>12</v>
      </c>
      <c r="H232" t="str">
        <f t="shared" si="24"/>
        <v>被动技能12等级6</v>
      </c>
      <c r="I232" t="str">
        <f t="shared" si="25"/>
        <v>被动技能12等级7</v>
      </c>
      <c r="J232" s="1">
        <v>226</v>
      </c>
      <c r="K232" s="1">
        <f>VLOOKUP(H232,被动技能!$A:$E,5,FALSE)</f>
        <v>200226</v>
      </c>
      <c r="L232" s="1">
        <f>_xlfn.IFNA(VLOOKUP(I232,被动技能!$A:$E,5,FALSE),0)</f>
        <v>200227</v>
      </c>
      <c r="M232">
        <f t="shared" si="29"/>
        <v>18</v>
      </c>
      <c r="N232" s="1" t="s">
        <v>249</v>
      </c>
      <c r="O232" s="1">
        <f t="shared" si="22"/>
        <v>127</v>
      </c>
      <c r="P232" s="1" t="s">
        <v>250</v>
      </c>
      <c r="Q232" s="1" t="s">
        <v>250</v>
      </c>
    </row>
    <row r="233" spans="3:17" x14ac:dyDescent="0.15">
      <c r="C233" s="8" t="str">
        <f t="shared" si="23"/>
        <v>被动技能12</v>
      </c>
      <c r="D233" s="8">
        <f t="shared" si="26"/>
        <v>7</v>
      </c>
      <c r="E233" s="8">
        <f t="shared" si="27"/>
        <v>8</v>
      </c>
      <c r="F233" s="8">
        <f t="shared" si="28"/>
        <v>12</v>
      </c>
      <c r="H233" t="str">
        <f t="shared" si="24"/>
        <v>被动技能12等级7</v>
      </c>
      <c r="I233" t="str">
        <f t="shared" si="25"/>
        <v>被动技能12等级8</v>
      </c>
      <c r="J233" s="1">
        <v>227</v>
      </c>
      <c r="K233" s="1">
        <f>VLOOKUP(H233,被动技能!$A:$E,5,FALSE)</f>
        <v>200227</v>
      </c>
      <c r="L233" s="1">
        <f>_xlfn.IFNA(VLOOKUP(I233,被动技能!$A:$E,5,FALSE),0)</f>
        <v>200228</v>
      </c>
      <c r="M233">
        <f t="shared" si="29"/>
        <v>21</v>
      </c>
      <c r="N233" s="1" t="s">
        <v>249</v>
      </c>
      <c r="O233" s="1">
        <f t="shared" si="22"/>
        <v>128</v>
      </c>
      <c r="P233" s="1" t="s">
        <v>250</v>
      </c>
      <c r="Q233" s="1" t="s">
        <v>250</v>
      </c>
    </row>
    <row r="234" spans="3:17" x14ac:dyDescent="0.15">
      <c r="C234" s="8" t="str">
        <f t="shared" si="23"/>
        <v>被动技能12</v>
      </c>
      <c r="D234" s="8">
        <f t="shared" si="26"/>
        <v>8</v>
      </c>
      <c r="E234" s="8">
        <f t="shared" si="27"/>
        <v>9</v>
      </c>
      <c r="F234" s="8">
        <f t="shared" si="28"/>
        <v>12</v>
      </c>
      <c r="H234" t="str">
        <f t="shared" si="24"/>
        <v>被动技能12等级8</v>
      </c>
      <c r="I234" t="str">
        <f t="shared" si="25"/>
        <v>被动技能12等级9</v>
      </c>
      <c r="J234" s="1">
        <v>228</v>
      </c>
      <c r="K234" s="1">
        <f>VLOOKUP(H234,被动技能!$A:$E,5,FALSE)</f>
        <v>200228</v>
      </c>
      <c r="L234" s="1">
        <f>_xlfn.IFNA(VLOOKUP(I234,被动技能!$A:$E,5,FALSE),0)</f>
        <v>200229</v>
      </c>
      <c r="M234">
        <f t="shared" si="29"/>
        <v>24</v>
      </c>
      <c r="N234" s="1" t="s">
        <v>249</v>
      </c>
      <c r="O234" s="1">
        <f t="shared" si="22"/>
        <v>129</v>
      </c>
      <c r="P234" s="1" t="s">
        <v>250</v>
      </c>
      <c r="Q234" s="1" t="s">
        <v>250</v>
      </c>
    </row>
    <row r="235" spans="3:17" x14ac:dyDescent="0.15">
      <c r="C235" s="8" t="str">
        <f t="shared" si="23"/>
        <v>被动技能12</v>
      </c>
      <c r="D235" s="8">
        <f t="shared" si="26"/>
        <v>9</v>
      </c>
      <c r="E235" s="8">
        <f t="shared" si="27"/>
        <v>10</v>
      </c>
      <c r="F235" s="8">
        <f t="shared" si="28"/>
        <v>12</v>
      </c>
      <c r="H235" t="str">
        <f t="shared" si="24"/>
        <v>被动技能12等级9</v>
      </c>
      <c r="I235" t="str">
        <f t="shared" si="25"/>
        <v>被动技能12等级10</v>
      </c>
      <c r="J235" s="1">
        <v>229</v>
      </c>
      <c r="K235" s="1">
        <f>VLOOKUP(H235,被动技能!$A:$E,5,FALSE)</f>
        <v>200229</v>
      </c>
      <c r="L235" s="1">
        <f>_xlfn.IFNA(VLOOKUP(I235,被动技能!$A:$E,5,FALSE),0)</f>
        <v>200230</v>
      </c>
      <c r="M235">
        <f t="shared" si="29"/>
        <v>27</v>
      </c>
      <c r="N235" s="1" t="s">
        <v>249</v>
      </c>
      <c r="O235" s="1">
        <f t="shared" ref="O235:O298" si="30">O136</f>
        <v>130</v>
      </c>
      <c r="P235" s="1" t="s">
        <v>250</v>
      </c>
      <c r="Q235" s="1" t="s">
        <v>250</v>
      </c>
    </row>
    <row r="236" spans="3:17" x14ac:dyDescent="0.15">
      <c r="C236" s="8" t="str">
        <f t="shared" si="23"/>
        <v>被动技能12</v>
      </c>
      <c r="D236" s="8">
        <f t="shared" si="26"/>
        <v>10</v>
      </c>
      <c r="E236" s="8">
        <f t="shared" si="27"/>
        <v>11</v>
      </c>
      <c r="F236" s="8">
        <f t="shared" si="28"/>
        <v>12</v>
      </c>
      <c r="H236" t="str">
        <f t="shared" si="24"/>
        <v>被动技能12等级10</v>
      </c>
      <c r="I236" t="str">
        <f t="shared" si="25"/>
        <v>被动技能12等级11</v>
      </c>
      <c r="J236" s="1">
        <v>230</v>
      </c>
      <c r="K236" s="1">
        <f>VLOOKUP(H236,被动技能!$A:$E,5,FALSE)</f>
        <v>200230</v>
      </c>
      <c r="L236" s="1">
        <f>_xlfn.IFNA(VLOOKUP(I236,被动技能!$A:$E,5,FALSE),0)</f>
        <v>200231</v>
      </c>
      <c r="M236">
        <f t="shared" si="29"/>
        <v>30</v>
      </c>
      <c r="N236" s="1" t="s">
        <v>249</v>
      </c>
      <c r="O236" s="1">
        <f t="shared" si="30"/>
        <v>131</v>
      </c>
      <c r="P236" s="1" t="s">
        <v>250</v>
      </c>
      <c r="Q236" s="1" t="s">
        <v>250</v>
      </c>
    </row>
    <row r="237" spans="3:17" x14ac:dyDescent="0.15">
      <c r="C237" s="8" t="str">
        <f t="shared" si="23"/>
        <v>被动技能12</v>
      </c>
      <c r="D237" s="8">
        <f t="shared" si="26"/>
        <v>11</v>
      </c>
      <c r="E237" s="8">
        <f t="shared" si="27"/>
        <v>12</v>
      </c>
      <c r="F237" s="8">
        <f t="shared" si="28"/>
        <v>12</v>
      </c>
      <c r="H237" t="str">
        <f t="shared" si="24"/>
        <v>被动技能12等级11</v>
      </c>
      <c r="I237" t="str">
        <f t="shared" si="25"/>
        <v>被动技能12等级12</v>
      </c>
      <c r="J237" s="1">
        <v>231</v>
      </c>
      <c r="K237" s="1">
        <f>VLOOKUP(H237,被动技能!$A:$E,5,FALSE)</f>
        <v>200231</v>
      </c>
      <c r="L237" s="1">
        <f>_xlfn.IFNA(VLOOKUP(I237,被动技能!$A:$E,5,FALSE),0)</f>
        <v>200232</v>
      </c>
      <c r="M237">
        <f t="shared" si="29"/>
        <v>33</v>
      </c>
      <c r="N237" s="1" t="s">
        <v>249</v>
      </c>
      <c r="O237" s="1">
        <f t="shared" si="30"/>
        <v>132</v>
      </c>
      <c r="P237" s="1" t="s">
        <v>250</v>
      </c>
      <c r="Q237" s="1" t="s">
        <v>250</v>
      </c>
    </row>
    <row r="238" spans="3:17" x14ac:dyDescent="0.15">
      <c r="C238" s="8" t="str">
        <f t="shared" si="23"/>
        <v>被动技能12</v>
      </c>
      <c r="D238" s="8">
        <f t="shared" si="26"/>
        <v>12</v>
      </c>
      <c r="E238" s="8">
        <f t="shared" si="27"/>
        <v>13</v>
      </c>
      <c r="F238" s="8">
        <f t="shared" si="28"/>
        <v>12</v>
      </c>
      <c r="H238" t="str">
        <f t="shared" si="24"/>
        <v>被动技能12等级12</v>
      </c>
      <c r="I238" t="str">
        <f t="shared" si="25"/>
        <v>被动技能12等级13</v>
      </c>
      <c r="J238" s="1">
        <v>232</v>
      </c>
      <c r="K238" s="1">
        <f>VLOOKUP(H238,被动技能!$A:$E,5,FALSE)</f>
        <v>200232</v>
      </c>
      <c r="L238" s="1">
        <f>_xlfn.IFNA(VLOOKUP(I238,被动技能!$A:$E,5,FALSE),0)</f>
        <v>200233</v>
      </c>
      <c r="M238">
        <f t="shared" si="29"/>
        <v>36</v>
      </c>
      <c r="N238" s="1" t="s">
        <v>249</v>
      </c>
      <c r="O238" s="1">
        <f t="shared" si="30"/>
        <v>133</v>
      </c>
      <c r="P238" s="1" t="s">
        <v>250</v>
      </c>
      <c r="Q238" s="1" t="s">
        <v>250</v>
      </c>
    </row>
    <row r="239" spans="3:17" x14ac:dyDescent="0.15">
      <c r="C239" s="8" t="str">
        <f t="shared" si="23"/>
        <v>被动技能12</v>
      </c>
      <c r="D239" s="8">
        <f t="shared" si="26"/>
        <v>13</v>
      </c>
      <c r="E239" s="8">
        <f t="shared" si="27"/>
        <v>14</v>
      </c>
      <c r="F239" s="8">
        <f t="shared" si="28"/>
        <v>12</v>
      </c>
      <c r="H239" t="str">
        <f t="shared" si="24"/>
        <v>被动技能12等级13</v>
      </c>
      <c r="I239" t="str">
        <f t="shared" si="25"/>
        <v>被动技能12等级14</v>
      </c>
      <c r="J239" s="1">
        <v>233</v>
      </c>
      <c r="K239" s="1">
        <f>VLOOKUP(H239,被动技能!$A:$E,5,FALSE)</f>
        <v>200233</v>
      </c>
      <c r="L239" s="1">
        <f>_xlfn.IFNA(VLOOKUP(I239,被动技能!$A:$E,5,FALSE),0)</f>
        <v>200234</v>
      </c>
      <c r="M239">
        <f t="shared" si="29"/>
        <v>39</v>
      </c>
      <c r="N239" s="1" t="s">
        <v>249</v>
      </c>
      <c r="O239" s="1">
        <f t="shared" si="30"/>
        <v>134</v>
      </c>
      <c r="P239" s="1" t="s">
        <v>250</v>
      </c>
      <c r="Q239" s="1" t="s">
        <v>250</v>
      </c>
    </row>
    <row r="240" spans="3:17" x14ac:dyDescent="0.15">
      <c r="C240" s="8" t="str">
        <f t="shared" si="23"/>
        <v>被动技能12</v>
      </c>
      <c r="D240" s="8">
        <f t="shared" si="26"/>
        <v>14</v>
      </c>
      <c r="E240" s="8">
        <f t="shared" si="27"/>
        <v>15</v>
      </c>
      <c r="F240" s="8">
        <f t="shared" si="28"/>
        <v>12</v>
      </c>
      <c r="H240" t="str">
        <f t="shared" si="24"/>
        <v>被动技能12等级14</v>
      </c>
      <c r="I240" t="str">
        <f t="shared" si="25"/>
        <v>被动技能12等级15</v>
      </c>
      <c r="J240" s="1">
        <v>234</v>
      </c>
      <c r="K240" s="1">
        <f>VLOOKUP(H240,被动技能!$A:$E,5,FALSE)</f>
        <v>200234</v>
      </c>
      <c r="L240" s="1">
        <f>_xlfn.IFNA(VLOOKUP(I240,被动技能!$A:$E,5,FALSE),0)</f>
        <v>200235</v>
      </c>
      <c r="M240">
        <f t="shared" si="29"/>
        <v>42</v>
      </c>
      <c r="N240" s="1" t="s">
        <v>249</v>
      </c>
      <c r="O240" s="1">
        <f t="shared" si="30"/>
        <v>135</v>
      </c>
      <c r="P240" s="1" t="s">
        <v>250</v>
      </c>
      <c r="Q240" s="1" t="s">
        <v>250</v>
      </c>
    </row>
    <row r="241" spans="3:17" x14ac:dyDescent="0.15">
      <c r="C241" s="8" t="str">
        <f t="shared" si="23"/>
        <v>被动技能12</v>
      </c>
      <c r="D241" s="8">
        <f t="shared" si="26"/>
        <v>15</v>
      </c>
      <c r="E241" s="8">
        <f t="shared" si="27"/>
        <v>16</v>
      </c>
      <c r="F241" s="8">
        <f t="shared" si="28"/>
        <v>12</v>
      </c>
      <c r="H241" t="str">
        <f t="shared" si="24"/>
        <v>被动技能12等级15</v>
      </c>
      <c r="I241" t="str">
        <f t="shared" si="25"/>
        <v>被动技能12等级16</v>
      </c>
      <c r="J241" s="1">
        <v>235</v>
      </c>
      <c r="K241" s="1">
        <f>VLOOKUP(H241,被动技能!$A:$E,5,FALSE)</f>
        <v>200235</v>
      </c>
      <c r="L241" s="1">
        <f>_xlfn.IFNA(VLOOKUP(I241,被动技能!$A:$E,5,FALSE),0)</f>
        <v>200236</v>
      </c>
      <c r="M241">
        <f t="shared" si="29"/>
        <v>45</v>
      </c>
      <c r="N241" s="1" t="s">
        <v>249</v>
      </c>
      <c r="O241" s="1">
        <f t="shared" si="30"/>
        <v>136</v>
      </c>
      <c r="P241" s="1" t="s">
        <v>250</v>
      </c>
      <c r="Q241" s="1" t="s">
        <v>250</v>
      </c>
    </row>
    <row r="242" spans="3:17" x14ac:dyDescent="0.15">
      <c r="C242" s="8" t="str">
        <f t="shared" si="23"/>
        <v>被动技能12</v>
      </c>
      <c r="D242" s="8">
        <f t="shared" si="26"/>
        <v>16</v>
      </c>
      <c r="E242" s="8">
        <f t="shared" si="27"/>
        <v>17</v>
      </c>
      <c r="F242" s="8">
        <f t="shared" si="28"/>
        <v>12</v>
      </c>
      <c r="H242" t="str">
        <f t="shared" si="24"/>
        <v>被动技能12等级16</v>
      </c>
      <c r="I242" t="str">
        <f t="shared" si="25"/>
        <v>被动技能12等级17</v>
      </c>
      <c r="J242" s="1">
        <v>236</v>
      </c>
      <c r="K242" s="1">
        <f>VLOOKUP(H242,被动技能!$A:$E,5,FALSE)</f>
        <v>200236</v>
      </c>
      <c r="L242" s="1">
        <f>_xlfn.IFNA(VLOOKUP(I242,被动技能!$A:$E,5,FALSE),0)</f>
        <v>200237</v>
      </c>
      <c r="M242">
        <f t="shared" si="29"/>
        <v>48</v>
      </c>
      <c r="N242" s="1" t="s">
        <v>249</v>
      </c>
      <c r="O242" s="1">
        <f t="shared" si="30"/>
        <v>137</v>
      </c>
      <c r="P242" s="1" t="s">
        <v>250</v>
      </c>
      <c r="Q242" s="1" t="s">
        <v>250</v>
      </c>
    </row>
    <row r="243" spans="3:17" x14ac:dyDescent="0.15">
      <c r="C243" s="8" t="str">
        <f t="shared" si="23"/>
        <v>被动技能12</v>
      </c>
      <c r="D243" s="8">
        <f t="shared" si="26"/>
        <v>17</v>
      </c>
      <c r="E243" s="8">
        <f t="shared" si="27"/>
        <v>18</v>
      </c>
      <c r="F243" s="8">
        <f t="shared" si="28"/>
        <v>12</v>
      </c>
      <c r="H243" t="str">
        <f t="shared" si="24"/>
        <v>被动技能12等级17</v>
      </c>
      <c r="I243" t="str">
        <f t="shared" si="25"/>
        <v>被动技能12等级18</v>
      </c>
      <c r="J243" s="1">
        <v>237</v>
      </c>
      <c r="K243" s="1">
        <f>VLOOKUP(H243,被动技能!$A:$E,5,FALSE)</f>
        <v>200237</v>
      </c>
      <c r="L243" s="1">
        <f>_xlfn.IFNA(VLOOKUP(I243,被动技能!$A:$E,5,FALSE),0)</f>
        <v>200238</v>
      </c>
      <c r="M243">
        <f t="shared" si="29"/>
        <v>51</v>
      </c>
      <c r="N243" s="1" t="s">
        <v>249</v>
      </c>
      <c r="O243" s="1">
        <f t="shared" si="30"/>
        <v>138</v>
      </c>
      <c r="P243" s="1" t="s">
        <v>250</v>
      </c>
      <c r="Q243" s="1" t="s">
        <v>250</v>
      </c>
    </row>
    <row r="244" spans="3:17" x14ac:dyDescent="0.15">
      <c r="C244" s="8" t="str">
        <f t="shared" si="23"/>
        <v>被动技能12</v>
      </c>
      <c r="D244" s="8">
        <f t="shared" si="26"/>
        <v>18</v>
      </c>
      <c r="E244" s="8">
        <f t="shared" si="27"/>
        <v>19</v>
      </c>
      <c r="F244" s="8">
        <f t="shared" si="28"/>
        <v>12</v>
      </c>
      <c r="H244" t="str">
        <f t="shared" si="24"/>
        <v>被动技能12等级18</v>
      </c>
      <c r="I244" t="str">
        <f t="shared" si="25"/>
        <v>被动技能12等级19</v>
      </c>
      <c r="J244" s="1">
        <v>238</v>
      </c>
      <c r="K244" s="1">
        <f>VLOOKUP(H244,被动技能!$A:$E,5,FALSE)</f>
        <v>200238</v>
      </c>
      <c r="L244" s="1">
        <f>_xlfn.IFNA(VLOOKUP(I244,被动技能!$A:$E,5,FALSE),0)</f>
        <v>200239</v>
      </c>
      <c r="M244">
        <f t="shared" si="29"/>
        <v>54</v>
      </c>
      <c r="N244" s="1" t="s">
        <v>249</v>
      </c>
      <c r="O244" s="1">
        <f t="shared" si="30"/>
        <v>139</v>
      </c>
      <c r="P244" s="1" t="s">
        <v>250</v>
      </c>
      <c r="Q244" s="1" t="s">
        <v>250</v>
      </c>
    </row>
    <row r="245" spans="3:17" x14ac:dyDescent="0.15">
      <c r="C245" s="8" t="str">
        <f t="shared" si="23"/>
        <v>被动技能12</v>
      </c>
      <c r="D245" s="8">
        <f t="shared" si="26"/>
        <v>19</v>
      </c>
      <c r="E245" s="8">
        <f t="shared" si="27"/>
        <v>20</v>
      </c>
      <c r="F245" s="8">
        <f t="shared" si="28"/>
        <v>12</v>
      </c>
      <c r="H245" t="str">
        <f t="shared" si="24"/>
        <v>被动技能12等级19</v>
      </c>
      <c r="I245" t="str">
        <f t="shared" si="25"/>
        <v>被动技能12等级20</v>
      </c>
      <c r="J245" s="1">
        <v>239</v>
      </c>
      <c r="K245" s="1">
        <f>VLOOKUP(H245,被动技能!$A:$E,5,FALSE)</f>
        <v>200239</v>
      </c>
      <c r="L245" s="1">
        <f>_xlfn.IFNA(VLOOKUP(I245,被动技能!$A:$E,5,FALSE),0)</f>
        <v>200240</v>
      </c>
      <c r="M245">
        <f t="shared" si="29"/>
        <v>57</v>
      </c>
      <c r="N245" s="1" t="s">
        <v>249</v>
      </c>
      <c r="O245" s="1">
        <f t="shared" si="30"/>
        <v>140</v>
      </c>
      <c r="P245" s="1" t="s">
        <v>250</v>
      </c>
      <c r="Q245" s="1" t="s">
        <v>250</v>
      </c>
    </row>
    <row r="246" spans="3:17" x14ac:dyDescent="0.15">
      <c r="C246" s="8" t="str">
        <f t="shared" si="23"/>
        <v>被动技能12</v>
      </c>
      <c r="D246" s="8">
        <f t="shared" si="26"/>
        <v>20</v>
      </c>
      <c r="E246" s="8">
        <f t="shared" si="27"/>
        <v>21</v>
      </c>
      <c r="F246" s="8">
        <f t="shared" si="28"/>
        <v>12</v>
      </c>
      <c r="H246" t="str">
        <f t="shared" si="24"/>
        <v>被动技能12等级20</v>
      </c>
      <c r="I246" t="str">
        <f t="shared" si="25"/>
        <v>被动技能12等级21</v>
      </c>
      <c r="J246" s="1">
        <v>240</v>
      </c>
      <c r="K246" s="1">
        <f>VLOOKUP(H246,被动技能!$A:$E,5,FALSE)</f>
        <v>200240</v>
      </c>
      <c r="L246" s="1">
        <f>_xlfn.IFNA(VLOOKUP(I246,被动技能!$A:$E,5,FALSE),0)</f>
        <v>0</v>
      </c>
      <c r="M246">
        <f t="shared" si="29"/>
        <v>60</v>
      </c>
      <c r="N246" s="1" t="s">
        <v>249</v>
      </c>
      <c r="O246" s="1">
        <f t="shared" si="30"/>
        <v>141</v>
      </c>
      <c r="P246" s="1" t="s">
        <v>250</v>
      </c>
      <c r="Q246" s="1" t="s">
        <v>250</v>
      </c>
    </row>
    <row r="247" spans="3:17" x14ac:dyDescent="0.15">
      <c r="C247" s="8" t="str">
        <f t="shared" si="23"/>
        <v>被动技能13</v>
      </c>
      <c r="D247" s="8">
        <f t="shared" si="26"/>
        <v>1</v>
      </c>
      <c r="E247" s="8">
        <f t="shared" si="27"/>
        <v>2</v>
      </c>
      <c r="F247" s="8">
        <f t="shared" si="28"/>
        <v>13</v>
      </c>
      <c r="H247" t="str">
        <f t="shared" si="24"/>
        <v>被动技能13等级1</v>
      </c>
      <c r="I247" t="str">
        <f t="shared" si="25"/>
        <v>被动技能13等级2</v>
      </c>
      <c r="J247" s="1">
        <v>241</v>
      </c>
      <c r="K247" s="1">
        <f>VLOOKUP(H247,被动技能!$A:$E,5,FALSE)</f>
        <v>200241</v>
      </c>
      <c r="L247" s="1">
        <f>_xlfn.IFNA(VLOOKUP(I247,被动技能!$A:$E,5,FALSE),0)</f>
        <v>200242</v>
      </c>
      <c r="M247">
        <f t="shared" si="29"/>
        <v>3</v>
      </c>
      <c r="N247" s="1" t="s">
        <v>249</v>
      </c>
      <c r="O247" s="1">
        <f t="shared" si="30"/>
        <v>142</v>
      </c>
      <c r="P247" s="1" t="s">
        <v>250</v>
      </c>
      <c r="Q247" s="1" t="s">
        <v>250</v>
      </c>
    </row>
    <row r="248" spans="3:17" x14ac:dyDescent="0.15">
      <c r="C248" s="8" t="str">
        <f t="shared" si="23"/>
        <v>被动技能13</v>
      </c>
      <c r="D248" s="8">
        <f t="shared" si="26"/>
        <v>2</v>
      </c>
      <c r="E248" s="8">
        <f t="shared" si="27"/>
        <v>3</v>
      </c>
      <c r="F248" s="8">
        <f t="shared" si="28"/>
        <v>13</v>
      </c>
      <c r="H248" t="str">
        <f t="shared" si="24"/>
        <v>被动技能13等级2</v>
      </c>
      <c r="I248" t="str">
        <f t="shared" si="25"/>
        <v>被动技能13等级3</v>
      </c>
      <c r="J248" s="1">
        <v>242</v>
      </c>
      <c r="K248" s="1">
        <f>VLOOKUP(H248,被动技能!$A:$E,5,FALSE)</f>
        <v>200242</v>
      </c>
      <c r="L248" s="1">
        <f>_xlfn.IFNA(VLOOKUP(I248,被动技能!$A:$E,5,FALSE),0)</f>
        <v>200243</v>
      </c>
      <c r="M248">
        <f t="shared" si="29"/>
        <v>6</v>
      </c>
      <c r="N248" s="1" t="s">
        <v>249</v>
      </c>
      <c r="O248" s="1">
        <f t="shared" si="30"/>
        <v>143</v>
      </c>
      <c r="P248" s="1" t="s">
        <v>250</v>
      </c>
      <c r="Q248" s="1" t="s">
        <v>250</v>
      </c>
    </row>
    <row r="249" spans="3:17" x14ac:dyDescent="0.15">
      <c r="C249" s="8" t="str">
        <f t="shared" si="23"/>
        <v>被动技能13</v>
      </c>
      <c r="D249" s="8">
        <f t="shared" si="26"/>
        <v>3</v>
      </c>
      <c r="E249" s="8">
        <f t="shared" si="27"/>
        <v>4</v>
      </c>
      <c r="F249" s="8">
        <f t="shared" si="28"/>
        <v>13</v>
      </c>
      <c r="H249" t="str">
        <f t="shared" si="24"/>
        <v>被动技能13等级3</v>
      </c>
      <c r="I249" t="str">
        <f t="shared" si="25"/>
        <v>被动技能13等级4</v>
      </c>
      <c r="J249" s="1">
        <v>243</v>
      </c>
      <c r="K249" s="1">
        <f>VLOOKUP(H249,被动技能!$A:$E,5,FALSE)</f>
        <v>200243</v>
      </c>
      <c r="L249" s="1">
        <f>_xlfn.IFNA(VLOOKUP(I249,被动技能!$A:$E,5,FALSE),0)</f>
        <v>200244</v>
      </c>
      <c r="M249">
        <f t="shared" si="29"/>
        <v>9</v>
      </c>
      <c r="N249" s="1" t="s">
        <v>249</v>
      </c>
      <c r="O249" s="1">
        <f t="shared" si="30"/>
        <v>144</v>
      </c>
      <c r="P249" s="1" t="s">
        <v>250</v>
      </c>
      <c r="Q249" s="1" t="s">
        <v>250</v>
      </c>
    </row>
    <row r="250" spans="3:17" x14ac:dyDescent="0.15">
      <c r="C250" s="8" t="str">
        <f t="shared" si="23"/>
        <v>被动技能13</v>
      </c>
      <c r="D250" s="8">
        <f t="shared" si="26"/>
        <v>4</v>
      </c>
      <c r="E250" s="8">
        <f t="shared" si="27"/>
        <v>5</v>
      </c>
      <c r="F250" s="8">
        <f t="shared" si="28"/>
        <v>13</v>
      </c>
      <c r="H250" t="str">
        <f t="shared" si="24"/>
        <v>被动技能13等级4</v>
      </c>
      <c r="I250" t="str">
        <f t="shared" si="25"/>
        <v>被动技能13等级5</v>
      </c>
      <c r="J250" s="1">
        <v>244</v>
      </c>
      <c r="K250" s="1">
        <f>VLOOKUP(H250,被动技能!$A:$E,5,FALSE)</f>
        <v>200244</v>
      </c>
      <c r="L250" s="1">
        <f>_xlfn.IFNA(VLOOKUP(I250,被动技能!$A:$E,5,FALSE),0)</f>
        <v>200245</v>
      </c>
      <c r="M250">
        <f t="shared" si="29"/>
        <v>12</v>
      </c>
      <c r="N250" s="1" t="s">
        <v>249</v>
      </c>
      <c r="O250" s="1">
        <f t="shared" si="30"/>
        <v>145</v>
      </c>
      <c r="P250" s="1" t="s">
        <v>250</v>
      </c>
      <c r="Q250" s="1" t="s">
        <v>250</v>
      </c>
    </row>
    <row r="251" spans="3:17" x14ac:dyDescent="0.15">
      <c r="C251" s="8" t="str">
        <f t="shared" si="23"/>
        <v>被动技能13</v>
      </c>
      <c r="D251" s="8">
        <f t="shared" si="26"/>
        <v>5</v>
      </c>
      <c r="E251" s="8">
        <f t="shared" si="27"/>
        <v>6</v>
      </c>
      <c r="F251" s="8">
        <f t="shared" si="28"/>
        <v>13</v>
      </c>
      <c r="H251" t="str">
        <f t="shared" si="24"/>
        <v>被动技能13等级5</v>
      </c>
      <c r="I251" t="str">
        <f t="shared" si="25"/>
        <v>被动技能13等级6</v>
      </c>
      <c r="J251" s="1">
        <v>245</v>
      </c>
      <c r="K251" s="1">
        <f>VLOOKUP(H251,被动技能!$A:$E,5,FALSE)</f>
        <v>200245</v>
      </c>
      <c r="L251" s="1">
        <f>_xlfn.IFNA(VLOOKUP(I251,被动技能!$A:$E,5,FALSE),0)</f>
        <v>200246</v>
      </c>
      <c r="M251">
        <f t="shared" si="29"/>
        <v>15</v>
      </c>
      <c r="N251" s="1" t="s">
        <v>249</v>
      </c>
      <c r="O251" s="1">
        <f t="shared" si="30"/>
        <v>146</v>
      </c>
      <c r="P251" s="1" t="s">
        <v>250</v>
      </c>
      <c r="Q251" s="1" t="s">
        <v>250</v>
      </c>
    </row>
    <row r="252" spans="3:17" x14ac:dyDescent="0.15">
      <c r="C252" s="8" t="str">
        <f t="shared" si="23"/>
        <v>被动技能13</v>
      </c>
      <c r="D252" s="8">
        <f t="shared" si="26"/>
        <v>6</v>
      </c>
      <c r="E252" s="8">
        <f t="shared" si="27"/>
        <v>7</v>
      </c>
      <c r="F252" s="8">
        <f t="shared" si="28"/>
        <v>13</v>
      </c>
      <c r="H252" t="str">
        <f t="shared" si="24"/>
        <v>被动技能13等级6</v>
      </c>
      <c r="I252" t="str">
        <f t="shared" si="25"/>
        <v>被动技能13等级7</v>
      </c>
      <c r="J252" s="1">
        <v>246</v>
      </c>
      <c r="K252" s="1">
        <f>VLOOKUP(H252,被动技能!$A:$E,5,FALSE)</f>
        <v>200246</v>
      </c>
      <c r="L252" s="1">
        <f>_xlfn.IFNA(VLOOKUP(I252,被动技能!$A:$E,5,FALSE),0)</f>
        <v>200247</v>
      </c>
      <c r="M252">
        <f t="shared" si="29"/>
        <v>18</v>
      </c>
      <c r="N252" s="1" t="s">
        <v>249</v>
      </c>
      <c r="O252" s="1">
        <f t="shared" si="30"/>
        <v>147</v>
      </c>
      <c r="P252" s="1" t="s">
        <v>250</v>
      </c>
      <c r="Q252" s="1" t="s">
        <v>250</v>
      </c>
    </row>
    <row r="253" spans="3:17" x14ac:dyDescent="0.15">
      <c r="C253" s="8" t="str">
        <f t="shared" si="23"/>
        <v>被动技能13</v>
      </c>
      <c r="D253" s="8">
        <f t="shared" si="26"/>
        <v>7</v>
      </c>
      <c r="E253" s="8">
        <f t="shared" si="27"/>
        <v>8</v>
      </c>
      <c r="F253" s="8">
        <f t="shared" si="28"/>
        <v>13</v>
      </c>
      <c r="H253" t="str">
        <f t="shared" si="24"/>
        <v>被动技能13等级7</v>
      </c>
      <c r="I253" t="str">
        <f t="shared" si="25"/>
        <v>被动技能13等级8</v>
      </c>
      <c r="J253" s="1">
        <v>247</v>
      </c>
      <c r="K253" s="1">
        <f>VLOOKUP(H253,被动技能!$A:$E,5,FALSE)</f>
        <v>200247</v>
      </c>
      <c r="L253" s="1">
        <f>_xlfn.IFNA(VLOOKUP(I253,被动技能!$A:$E,5,FALSE),0)</f>
        <v>200248</v>
      </c>
      <c r="M253">
        <f t="shared" si="29"/>
        <v>21</v>
      </c>
      <c r="N253" s="1" t="s">
        <v>249</v>
      </c>
      <c r="O253" s="1">
        <f t="shared" si="30"/>
        <v>148</v>
      </c>
      <c r="P253" s="1" t="s">
        <v>250</v>
      </c>
      <c r="Q253" s="1" t="s">
        <v>250</v>
      </c>
    </row>
    <row r="254" spans="3:17" x14ac:dyDescent="0.15">
      <c r="C254" s="8" t="str">
        <f t="shared" si="23"/>
        <v>被动技能13</v>
      </c>
      <c r="D254" s="8">
        <f t="shared" si="26"/>
        <v>8</v>
      </c>
      <c r="E254" s="8">
        <f t="shared" si="27"/>
        <v>9</v>
      </c>
      <c r="F254" s="8">
        <f t="shared" si="28"/>
        <v>13</v>
      </c>
      <c r="H254" t="str">
        <f t="shared" si="24"/>
        <v>被动技能13等级8</v>
      </c>
      <c r="I254" t="str">
        <f t="shared" si="25"/>
        <v>被动技能13等级9</v>
      </c>
      <c r="J254" s="1">
        <v>248</v>
      </c>
      <c r="K254" s="1">
        <f>VLOOKUP(H254,被动技能!$A:$E,5,FALSE)</f>
        <v>200248</v>
      </c>
      <c r="L254" s="1">
        <f>_xlfn.IFNA(VLOOKUP(I254,被动技能!$A:$E,5,FALSE),0)</f>
        <v>200249</v>
      </c>
      <c r="M254">
        <f t="shared" si="29"/>
        <v>24</v>
      </c>
      <c r="N254" s="1" t="s">
        <v>249</v>
      </c>
      <c r="O254" s="1">
        <f t="shared" si="30"/>
        <v>149</v>
      </c>
      <c r="P254" s="1" t="s">
        <v>250</v>
      </c>
      <c r="Q254" s="1" t="s">
        <v>250</v>
      </c>
    </row>
    <row r="255" spans="3:17" x14ac:dyDescent="0.15">
      <c r="C255" s="8" t="str">
        <f t="shared" si="23"/>
        <v>被动技能13</v>
      </c>
      <c r="D255" s="8">
        <f t="shared" si="26"/>
        <v>9</v>
      </c>
      <c r="E255" s="8">
        <f t="shared" si="27"/>
        <v>10</v>
      </c>
      <c r="F255" s="8">
        <f t="shared" si="28"/>
        <v>13</v>
      </c>
      <c r="H255" t="str">
        <f t="shared" si="24"/>
        <v>被动技能13等级9</v>
      </c>
      <c r="I255" t="str">
        <f t="shared" si="25"/>
        <v>被动技能13等级10</v>
      </c>
      <c r="J255" s="1">
        <v>249</v>
      </c>
      <c r="K255" s="1">
        <f>VLOOKUP(H255,被动技能!$A:$E,5,FALSE)</f>
        <v>200249</v>
      </c>
      <c r="L255" s="1">
        <f>_xlfn.IFNA(VLOOKUP(I255,被动技能!$A:$E,5,FALSE),0)</f>
        <v>200250</v>
      </c>
      <c r="M255">
        <f t="shared" si="29"/>
        <v>27</v>
      </c>
      <c r="N255" s="1" t="s">
        <v>249</v>
      </c>
      <c r="O255" s="1">
        <f t="shared" si="30"/>
        <v>150</v>
      </c>
      <c r="P255" s="1" t="s">
        <v>250</v>
      </c>
      <c r="Q255" s="1" t="s">
        <v>250</v>
      </c>
    </row>
    <row r="256" spans="3:17" x14ac:dyDescent="0.15">
      <c r="C256" s="8" t="str">
        <f t="shared" si="23"/>
        <v>被动技能13</v>
      </c>
      <c r="D256" s="8">
        <f t="shared" si="26"/>
        <v>10</v>
      </c>
      <c r="E256" s="8">
        <f t="shared" si="27"/>
        <v>11</v>
      </c>
      <c r="F256" s="8">
        <f t="shared" si="28"/>
        <v>13</v>
      </c>
      <c r="H256" t="str">
        <f t="shared" si="24"/>
        <v>被动技能13等级10</v>
      </c>
      <c r="I256" t="str">
        <f t="shared" si="25"/>
        <v>被动技能13等级11</v>
      </c>
      <c r="J256" s="1">
        <v>250</v>
      </c>
      <c r="K256" s="1">
        <f>VLOOKUP(H256,被动技能!$A:$E,5,FALSE)</f>
        <v>200250</v>
      </c>
      <c r="L256" s="1">
        <f>_xlfn.IFNA(VLOOKUP(I256,被动技能!$A:$E,5,FALSE),0)</f>
        <v>200251</v>
      </c>
      <c r="M256">
        <f t="shared" si="29"/>
        <v>30</v>
      </c>
      <c r="N256" s="1" t="s">
        <v>249</v>
      </c>
      <c r="O256" s="1">
        <f t="shared" si="30"/>
        <v>151</v>
      </c>
      <c r="P256" s="1" t="s">
        <v>250</v>
      </c>
      <c r="Q256" s="1" t="s">
        <v>250</v>
      </c>
    </row>
    <row r="257" spans="3:17" x14ac:dyDescent="0.15">
      <c r="C257" s="8" t="str">
        <f t="shared" si="23"/>
        <v>被动技能13</v>
      </c>
      <c r="D257" s="8">
        <f t="shared" si="26"/>
        <v>11</v>
      </c>
      <c r="E257" s="8">
        <f t="shared" si="27"/>
        <v>12</v>
      </c>
      <c r="F257" s="8">
        <f t="shared" si="28"/>
        <v>13</v>
      </c>
      <c r="H257" t="str">
        <f t="shared" si="24"/>
        <v>被动技能13等级11</v>
      </c>
      <c r="I257" t="str">
        <f t="shared" si="25"/>
        <v>被动技能13等级12</v>
      </c>
      <c r="J257" s="1">
        <v>251</v>
      </c>
      <c r="K257" s="1">
        <f>VLOOKUP(H257,被动技能!$A:$E,5,FALSE)</f>
        <v>200251</v>
      </c>
      <c r="L257" s="1">
        <f>_xlfn.IFNA(VLOOKUP(I257,被动技能!$A:$E,5,FALSE),0)</f>
        <v>200252</v>
      </c>
      <c r="M257">
        <f t="shared" si="29"/>
        <v>33</v>
      </c>
      <c r="N257" s="1" t="s">
        <v>249</v>
      </c>
      <c r="O257" s="1">
        <f t="shared" si="30"/>
        <v>152</v>
      </c>
      <c r="P257" s="1" t="s">
        <v>250</v>
      </c>
      <c r="Q257" s="1" t="s">
        <v>250</v>
      </c>
    </row>
    <row r="258" spans="3:17" x14ac:dyDescent="0.15">
      <c r="C258" s="8" t="str">
        <f t="shared" si="23"/>
        <v>被动技能13</v>
      </c>
      <c r="D258" s="8">
        <f t="shared" si="26"/>
        <v>12</v>
      </c>
      <c r="E258" s="8">
        <f t="shared" si="27"/>
        <v>13</v>
      </c>
      <c r="F258" s="8">
        <f t="shared" si="28"/>
        <v>13</v>
      </c>
      <c r="H258" t="str">
        <f t="shared" si="24"/>
        <v>被动技能13等级12</v>
      </c>
      <c r="I258" t="str">
        <f t="shared" si="25"/>
        <v>被动技能13等级13</v>
      </c>
      <c r="J258" s="1">
        <v>252</v>
      </c>
      <c r="K258" s="1">
        <f>VLOOKUP(H258,被动技能!$A:$E,5,FALSE)</f>
        <v>200252</v>
      </c>
      <c r="L258" s="1">
        <f>_xlfn.IFNA(VLOOKUP(I258,被动技能!$A:$E,5,FALSE),0)</f>
        <v>200253</v>
      </c>
      <c r="M258">
        <f t="shared" si="29"/>
        <v>36</v>
      </c>
      <c r="N258" s="1" t="s">
        <v>249</v>
      </c>
      <c r="O258" s="1">
        <f t="shared" si="30"/>
        <v>153</v>
      </c>
      <c r="P258" s="1" t="s">
        <v>250</v>
      </c>
      <c r="Q258" s="1" t="s">
        <v>250</v>
      </c>
    </row>
    <row r="259" spans="3:17" x14ac:dyDescent="0.15">
      <c r="C259" s="8" t="str">
        <f t="shared" si="23"/>
        <v>被动技能13</v>
      </c>
      <c r="D259" s="8">
        <f t="shared" si="26"/>
        <v>13</v>
      </c>
      <c r="E259" s="8">
        <f t="shared" si="27"/>
        <v>14</v>
      </c>
      <c r="F259" s="8">
        <f t="shared" si="28"/>
        <v>13</v>
      </c>
      <c r="H259" t="str">
        <f t="shared" si="24"/>
        <v>被动技能13等级13</v>
      </c>
      <c r="I259" t="str">
        <f t="shared" si="25"/>
        <v>被动技能13等级14</v>
      </c>
      <c r="J259" s="1">
        <v>253</v>
      </c>
      <c r="K259" s="1">
        <f>VLOOKUP(H259,被动技能!$A:$E,5,FALSE)</f>
        <v>200253</v>
      </c>
      <c r="L259" s="1">
        <f>_xlfn.IFNA(VLOOKUP(I259,被动技能!$A:$E,5,FALSE),0)</f>
        <v>200254</v>
      </c>
      <c r="M259">
        <f t="shared" si="29"/>
        <v>39</v>
      </c>
      <c r="N259" s="1" t="s">
        <v>249</v>
      </c>
      <c r="O259" s="1">
        <f t="shared" si="30"/>
        <v>154</v>
      </c>
      <c r="P259" s="1" t="s">
        <v>250</v>
      </c>
      <c r="Q259" s="1" t="s">
        <v>250</v>
      </c>
    </row>
    <row r="260" spans="3:17" x14ac:dyDescent="0.15">
      <c r="C260" s="8" t="str">
        <f t="shared" si="23"/>
        <v>被动技能13</v>
      </c>
      <c r="D260" s="8">
        <f t="shared" si="26"/>
        <v>14</v>
      </c>
      <c r="E260" s="8">
        <f t="shared" si="27"/>
        <v>15</v>
      </c>
      <c r="F260" s="8">
        <f t="shared" si="28"/>
        <v>13</v>
      </c>
      <c r="H260" t="str">
        <f t="shared" si="24"/>
        <v>被动技能13等级14</v>
      </c>
      <c r="I260" t="str">
        <f t="shared" si="25"/>
        <v>被动技能13等级15</v>
      </c>
      <c r="J260" s="1">
        <v>254</v>
      </c>
      <c r="K260" s="1">
        <f>VLOOKUP(H260,被动技能!$A:$E,5,FALSE)</f>
        <v>200254</v>
      </c>
      <c r="L260" s="1">
        <f>_xlfn.IFNA(VLOOKUP(I260,被动技能!$A:$E,5,FALSE),0)</f>
        <v>200255</v>
      </c>
      <c r="M260">
        <f t="shared" si="29"/>
        <v>42</v>
      </c>
      <c r="N260" s="1" t="s">
        <v>249</v>
      </c>
      <c r="O260" s="1">
        <f t="shared" si="30"/>
        <v>155</v>
      </c>
      <c r="P260" s="1" t="s">
        <v>250</v>
      </c>
      <c r="Q260" s="1" t="s">
        <v>250</v>
      </c>
    </row>
    <row r="261" spans="3:17" x14ac:dyDescent="0.15">
      <c r="C261" s="8" t="str">
        <f t="shared" si="23"/>
        <v>被动技能13</v>
      </c>
      <c r="D261" s="8">
        <f t="shared" si="26"/>
        <v>15</v>
      </c>
      <c r="E261" s="8">
        <f t="shared" si="27"/>
        <v>16</v>
      </c>
      <c r="F261" s="8">
        <f t="shared" si="28"/>
        <v>13</v>
      </c>
      <c r="H261" t="str">
        <f t="shared" si="24"/>
        <v>被动技能13等级15</v>
      </c>
      <c r="I261" t="str">
        <f t="shared" si="25"/>
        <v>被动技能13等级16</v>
      </c>
      <c r="J261" s="1">
        <v>255</v>
      </c>
      <c r="K261" s="1">
        <f>VLOOKUP(H261,被动技能!$A:$E,5,FALSE)</f>
        <v>200255</v>
      </c>
      <c r="L261" s="1">
        <f>_xlfn.IFNA(VLOOKUP(I261,被动技能!$A:$E,5,FALSE),0)</f>
        <v>200256</v>
      </c>
      <c r="M261">
        <f t="shared" si="29"/>
        <v>45</v>
      </c>
      <c r="N261" s="1" t="s">
        <v>249</v>
      </c>
      <c r="O261" s="1">
        <f t="shared" si="30"/>
        <v>156</v>
      </c>
      <c r="P261" s="1" t="s">
        <v>250</v>
      </c>
      <c r="Q261" s="1" t="s">
        <v>250</v>
      </c>
    </row>
    <row r="262" spans="3:17" x14ac:dyDescent="0.15">
      <c r="C262" s="8" t="str">
        <f t="shared" si="23"/>
        <v>被动技能13</v>
      </c>
      <c r="D262" s="8">
        <f t="shared" si="26"/>
        <v>16</v>
      </c>
      <c r="E262" s="8">
        <f t="shared" si="27"/>
        <v>17</v>
      </c>
      <c r="F262" s="8">
        <f t="shared" si="28"/>
        <v>13</v>
      </c>
      <c r="H262" t="str">
        <f t="shared" si="24"/>
        <v>被动技能13等级16</v>
      </c>
      <c r="I262" t="str">
        <f t="shared" si="25"/>
        <v>被动技能13等级17</v>
      </c>
      <c r="J262" s="1">
        <v>256</v>
      </c>
      <c r="K262" s="1">
        <f>VLOOKUP(H262,被动技能!$A:$E,5,FALSE)</f>
        <v>200256</v>
      </c>
      <c r="L262" s="1">
        <f>_xlfn.IFNA(VLOOKUP(I262,被动技能!$A:$E,5,FALSE),0)</f>
        <v>200257</v>
      </c>
      <c r="M262">
        <f t="shared" si="29"/>
        <v>48</v>
      </c>
      <c r="N262" s="1" t="s">
        <v>249</v>
      </c>
      <c r="O262" s="1">
        <f t="shared" si="30"/>
        <v>157</v>
      </c>
      <c r="P262" s="1" t="s">
        <v>250</v>
      </c>
      <c r="Q262" s="1" t="s">
        <v>250</v>
      </c>
    </row>
    <row r="263" spans="3:17" x14ac:dyDescent="0.15">
      <c r="C263" s="8" t="str">
        <f t="shared" si="23"/>
        <v>被动技能13</v>
      </c>
      <c r="D263" s="8">
        <f t="shared" si="26"/>
        <v>17</v>
      </c>
      <c r="E263" s="8">
        <f t="shared" si="27"/>
        <v>18</v>
      </c>
      <c r="F263" s="8">
        <f t="shared" si="28"/>
        <v>13</v>
      </c>
      <c r="H263" t="str">
        <f t="shared" si="24"/>
        <v>被动技能13等级17</v>
      </c>
      <c r="I263" t="str">
        <f t="shared" si="25"/>
        <v>被动技能13等级18</v>
      </c>
      <c r="J263" s="1">
        <v>257</v>
      </c>
      <c r="K263" s="1">
        <f>VLOOKUP(H263,被动技能!$A:$E,5,FALSE)</f>
        <v>200257</v>
      </c>
      <c r="L263" s="1">
        <f>_xlfn.IFNA(VLOOKUP(I263,被动技能!$A:$E,5,FALSE),0)</f>
        <v>200258</v>
      </c>
      <c r="M263">
        <f t="shared" si="29"/>
        <v>51</v>
      </c>
      <c r="N263" s="1" t="s">
        <v>249</v>
      </c>
      <c r="O263" s="1">
        <f t="shared" si="30"/>
        <v>158</v>
      </c>
      <c r="P263" s="1" t="s">
        <v>250</v>
      </c>
      <c r="Q263" s="1" t="s">
        <v>250</v>
      </c>
    </row>
    <row r="264" spans="3:17" x14ac:dyDescent="0.15">
      <c r="C264" s="8" t="str">
        <f t="shared" ref="C264:C327" si="31">C$4&amp;F264</f>
        <v>被动技能13</v>
      </c>
      <c r="D264" s="8">
        <f t="shared" si="26"/>
        <v>18</v>
      </c>
      <c r="E264" s="8">
        <f t="shared" si="27"/>
        <v>19</v>
      </c>
      <c r="F264" s="8">
        <f t="shared" si="28"/>
        <v>13</v>
      </c>
      <c r="H264" t="str">
        <f t="shared" ref="H264:H327" si="32">$C264&amp;D$6&amp;D264</f>
        <v>被动技能13等级18</v>
      </c>
      <c r="I264" t="str">
        <f t="shared" ref="I264:I327" si="33">$C264&amp;E$6&amp;E264</f>
        <v>被动技能13等级19</v>
      </c>
      <c r="J264" s="1">
        <v>258</v>
      </c>
      <c r="K264" s="1">
        <f>VLOOKUP(H264,被动技能!$A:$E,5,FALSE)</f>
        <v>200258</v>
      </c>
      <c r="L264" s="1">
        <f>_xlfn.IFNA(VLOOKUP(I264,被动技能!$A:$E,5,FALSE),0)</f>
        <v>200259</v>
      </c>
      <c r="M264">
        <f t="shared" si="29"/>
        <v>54</v>
      </c>
      <c r="N264" s="1" t="s">
        <v>249</v>
      </c>
      <c r="O264" s="1">
        <f t="shared" si="30"/>
        <v>159</v>
      </c>
      <c r="P264" s="1" t="s">
        <v>250</v>
      </c>
      <c r="Q264" s="1" t="s">
        <v>250</v>
      </c>
    </row>
    <row r="265" spans="3:17" x14ac:dyDescent="0.15">
      <c r="C265" s="8" t="str">
        <f t="shared" si="31"/>
        <v>被动技能13</v>
      </c>
      <c r="D265" s="8">
        <f t="shared" ref="D265:D328" si="34">IF(D264=D$5,1,D264+1)</f>
        <v>19</v>
      </c>
      <c r="E265" s="8">
        <f t="shared" ref="E265:E328" si="35">IF(E264=E$5,2,E264+1)</f>
        <v>20</v>
      </c>
      <c r="F265" s="8">
        <f t="shared" ref="F265:F328" si="36">IF(D265=1,F264+1,F264)</f>
        <v>13</v>
      </c>
      <c r="H265" t="str">
        <f t="shared" si="32"/>
        <v>被动技能13等级19</v>
      </c>
      <c r="I265" t="str">
        <f t="shared" si="33"/>
        <v>被动技能13等级20</v>
      </c>
      <c r="J265" s="1">
        <v>259</v>
      </c>
      <c r="K265" s="1">
        <f>VLOOKUP(H265,被动技能!$A:$E,5,FALSE)</f>
        <v>200259</v>
      </c>
      <c r="L265" s="1">
        <f>_xlfn.IFNA(VLOOKUP(I265,被动技能!$A:$E,5,FALSE),0)</f>
        <v>200260</v>
      </c>
      <c r="M265">
        <f t="shared" si="29"/>
        <v>57</v>
      </c>
      <c r="N265" s="1" t="s">
        <v>249</v>
      </c>
      <c r="O265" s="1">
        <f t="shared" si="30"/>
        <v>160</v>
      </c>
      <c r="P265" s="1" t="s">
        <v>250</v>
      </c>
      <c r="Q265" s="1" t="s">
        <v>250</v>
      </c>
    </row>
    <row r="266" spans="3:17" x14ac:dyDescent="0.15">
      <c r="C266" s="8" t="str">
        <f t="shared" si="31"/>
        <v>被动技能13</v>
      </c>
      <c r="D266" s="8">
        <f t="shared" si="34"/>
        <v>20</v>
      </c>
      <c r="E266" s="8">
        <f t="shared" si="35"/>
        <v>21</v>
      </c>
      <c r="F266" s="8">
        <f t="shared" si="36"/>
        <v>13</v>
      </c>
      <c r="H266" t="str">
        <f t="shared" si="32"/>
        <v>被动技能13等级20</v>
      </c>
      <c r="I266" t="str">
        <f t="shared" si="33"/>
        <v>被动技能13等级21</v>
      </c>
      <c r="J266" s="1">
        <v>260</v>
      </c>
      <c r="K266" s="1">
        <f>VLOOKUP(H266,被动技能!$A:$E,5,FALSE)</f>
        <v>200260</v>
      </c>
      <c r="L266" s="1">
        <f>_xlfn.IFNA(VLOOKUP(I266,被动技能!$A:$E,5,FALSE),0)</f>
        <v>0</v>
      </c>
      <c r="M266">
        <f t="shared" si="29"/>
        <v>60</v>
      </c>
      <c r="N266" s="1" t="s">
        <v>249</v>
      </c>
      <c r="O266" s="1">
        <f t="shared" si="30"/>
        <v>161</v>
      </c>
      <c r="P266" s="1" t="s">
        <v>250</v>
      </c>
      <c r="Q266" s="1" t="s">
        <v>250</v>
      </c>
    </row>
    <row r="267" spans="3:17" x14ac:dyDescent="0.15">
      <c r="C267" s="8" t="str">
        <f t="shared" si="31"/>
        <v>被动技能14</v>
      </c>
      <c r="D267" s="8">
        <f t="shared" si="34"/>
        <v>1</v>
      </c>
      <c r="E267" s="8">
        <f t="shared" si="35"/>
        <v>2</v>
      </c>
      <c r="F267" s="8">
        <f t="shared" si="36"/>
        <v>14</v>
      </c>
      <c r="H267" t="str">
        <f t="shared" si="32"/>
        <v>被动技能14等级1</v>
      </c>
      <c r="I267" t="str">
        <f t="shared" si="33"/>
        <v>被动技能14等级2</v>
      </c>
      <c r="J267" s="1">
        <v>261</v>
      </c>
      <c r="K267" s="1">
        <f>VLOOKUP(H267,被动技能!$A:$E,5,FALSE)</f>
        <v>200261</v>
      </c>
      <c r="L267" s="1">
        <f>_xlfn.IFNA(VLOOKUP(I267,被动技能!$A:$E,5,FALSE),0)</f>
        <v>200262</v>
      </c>
      <c r="M267">
        <f t="shared" si="29"/>
        <v>3</v>
      </c>
      <c r="N267" s="1" t="s">
        <v>249</v>
      </c>
      <c r="O267" s="1">
        <f t="shared" si="30"/>
        <v>162</v>
      </c>
      <c r="P267" s="1" t="s">
        <v>250</v>
      </c>
      <c r="Q267" s="1" t="s">
        <v>250</v>
      </c>
    </row>
    <row r="268" spans="3:17" x14ac:dyDescent="0.15">
      <c r="C268" s="8" t="str">
        <f t="shared" si="31"/>
        <v>被动技能14</v>
      </c>
      <c r="D268" s="8">
        <f t="shared" si="34"/>
        <v>2</v>
      </c>
      <c r="E268" s="8">
        <f t="shared" si="35"/>
        <v>3</v>
      </c>
      <c r="F268" s="8">
        <f t="shared" si="36"/>
        <v>14</v>
      </c>
      <c r="H268" t="str">
        <f t="shared" si="32"/>
        <v>被动技能14等级2</v>
      </c>
      <c r="I268" t="str">
        <f t="shared" si="33"/>
        <v>被动技能14等级3</v>
      </c>
      <c r="J268" s="1">
        <v>262</v>
      </c>
      <c r="K268" s="1">
        <f>VLOOKUP(H268,被动技能!$A:$E,5,FALSE)</f>
        <v>200262</v>
      </c>
      <c r="L268" s="1">
        <f>_xlfn.IFNA(VLOOKUP(I268,被动技能!$A:$E,5,FALSE),0)</f>
        <v>200263</v>
      </c>
      <c r="M268">
        <f t="shared" si="29"/>
        <v>6</v>
      </c>
      <c r="N268" s="1" t="s">
        <v>249</v>
      </c>
      <c r="O268" s="1">
        <f t="shared" si="30"/>
        <v>163</v>
      </c>
      <c r="P268" s="1" t="s">
        <v>250</v>
      </c>
      <c r="Q268" s="1" t="s">
        <v>250</v>
      </c>
    </row>
    <row r="269" spans="3:17" x14ac:dyDescent="0.15">
      <c r="C269" s="8" t="str">
        <f t="shared" si="31"/>
        <v>被动技能14</v>
      </c>
      <c r="D269" s="8">
        <f t="shared" si="34"/>
        <v>3</v>
      </c>
      <c r="E269" s="8">
        <f t="shared" si="35"/>
        <v>4</v>
      </c>
      <c r="F269" s="8">
        <f t="shared" si="36"/>
        <v>14</v>
      </c>
      <c r="H269" t="str">
        <f t="shared" si="32"/>
        <v>被动技能14等级3</v>
      </c>
      <c r="I269" t="str">
        <f t="shared" si="33"/>
        <v>被动技能14等级4</v>
      </c>
      <c r="J269" s="1">
        <v>263</v>
      </c>
      <c r="K269" s="1">
        <f>VLOOKUP(H269,被动技能!$A:$E,5,FALSE)</f>
        <v>200263</v>
      </c>
      <c r="L269" s="1">
        <f>_xlfn.IFNA(VLOOKUP(I269,被动技能!$A:$E,5,FALSE),0)</f>
        <v>200264</v>
      </c>
      <c r="M269">
        <f t="shared" si="29"/>
        <v>9</v>
      </c>
      <c r="N269" s="1" t="s">
        <v>249</v>
      </c>
      <c r="O269" s="1">
        <f t="shared" si="30"/>
        <v>164</v>
      </c>
      <c r="P269" s="1" t="s">
        <v>250</v>
      </c>
      <c r="Q269" s="1" t="s">
        <v>250</v>
      </c>
    </row>
    <row r="270" spans="3:17" x14ac:dyDescent="0.15">
      <c r="C270" s="8" t="str">
        <f t="shared" si="31"/>
        <v>被动技能14</v>
      </c>
      <c r="D270" s="8">
        <f t="shared" si="34"/>
        <v>4</v>
      </c>
      <c r="E270" s="8">
        <f t="shared" si="35"/>
        <v>5</v>
      </c>
      <c r="F270" s="8">
        <f t="shared" si="36"/>
        <v>14</v>
      </c>
      <c r="H270" t="str">
        <f t="shared" si="32"/>
        <v>被动技能14等级4</v>
      </c>
      <c r="I270" t="str">
        <f t="shared" si="33"/>
        <v>被动技能14等级5</v>
      </c>
      <c r="J270" s="1">
        <v>264</v>
      </c>
      <c r="K270" s="1">
        <f>VLOOKUP(H270,被动技能!$A:$E,5,FALSE)</f>
        <v>200264</v>
      </c>
      <c r="L270" s="1">
        <f>_xlfn.IFNA(VLOOKUP(I270,被动技能!$A:$E,5,FALSE),0)</f>
        <v>200265</v>
      </c>
      <c r="M270">
        <f t="shared" si="29"/>
        <v>12</v>
      </c>
      <c r="N270" s="1" t="s">
        <v>249</v>
      </c>
      <c r="O270" s="1">
        <f t="shared" si="30"/>
        <v>165</v>
      </c>
      <c r="P270" s="1" t="s">
        <v>250</v>
      </c>
      <c r="Q270" s="1" t="s">
        <v>250</v>
      </c>
    </row>
    <row r="271" spans="3:17" x14ac:dyDescent="0.15">
      <c r="C271" s="8" t="str">
        <f t="shared" si="31"/>
        <v>被动技能14</v>
      </c>
      <c r="D271" s="8">
        <f t="shared" si="34"/>
        <v>5</v>
      </c>
      <c r="E271" s="8">
        <f t="shared" si="35"/>
        <v>6</v>
      </c>
      <c r="F271" s="8">
        <f t="shared" si="36"/>
        <v>14</v>
      </c>
      <c r="H271" t="str">
        <f t="shared" si="32"/>
        <v>被动技能14等级5</v>
      </c>
      <c r="I271" t="str">
        <f t="shared" si="33"/>
        <v>被动技能14等级6</v>
      </c>
      <c r="J271" s="1">
        <v>265</v>
      </c>
      <c r="K271" s="1">
        <f>VLOOKUP(H271,被动技能!$A:$E,5,FALSE)</f>
        <v>200265</v>
      </c>
      <c r="L271" s="1">
        <f>_xlfn.IFNA(VLOOKUP(I271,被动技能!$A:$E,5,FALSE),0)</f>
        <v>200266</v>
      </c>
      <c r="M271">
        <f t="shared" si="29"/>
        <v>15</v>
      </c>
      <c r="N271" s="1" t="s">
        <v>249</v>
      </c>
      <c r="O271" s="1">
        <f t="shared" si="30"/>
        <v>166</v>
      </c>
      <c r="P271" s="1" t="s">
        <v>250</v>
      </c>
      <c r="Q271" s="1" t="s">
        <v>250</v>
      </c>
    </row>
    <row r="272" spans="3:17" x14ac:dyDescent="0.15">
      <c r="C272" s="8" t="str">
        <f t="shared" si="31"/>
        <v>被动技能14</v>
      </c>
      <c r="D272" s="8">
        <f t="shared" si="34"/>
        <v>6</v>
      </c>
      <c r="E272" s="8">
        <f t="shared" si="35"/>
        <v>7</v>
      </c>
      <c r="F272" s="8">
        <f t="shared" si="36"/>
        <v>14</v>
      </c>
      <c r="H272" t="str">
        <f t="shared" si="32"/>
        <v>被动技能14等级6</v>
      </c>
      <c r="I272" t="str">
        <f t="shared" si="33"/>
        <v>被动技能14等级7</v>
      </c>
      <c r="J272" s="1">
        <v>266</v>
      </c>
      <c r="K272" s="1">
        <f>VLOOKUP(H272,被动技能!$A:$E,5,FALSE)</f>
        <v>200266</v>
      </c>
      <c r="L272" s="1">
        <f>_xlfn.IFNA(VLOOKUP(I272,被动技能!$A:$E,5,FALSE),0)</f>
        <v>200267</v>
      </c>
      <c r="M272">
        <f t="shared" si="29"/>
        <v>18</v>
      </c>
      <c r="N272" s="1" t="s">
        <v>249</v>
      </c>
      <c r="O272" s="1">
        <f t="shared" si="30"/>
        <v>167</v>
      </c>
      <c r="P272" s="1" t="s">
        <v>250</v>
      </c>
      <c r="Q272" s="1" t="s">
        <v>250</v>
      </c>
    </row>
    <row r="273" spans="3:17" x14ac:dyDescent="0.15">
      <c r="C273" s="8" t="str">
        <f t="shared" si="31"/>
        <v>被动技能14</v>
      </c>
      <c r="D273" s="8">
        <f t="shared" si="34"/>
        <v>7</v>
      </c>
      <c r="E273" s="8">
        <f t="shared" si="35"/>
        <v>8</v>
      </c>
      <c r="F273" s="8">
        <f t="shared" si="36"/>
        <v>14</v>
      </c>
      <c r="H273" t="str">
        <f t="shared" si="32"/>
        <v>被动技能14等级7</v>
      </c>
      <c r="I273" t="str">
        <f t="shared" si="33"/>
        <v>被动技能14等级8</v>
      </c>
      <c r="J273" s="1">
        <v>267</v>
      </c>
      <c r="K273" s="1">
        <f>VLOOKUP(H273,被动技能!$A:$E,5,FALSE)</f>
        <v>200267</v>
      </c>
      <c r="L273" s="1">
        <f>_xlfn.IFNA(VLOOKUP(I273,被动技能!$A:$E,5,FALSE),0)</f>
        <v>200268</v>
      </c>
      <c r="M273">
        <f t="shared" si="29"/>
        <v>21</v>
      </c>
      <c r="N273" s="1" t="s">
        <v>249</v>
      </c>
      <c r="O273" s="1">
        <f t="shared" si="30"/>
        <v>168</v>
      </c>
      <c r="P273" s="1" t="s">
        <v>250</v>
      </c>
      <c r="Q273" s="1" t="s">
        <v>250</v>
      </c>
    </row>
    <row r="274" spans="3:17" x14ac:dyDescent="0.15">
      <c r="C274" s="8" t="str">
        <f t="shared" si="31"/>
        <v>被动技能14</v>
      </c>
      <c r="D274" s="8">
        <f t="shared" si="34"/>
        <v>8</v>
      </c>
      <c r="E274" s="8">
        <f t="shared" si="35"/>
        <v>9</v>
      </c>
      <c r="F274" s="8">
        <f t="shared" si="36"/>
        <v>14</v>
      </c>
      <c r="H274" t="str">
        <f t="shared" si="32"/>
        <v>被动技能14等级8</v>
      </c>
      <c r="I274" t="str">
        <f t="shared" si="33"/>
        <v>被动技能14等级9</v>
      </c>
      <c r="J274" s="1">
        <v>268</v>
      </c>
      <c r="K274" s="1">
        <f>VLOOKUP(H274,被动技能!$A:$E,5,FALSE)</f>
        <v>200268</v>
      </c>
      <c r="L274" s="1">
        <f>_xlfn.IFNA(VLOOKUP(I274,被动技能!$A:$E,5,FALSE),0)</f>
        <v>200269</v>
      </c>
      <c r="M274">
        <f t="shared" si="29"/>
        <v>24</v>
      </c>
      <c r="N274" s="1" t="s">
        <v>249</v>
      </c>
      <c r="O274" s="1">
        <f t="shared" si="30"/>
        <v>169</v>
      </c>
      <c r="P274" s="1" t="s">
        <v>250</v>
      </c>
      <c r="Q274" s="1" t="s">
        <v>250</v>
      </c>
    </row>
    <row r="275" spans="3:17" x14ac:dyDescent="0.15">
      <c r="C275" s="8" t="str">
        <f t="shared" si="31"/>
        <v>被动技能14</v>
      </c>
      <c r="D275" s="8">
        <f t="shared" si="34"/>
        <v>9</v>
      </c>
      <c r="E275" s="8">
        <f t="shared" si="35"/>
        <v>10</v>
      </c>
      <c r="F275" s="8">
        <f t="shared" si="36"/>
        <v>14</v>
      </c>
      <c r="H275" t="str">
        <f t="shared" si="32"/>
        <v>被动技能14等级9</v>
      </c>
      <c r="I275" t="str">
        <f t="shared" si="33"/>
        <v>被动技能14等级10</v>
      </c>
      <c r="J275" s="1">
        <v>269</v>
      </c>
      <c r="K275" s="1">
        <f>VLOOKUP(H275,被动技能!$A:$E,5,FALSE)</f>
        <v>200269</v>
      </c>
      <c r="L275" s="1">
        <f>_xlfn.IFNA(VLOOKUP(I275,被动技能!$A:$E,5,FALSE),0)</f>
        <v>200270</v>
      </c>
      <c r="M275">
        <f t="shared" si="29"/>
        <v>27</v>
      </c>
      <c r="N275" s="1" t="s">
        <v>249</v>
      </c>
      <c r="O275" s="1">
        <f t="shared" si="30"/>
        <v>170</v>
      </c>
      <c r="P275" s="1" t="s">
        <v>250</v>
      </c>
      <c r="Q275" s="1" t="s">
        <v>250</v>
      </c>
    </row>
    <row r="276" spans="3:17" x14ac:dyDescent="0.15">
      <c r="C276" s="8" t="str">
        <f t="shared" si="31"/>
        <v>被动技能14</v>
      </c>
      <c r="D276" s="8">
        <f t="shared" si="34"/>
        <v>10</v>
      </c>
      <c r="E276" s="8">
        <f t="shared" si="35"/>
        <v>11</v>
      </c>
      <c r="F276" s="8">
        <f t="shared" si="36"/>
        <v>14</v>
      </c>
      <c r="H276" t="str">
        <f t="shared" si="32"/>
        <v>被动技能14等级10</v>
      </c>
      <c r="I276" t="str">
        <f t="shared" si="33"/>
        <v>被动技能14等级11</v>
      </c>
      <c r="J276" s="1">
        <v>270</v>
      </c>
      <c r="K276" s="1">
        <f>VLOOKUP(H276,被动技能!$A:$E,5,FALSE)</f>
        <v>200270</v>
      </c>
      <c r="L276" s="1">
        <f>_xlfn.IFNA(VLOOKUP(I276,被动技能!$A:$E,5,FALSE),0)</f>
        <v>200271</v>
      </c>
      <c r="M276">
        <f t="shared" si="29"/>
        <v>30</v>
      </c>
      <c r="N276" s="1" t="s">
        <v>249</v>
      </c>
      <c r="O276" s="1">
        <f t="shared" si="30"/>
        <v>171</v>
      </c>
      <c r="P276" s="1" t="s">
        <v>250</v>
      </c>
      <c r="Q276" s="1" t="s">
        <v>250</v>
      </c>
    </row>
    <row r="277" spans="3:17" x14ac:dyDescent="0.15">
      <c r="C277" s="8" t="str">
        <f t="shared" si="31"/>
        <v>被动技能14</v>
      </c>
      <c r="D277" s="8">
        <f t="shared" si="34"/>
        <v>11</v>
      </c>
      <c r="E277" s="8">
        <f t="shared" si="35"/>
        <v>12</v>
      </c>
      <c r="F277" s="8">
        <f t="shared" si="36"/>
        <v>14</v>
      </c>
      <c r="H277" t="str">
        <f t="shared" si="32"/>
        <v>被动技能14等级11</v>
      </c>
      <c r="I277" t="str">
        <f t="shared" si="33"/>
        <v>被动技能14等级12</v>
      </c>
      <c r="J277" s="1">
        <v>271</v>
      </c>
      <c r="K277" s="1">
        <f>VLOOKUP(H277,被动技能!$A:$E,5,FALSE)</f>
        <v>200271</v>
      </c>
      <c r="L277" s="1">
        <f>_xlfn.IFNA(VLOOKUP(I277,被动技能!$A:$E,5,FALSE),0)</f>
        <v>200272</v>
      </c>
      <c r="M277">
        <f t="shared" si="29"/>
        <v>33</v>
      </c>
      <c r="N277" s="1" t="s">
        <v>249</v>
      </c>
      <c r="O277" s="1">
        <f t="shared" si="30"/>
        <v>172</v>
      </c>
      <c r="P277" s="1" t="s">
        <v>250</v>
      </c>
      <c r="Q277" s="1" t="s">
        <v>250</v>
      </c>
    </row>
    <row r="278" spans="3:17" x14ac:dyDescent="0.15">
      <c r="C278" s="8" t="str">
        <f t="shared" si="31"/>
        <v>被动技能14</v>
      </c>
      <c r="D278" s="8">
        <f t="shared" si="34"/>
        <v>12</v>
      </c>
      <c r="E278" s="8">
        <f t="shared" si="35"/>
        <v>13</v>
      </c>
      <c r="F278" s="8">
        <f t="shared" si="36"/>
        <v>14</v>
      </c>
      <c r="H278" t="str">
        <f t="shared" si="32"/>
        <v>被动技能14等级12</v>
      </c>
      <c r="I278" t="str">
        <f t="shared" si="33"/>
        <v>被动技能14等级13</v>
      </c>
      <c r="J278" s="1">
        <v>272</v>
      </c>
      <c r="K278" s="1">
        <f>VLOOKUP(H278,被动技能!$A:$E,5,FALSE)</f>
        <v>200272</v>
      </c>
      <c r="L278" s="1">
        <f>_xlfn.IFNA(VLOOKUP(I278,被动技能!$A:$E,5,FALSE),0)</f>
        <v>200273</v>
      </c>
      <c r="M278">
        <f t="shared" si="29"/>
        <v>36</v>
      </c>
      <c r="N278" s="1" t="s">
        <v>249</v>
      </c>
      <c r="O278" s="1">
        <f t="shared" si="30"/>
        <v>173</v>
      </c>
      <c r="P278" s="1" t="s">
        <v>250</v>
      </c>
      <c r="Q278" s="1" t="s">
        <v>250</v>
      </c>
    </row>
    <row r="279" spans="3:17" x14ac:dyDescent="0.15">
      <c r="C279" s="8" t="str">
        <f t="shared" si="31"/>
        <v>被动技能14</v>
      </c>
      <c r="D279" s="8">
        <f t="shared" si="34"/>
        <v>13</v>
      </c>
      <c r="E279" s="8">
        <f t="shared" si="35"/>
        <v>14</v>
      </c>
      <c r="F279" s="8">
        <f t="shared" si="36"/>
        <v>14</v>
      </c>
      <c r="H279" t="str">
        <f t="shared" si="32"/>
        <v>被动技能14等级13</v>
      </c>
      <c r="I279" t="str">
        <f t="shared" si="33"/>
        <v>被动技能14等级14</v>
      </c>
      <c r="J279" s="1">
        <v>273</v>
      </c>
      <c r="K279" s="1">
        <f>VLOOKUP(H279,被动技能!$A:$E,5,FALSE)</f>
        <v>200273</v>
      </c>
      <c r="L279" s="1">
        <f>_xlfn.IFNA(VLOOKUP(I279,被动技能!$A:$E,5,FALSE),0)</f>
        <v>200274</v>
      </c>
      <c r="M279">
        <f t="shared" si="29"/>
        <v>39</v>
      </c>
      <c r="N279" s="1" t="s">
        <v>249</v>
      </c>
      <c r="O279" s="1">
        <f t="shared" si="30"/>
        <v>174</v>
      </c>
      <c r="P279" s="1" t="s">
        <v>250</v>
      </c>
      <c r="Q279" s="1" t="s">
        <v>250</v>
      </c>
    </row>
    <row r="280" spans="3:17" x14ac:dyDescent="0.15">
      <c r="C280" s="8" t="str">
        <f t="shared" si="31"/>
        <v>被动技能14</v>
      </c>
      <c r="D280" s="8">
        <f t="shared" si="34"/>
        <v>14</v>
      </c>
      <c r="E280" s="8">
        <f t="shared" si="35"/>
        <v>15</v>
      </c>
      <c r="F280" s="8">
        <f t="shared" si="36"/>
        <v>14</v>
      </c>
      <c r="H280" t="str">
        <f t="shared" si="32"/>
        <v>被动技能14等级14</v>
      </c>
      <c r="I280" t="str">
        <f t="shared" si="33"/>
        <v>被动技能14等级15</v>
      </c>
      <c r="J280" s="1">
        <v>274</v>
      </c>
      <c r="K280" s="1">
        <f>VLOOKUP(H280,被动技能!$A:$E,5,FALSE)</f>
        <v>200274</v>
      </c>
      <c r="L280" s="1">
        <f>_xlfn.IFNA(VLOOKUP(I280,被动技能!$A:$E,5,FALSE),0)</f>
        <v>200275</v>
      </c>
      <c r="M280">
        <f t="shared" si="29"/>
        <v>42</v>
      </c>
      <c r="N280" s="1" t="s">
        <v>249</v>
      </c>
      <c r="O280" s="1">
        <f t="shared" si="30"/>
        <v>175</v>
      </c>
      <c r="P280" s="1" t="s">
        <v>250</v>
      </c>
      <c r="Q280" s="1" t="s">
        <v>250</v>
      </c>
    </row>
    <row r="281" spans="3:17" x14ac:dyDescent="0.15">
      <c r="C281" s="8" t="str">
        <f t="shared" si="31"/>
        <v>被动技能14</v>
      </c>
      <c r="D281" s="8">
        <f t="shared" si="34"/>
        <v>15</v>
      </c>
      <c r="E281" s="8">
        <f t="shared" si="35"/>
        <v>16</v>
      </c>
      <c r="F281" s="8">
        <f t="shared" si="36"/>
        <v>14</v>
      </c>
      <c r="H281" t="str">
        <f t="shared" si="32"/>
        <v>被动技能14等级15</v>
      </c>
      <c r="I281" t="str">
        <f t="shared" si="33"/>
        <v>被动技能14等级16</v>
      </c>
      <c r="J281" s="1">
        <v>275</v>
      </c>
      <c r="K281" s="1">
        <f>VLOOKUP(H281,被动技能!$A:$E,5,FALSE)</f>
        <v>200275</v>
      </c>
      <c r="L281" s="1">
        <f>_xlfn.IFNA(VLOOKUP(I281,被动技能!$A:$E,5,FALSE),0)</f>
        <v>200276</v>
      </c>
      <c r="M281">
        <f t="shared" si="29"/>
        <v>45</v>
      </c>
      <c r="N281" s="1" t="s">
        <v>249</v>
      </c>
      <c r="O281" s="1">
        <f t="shared" si="30"/>
        <v>176</v>
      </c>
      <c r="P281" s="1" t="s">
        <v>250</v>
      </c>
      <c r="Q281" s="1" t="s">
        <v>250</v>
      </c>
    </row>
    <row r="282" spans="3:17" x14ac:dyDescent="0.15">
      <c r="C282" s="8" t="str">
        <f t="shared" si="31"/>
        <v>被动技能14</v>
      </c>
      <c r="D282" s="8">
        <f t="shared" si="34"/>
        <v>16</v>
      </c>
      <c r="E282" s="8">
        <f t="shared" si="35"/>
        <v>17</v>
      </c>
      <c r="F282" s="8">
        <f t="shared" si="36"/>
        <v>14</v>
      </c>
      <c r="H282" t="str">
        <f t="shared" si="32"/>
        <v>被动技能14等级16</v>
      </c>
      <c r="I282" t="str">
        <f t="shared" si="33"/>
        <v>被动技能14等级17</v>
      </c>
      <c r="J282" s="1">
        <v>276</v>
      </c>
      <c r="K282" s="1">
        <f>VLOOKUP(H282,被动技能!$A:$E,5,FALSE)</f>
        <v>200276</v>
      </c>
      <c r="L282" s="1">
        <f>_xlfn.IFNA(VLOOKUP(I282,被动技能!$A:$E,5,FALSE),0)</f>
        <v>200277</v>
      </c>
      <c r="M282">
        <f t="shared" si="29"/>
        <v>48</v>
      </c>
      <c r="N282" s="1" t="s">
        <v>249</v>
      </c>
      <c r="O282" s="1">
        <f t="shared" si="30"/>
        <v>177</v>
      </c>
      <c r="P282" s="1" t="s">
        <v>250</v>
      </c>
      <c r="Q282" s="1" t="s">
        <v>250</v>
      </c>
    </row>
    <row r="283" spans="3:17" x14ac:dyDescent="0.15">
      <c r="C283" s="8" t="str">
        <f t="shared" si="31"/>
        <v>被动技能14</v>
      </c>
      <c r="D283" s="8">
        <f t="shared" si="34"/>
        <v>17</v>
      </c>
      <c r="E283" s="8">
        <f t="shared" si="35"/>
        <v>18</v>
      </c>
      <c r="F283" s="8">
        <f t="shared" si="36"/>
        <v>14</v>
      </c>
      <c r="H283" t="str">
        <f t="shared" si="32"/>
        <v>被动技能14等级17</v>
      </c>
      <c r="I283" t="str">
        <f t="shared" si="33"/>
        <v>被动技能14等级18</v>
      </c>
      <c r="J283" s="1">
        <v>277</v>
      </c>
      <c r="K283" s="1">
        <f>VLOOKUP(H283,被动技能!$A:$E,5,FALSE)</f>
        <v>200277</v>
      </c>
      <c r="L283" s="1">
        <f>_xlfn.IFNA(VLOOKUP(I283,被动技能!$A:$E,5,FALSE),0)</f>
        <v>200278</v>
      </c>
      <c r="M283">
        <f t="shared" si="29"/>
        <v>51</v>
      </c>
      <c r="N283" s="1" t="s">
        <v>249</v>
      </c>
      <c r="O283" s="1">
        <f t="shared" si="30"/>
        <v>178</v>
      </c>
      <c r="P283" s="1" t="s">
        <v>250</v>
      </c>
      <c r="Q283" s="1" t="s">
        <v>250</v>
      </c>
    </row>
    <row r="284" spans="3:17" x14ac:dyDescent="0.15">
      <c r="C284" s="8" t="str">
        <f t="shared" si="31"/>
        <v>被动技能14</v>
      </c>
      <c r="D284" s="8">
        <f t="shared" si="34"/>
        <v>18</v>
      </c>
      <c r="E284" s="8">
        <f t="shared" si="35"/>
        <v>19</v>
      </c>
      <c r="F284" s="8">
        <f t="shared" si="36"/>
        <v>14</v>
      </c>
      <c r="H284" t="str">
        <f t="shared" si="32"/>
        <v>被动技能14等级18</v>
      </c>
      <c r="I284" t="str">
        <f t="shared" si="33"/>
        <v>被动技能14等级19</v>
      </c>
      <c r="J284" s="1">
        <v>278</v>
      </c>
      <c r="K284" s="1">
        <f>VLOOKUP(H284,被动技能!$A:$E,5,FALSE)</f>
        <v>200278</v>
      </c>
      <c r="L284" s="1">
        <f>_xlfn.IFNA(VLOOKUP(I284,被动技能!$A:$E,5,FALSE),0)</f>
        <v>200279</v>
      </c>
      <c r="M284">
        <f t="shared" ref="M284:M347" si="37">M264</f>
        <v>54</v>
      </c>
      <c r="N284" s="1" t="s">
        <v>249</v>
      </c>
      <c r="O284" s="1">
        <f t="shared" si="30"/>
        <v>179</v>
      </c>
      <c r="P284" s="1" t="s">
        <v>250</v>
      </c>
      <c r="Q284" s="1" t="s">
        <v>250</v>
      </c>
    </row>
    <row r="285" spans="3:17" x14ac:dyDescent="0.15">
      <c r="C285" s="8" t="str">
        <f t="shared" si="31"/>
        <v>被动技能14</v>
      </c>
      <c r="D285" s="8">
        <f t="shared" si="34"/>
        <v>19</v>
      </c>
      <c r="E285" s="8">
        <f t="shared" si="35"/>
        <v>20</v>
      </c>
      <c r="F285" s="8">
        <f t="shared" si="36"/>
        <v>14</v>
      </c>
      <c r="H285" t="str">
        <f t="shared" si="32"/>
        <v>被动技能14等级19</v>
      </c>
      <c r="I285" t="str">
        <f t="shared" si="33"/>
        <v>被动技能14等级20</v>
      </c>
      <c r="J285" s="1">
        <v>279</v>
      </c>
      <c r="K285" s="1">
        <f>VLOOKUP(H285,被动技能!$A:$E,5,FALSE)</f>
        <v>200279</v>
      </c>
      <c r="L285" s="1">
        <f>_xlfn.IFNA(VLOOKUP(I285,被动技能!$A:$E,5,FALSE),0)</f>
        <v>200280</v>
      </c>
      <c r="M285">
        <f t="shared" si="37"/>
        <v>57</v>
      </c>
      <c r="N285" s="1" t="s">
        <v>249</v>
      </c>
      <c r="O285" s="1">
        <f t="shared" si="30"/>
        <v>180</v>
      </c>
      <c r="P285" s="1" t="s">
        <v>250</v>
      </c>
      <c r="Q285" s="1" t="s">
        <v>250</v>
      </c>
    </row>
    <row r="286" spans="3:17" x14ac:dyDescent="0.15">
      <c r="C286" s="8" t="str">
        <f t="shared" si="31"/>
        <v>被动技能14</v>
      </c>
      <c r="D286" s="8">
        <f t="shared" si="34"/>
        <v>20</v>
      </c>
      <c r="E286" s="8">
        <f t="shared" si="35"/>
        <v>21</v>
      </c>
      <c r="F286" s="8">
        <f t="shared" si="36"/>
        <v>14</v>
      </c>
      <c r="H286" t="str">
        <f t="shared" si="32"/>
        <v>被动技能14等级20</v>
      </c>
      <c r="I286" t="str">
        <f t="shared" si="33"/>
        <v>被动技能14等级21</v>
      </c>
      <c r="J286" s="1">
        <v>280</v>
      </c>
      <c r="K286" s="1">
        <f>VLOOKUP(H286,被动技能!$A:$E,5,FALSE)</f>
        <v>200280</v>
      </c>
      <c r="L286" s="1">
        <f>_xlfn.IFNA(VLOOKUP(I286,被动技能!$A:$E,5,FALSE),0)</f>
        <v>0</v>
      </c>
      <c r="M286">
        <f t="shared" si="37"/>
        <v>60</v>
      </c>
      <c r="N286" s="1" t="s">
        <v>249</v>
      </c>
      <c r="O286" s="1">
        <f t="shared" si="30"/>
        <v>181</v>
      </c>
      <c r="P286" s="1" t="s">
        <v>250</v>
      </c>
      <c r="Q286" s="1" t="s">
        <v>250</v>
      </c>
    </row>
    <row r="287" spans="3:17" x14ac:dyDescent="0.15">
      <c r="C287" s="8" t="str">
        <f t="shared" si="31"/>
        <v>被动技能15</v>
      </c>
      <c r="D287" s="8">
        <f t="shared" si="34"/>
        <v>1</v>
      </c>
      <c r="E287" s="8">
        <f t="shared" si="35"/>
        <v>2</v>
      </c>
      <c r="F287" s="8">
        <f t="shared" si="36"/>
        <v>15</v>
      </c>
      <c r="H287" t="str">
        <f t="shared" si="32"/>
        <v>被动技能15等级1</v>
      </c>
      <c r="I287" t="str">
        <f t="shared" si="33"/>
        <v>被动技能15等级2</v>
      </c>
      <c r="J287" s="1">
        <v>281</v>
      </c>
      <c r="K287" s="1">
        <f>VLOOKUP(H287,被动技能!$A:$E,5,FALSE)</f>
        <v>200281</v>
      </c>
      <c r="L287" s="1">
        <f>_xlfn.IFNA(VLOOKUP(I287,被动技能!$A:$E,5,FALSE),0)</f>
        <v>200282</v>
      </c>
      <c r="M287">
        <f t="shared" si="37"/>
        <v>3</v>
      </c>
      <c r="N287" s="1" t="s">
        <v>249</v>
      </c>
      <c r="O287" s="1">
        <f t="shared" si="30"/>
        <v>182</v>
      </c>
      <c r="P287" s="1" t="s">
        <v>250</v>
      </c>
      <c r="Q287" s="1" t="s">
        <v>250</v>
      </c>
    </row>
    <row r="288" spans="3:17" x14ac:dyDescent="0.15">
      <c r="C288" s="8" t="str">
        <f t="shared" si="31"/>
        <v>被动技能15</v>
      </c>
      <c r="D288" s="8">
        <f t="shared" si="34"/>
        <v>2</v>
      </c>
      <c r="E288" s="8">
        <f t="shared" si="35"/>
        <v>3</v>
      </c>
      <c r="F288" s="8">
        <f t="shared" si="36"/>
        <v>15</v>
      </c>
      <c r="H288" t="str">
        <f t="shared" si="32"/>
        <v>被动技能15等级2</v>
      </c>
      <c r="I288" t="str">
        <f t="shared" si="33"/>
        <v>被动技能15等级3</v>
      </c>
      <c r="J288" s="1">
        <v>282</v>
      </c>
      <c r="K288" s="1">
        <f>VLOOKUP(H288,被动技能!$A:$E,5,FALSE)</f>
        <v>200282</v>
      </c>
      <c r="L288" s="1">
        <f>_xlfn.IFNA(VLOOKUP(I288,被动技能!$A:$E,5,FALSE),0)</f>
        <v>200283</v>
      </c>
      <c r="M288">
        <f t="shared" si="37"/>
        <v>6</v>
      </c>
      <c r="N288" s="1" t="s">
        <v>249</v>
      </c>
      <c r="O288" s="1">
        <f t="shared" si="30"/>
        <v>183</v>
      </c>
      <c r="P288" s="1" t="s">
        <v>250</v>
      </c>
      <c r="Q288" s="1" t="s">
        <v>250</v>
      </c>
    </row>
    <row r="289" spans="3:17" x14ac:dyDescent="0.15">
      <c r="C289" s="8" t="str">
        <f t="shared" si="31"/>
        <v>被动技能15</v>
      </c>
      <c r="D289" s="8">
        <f t="shared" si="34"/>
        <v>3</v>
      </c>
      <c r="E289" s="8">
        <f t="shared" si="35"/>
        <v>4</v>
      </c>
      <c r="F289" s="8">
        <f t="shared" si="36"/>
        <v>15</v>
      </c>
      <c r="H289" t="str">
        <f t="shared" si="32"/>
        <v>被动技能15等级3</v>
      </c>
      <c r="I289" t="str">
        <f t="shared" si="33"/>
        <v>被动技能15等级4</v>
      </c>
      <c r="J289" s="1">
        <v>283</v>
      </c>
      <c r="K289" s="1">
        <f>VLOOKUP(H289,被动技能!$A:$E,5,FALSE)</f>
        <v>200283</v>
      </c>
      <c r="L289" s="1">
        <f>_xlfn.IFNA(VLOOKUP(I289,被动技能!$A:$E,5,FALSE),0)</f>
        <v>200284</v>
      </c>
      <c r="M289">
        <f t="shared" si="37"/>
        <v>9</v>
      </c>
      <c r="N289" s="1" t="s">
        <v>249</v>
      </c>
      <c r="O289" s="1">
        <f t="shared" si="30"/>
        <v>184</v>
      </c>
      <c r="P289" s="1" t="s">
        <v>250</v>
      </c>
      <c r="Q289" s="1" t="s">
        <v>250</v>
      </c>
    </row>
    <row r="290" spans="3:17" x14ac:dyDescent="0.15">
      <c r="C290" s="8" t="str">
        <f t="shared" si="31"/>
        <v>被动技能15</v>
      </c>
      <c r="D290" s="8">
        <f t="shared" si="34"/>
        <v>4</v>
      </c>
      <c r="E290" s="8">
        <f t="shared" si="35"/>
        <v>5</v>
      </c>
      <c r="F290" s="8">
        <f t="shared" si="36"/>
        <v>15</v>
      </c>
      <c r="H290" t="str">
        <f t="shared" si="32"/>
        <v>被动技能15等级4</v>
      </c>
      <c r="I290" t="str">
        <f t="shared" si="33"/>
        <v>被动技能15等级5</v>
      </c>
      <c r="J290" s="1">
        <v>284</v>
      </c>
      <c r="K290" s="1">
        <f>VLOOKUP(H290,被动技能!$A:$E,5,FALSE)</f>
        <v>200284</v>
      </c>
      <c r="L290" s="1">
        <f>_xlfn.IFNA(VLOOKUP(I290,被动技能!$A:$E,5,FALSE),0)</f>
        <v>200285</v>
      </c>
      <c r="M290">
        <f t="shared" si="37"/>
        <v>12</v>
      </c>
      <c r="N290" s="1" t="s">
        <v>249</v>
      </c>
      <c r="O290" s="1">
        <f t="shared" si="30"/>
        <v>185</v>
      </c>
      <c r="P290" s="1" t="s">
        <v>250</v>
      </c>
      <c r="Q290" s="1" t="s">
        <v>250</v>
      </c>
    </row>
    <row r="291" spans="3:17" x14ac:dyDescent="0.15">
      <c r="C291" s="8" t="str">
        <f t="shared" si="31"/>
        <v>被动技能15</v>
      </c>
      <c r="D291" s="8">
        <f t="shared" si="34"/>
        <v>5</v>
      </c>
      <c r="E291" s="8">
        <f t="shared" si="35"/>
        <v>6</v>
      </c>
      <c r="F291" s="8">
        <f t="shared" si="36"/>
        <v>15</v>
      </c>
      <c r="H291" t="str">
        <f t="shared" si="32"/>
        <v>被动技能15等级5</v>
      </c>
      <c r="I291" t="str">
        <f t="shared" si="33"/>
        <v>被动技能15等级6</v>
      </c>
      <c r="J291" s="1">
        <v>285</v>
      </c>
      <c r="K291" s="1">
        <f>VLOOKUP(H291,被动技能!$A:$E,5,FALSE)</f>
        <v>200285</v>
      </c>
      <c r="L291" s="1">
        <f>_xlfn.IFNA(VLOOKUP(I291,被动技能!$A:$E,5,FALSE),0)</f>
        <v>200286</v>
      </c>
      <c r="M291">
        <f t="shared" si="37"/>
        <v>15</v>
      </c>
      <c r="N291" s="1" t="s">
        <v>249</v>
      </c>
      <c r="O291" s="1">
        <f t="shared" si="30"/>
        <v>186</v>
      </c>
      <c r="P291" s="1" t="s">
        <v>250</v>
      </c>
      <c r="Q291" s="1" t="s">
        <v>250</v>
      </c>
    </row>
    <row r="292" spans="3:17" x14ac:dyDescent="0.15">
      <c r="C292" s="8" t="str">
        <f t="shared" si="31"/>
        <v>被动技能15</v>
      </c>
      <c r="D292" s="8">
        <f t="shared" si="34"/>
        <v>6</v>
      </c>
      <c r="E292" s="8">
        <f t="shared" si="35"/>
        <v>7</v>
      </c>
      <c r="F292" s="8">
        <f t="shared" si="36"/>
        <v>15</v>
      </c>
      <c r="H292" t="str">
        <f t="shared" si="32"/>
        <v>被动技能15等级6</v>
      </c>
      <c r="I292" t="str">
        <f t="shared" si="33"/>
        <v>被动技能15等级7</v>
      </c>
      <c r="J292" s="1">
        <v>286</v>
      </c>
      <c r="K292" s="1">
        <f>VLOOKUP(H292,被动技能!$A:$E,5,FALSE)</f>
        <v>200286</v>
      </c>
      <c r="L292" s="1">
        <f>_xlfn.IFNA(VLOOKUP(I292,被动技能!$A:$E,5,FALSE),0)</f>
        <v>200287</v>
      </c>
      <c r="M292">
        <f t="shared" si="37"/>
        <v>18</v>
      </c>
      <c r="N292" s="1" t="s">
        <v>249</v>
      </c>
      <c r="O292" s="1">
        <f t="shared" si="30"/>
        <v>187</v>
      </c>
      <c r="P292" s="1" t="s">
        <v>250</v>
      </c>
      <c r="Q292" s="1" t="s">
        <v>250</v>
      </c>
    </row>
    <row r="293" spans="3:17" x14ac:dyDescent="0.15">
      <c r="C293" s="8" t="str">
        <f t="shared" si="31"/>
        <v>被动技能15</v>
      </c>
      <c r="D293" s="8">
        <f t="shared" si="34"/>
        <v>7</v>
      </c>
      <c r="E293" s="8">
        <f t="shared" si="35"/>
        <v>8</v>
      </c>
      <c r="F293" s="8">
        <f t="shared" si="36"/>
        <v>15</v>
      </c>
      <c r="H293" t="str">
        <f t="shared" si="32"/>
        <v>被动技能15等级7</v>
      </c>
      <c r="I293" t="str">
        <f t="shared" si="33"/>
        <v>被动技能15等级8</v>
      </c>
      <c r="J293" s="1">
        <v>287</v>
      </c>
      <c r="K293" s="1">
        <f>VLOOKUP(H293,被动技能!$A:$E,5,FALSE)</f>
        <v>200287</v>
      </c>
      <c r="L293" s="1">
        <f>_xlfn.IFNA(VLOOKUP(I293,被动技能!$A:$E,5,FALSE),0)</f>
        <v>200288</v>
      </c>
      <c r="M293">
        <f t="shared" si="37"/>
        <v>21</v>
      </c>
      <c r="N293" s="1" t="s">
        <v>249</v>
      </c>
      <c r="O293" s="1">
        <f t="shared" si="30"/>
        <v>188</v>
      </c>
      <c r="P293" s="1" t="s">
        <v>250</v>
      </c>
      <c r="Q293" s="1" t="s">
        <v>250</v>
      </c>
    </row>
    <row r="294" spans="3:17" x14ac:dyDescent="0.15">
      <c r="C294" s="8" t="str">
        <f t="shared" si="31"/>
        <v>被动技能15</v>
      </c>
      <c r="D294" s="8">
        <f t="shared" si="34"/>
        <v>8</v>
      </c>
      <c r="E294" s="8">
        <f t="shared" si="35"/>
        <v>9</v>
      </c>
      <c r="F294" s="8">
        <f t="shared" si="36"/>
        <v>15</v>
      </c>
      <c r="H294" t="str">
        <f t="shared" si="32"/>
        <v>被动技能15等级8</v>
      </c>
      <c r="I294" t="str">
        <f t="shared" si="33"/>
        <v>被动技能15等级9</v>
      </c>
      <c r="J294" s="1">
        <v>288</v>
      </c>
      <c r="K294" s="1">
        <f>VLOOKUP(H294,被动技能!$A:$E,5,FALSE)</f>
        <v>200288</v>
      </c>
      <c r="L294" s="1">
        <f>_xlfn.IFNA(VLOOKUP(I294,被动技能!$A:$E,5,FALSE),0)</f>
        <v>200289</v>
      </c>
      <c r="M294">
        <f t="shared" si="37"/>
        <v>24</v>
      </c>
      <c r="N294" s="1" t="s">
        <v>249</v>
      </c>
      <c r="O294" s="1">
        <f t="shared" si="30"/>
        <v>189</v>
      </c>
      <c r="P294" s="1" t="s">
        <v>250</v>
      </c>
      <c r="Q294" s="1" t="s">
        <v>250</v>
      </c>
    </row>
    <row r="295" spans="3:17" x14ac:dyDescent="0.15">
      <c r="C295" s="8" t="str">
        <f t="shared" si="31"/>
        <v>被动技能15</v>
      </c>
      <c r="D295" s="8">
        <f t="shared" si="34"/>
        <v>9</v>
      </c>
      <c r="E295" s="8">
        <f t="shared" si="35"/>
        <v>10</v>
      </c>
      <c r="F295" s="8">
        <f t="shared" si="36"/>
        <v>15</v>
      </c>
      <c r="H295" t="str">
        <f t="shared" si="32"/>
        <v>被动技能15等级9</v>
      </c>
      <c r="I295" t="str">
        <f t="shared" si="33"/>
        <v>被动技能15等级10</v>
      </c>
      <c r="J295" s="1">
        <v>289</v>
      </c>
      <c r="K295" s="1">
        <f>VLOOKUP(H295,被动技能!$A:$E,5,FALSE)</f>
        <v>200289</v>
      </c>
      <c r="L295" s="1">
        <f>_xlfn.IFNA(VLOOKUP(I295,被动技能!$A:$E,5,FALSE),0)</f>
        <v>200290</v>
      </c>
      <c r="M295">
        <f t="shared" si="37"/>
        <v>27</v>
      </c>
      <c r="N295" s="1" t="s">
        <v>249</v>
      </c>
      <c r="O295" s="1">
        <f t="shared" si="30"/>
        <v>190</v>
      </c>
      <c r="P295" s="1" t="s">
        <v>250</v>
      </c>
      <c r="Q295" s="1" t="s">
        <v>250</v>
      </c>
    </row>
    <row r="296" spans="3:17" x14ac:dyDescent="0.15">
      <c r="C296" s="8" t="str">
        <f t="shared" si="31"/>
        <v>被动技能15</v>
      </c>
      <c r="D296" s="8">
        <f t="shared" si="34"/>
        <v>10</v>
      </c>
      <c r="E296" s="8">
        <f t="shared" si="35"/>
        <v>11</v>
      </c>
      <c r="F296" s="8">
        <f t="shared" si="36"/>
        <v>15</v>
      </c>
      <c r="H296" t="str">
        <f t="shared" si="32"/>
        <v>被动技能15等级10</v>
      </c>
      <c r="I296" t="str">
        <f t="shared" si="33"/>
        <v>被动技能15等级11</v>
      </c>
      <c r="J296" s="1">
        <v>290</v>
      </c>
      <c r="K296" s="1">
        <f>VLOOKUP(H296,被动技能!$A:$E,5,FALSE)</f>
        <v>200290</v>
      </c>
      <c r="L296" s="1">
        <f>_xlfn.IFNA(VLOOKUP(I296,被动技能!$A:$E,5,FALSE),0)</f>
        <v>200291</v>
      </c>
      <c r="M296">
        <f t="shared" si="37"/>
        <v>30</v>
      </c>
      <c r="N296" s="1" t="s">
        <v>249</v>
      </c>
      <c r="O296" s="1">
        <f t="shared" si="30"/>
        <v>191</v>
      </c>
      <c r="P296" s="1" t="s">
        <v>250</v>
      </c>
      <c r="Q296" s="1" t="s">
        <v>250</v>
      </c>
    </row>
    <row r="297" spans="3:17" x14ac:dyDescent="0.15">
      <c r="C297" s="8" t="str">
        <f t="shared" si="31"/>
        <v>被动技能15</v>
      </c>
      <c r="D297" s="8">
        <f t="shared" si="34"/>
        <v>11</v>
      </c>
      <c r="E297" s="8">
        <f t="shared" si="35"/>
        <v>12</v>
      </c>
      <c r="F297" s="8">
        <f t="shared" si="36"/>
        <v>15</v>
      </c>
      <c r="H297" t="str">
        <f t="shared" si="32"/>
        <v>被动技能15等级11</v>
      </c>
      <c r="I297" t="str">
        <f t="shared" si="33"/>
        <v>被动技能15等级12</v>
      </c>
      <c r="J297" s="1">
        <v>291</v>
      </c>
      <c r="K297" s="1">
        <f>VLOOKUP(H297,被动技能!$A:$E,5,FALSE)</f>
        <v>200291</v>
      </c>
      <c r="L297" s="1">
        <f>_xlfn.IFNA(VLOOKUP(I297,被动技能!$A:$E,5,FALSE),0)</f>
        <v>200292</v>
      </c>
      <c r="M297">
        <f t="shared" si="37"/>
        <v>33</v>
      </c>
      <c r="N297" s="1" t="s">
        <v>249</v>
      </c>
      <c r="O297" s="1">
        <f t="shared" si="30"/>
        <v>192</v>
      </c>
      <c r="P297" s="1" t="s">
        <v>250</v>
      </c>
      <c r="Q297" s="1" t="s">
        <v>250</v>
      </c>
    </row>
    <row r="298" spans="3:17" x14ac:dyDescent="0.15">
      <c r="C298" s="8" t="str">
        <f t="shared" si="31"/>
        <v>被动技能15</v>
      </c>
      <c r="D298" s="8">
        <f t="shared" si="34"/>
        <v>12</v>
      </c>
      <c r="E298" s="8">
        <f t="shared" si="35"/>
        <v>13</v>
      </c>
      <c r="F298" s="8">
        <f t="shared" si="36"/>
        <v>15</v>
      </c>
      <c r="H298" t="str">
        <f t="shared" si="32"/>
        <v>被动技能15等级12</v>
      </c>
      <c r="I298" t="str">
        <f t="shared" si="33"/>
        <v>被动技能15等级13</v>
      </c>
      <c r="J298" s="1">
        <v>292</v>
      </c>
      <c r="K298" s="1">
        <f>VLOOKUP(H298,被动技能!$A:$E,5,FALSE)</f>
        <v>200292</v>
      </c>
      <c r="L298" s="1">
        <f>_xlfn.IFNA(VLOOKUP(I298,被动技能!$A:$E,5,FALSE),0)</f>
        <v>200293</v>
      </c>
      <c r="M298">
        <f t="shared" si="37"/>
        <v>36</v>
      </c>
      <c r="N298" s="1" t="s">
        <v>249</v>
      </c>
      <c r="O298" s="1">
        <f t="shared" si="30"/>
        <v>193</v>
      </c>
      <c r="P298" s="1" t="s">
        <v>250</v>
      </c>
      <c r="Q298" s="1" t="s">
        <v>250</v>
      </c>
    </row>
    <row r="299" spans="3:17" x14ac:dyDescent="0.15">
      <c r="C299" s="8" t="str">
        <f t="shared" si="31"/>
        <v>被动技能15</v>
      </c>
      <c r="D299" s="8">
        <f t="shared" si="34"/>
        <v>13</v>
      </c>
      <c r="E299" s="8">
        <f t="shared" si="35"/>
        <v>14</v>
      </c>
      <c r="F299" s="8">
        <f t="shared" si="36"/>
        <v>15</v>
      </c>
      <c r="H299" t="str">
        <f t="shared" si="32"/>
        <v>被动技能15等级13</v>
      </c>
      <c r="I299" t="str">
        <f t="shared" si="33"/>
        <v>被动技能15等级14</v>
      </c>
      <c r="J299" s="1">
        <v>293</v>
      </c>
      <c r="K299" s="1">
        <f>VLOOKUP(H299,被动技能!$A:$E,5,FALSE)</f>
        <v>200293</v>
      </c>
      <c r="L299" s="1">
        <f>_xlfn.IFNA(VLOOKUP(I299,被动技能!$A:$E,5,FALSE),0)</f>
        <v>200294</v>
      </c>
      <c r="M299">
        <f t="shared" si="37"/>
        <v>39</v>
      </c>
      <c r="N299" s="1" t="s">
        <v>249</v>
      </c>
      <c r="O299" s="1">
        <f t="shared" ref="O299:O362" si="38">O200</f>
        <v>194</v>
      </c>
      <c r="P299" s="1" t="s">
        <v>250</v>
      </c>
      <c r="Q299" s="1" t="s">
        <v>250</v>
      </c>
    </row>
    <row r="300" spans="3:17" x14ac:dyDescent="0.15">
      <c r="C300" s="8" t="str">
        <f t="shared" si="31"/>
        <v>被动技能15</v>
      </c>
      <c r="D300" s="8">
        <f t="shared" si="34"/>
        <v>14</v>
      </c>
      <c r="E300" s="8">
        <f t="shared" si="35"/>
        <v>15</v>
      </c>
      <c r="F300" s="8">
        <f t="shared" si="36"/>
        <v>15</v>
      </c>
      <c r="H300" t="str">
        <f t="shared" si="32"/>
        <v>被动技能15等级14</v>
      </c>
      <c r="I300" t="str">
        <f t="shared" si="33"/>
        <v>被动技能15等级15</v>
      </c>
      <c r="J300" s="1">
        <v>294</v>
      </c>
      <c r="K300" s="1">
        <f>VLOOKUP(H300,被动技能!$A:$E,5,FALSE)</f>
        <v>200294</v>
      </c>
      <c r="L300" s="1">
        <f>_xlfn.IFNA(VLOOKUP(I300,被动技能!$A:$E,5,FALSE),0)</f>
        <v>200295</v>
      </c>
      <c r="M300">
        <f t="shared" si="37"/>
        <v>42</v>
      </c>
      <c r="N300" s="1" t="s">
        <v>249</v>
      </c>
      <c r="O300" s="1">
        <f t="shared" si="38"/>
        <v>195</v>
      </c>
      <c r="P300" s="1" t="s">
        <v>250</v>
      </c>
      <c r="Q300" s="1" t="s">
        <v>250</v>
      </c>
    </row>
    <row r="301" spans="3:17" x14ac:dyDescent="0.15">
      <c r="C301" s="8" t="str">
        <f t="shared" si="31"/>
        <v>被动技能15</v>
      </c>
      <c r="D301" s="8">
        <f t="shared" si="34"/>
        <v>15</v>
      </c>
      <c r="E301" s="8">
        <f t="shared" si="35"/>
        <v>16</v>
      </c>
      <c r="F301" s="8">
        <f t="shared" si="36"/>
        <v>15</v>
      </c>
      <c r="H301" t="str">
        <f t="shared" si="32"/>
        <v>被动技能15等级15</v>
      </c>
      <c r="I301" t="str">
        <f t="shared" si="33"/>
        <v>被动技能15等级16</v>
      </c>
      <c r="J301" s="1">
        <v>295</v>
      </c>
      <c r="K301" s="1">
        <f>VLOOKUP(H301,被动技能!$A:$E,5,FALSE)</f>
        <v>200295</v>
      </c>
      <c r="L301" s="1">
        <f>_xlfn.IFNA(VLOOKUP(I301,被动技能!$A:$E,5,FALSE),0)</f>
        <v>200296</v>
      </c>
      <c r="M301">
        <f t="shared" si="37"/>
        <v>45</v>
      </c>
      <c r="N301" s="1" t="s">
        <v>249</v>
      </c>
      <c r="O301" s="1">
        <f t="shared" si="38"/>
        <v>196</v>
      </c>
      <c r="P301" s="1" t="s">
        <v>250</v>
      </c>
      <c r="Q301" s="1" t="s">
        <v>250</v>
      </c>
    </row>
    <row r="302" spans="3:17" x14ac:dyDescent="0.15">
      <c r="C302" s="8" t="str">
        <f t="shared" si="31"/>
        <v>被动技能15</v>
      </c>
      <c r="D302" s="8">
        <f t="shared" si="34"/>
        <v>16</v>
      </c>
      <c r="E302" s="8">
        <f t="shared" si="35"/>
        <v>17</v>
      </c>
      <c r="F302" s="8">
        <f t="shared" si="36"/>
        <v>15</v>
      </c>
      <c r="H302" t="str">
        <f t="shared" si="32"/>
        <v>被动技能15等级16</v>
      </c>
      <c r="I302" t="str">
        <f t="shared" si="33"/>
        <v>被动技能15等级17</v>
      </c>
      <c r="J302" s="1">
        <v>296</v>
      </c>
      <c r="K302" s="1">
        <f>VLOOKUP(H302,被动技能!$A:$E,5,FALSE)</f>
        <v>200296</v>
      </c>
      <c r="L302" s="1">
        <f>_xlfn.IFNA(VLOOKUP(I302,被动技能!$A:$E,5,FALSE),0)</f>
        <v>200297</v>
      </c>
      <c r="M302">
        <f t="shared" si="37"/>
        <v>48</v>
      </c>
      <c r="N302" s="1" t="s">
        <v>249</v>
      </c>
      <c r="O302" s="1">
        <f t="shared" si="38"/>
        <v>197</v>
      </c>
      <c r="P302" s="1" t="s">
        <v>250</v>
      </c>
      <c r="Q302" s="1" t="s">
        <v>250</v>
      </c>
    </row>
    <row r="303" spans="3:17" x14ac:dyDescent="0.15">
      <c r="C303" s="8" t="str">
        <f t="shared" si="31"/>
        <v>被动技能15</v>
      </c>
      <c r="D303" s="8">
        <f t="shared" si="34"/>
        <v>17</v>
      </c>
      <c r="E303" s="8">
        <f t="shared" si="35"/>
        <v>18</v>
      </c>
      <c r="F303" s="8">
        <f t="shared" si="36"/>
        <v>15</v>
      </c>
      <c r="H303" t="str">
        <f t="shared" si="32"/>
        <v>被动技能15等级17</v>
      </c>
      <c r="I303" t="str">
        <f t="shared" si="33"/>
        <v>被动技能15等级18</v>
      </c>
      <c r="J303" s="1">
        <v>297</v>
      </c>
      <c r="K303" s="1">
        <f>VLOOKUP(H303,被动技能!$A:$E,5,FALSE)</f>
        <v>200297</v>
      </c>
      <c r="L303" s="1">
        <f>_xlfn.IFNA(VLOOKUP(I303,被动技能!$A:$E,5,FALSE),0)</f>
        <v>200298</v>
      </c>
      <c r="M303">
        <f t="shared" si="37"/>
        <v>51</v>
      </c>
      <c r="N303" s="1" t="s">
        <v>249</v>
      </c>
      <c r="O303" s="1">
        <f t="shared" si="38"/>
        <v>198</v>
      </c>
      <c r="P303" s="1" t="s">
        <v>250</v>
      </c>
      <c r="Q303" s="1" t="s">
        <v>250</v>
      </c>
    </row>
    <row r="304" spans="3:17" x14ac:dyDescent="0.15">
      <c r="C304" s="8" t="str">
        <f t="shared" si="31"/>
        <v>被动技能15</v>
      </c>
      <c r="D304" s="8">
        <f t="shared" si="34"/>
        <v>18</v>
      </c>
      <c r="E304" s="8">
        <f t="shared" si="35"/>
        <v>19</v>
      </c>
      <c r="F304" s="8">
        <f t="shared" si="36"/>
        <v>15</v>
      </c>
      <c r="H304" t="str">
        <f t="shared" si="32"/>
        <v>被动技能15等级18</v>
      </c>
      <c r="I304" t="str">
        <f t="shared" si="33"/>
        <v>被动技能15等级19</v>
      </c>
      <c r="J304" s="1">
        <v>298</v>
      </c>
      <c r="K304" s="1">
        <f>VLOOKUP(H304,被动技能!$A:$E,5,FALSE)</f>
        <v>200298</v>
      </c>
      <c r="L304" s="1">
        <f>_xlfn.IFNA(VLOOKUP(I304,被动技能!$A:$E,5,FALSE),0)</f>
        <v>200299</v>
      </c>
      <c r="M304">
        <f t="shared" si="37"/>
        <v>54</v>
      </c>
      <c r="N304" s="1" t="s">
        <v>249</v>
      </c>
      <c r="O304" s="1">
        <f t="shared" si="38"/>
        <v>100</v>
      </c>
      <c r="P304" s="1" t="s">
        <v>250</v>
      </c>
      <c r="Q304" s="1" t="s">
        <v>250</v>
      </c>
    </row>
    <row r="305" spans="3:17" x14ac:dyDescent="0.15">
      <c r="C305" s="8" t="str">
        <f t="shared" si="31"/>
        <v>被动技能15</v>
      </c>
      <c r="D305" s="8">
        <f t="shared" si="34"/>
        <v>19</v>
      </c>
      <c r="E305" s="8">
        <f t="shared" si="35"/>
        <v>20</v>
      </c>
      <c r="F305" s="8">
        <f t="shared" si="36"/>
        <v>15</v>
      </c>
      <c r="H305" t="str">
        <f t="shared" si="32"/>
        <v>被动技能15等级19</v>
      </c>
      <c r="I305" t="str">
        <f t="shared" si="33"/>
        <v>被动技能15等级20</v>
      </c>
      <c r="J305" s="1">
        <v>299</v>
      </c>
      <c r="K305" s="1">
        <f>VLOOKUP(H305,被动技能!$A:$E,5,FALSE)</f>
        <v>200299</v>
      </c>
      <c r="L305" s="1">
        <f>_xlfn.IFNA(VLOOKUP(I305,被动技能!$A:$E,5,FALSE),0)</f>
        <v>200300</v>
      </c>
      <c r="M305">
        <f t="shared" si="37"/>
        <v>57</v>
      </c>
      <c r="N305" s="1" t="s">
        <v>249</v>
      </c>
      <c r="O305" s="1">
        <f t="shared" si="38"/>
        <v>101</v>
      </c>
      <c r="P305" s="1" t="s">
        <v>250</v>
      </c>
      <c r="Q305" s="1" t="s">
        <v>250</v>
      </c>
    </row>
    <row r="306" spans="3:17" x14ac:dyDescent="0.15">
      <c r="C306" s="8" t="str">
        <f t="shared" si="31"/>
        <v>被动技能15</v>
      </c>
      <c r="D306" s="8">
        <f t="shared" si="34"/>
        <v>20</v>
      </c>
      <c r="E306" s="8">
        <f t="shared" si="35"/>
        <v>21</v>
      </c>
      <c r="F306" s="8">
        <f t="shared" si="36"/>
        <v>15</v>
      </c>
      <c r="H306" t="str">
        <f t="shared" si="32"/>
        <v>被动技能15等级20</v>
      </c>
      <c r="I306" t="str">
        <f t="shared" si="33"/>
        <v>被动技能15等级21</v>
      </c>
      <c r="J306" s="1">
        <v>300</v>
      </c>
      <c r="K306" s="1">
        <f>VLOOKUP(H306,被动技能!$A:$E,5,FALSE)</f>
        <v>200300</v>
      </c>
      <c r="L306" s="1">
        <f>_xlfn.IFNA(VLOOKUP(I306,被动技能!$A:$E,5,FALSE),0)</f>
        <v>0</v>
      </c>
      <c r="M306">
        <f t="shared" si="37"/>
        <v>60</v>
      </c>
      <c r="N306" s="1" t="s">
        <v>249</v>
      </c>
      <c r="O306" s="1">
        <f t="shared" si="38"/>
        <v>102</v>
      </c>
      <c r="P306" s="1" t="s">
        <v>250</v>
      </c>
      <c r="Q306" s="1" t="s">
        <v>250</v>
      </c>
    </row>
    <row r="307" spans="3:17" x14ac:dyDescent="0.15">
      <c r="C307" s="8" t="str">
        <f t="shared" si="31"/>
        <v>被动技能16</v>
      </c>
      <c r="D307" s="8">
        <f t="shared" si="34"/>
        <v>1</v>
      </c>
      <c r="E307" s="8">
        <f t="shared" si="35"/>
        <v>2</v>
      </c>
      <c r="F307" s="8">
        <f t="shared" si="36"/>
        <v>16</v>
      </c>
      <c r="H307" t="str">
        <f t="shared" si="32"/>
        <v>被动技能16等级1</v>
      </c>
      <c r="I307" t="str">
        <f t="shared" si="33"/>
        <v>被动技能16等级2</v>
      </c>
      <c r="J307" s="1">
        <v>301</v>
      </c>
      <c r="K307" s="1">
        <f>VLOOKUP(H307,被动技能!$A:$E,5,FALSE)</f>
        <v>200301</v>
      </c>
      <c r="L307" s="1">
        <f>_xlfn.IFNA(VLOOKUP(I307,被动技能!$A:$E,5,FALSE),0)</f>
        <v>200302</v>
      </c>
      <c r="M307">
        <f t="shared" si="37"/>
        <v>3</v>
      </c>
      <c r="N307" s="1" t="s">
        <v>249</v>
      </c>
      <c r="O307" s="1">
        <f t="shared" si="38"/>
        <v>103</v>
      </c>
      <c r="P307" s="1" t="s">
        <v>250</v>
      </c>
      <c r="Q307" s="1" t="s">
        <v>250</v>
      </c>
    </row>
    <row r="308" spans="3:17" x14ac:dyDescent="0.15">
      <c r="C308" s="8" t="str">
        <f t="shared" si="31"/>
        <v>被动技能16</v>
      </c>
      <c r="D308" s="8">
        <f t="shared" si="34"/>
        <v>2</v>
      </c>
      <c r="E308" s="8">
        <f t="shared" si="35"/>
        <v>3</v>
      </c>
      <c r="F308" s="8">
        <f t="shared" si="36"/>
        <v>16</v>
      </c>
      <c r="H308" t="str">
        <f t="shared" si="32"/>
        <v>被动技能16等级2</v>
      </c>
      <c r="I308" t="str">
        <f t="shared" si="33"/>
        <v>被动技能16等级3</v>
      </c>
      <c r="J308" s="1">
        <v>302</v>
      </c>
      <c r="K308" s="1">
        <f>VLOOKUP(H308,被动技能!$A:$E,5,FALSE)</f>
        <v>200302</v>
      </c>
      <c r="L308" s="1">
        <f>_xlfn.IFNA(VLOOKUP(I308,被动技能!$A:$E,5,FALSE),0)</f>
        <v>200303</v>
      </c>
      <c r="M308">
        <f t="shared" si="37"/>
        <v>6</v>
      </c>
      <c r="N308" s="1" t="s">
        <v>249</v>
      </c>
      <c r="O308" s="1">
        <f t="shared" si="38"/>
        <v>104</v>
      </c>
      <c r="P308" s="1" t="s">
        <v>250</v>
      </c>
      <c r="Q308" s="1" t="s">
        <v>250</v>
      </c>
    </row>
    <row r="309" spans="3:17" x14ac:dyDescent="0.15">
      <c r="C309" s="8" t="str">
        <f t="shared" si="31"/>
        <v>被动技能16</v>
      </c>
      <c r="D309" s="8">
        <f t="shared" si="34"/>
        <v>3</v>
      </c>
      <c r="E309" s="8">
        <f t="shared" si="35"/>
        <v>4</v>
      </c>
      <c r="F309" s="8">
        <f t="shared" si="36"/>
        <v>16</v>
      </c>
      <c r="H309" t="str">
        <f t="shared" si="32"/>
        <v>被动技能16等级3</v>
      </c>
      <c r="I309" t="str">
        <f t="shared" si="33"/>
        <v>被动技能16等级4</v>
      </c>
      <c r="J309" s="1">
        <v>303</v>
      </c>
      <c r="K309" s="1">
        <f>VLOOKUP(H309,被动技能!$A:$E,5,FALSE)</f>
        <v>200303</v>
      </c>
      <c r="L309" s="1">
        <f>_xlfn.IFNA(VLOOKUP(I309,被动技能!$A:$E,5,FALSE),0)</f>
        <v>200304</v>
      </c>
      <c r="M309">
        <f t="shared" si="37"/>
        <v>9</v>
      </c>
      <c r="N309" s="1" t="s">
        <v>249</v>
      </c>
      <c r="O309" s="1">
        <f t="shared" si="38"/>
        <v>105</v>
      </c>
      <c r="P309" s="1" t="s">
        <v>250</v>
      </c>
      <c r="Q309" s="1" t="s">
        <v>250</v>
      </c>
    </row>
    <row r="310" spans="3:17" x14ac:dyDescent="0.15">
      <c r="C310" s="8" t="str">
        <f t="shared" si="31"/>
        <v>被动技能16</v>
      </c>
      <c r="D310" s="8">
        <f t="shared" si="34"/>
        <v>4</v>
      </c>
      <c r="E310" s="8">
        <f t="shared" si="35"/>
        <v>5</v>
      </c>
      <c r="F310" s="8">
        <f t="shared" si="36"/>
        <v>16</v>
      </c>
      <c r="H310" t="str">
        <f t="shared" si="32"/>
        <v>被动技能16等级4</v>
      </c>
      <c r="I310" t="str">
        <f t="shared" si="33"/>
        <v>被动技能16等级5</v>
      </c>
      <c r="J310" s="1">
        <v>304</v>
      </c>
      <c r="K310" s="1">
        <f>VLOOKUP(H310,被动技能!$A:$E,5,FALSE)</f>
        <v>200304</v>
      </c>
      <c r="L310" s="1">
        <f>_xlfn.IFNA(VLOOKUP(I310,被动技能!$A:$E,5,FALSE),0)</f>
        <v>200305</v>
      </c>
      <c r="M310">
        <f t="shared" si="37"/>
        <v>12</v>
      </c>
      <c r="N310" s="1" t="s">
        <v>249</v>
      </c>
      <c r="O310" s="1">
        <f t="shared" si="38"/>
        <v>106</v>
      </c>
      <c r="P310" s="1" t="s">
        <v>250</v>
      </c>
      <c r="Q310" s="1" t="s">
        <v>250</v>
      </c>
    </row>
    <row r="311" spans="3:17" x14ac:dyDescent="0.15">
      <c r="C311" s="8" t="str">
        <f t="shared" si="31"/>
        <v>被动技能16</v>
      </c>
      <c r="D311" s="8">
        <f t="shared" si="34"/>
        <v>5</v>
      </c>
      <c r="E311" s="8">
        <f t="shared" si="35"/>
        <v>6</v>
      </c>
      <c r="F311" s="8">
        <f t="shared" si="36"/>
        <v>16</v>
      </c>
      <c r="H311" t="str">
        <f t="shared" si="32"/>
        <v>被动技能16等级5</v>
      </c>
      <c r="I311" t="str">
        <f t="shared" si="33"/>
        <v>被动技能16等级6</v>
      </c>
      <c r="J311" s="1">
        <v>305</v>
      </c>
      <c r="K311" s="1">
        <f>VLOOKUP(H311,被动技能!$A:$E,5,FALSE)</f>
        <v>200305</v>
      </c>
      <c r="L311" s="1">
        <f>_xlfn.IFNA(VLOOKUP(I311,被动技能!$A:$E,5,FALSE),0)</f>
        <v>200306</v>
      </c>
      <c r="M311">
        <f t="shared" si="37"/>
        <v>15</v>
      </c>
      <c r="N311" s="1" t="s">
        <v>249</v>
      </c>
      <c r="O311" s="1">
        <f t="shared" si="38"/>
        <v>107</v>
      </c>
      <c r="P311" s="1" t="s">
        <v>250</v>
      </c>
      <c r="Q311" s="1" t="s">
        <v>250</v>
      </c>
    </row>
    <row r="312" spans="3:17" x14ac:dyDescent="0.15">
      <c r="C312" s="8" t="str">
        <f t="shared" si="31"/>
        <v>被动技能16</v>
      </c>
      <c r="D312" s="8">
        <f t="shared" si="34"/>
        <v>6</v>
      </c>
      <c r="E312" s="8">
        <f t="shared" si="35"/>
        <v>7</v>
      </c>
      <c r="F312" s="8">
        <f t="shared" si="36"/>
        <v>16</v>
      </c>
      <c r="H312" t="str">
        <f t="shared" si="32"/>
        <v>被动技能16等级6</v>
      </c>
      <c r="I312" t="str">
        <f t="shared" si="33"/>
        <v>被动技能16等级7</v>
      </c>
      <c r="J312" s="1">
        <v>306</v>
      </c>
      <c r="K312" s="1">
        <f>VLOOKUP(H312,被动技能!$A:$E,5,FALSE)</f>
        <v>200306</v>
      </c>
      <c r="L312" s="1">
        <f>_xlfn.IFNA(VLOOKUP(I312,被动技能!$A:$E,5,FALSE),0)</f>
        <v>200307</v>
      </c>
      <c r="M312">
        <f t="shared" si="37"/>
        <v>18</v>
      </c>
      <c r="N312" s="1" t="s">
        <v>249</v>
      </c>
      <c r="O312" s="1">
        <f t="shared" si="38"/>
        <v>108</v>
      </c>
      <c r="P312" s="1" t="s">
        <v>250</v>
      </c>
      <c r="Q312" s="1" t="s">
        <v>250</v>
      </c>
    </row>
    <row r="313" spans="3:17" x14ac:dyDescent="0.15">
      <c r="C313" s="8" t="str">
        <f t="shared" si="31"/>
        <v>被动技能16</v>
      </c>
      <c r="D313" s="8">
        <f t="shared" si="34"/>
        <v>7</v>
      </c>
      <c r="E313" s="8">
        <f t="shared" si="35"/>
        <v>8</v>
      </c>
      <c r="F313" s="8">
        <f t="shared" si="36"/>
        <v>16</v>
      </c>
      <c r="H313" t="str">
        <f t="shared" si="32"/>
        <v>被动技能16等级7</v>
      </c>
      <c r="I313" t="str">
        <f t="shared" si="33"/>
        <v>被动技能16等级8</v>
      </c>
      <c r="J313" s="1">
        <v>307</v>
      </c>
      <c r="K313" s="1">
        <f>VLOOKUP(H313,被动技能!$A:$E,5,FALSE)</f>
        <v>200307</v>
      </c>
      <c r="L313" s="1">
        <f>_xlfn.IFNA(VLOOKUP(I313,被动技能!$A:$E,5,FALSE),0)</f>
        <v>200308</v>
      </c>
      <c r="M313">
        <f t="shared" si="37"/>
        <v>21</v>
      </c>
      <c r="N313" s="1" t="s">
        <v>249</v>
      </c>
      <c r="O313" s="1">
        <f t="shared" si="38"/>
        <v>109</v>
      </c>
      <c r="P313" s="1" t="s">
        <v>250</v>
      </c>
      <c r="Q313" s="1" t="s">
        <v>250</v>
      </c>
    </row>
    <row r="314" spans="3:17" x14ac:dyDescent="0.15">
      <c r="C314" s="8" t="str">
        <f t="shared" si="31"/>
        <v>被动技能16</v>
      </c>
      <c r="D314" s="8">
        <f t="shared" si="34"/>
        <v>8</v>
      </c>
      <c r="E314" s="8">
        <f t="shared" si="35"/>
        <v>9</v>
      </c>
      <c r="F314" s="8">
        <f t="shared" si="36"/>
        <v>16</v>
      </c>
      <c r="H314" t="str">
        <f t="shared" si="32"/>
        <v>被动技能16等级8</v>
      </c>
      <c r="I314" t="str">
        <f t="shared" si="33"/>
        <v>被动技能16等级9</v>
      </c>
      <c r="J314" s="1">
        <v>308</v>
      </c>
      <c r="K314" s="1">
        <f>VLOOKUP(H314,被动技能!$A:$E,5,FALSE)</f>
        <v>200308</v>
      </c>
      <c r="L314" s="1">
        <f>_xlfn.IFNA(VLOOKUP(I314,被动技能!$A:$E,5,FALSE),0)</f>
        <v>200309</v>
      </c>
      <c r="M314">
        <f t="shared" si="37"/>
        <v>24</v>
      </c>
      <c r="N314" s="1" t="s">
        <v>249</v>
      </c>
      <c r="O314" s="1">
        <f t="shared" si="38"/>
        <v>110</v>
      </c>
      <c r="P314" s="1" t="s">
        <v>250</v>
      </c>
      <c r="Q314" s="1" t="s">
        <v>250</v>
      </c>
    </row>
    <row r="315" spans="3:17" x14ac:dyDescent="0.15">
      <c r="C315" s="8" t="str">
        <f t="shared" si="31"/>
        <v>被动技能16</v>
      </c>
      <c r="D315" s="8">
        <f t="shared" si="34"/>
        <v>9</v>
      </c>
      <c r="E315" s="8">
        <f t="shared" si="35"/>
        <v>10</v>
      </c>
      <c r="F315" s="8">
        <f t="shared" si="36"/>
        <v>16</v>
      </c>
      <c r="H315" t="str">
        <f t="shared" si="32"/>
        <v>被动技能16等级9</v>
      </c>
      <c r="I315" t="str">
        <f t="shared" si="33"/>
        <v>被动技能16等级10</v>
      </c>
      <c r="J315" s="1">
        <v>309</v>
      </c>
      <c r="K315" s="1">
        <f>VLOOKUP(H315,被动技能!$A:$E,5,FALSE)</f>
        <v>200309</v>
      </c>
      <c r="L315" s="1">
        <f>_xlfn.IFNA(VLOOKUP(I315,被动技能!$A:$E,5,FALSE),0)</f>
        <v>200310</v>
      </c>
      <c r="M315">
        <f t="shared" si="37"/>
        <v>27</v>
      </c>
      <c r="N315" s="1" t="s">
        <v>249</v>
      </c>
      <c r="O315" s="1">
        <f t="shared" si="38"/>
        <v>111</v>
      </c>
      <c r="P315" s="1" t="s">
        <v>250</v>
      </c>
      <c r="Q315" s="1" t="s">
        <v>250</v>
      </c>
    </row>
    <row r="316" spans="3:17" x14ac:dyDescent="0.15">
      <c r="C316" s="8" t="str">
        <f t="shared" si="31"/>
        <v>被动技能16</v>
      </c>
      <c r="D316" s="8">
        <f t="shared" si="34"/>
        <v>10</v>
      </c>
      <c r="E316" s="8">
        <f t="shared" si="35"/>
        <v>11</v>
      </c>
      <c r="F316" s="8">
        <f t="shared" si="36"/>
        <v>16</v>
      </c>
      <c r="H316" t="str">
        <f t="shared" si="32"/>
        <v>被动技能16等级10</v>
      </c>
      <c r="I316" t="str">
        <f t="shared" si="33"/>
        <v>被动技能16等级11</v>
      </c>
      <c r="J316" s="1">
        <v>310</v>
      </c>
      <c r="K316" s="1">
        <f>VLOOKUP(H316,被动技能!$A:$E,5,FALSE)</f>
        <v>200310</v>
      </c>
      <c r="L316" s="1">
        <f>_xlfn.IFNA(VLOOKUP(I316,被动技能!$A:$E,5,FALSE),0)</f>
        <v>200311</v>
      </c>
      <c r="M316">
        <f t="shared" si="37"/>
        <v>30</v>
      </c>
      <c r="N316" s="1" t="s">
        <v>249</v>
      </c>
      <c r="O316" s="1">
        <f t="shared" si="38"/>
        <v>112</v>
      </c>
      <c r="P316" s="1" t="s">
        <v>250</v>
      </c>
      <c r="Q316" s="1" t="s">
        <v>250</v>
      </c>
    </row>
    <row r="317" spans="3:17" x14ac:dyDescent="0.15">
      <c r="C317" s="8" t="str">
        <f t="shared" si="31"/>
        <v>被动技能16</v>
      </c>
      <c r="D317" s="8">
        <f t="shared" si="34"/>
        <v>11</v>
      </c>
      <c r="E317" s="8">
        <f t="shared" si="35"/>
        <v>12</v>
      </c>
      <c r="F317" s="8">
        <f t="shared" si="36"/>
        <v>16</v>
      </c>
      <c r="H317" t="str">
        <f t="shared" si="32"/>
        <v>被动技能16等级11</v>
      </c>
      <c r="I317" t="str">
        <f t="shared" si="33"/>
        <v>被动技能16等级12</v>
      </c>
      <c r="J317" s="1">
        <v>311</v>
      </c>
      <c r="K317" s="1">
        <f>VLOOKUP(H317,被动技能!$A:$E,5,FALSE)</f>
        <v>200311</v>
      </c>
      <c r="L317" s="1">
        <f>_xlfn.IFNA(VLOOKUP(I317,被动技能!$A:$E,5,FALSE),0)</f>
        <v>200312</v>
      </c>
      <c r="M317">
        <f t="shared" si="37"/>
        <v>33</v>
      </c>
      <c r="N317" s="1" t="s">
        <v>249</v>
      </c>
      <c r="O317" s="1">
        <f t="shared" si="38"/>
        <v>113</v>
      </c>
      <c r="P317" s="1" t="s">
        <v>250</v>
      </c>
      <c r="Q317" s="1" t="s">
        <v>250</v>
      </c>
    </row>
    <row r="318" spans="3:17" x14ac:dyDescent="0.15">
      <c r="C318" s="8" t="str">
        <f t="shared" si="31"/>
        <v>被动技能16</v>
      </c>
      <c r="D318" s="8">
        <f t="shared" si="34"/>
        <v>12</v>
      </c>
      <c r="E318" s="8">
        <f t="shared" si="35"/>
        <v>13</v>
      </c>
      <c r="F318" s="8">
        <f t="shared" si="36"/>
        <v>16</v>
      </c>
      <c r="H318" t="str">
        <f t="shared" si="32"/>
        <v>被动技能16等级12</v>
      </c>
      <c r="I318" t="str">
        <f t="shared" si="33"/>
        <v>被动技能16等级13</v>
      </c>
      <c r="J318" s="1">
        <v>312</v>
      </c>
      <c r="K318" s="1">
        <f>VLOOKUP(H318,被动技能!$A:$E,5,FALSE)</f>
        <v>200312</v>
      </c>
      <c r="L318" s="1">
        <f>_xlfn.IFNA(VLOOKUP(I318,被动技能!$A:$E,5,FALSE),0)</f>
        <v>200313</v>
      </c>
      <c r="M318">
        <f t="shared" si="37"/>
        <v>36</v>
      </c>
      <c r="N318" s="1" t="s">
        <v>249</v>
      </c>
      <c r="O318" s="1">
        <f t="shared" si="38"/>
        <v>114</v>
      </c>
      <c r="P318" s="1" t="s">
        <v>250</v>
      </c>
      <c r="Q318" s="1" t="s">
        <v>250</v>
      </c>
    </row>
    <row r="319" spans="3:17" x14ac:dyDescent="0.15">
      <c r="C319" s="8" t="str">
        <f t="shared" si="31"/>
        <v>被动技能16</v>
      </c>
      <c r="D319" s="8">
        <f t="shared" si="34"/>
        <v>13</v>
      </c>
      <c r="E319" s="8">
        <f t="shared" si="35"/>
        <v>14</v>
      </c>
      <c r="F319" s="8">
        <f t="shared" si="36"/>
        <v>16</v>
      </c>
      <c r="H319" t="str">
        <f t="shared" si="32"/>
        <v>被动技能16等级13</v>
      </c>
      <c r="I319" t="str">
        <f t="shared" si="33"/>
        <v>被动技能16等级14</v>
      </c>
      <c r="J319" s="1">
        <v>313</v>
      </c>
      <c r="K319" s="1">
        <f>VLOOKUP(H319,被动技能!$A:$E,5,FALSE)</f>
        <v>200313</v>
      </c>
      <c r="L319" s="1">
        <f>_xlfn.IFNA(VLOOKUP(I319,被动技能!$A:$E,5,FALSE),0)</f>
        <v>200314</v>
      </c>
      <c r="M319">
        <f t="shared" si="37"/>
        <v>39</v>
      </c>
      <c r="N319" s="1" t="s">
        <v>249</v>
      </c>
      <c r="O319" s="1">
        <f t="shared" si="38"/>
        <v>115</v>
      </c>
      <c r="P319" s="1" t="s">
        <v>250</v>
      </c>
      <c r="Q319" s="1" t="s">
        <v>250</v>
      </c>
    </row>
    <row r="320" spans="3:17" x14ac:dyDescent="0.15">
      <c r="C320" s="8" t="str">
        <f t="shared" si="31"/>
        <v>被动技能16</v>
      </c>
      <c r="D320" s="8">
        <f t="shared" si="34"/>
        <v>14</v>
      </c>
      <c r="E320" s="8">
        <f t="shared" si="35"/>
        <v>15</v>
      </c>
      <c r="F320" s="8">
        <f t="shared" si="36"/>
        <v>16</v>
      </c>
      <c r="H320" t="str">
        <f t="shared" si="32"/>
        <v>被动技能16等级14</v>
      </c>
      <c r="I320" t="str">
        <f t="shared" si="33"/>
        <v>被动技能16等级15</v>
      </c>
      <c r="J320" s="1">
        <v>314</v>
      </c>
      <c r="K320" s="1">
        <f>VLOOKUP(H320,被动技能!$A:$E,5,FALSE)</f>
        <v>200314</v>
      </c>
      <c r="L320" s="1">
        <f>_xlfn.IFNA(VLOOKUP(I320,被动技能!$A:$E,5,FALSE),0)</f>
        <v>200315</v>
      </c>
      <c r="M320">
        <f t="shared" si="37"/>
        <v>42</v>
      </c>
      <c r="N320" s="1" t="s">
        <v>249</v>
      </c>
      <c r="O320" s="1">
        <f t="shared" si="38"/>
        <v>116</v>
      </c>
      <c r="P320" s="1" t="s">
        <v>250</v>
      </c>
      <c r="Q320" s="1" t="s">
        <v>250</v>
      </c>
    </row>
    <row r="321" spans="3:17" x14ac:dyDescent="0.15">
      <c r="C321" s="8" t="str">
        <f t="shared" si="31"/>
        <v>被动技能16</v>
      </c>
      <c r="D321" s="8">
        <f t="shared" si="34"/>
        <v>15</v>
      </c>
      <c r="E321" s="8">
        <f t="shared" si="35"/>
        <v>16</v>
      </c>
      <c r="F321" s="8">
        <f t="shared" si="36"/>
        <v>16</v>
      </c>
      <c r="H321" t="str">
        <f t="shared" si="32"/>
        <v>被动技能16等级15</v>
      </c>
      <c r="I321" t="str">
        <f t="shared" si="33"/>
        <v>被动技能16等级16</v>
      </c>
      <c r="J321" s="1">
        <v>315</v>
      </c>
      <c r="K321" s="1">
        <f>VLOOKUP(H321,被动技能!$A:$E,5,FALSE)</f>
        <v>200315</v>
      </c>
      <c r="L321" s="1">
        <f>_xlfn.IFNA(VLOOKUP(I321,被动技能!$A:$E,5,FALSE),0)</f>
        <v>200316</v>
      </c>
      <c r="M321">
        <f t="shared" si="37"/>
        <v>45</v>
      </c>
      <c r="N321" s="1" t="s">
        <v>249</v>
      </c>
      <c r="O321" s="1">
        <f t="shared" si="38"/>
        <v>117</v>
      </c>
      <c r="P321" s="1" t="s">
        <v>250</v>
      </c>
      <c r="Q321" s="1" t="s">
        <v>250</v>
      </c>
    </row>
    <row r="322" spans="3:17" x14ac:dyDescent="0.15">
      <c r="C322" s="8" t="str">
        <f t="shared" si="31"/>
        <v>被动技能16</v>
      </c>
      <c r="D322" s="8">
        <f t="shared" si="34"/>
        <v>16</v>
      </c>
      <c r="E322" s="8">
        <f t="shared" si="35"/>
        <v>17</v>
      </c>
      <c r="F322" s="8">
        <f t="shared" si="36"/>
        <v>16</v>
      </c>
      <c r="H322" t="str">
        <f t="shared" si="32"/>
        <v>被动技能16等级16</v>
      </c>
      <c r="I322" t="str">
        <f t="shared" si="33"/>
        <v>被动技能16等级17</v>
      </c>
      <c r="J322" s="1">
        <v>316</v>
      </c>
      <c r="K322" s="1">
        <f>VLOOKUP(H322,被动技能!$A:$E,5,FALSE)</f>
        <v>200316</v>
      </c>
      <c r="L322" s="1">
        <f>_xlfn.IFNA(VLOOKUP(I322,被动技能!$A:$E,5,FALSE),0)</f>
        <v>200317</v>
      </c>
      <c r="M322">
        <f t="shared" si="37"/>
        <v>48</v>
      </c>
      <c r="N322" s="1" t="s">
        <v>249</v>
      </c>
      <c r="O322" s="1">
        <f t="shared" si="38"/>
        <v>118</v>
      </c>
      <c r="P322" s="1" t="s">
        <v>250</v>
      </c>
      <c r="Q322" s="1" t="s">
        <v>250</v>
      </c>
    </row>
    <row r="323" spans="3:17" x14ac:dyDescent="0.15">
      <c r="C323" s="8" t="str">
        <f t="shared" si="31"/>
        <v>被动技能16</v>
      </c>
      <c r="D323" s="8">
        <f t="shared" si="34"/>
        <v>17</v>
      </c>
      <c r="E323" s="8">
        <f t="shared" si="35"/>
        <v>18</v>
      </c>
      <c r="F323" s="8">
        <f t="shared" si="36"/>
        <v>16</v>
      </c>
      <c r="H323" t="str">
        <f t="shared" si="32"/>
        <v>被动技能16等级17</v>
      </c>
      <c r="I323" t="str">
        <f t="shared" si="33"/>
        <v>被动技能16等级18</v>
      </c>
      <c r="J323" s="1">
        <v>317</v>
      </c>
      <c r="K323" s="1">
        <f>VLOOKUP(H323,被动技能!$A:$E,5,FALSE)</f>
        <v>200317</v>
      </c>
      <c r="L323" s="1">
        <f>_xlfn.IFNA(VLOOKUP(I323,被动技能!$A:$E,5,FALSE),0)</f>
        <v>200318</v>
      </c>
      <c r="M323">
        <f t="shared" si="37"/>
        <v>51</v>
      </c>
      <c r="N323" s="1" t="s">
        <v>249</v>
      </c>
      <c r="O323" s="1">
        <f t="shared" si="38"/>
        <v>119</v>
      </c>
      <c r="P323" s="1" t="s">
        <v>250</v>
      </c>
      <c r="Q323" s="1" t="s">
        <v>250</v>
      </c>
    </row>
    <row r="324" spans="3:17" x14ac:dyDescent="0.15">
      <c r="C324" s="8" t="str">
        <f t="shared" si="31"/>
        <v>被动技能16</v>
      </c>
      <c r="D324" s="8">
        <f t="shared" si="34"/>
        <v>18</v>
      </c>
      <c r="E324" s="8">
        <f t="shared" si="35"/>
        <v>19</v>
      </c>
      <c r="F324" s="8">
        <f t="shared" si="36"/>
        <v>16</v>
      </c>
      <c r="H324" t="str">
        <f t="shared" si="32"/>
        <v>被动技能16等级18</v>
      </c>
      <c r="I324" t="str">
        <f t="shared" si="33"/>
        <v>被动技能16等级19</v>
      </c>
      <c r="J324" s="1">
        <v>318</v>
      </c>
      <c r="K324" s="1">
        <f>VLOOKUP(H324,被动技能!$A:$E,5,FALSE)</f>
        <v>200318</v>
      </c>
      <c r="L324" s="1">
        <f>_xlfn.IFNA(VLOOKUP(I324,被动技能!$A:$E,5,FALSE),0)</f>
        <v>200319</v>
      </c>
      <c r="M324">
        <f t="shared" si="37"/>
        <v>54</v>
      </c>
      <c r="N324" s="1" t="s">
        <v>249</v>
      </c>
      <c r="O324" s="1">
        <f t="shared" si="38"/>
        <v>120</v>
      </c>
      <c r="P324" s="1" t="s">
        <v>250</v>
      </c>
      <c r="Q324" s="1" t="s">
        <v>250</v>
      </c>
    </row>
    <row r="325" spans="3:17" x14ac:dyDescent="0.15">
      <c r="C325" s="8" t="str">
        <f t="shared" si="31"/>
        <v>被动技能16</v>
      </c>
      <c r="D325" s="8">
        <f t="shared" si="34"/>
        <v>19</v>
      </c>
      <c r="E325" s="8">
        <f t="shared" si="35"/>
        <v>20</v>
      </c>
      <c r="F325" s="8">
        <f t="shared" si="36"/>
        <v>16</v>
      </c>
      <c r="H325" t="str">
        <f t="shared" si="32"/>
        <v>被动技能16等级19</v>
      </c>
      <c r="I325" t="str">
        <f t="shared" si="33"/>
        <v>被动技能16等级20</v>
      </c>
      <c r="J325" s="1">
        <v>319</v>
      </c>
      <c r="K325" s="1">
        <f>VLOOKUP(H325,被动技能!$A:$E,5,FALSE)</f>
        <v>200319</v>
      </c>
      <c r="L325" s="1">
        <f>_xlfn.IFNA(VLOOKUP(I325,被动技能!$A:$E,5,FALSE),0)</f>
        <v>200320</v>
      </c>
      <c r="M325">
        <f t="shared" si="37"/>
        <v>57</v>
      </c>
      <c r="N325" s="1" t="s">
        <v>249</v>
      </c>
      <c r="O325" s="1">
        <f t="shared" si="38"/>
        <v>121</v>
      </c>
      <c r="P325" s="1" t="s">
        <v>250</v>
      </c>
      <c r="Q325" s="1" t="s">
        <v>250</v>
      </c>
    </row>
    <row r="326" spans="3:17" x14ac:dyDescent="0.15">
      <c r="C326" s="8" t="str">
        <f t="shared" si="31"/>
        <v>被动技能16</v>
      </c>
      <c r="D326" s="8">
        <f t="shared" si="34"/>
        <v>20</v>
      </c>
      <c r="E326" s="8">
        <f t="shared" si="35"/>
        <v>21</v>
      </c>
      <c r="F326" s="8">
        <f t="shared" si="36"/>
        <v>16</v>
      </c>
      <c r="H326" t="str">
        <f t="shared" si="32"/>
        <v>被动技能16等级20</v>
      </c>
      <c r="I326" t="str">
        <f t="shared" si="33"/>
        <v>被动技能16等级21</v>
      </c>
      <c r="J326" s="1">
        <v>320</v>
      </c>
      <c r="K326" s="1">
        <f>VLOOKUP(H326,被动技能!$A:$E,5,FALSE)</f>
        <v>200320</v>
      </c>
      <c r="L326" s="1">
        <f>_xlfn.IFNA(VLOOKUP(I326,被动技能!$A:$E,5,FALSE),0)</f>
        <v>0</v>
      </c>
      <c r="M326">
        <f t="shared" si="37"/>
        <v>60</v>
      </c>
      <c r="N326" s="1" t="s">
        <v>249</v>
      </c>
      <c r="O326" s="1">
        <f t="shared" si="38"/>
        <v>122</v>
      </c>
      <c r="P326" s="1" t="s">
        <v>250</v>
      </c>
      <c r="Q326" s="1" t="s">
        <v>250</v>
      </c>
    </row>
    <row r="327" spans="3:17" x14ac:dyDescent="0.15">
      <c r="C327" s="8" t="str">
        <f t="shared" si="31"/>
        <v>被动技能17</v>
      </c>
      <c r="D327" s="8">
        <f t="shared" si="34"/>
        <v>1</v>
      </c>
      <c r="E327" s="8">
        <f t="shared" si="35"/>
        <v>2</v>
      </c>
      <c r="F327" s="8">
        <f t="shared" si="36"/>
        <v>17</v>
      </c>
      <c r="H327" t="str">
        <f t="shared" si="32"/>
        <v>被动技能17等级1</v>
      </c>
      <c r="I327" t="str">
        <f t="shared" si="33"/>
        <v>被动技能17等级2</v>
      </c>
      <c r="J327" s="1">
        <v>321</v>
      </c>
      <c r="K327" s="1">
        <f>VLOOKUP(H327,被动技能!$A:$E,5,FALSE)</f>
        <v>200321</v>
      </c>
      <c r="L327" s="1">
        <f>_xlfn.IFNA(VLOOKUP(I327,被动技能!$A:$E,5,FALSE),0)</f>
        <v>200322</v>
      </c>
      <c r="M327">
        <f t="shared" si="37"/>
        <v>3</v>
      </c>
      <c r="N327" s="1" t="s">
        <v>249</v>
      </c>
      <c r="O327" s="1">
        <f t="shared" si="38"/>
        <v>123</v>
      </c>
      <c r="P327" s="1" t="s">
        <v>250</v>
      </c>
      <c r="Q327" s="1" t="s">
        <v>250</v>
      </c>
    </row>
    <row r="328" spans="3:17" x14ac:dyDescent="0.15">
      <c r="C328" s="8" t="str">
        <f t="shared" ref="C328:C391" si="39">C$4&amp;F328</f>
        <v>被动技能17</v>
      </c>
      <c r="D328" s="8">
        <f t="shared" si="34"/>
        <v>2</v>
      </c>
      <c r="E328" s="8">
        <f t="shared" si="35"/>
        <v>3</v>
      </c>
      <c r="F328" s="8">
        <f t="shared" si="36"/>
        <v>17</v>
      </c>
      <c r="H328" t="str">
        <f t="shared" ref="H328:H391" si="40">$C328&amp;D$6&amp;D328</f>
        <v>被动技能17等级2</v>
      </c>
      <c r="I328" t="str">
        <f t="shared" ref="I328:I391" si="41">$C328&amp;E$6&amp;E328</f>
        <v>被动技能17等级3</v>
      </c>
      <c r="J328" s="1">
        <v>322</v>
      </c>
      <c r="K328" s="1">
        <f>VLOOKUP(H328,被动技能!$A:$E,5,FALSE)</f>
        <v>200322</v>
      </c>
      <c r="L328" s="1">
        <f>_xlfn.IFNA(VLOOKUP(I328,被动技能!$A:$E,5,FALSE),0)</f>
        <v>200323</v>
      </c>
      <c r="M328">
        <f t="shared" si="37"/>
        <v>6</v>
      </c>
      <c r="N328" s="1" t="s">
        <v>249</v>
      </c>
      <c r="O328" s="1">
        <f t="shared" si="38"/>
        <v>124</v>
      </c>
      <c r="P328" s="1" t="s">
        <v>250</v>
      </c>
      <c r="Q328" s="1" t="s">
        <v>250</v>
      </c>
    </row>
    <row r="329" spans="3:17" x14ac:dyDescent="0.15">
      <c r="C329" s="8" t="str">
        <f t="shared" si="39"/>
        <v>被动技能17</v>
      </c>
      <c r="D329" s="8">
        <f t="shared" ref="D329:D392" si="42">IF(D328=D$5,1,D328+1)</f>
        <v>3</v>
      </c>
      <c r="E329" s="8">
        <f t="shared" ref="E329:E392" si="43">IF(E328=E$5,2,E328+1)</f>
        <v>4</v>
      </c>
      <c r="F329" s="8">
        <f t="shared" ref="F329:F392" si="44">IF(D329=1,F328+1,F328)</f>
        <v>17</v>
      </c>
      <c r="H329" t="str">
        <f t="shared" si="40"/>
        <v>被动技能17等级3</v>
      </c>
      <c r="I329" t="str">
        <f t="shared" si="41"/>
        <v>被动技能17等级4</v>
      </c>
      <c r="J329" s="1">
        <v>323</v>
      </c>
      <c r="K329" s="1">
        <f>VLOOKUP(H329,被动技能!$A:$E,5,FALSE)</f>
        <v>200323</v>
      </c>
      <c r="L329" s="1">
        <f>_xlfn.IFNA(VLOOKUP(I329,被动技能!$A:$E,5,FALSE),0)</f>
        <v>200324</v>
      </c>
      <c r="M329">
        <f t="shared" si="37"/>
        <v>9</v>
      </c>
      <c r="N329" s="1" t="s">
        <v>249</v>
      </c>
      <c r="O329" s="1">
        <f t="shared" si="38"/>
        <v>125</v>
      </c>
      <c r="P329" s="1" t="s">
        <v>250</v>
      </c>
      <c r="Q329" s="1" t="s">
        <v>250</v>
      </c>
    </row>
    <row r="330" spans="3:17" x14ac:dyDescent="0.15">
      <c r="C330" s="8" t="str">
        <f t="shared" si="39"/>
        <v>被动技能17</v>
      </c>
      <c r="D330" s="8">
        <f t="shared" si="42"/>
        <v>4</v>
      </c>
      <c r="E330" s="8">
        <f t="shared" si="43"/>
        <v>5</v>
      </c>
      <c r="F330" s="8">
        <f t="shared" si="44"/>
        <v>17</v>
      </c>
      <c r="H330" t="str">
        <f t="shared" si="40"/>
        <v>被动技能17等级4</v>
      </c>
      <c r="I330" t="str">
        <f t="shared" si="41"/>
        <v>被动技能17等级5</v>
      </c>
      <c r="J330" s="1">
        <v>324</v>
      </c>
      <c r="K330" s="1">
        <f>VLOOKUP(H330,被动技能!$A:$E,5,FALSE)</f>
        <v>200324</v>
      </c>
      <c r="L330" s="1">
        <f>_xlfn.IFNA(VLOOKUP(I330,被动技能!$A:$E,5,FALSE),0)</f>
        <v>200325</v>
      </c>
      <c r="M330">
        <f t="shared" si="37"/>
        <v>12</v>
      </c>
      <c r="N330" s="1" t="s">
        <v>249</v>
      </c>
      <c r="O330" s="1">
        <f t="shared" si="38"/>
        <v>126</v>
      </c>
      <c r="P330" s="1" t="s">
        <v>250</v>
      </c>
      <c r="Q330" s="1" t="s">
        <v>250</v>
      </c>
    </row>
    <row r="331" spans="3:17" x14ac:dyDescent="0.15">
      <c r="C331" s="8" t="str">
        <f t="shared" si="39"/>
        <v>被动技能17</v>
      </c>
      <c r="D331" s="8">
        <f t="shared" si="42"/>
        <v>5</v>
      </c>
      <c r="E331" s="8">
        <f t="shared" si="43"/>
        <v>6</v>
      </c>
      <c r="F331" s="8">
        <f t="shared" si="44"/>
        <v>17</v>
      </c>
      <c r="H331" t="str">
        <f t="shared" si="40"/>
        <v>被动技能17等级5</v>
      </c>
      <c r="I331" t="str">
        <f t="shared" si="41"/>
        <v>被动技能17等级6</v>
      </c>
      <c r="J331" s="1">
        <v>325</v>
      </c>
      <c r="K331" s="1">
        <f>VLOOKUP(H331,被动技能!$A:$E,5,FALSE)</f>
        <v>200325</v>
      </c>
      <c r="L331" s="1">
        <f>_xlfn.IFNA(VLOOKUP(I331,被动技能!$A:$E,5,FALSE),0)</f>
        <v>200326</v>
      </c>
      <c r="M331">
        <f t="shared" si="37"/>
        <v>15</v>
      </c>
      <c r="N331" s="1" t="s">
        <v>249</v>
      </c>
      <c r="O331" s="1">
        <f t="shared" si="38"/>
        <v>127</v>
      </c>
      <c r="P331" s="1" t="s">
        <v>250</v>
      </c>
      <c r="Q331" s="1" t="s">
        <v>250</v>
      </c>
    </row>
    <row r="332" spans="3:17" x14ac:dyDescent="0.15">
      <c r="C332" s="8" t="str">
        <f t="shared" si="39"/>
        <v>被动技能17</v>
      </c>
      <c r="D332" s="8">
        <f t="shared" si="42"/>
        <v>6</v>
      </c>
      <c r="E332" s="8">
        <f t="shared" si="43"/>
        <v>7</v>
      </c>
      <c r="F332" s="8">
        <f t="shared" si="44"/>
        <v>17</v>
      </c>
      <c r="H332" t="str">
        <f t="shared" si="40"/>
        <v>被动技能17等级6</v>
      </c>
      <c r="I332" t="str">
        <f t="shared" si="41"/>
        <v>被动技能17等级7</v>
      </c>
      <c r="J332" s="1">
        <v>326</v>
      </c>
      <c r="K332" s="1">
        <f>VLOOKUP(H332,被动技能!$A:$E,5,FALSE)</f>
        <v>200326</v>
      </c>
      <c r="L332" s="1">
        <f>_xlfn.IFNA(VLOOKUP(I332,被动技能!$A:$E,5,FALSE),0)</f>
        <v>200327</v>
      </c>
      <c r="M332">
        <f t="shared" si="37"/>
        <v>18</v>
      </c>
      <c r="N332" s="1" t="s">
        <v>249</v>
      </c>
      <c r="O332" s="1">
        <f t="shared" si="38"/>
        <v>128</v>
      </c>
      <c r="P332" s="1" t="s">
        <v>250</v>
      </c>
      <c r="Q332" s="1" t="s">
        <v>250</v>
      </c>
    </row>
    <row r="333" spans="3:17" x14ac:dyDescent="0.15">
      <c r="C333" s="8" t="str">
        <f t="shared" si="39"/>
        <v>被动技能17</v>
      </c>
      <c r="D333" s="8">
        <f t="shared" si="42"/>
        <v>7</v>
      </c>
      <c r="E333" s="8">
        <f t="shared" si="43"/>
        <v>8</v>
      </c>
      <c r="F333" s="8">
        <f t="shared" si="44"/>
        <v>17</v>
      </c>
      <c r="H333" t="str">
        <f t="shared" si="40"/>
        <v>被动技能17等级7</v>
      </c>
      <c r="I333" t="str">
        <f t="shared" si="41"/>
        <v>被动技能17等级8</v>
      </c>
      <c r="J333" s="1">
        <v>327</v>
      </c>
      <c r="K333" s="1">
        <f>VLOOKUP(H333,被动技能!$A:$E,5,FALSE)</f>
        <v>200327</v>
      </c>
      <c r="L333" s="1">
        <f>_xlfn.IFNA(VLOOKUP(I333,被动技能!$A:$E,5,FALSE),0)</f>
        <v>200328</v>
      </c>
      <c r="M333">
        <f t="shared" si="37"/>
        <v>21</v>
      </c>
      <c r="N333" s="1" t="s">
        <v>249</v>
      </c>
      <c r="O333" s="1">
        <f t="shared" si="38"/>
        <v>129</v>
      </c>
      <c r="P333" s="1" t="s">
        <v>250</v>
      </c>
      <c r="Q333" s="1" t="s">
        <v>250</v>
      </c>
    </row>
    <row r="334" spans="3:17" x14ac:dyDescent="0.15">
      <c r="C334" s="8" t="str">
        <f t="shared" si="39"/>
        <v>被动技能17</v>
      </c>
      <c r="D334" s="8">
        <f t="shared" si="42"/>
        <v>8</v>
      </c>
      <c r="E334" s="8">
        <f t="shared" si="43"/>
        <v>9</v>
      </c>
      <c r="F334" s="8">
        <f t="shared" si="44"/>
        <v>17</v>
      </c>
      <c r="H334" t="str">
        <f t="shared" si="40"/>
        <v>被动技能17等级8</v>
      </c>
      <c r="I334" t="str">
        <f t="shared" si="41"/>
        <v>被动技能17等级9</v>
      </c>
      <c r="J334" s="1">
        <v>328</v>
      </c>
      <c r="K334" s="1">
        <f>VLOOKUP(H334,被动技能!$A:$E,5,FALSE)</f>
        <v>200328</v>
      </c>
      <c r="L334" s="1">
        <f>_xlfn.IFNA(VLOOKUP(I334,被动技能!$A:$E,5,FALSE),0)</f>
        <v>200329</v>
      </c>
      <c r="M334">
        <f t="shared" si="37"/>
        <v>24</v>
      </c>
      <c r="N334" s="1" t="s">
        <v>249</v>
      </c>
      <c r="O334" s="1">
        <f t="shared" si="38"/>
        <v>130</v>
      </c>
      <c r="P334" s="1" t="s">
        <v>250</v>
      </c>
      <c r="Q334" s="1" t="s">
        <v>250</v>
      </c>
    </row>
    <row r="335" spans="3:17" x14ac:dyDescent="0.15">
      <c r="C335" s="8" t="str">
        <f t="shared" si="39"/>
        <v>被动技能17</v>
      </c>
      <c r="D335" s="8">
        <f t="shared" si="42"/>
        <v>9</v>
      </c>
      <c r="E335" s="8">
        <f t="shared" si="43"/>
        <v>10</v>
      </c>
      <c r="F335" s="8">
        <f t="shared" si="44"/>
        <v>17</v>
      </c>
      <c r="H335" t="str">
        <f t="shared" si="40"/>
        <v>被动技能17等级9</v>
      </c>
      <c r="I335" t="str">
        <f t="shared" si="41"/>
        <v>被动技能17等级10</v>
      </c>
      <c r="J335" s="1">
        <v>329</v>
      </c>
      <c r="K335" s="1">
        <f>VLOOKUP(H335,被动技能!$A:$E,5,FALSE)</f>
        <v>200329</v>
      </c>
      <c r="L335" s="1">
        <f>_xlfn.IFNA(VLOOKUP(I335,被动技能!$A:$E,5,FALSE),0)</f>
        <v>200330</v>
      </c>
      <c r="M335">
        <f t="shared" si="37"/>
        <v>27</v>
      </c>
      <c r="N335" s="1" t="s">
        <v>249</v>
      </c>
      <c r="O335" s="1">
        <f t="shared" si="38"/>
        <v>131</v>
      </c>
      <c r="P335" s="1" t="s">
        <v>250</v>
      </c>
      <c r="Q335" s="1" t="s">
        <v>250</v>
      </c>
    </row>
    <row r="336" spans="3:17" x14ac:dyDescent="0.15">
      <c r="C336" s="8" t="str">
        <f t="shared" si="39"/>
        <v>被动技能17</v>
      </c>
      <c r="D336" s="8">
        <f t="shared" si="42"/>
        <v>10</v>
      </c>
      <c r="E336" s="8">
        <f t="shared" si="43"/>
        <v>11</v>
      </c>
      <c r="F336" s="8">
        <f t="shared" si="44"/>
        <v>17</v>
      </c>
      <c r="H336" t="str">
        <f t="shared" si="40"/>
        <v>被动技能17等级10</v>
      </c>
      <c r="I336" t="str">
        <f t="shared" si="41"/>
        <v>被动技能17等级11</v>
      </c>
      <c r="J336" s="1">
        <v>330</v>
      </c>
      <c r="K336" s="1">
        <f>VLOOKUP(H336,被动技能!$A:$E,5,FALSE)</f>
        <v>200330</v>
      </c>
      <c r="L336" s="1">
        <f>_xlfn.IFNA(VLOOKUP(I336,被动技能!$A:$E,5,FALSE),0)</f>
        <v>200331</v>
      </c>
      <c r="M336">
        <f t="shared" si="37"/>
        <v>30</v>
      </c>
      <c r="N336" s="1" t="s">
        <v>249</v>
      </c>
      <c r="O336" s="1">
        <f t="shared" si="38"/>
        <v>132</v>
      </c>
      <c r="P336" s="1" t="s">
        <v>250</v>
      </c>
      <c r="Q336" s="1" t="s">
        <v>250</v>
      </c>
    </row>
    <row r="337" spans="3:17" x14ac:dyDescent="0.15">
      <c r="C337" s="8" t="str">
        <f t="shared" si="39"/>
        <v>被动技能17</v>
      </c>
      <c r="D337" s="8">
        <f t="shared" si="42"/>
        <v>11</v>
      </c>
      <c r="E337" s="8">
        <f t="shared" si="43"/>
        <v>12</v>
      </c>
      <c r="F337" s="8">
        <f t="shared" si="44"/>
        <v>17</v>
      </c>
      <c r="H337" t="str">
        <f t="shared" si="40"/>
        <v>被动技能17等级11</v>
      </c>
      <c r="I337" t="str">
        <f t="shared" si="41"/>
        <v>被动技能17等级12</v>
      </c>
      <c r="J337" s="1">
        <v>331</v>
      </c>
      <c r="K337" s="1">
        <f>VLOOKUP(H337,被动技能!$A:$E,5,FALSE)</f>
        <v>200331</v>
      </c>
      <c r="L337" s="1">
        <f>_xlfn.IFNA(VLOOKUP(I337,被动技能!$A:$E,5,FALSE),0)</f>
        <v>200332</v>
      </c>
      <c r="M337">
        <f t="shared" si="37"/>
        <v>33</v>
      </c>
      <c r="N337" s="1" t="s">
        <v>249</v>
      </c>
      <c r="O337" s="1">
        <f t="shared" si="38"/>
        <v>133</v>
      </c>
      <c r="P337" s="1" t="s">
        <v>250</v>
      </c>
      <c r="Q337" s="1" t="s">
        <v>250</v>
      </c>
    </row>
    <row r="338" spans="3:17" x14ac:dyDescent="0.15">
      <c r="C338" s="8" t="str">
        <f t="shared" si="39"/>
        <v>被动技能17</v>
      </c>
      <c r="D338" s="8">
        <f t="shared" si="42"/>
        <v>12</v>
      </c>
      <c r="E338" s="8">
        <f t="shared" si="43"/>
        <v>13</v>
      </c>
      <c r="F338" s="8">
        <f t="shared" si="44"/>
        <v>17</v>
      </c>
      <c r="H338" t="str">
        <f t="shared" si="40"/>
        <v>被动技能17等级12</v>
      </c>
      <c r="I338" t="str">
        <f t="shared" si="41"/>
        <v>被动技能17等级13</v>
      </c>
      <c r="J338" s="1">
        <v>332</v>
      </c>
      <c r="K338" s="1">
        <f>VLOOKUP(H338,被动技能!$A:$E,5,FALSE)</f>
        <v>200332</v>
      </c>
      <c r="L338" s="1">
        <f>_xlfn.IFNA(VLOOKUP(I338,被动技能!$A:$E,5,FALSE),0)</f>
        <v>200333</v>
      </c>
      <c r="M338">
        <f t="shared" si="37"/>
        <v>36</v>
      </c>
      <c r="N338" s="1" t="s">
        <v>249</v>
      </c>
      <c r="O338" s="1">
        <f t="shared" si="38"/>
        <v>134</v>
      </c>
      <c r="P338" s="1" t="s">
        <v>250</v>
      </c>
      <c r="Q338" s="1" t="s">
        <v>250</v>
      </c>
    </row>
    <row r="339" spans="3:17" x14ac:dyDescent="0.15">
      <c r="C339" s="8" t="str">
        <f t="shared" si="39"/>
        <v>被动技能17</v>
      </c>
      <c r="D339" s="8">
        <f t="shared" si="42"/>
        <v>13</v>
      </c>
      <c r="E339" s="8">
        <f t="shared" si="43"/>
        <v>14</v>
      </c>
      <c r="F339" s="8">
        <f t="shared" si="44"/>
        <v>17</v>
      </c>
      <c r="H339" t="str">
        <f t="shared" si="40"/>
        <v>被动技能17等级13</v>
      </c>
      <c r="I339" t="str">
        <f t="shared" si="41"/>
        <v>被动技能17等级14</v>
      </c>
      <c r="J339" s="1">
        <v>333</v>
      </c>
      <c r="K339" s="1">
        <f>VLOOKUP(H339,被动技能!$A:$E,5,FALSE)</f>
        <v>200333</v>
      </c>
      <c r="L339" s="1">
        <f>_xlfn.IFNA(VLOOKUP(I339,被动技能!$A:$E,5,FALSE),0)</f>
        <v>200334</v>
      </c>
      <c r="M339">
        <f t="shared" si="37"/>
        <v>39</v>
      </c>
      <c r="N339" s="1" t="s">
        <v>249</v>
      </c>
      <c r="O339" s="1">
        <f t="shared" si="38"/>
        <v>135</v>
      </c>
      <c r="P339" s="1" t="s">
        <v>250</v>
      </c>
      <c r="Q339" s="1" t="s">
        <v>250</v>
      </c>
    </row>
    <row r="340" spans="3:17" x14ac:dyDescent="0.15">
      <c r="C340" s="8" t="str">
        <f t="shared" si="39"/>
        <v>被动技能17</v>
      </c>
      <c r="D340" s="8">
        <f t="shared" si="42"/>
        <v>14</v>
      </c>
      <c r="E340" s="8">
        <f t="shared" si="43"/>
        <v>15</v>
      </c>
      <c r="F340" s="8">
        <f t="shared" si="44"/>
        <v>17</v>
      </c>
      <c r="H340" t="str">
        <f t="shared" si="40"/>
        <v>被动技能17等级14</v>
      </c>
      <c r="I340" t="str">
        <f t="shared" si="41"/>
        <v>被动技能17等级15</v>
      </c>
      <c r="J340" s="1">
        <v>334</v>
      </c>
      <c r="K340" s="1">
        <f>VLOOKUP(H340,被动技能!$A:$E,5,FALSE)</f>
        <v>200334</v>
      </c>
      <c r="L340" s="1">
        <f>_xlfn.IFNA(VLOOKUP(I340,被动技能!$A:$E,5,FALSE),0)</f>
        <v>200335</v>
      </c>
      <c r="M340">
        <f t="shared" si="37"/>
        <v>42</v>
      </c>
      <c r="N340" s="1" t="s">
        <v>249</v>
      </c>
      <c r="O340" s="1">
        <f t="shared" si="38"/>
        <v>136</v>
      </c>
      <c r="P340" s="1" t="s">
        <v>250</v>
      </c>
      <c r="Q340" s="1" t="s">
        <v>250</v>
      </c>
    </row>
    <row r="341" spans="3:17" x14ac:dyDescent="0.15">
      <c r="C341" s="8" t="str">
        <f t="shared" si="39"/>
        <v>被动技能17</v>
      </c>
      <c r="D341" s="8">
        <f t="shared" si="42"/>
        <v>15</v>
      </c>
      <c r="E341" s="8">
        <f t="shared" si="43"/>
        <v>16</v>
      </c>
      <c r="F341" s="8">
        <f t="shared" si="44"/>
        <v>17</v>
      </c>
      <c r="H341" t="str">
        <f t="shared" si="40"/>
        <v>被动技能17等级15</v>
      </c>
      <c r="I341" t="str">
        <f t="shared" si="41"/>
        <v>被动技能17等级16</v>
      </c>
      <c r="J341" s="1">
        <v>335</v>
      </c>
      <c r="K341" s="1">
        <f>VLOOKUP(H341,被动技能!$A:$E,5,FALSE)</f>
        <v>200335</v>
      </c>
      <c r="L341" s="1">
        <f>_xlfn.IFNA(VLOOKUP(I341,被动技能!$A:$E,5,FALSE),0)</f>
        <v>200336</v>
      </c>
      <c r="M341">
        <f t="shared" si="37"/>
        <v>45</v>
      </c>
      <c r="N341" s="1" t="s">
        <v>249</v>
      </c>
      <c r="O341" s="1">
        <f t="shared" si="38"/>
        <v>137</v>
      </c>
      <c r="P341" s="1" t="s">
        <v>250</v>
      </c>
      <c r="Q341" s="1" t="s">
        <v>250</v>
      </c>
    </row>
    <row r="342" spans="3:17" x14ac:dyDescent="0.15">
      <c r="C342" s="8" t="str">
        <f t="shared" si="39"/>
        <v>被动技能17</v>
      </c>
      <c r="D342" s="8">
        <f t="shared" si="42"/>
        <v>16</v>
      </c>
      <c r="E342" s="8">
        <f t="shared" si="43"/>
        <v>17</v>
      </c>
      <c r="F342" s="8">
        <f t="shared" si="44"/>
        <v>17</v>
      </c>
      <c r="H342" t="str">
        <f t="shared" si="40"/>
        <v>被动技能17等级16</v>
      </c>
      <c r="I342" t="str">
        <f t="shared" si="41"/>
        <v>被动技能17等级17</v>
      </c>
      <c r="J342" s="1">
        <v>336</v>
      </c>
      <c r="K342" s="1">
        <f>VLOOKUP(H342,被动技能!$A:$E,5,FALSE)</f>
        <v>200336</v>
      </c>
      <c r="L342" s="1">
        <f>_xlfn.IFNA(VLOOKUP(I342,被动技能!$A:$E,5,FALSE),0)</f>
        <v>200337</v>
      </c>
      <c r="M342">
        <f t="shared" si="37"/>
        <v>48</v>
      </c>
      <c r="N342" s="1" t="s">
        <v>249</v>
      </c>
      <c r="O342" s="1">
        <f t="shared" si="38"/>
        <v>138</v>
      </c>
      <c r="P342" s="1" t="s">
        <v>250</v>
      </c>
      <c r="Q342" s="1" t="s">
        <v>250</v>
      </c>
    </row>
    <row r="343" spans="3:17" x14ac:dyDescent="0.15">
      <c r="C343" s="8" t="str">
        <f t="shared" si="39"/>
        <v>被动技能17</v>
      </c>
      <c r="D343" s="8">
        <f t="shared" si="42"/>
        <v>17</v>
      </c>
      <c r="E343" s="8">
        <f t="shared" si="43"/>
        <v>18</v>
      </c>
      <c r="F343" s="8">
        <f t="shared" si="44"/>
        <v>17</v>
      </c>
      <c r="H343" t="str">
        <f t="shared" si="40"/>
        <v>被动技能17等级17</v>
      </c>
      <c r="I343" t="str">
        <f t="shared" si="41"/>
        <v>被动技能17等级18</v>
      </c>
      <c r="J343" s="1">
        <v>337</v>
      </c>
      <c r="K343" s="1">
        <f>VLOOKUP(H343,被动技能!$A:$E,5,FALSE)</f>
        <v>200337</v>
      </c>
      <c r="L343" s="1">
        <f>_xlfn.IFNA(VLOOKUP(I343,被动技能!$A:$E,5,FALSE),0)</f>
        <v>200338</v>
      </c>
      <c r="M343">
        <f t="shared" si="37"/>
        <v>51</v>
      </c>
      <c r="N343" s="1" t="s">
        <v>249</v>
      </c>
      <c r="O343" s="1">
        <f t="shared" si="38"/>
        <v>139</v>
      </c>
      <c r="P343" s="1" t="s">
        <v>250</v>
      </c>
      <c r="Q343" s="1" t="s">
        <v>250</v>
      </c>
    </row>
    <row r="344" spans="3:17" x14ac:dyDescent="0.15">
      <c r="C344" s="8" t="str">
        <f t="shared" si="39"/>
        <v>被动技能17</v>
      </c>
      <c r="D344" s="8">
        <f t="shared" si="42"/>
        <v>18</v>
      </c>
      <c r="E344" s="8">
        <f t="shared" si="43"/>
        <v>19</v>
      </c>
      <c r="F344" s="8">
        <f t="shared" si="44"/>
        <v>17</v>
      </c>
      <c r="H344" t="str">
        <f t="shared" si="40"/>
        <v>被动技能17等级18</v>
      </c>
      <c r="I344" t="str">
        <f t="shared" si="41"/>
        <v>被动技能17等级19</v>
      </c>
      <c r="J344" s="1">
        <v>338</v>
      </c>
      <c r="K344" s="1">
        <f>VLOOKUP(H344,被动技能!$A:$E,5,FALSE)</f>
        <v>200338</v>
      </c>
      <c r="L344" s="1">
        <f>_xlfn.IFNA(VLOOKUP(I344,被动技能!$A:$E,5,FALSE),0)</f>
        <v>200339</v>
      </c>
      <c r="M344">
        <f t="shared" si="37"/>
        <v>54</v>
      </c>
      <c r="N344" s="1" t="s">
        <v>249</v>
      </c>
      <c r="O344" s="1">
        <f t="shared" si="38"/>
        <v>140</v>
      </c>
      <c r="P344" s="1" t="s">
        <v>250</v>
      </c>
      <c r="Q344" s="1" t="s">
        <v>250</v>
      </c>
    </row>
    <row r="345" spans="3:17" x14ac:dyDescent="0.15">
      <c r="C345" s="8" t="str">
        <f t="shared" si="39"/>
        <v>被动技能17</v>
      </c>
      <c r="D345" s="8">
        <f t="shared" si="42"/>
        <v>19</v>
      </c>
      <c r="E345" s="8">
        <f t="shared" si="43"/>
        <v>20</v>
      </c>
      <c r="F345" s="8">
        <f t="shared" si="44"/>
        <v>17</v>
      </c>
      <c r="H345" t="str">
        <f t="shared" si="40"/>
        <v>被动技能17等级19</v>
      </c>
      <c r="I345" t="str">
        <f t="shared" si="41"/>
        <v>被动技能17等级20</v>
      </c>
      <c r="J345" s="1">
        <v>339</v>
      </c>
      <c r="K345" s="1">
        <f>VLOOKUP(H345,被动技能!$A:$E,5,FALSE)</f>
        <v>200339</v>
      </c>
      <c r="L345" s="1">
        <f>_xlfn.IFNA(VLOOKUP(I345,被动技能!$A:$E,5,FALSE),0)</f>
        <v>200340</v>
      </c>
      <c r="M345">
        <f t="shared" si="37"/>
        <v>57</v>
      </c>
      <c r="N345" s="1" t="s">
        <v>249</v>
      </c>
      <c r="O345" s="1">
        <f t="shared" si="38"/>
        <v>141</v>
      </c>
      <c r="P345" s="1" t="s">
        <v>250</v>
      </c>
      <c r="Q345" s="1" t="s">
        <v>250</v>
      </c>
    </row>
    <row r="346" spans="3:17" x14ac:dyDescent="0.15">
      <c r="C346" s="8" t="str">
        <f t="shared" si="39"/>
        <v>被动技能17</v>
      </c>
      <c r="D346" s="8">
        <f t="shared" si="42"/>
        <v>20</v>
      </c>
      <c r="E346" s="8">
        <f t="shared" si="43"/>
        <v>21</v>
      </c>
      <c r="F346" s="8">
        <f t="shared" si="44"/>
        <v>17</v>
      </c>
      <c r="H346" t="str">
        <f t="shared" si="40"/>
        <v>被动技能17等级20</v>
      </c>
      <c r="I346" t="str">
        <f t="shared" si="41"/>
        <v>被动技能17等级21</v>
      </c>
      <c r="J346" s="1">
        <v>340</v>
      </c>
      <c r="K346" s="1">
        <f>VLOOKUP(H346,被动技能!$A:$E,5,FALSE)</f>
        <v>200340</v>
      </c>
      <c r="L346" s="1">
        <f>_xlfn.IFNA(VLOOKUP(I346,被动技能!$A:$E,5,FALSE),0)</f>
        <v>0</v>
      </c>
      <c r="M346">
        <f t="shared" si="37"/>
        <v>60</v>
      </c>
      <c r="N346" s="1" t="s">
        <v>249</v>
      </c>
      <c r="O346" s="1">
        <f t="shared" si="38"/>
        <v>142</v>
      </c>
      <c r="P346" s="1" t="s">
        <v>250</v>
      </c>
      <c r="Q346" s="1" t="s">
        <v>250</v>
      </c>
    </row>
    <row r="347" spans="3:17" x14ac:dyDescent="0.15">
      <c r="C347" s="8" t="str">
        <f t="shared" si="39"/>
        <v>被动技能18</v>
      </c>
      <c r="D347" s="8">
        <f t="shared" si="42"/>
        <v>1</v>
      </c>
      <c r="E347" s="8">
        <f t="shared" si="43"/>
        <v>2</v>
      </c>
      <c r="F347" s="8">
        <f t="shared" si="44"/>
        <v>18</v>
      </c>
      <c r="H347" t="str">
        <f t="shared" si="40"/>
        <v>被动技能18等级1</v>
      </c>
      <c r="I347" t="str">
        <f t="shared" si="41"/>
        <v>被动技能18等级2</v>
      </c>
      <c r="J347" s="1">
        <v>341</v>
      </c>
      <c r="K347" s="1">
        <f>VLOOKUP(H347,被动技能!$A:$E,5,FALSE)</f>
        <v>200341</v>
      </c>
      <c r="L347" s="1">
        <f>_xlfn.IFNA(VLOOKUP(I347,被动技能!$A:$E,5,FALSE),0)</f>
        <v>200342</v>
      </c>
      <c r="M347">
        <f t="shared" si="37"/>
        <v>3</v>
      </c>
      <c r="N347" s="1" t="s">
        <v>249</v>
      </c>
      <c r="O347" s="1">
        <f t="shared" si="38"/>
        <v>143</v>
      </c>
      <c r="P347" s="1" t="s">
        <v>250</v>
      </c>
      <c r="Q347" s="1" t="s">
        <v>250</v>
      </c>
    </row>
    <row r="348" spans="3:17" x14ac:dyDescent="0.15">
      <c r="C348" s="8" t="str">
        <f t="shared" si="39"/>
        <v>被动技能18</v>
      </c>
      <c r="D348" s="8">
        <f t="shared" si="42"/>
        <v>2</v>
      </c>
      <c r="E348" s="8">
        <f t="shared" si="43"/>
        <v>3</v>
      </c>
      <c r="F348" s="8">
        <f t="shared" si="44"/>
        <v>18</v>
      </c>
      <c r="H348" t="str">
        <f t="shared" si="40"/>
        <v>被动技能18等级2</v>
      </c>
      <c r="I348" t="str">
        <f t="shared" si="41"/>
        <v>被动技能18等级3</v>
      </c>
      <c r="J348" s="1">
        <v>342</v>
      </c>
      <c r="K348" s="1">
        <f>VLOOKUP(H348,被动技能!$A:$E,5,FALSE)</f>
        <v>200342</v>
      </c>
      <c r="L348" s="1">
        <f>_xlfn.IFNA(VLOOKUP(I348,被动技能!$A:$E,5,FALSE),0)</f>
        <v>200343</v>
      </c>
      <c r="M348">
        <f t="shared" ref="M348:M411" si="45">M328</f>
        <v>6</v>
      </c>
      <c r="N348" s="1" t="s">
        <v>249</v>
      </c>
      <c r="O348" s="1">
        <f t="shared" si="38"/>
        <v>144</v>
      </c>
      <c r="P348" s="1" t="s">
        <v>250</v>
      </c>
      <c r="Q348" s="1" t="s">
        <v>250</v>
      </c>
    </row>
    <row r="349" spans="3:17" x14ac:dyDescent="0.15">
      <c r="C349" s="8" t="str">
        <f t="shared" si="39"/>
        <v>被动技能18</v>
      </c>
      <c r="D349" s="8">
        <f t="shared" si="42"/>
        <v>3</v>
      </c>
      <c r="E349" s="8">
        <f t="shared" si="43"/>
        <v>4</v>
      </c>
      <c r="F349" s="8">
        <f t="shared" si="44"/>
        <v>18</v>
      </c>
      <c r="H349" t="str">
        <f t="shared" si="40"/>
        <v>被动技能18等级3</v>
      </c>
      <c r="I349" t="str">
        <f t="shared" si="41"/>
        <v>被动技能18等级4</v>
      </c>
      <c r="J349" s="1">
        <v>343</v>
      </c>
      <c r="K349" s="1">
        <f>VLOOKUP(H349,被动技能!$A:$E,5,FALSE)</f>
        <v>200343</v>
      </c>
      <c r="L349" s="1">
        <f>_xlfn.IFNA(VLOOKUP(I349,被动技能!$A:$E,5,FALSE),0)</f>
        <v>200344</v>
      </c>
      <c r="M349">
        <f t="shared" si="45"/>
        <v>9</v>
      </c>
      <c r="N349" s="1" t="s">
        <v>249</v>
      </c>
      <c r="O349" s="1">
        <f t="shared" si="38"/>
        <v>145</v>
      </c>
      <c r="P349" s="1" t="s">
        <v>250</v>
      </c>
      <c r="Q349" s="1" t="s">
        <v>250</v>
      </c>
    </row>
    <row r="350" spans="3:17" x14ac:dyDescent="0.15">
      <c r="C350" s="8" t="str">
        <f t="shared" si="39"/>
        <v>被动技能18</v>
      </c>
      <c r="D350" s="8">
        <f t="shared" si="42"/>
        <v>4</v>
      </c>
      <c r="E350" s="8">
        <f t="shared" si="43"/>
        <v>5</v>
      </c>
      <c r="F350" s="8">
        <f t="shared" si="44"/>
        <v>18</v>
      </c>
      <c r="H350" t="str">
        <f t="shared" si="40"/>
        <v>被动技能18等级4</v>
      </c>
      <c r="I350" t="str">
        <f t="shared" si="41"/>
        <v>被动技能18等级5</v>
      </c>
      <c r="J350" s="1">
        <v>344</v>
      </c>
      <c r="K350" s="1">
        <f>VLOOKUP(H350,被动技能!$A:$E,5,FALSE)</f>
        <v>200344</v>
      </c>
      <c r="L350" s="1">
        <f>_xlfn.IFNA(VLOOKUP(I350,被动技能!$A:$E,5,FALSE),0)</f>
        <v>200345</v>
      </c>
      <c r="M350">
        <f t="shared" si="45"/>
        <v>12</v>
      </c>
      <c r="N350" s="1" t="s">
        <v>249</v>
      </c>
      <c r="O350" s="1">
        <f t="shared" si="38"/>
        <v>146</v>
      </c>
      <c r="P350" s="1" t="s">
        <v>250</v>
      </c>
      <c r="Q350" s="1" t="s">
        <v>250</v>
      </c>
    </row>
    <row r="351" spans="3:17" x14ac:dyDescent="0.15">
      <c r="C351" s="8" t="str">
        <f t="shared" si="39"/>
        <v>被动技能18</v>
      </c>
      <c r="D351" s="8">
        <f t="shared" si="42"/>
        <v>5</v>
      </c>
      <c r="E351" s="8">
        <f t="shared" si="43"/>
        <v>6</v>
      </c>
      <c r="F351" s="8">
        <f t="shared" si="44"/>
        <v>18</v>
      </c>
      <c r="H351" t="str">
        <f t="shared" si="40"/>
        <v>被动技能18等级5</v>
      </c>
      <c r="I351" t="str">
        <f t="shared" si="41"/>
        <v>被动技能18等级6</v>
      </c>
      <c r="J351" s="1">
        <v>345</v>
      </c>
      <c r="K351" s="1">
        <f>VLOOKUP(H351,被动技能!$A:$E,5,FALSE)</f>
        <v>200345</v>
      </c>
      <c r="L351" s="1">
        <f>_xlfn.IFNA(VLOOKUP(I351,被动技能!$A:$E,5,FALSE),0)</f>
        <v>200346</v>
      </c>
      <c r="M351">
        <f t="shared" si="45"/>
        <v>15</v>
      </c>
      <c r="N351" s="1" t="s">
        <v>249</v>
      </c>
      <c r="O351" s="1">
        <f t="shared" si="38"/>
        <v>147</v>
      </c>
      <c r="P351" s="1" t="s">
        <v>250</v>
      </c>
      <c r="Q351" s="1" t="s">
        <v>250</v>
      </c>
    </row>
    <row r="352" spans="3:17" x14ac:dyDescent="0.15">
      <c r="C352" s="8" t="str">
        <f t="shared" si="39"/>
        <v>被动技能18</v>
      </c>
      <c r="D352" s="8">
        <f t="shared" si="42"/>
        <v>6</v>
      </c>
      <c r="E352" s="8">
        <f t="shared" si="43"/>
        <v>7</v>
      </c>
      <c r="F352" s="8">
        <f t="shared" si="44"/>
        <v>18</v>
      </c>
      <c r="H352" t="str">
        <f t="shared" si="40"/>
        <v>被动技能18等级6</v>
      </c>
      <c r="I352" t="str">
        <f t="shared" si="41"/>
        <v>被动技能18等级7</v>
      </c>
      <c r="J352" s="1">
        <v>346</v>
      </c>
      <c r="K352" s="1">
        <f>VLOOKUP(H352,被动技能!$A:$E,5,FALSE)</f>
        <v>200346</v>
      </c>
      <c r="L352" s="1">
        <f>_xlfn.IFNA(VLOOKUP(I352,被动技能!$A:$E,5,FALSE),0)</f>
        <v>200347</v>
      </c>
      <c r="M352">
        <f t="shared" si="45"/>
        <v>18</v>
      </c>
      <c r="N352" s="1" t="s">
        <v>249</v>
      </c>
      <c r="O352" s="1">
        <f t="shared" si="38"/>
        <v>148</v>
      </c>
      <c r="P352" s="1" t="s">
        <v>250</v>
      </c>
      <c r="Q352" s="1" t="s">
        <v>250</v>
      </c>
    </row>
    <row r="353" spans="3:17" x14ac:dyDescent="0.15">
      <c r="C353" s="8" t="str">
        <f t="shared" si="39"/>
        <v>被动技能18</v>
      </c>
      <c r="D353" s="8">
        <f t="shared" si="42"/>
        <v>7</v>
      </c>
      <c r="E353" s="8">
        <f t="shared" si="43"/>
        <v>8</v>
      </c>
      <c r="F353" s="8">
        <f t="shared" si="44"/>
        <v>18</v>
      </c>
      <c r="H353" t="str">
        <f t="shared" si="40"/>
        <v>被动技能18等级7</v>
      </c>
      <c r="I353" t="str">
        <f t="shared" si="41"/>
        <v>被动技能18等级8</v>
      </c>
      <c r="J353" s="1">
        <v>347</v>
      </c>
      <c r="K353" s="1">
        <f>VLOOKUP(H353,被动技能!$A:$E,5,FALSE)</f>
        <v>200347</v>
      </c>
      <c r="L353" s="1">
        <f>_xlfn.IFNA(VLOOKUP(I353,被动技能!$A:$E,5,FALSE),0)</f>
        <v>200348</v>
      </c>
      <c r="M353">
        <f t="shared" si="45"/>
        <v>21</v>
      </c>
      <c r="N353" s="1" t="s">
        <v>249</v>
      </c>
      <c r="O353" s="1">
        <f t="shared" si="38"/>
        <v>149</v>
      </c>
      <c r="P353" s="1" t="s">
        <v>250</v>
      </c>
      <c r="Q353" s="1" t="s">
        <v>250</v>
      </c>
    </row>
    <row r="354" spans="3:17" x14ac:dyDescent="0.15">
      <c r="C354" s="8" t="str">
        <f t="shared" si="39"/>
        <v>被动技能18</v>
      </c>
      <c r="D354" s="8">
        <f t="shared" si="42"/>
        <v>8</v>
      </c>
      <c r="E354" s="8">
        <f t="shared" si="43"/>
        <v>9</v>
      </c>
      <c r="F354" s="8">
        <f t="shared" si="44"/>
        <v>18</v>
      </c>
      <c r="H354" t="str">
        <f t="shared" si="40"/>
        <v>被动技能18等级8</v>
      </c>
      <c r="I354" t="str">
        <f t="shared" si="41"/>
        <v>被动技能18等级9</v>
      </c>
      <c r="J354" s="1">
        <v>348</v>
      </c>
      <c r="K354" s="1">
        <f>VLOOKUP(H354,被动技能!$A:$E,5,FALSE)</f>
        <v>200348</v>
      </c>
      <c r="L354" s="1">
        <f>_xlfn.IFNA(VLOOKUP(I354,被动技能!$A:$E,5,FALSE),0)</f>
        <v>200349</v>
      </c>
      <c r="M354">
        <f t="shared" si="45"/>
        <v>24</v>
      </c>
      <c r="N354" s="1" t="s">
        <v>249</v>
      </c>
      <c r="O354" s="1">
        <f t="shared" si="38"/>
        <v>150</v>
      </c>
      <c r="P354" s="1" t="s">
        <v>250</v>
      </c>
      <c r="Q354" s="1" t="s">
        <v>250</v>
      </c>
    </row>
    <row r="355" spans="3:17" x14ac:dyDescent="0.15">
      <c r="C355" s="8" t="str">
        <f t="shared" si="39"/>
        <v>被动技能18</v>
      </c>
      <c r="D355" s="8">
        <f t="shared" si="42"/>
        <v>9</v>
      </c>
      <c r="E355" s="8">
        <f t="shared" si="43"/>
        <v>10</v>
      </c>
      <c r="F355" s="8">
        <f t="shared" si="44"/>
        <v>18</v>
      </c>
      <c r="H355" t="str">
        <f t="shared" si="40"/>
        <v>被动技能18等级9</v>
      </c>
      <c r="I355" t="str">
        <f t="shared" si="41"/>
        <v>被动技能18等级10</v>
      </c>
      <c r="J355" s="1">
        <v>349</v>
      </c>
      <c r="K355" s="1">
        <f>VLOOKUP(H355,被动技能!$A:$E,5,FALSE)</f>
        <v>200349</v>
      </c>
      <c r="L355" s="1">
        <f>_xlfn.IFNA(VLOOKUP(I355,被动技能!$A:$E,5,FALSE),0)</f>
        <v>200350</v>
      </c>
      <c r="M355">
        <f t="shared" si="45"/>
        <v>27</v>
      </c>
      <c r="N355" s="1" t="s">
        <v>249</v>
      </c>
      <c r="O355" s="1">
        <f t="shared" si="38"/>
        <v>151</v>
      </c>
      <c r="P355" s="1" t="s">
        <v>250</v>
      </c>
      <c r="Q355" s="1" t="s">
        <v>250</v>
      </c>
    </row>
    <row r="356" spans="3:17" x14ac:dyDescent="0.15">
      <c r="C356" s="8" t="str">
        <f t="shared" si="39"/>
        <v>被动技能18</v>
      </c>
      <c r="D356" s="8">
        <f t="shared" si="42"/>
        <v>10</v>
      </c>
      <c r="E356" s="8">
        <f t="shared" si="43"/>
        <v>11</v>
      </c>
      <c r="F356" s="8">
        <f t="shared" si="44"/>
        <v>18</v>
      </c>
      <c r="H356" t="str">
        <f t="shared" si="40"/>
        <v>被动技能18等级10</v>
      </c>
      <c r="I356" t="str">
        <f t="shared" si="41"/>
        <v>被动技能18等级11</v>
      </c>
      <c r="J356" s="1">
        <v>350</v>
      </c>
      <c r="K356" s="1">
        <f>VLOOKUP(H356,被动技能!$A:$E,5,FALSE)</f>
        <v>200350</v>
      </c>
      <c r="L356" s="1">
        <f>_xlfn.IFNA(VLOOKUP(I356,被动技能!$A:$E,5,FALSE),0)</f>
        <v>200351</v>
      </c>
      <c r="M356">
        <f t="shared" si="45"/>
        <v>30</v>
      </c>
      <c r="N356" s="1" t="s">
        <v>249</v>
      </c>
      <c r="O356" s="1">
        <f t="shared" si="38"/>
        <v>152</v>
      </c>
      <c r="P356" s="1" t="s">
        <v>250</v>
      </c>
      <c r="Q356" s="1" t="s">
        <v>250</v>
      </c>
    </row>
    <row r="357" spans="3:17" x14ac:dyDescent="0.15">
      <c r="C357" s="8" t="str">
        <f t="shared" si="39"/>
        <v>被动技能18</v>
      </c>
      <c r="D357" s="8">
        <f t="shared" si="42"/>
        <v>11</v>
      </c>
      <c r="E357" s="8">
        <f t="shared" si="43"/>
        <v>12</v>
      </c>
      <c r="F357" s="8">
        <f t="shared" si="44"/>
        <v>18</v>
      </c>
      <c r="H357" t="str">
        <f t="shared" si="40"/>
        <v>被动技能18等级11</v>
      </c>
      <c r="I357" t="str">
        <f t="shared" si="41"/>
        <v>被动技能18等级12</v>
      </c>
      <c r="J357" s="1">
        <v>351</v>
      </c>
      <c r="K357" s="1">
        <f>VLOOKUP(H357,被动技能!$A:$E,5,FALSE)</f>
        <v>200351</v>
      </c>
      <c r="L357" s="1">
        <f>_xlfn.IFNA(VLOOKUP(I357,被动技能!$A:$E,5,FALSE),0)</f>
        <v>200352</v>
      </c>
      <c r="M357">
        <f t="shared" si="45"/>
        <v>33</v>
      </c>
      <c r="N357" s="1" t="s">
        <v>249</v>
      </c>
      <c r="O357" s="1">
        <f t="shared" si="38"/>
        <v>153</v>
      </c>
      <c r="P357" s="1" t="s">
        <v>250</v>
      </c>
      <c r="Q357" s="1" t="s">
        <v>250</v>
      </c>
    </row>
    <row r="358" spans="3:17" x14ac:dyDescent="0.15">
      <c r="C358" s="8" t="str">
        <f t="shared" si="39"/>
        <v>被动技能18</v>
      </c>
      <c r="D358" s="8">
        <f t="shared" si="42"/>
        <v>12</v>
      </c>
      <c r="E358" s="8">
        <f t="shared" si="43"/>
        <v>13</v>
      </c>
      <c r="F358" s="8">
        <f t="shared" si="44"/>
        <v>18</v>
      </c>
      <c r="H358" t="str">
        <f t="shared" si="40"/>
        <v>被动技能18等级12</v>
      </c>
      <c r="I358" t="str">
        <f t="shared" si="41"/>
        <v>被动技能18等级13</v>
      </c>
      <c r="J358" s="1">
        <v>352</v>
      </c>
      <c r="K358" s="1">
        <f>VLOOKUP(H358,被动技能!$A:$E,5,FALSE)</f>
        <v>200352</v>
      </c>
      <c r="L358" s="1">
        <f>_xlfn.IFNA(VLOOKUP(I358,被动技能!$A:$E,5,FALSE),0)</f>
        <v>200353</v>
      </c>
      <c r="M358">
        <f t="shared" si="45"/>
        <v>36</v>
      </c>
      <c r="N358" s="1" t="s">
        <v>249</v>
      </c>
      <c r="O358" s="1">
        <f t="shared" si="38"/>
        <v>154</v>
      </c>
      <c r="P358" s="1" t="s">
        <v>250</v>
      </c>
      <c r="Q358" s="1" t="s">
        <v>250</v>
      </c>
    </row>
    <row r="359" spans="3:17" x14ac:dyDescent="0.15">
      <c r="C359" s="8" t="str">
        <f t="shared" si="39"/>
        <v>被动技能18</v>
      </c>
      <c r="D359" s="8">
        <f t="shared" si="42"/>
        <v>13</v>
      </c>
      <c r="E359" s="8">
        <f t="shared" si="43"/>
        <v>14</v>
      </c>
      <c r="F359" s="8">
        <f t="shared" si="44"/>
        <v>18</v>
      </c>
      <c r="H359" t="str">
        <f t="shared" si="40"/>
        <v>被动技能18等级13</v>
      </c>
      <c r="I359" t="str">
        <f t="shared" si="41"/>
        <v>被动技能18等级14</v>
      </c>
      <c r="J359" s="1">
        <v>353</v>
      </c>
      <c r="K359" s="1">
        <f>VLOOKUP(H359,被动技能!$A:$E,5,FALSE)</f>
        <v>200353</v>
      </c>
      <c r="L359" s="1">
        <f>_xlfn.IFNA(VLOOKUP(I359,被动技能!$A:$E,5,FALSE),0)</f>
        <v>200354</v>
      </c>
      <c r="M359">
        <f t="shared" si="45"/>
        <v>39</v>
      </c>
      <c r="N359" s="1" t="s">
        <v>249</v>
      </c>
      <c r="O359" s="1">
        <f t="shared" si="38"/>
        <v>155</v>
      </c>
      <c r="P359" s="1" t="s">
        <v>250</v>
      </c>
      <c r="Q359" s="1" t="s">
        <v>250</v>
      </c>
    </row>
    <row r="360" spans="3:17" x14ac:dyDescent="0.15">
      <c r="C360" s="8" t="str">
        <f t="shared" si="39"/>
        <v>被动技能18</v>
      </c>
      <c r="D360" s="8">
        <f t="shared" si="42"/>
        <v>14</v>
      </c>
      <c r="E360" s="8">
        <f t="shared" si="43"/>
        <v>15</v>
      </c>
      <c r="F360" s="8">
        <f t="shared" si="44"/>
        <v>18</v>
      </c>
      <c r="H360" t="str">
        <f t="shared" si="40"/>
        <v>被动技能18等级14</v>
      </c>
      <c r="I360" t="str">
        <f t="shared" si="41"/>
        <v>被动技能18等级15</v>
      </c>
      <c r="J360" s="1">
        <v>354</v>
      </c>
      <c r="K360" s="1">
        <f>VLOOKUP(H360,被动技能!$A:$E,5,FALSE)</f>
        <v>200354</v>
      </c>
      <c r="L360" s="1">
        <f>_xlfn.IFNA(VLOOKUP(I360,被动技能!$A:$E,5,FALSE),0)</f>
        <v>200355</v>
      </c>
      <c r="M360">
        <f t="shared" si="45"/>
        <v>42</v>
      </c>
      <c r="N360" s="1" t="s">
        <v>249</v>
      </c>
      <c r="O360" s="1">
        <f t="shared" si="38"/>
        <v>156</v>
      </c>
      <c r="P360" s="1" t="s">
        <v>250</v>
      </c>
      <c r="Q360" s="1" t="s">
        <v>250</v>
      </c>
    </row>
    <row r="361" spans="3:17" x14ac:dyDescent="0.15">
      <c r="C361" s="8" t="str">
        <f t="shared" si="39"/>
        <v>被动技能18</v>
      </c>
      <c r="D361" s="8">
        <f t="shared" si="42"/>
        <v>15</v>
      </c>
      <c r="E361" s="8">
        <f t="shared" si="43"/>
        <v>16</v>
      </c>
      <c r="F361" s="8">
        <f t="shared" si="44"/>
        <v>18</v>
      </c>
      <c r="H361" t="str">
        <f t="shared" si="40"/>
        <v>被动技能18等级15</v>
      </c>
      <c r="I361" t="str">
        <f t="shared" si="41"/>
        <v>被动技能18等级16</v>
      </c>
      <c r="J361" s="1">
        <v>355</v>
      </c>
      <c r="K361" s="1">
        <f>VLOOKUP(H361,被动技能!$A:$E,5,FALSE)</f>
        <v>200355</v>
      </c>
      <c r="L361" s="1">
        <f>_xlfn.IFNA(VLOOKUP(I361,被动技能!$A:$E,5,FALSE),0)</f>
        <v>200356</v>
      </c>
      <c r="M361">
        <f t="shared" si="45"/>
        <v>45</v>
      </c>
      <c r="N361" s="1" t="s">
        <v>249</v>
      </c>
      <c r="O361" s="1">
        <f t="shared" si="38"/>
        <v>157</v>
      </c>
      <c r="P361" s="1" t="s">
        <v>250</v>
      </c>
      <c r="Q361" s="1" t="s">
        <v>250</v>
      </c>
    </row>
    <row r="362" spans="3:17" x14ac:dyDescent="0.15">
      <c r="C362" s="8" t="str">
        <f t="shared" si="39"/>
        <v>被动技能18</v>
      </c>
      <c r="D362" s="8">
        <f t="shared" si="42"/>
        <v>16</v>
      </c>
      <c r="E362" s="8">
        <f t="shared" si="43"/>
        <v>17</v>
      </c>
      <c r="F362" s="8">
        <f t="shared" si="44"/>
        <v>18</v>
      </c>
      <c r="H362" t="str">
        <f t="shared" si="40"/>
        <v>被动技能18等级16</v>
      </c>
      <c r="I362" t="str">
        <f t="shared" si="41"/>
        <v>被动技能18等级17</v>
      </c>
      <c r="J362" s="1">
        <v>356</v>
      </c>
      <c r="K362" s="1">
        <f>VLOOKUP(H362,被动技能!$A:$E,5,FALSE)</f>
        <v>200356</v>
      </c>
      <c r="L362" s="1">
        <f>_xlfn.IFNA(VLOOKUP(I362,被动技能!$A:$E,5,FALSE),0)</f>
        <v>200357</v>
      </c>
      <c r="M362">
        <f t="shared" si="45"/>
        <v>48</v>
      </c>
      <c r="N362" s="1" t="s">
        <v>249</v>
      </c>
      <c r="O362" s="1">
        <f t="shared" si="38"/>
        <v>158</v>
      </c>
      <c r="P362" s="1" t="s">
        <v>250</v>
      </c>
      <c r="Q362" s="1" t="s">
        <v>250</v>
      </c>
    </row>
    <row r="363" spans="3:17" x14ac:dyDescent="0.15">
      <c r="C363" s="8" t="str">
        <f t="shared" si="39"/>
        <v>被动技能18</v>
      </c>
      <c r="D363" s="8">
        <f t="shared" si="42"/>
        <v>17</v>
      </c>
      <c r="E363" s="8">
        <f t="shared" si="43"/>
        <v>18</v>
      </c>
      <c r="F363" s="8">
        <f t="shared" si="44"/>
        <v>18</v>
      </c>
      <c r="H363" t="str">
        <f t="shared" si="40"/>
        <v>被动技能18等级17</v>
      </c>
      <c r="I363" t="str">
        <f t="shared" si="41"/>
        <v>被动技能18等级18</v>
      </c>
      <c r="J363" s="1">
        <v>357</v>
      </c>
      <c r="K363" s="1">
        <f>VLOOKUP(H363,被动技能!$A:$E,5,FALSE)</f>
        <v>200357</v>
      </c>
      <c r="L363" s="1">
        <f>_xlfn.IFNA(VLOOKUP(I363,被动技能!$A:$E,5,FALSE),0)</f>
        <v>200358</v>
      </c>
      <c r="M363">
        <f t="shared" si="45"/>
        <v>51</v>
      </c>
      <c r="N363" s="1" t="s">
        <v>249</v>
      </c>
      <c r="O363" s="1">
        <f t="shared" ref="O363:O426" si="46">O264</f>
        <v>159</v>
      </c>
      <c r="P363" s="1" t="s">
        <v>250</v>
      </c>
      <c r="Q363" s="1" t="s">
        <v>250</v>
      </c>
    </row>
    <row r="364" spans="3:17" x14ac:dyDescent="0.15">
      <c r="C364" s="8" t="str">
        <f t="shared" si="39"/>
        <v>被动技能18</v>
      </c>
      <c r="D364" s="8">
        <f t="shared" si="42"/>
        <v>18</v>
      </c>
      <c r="E364" s="8">
        <f t="shared" si="43"/>
        <v>19</v>
      </c>
      <c r="F364" s="8">
        <f t="shared" si="44"/>
        <v>18</v>
      </c>
      <c r="H364" t="str">
        <f t="shared" si="40"/>
        <v>被动技能18等级18</v>
      </c>
      <c r="I364" t="str">
        <f t="shared" si="41"/>
        <v>被动技能18等级19</v>
      </c>
      <c r="J364" s="1">
        <v>358</v>
      </c>
      <c r="K364" s="1">
        <f>VLOOKUP(H364,被动技能!$A:$E,5,FALSE)</f>
        <v>200358</v>
      </c>
      <c r="L364" s="1">
        <f>_xlfn.IFNA(VLOOKUP(I364,被动技能!$A:$E,5,FALSE),0)</f>
        <v>200359</v>
      </c>
      <c r="M364">
        <f t="shared" si="45"/>
        <v>54</v>
      </c>
      <c r="N364" s="1" t="s">
        <v>249</v>
      </c>
      <c r="O364" s="1">
        <f t="shared" si="46"/>
        <v>160</v>
      </c>
      <c r="P364" s="1" t="s">
        <v>250</v>
      </c>
      <c r="Q364" s="1" t="s">
        <v>250</v>
      </c>
    </row>
    <row r="365" spans="3:17" x14ac:dyDescent="0.15">
      <c r="C365" s="8" t="str">
        <f t="shared" si="39"/>
        <v>被动技能18</v>
      </c>
      <c r="D365" s="8">
        <f t="shared" si="42"/>
        <v>19</v>
      </c>
      <c r="E365" s="8">
        <f t="shared" si="43"/>
        <v>20</v>
      </c>
      <c r="F365" s="8">
        <f t="shared" si="44"/>
        <v>18</v>
      </c>
      <c r="H365" t="str">
        <f t="shared" si="40"/>
        <v>被动技能18等级19</v>
      </c>
      <c r="I365" t="str">
        <f t="shared" si="41"/>
        <v>被动技能18等级20</v>
      </c>
      <c r="J365" s="1">
        <v>359</v>
      </c>
      <c r="K365" s="1">
        <f>VLOOKUP(H365,被动技能!$A:$E,5,FALSE)</f>
        <v>200359</v>
      </c>
      <c r="L365" s="1">
        <f>_xlfn.IFNA(VLOOKUP(I365,被动技能!$A:$E,5,FALSE),0)</f>
        <v>200360</v>
      </c>
      <c r="M365">
        <f t="shared" si="45"/>
        <v>57</v>
      </c>
      <c r="N365" s="1" t="s">
        <v>249</v>
      </c>
      <c r="O365" s="1">
        <f t="shared" si="46"/>
        <v>161</v>
      </c>
      <c r="P365" s="1" t="s">
        <v>250</v>
      </c>
      <c r="Q365" s="1" t="s">
        <v>250</v>
      </c>
    </row>
    <row r="366" spans="3:17" x14ac:dyDescent="0.15">
      <c r="C366" s="8" t="str">
        <f t="shared" si="39"/>
        <v>被动技能18</v>
      </c>
      <c r="D366" s="8">
        <f t="shared" si="42"/>
        <v>20</v>
      </c>
      <c r="E366" s="8">
        <f t="shared" si="43"/>
        <v>21</v>
      </c>
      <c r="F366" s="8">
        <f t="shared" si="44"/>
        <v>18</v>
      </c>
      <c r="H366" t="str">
        <f t="shared" si="40"/>
        <v>被动技能18等级20</v>
      </c>
      <c r="I366" t="str">
        <f t="shared" si="41"/>
        <v>被动技能18等级21</v>
      </c>
      <c r="J366" s="1">
        <v>360</v>
      </c>
      <c r="K366" s="1">
        <f>VLOOKUP(H366,被动技能!$A:$E,5,FALSE)</f>
        <v>200360</v>
      </c>
      <c r="L366" s="1">
        <f>_xlfn.IFNA(VLOOKUP(I366,被动技能!$A:$E,5,FALSE),0)</f>
        <v>0</v>
      </c>
      <c r="M366">
        <f t="shared" si="45"/>
        <v>60</v>
      </c>
      <c r="N366" s="1" t="s">
        <v>249</v>
      </c>
      <c r="O366" s="1">
        <f t="shared" si="46"/>
        <v>162</v>
      </c>
      <c r="P366" s="1" t="s">
        <v>250</v>
      </c>
      <c r="Q366" s="1" t="s">
        <v>250</v>
      </c>
    </row>
    <row r="367" spans="3:17" x14ac:dyDescent="0.15">
      <c r="C367" s="8" t="str">
        <f t="shared" si="39"/>
        <v>被动技能19</v>
      </c>
      <c r="D367" s="8">
        <f t="shared" si="42"/>
        <v>1</v>
      </c>
      <c r="E367" s="8">
        <f t="shared" si="43"/>
        <v>2</v>
      </c>
      <c r="F367" s="8">
        <f t="shared" si="44"/>
        <v>19</v>
      </c>
      <c r="H367" t="str">
        <f t="shared" si="40"/>
        <v>被动技能19等级1</v>
      </c>
      <c r="I367" t="str">
        <f t="shared" si="41"/>
        <v>被动技能19等级2</v>
      </c>
      <c r="J367" s="1">
        <v>361</v>
      </c>
      <c r="K367" s="1">
        <f>VLOOKUP(H367,被动技能!$A:$E,5,FALSE)</f>
        <v>200361</v>
      </c>
      <c r="L367" s="1">
        <f>_xlfn.IFNA(VLOOKUP(I367,被动技能!$A:$E,5,FALSE),0)</f>
        <v>200362</v>
      </c>
      <c r="M367">
        <f t="shared" si="45"/>
        <v>3</v>
      </c>
      <c r="N367" s="1" t="s">
        <v>249</v>
      </c>
      <c r="O367" s="1">
        <f t="shared" si="46"/>
        <v>163</v>
      </c>
      <c r="P367" s="1" t="s">
        <v>250</v>
      </c>
      <c r="Q367" s="1" t="s">
        <v>250</v>
      </c>
    </row>
    <row r="368" spans="3:17" x14ac:dyDescent="0.15">
      <c r="C368" s="8" t="str">
        <f t="shared" si="39"/>
        <v>被动技能19</v>
      </c>
      <c r="D368" s="8">
        <f t="shared" si="42"/>
        <v>2</v>
      </c>
      <c r="E368" s="8">
        <f t="shared" si="43"/>
        <v>3</v>
      </c>
      <c r="F368" s="8">
        <f t="shared" si="44"/>
        <v>19</v>
      </c>
      <c r="H368" t="str">
        <f t="shared" si="40"/>
        <v>被动技能19等级2</v>
      </c>
      <c r="I368" t="str">
        <f t="shared" si="41"/>
        <v>被动技能19等级3</v>
      </c>
      <c r="J368" s="1">
        <v>362</v>
      </c>
      <c r="K368" s="1">
        <f>VLOOKUP(H368,被动技能!$A:$E,5,FALSE)</f>
        <v>200362</v>
      </c>
      <c r="L368" s="1">
        <f>_xlfn.IFNA(VLOOKUP(I368,被动技能!$A:$E,5,FALSE),0)</f>
        <v>200363</v>
      </c>
      <c r="M368">
        <f t="shared" si="45"/>
        <v>6</v>
      </c>
      <c r="N368" s="1" t="s">
        <v>249</v>
      </c>
      <c r="O368" s="1">
        <f t="shared" si="46"/>
        <v>164</v>
      </c>
      <c r="P368" s="1" t="s">
        <v>250</v>
      </c>
      <c r="Q368" s="1" t="s">
        <v>250</v>
      </c>
    </row>
    <row r="369" spans="3:17" x14ac:dyDescent="0.15">
      <c r="C369" s="8" t="str">
        <f t="shared" si="39"/>
        <v>被动技能19</v>
      </c>
      <c r="D369" s="8">
        <f t="shared" si="42"/>
        <v>3</v>
      </c>
      <c r="E369" s="8">
        <f t="shared" si="43"/>
        <v>4</v>
      </c>
      <c r="F369" s="8">
        <f t="shared" si="44"/>
        <v>19</v>
      </c>
      <c r="H369" t="str">
        <f t="shared" si="40"/>
        <v>被动技能19等级3</v>
      </c>
      <c r="I369" t="str">
        <f t="shared" si="41"/>
        <v>被动技能19等级4</v>
      </c>
      <c r="J369" s="1">
        <v>363</v>
      </c>
      <c r="K369" s="1">
        <f>VLOOKUP(H369,被动技能!$A:$E,5,FALSE)</f>
        <v>200363</v>
      </c>
      <c r="L369" s="1">
        <f>_xlfn.IFNA(VLOOKUP(I369,被动技能!$A:$E,5,FALSE),0)</f>
        <v>200364</v>
      </c>
      <c r="M369">
        <f t="shared" si="45"/>
        <v>9</v>
      </c>
      <c r="N369" s="1" t="s">
        <v>249</v>
      </c>
      <c r="O369" s="1">
        <f t="shared" si="46"/>
        <v>165</v>
      </c>
      <c r="P369" s="1" t="s">
        <v>250</v>
      </c>
      <c r="Q369" s="1" t="s">
        <v>250</v>
      </c>
    </row>
    <row r="370" spans="3:17" x14ac:dyDescent="0.15">
      <c r="C370" s="8" t="str">
        <f t="shared" si="39"/>
        <v>被动技能19</v>
      </c>
      <c r="D370" s="8">
        <f t="shared" si="42"/>
        <v>4</v>
      </c>
      <c r="E370" s="8">
        <f t="shared" si="43"/>
        <v>5</v>
      </c>
      <c r="F370" s="8">
        <f t="shared" si="44"/>
        <v>19</v>
      </c>
      <c r="H370" t="str">
        <f t="shared" si="40"/>
        <v>被动技能19等级4</v>
      </c>
      <c r="I370" t="str">
        <f t="shared" si="41"/>
        <v>被动技能19等级5</v>
      </c>
      <c r="J370" s="1">
        <v>364</v>
      </c>
      <c r="K370" s="1">
        <f>VLOOKUP(H370,被动技能!$A:$E,5,FALSE)</f>
        <v>200364</v>
      </c>
      <c r="L370" s="1">
        <f>_xlfn.IFNA(VLOOKUP(I370,被动技能!$A:$E,5,FALSE),0)</f>
        <v>200365</v>
      </c>
      <c r="M370">
        <f t="shared" si="45"/>
        <v>12</v>
      </c>
      <c r="N370" s="1" t="s">
        <v>249</v>
      </c>
      <c r="O370" s="1">
        <f t="shared" si="46"/>
        <v>166</v>
      </c>
      <c r="P370" s="1" t="s">
        <v>250</v>
      </c>
      <c r="Q370" s="1" t="s">
        <v>250</v>
      </c>
    </row>
    <row r="371" spans="3:17" x14ac:dyDescent="0.15">
      <c r="C371" s="8" t="str">
        <f t="shared" si="39"/>
        <v>被动技能19</v>
      </c>
      <c r="D371" s="8">
        <f t="shared" si="42"/>
        <v>5</v>
      </c>
      <c r="E371" s="8">
        <f t="shared" si="43"/>
        <v>6</v>
      </c>
      <c r="F371" s="8">
        <f t="shared" si="44"/>
        <v>19</v>
      </c>
      <c r="H371" t="str">
        <f t="shared" si="40"/>
        <v>被动技能19等级5</v>
      </c>
      <c r="I371" t="str">
        <f t="shared" si="41"/>
        <v>被动技能19等级6</v>
      </c>
      <c r="J371" s="1">
        <v>365</v>
      </c>
      <c r="K371" s="1">
        <f>VLOOKUP(H371,被动技能!$A:$E,5,FALSE)</f>
        <v>200365</v>
      </c>
      <c r="L371" s="1">
        <f>_xlfn.IFNA(VLOOKUP(I371,被动技能!$A:$E,5,FALSE),0)</f>
        <v>200366</v>
      </c>
      <c r="M371">
        <f t="shared" si="45"/>
        <v>15</v>
      </c>
      <c r="N371" s="1" t="s">
        <v>249</v>
      </c>
      <c r="O371" s="1">
        <f t="shared" si="46"/>
        <v>167</v>
      </c>
      <c r="P371" s="1" t="s">
        <v>250</v>
      </c>
      <c r="Q371" s="1" t="s">
        <v>250</v>
      </c>
    </row>
    <row r="372" spans="3:17" x14ac:dyDescent="0.15">
      <c r="C372" s="8" t="str">
        <f t="shared" si="39"/>
        <v>被动技能19</v>
      </c>
      <c r="D372" s="8">
        <f t="shared" si="42"/>
        <v>6</v>
      </c>
      <c r="E372" s="8">
        <f t="shared" si="43"/>
        <v>7</v>
      </c>
      <c r="F372" s="8">
        <f t="shared" si="44"/>
        <v>19</v>
      </c>
      <c r="H372" t="str">
        <f t="shared" si="40"/>
        <v>被动技能19等级6</v>
      </c>
      <c r="I372" t="str">
        <f t="shared" si="41"/>
        <v>被动技能19等级7</v>
      </c>
      <c r="J372" s="1">
        <v>366</v>
      </c>
      <c r="K372" s="1">
        <f>VLOOKUP(H372,被动技能!$A:$E,5,FALSE)</f>
        <v>200366</v>
      </c>
      <c r="L372" s="1">
        <f>_xlfn.IFNA(VLOOKUP(I372,被动技能!$A:$E,5,FALSE),0)</f>
        <v>200367</v>
      </c>
      <c r="M372">
        <f t="shared" si="45"/>
        <v>18</v>
      </c>
      <c r="N372" s="1" t="s">
        <v>249</v>
      </c>
      <c r="O372" s="1">
        <f t="shared" si="46"/>
        <v>168</v>
      </c>
      <c r="P372" s="1" t="s">
        <v>250</v>
      </c>
      <c r="Q372" s="1" t="s">
        <v>250</v>
      </c>
    </row>
    <row r="373" spans="3:17" x14ac:dyDescent="0.15">
      <c r="C373" s="8" t="str">
        <f t="shared" si="39"/>
        <v>被动技能19</v>
      </c>
      <c r="D373" s="8">
        <f t="shared" si="42"/>
        <v>7</v>
      </c>
      <c r="E373" s="8">
        <f t="shared" si="43"/>
        <v>8</v>
      </c>
      <c r="F373" s="8">
        <f t="shared" si="44"/>
        <v>19</v>
      </c>
      <c r="H373" t="str">
        <f t="shared" si="40"/>
        <v>被动技能19等级7</v>
      </c>
      <c r="I373" t="str">
        <f t="shared" si="41"/>
        <v>被动技能19等级8</v>
      </c>
      <c r="J373" s="1">
        <v>367</v>
      </c>
      <c r="K373" s="1">
        <f>VLOOKUP(H373,被动技能!$A:$E,5,FALSE)</f>
        <v>200367</v>
      </c>
      <c r="L373" s="1">
        <f>_xlfn.IFNA(VLOOKUP(I373,被动技能!$A:$E,5,FALSE),0)</f>
        <v>200368</v>
      </c>
      <c r="M373">
        <f t="shared" si="45"/>
        <v>21</v>
      </c>
      <c r="N373" s="1" t="s">
        <v>249</v>
      </c>
      <c r="O373" s="1">
        <f t="shared" si="46"/>
        <v>169</v>
      </c>
      <c r="P373" s="1" t="s">
        <v>250</v>
      </c>
      <c r="Q373" s="1" t="s">
        <v>250</v>
      </c>
    </row>
    <row r="374" spans="3:17" x14ac:dyDescent="0.15">
      <c r="C374" s="8" t="str">
        <f t="shared" si="39"/>
        <v>被动技能19</v>
      </c>
      <c r="D374" s="8">
        <f t="shared" si="42"/>
        <v>8</v>
      </c>
      <c r="E374" s="8">
        <f t="shared" si="43"/>
        <v>9</v>
      </c>
      <c r="F374" s="8">
        <f t="shared" si="44"/>
        <v>19</v>
      </c>
      <c r="H374" t="str">
        <f t="shared" si="40"/>
        <v>被动技能19等级8</v>
      </c>
      <c r="I374" t="str">
        <f t="shared" si="41"/>
        <v>被动技能19等级9</v>
      </c>
      <c r="J374" s="1">
        <v>368</v>
      </c>
      <c r="K374" s="1">
        <f>VLOOKUP(H374,被动技能!$A:$E,5,FALSE)</f>
        <v>200368</v>
      </c>
      <c r="L374" s="1">
        <f>_xlfn.IFNA(VLOOKUP(I374,被动技能!$A:$E,5,FALSE),0)</f>
        <v>200369</v>
      </c>
      <c r="M374">
        <f t="shared" si="45"/>
        <v>24</v>
      </c>
      <c r="N374" s="1" t="s">
        <v>249</v>
      </c>
      <c r="O374" s="1">
        <f t="shared" si="46"/>
        <v>170</v>
      </c>
      <c r="P374" s="1" t="s">
        <v>250</v>
      </c>
      <c r="Q374" s="1" t="s">
        <v>250</v>
      </c>
    </row>
    <row r="375" spans="3:17" x14ac:dyDescent="0.15">
      <c r="C375" s="8" t="str">
        <f t="shared" si="39"/>
        <v>被动技能19</v>
      </c>
      <c r="D375" s="8">
        <f t="shared" si="42"/>
        <v>9</v>
      </c>
      <c r="E375" s="8">
        <f t="shared" si="43"/>
        <v>10</v>
      </c>
      <c r="F375" s="8">
        <f t="shared" si="44"/>
        <v>19</v>
      </c>
      <c r="H375" t="str">
        <f t="shared" si="40"/>
        <v>被动技能19等级9</v>
      </c>
      <c r="I375" t="str">
        <f t="shared" si="41"/>
        <v>被动技能19等级10</v>
      </c>
      <c r="J375" s="1">
        <v>369</v>
      </c>
      <c r="K375" s="1">
        <f>VLOOKUP(H375,被动技能!$A:$E,5,FALSE)</f>
        <v>200369</v>
      </c>
      <c r="L375" s="1">
        <f>_xlfn.IFNA(VLOOKUP(I375,被动技能!$A:$E,5,FALSE),0)</f>
        <v>200370</v>
      </c>
      <c r="M375">
        <f t="shared" si="45"/>
        <v>27</v>
      </c>
      <c r="N375" s="1" t="s">
        <v>249</v>
      </c>
      <c r="O375" s="1">
        <f t="shared" si="46"/>
        <v>171</v>
      </c>
      <c r="P375" s="1" t="s">
        <v>250</v>
      </c>
      <c r="Q375" s="1" t="s">
        <v>250</v>
      </c>
    </row>
    <row r="376" spans="3:17" x14ac:dyDescent="0.15">
      <c r="C376" s="8" t="str">
        <f t="shared" si="39"/>
        <v>被动技能19</v>
      </c>
      <c r="D376" s="8">
        <f t="shared" si="42"/>
        <v>10</v>
      </c>
      <c r="E376" s="8">
        <f t="shared" si="43"/>
        <v>11</v>
      </c>
      <c r="F376" s="8">
        <f t="shared" si="44"/>
        <v>19</v>
      </c>
      <c r="H376" t="str">
        <f t="shared" si="40"/>
        <v>被动技能19等级10</v>
      </c>
      <c r="I376" t="str">
        <f t="shared" si="41"/>
        <v>被动技能19等级11</v>
      </c>
      <c r="J376" s="1">
        <v>370</v>
      </c>
      <c r="K376" s="1">
        <f>VLOOKUP(H376,被动技能!$A:$E,5,FALSE)</f>
        <v>200370</v>
      </c>
      <c r="L376" s="1">
        <f>_xlfn.IFNA(VLOOKUP(I376,被动技能!$A:$E,5,FALSE),0)</f>
        <v>200371</v>
      </c>
      <c r="M376">
        <f t="shared" si="45"/>
        <v>30</v>
      </c>
      <c r="N376" s="1" t="s">
        <v>249</v>
      </c>
      <c r="O376" s="1">
        <f t="shared" si="46"/>
        <v>172</v>
      </c>
      <c r="P376" s="1" t="s">
        <v>250</v>
      </c>
      <c r="Q376" s="1" t="s">
        <v>250</v>
      </c>
    </row>
    <row r="377" spans="3:17" x14ac:dyDescent="0.15">
      <c r="C377" s="8" t="str">
        <f t="shared" si="39"/>
        <v>被动技能19</v>
      </c>
      <c r="D377" s="8">
        <f t="shared" si="42"/>
        <v>11</v>
      </c>
      <c r="E377" s="8">
        <f t="shared" si="43"/>
        <v>12</v>
      </c>
      <c r="F377" s="8">
        <f t="shared" si="44"/>
        <v>19</v>
      </c>
      <c r="H377" t="str">
        <f t="shared" si="40"/>
        <v>被动技能19等级11</v>
      </c>
      <c r="I377" t="str">
        <f t="shared" si="41"/>
        <v>被动技能19等级12</v>
      </c>
      <c r="J377" s="1">
        <v>371</v>
      </c>
      <c r="K377" s="1">
        <f>VLOOKUP(H377,被动技能!$A:$E,5,FALSE)</f>
        <v>200371</v>
      </c>
      <c r="L377" s="1">
        <f>_xlfn.IFNA(VLOOKUP(I377,被动技能!$A:$E,5,FALSE),0)</f>
        <v>200372</v>
      </c>
      <c r="M377">
        <f t="shared" si="45"/>
        <v>33</v>
      </c>
      <c r="N377" s="1" t="s">
        <v>249</v>
      </c>
      <c r="O377" s="1">
        <f t="shared" si="46"/>
        <v>173</v>
      </c>
      <c r="P377" s="1" t="s">
        <v>250</v>
      </c>
      <c r="Q377" s="1" t="s">
        <v>250</v>
      </c>
    </row>
    <row r="378" spans="3:17" x14ac:dyDescent="0.15">
      <c r="C378" s="8" t="str">
        <f t="shared" si="39"/>
        <v>被动技能19</v>
      </c>
      <c r="D378" s="8">
        <f t="shared" si="42"/>
        <v>12</v>
      </c>
      <c r="E378" s="8">
        <f t="shared" si="43"/>
        <v>13</v>
      </c>
      <c r="F378" s="8">
        <f t="shared" si="44"/>
        <v>19</v>
      </c>
      <c r="H378" t="str">
        <f t="shared" si="40"/>
        <v>被动技能19等级12</v>
      </c>
      <c r="I378" t="str">
        <f t="shared" si="41"/>
        <v>被动技能19等级13</v>
      </c>
      <c r="J378" s="1">
        <v>372</v>
      </c>
      <c r="K378" s="1">
        <f>VLOOKUP(H378,被动技能!$A:$E,5,FALSE)</f>
        <v>200372</v>
      </c>
      <c r="L378" s="1">
        <f>_xlfn.IFNA(VLOOKUP(I378,被动技能!$A:$E,5,FALSE),0)</f>
        <v>200373</v>
      </c>
      <c r="M378">
        <f t="shared" si="45"/>
        <v>36</v>
      </c>
      <c r="N378" s="1" t="s">
        <v>249</v>
      </c>
      <c r="O378" s="1">
        <f t="shared" si="46"/>
        <v>174</v>
      </c>
      <c r="P378" s="1" t="s">
        <v>250</v>
      </c>
      <c r="Q378" s="1" t="s">
        <v>250</v>
      </c>
    </row>
    <row r="379" spans="3:17" x14ac:dyDescent="0.15">
      <c r="C379" s="8" t="str">
        <f t="shared" si="39"/>
        <v>被动技能19</v>
      </c>
      <c r="D379" s="8">
        <f t="shared" si="42"/>
        <v>13</v>
      </c>
      <c r="E379" s="8">
        <f t="shared" si="43"/>
        <v>14</v>
      </c>
      <c r="F379" s="8">
        <f t="shared" si="44"/>
        <v>19</v>
      </c>
      <c r="H379" t="str">
        <f t="shared" si="40"/>
        <v>被动技能19等级13</v>
      </c>
      <c r="I379" t="str">
        <f t="shared" si="41"/>
        <v>被动技能19等级14</v>
      </c>
      <c r="J379" s="1">
        <v>373</v>
      </c>
      <c r="K379" s="1">
        <f>VLOOKUP(H379,被动技能!$A:$E,5,FALSE)</f>
        <v>200373</v>
      </c>
      <c r="L379" s="1">
        <f>_xlfn.IFNA(VLOOKUP(I379,被动技能!$A:$E,5,FALSE),0)</f>
        <v>200374</v>
      </c>
      <c r="M379">
        <f t="shared" si="45"/>
        <v>39</v>
      </c>
      <c r="N379" s="1" t="s">
        <v>249</v>
      </c>
      <c r="O379" s="1">
        <f t="shared" si="46"/>
        <v>175</v>
      </c>
      <c r="P379" s="1" t="s">
        <v>250</v>
      </c>
      <c r="Q379" s="1" t="s">
        <v>250</v>
      </c>
    </row>
    <row r="380" spans="3:17" x14ac:dyDescent="0.15">
      <c r="C380" s="8" t="str">
        <f t="shared" si="39"/>
        <v>被动技能19</v>
      </c>
      <c r="D380" s="8">
        <f t="shared" si="42"/>
        <v>14</v>
      </c>
      <c r="E380" s="8">
        <f t="shared" si="43"/>
        <v>15</v>
      </c>
      <c r="F380" s="8">
        <f t="shared" si="44"/>
        <v>19</v>
      </c>
      <c r="H380" t="str">
        <f t="shared" si="40"/>
        <v>被动技能19等级14</v>
      </c>
      <c r="I380" t="str">
        <f t="shared" si="41"/>
        <v>被动技能19等级15</v>
      </c>
      <c r="J380" s="1">
        <v>374</v>
      </c>
      <c r="K380" s="1">
        <f>VLOOKUP(H380,被动技能!$A:$E,5,FALSE)</f>
        <v>200374</v>
      </c>
      <c r="L380" s="1">
        <f>_xlfn.IFNA(VLOOKUP(I380,被动技能!$A:$E,5,FALSE),0)</f>
        <v>200375</v>
      </c>
      <c r="M380">
        <f t="shared" si="45"/>
        <v>42</v>
      </c>
      <c r="N380" s="1" t="s">
        <v>249</v>
      </c>
      <c r="O380" s="1">
        <f t="shared" si="46"/>
        <v>176</v>
      </c>
      <c r="P380" s="1" t="s">
        <v>250</v>
      </c>
      <c r="Q380" s="1" t="s">
        <v>250</v>
      </c>
    </row>
    <row r="381" spans="3:17" x14ac:dyDescent="0.15">
      <c r="C381" s="8" t="str">
        <f t="shared" si="39"/>
        <v>被动技能19</v>
      </c>
      <c r="D381" s="8">
        <f t="shared" si="42"/>
        <v>15</v>
      </c>
      <c r="E381" s="8">
        <f t="shared" si="43"/>
        <v>16</v>
      </c>
      <c r="F381" s="8">
        <f t="shared" si="44"/>
        <v>19</v>
      </c>
      <c r="H381" t="str">
        <f t="shared" si="40"/>
        <v>被动技能19等级15</v>
      </c>
      <c r="I381" t="str">
        <f t="shared" si="41"/>
        <v>被动技能19等级16</v>
      </c>
      <c r="J381" s="1">
        <v>375</v>
      </c>
      <c r="K381" s="1">
        <f>VLOOKUP(H381,被动技能!$A:$E,5,FALSE)</f>
        <v>200375</v>
      </c>
      <c r="L381" s="1">
        <f>_xlfn.IFNA(VLOOKUP(I381,被动技能!$A:$E,5,FALSE),0)</f>
        <v>200376</v>
      </c>
      <c r="M381">
        <f t="shared" si="45"/>
        <v>45</v>
      </c>
      <c r="N381" s="1" t="s">
        <v>249</v>
      </c>
      <c r="O381" s="1">
        <f t="shared" si="46"/>
        <v>177</v>
      </c>
      <c r="P381" s="1" t="s">
        <v>250</v>
      </c>
      <c r="Q381" s="1" t="s">
        <v>250</v>
      </c>
    </row>
    <row r="382" spans="3:17" x14ac:dyDescent="0.15">
      <c r="C382" s="8" t="str">
        <f t="shared" si="39"/>
        <v>被动技能19</v>
      </c>
      <c r="D382" s="8">
        <f t="shared" si="42"/>
        <v>16</v>
      </c>
      <c r="E382" s="8">
        <f t="shared" si="43"/>
        <v>17</v>
      </c>
      <c r="F382" s="8">
        <f t="shared" si="44"/>
        <v>19</v>
      </c>
      <c r="H382" t="str">
        <f t="shared" si="40"/>
        <v>被动技能19等级16</v>
      </c>
      <c r="I382" t="str">
        <f t="shared" si="41"/>
        <v>被动技能19等级17</v>
      </c>
      <c r="J382" s="1">
        <v>376</v>
      </c>
      <c r="K382" s="1">
        <f>VLOOKUP(H382,被动技能!$A:$E,5,FALSE)</f>
        <v>200376</v>
      </c>
      <c r="L382" s="1">
        <f>_xlfn.IFNA(VLOOKUP(I382,被动技能!$A:$E,5,FALSE),0)</f>
        <v>200377</v>
      </c>
      <c r="M382">
        <f t="shared" si="45"/>
        <v>48</v>
      </c>
      <c r="N382" s="1" t="s">
        <v>249</v>
      </c>
      <c r="O382" s="1">
        <f t="shared" si="46"/>
        <v>178</v>
      </c>
      <c r="P382" s="1" t="s">
        <v>250</v>
      </c>
      <c r="Q382" s="1" t="s">
        <v>250</v>
      </c>
    </row>
    <row r="383" spans="3:17" x14ac:dyDescent="0.15">
      <c r="C383" s="8" t="str">
        <f t="shared" si="39"/>
        <v>被动技能19</v>
      </c>
      <c r="D383" s="8">
        <f t="shared" si="42"/>
        <v>17</v>
      </c>
      <c r="E383" s="8">
        <f t="shared" si="43"/>
        <v>18</v>
      </c>
      <c r="F383" s="8">
        <f t="shared" si="44"/>
        <v>19</v>
      </c>
      <c r="H383" t="str">
        <f t="shared" si="40"/>
        <v>被动技能19等级17</v>
      </c>
      <c r="I383" t="str">
        <f t="shared" si="41"/>
        <v>被动技能19等级18</v>
      </c>
      <c r="J383" s="1">
        <v>377</v>
      </c>
      <c r="K383" s="1">
        <f>VLOOKUP(H383,被动技能!$A:$E,5,FALSE)</f>
        <v>200377</v>
      </c>
      <c r="L383" s="1">
        <f>_xlfn.IFNA(VLOOKUP(I383,被动技能!$A:$E,5,FALSE),0)</f>
        <v>200378</v>
      </c>
      <c r="M383">
        <f t="shared" si="45"/>
        <v>51</v>
      </c>
      <c r="N383" s="1" t="s">
        <v>249</v>
      </c>
      <c r="O383" s="1">
        <f t="shared" si="46"/>
        <v>179</v>
      </c>
      <c r="P383" s="1" t="s">
        <v>250</v>
      </c>
      <c r="Q383" s="1" t="s">
        <v>250</v>
      </c>
    </row>
    <row r="384" spans="3:17" x14ac:dyDescent="0.15">
      <c r="C384" s="8" t="str">
        <f t="shared" si="39"/>
        <v>被动技能19</v>
      </c>
      <c r="D384" s="8">
        <f t="shared" si="42"/>
        <v>18</v>
      </c>
      <c r="E384" s="8">
        <f t="shared" si="43"/>
        <v>19</v>
      </c>
      <c r="F384" s="8">
        <f t="shared" si="44"/>
        <v>19</v>
      </c>
      <c r="H384" t="str">
        <f t="shared" si="40"/>
        <v>被动技能19等级18</v>
      </c>
      <c r="I384" t="str">
        <f t="shared" si="41"/>
        <v>被动技能19等级19</v>
      </c>
      <c r="J384" s="1">
        <v>378</v>
      </c>
      <c r="K384" s="1">
        <f>VLOOKUP(H384,被动技能!$A:$E,5,FALSE)</f>
        <v>200378</v>
      </c>
      <c r="L384" s="1">
        <f>_xlfn.IFNA(VLOOKUP(I384,被动技能!$A:$E,5,FALSE),0)</f>
        <v>200379</v>
      </c>
      <c r="M384">
        <f t="shared" si="45"/>
        <v>54</v>
      </c>
      <c r="N384" s="1" t="s">
        <v>249</v>
      </c>
      <c r="O384" s="1">
        <f t="shared" si="46"/>
        <v>180</v>
      </c>
      <c r="P384" s="1" t="s">
        <v>250</v>
      </c>
      <c r="Q384" s="1" t="s">
        <v>250</v>
      </c>
    </row>
    <row r="385" spans="3:17" x14ac:dyDescent="0.15">
      <c r="C385" s="8" t="str">
        <f t="shared" si="39"/>
        <v>被动技能19</v>
      </c>
      <c r="D385" s="8">
        <f t="shared" si="42"/>
        <v>19</v>
      </c>
      <c r="E385" s="8">
        <f t="shared" si="43"/>
        <v>20</v>
      </c>
      <c r="F385" s="8">
        <f t="shared" si="44"/>
        <v>19</v>
      </c>
      <c r="H385" t="str">
        <f t="shared" si="40"/>
        <v>被动技能19等级19</v>
      </c>
      <c r="I385" t="str">
        <f t="shared" si="41"/>
        <v>被动技能19等级20</v>
      </c>
      <c r="J385" s="1">
        <v>379</v>
      </c>
      <c r="K385" s="1">
        <f>VLOOKUP(H385,被动技能!$A:$E,5,FALSE)</f>
        <v>200379</v>
      </c>
      <c r="L385" s="1">
        <f>_xlfn.IFNA(VLOOKUP(I385,被动技能!$A:$E,5,FALSE),0)</f>
        <v>200380</v>
      </c>
      <c r="M385">
        <f t="shared" si="45"/>
        <v>57</v>
      </c>
      <c r="N385" s="1" t="s">
        <v>249</v>
      </c>
      <c r="O385" s="1">
        <f t="shared" si="46"/>
        <v>181</v>
      </c>
      <c r="P385" s="1" t="s">
        <v>250</v>
      </c>
      <c r="Q385" s="1" t="s">
        <v>250</v>
      </c>
    </row>
    <row r="386" spans="3:17" x14ac:dyDescent="0.15">
      <c r="C386" s="8" t="str">
        <f t="shared" si="39"/>
        <v>被动技能19</v>
      </c>
      <c r="D386" s="8">
        <f t="shared" si="42"/>
        <v>20</v>
      </c>
      <c r="E386" s="8">
        <f t="shared" si="43"/>
        <v>21</v>
      </c>
      <c r="F386" s="8">
        <f t="shared" si="44"/>
        <v>19</v>
      </c>
      <c r="H386" t="str">
        <f t="shared" si="40"/>
        <v>被动技能19等级20</v>
      </c>
      <c r="I386" t="str">
        <f t="shared" si="41"/>
        <v>被动技能19等级21</v>
      </c>
      <c r="J386" s="1">
        <v>380</v>
      </c>
      <c r="K386" s="1">
        <f>VLOOKUP(H386,被动技能!$A:$E,5,FALSE)</f>
        <v>200380</v>
      </c>
      <c r="L386" s="1">
        <f>_xlfn.IFNA(VLOOKUP(I386,被动技能!$A:$E,5,FALSE),0)</f>
        <v>0</v>
      </c>
      <c r="M386">
        <f t="shared" si="45"/>
        <v>60</v>
      </c>
      <c r="N386" s="1" t="s">
        <v>249</v>
      </c>
      <c r="O386" s="1">
        <f t="shared" si="46"/>
        <v>182</v>
      </c>
      <c r="P386" s="1" t="s">
        <v>250</v>
      </c>
      <c r="Q386" s="1" t="s">
        <v>250</v>
      </c>
    </row>
    <row r="387" spans="3:17" x14ac:dyDescent="0.15">
      <c r="C387" s="8" t="str">
        <f t="shared" si="39"/>
        <v>被动技能20</v>
      </c>
      <c r="D387" s="8">
        <f t="shared" si="42"/>
        <v>1</v>
      </c>
      <c r="E387" s="8">
        <f t="shared" si="43"/>
        <v>2</v>
      </c>
      <c r="F387" s="8">
        <f t="shared" si="44"/>
        <v>20</v>
      </c>
      <c r="H387" t="str">
        <f t="shared" si="40"/>
        <v>被动技能20等级1</v>
      </c>
      <c r="I387" t="str">
        <f t="shared" si="41"/>
        <v>被动技能20等级2</v>
      </c>
      <c r="J387" s="1">
        <v>381</v>
      </c>
      <c r="K387" s="1">
        <f>VLOOKUP(H387,被动技能!$A:$E,5,FALSE)</f>
        <v>200381</v>
      </c>
      <c r="L387" s="1">
        <f>_xlfn.IFNA(VLOOKUP(I387,被动技能!$A:$E,5,FALSE),0)</f>
        <v>200382</v>
      </c>
      <c r="M387">
        <f t="shared" si="45"/>
        <v>3</v>
      </c>
      <c r="N387" s="1" t="s">
        <v>249</v>
      </c>
      <c r="O387" s="1">
        <f t="shared" si="46"/>
        <v>183</v>
      </c>
      <c r="P387" s="1" t="s">
        <v>250</v>
      </c>
      <c r="Q387" s="1" t="s">
        <v>250</v>
      </c>
    </row>
    <row r="388" spans="3:17" x14ac:dyDescent="0.15">
      <c r="C388" s="8" t="str">
        <f t="shared" si="39"/>
        <v>被动技能20</v>
      </c>
      <c r="D388" s="8">
        <f t="shared" si="42"/>
        <v>2</v>
      </c>
      <c r="E388" s="8">
        <f t="shared" si="43"/>
        <v>3</v>
      </c>
      <c r="F388" s="8">
        <f t="shared" si="44"/>
        <v>20</v>
      </c>
      <c r="H388" t="str">
        <f t="shared" si="40"/>
        <v>被动技能20等级2</v>
      </c>
      <c r="I388" t="str">
        <f t="shared" si="41"/>
        <v>被动技能20等级3</v>
      </c>
      <c r="J388" s="1">
        <v>382</v>
      </c>
      <c r="K388" s="1">
        <f>VLOOKUP(H388,被动技能!$A:$E,5,FALSE)</f>
        <v>200382</v>
      </c>
      <c r="L388" s="1">
        <f>_xlfn.IFNA(VLOOKUP(I388,被动技能!$A:$E,5,FALSE),0)</f>
        <v>200383</v>
      </c>
      <c r="M388">
        <f t="shared" si="45"/>
        <v>6</v>
      </c>
      <c r="N388" s="1" t="s">
        <v>249</v>
      </c>
      <c r="O388" s="1">
        <f t="shared" si="46"/>
        <v>184</v>
      </c>
      <c r="P388" s="1" t="s">
        <v>250</v>
      </c>
      <c r="Q388" s="1" t="s">
        <v>250</v>
      </c>
    </row>
    <row r="389" spans="3:17" x14ac:dyDescent="0.15">
      <c r="C389" s="8" t="str">
        <f t="shared" si="39"/>
        <v>被动技能20</v>
      </c>
      <c r="D389" s="8">
        <f t="shared" si="42"/>
        <v>3</v>
      </c>
      <c r="E389" s="8">
        <f t="shared" si="43"/>
        <v>4</v>
      </c>
      <c r="F389" s="8">
        <f t="shared" si="44"/>
        <v>20</v>
      </c>
      <c r="H389" t="str">
        <f t="shared" si="40"/>
        <v>被动技能20等级3</v>
      </c>
      <c r="I389" t="str">
        <f t="shared" si="41"/>
        <v>被动技能20等级4</v>
      </c>
      <c r="J389" s="1">
        <v>383</v>
      </c>
      <c r="K389" s="1">
        <f>VLOOKUP(H389,被动技能!$A:$E,5,FALSE)</f>
        <v>200383</v>
      </c>
      <c r="L389" s="1">
        <f>_xlfn.IFNA(VLOOKUP(I389,被动技能!$A:$E,5,FALSE),0)</f>
        <v>200384</v>
      </c>
      <c r="M389">
        <f t="shared" si="45"/>
        <v>9</v>
      </c>
      <c r="N389" s="1" t="s">
        <v>249</v>
      </c>
      <c r="O389" s="1">
        <f t="shared" si="46"/>
        <v>185</v>
      </c>
      <c r="P389" s="1" t="s">
        <v>250</v>
      </c>
      <c r="Q389" s="1" t="s">
        <v>250</v>
      </c>
    </row>
    <row r="390" spans="3:17" x14ac:dyDescent="0.15">
      <c r="C390" s="8" t="str">
        <f t="shared" si="39"/>
        <v>被动技能20</v>
      </c>
      <c r="D390" s="8">
        <f t="shared" si="42"/>
        <v>4</v>
      </c>
      <c r="E390" s="8">
        <f t="shared" si="43"/>
        <v>5</v>
      </c>
      <c r="F390" s="8">
        <f t="shared" si="44"/>
        <v>20</v>
      </c>
      <c r="H390" t="str">
        <f t="shared" si="40"/>
        <v>被动技能20等级4</v>
      </c>
      <c r="I390" t="str">
        <f t="shared" si="41"/>
        <v>被动技能20等级5</v>
      </c>
      <c r="J390" s="1">
        <v>384</v>
      </c>
      <c r="K390" s="1">
        <f>VLOOKUP(H390,被动技能!$A:$E,5,FALSE)</f>
        <v>200384</v>
      </c>
      <c r="L390" s="1">
        <f>_xlfn.IFNA(VLOOKUP(I390,被动技能!$A:$E,5,FALSE),0)</f>
        <v>200385</v>
      </c>
      <c r="M390">
        <f t="shared" si="45"/>
        <v>12</v>
      </c>
      <c r="N390" s="1" t="s">
        <v>249</v>
      </c>
      <c r="O390" s="1">
        <f t="shared" si="46"/>
        <v>186</v>
      </c>
      <c r="P390" s="1" t="s">
        <v>250</v>
      </c>
      <c r="Q390" s="1" t="s">
        <v>250</v>
      </c>
    </row>
    <row r="391" spans="3:17" x14ac:dyDescent="0.15">
      <c r="C391" s="8" t="str">
        <f t="shared" si="39"/>
        <v>被动技能20</v>
      </c>
      <c r="D391" s="8">
        <f t="shared" si="42"/>
        <v>5</v>
      </c>
      <c r="E391" s="8">
        <f t="shared" si="43"/>
        <v>6</v>
      </c>
      <c r="F391" s="8">
        <f t="shared" si="44"/>
        <v>20</v>
      </c>
      <c r="H391" t="str">
        <f t="shared" si="40"/>
        <v>被动技能20等级5</v>
      </c>
      <c r="I391" t="str">
        <f t="shared" si="41"/>
        <v>被动技能20等级6</v>
      </c>
      <c r="J391" s="1">
        <v>385</v>
      </c>
      <c r="K391" s="1">
        <f>VLOOKUP(H391,被动技能!$A:$E,5,FALSE)</f>
        <v>200385</v>
      </c>
      <c r="L391" s="1">
        <f>_xlfn.IFNA(VLOOKUP(I391,被动技能!$A:$E,5,FALSE),0)</f>
        <v>200386</v>
      </c>
      <c r="M391">
        <f t="shared" si="45"/>
        <v>15</v>
      </c>
      <c r="N391" s="1" t="s">
        <v>249</v>
      </c>
      <c r="O391" s="1">
        <f t="shared" si="46"/>
        <v>187</v>
      </c>
      <c r="P391" s="1" t="s">
        <v>250</v>
      </c>
      <c r="Q391" s="1" t="s">
        <v>250</v>
      </c>
    </row>
    <row r="392" spans="3:17" x14ac:dyDescent="0.15">
      <c r="C392" s="8" t="str">
        <f t="shared" ref="C392:C455" si="47">C$4&amp;F392</f>
        <v>被动技能20</v>
      </c>
      <c r="D392" s="8">
        <f t="shared" si="42"/>
        <v>6</v>
      </c>
      <c r="E392" s="8">
        <f t="shared" si="43"/>
        <v>7</v>
      </c>
      <c r="F392" s="8">
        <f t="shared" si="44"/>
        <v>20</v>
      </c>
      <c r="H392" t="str">
        <f t="shared" ref="H392:H455" si="48">$C392&amp;D$6&amp;D392</f>
        <v>被动技能20等级6</v>
      </c>
      <c r="I392" t="str">
        <f t="shared" ref="I392:I455" si="49">$C392&amp;E$6&amp;E392</f>
        <v>被动技能20等级7</v>
      </c>
      <c r="J392" s="1">
        <v>386</v>
      </c>
      <c r="K392" s="1">
        <f>VLOOKUP(H392,被动技能!$A:$E,5,FALSE)</f>
        <v>200386</v>
      </c>
      <c r="L392" s="1">
        <f>_xlfn.IFNA(VLOOKUP(I392,被动技能!$A:$E,5,FALSE),0)</f>
        <v>200387</v>
      </c>
      <c r="M392">
        <f t="shared" si="45"/>
        <v>18</v>
      </c>
      <c r="N392" s="1" t="s">
        <v>249</v>
      </c>
      <c r="O392" s="1">
        <f t="shared" si="46"/>
        <v>188</v>
      </c>
      <c r="P392" s="1" t="s">
        <v>250</v>
      </c>
      <c r="Q392" s="1" t="s">
        <v>250</v>
      </c>
    </row>
    <row r="393" spans="3:17" x14ac:dyDescent="0.15">
      <c r="C393" s="8" t="str">
        <f t="shared" si="47"/>
        <v>被动技能20</v>
      </c>
      <c r="D393" s="8">
        <f t="shared" ref="D393:D456" si="50">IF(D392=D$5,1,D392+1)</f>
        <v>7</v>
      </c>
      <c r="E393" s="8">
        <f t="shared" ref="E393:E456" si="51">IF(E392=E$5,2,E392+1)</f>
        <v>8</v>
      </c>
      <c r="F393" s="8">
        <f t="shared" ref="F393:F456" si="52">IF(D393=1,F392+1,F392)</f>
        <v>20</v>
      </c>
      <c r="H393" t="str">
        <f t="shared" si="48"/>
        <v>被动技能20等级7</v>
      </c>
      <c r="I393" t="str">
        <f t="shared" si="49"/>
        <v>被动技能20等级8</v>
      </c>
      <c r="J393" s="1">
        <v>387</v>
      </c>
      <c r="K393" s="1">
        <f>VLOOKUP(H393,被动技能!$A:$E,5,FALSE)</f>
        <v>200387</v>
      </c>
      <c r="L393" s="1">
        <f>_xlfn.IFNA(VLOOKUP(I393,被动技能!$A:$E,5,FALSE),0)</f>
        <v>200388</v>
      </c>
      <c r="M393">
        <f t="shared" si="45"/>
        <v>21</v>
      </c>
      <c r="N393" s="1" t="s">
        <v>249</v>
      </c>
      <c r="O393" s="1">
        <f t="shared" si="46"/>
        <v>189</v>
      </c>
      <c r="P393" s="1" t="s">
        <v>250</v>
      </c>
      <c r="Q393" s="1" t="s">
        <v>250</v>
      </c>
    </row>
    <row r="394" spans="3:17" x14ac:dyDescent="0.15">
      <c r="C394" s="8" t="str">
        <f t="shared" si="47"/>
        <v>被动技能20</v>
      </c>
      <c r="D394" s="8">
        <f t="shared" si="50"/>
        <v>8</v>
      </c>
      <c r="E394" s="8">
        <f t="shared" si="51"/>
        <v>9</v>
      </c>
      <c r="F394" s="8">
        <f t="shared" si="52"/>
        <v>20</v>
      </c>
      <c r="H394" t="str">
        <f t="shared" si="48"/>
        <v>被动技能20等级8</v>
      </c>
      <c r="I394" t="str">
        <f t="shared" si="49"/>
        <v>被动技能20等级9</v>
      </c>
      <c r="J394" s="1">
        <v>388</v>
      </c>
      <c r="K394" s="1">
        <f>VLOOKUP(H394,被动技能!$A:$E,5,FALSE)</f>
        <v>200388</v>
      </c>
      <c r="L394" s="1">
        <f>_xlfn.IFNA(VLOOKUP(I394,被动技能!$A:$E,5,FALSE),0)</f>
        <v>200389</v>
      </c>
      <c r="M394">
        <f t="shared" si="45"/>
        <v>24</v>
      </c>
      <c r="N394" s="1" t="s">
        <v>249</v>
      </c>
      <c r="O394" s="1">
        <f t="shared" si="46"/>
        <v>190</v>
      </c>
      <c r="P394" s="1" t="s">
        <v>250</v>
      </c>
      <c r="Q394" s="1" t="s">
        <v>250</v>
      </c>
    </row>
    <row r="395" spans="3:17" x14ac:dyDescent="0.15">
      <c r="C395" s="8" t="str">
        <f t="shared" si="47"/>
        <v>被动技能20</v>
      </c>
      <c r="D395" s="8">
        <f t="shared" si="50"/>
        <v>9</v>
      </c>
      <c r="E395" s="8">
        <f t="shared" si="51"/>
        <v>10</v>
      </c>
      <c r="F395" s="8">
        <f t="shared" si="52"/>
        <v>20</v>
      </c>
      <c r="H395" t="str">
        <f t="shared" si="48"/>
        <v>被动技能20等级9</v>
      </c>
      <c r="I395" t="str">
        <f t="shared" si="49"/>
        <v>被动技能20等级10</v>
      </c>
      <c r="J395" s="1">
        <v>389</v>
      </c>
      <c r="K395" s="1">
        <f>VLOOKUP(H395,被动技能!$A:$E,5,FALSE)</f>
        <v>200389</v>
      </c>
      <c r="L395" s="1">
        <f>_xlfn.IFNA(VLOOKUP(I395,被动技能!$A:$E,5,FALSE),0)</f>
        <v>200390</v>
      </c>
      <c r="M395">
        <f t="shared" si="45"/>
        <v>27</v>
      </c>
      <c r="N395" s="1" t="s">
        <v>249</v>
      </c>
      <c r="O395" s="1">
        <f t="shared" si="46"/>
        <v>191</v>
      </c>
      <c r="P395" s="1" t="s">
        <v>250</v>
      </c>
      <c r="Q395" s="1" t="s">
        <v>250</v>
      </c>
    </row>
    <row r="396" spans="3:17" x14ac:dyDescent="0.15">
      <c r="C396" s="8" t="str">
        <f t="shared" si="47"/>
        <v>被动技能20</v>
      </c>
      <c r="D396" s="8">
        <f t="shared" si="50"/>
        <v>10</v>
      </c>
      <c r="E396" s="8">
        <f t="shared" si="51"/>
        <v>11</v>
      </c>
      <c r="F396" s="8">
        <f t="shared" si="52"/>
        <v>20</v>
      </c>
      <c r="H396" t="str">
        <f t="shared" si="48"/>
        <v>被动技能20等级10</v>
      </c>
      <c r="I396" t="str">
        <f t="shared" si="49"/>
        <v>被动技能20等级11</v>
      </c>
      <c r="J396" s="1">
        <v>390</v>
      </c>
      <c r="K396" s="1">
        <f>VLOOKUP(H396,被动技能!$A:$E,5,FALSE)</f>
        <v>200390</v>
      </c>
      <c r="L396" s="1">
        <f>_xlfn.IFNA(VLOOKUP(I396,被动技能!$A:$E,5,FALSE),0)</f>
        <v>200391</v>
      </c>
      <c r="M396">
        <f t="shared" si="45"/>
        <v>30</v>
      </c>
      <c r="N396" s="1" t="s">
        <v>249</v>
      </c>
      <c r="O396" s="1">
        <f t="shared" si="46"/>
        <v>192</v>
      </c>
      <c r="P396" s="1" t="s">
        <v>250</v>
      </c>
      <c r="Q396" s="1" t="s">
        <v>250</v>
      </c>
    </row>
    <row r="397" spans="3:17" x14ac:dyDescent="0.15">
      <c r="C397" s="8" t="str">
        <f t="shared" si="47"/>
        <v>被动技能20</v>
      </c>
      <c r="D397" s="8">
        <f t="shared" si="50"/>
        <v>11</v>
      </c>
      <c r="E397" s="8">
        <f t="shared" si="51"/>
        <v>12</v>
      </c>
      <c r="F397" s="8">
        <f t="shared" si="52"/>
        <v>20</v>
      </c>
      <c r="H397" t="str">
        <f t="shared" si="48"/>
        <v>被动技能20等级11</v>
      </c>
      <c r="I397" t="str">
        <f t="shared" si="49"/>
        <v>被动技能20等级12</v>
      </c>
      <c r="J397" s="1">
        <v>391</v>
      </c>
      <c r="K397" s="1">
        <f>VLOOKUP(H397,被动技能!$A:$E,5,FALSE)</f>
        <v>200391</v>
      </c>
      <c r="L397" s="1">
        <f>_xlfn.IFNA(VLOOKUP(I397,被动技能!$A:$E,5,FALSE),0)</f>
        <v>200392</v>
      </c>
      <c r="M397">
        <f t="shared" si="45"/>
        <v>33</v>
      </c>
      <c r="N397" s="1" t="s">
        <v>249</v>
      </c>
      <c r="O397" s="1">
        <f t="shared" si="46"/>
        <v>193</v>
      </c>
      <c r="P397" s="1" t="s">
        <v>250</v>
      </c>
      <c r="Q397" s="1" t="s">
        <v>250</v>
      </c>
    </row>
    <row r="398" spans="3:17" x14ac:dyDescent="0.15">
      <c r="C398" s="8" t="str">
        <f t="shared" si="47"/>
        <v>被动技能20</v>
      </c>
      <c r="D398" s="8">
        <f t="shared" si="50"/>
        <v>12</v>
      </c>
      <c r="E398" s="8">
        <f t="shared" si="51"/>
        <v>13</v>
      </c>
      <c r="F398" s="8">
        <f t="shared" si="52"/>
        <v>20</v>
      </c>
      <c r="H398" t="str">
        <f t="shared" si="48"/>
        <v>被动技能20等级12</v>
      </c>
      <c r="I398" t="str">
        <f t="shared" si="49"/>
        <v>被动技能20等级13</v>
      </c>
      <c r="J398" s="1">
        <v>392</v>
      </c>
      <c r="K398" s="1">
        <f>VLOOKUP(H398,被动技能!$A:$E,5,FALSE)</f>
        <v>200392</v>
      </c>
      <c r="L398" s="1">
        <f>_xlfn.IFNA(VLOOKUP(I398,被动技能!$A:$E,5,FALSE),0)</f>
        <v>200393</v>
      </c>
      <c r="M398">
        <f t="shared" si="45"/>
        <v>36</v>
      </c>
      <c r="N398" s="1" t="s">
        <v>249</v>
      </c>
      <c r="O398" s="1">
        <f t="shared" si="46"/>
        <v>194</v>
      </c>
      <c r="P398" s="1" t="s">
        <v>250</v>
      </c>
      <c r="Q398" s="1" t="s">
        <v>250</v>
      </c>
    </row>
    <row r="399" spans="3:17" x14ac:dyDescent="0.15">
      <c r="C399" s="8" t="str">
        <f t="shared" si="47"/>
        <v>被动技能20</v>
      </c>
      <c r="D399" s="8">
        <f t="shared" si="50"/>
        <v>13</v>
      </c>
      <c r="E399" s="8">
        <f t="shared" si="51"/>
        <v>14</v>
      </c>
      <c r="F399" s="8">
        <f t="shared" si="52"/>
        <v>20</v>
      </c>
      <c r="H399" t="str">
        <f t="shared" si="48"/>
        <v>被动技能20等级13</v>
      </c>
      <c r="I399" t="str">
        <f t="shared" si="49"/>
        <v>被动技能20等级14</v>
      </c>
      <c r="J399" s="1">
        <v>393</v>
      </c>
      <c r="K399" s="1">
        <f>VLOOKUP(H399,被动技能!$A:$E,5,FALSE)</f>
        <v>200393</v>
      </c>
      <c r="L399" s="1">
        <f>_xlfn.IFNA(VLOOKUP(I399,被动技能!$A:$E,5,FALSE),0)</f>
        <v>200394</v>
      </c>
      <c r="M399">
        <f t="shared" si="45"/>
        <v>39</v>
      </c>
      <c r="N399" s="1" t="s">
        <v>249</v>
      </c>
      <c r="O399" s="1">
        <f t="shared" si="46"/>
        <v>195</v>
      </c>
      <c r="P399" s="1" t="s">
        <v>250</v>
      </c>
      <c r="Q399" s="1" t="s">
        <v>250</v>
      </c>
    </row>
    <row r="400" spans="3:17" x14ac:dyDescent="0.15">
      <c r="C400" s="8" t="str">
        <f t="shared" si="47"/>
        <v>被动技能20</v>
      </c>
      <c r="D400" s="8">
        <f t="shared" si="50"/>
        <v>14</v>
      </c>
      <c r="E400" s="8">
        <f t="shared" si="51"/>
        <v>15</v>
      </c>
      <c r="F400" s="8">
        <f t="shared" si="52"/>
        <v>20</v>
      </c>
      <c r="H400" t="str">
        <f t="shared" si="48"/>
        <v>被动技能20等级14</v>
      </c>
      <c r="I400" t="str">
        <f t="shared" si="49"/>
        <v>被动技能20等级15</v>
      </c>
      <c r="J400" s="1">
        <v>394</v>
      </c>
      <c r="K400" s="1">
        <f>VLOOKUP(H400,被动技能!$A:$E,5,FALSE)</f>
        <v>200394</v>
      </c>
      <c r="L400" s="1">
        <f>_xlfn.IFNA(VLOOKUP(I400,被动技能!$A:$E,5,FALSE),0)</f>
        <v>200395</v>
      </c>
      <c r="M400">
        <f t="shared" si="45"/>
        <v>42</v>
      </c>
      <c r="N400" s="1" t="s">
        <v>249</v>
      </c>
      <c r="O400" s="1">
        <f t="shared" si="46"/>
        <v>196</v>
      </c>
      <c r="P400" s="1" t="s">
        <v>250</v>
      </c>
      <c r="Q400" s="1" t="s">
        <v>250</v>
      </c>
    </row>
    <row r="401" spans="3:17" x14ac:dyDescent="0.15">
      <c r="C401" s="8" t="str">
        <f t="shared" si="47"/>
        <v>被动技能20</v>
      </c>
      <c r="D401" s="8">
        <f t="shared" si="50"/>
        <v>15</v>
      </c>
      <c r="E401" s="8">
        <f t="shared" si="51"/>
        <v>16</v>
      </c>
      <c r="F401" s="8">
        <f t="shared" si="52"/>
        <v>20</v>
      </c>
      <c r="H401" t="str">
        <f t="shared" si="48"/>
        <v>被动技能20等级15</v>
      </c>
      <c r="I401" t="str">
        <f t="shared" si="49"/>
        <v>被动技能20等级16</v>
      </c>
      <c r="J401" s="1">
        <v>395</v>
      </c>
      <c r="K401" s="1">
        <f>VLOOKUP(H401,被动技能!$A:$E,5,FALSE)</f>
        <v>200395</v>
      </c>
      <c r="L401" s="1">
        <f>_xlfn.IFNA(VLOOKUP(I401,被动技能!$A:$E,5,FALSE),0)</f>
        <v>200396</v>
      </c>
      <c r="M401">
        <f t="shared" si="45"/>
        <v>45</v>
      </c>
      <c r="N401" s="1" t="s">
        <v>249</v>
      </c>
      <c r="O401" s="1">
        <f t="shared" si="46"/>
        <v>197</v>
      </c>
      <c r="P401" s="1" t="s">
        <v>250</v>
      </c>
      <c r="Q401" s="1" t="s">
        <v>250</v>
      </c>
    </row>
    <row r="402" spans="3:17" x14ac:dyDescent="0.15">
      <c r="C402" s="8" t="str">
        <f t="shared" si="47"/>
        <v>被动技能20</v>
      </c>
      <c r="D402" s="8">
        <f t="shared" si="50"/>
        <v>16</v>
      </c>
      <c r="E402" s="8">
        <f t="shared" si="51"/>
        <v>17</v>
      </c>
      <c r="F402" s="8">
        <f t="shared" si="52"/>
        <v>20</v>
      </c>
      <c r="H402" t="str">
        <f t="shared" si="48"/>
        <v>被动技能20等级16</v>
      </c>
      <c r="I402" t="str">
        <f t="shared" si="49"/>
        <v>被动技能20等级17</v>
      </c>
      <c r="J402" s="1">
        <v>396</v>
      </c>
      <c r="K402" s="1">
        <f>VLOOKUP(H402,被动技能!$A:$E,5,FALSE)</f>
        <v>200396</v>
      </c>
      <c r="L402" s="1">
        <f>_xlfn.IFNA(VLOOKUP(I402,被动技能!$A:$E,5,FALSE),0)</f>
        <v>200397</v>
      </c>
      <c r="M402">
        <f t="shared" si="45"/>
        <v>48</v>
      </c>
      <c r="N402" s="1" t="s">
        <v>249</v>
      </c>
      <c r="O402" s="1">
        <f t="shared" si="46"/>
        <v>198</v>
      </c>
      <c r="P402" s="1" t="s">
        <v>250</v>
      </c>
      <c r="Q402" s="1" t="s">
        <v>250</v>
      </c>
    </row>
    <row r="403" spans="3:17" x14ac:dyDescent="0.15">
      <c r="C403" s="8" t="str">
        <f t="shared" si="47"/>
        <v>被动技能20</v>
      </c>
      <c r="D403" s="8">
        <f t="shared" si="50"/>
        <v>17</v>
      </c>
      <c r="E403" s="8">
        <f t="shared" si="51"/>
        <v>18</v>
      </c>
      <c r="F403" s="8">
        <f t="shared" si="52"/>
        <v>20</v>
      </c>
      <c r="H403" t="str">
        <f t="shared" si="48"/>
        <v>被动技能20等级17</v>
      </c>
      <c r="I403" t="str">
        <f t="shared" si="49"/>
        <v>被动技能20等级18</v>
      </c>
      <c r="J403" s="1">
        <v>397</v>
      </c>
      <c r="K403" s="1">
        <f>VLOOKUP(H403,被动技能!$A:$E,5,FALSE)</f>
        <v>200397</v>
      </c>
      <c r="L403" s="1">
        <f>_xlfn.IFNA(VLOOKUP(I403,被动技能!$A:$E,5,FALSE),0)</f>
        <v>200398</v>
      </c>
      <c r="M403">
        <f t="shared" si="45"/>
        <v>51</v>
      </c>
      <c r="N403" s="1" t="s">
        <v>249</v>
      </c>
      <c r="O403" s="1">
        <f t="shared" si="46"/>
        <v>100</v>
      </c>
      <c r="P403" s="1" t="s">
        <v>250</v>
      </c>
      <c r="Q403" s="1" t="s">
        <v>250</v>
      </c>
    </row>
    <row r="404" spans="3:17" x14ac:dyDescent="0.15">
      <c r="C404" s="8" t="str">
        <f t="shared" si="47"/>
        <v>被动技能20</v>
      </c>
      <c r="D404" s="8">
        <f t="shared" si="50"/>
        <v>18</v>
      </c>
      <c r="E404" s="8">
        <f t="shared" si="51"/>
        <v>19</v>
      </c>
      <c r="F404" s="8">
        <f t="shared" si="52"/>
        <v>20</v>
      </c>
      <c r="H404" t="str">
        <f t="shared" si="48"/>
        <v>被动技能20等级18</v>
      </c>
      <c r="I404" t="str">
        <f t="shared" si="49"/>
        <v>被动技能20等级19</v>
      </c>
      <c r="J404" s="1">
        <v>398</v>
      </c>
      <c r="K404" s="1">
        <f>VLOOKUP(H404,被动技能!$A:$E,5,FALSE)</f>
        <v>200398</v>
      </c>
      <c r="L404" s="1">
        <f>_xlfn.IFNA(VLOOKUP(I404,被动技能!$A:$E,5,FALSE),0)</f>
        <v>200399</v>
      </c>
      <c r="M404">
        <f t="shared" si="45"/>
        <v>54</v>
      </c>
      <c r="N404" s="1" t="s">
        <v>249</v>
      </c>
      <c r="O404" s="1">
        <f t="shared" si="46"/>
        <v>101</v>
      </c>
      <c r="P404" s="1" t="s">
        <v>250</v>
      </c>
      <c r="Q404" s="1" t="s">
        <v>250</v>
      </c>
    </row>
    <row r="405" spans="3:17" x14ac:dyDescent="0.15">
      <c r="C405" s="8" t="str">
        <f t="shared" si="47"/>
        <v>被动技能20</v>
      </c>
      <c r="D405" s="8">
        <f t="shared" si="50"/>
        <v>19</v>
      </c>
      <c r="E405" s="8">
        <f t="shared" si="51"/>
        <v>20</v>
      </c>
      <c r="F405" s="8">
        <f t="shared" si="52"/>
        <v>20</v>
      </c>
      <c r="H405" t="str">
        <f t="shared" si="48"/>
        <v>被动技能20等级19</v>
      </c>
      <c r="I405" t="str">
        <f t="shared" si="49"/>
        <v>被动技能20等级20</v>
      </c>
      <c r="J405" s="1">
        <v>399</v>
      </c>
      <c r="K405" s="1">
        <f>VLOOKUP(H405,被动技能!$A:$E,5,FALSE)</f>
        <v>200399</v>
      </c>
      <c r="L405" s="1">
        <f>_xlfn.IFNA(VLOOKUP(I405,被动技能!$A:$E,5,FALSE),0)</f>
        <v>200400</v>
      </c>
      <c r="M405">
        <f t="shared" si="45"/>
        <v>57</v>
      </c>
      <c r="N405" s="1" t="s">
        <v>249</v>
      </c>
      <c r="O405" s="1">
        <f t="shared" si="46"/>
        <v>102</v>
      </c>
      <c r="P405" s="1" t="s">
        <v>250</v>
      </c>
      <c r="Q405" s="1" t="s">
        <v>250</v>
      </c>
    </row>
    <row r="406" spans="3:17" x14ac:dyDescent="0.15">
      <c r="C406" s="8" t="str">
        <f t="shared" si="47"/>
        <v>被动技能20</v>
      </c>
      <c r="D406" s="8">
        <f t="shared" si="50"/>
        <v>20</v>
      </c>
      <c r="E406" s="8">
        <f t="shared" si="51"/>
        <v>21</v>
      </c>
      <c r="F406" s="8">
        <f t="shared" si="52"/>
        <v>20</v>
      </c>
      <c r="H406" t="str">
        <f t="shared" si="48"/>
        <v>被动技能20等级20</v>
      </c>
      <c r="I406" t="str">
        <f t="shared" si="49"/>
        <v>被动技能20等级21</v>
      </c>
      <c r="J406" s="1">
        <v>400</v>
      </c>
      <c r="K406" s="1">
        <f>VLOOKUP(H406,被动技能!$A:$E,5,FALSE)</f>
        <v>200400</v>
      </c>
      <c r="L406" s="1">
        <f>_xlfn.IFNA(VLOOKUP(I406,被动技能!$A:$E,5,FALSE),0)</f>
        <v>0</v>
      </c>
      <c r="M406">
        <f t="shared" si="45"/>
        <v>60</v>
      </c>
      <c r="N406" s="1" t="s">
        <v>249</v>
      </c>
      <c r="O406" s="1">
        <f t="shared" si="46"/>
        <v>103</v>
      </c>
      <c r="P406" s="1" t="s">
        <v>250</v>
      </c>
      <c r="Q406" s="1" t="s">
        <v>250</v>
      </c>
    </row>
    <row r="407" spans="3:17" x14ac:dyDescent="0.15">
      <c r="C407" s="8" t="str">
        <f t="shared" si="47"/>
        <v>被动技能21</v>
      </c>
      <c r="D407" s="8">
        <f t="shared" si="50"/>
        <v>1</v>
      </c>
      <c r="E407" s="8">
        <f t="shared" si="51"/>
        <v>2</v>
      </c>
      <c r="F407" s="8">
        <f t="shared" si="52"/>
        <v>21</v>
      </c>
      <c r="H407" t="str">
        <f t="shared" si="48"/>
        <v>被动技能21等级1</v>
      </c>
      <c r="I407" t="str">
        <f t="shared" si="49"/>
        <v>被动技能21等级2</v>
      </c>
      <c r="J407" s="1">
        <v>401</v>
      </c>
      <c r="K407" s="1">
        <f>VLOOKUP(H407,被动技能!$A:$E,5,FALSE)</f>
        <v>200401</v>
      </c>
      <c r="L407" s="1">
        <f>_xlfn.IFNA(VLOOKUP(I407,被动技能!$A:$E,5,FALSE),0)</f>
        <v>200402</v>
      </c>
      <c r="M407">
        <f t="shared" si="45"/>
        <v>3</v>
      </c>
      <c r="N407" s="1" t="s">
        <v>249</v>
      </c>
      <c r="O407" s="1">
        <f t="shared" si="46"/>
        <v>104</v>
      </c>
      <c r="P407" s="1" t="s">
        <v>250</v>
      </c>
      <c r="Q407" s="1" t="s">
        <v>250</v>
      </c>
    </row>
    <row r="408" spans="3:17" x14ac:dyDescent="0.15">
      <c r="C408" s="8" t="str">
        <f t="shared" si="47"/>
        <v>被动技能21</v>
      </c>
      <c r="D408" s="8">
        <f t="shared" si="50"/>
        <v>2</v>
      </c>
      <c r="E408" s="8">
        <f t="shared" si="51"/>
        <v>3</v>
      </c>
      <c r="F408" s="8">
        <f t="shared" si="52"/>
        <v>21</v>
      </c>
      <c r="H408" t="str">
        <f t="shared" si="48"/>
        <v>被动技能21等级2</v>
      </c>
      <c r="I408" t="str">
        <f t="shared" si="49"/>
        <v>被动技能21等级3</v>
      </c>
      <c r="J408" s="1">
        <v>402</v>
      </c>
      <c r="K408" s="1">
        <f>VLOOKUP(H408,被动技能!$A:$E,5,FALSE)</f>
        <v>200402</v>
      </c>
      <c r="L408" s="1">
        <f>_xlfn.IFNA(VLOOKUP(I408,被动技能!$A:$E,5,FALSE),0)</f>
        <v>200403</v>
      </c>
      <c r="M408">
        <f t="shared" si="45"/>
        <v>6</v>
      </c>
      <c r="N408" s="1" t="s">
        <v>249</v>
      </c>
      <c r="O408" s="1">
        <f t="shared" si="46"/>
        <v>105</v>
      </c>
      <c r="P408" s="1" t="s">
        <v>250</v>
      </c>
      <c r="Q408" s="1" t="s">
        <v>250</v>
      </c>
    </row>
    <row r="409" spans="3:17" x14ac:dyDescent="0.15">
      <c r="C409" s="8" t="str">
        <f t="shared" si="47"/>
        <v>被动技能21</v>
      </c>
      <c r="D409" s="8">
        <f t="shared" si="50"/>
        <v>3</v>
      </c>
      <c r="E409" s="8">
        <f t="shared" si="51"/>
        <v>4</v>
      </c>
      <c r="F409" s="8">
        <f t="shared" si="52"/>
        <v>21</v>
      </c>
      <c r="H409" t="str">
        <f t="shared" si="48"/>
        <v>被动技能21等级3</v>
      </c>
      <c r="I409" t="str">
        <f t="shared" si="49"/>
        <v>被动技能21等级4</v>
      </c>
      <c r="J409" s="1">
        <v>403</v>
      </c>
      <c r="K409" s="1">
        <f>VLOOKUP(H409,被动技能!$A:$E,5,FALSE)</f>
        <v>200403</v>
      </c>
      <c r="L409" s="1">
        <f>_xlfn.IFNA(VLOOKUP(I409,被动技能!$A:$E,5,FALSE),0)</f>
        <v>200404</v>
      </c>
      <c r="M409">
        <f t="shared" si="45"/>
        <v>9</v>
      </c>
      <c r="N409" s="1" t="s">
        <v>249</v>
      </c>
      <c r="O409" s="1">
        <f t="shared" si="46"/>
        <v>106</v>
      </c>
      <c r="P409" s="1" t="s">
        <v>250</v>
      </c>
      <c r="Q409" s="1" t="s">
        <v>250</v>
      </c>
    </row>
    <row r="410" spans="3:17" x14ac:dyDescent="0.15">
      <c r="C410" s="8" t="str">
        <f t="shared" si="47"/>
        <v>被动技能21</v>
      </c>
      <c r="D410" s="8">
        <f t="shared" si="50"/>
        <v>4</v>
      </c>
      <c r="E410" s="8">
        <f t="shared" si="51"/>
        <v>5</v>
      </c>
      <c r="F410" s="8">
        <f t="shared" si="52"/>
        <v>21</v>
      </c>
      <c r="H410" t="str">
        <f t="shared" si="48"/>
        <v>被动技能21等级4</v>
      </c>
      <c r="I410" t="str">
        <f t="shared" si="49"/>
        <v>被动技能21等级5</v>
      </c>
      <c r="J410" s="1">
        <v>404</v>
      </c>
      <c r="K410" s="1">
        <f>VLOOKUP(H410,被动技能!$A:$E,5,FALSE)</f>
        <v>200404</v>
      </c>
      <c r="L410" s="1">
        <f>_xlfn.IFNA(VLOOKUP(I410,被动技能!$A:$E,5,FALSE),0)</f>
        <v>200405</v>
      </c>
      <c r="M410">
        <f t="shared" si="45"/>
        <v>12</v>
      </c>
      <c r="N410" s="1" t="s">
        <v>249</v>
      </c>
      <c r="O410" s="1">
        <f t="shared" si="46"/>
        <v>107</v>
      </c>
      <c r="P410" s="1" t="s">
        <v>250</v>
      </c>
      <c r="Q410" s="1" t="s">
        <v>250</v>
      </c>
    </row>
    <row r="411" spans="3:17" x14ac:dyDescent="0.15">
      <c r="C411" s="8" t="str">
        <f t="shared" si="47"/>
        <v>被动技能21</v>
      </c>
      <c r="D411" s="8">
        <f t="shared" si="50"/>
        <v>5</v>
      </c>
      <c r="E411" s="8">
        <f t="shared" si="51"/>
        <v>6</v>
      </c>
      <c r="F411" s="8">
        <f t="shared" si="52"/>
        <v>21</v>
      </c>
      <c r="H411" t="str">
        <f t="shared" si="48"/>
        <v>被动技能21等级5</v>
      </c>
      <c r="I411" t="str">
        <f t="shared" si="49"/>
        <v>被动技能21等级6</v>
      </c>
      <c r="J411" s="1">
        <v>405</v>
      </c>
      <c r="K411" s="1">
        <f>VLOOKUP(H411,被动技能!$A:$E,5,FALSE)</f>
        <v>200405</v>
      </c>
      <c r="L411" s="1">
        <f>_xlfn.IFNA(VLOOKUP(I411,被动技能!$A:$E,5,FALSE),0)</f>
        <v>200406</v>
      </c>
      <c r="M411">
        <f t="shared" si="45"/>
        <v>15</v>
      </c>
      <c r="N411" s="1" t="s">
        <v>249</v>
      </c>
      <c r="O411" s="1">
        <f t="shared" si="46"/>
        <v>108</v>
      </c>
      <c r="P411" s="1" t="s">
        <v>250</v>
      </c>
      <c r="Q411" s="1" t="s">
        <v>250</v>
      </c>
    </row>
    <row r="412" spans="3:17" x14ac:dyDescent="0.15">
      <c r="C412" s="8" t="str">
        <f t="shared" si="47"/>
        <v>被动技能21</v>
      </c>
      <c r="D412" s="8">
        <f t="shared" si="50"/>
        <v>6</v>
      </c>
      <c r="E412" s="8">
        <f t="shared" si="51"/>
        <v>7</v>
      </c>
      <c r="F412" s="8">
        <f t="shared" si="52"/>
        <v>21</v>
      </c>
      <c r="H412" t="str">
        <f t="shared" si="48"/>
        <v>被动技能21等级6</v>
      </c>
      <c r="I412" t="str">
        <f t="shared" si="49"/>
        <v>被动技能21等级7</v>
      </c>
      <c r="J412" s="1">
        <v>406</v>
      </c>
      <c r="K412" s="1">
        <f>VLOOKUP(H412,被动技能!$A:$E,5,FALSE)</f>
        <v>200406</v>
      </c>
      <c r="L412" s="1">
        <f>_xlfn.IFNA(VLOOKUP(I412,被动技能!$A:$E,5,FALSE),0)</f>
        <v>200407</v>
      </c>
      <c r="M412">
        <f t="shared" ref="M412:M475" si="53">M392</f>
        <v>18</v>
      </c>
      <c r="N412" s="1" t="s">
        <v>249</v>
      </c>
      <c r="O412" s="1">
        <f t="shared" si="46"/>
        <v>109</v>
      </c>
      <c r="P412" s="1" t="s">
        <v>250</v>
      </c>
      <c r="Q412" s="1" t="s">
        <v>250</v>
      </c>
    </row>
    <row r="413" spans="3:17" x14ac:dyDescent="0.15">
      <c r="C413" s="8" t="str">
        <f t="shared" si="47"/>
        <v>被动技能21</v>
      </c>
      <c r="D413" s="8">
        <f t="shared" si="50"/>
        <v>7</v>
      </c>
      <c r="E413" s="8">
        <f t="shared" si="51"/>
        <v>8</v>
      </c>
      <c r="F413" s="8">
        <f t="shared" si="52"/>
        <v>21</v>
      </c>
      <c r="H413" t="str">
        <f t="shared" si="48"/>
        <v>被动技能21等级7</v>
      </c>
      <c r="I413" t="str">
        <f t="shared" si="49"/>
        <v>被动技能21等级8</v>
      </c>
      <c r="J413" s="1">
        <v>407</v>
      </c>
      <c r="K413" s="1">
        <f>VLOOKUP(H413,被动技能!$A:$E,5,FALSE)</f>
        <v>200407</v>
      </c>
      <c r="L413" s="1">
        <f>_xlfn.IFNA(VLOOKUP(I413,被动技能!$A:$E,5,FALSE),0)</f>
        <v>200408</v>
      </c>
      <c r="M413">
        <f t="shared" si="53"/>
        <v>21</v>
      </c>
      <c r="N413" s="1" t="s">
        <v>249</v>
      </c>
      <c r="O413" s="1">
        <f t="shared" si="46"/>
        <v>110</v>
      </c>
      <c r="P413" s="1" t="s">
        <v>250</v>
      </c>
      <c r="Q413" s="1" t="s">
        <v>250</v>
      </c>
    </row>
    <row r="414" spans="3:17" x14ac:dyDescent="0.15">
      <c r="C414" s="8" t="str">
        <f t="shared" si="47"/>
        <v>被动技能21</v>
      </c>
      <c r="D414" s="8">
        <f t="shared" si="50"/>
        <v>8</v>
      </c>
      <c r="E414" s="8">
        <f t="shared" si="51"/>
        <v>9</v>
      </c>
      <c r="F414" s="8">
        <f t="shared" si="52"/>
        <v>21</v>
      </c>
      <c r="H414" t="str">
        <f t="shared" si="48"/>
        <v>被动技能21等级8</v>
      </c>
      <c r="I414" t="str">
        <f t="shared" si="49"/>
        <v>被动技能21等级9</v>
      </c>
      <c r="J414" s="1">
        <v>408</v>
      </c>
      <c r="K414" s="1">
        <f>VLOOKUP(H414,被动技能!$A:$E,5,FALSE)</f>
        <v>200408</v>
      </c>
      <c r="L414" s="1">
        <f>_xlfn.IFNA(VLOOKUP(I414,被动技能!$A:$E,5,FALSE),0)</f>
        <v>200409</v>
      </c>
      <c r="M414">
        <f t="shared" si="53"/>
        <v>24</v>
      </c>
      <c r="N414" s="1" t="s">
        <v>249</v>
      </c>
      <c r="O414" s="1">
        <f t="shared" si="46"/>
        <v>111</v>
      </c>
      <c r="P414" s="1" t="s">
        <v>250</v>
      </c>
      <c r="Q414" s="1" t="s">
        <v>250</v>
      </c>
    </row>
    <row r="415" spans="3:17" x14ac:dyDescent="0.15">
      <c r="C415" s="8" t="str">
        <f t="shared" si="47"/>
        <v>被动技能21</v>
      </c>
      <c r="D415" s="8">
        <f t="shared" si="50"/>
        <v>9</v>
      </c>
      <c r="E415" s="8">
        <f t="shared" si="51"/>
        <v>10</v>
      </c>
      <c r="F415" s="8">
        <f t="shared" si="52"/>
        <v>21</v>
      </c>
      <c r="H415" t="str">
        <f t="shared" si="48"/>
        <v>被动技能21等级9</v>
      </c>
      <c r="I415" t="str">
        <f t="shared" si="49"/>
        <v>被动技能21等级10</v>
      </c>
      <c r="J415" s="1">
        <v>409</v>
      </c>
      <c r="K415" s="1">
        <f>VLOOKUP(H415,被动技能!$A:$E,5,FALSE)</f>
        <v>200409</v>
      </c>
      <c r="L415" s="1">
        <f>_xlfn.IFNA(VLOOKUP(I415,被动技能!$A:$E,5,FALSE),0)</f>
        <v>200410</v>
      </c>
      <c r="M415">
        <f t="shared" si="53"/>
        <v>27</v>
      </c>
      <c r="N415" s="1" t="s">
        <v>249</v>
      </c>
      <c r="O415" s="1">
        <f t="shared" si="46"/>
        <v>112</v>
      </c>
      <c r="P415" s="1" t="s">
        <v>250</v>
      </c>
      <c r="Q415" s="1" t="s">
        <v>250</v>
      </c>
    </row>
    <row r="416" spans="3:17" x14ac:dyDescent="0.15">
      <c r="C416" s="8" t="str">
        <f t="shared" si="47"/>
        <v>被动技能21</v>
      </c>
      <c r="D416" s="8">
        <f t="shared" si="50"/>
        <v>10</v>
      </c>
      <c r="E416" s="8">
        <f t="shared" si="51"/>
        <v>11</v>
      </c>
      <c r="F416" s="8">
        <f t="shared" si="52"/>
        <v>21</v>
      </c>
      <c r="H416" t="str">
        <f t="shared" si="48"/>
        <v>被动技能21等级10</v>
      </c>
      <c r="I416" t="str">
        <f t="shared" si="49"/>
        <v>被动技能21等级11</v>
      </c>
      <c r="J416" s="1">
        <v>410</v>
      </c>
      <c r="K416" s="1">
        <f>VLOOKUP(H416,被动技能!$A:$E,5,FALSE)</f>
        <v>200410</v>
      </c>
      <c r="L416" s="1">
        <f>_xlfn.IFNA(VLOOKUP(I416,被动技能!$A:$E,5,FALSE),0)</f>
        <v>200411</v>
      </c>
      <c r="M416">
        <f t="shared" si="53"/>
        <v>30</v>
      </c>
      <c r="N416" s="1" t="s">
        <v>249</v>
      </c>
      <c r="O416" s="1">
        <f t="shared" si="46"/>
        <v>113</v>
      </c>
      <c r="P416" s="1" t="s">
        <v>250</v>
      </c>
      <c r="Q416" s="1" t="s">
        <v>250</v>
      </c>
    </row>
    <row r="417" spans="3:17" x14ac:dyDescent="0.15">
      <c r="C417" s="8" t="str">
        <f t="shared" si="47"/>
        <v>被动技能21</v>
      </c>
      <c r="D417" s="8">
        <f t="shared" si="50"/>
        <v>11</v>
      </c>
      <c r="E417" s="8">
        <f t="shared" si="51"/>
        <v>12</v>
      </c>
      <c r="F417" s="8">
        <f t="shared" si="52"/>
        <v>21</v>
      </c>
      <c r="H417" t="str">
        <f t="shared" si="48"/>
        <v>被动技能21等级11</v>
      </c>
      <c r="I417" t="str">
        <f t="shared" si="49"/>
        <v>被动技能21等级12</v>
      </c>
      <c r="J417" s="1">
        <v>411</v>
      </c>
      <c r="K417" s="1">
        <f>VLOOKUP(H417,被动技能!$A:$E,5,FALSE)</f>
        <v>200411</v>
      </c>
      <c r="L417" s="1">
        <f>_xlfn.IFNA(VLOOKUP(I417,被动技能!$A:$E,5,FALSE),0)</f>
        <v>200412</v>
      </c>
      <c r="M417">
        <f t="shared" si="53"/>
        <v>33</v>
      </c>
      <c r="N417" s="1" t="s">
        <v>249</v>
      </c>
      <c r="O417" s="1">
        <f t="shared" si="46"/>
        <v>114</v>
      </c>
      <c r="P417" s="1" t="s">
        <v>250</v>
      </c>
      <c r="Q417" s="1" t="s">
        <v>250</v>
      </c>
    </row>
    <row r="418" spans="3:17" x14ac:dyDescent="0.15">
      <c r="C418" s="8" t="str">
        <f t="shared" si="47"/>
        <v>被动技能21</v>
      </c>
      <c r="D418" s="8">
        <f t="shared" si="50"/>
        <v>12</v>
      </c>
      <c r="E418" s="8">
        <f t="shared" si="51"/>
        <v>13</v>
      </c>
      <c r="F418" s="8">
        <f t="shared" si="52"/>
        <v>21</v>
      </c>
      <c r="H418" t="str">
        <f t="shared" si="48"/>
        <v>被动技能21等级12</v>
      </c>
      <c r="I418" t="str">
        <f t="shared" si="49"/>
        <v>被动技能21等级13</v>
      </c>
      <c r="J418" s="1">
        <v>412</v>
      </c>
      <c r="K418" s="1">
        <f>VLOOKUP(H418,被动技能!$A:$E,5,FALSE)</f>
        <v>200412</v>
      </c>
      <c r="L418" s="1">
        <f>_xlfn.IFNA(VLOOKUP(I418,被动技能!$A:$E,5,FALSE),0)</f>
        <v>200413</v>
      </c>
      <c r="M418">
        <f t="shared" si="53"/>
        <v>36</v>
      </c>
      <c r="N418" s="1" t="s">
        <v>249</v>
      </c>
      <c r="O418" s="1">
        <f t="shared" si="46"/>
        <v>115</v>
      </c>
      <c r="P418" s="1" t="s">
        <v>250</v>
      </c>
      <c r="Q418" s="1" t="s">
        <v>250</v>
      </c>
    </row>
    <row r="419" spans="3:17" x14ac:dyDescent="0.15">
      <c r="C419" s="8" t="str">
        <f t="shared" si="47"/>
        <v>被动技能21</v>
      </c>
      <c r="D419" s="8">
        <f t="shared" si="50"/>
        <v>13</v>
      </c>
      <c r="E419" s="8">
        <f t="shared" si="51"/>
        <v>14</v>
      </c>
      <c r="F419" s="8">
        <f t="shared" si="52"/>
        <v>21</v>
      </c>
      <c r="H419" t="str">
        <f t="shared" si="48"/>
        <v>被动技能21等级13</v>
      </c>
      <c r="I419" t="str">
        <f t="shared" si="49"/>
        <v>被动技能21等级14</v>
      </c>
      <c r="J419" s="1">
        <v>413</v>
      </c>
      <c r="K419" s="1">
        <f>VLOOKUP(H419,被动技能!$A:$E,5,FALSE)</f>
        <v>200413</v>
      </c>
      <c r="L419" s="1">
        <f>_xlfn.IFNA(VLOOKUP(I419,被动技能!$A:$E,5,FALSE),0)</f>
        <v>200414</v>
      </c>
      <c r="M419">
        <f t="shared" si="53"/>
        <v>39</v>
      </c>
      <c r="N419" s="1" t="s">
        <v>249</v>
      </c>
      <c r="O419" s="1">
        <f t="shared" si="46"/>
        <v>116</v>
      </c>
      <c r="P419" s="1" t="s">
        <v>250</v>
      </c>
      <c r="Q419" s="1" t="s">
        <v>250</v>
      </c>
    </row>
    <row r="420" spans="3:17" x14ac:dyDescent="0.15">
      <c r="C420" s="8" t="str">
        <f t="shared" si="47"/>
        <v>被动技能21</v>
      </c>
      <c r="D420" s="8">
        <f t="shared" si="50"/>
        <v>14</v>
      </c>
      <c r="E420" s="8">
        <f t="shared" si="51"/>
        <v>15</v>
      </c>
      <c r="F420" s="8">
        <f t="shared" si="52"/>
        <v>21</v>
      </c>
      <c r="H420" t="str">
        <f t="shared" si="48"/>
        <v>被动技能21等级14</v>
      </c>
      <c r="I420" t="str">
        <f t="shared" si="49"/>
        <v>被动技能21等级15</v>
      </c>
      <c r="J420" s="1">
        <v>414</v>
      </c>
      <c r="K420" s="1">
        <f>VLOOKUP(H420,被动技能!$A:$E,5,FALSE)</f>
        <v>200414</v>
      </c>
      <c r="L420" s="1">
        <f>_xlfn.IFNA(VLOOKUP(I420,被动技能!$A:$E,5,FALSE),0)</f>
        <v>200415</v>
      </c>
      <c r="M420">
        <f t="shared" si="53"/>
        <v>42</v>
      </c>
      <c r="N420" s="1" t="s">
        <v>249</v>
      </c>
      <c r="O420" s="1">
        <f t="shared" si="46"/>
        <v>117</v>
      </c>
      <c r="P420" s="1" t="s">
        <v>250</v>
      </c>
      <c r="Q420" s="1" t="s">
        <v>250</v>
      </c>
    </row>
    <row r="421" spans="3:17" x14ac:dyDescent="0.15">
      <c r="C421" s="8" t="str">
        <f t="shared" si="47"/>
        <v>被动技能21</v>
      </c>
      <c r="D421" s="8">
        <f t="shared" si="50"/>
        <v>15</v>
      </c>
      <c r="E421" s="8">
        <f t="shared" si="51"/>
        <v>16</v>
      </c>
      <c r="F421" s="8">
        <f t="shared" si="52"/>
        <v>21</v>
      </c>
      <c r="H421" t="str">
        <f t="shared" si="48"/>
        <v>被动技能21等级15</v>
      </c>
      <c r="I421" t="str">
        <f t="shared" si="49"/>
        <v>被动技能21等级16</v>
      </c>
      <c r="J421" s="1">
        <v>415</v>
      </c>
      <c r="K421" s="1">
        <f>VLOOKUP(H421,被动技能!$A:$E,5,FALSE)</f>
        <v>200415</v>
      </c>
      <c r="L421" s="1">
        <f>_xlfn.IFNA(VLOOKUP(I421,被动技能!$A:$E,5,FALSE),0)</f>
        <v>200416</v>
      </c>
      <c r="M421">
        <f t="shared" si="53"/>
        <v>45</v>
      </c>
      <c r="N421" s="1" t="s">
        <v>249</v>
      </c>
      <c r="O421" s="1">
        <f t="shared" si="46"/>
        <v>118</v>
      </c>
      <c r="P421" s="1" t="s">
        <v>250</v>
      </c>
      <c r="Q421" s="1" t="s">
        <v>250</v>
      </c>
    </row>
    <row r="422" spans="3:17" x14ac:dyDescent="0.15">
      <c r="C422" s="8" t="str">
        <f t="shared" si="47"/>
        <v>被动技能21</v>
      </c>
      <c r="D422" s="8">
        <f t="shared" si="50"/>
        <v>16</v>
      </c>
      <c r="E422" s="8">
        <f t="shared" si="51"/>
        <v>17</v>
      </c>
      <c r="F422" s="8">
        <f t="shared" si="52"/>
        <v>21</v>
      </c>
      <c r="H422" t="str">
        <f t="shared" si="48"/>
        <v>被动技能21等级16</v>
      </c>
      <c r="I422" t="str">
        <f t="shared" si="49"/>
        <v>被动技能21等级17</v>
      </c>
      <c r="J422" s="1">
        <v>416</v>
      </c>
      <c r="K422" s="1">
        <f>VLOOKUP(H422,被动技能!$A:$E,5,FALSE)</f>
        <v>200416</v>
      </c>
      <c r="L422" s="1">
        <f>_xlfn.IFNA(VLOOKUP(I422,被动技能!$A:$E,5,FALSE),0)</f>
        <v>200417</v>
      </c>
      <c r="M422">
        <f t="shared" si="53"/>
        <v>48</v>
      </c>
      <c r="N422" s="1" t="s">
        <v>249</v>
      </c>
      <c r="O422" s="1">
        <f t="shared" si="46"/>
        <v>119</v>
      </c>
      <c r="P422" s="1" t="s">
        <v>250</v>
      </c>
      <c r="Q422" s="1" t="s">
        <v>250</v>
      </c>
    </row>
    <row r="423" spans="3:17" x14ac:dyDescent="0.15">
      <c r="C423" s="8" t="str">
        <f t="shared" si="47"/>
        <v>被动技能21</v>
      </c>
      <c r="D423" s="8">
        <f t="shared" si="50"/>
        <v>17</v>
      </c>
      <c r="E423" s="8">
        <f t="shared" si="51"/>
        <v>18</v>
      </c>
      <c r="F423" s="8">
        <f t="shared" si="52"/>
        <v>21</v>
      </c>
      <c r="H423" t="str">
        <f t="shared" si="48"/>
        <v>被动技能21等级17</v>
      </c>
      <c r="I423" t="str">
        <f t="shared" si="49"/>
        <v>被动技能21等级18</v>
      </c>
      <c r="J423" s="1">
        <v>417</v>
      </c>
      <c r="K423" s="1">
        <f>VLOOKUP(H423,被动技能!$A:$E,5,FALSE)</f>
        <v>200417</v>
      </c>
      <c r="L423" s="1">
        <f>_xlfn.IFNA(VLOOKUP(I423,被动技能!$A:$E,5,FALSE),0)</f>
        <v>200418</v>
      </c>
      <c r="M423">
        <f t="shared" si="53"/>
        <v>51</v>
      </c>
      <c r="N423" s="1" t="s">
        <v>249</v>
      </c>
      <c r="O423" s="1">
        <f t="shared" si="46"/>
        <v>120</v>
      </c>
      <c r="P423" s="1" t="s">
        <v>250</v>
      </c>
      <c r="Q423" s="1" t="s">
        <v>250</v>
      </c>
    </row>
    <row r="424" spans="3:17" x14ac:dyDescent="0.15">
      <c r="C424" s="8" t="str">
        <f t="shared" si="47"/>
        <v>被动技能21</v>
      </c>
      <c r="D424" s="8">
        <f t="shared" si="50"/>
        <v>18</v>
      </c>
      <c r="E424" s="8">
        <f t="shared" si="51"/>
        <v>19</v>
      </c>
      <c r="F424" s="8">
        <f t="shared" si="52"/>
        <v>21</v>
      </c>
      <c r="H424" t="str">
        <f t="shared" si="48"/>
        <v>被动技能21等级18</v>
      </c>
      <c r="I424" t="str">
        <f t="shared" si="49"/>
        <v>被动技能21等级19</v>
      </c>
      <c r="J424" s="1">
        <v>418</v>
      </c>
      <c r="K424" s="1">
        <f>VLOOKUP(H424,被动技能!$A:$E,5,FALSE)</f>
        <v>200418</v>
      </c>
      <c r="L424" s="1">
        <f>_xlfn.IFNA(VLOOKUP(I424,被动技能!$A:$E,5,FALSE),0)</f>
        <v>200419</v>
      </c>
      <c r="M424">
        <f t="shared" si="53"/>
        <v>54</v>
      </c>
      <c r="N424" s="1" t="s">
        <v>249</v>
      </c>
      <c r="O424" s="1">
        <f t="shared" si="46"/>
        <v>121</v>
      </c>
      <c r="P424" s="1" t="s">
        <v>250</v>
      </c>
      <c r="Q424" s="1" t="s">
        <v>250</v>
      </c>
    </row>
    <row r="425" spans="3:17" x14ac:dyDescent="0.15">
      <c r="C425" s="8" t="str">
        <f t="shared" si="47"/>
        <v>被动技能21</v>
      </c>
      <c r="D425" s="8">
        <f t="shared" si="50"/>
        <v>19</v>
      </c>
      <c r="E425" s="8">
        <f t="shared" si="51"/>
        <v>20</v>
      </c>
      <c r="F425" s="8">
        <f t="shared" si="52"/>
        <v>21</v>
      </c>
      <c r="H425" t="str">
        <f t="shared" si="48"/>
        <v>被动技能21等级19</v>
      </c>
      <c r="I425" t="str">
        <f t="shared" si="49"/>
        <v>被动技能21等级20</v>
      </c>
      <c r="J425" s="1">
        <v>419</v>
      </c>
      <c r="K425" s="1">
        <f>VLOOKUP(H425,被动技能!$A:$E,5,FALSE)</f>
        <v>200419</v>
      </c>
      <c r="L425" s="1">
        <f>_xlfn.IFNA(VLOOKUP(I425,被动技能!$A:$E,5,FALSE),0)</f>
        <v>200420</v>
      </c>
      <c r="M425">
        <f t="shared" si="53"/>
        <v>57</v>
      </c>
      <c r="N425" s="1" t="s">
        <v>249</v>
      </c>
      <c r="O425" s="1">
        <f t="shared" si="46"/>
        <v>122</v>
      </c>
      <c r="P425" s="1" t="s">
        <v>250</v>
      </c>
      <c r="Q425" s="1" t="s">
        <v>250</v>
      </c>
    </row>
    <row r="426" spans="3:17" x14ac:dyDescent="0.15">
      <c r="C426" s="8" t="str">
        <f t="shared" si="47"/>
        <v>被动技能21</v>
      </c>
      <c r="D426" s="8">
        <f t="shared" si="50"/>
        <v>20</v>
      </c>
      <c r="E426" s="8">
        <f t="shared" si="51"/>
        <v>21</v>
      </c>
      <c r="F426" s="8">
        <f t="shared" si="52"/>
        <v>21</v>
      </c>
      <c r="H426" t="str">
        <f t="shared" si="48"/>
        <v>被动技能21等级20</v>
      </c>
      <c r="I426" t="str">
        <f t="shared" si="49"/>
        <v>被动技能21等级21</v>
      </c>
      <c r="J426" s="1">
        <v>420</v>
      </c>
      <c r="K426" s="1">
        <f>VLOOKUP(H426,被动技能!$A:$E,5,FALSE)</f>
        <v>200420</v>
      </c>
      <c r="L426" s="1">
        <f>_xlfn.IFNA(VLOOKUP(I426,被动技能!$A:$E,5,FALSE),0)</f>
        <v>0</v>
      </c>
      <c r="M426">
        <f t="shared" si="53"/>
        <v>60</v>
      </c>
      <c r="N426" s="1" t="s">
        <v>249</v>
      </c>
      <c r="O426" s="1">
        <f t="shared" si="46"/>
        <v>123</v>
      </c>
      <c r="P426" s="1" t="s">
        <v>250</v>
      </c>
      <c r="Q426" s="1" t="s">
        <v>250</v>
      </c>
    </row>
    <row r="427" spans="3:17" x14ac:dyDescent="0.15">
      <c r="C427" s="8" t="str">
        <f t="shared" si="47"/>
        <v>被动技能22</v>
      </c>
      <c r="D427" s="8">
        <f t="shared" si="50"/>
        <v>1</v>
      </c>
      <c r="E427" s="8">
        <f t="shared" si="51"/>
        <v>2</v>
      </c>
      <c r="F427" s="8">
        <f t="shared" si="52"/>
        <v>22</v>
      </c>
      <c r="H427" t="str">
        <f t="shared" si="48"/>
        <v>被动技能22等级1</v>
      </c>
      <c r="I427" t="str">
        <f t="shared" si="49"/>
        <v>被动技能22等级2</v>
      </c>
      <c r="J427" s="1">
        <v>421</v>
      </c>
      <c r="K427" s="1">
        <f>VLOOKUP(H427,被动技能!$A:$E,5,FALSE)</f>
        <v>200421</v>
      </c>
      <c r="L427" s="1">
        <f>_xlfn.IFNA(VLOOKUP(I427,被动技能!$A:$E,5,FALSE),0)</f>
        <v>200422</v>
      </c>
      <c r="M427">
        <f t="shared" si="53"/>
        <v>3</v>
      </c>
      <c r="N427" s="1" t="s">
        <v>249</v>
      </c>
      <c r="O427" s="1">
        <f t="shared" ref="O427:O490" si="54">O328</f>
        <v>124</v>
      </c>
      <c r="P427" s="1" t="s">
        <v>250</v>
      </c>
      <c r="Q427" s="1" t="s">
        <v>250</v>
      </c>
    </row>
    <row r="428" spans="3:17" x14ac:dyDescent="0.15">
      <c r="C428" s="8" t="str">
        <f t="shared" si="47"/>
        <v>被动技能22</v>
      </c>
      <c r="D428" s="8">
        <f t="shared" si="50"/>
        <v>2</v>
      </c>
      <c r="E428" s="8">
        <f t="shared" si="51"/>
        <v>3</v>
      </c>
      <c r="F428" s="8">
        <f t="shared" si="52"/>
        <v>22</v>
      </c>
      <c r="H428" t="str">
        <f t="shared" si="48"/>
        <v>被动技能22等级2</v>
      </c>
      <c r="I428" t="str">
        <f t="shared" si="49"/>
        <v>被动技能22等级3</v>
      </c>
      <c r="J428" s="1">
        <v>422</v>
      </c>
      <c r="K428" s="1">
        <f>VLOOKUP(H428,被动技能!$A:$E,5,FALSE)</f>
        <v>200422</v>
      </c>
      <c r="L428" s="1">
        <f>_xlfn.IFNA(VLOOKUP(I428,被动技能!$A:$E,5,FALSE),0)</f>
        <v>200423</v>
      </c>
      <c r="M428">
        <f t="shared" si="53"/>
        <v>6</v>
      </c>
      <c r="N428" s="1" t="s">
        <v>249</v>
      </c>
      <c r="O428" s="1">
        <f t="shared" si="54"/>
        <v>125</v>
      </c>
      <c r="P428" s="1" t="s">
        <v>250</v>
      </c>
      <c r="Q428" s="1" t="s">
        <v>250</v>
      </c>
    </row>
    <row r="429" spans="3:17" x14ac:dyDescent="0.15">
      <c r="C429" s="8" t="str">
        <f t="shared" si="47"/>
        <v>被动技能22</v>
      </c>
      <c r="D429" s="8">
        <f t="shared" si="50"/>
        <v>3</v>
      </c>
      <c r="E429" s="8">
        <f t="shared" si="51"/>
        <v>4</v>
      </c>
      <c r="F429" s="8">
        <f t="shared" si="52"/>
        <v>22</v>
      </c>
      <c r="H429" t="str">
        <f t="shared" si="48"/>
        <v>被动技能22等级3</v>
      </c>
      <c r="I429" t="str">
        <f t="shared" si="49"/>
        <v>被动技能22等级4</v>
      </c>
      <c r="J429" s="1">
        <v>423</v>
      </c>
      <c r="K429" s="1">
        <f>VLOOKUP(H429,被动技能!$A:$E,5,FALSE)</f>
        <v>200423</v>
      </c>
      <c r="L429" s="1">
        <f>_xlfn.IFNA(VLOOKUP(I429,被动技能!$A:$E,5,FALSE),0)</f>
        <v>200424</v>
      </c>
      <c r="M429">
        <f t="shared" si="53"/>
        <v>9</v>
      </c>
      <c r="N429" s="1" t="s">
        <v>249</v>
      </c>
      <c r="O429" s="1">
        <f t="shared" si="54"/>
        <v>126</v>
      </c>
      <c r="P429" s="1" t="s">
        <v>250</v>
      </c>
      <c r="Q429" s="1" t="s">
        <v>250</v>
      </c>
    </row>
    <row r="430" spans="3:17" x14ac:dyDescent="0.15">
      <c r="C430" s="8" t="str">
        <f t="shared" si="47"/>
        <v>被动技能22</v>
      </c>
      <c r="D430" s="8">
        <f t="shared" si="50"/>
        <v>4</v>
      </c>
      <c r="E430" s="8">
        <f t="shared" si="51"/>
        <v>5</v>
      </c>
      <c r="F430" s="8">
        <f t="shared" si="52"/>
        <v>22</v>
      </c>
      <c r="H430" t="str">
        <f t="shared" si="48"/>
        <v>被动技能22等级4</v>
      </c>
      <c r="I430" t="str">
        <f t="shared" si="49"/>
        <v>被动技能22等级5</v>
      </c>
      <c r="J430" s="1">
        <v>424</v>
      </c>
      <c r="K430" s="1">
        <f>VLOOKUP(H430,被动技能!$A:$E,5,FALSE)</f>
        <v>200424</v>
      </c>
      <c r="L430" s="1">
        <f>_xlfn.IFNA(VLOOKUP(I430,被动技能!$A:$E,5,FALSE),0)</f>
        <v>200425</v>
      </c>
      <c r="M430">
        <f t="shared" si="53"/>
        <v>12</v>
      </c>
      <c r="N430" s="1" t="s">
        <v>249</v>
      </c>
      <c r="O430" s="1">
        <f t="shared" si="54"/>
        <v>127</v>
      </c>
      <c r="P430" s="1" t="s">
        <v>250</v>
      </c>
      <c r="Q430" s="1" t="s">
        <v>250</v>
      </c>
    </row>
    <row r="431" spans="3:17" x14ac:dyDescent="0.15">
      <c r="C431" s="8" t="str">
        <f t="shared" si="47"/>
        <v>被动技能22</v>
      </c>
      <c r="D431" s="8">
        <f t="shared" si="50"/>
        <v>5</v>
      </c>
      <c r="E431" s="8">
        <f t="shared" si="51"/>
        <v>6</v>
      </c>
      <c r="F431" s="8">
        <f t="shared" si="52"/>
        <v>22</v>
      </c>
      <c r="H431" t="str">
        <f t="shared" si="48"/>
        <v>被动技能22等级5</v>
      </c>
      <c r="I431" t="str">
        <f t="shared" si="49"/>
        <v>被动技能22等级6</v>
      </c>
      <c r="J431" s="1">
        <v>425</v>
      </c>
      <c r="K431" s="1">
        <f>VLOOKUP(H431,被动技能!$A:$E,5,FALSE)</f>
        <v>200425</v>
      </c>
      <c r="L431" s="1">
        <f>_xlfn.IFNA(VLOOKUP(I431,被动技能!$A:$E,5,FALSE),0)</f>
        <v>200426</v>
      </c>
      <c r="M431">
        <f t="shared" si="53"/>
        <v>15</v>
      </c>
      <c r="N431" s="1" t="s">
        <v>249</v>
      </c>
      <c r="O431" s="1">
        <f t="shared" si="54"/>
        <v>128</v>
      </c>
      <c r="P431" s="1" t="s">
        <v>250</v>
      </c>
      <c r="Q431" s="1" t="s">
        <v>250</v>
      </c>
    </row>
    <row r="432" spans="3:17" x14ac:dyDescent="0.15">
      <c r="C432" s="8" t="str">
        <f t="shared" si="47"/>
        <v>被动技能22</v>
      </c>
      <c r="D432" s="8">
        <f t="shared" si="50"/>
        <v>6</v>
      </c>
      <c r="E432" s="8">
        <f t="shared" si="51"/>
        <v>7</v>
      </c>
      <c r="F432" s="8">
        <f t="shared" si="52"/>
        <v>22</v>
      </c>
      <c r="H432" t="str">
        <f t="shared" si="48"/>
        <v>被动技能22等级6</v>
      </c>
      <c r="I432" t="str">
        <f t="shared" si="49"/>
        <v>被动技能22等级7</v>
      </c>
      <c r="J432" s="1">
        <v>426</v>
      </c>
      <c r="K432" s="1">
        <f>VLOOKUP(H432,被动技能!$A:$E,5,FALSE)</f>
        <v>200426</v>
      </c>
      <c r="L432" s="1">
        <f>_xlfn.IFNA(VLOOKUP(I432,被动技能!$A:$E,5,FALSE),0)</f>
        <v>200427</v>
      </c>
      <c r="M432">
        <f t="shared" si="53"/>
        <v>18</v>
      </c>
      <c r="N432" s="1" t="s">
        <v>249</v>
      </c>
      <c r="O432" s="1">
        <f t="shared" si="54"/>
        <v>129</v>
      </c>
      <c r="P432" s="1" t="s">
        <v>250</v>
      </c>
      <c r="Q432" s="1" t="s">
        <v>250</v>
      </c>
    </row>
    <row r="433" spans="3:17" x14ac:dyDescent="0.15">
      <c r="C433" s="8" t="str">
        <f t="shared" si="47"/>
        <v>被动技能22</v>
      </c>
      <c r="D433" s="8">
        <f t="shared" si="50"/>
        <v>7</v>
      </c>
      <c r="E433" s="8">
        <f t="shared" si="51"/>
        <v>8</v>
      </c>
      <c r="F433" s="8">
        <f t="shared" si="52"/>
        <v>22</v>
      </c>
      <c r="H433" t="str">
        <f t="shared" si="48"/>
        <v>被动技能22等级7</v>
      </c>
      <c r="I433" t="str">
        <f t="shared" si="49"/>
        <v>被动技能22等级8</v>
      </c>
      <c r="J433" s="1">
        <v>427</v>
      </c>
      <c r="K433" s="1">
        <f>VLOOKUP(H433,被动技能!$A:$E,5,FALSE)</f>
        <v>200427</v>
      </c>
      <c r="L433" s="1">
        <f>_xlfn.IFNA(VLOOKUP(I433,被动技能!$A:$E,5,FALSE),0)</f>
        <v>200428</v>
      </c>
      <c r="M433">
        <f t="shared" si="53"/>
        <v>21</v>
      </c>
      <c r="N433" s="1" t="s">
        <v>249</v>
      </c>
      <c r="O433" s="1">
        <f t="shared" si="54"/>
        <v>130</v>
      </c>
      <c r="P433" s="1" t="s">
        <v>250</v>
      </c>
      <c r="Q433" s="1" t="s">
        <v>250</v>
      </c>
    </row>
    <row r="434" spans="3:17" x14ac:dyDescent="0.15">
      <c r="C434" s="8" t="str">
        <f t="shared" si="47"/>
        <v>被动技能22</v>
      </c>
      <c r="D434" s="8">
        <f t="shared" si="50"/>
        <v>8</v>
      </c>
      <c r="E434" s="8">
        <f t="shared" si="51"/>
        <v>9</v>
      </c>
      <c r="F434" s="8">
        <f t="shared" si="52"/>
        <v>22</v>
      </c>
      <c r="H434" t="str">
        <f t="shared" si="48"/>
        <v>被动技能22等级8</v>
      </c>
      <c r="I434" t="str">
        <f t="shared" si="49"/>
        <v>被动技能22等级9</v>
      </c>
      <c r="J434" s="1">
        <v>428</v>
      </c>
      <c r="K434" s="1">
        <f>VLOOKUP(H434,被动技能!$A:$E,5,FALSE)</f>
        <v>200428</v>
      </c>
      <c r="L434" s="1">
        <f>_xlfn.IFNA(VLOOKUP(I434,被动技能!$A:$E,5,FALSE),0)</f>
        <v>200429</v>
      </c>
      <c r="M434">
        <f t="shared" si="53"/>
        <v>24</v>
      </c>
      <c r="N434" s="1" t="s">
        <v>249</v>
      </c>
      <c r="O434" s="1">
        <f t="shared" si="54"/>
        <v>131</v>
      </c>
      <c r="P434" s="1" t="s">
        <v>250</v>
      </c>
      <c r="Q434" s="1" t="s">
        <v>250</v>
      </c>
    </row>
    <row r="435" spans="3:17" x14ac:dyDescent="0.15">
      <c r="C435" s="8" t="str">
        <f t="shared" si="47"/>
        <v>被动技能22</v>
      </c>
      <c r="D435" s="8">
        <f t="shared" si="50"/>
        <v>9</v>
      </c>
      <c r="E435" s="8">
        <f t="shared" si="51"/>
        <v>10</v>
      </c>
      <c r="F435" s="8">
        <f t="shared" si="52"/>
        <v>22</v>
      </c>
      <c r="H435" t="str">
        <f t="shared" si="48"/>
        <v>被动技能22等级9</v>
      </c>
      <c r="I435" t="str">
        <f t="shared" si="49"/>
        <v>被动技能22等级10</v>
      </c>
      <c r="J435" s="1">
        <v>429</v>
      </c>
      <c r="K435" s="1">
        <f>VLOOKUP(H435,被动技能!$A:$E,5,FALSE)</f>
        <v>200429</v>
      </c>
      <c r="L435" s="1">
        <f>_xlfn.IFNA(VLOOKUP(I435,被动技能!$A:$E,5,FALSE),0)</f>
        <v>200430</v>
      </c>
      <c r="M435">
        <f t="shared" si="53"/>
        <v>27</v>
      </c>
      <c r="N435" s="1" t="s">
        <v>249</v>
      </c>
      <c r="O435" s="1">
        <f t="shared" si="54"/>
        <v>132</v>
      </c>
      <c r="P435" s="1" t="s">
        <v>250</v>
      </c>
      <c r="Q435" s="1" t="s">
        <v>250</v>
      </c>
    </row>
    <row r="436" spans="3:17" x14ac:dyDescent="0.15">
      <c r="C436" s="8" t="str">
        <f t="shared" si="47"/>
        <v>被动技能22</v>
      </c>
      <c r="D436" s="8">
        <f t="shared" si="50"/>
        <v>10</v>
      </c>
      <c r="E436" s="8">
        <f t="shared" si="51"/>
        <v>11</v>
      </c>
      <c r="F436" s="8">
        <f t="shared" si="52"/>
        <v>22</v>
      </c>
      <c r="H436" t="str">
        <f t="shared" si="48"/>
        <v>被动技能22等级10</v>
      </c>
      <c r="I436" t="str">
        <f t="shared" si="49"/>
        <v>被动技能22等级11</v>
      </c>
      <c r="J436" s="1">
        <v>430</v>
      </c>
      <c r="K436" s="1">
        <f>VLOOKUP(H436,被动技能!$A:$E,5,FALSE)</f>
        <v>200430</v>
      </c>
      <c r="L436" s="1">
        <f>_xlfn.IFNA(VLOOKUP(I436,被动技能!$A:$E,5,FALSE),0)</f>
        <v>200431</v>
      </c>
      <c r="M436">
        <f t="shared" si="53"/>
        <v>30</v>
      </c>
      <c r="N436" s="1" t="s">
        <v>249</v>
      </c>
      <c r="O436" s="1">
        <f t="shared" si="54"/>
        <v>133</v>
      </c>
      <c r="P436" s="1" t="s">
        <v>250</v>
      </c>
      <c r="Q436" s="1" t="s">
        <v>250</v>
      </c>
    </row>
    <row r="437" spans="3:17" x14ac:dyDescent="0.15">
      <c r="C437" s="8" t="str">
        <f t="shared" si="47"/>
        <v>被动技能22</v>
      </c>
      <c r="D437" s="8">
        <f t="shared" si="50"/>
        <v>11</v>
      </c>
      <c r="E437" s="8">
        <f t="shared" si="51"/>
        <v>12</v>
      </c>
      <c r="F437" s="8">
        <f t="shared" si="52"/>
        <v>22</v>
      </c>
      <c r="H437" t="str">
        <f t="shared" si="48"/>
        <v>被动技能22等级11</v>
      </c>
      <c r="I437" t="str">
        <f t="shared" si="49"/>
        <v>被动技能22等级12</v>
      </c>
      <c r="J437" s="1">
        <v>431</v>
      </c>
      <c r="K437" s="1">
        <f>VLOOKUP(H437,被动技能!$A:$E,5,FALSE)</f>
        <v>200431</v>
      </c>
      <c r="L437" s="1">
        <f>_xlfn.IFNA(VLOOKUP(I437,被动技能!$A:$E,5,FALSE),0)</f>
        <v>200432</v>
      </c>
      <c r="M437">
        <f t="shared" si="53"/>
        <v>33</v>
      </c>
      <c r="N437" s="1" t="s">
        <v>249</v>
      </c>
      <c r="O437" s="1">
        <f t="shared" si="54"/>
        <v>134</v>
      </c>
      <c r="P437" s="1" t="s">
        <v>250</v>
      </c>
      <c r="Q437" s="1" t="s">
        <v>250</v>
      </c>
    </row>
    <row r="438" spans="3:17" x14ac:dyDescent="0.15">
      <c r="C438" s="8" t="str">
        <f t="shared" si="47"/>
        <v>被动技能22</v>
      </c>
      <c r="D438" s="8">
        <f t="shared" si="50"/>
        <v>12</v>
      </c>
      <c r="E438" s="8">
        <f t="shared" si="51"/>
        <v>13</v>
      </c>
      <c r="F438" s="8">
        <f t="shared" si="52"/>
        <v>22</v>
      </c>
      <c r="H438" t="str">
        <f t="shared" si="48"/>
        <v>被动技能22等级12</v>
      </c>
      <c r="I438" t="str">
        <f t="shared" si="49"/>
        <v>被动技能22等级13</v>
      </c>
      <c r="J438" s="1">
        <v>432</v>
      </c>
      <c r="K438" s="1">
        <f>VLOOKUP(H438,被动技能!$A:$E,5,FALSE)</f>
        <v>200432</v>
      </c>
      <c r="L438" s="1">
        <f>_xlfn.IFNA(VLOOKUP(I438,被动技能!$A:$E,5,FALSE),0)</f>
        <v>200433</v>
      </c>
      <c r="M438">
        <f t="shared" si="53"/>
        <v>36</v>
      </c>
      <c r="N438" s="1" t="s">
        <v>249</v>
      </c>
      <c r="O438" s="1">
        <f t="shared" si="54"/>
        <v>135</v>
      </c>
      <c r="P438" s="1" t="s">
        <v>250</v>
      </c>
      <c r="Q438" s="1" t="s">
        <v>250</v>
      </c>
    </row>
    <row r="439" spans="3:17" x14ac:dyDescent="0.15">
      <c r="C439" s="8" t="str">
        <f t="shared" si="47"/>
        <v>被动技能22</v>
      </c>
      <c r="D439" s="8">
        <f t="shared" si="50"/>
        <v>13</v>
      </c>
      <c r="E439" s="8">
        <f t="shared" si="51"/>
        <v>14</v>
      </c>
      <c r="F439" s="8">
        <f t="shared" si="52"/>
        <v>22</v>
      </c>
      <c r="H439" t="str">
        <f t="shared" si="48"/>
        <v>被动技能22等级13</v>
      </c>
      <c r="I439" t="str">
        <f t="shared" si="49"/>
        <v>被动技能22等级14</v>
      </c>
      <c r="J439" s="1">
        <v>433</v>
      </c>
      <c r="K439" s="1">
        <f>VLOOKUP(H439,被动技能!$A:$E,5,FALSE)</f>
        <v>200433</v>
      </c>
      <c r="L439" s="1">
        <f>_xlfn.IFNA(VLOOKUP(I439,被动技能!$A:$E,5,FALSE),0)</f>
        <v>200434</v>
      </c>
      <c r="M439">
        <f t="shared" si="53"/>
        <v>39</v>
      </c>
      <c r="N439" s="1" t="s">
        <v>249</v>
      </c>
      <c r="O439" s="1">
        <f t="shared" si="54"/>
        <v>136</v>
      </c>
      <c r="P439" s="1" t="s">
        <v>250</v>
      </c>
      <c r="Q439" s="1" t="s">
        <v>250</v>
      </c>
    </row>
    <row r="440" spans="3:17" x14ac:dyDescent="0.15">
      <c r="C440" s="8" t="str">
        <f t="shared" si="47"/>
        <v>被动技能22</v>
      </c>
      <c r="D440" s="8">
        <f t="shared" si="50"/>
        <v>14</v>
      </c>
      <c r="E440" s="8">
        <f t="shared" si="51"/>
        <v>15</v>
      </c>
      <c r="F440" s="8">
        <f t="shared" si="52"/>
        <v>22</v>
      </c>
      <c r="H440" t="str">
        <f t="shared" si="48"/>
        <v>被动技能22等级14</v>
      </c>
      <c r="I440" t="str">
        <f t="shared" si="49"/>
        <v>被动技能22等级15</v>
      </c>
      <c r="J440" s="1">
        <v>434</v>
      </c>
      <c r="K440" s="1">
        <f>VLOOKUP(H440,被动技能!$A:$E,5,FALSE)</f>
        <v>200434</v>
      </c>
      <c r="L440" s="1">
        <f>_xlfn.IFNA(VLOOKUP(I440,被动技能!$A:$E,5,FALSE),0)</f>
        <v>200435</v>
      </c>
      <c r="M440">
        <f t="shared" si="53"/>
        <v>42</v>
      </c>
      <c r="N440" s="1" t="s">
        <v>249</v>
      </c>
      <c r="O440" s="1">
        <f t="shared" si="54"/>
        <v>137</v>
      </c>
      <c r="P440" s="1" t="s">
        <v>250</v>
      </c>
      <c r="Q440" s="1" t="s">
        <v>250</v>
      </c>
    </row>
    <row r="441" spans="3:17" x14ac:dyDescent="0.15">
      <c r="C441" s="8" t="str">
        <f t="shared" si="47"/>
        <v>被动技能22</v>
      </c>
      <c r="D441" s="8">
        <f t="shared" si="50"/>
        <v>15</v>
      </c>
      <c r="E441" s="8">
        <f t="shared" si="51"/>
        <v>16</v>
      </c>
      <c r="F441" s="8">
        <f t="shared" si="52"/>
        <v>22</v>
      </c>
      <c r="H441" t="str">
        <f t="shared" si="48"/>
        <v>被动技能22等级15</v>
      </c>
      <c r="I441" t="str">
        <f t="shared" si="49"/>
        <v>被动技能22等级16</v>
      </c>
      <c r="J441" s="1">
        <v>435</v>
      </c>
      <c r="K441" s="1">
        <f>VLOOKUP(H441,被动技能!$A:$E,5,FALSE)</f>
        <v>200435</v>
      </c>
      <c r="L441" s="1">
        <f>_xlfn.IFNA(VLOOKUP(I441,被动技能!$A:$E,5,FALSE),0)</f>
        <v>200436</v>
      </c>
      <c r="M441">
        <f t="shared" si="53"/>
        <v>45</v>
      </c>
      <c r="N441" s="1" t="s">
        <v>249</v>
      </c>
      <c r="O441" s="1">
        <f t="shared" si="54"/>
        <v>138</v>
      </c>
      <c r="P441" s="1" t="s">
        <v>250</v>
      </c>
      <c r="Q441" s="1" t="s">
        <v>250</v>
      </c>
    </row>
    <row r="442" spans="3:17" x14ac:dyDescent="0.15">
      <c r="C442" s="8" t="str">
        <f t="shared" si="47"/>
        <v>被动技能22</v>
      </c>
      <c r="D442" s="8">
        <f t="shared" si="50"/>
        <v>16</v>
      </c>
      <c r="E442" s="8">
        <f t="shared" si="51"/>
        <v>17</v>
      </c>
      <c r="F442" s="8">
        <f t="shared" si="52"/>
        <v>22</v>
      </c>
      <c r="H442" t="str">
        <f t="shared" si="48"/>
        <v>被动技能22等级16</v>
      </c>
      <c r="I442" t="str">
        <f t="shared" si="49"/>
        <v>被动技能22等级17</v>
      </c>
      <c r="J442" s="1">
        <v>436</v>
      </c>
      <c r="K442" s="1">
        <f>VLOOKUP(H442,被动技能!$A:$E,5,FALSE)</f>
        <v>200436</v>
      </c>
      <c r="L442" s="1">
        <f>_xlfn.IFNA(VLOOKUP(I442,被动技能!$A:$E,5,FALSE),0)</f>
        <v>200437</v>
      </c>
      <c r="M442">
        <f t="shared" si="53"/>
        <v>48</v>
      </c>
      <c r="N442" s="1" t="s">
        <v>249</v>
      </c>
      <c r="O442" s="1">
        <f t="shared" si="54"/>
        <v>139</v>
      </c>
      <c r="P442" s="1" t="s">
        <v>250</v>
      </c>
      <c r="Q442" s="1" t="s">
        <v>250</v>
      </c>
    </row>
    <row r="443" spans="3:17" x14ac:dyDescent="0.15">
      <c r="C443" s="8" t="str">
        <f t="shared" si="47"/>
        <v>被动技能22</v>
      </c>
      <c r="D443" s="8">
        <f t="shared" si="50"/>
        <v>17</v>
      </c>
      <c r="E443" s="8">
        <f t="shared" si="51"/>
        <v>18</v>
      </c>
      <c r="F443" s="8">
        <f t="shared" si="52"/>
        <v>22</v>
      </c>
      <c r="H443" t="str">
        <f t="shared" si="48"/>
        <v>被动技能22等级17</v>
      </c>
      <c r="I443" t="str">
        <f t="shared" si="49"/>
        <v>被动技能22等级18</v>
      </c>
      <c r="J443" s="1">
        <v>437</v>
      </c>
      <c r="K443" s="1">
        <f>VLOOKUP(H443,被动技能!$A:$E,5,FALSE)</f>
        <v>200437</v>
      </c>
      <c r="L443" s="1">
        <f>_xlfn.IFNA(VLOOKUP(I443,被动技能!$A:$E,5,FALSE),0)</f>
        <v>200438</v>
      </c>
      <c r="M443">
        <f t="shared" si="53"/>
        <v>51</v>
      </c>
      <c r="N443" s="1" t="s">
        <v>249</v>
      </c>
      <c r="O443" s="1">
        <f t="shared" si="54"/>
        <v>140</v>
      </c>
      <c r="P443" s="1" t="s">
        <v>250</v>
      </c>
      <c r="Q443" s="1" t="s">
        <v>250</v>
      </c>
    </row>
    <row r="444" spans="3:17" x14ac:dyDescent="0.15">
      <c r="C444" s="8" t="str">
        <f t="shared" si="47"/>
        <v>被动技能22</v>
      </c>
      <c r="D444" s="8">
        <f t="shared" si="50"/>
        <v>18</v>
      </c>
      <c r="E444" s="8">
        <f t="shared" si="51"/>
        <v>19</v>
      </c>
      <c r="F444" s="8">
        <f t="shared" si="52"/>
        <v>22</v>
      </c>
      <c r="H444" t="str">
        <f t="shared" si="48"/>
        <v>被动技能22等级18</v>
      </c>
      <c r="I444" t="str">
        <f t="shared" si="49"/>
        <v>被动技能22等级19</v>
      </c>
      <c r="J444" s="1">
        <v>438</v>
      </c>
      <c r="K444" s="1">
        <f>VLOOKUP(H444,被动技能!$A:$E,5,FALSE)</f>
        <v>200438</v>
      </c>
      <c r="L444" s="1">
        <f>_xlfn.IFNA(VLOOKUP(I444,被动技能!$A:$E,5,FALSE),0)</f>
        <v>200439</v>
      </c>
      <c r="M444">
        <f t="shared" si="53"/>
        <v>54</v>
      </c>
      <c r="N444" s="1" t="s">
        <v>249</v>
      </c>
      <c r="O444" s="1">
        <f t="shared" si="54"/>
        <v>141</v>
      </c>
      <c r="P444" s="1" t="s">
        <v>250</v>
      </c>
      <c r="Q444" s="1" t="s">
        <v>250</v>
      </c>
    </row>
    <row r="445" spans="3:17" x14ac:dyDescent="0.15">
      <c r="C445" s="8" t="str">
        <f t="shared" si="47"/>
        <v>被动技能22</v>
      </c>
      <c r="D445" s="8">
        <f t="shared" si="50"/>
        <v>19</v>
      </c>
      <c r="E445" s="8">
        <f t="shared" si="51"/>
        <v>20</v>
      </c>
      <c r="F445" s="8">
        <f t="shared" si="52"/>
        <v>22</v>
      </c>
      <c r="H445" t="str">
        <f t="shared" si="48"/>
        <v>被动技能22等级19</v>
      </c>
      <c r="I445" t="str">
        <f t="shared" si="49"/>
        <v>被动技能22等级20</v>
      </c>
      <c r="J445" s="1">
        <v>439</v>
      </c>
      <c r="K445" s="1">
        <f>VLOOKUP(H445,被动技能!$A:$E,5,FALSE)</f>
        <v>200439</v>
      </c>
      <c r="L445" s="1">
        <f>_xlfn.IFNA(VLOOKUP(I445,被动技能!$A:$E,5,FALSE),0)</f>
        <v>200440</v>
      </c>
      <c r="M445">
        <f t="shared" si="53"/>
        <v>57</v>
      </c>
      <c r="N445" s="1" t="s">
        <v>249</v>
      </c>
      <c r="O445" s="1">
        <f t="shared" si="54"/>
        <v>142</v>
      </c>
      <c r="P445" s="1" t="s">
        <v>250</v>
      </c>
      <c r="Q445" s="1" t="s">
        <v>250</v>
      </c>
    </row>
    <row r="446" spans="3:17" x14ac:dyDescent="0.15">
      <c r="C446" s="8" t="str">
        <f t="shared" si="47"/>
        <v>被动技能22</v>
      </c>
      <c r="D446" s="8">
        <f t="shared" si="50"/>
        <v>20</v>
      </c>
      <c r="E446" s="8">
        <f t="shared" si="51"/>
        <v>21</v>
      </c>
      <c r="F446" s="8">
        <f t="shared" si="52"/>
        <v>22</v>
      </c>
      <c r="H446" t="str">
        <f t="shared" si="48"/>
        <v>被动技能22等级20</v>
      </c>
      <c r="I446" t="str">
        <f t="shared" si="49"/>
        <v>被动技能22等级21</v>
      </c>
      <c r="J446" s="1">
        <v>440</v>
      </c>
      <c r="K446" s="1">
        <f>VLOOKUP(H446,被动技能!$A:$E,5,FALSE)</f>
        <v>200440</v>
      </c>
      <c r="L446" s="1">
        <f>_xlfn.IFNA(VLOOKUP(I446,被动技能!$A:$E,5,FALSE),0)</f>
        <v>0</v>
      </c>
      <c r="M446">
        <f t="shared" si="53"/>
        <v>60</v>
      </c>
      <c r="N446" s="1" t="s">
        <v>249</v>
      </c>
      <c r="O446" s="1">
        <f t="shared" si="54"/>
        <v>143</v>
      </c>
      <c r="P446" s="1" t="s">
        <v>250</v>
      </c>
      <c r="Q446" s="1" t="s">
        <v>250</v>
      </c>
    </row>
    <row r="447" spans="3:17" x14ac:dyDescent="0.15">
      <c r="C447" s="8" t="str">
        <f t="shared" si="47"/>
        <v>被动技能23</v>
      </c>
      <c r="D447" s="8">
        <f t="shared" si="50"/>
        <v>1</v>
      </c>
      <c r="E447" s="8">
        <f t="shared" si="51"/>
        <v>2</v>
      </c>
      <c r="F447" s="8">
        <f t="shared" si="52"/>
        <v>23</v>
      </c>
      <c r="H447" t="str">
        <f t="shared" si="48"/>
        <v>被动技能23等级1</v>
      </c>
      <c r="I447" t="str">
        <f t="shared" si="49"/>
        <v>被动技能23等级2</v>
      </c>
      <c r="J447" s="1">
        <v>441</v>
      </c>
      <c r="K447" s="1">
        <f>VLOOKUP(H447,被动技能!$A:$E,5,FALSE)</f>
        <v>200441</v>
      </c>
      <c r="L447" s="1">
        <f>_xlfn.IFNA(VLOOKUP(I447,被动技能!$A:$E,5,FALSE),0)</f>
        <v>200442</v>
      </c>
      <c r="M447">
        <f t="shared" si="53"/>
        <v>3</v>
      </c>
      <c r="N447" s="1" t="s">
        <v>249</v>
      </c>
      <c r="O447" s="1">
        <f t="shared" si="54"/>
        <v>144</v>
      </c>
      <c r="P447" s="1" t="s">
        <v>250</v>
      </c>
      <c r="Q447" s="1" t="s">
        <v>250</v>
      </c>
    </row>
    <row r="448" spans="3:17" x14ac:dyDescent="0.15">
      <c r="C448" s="8" t="str">
        <f t="shared" si="47"/>
        <v>被动技能23</v>
      </c>
      <c r="D448" s="8">
        <f t="shared" si="50"/>
        <v>2</v>
      </c>
      <c r="E448" s="8">
        <f t="shared" si="51"/>
        <v>3</v>
      </c>
      <c r="F448" s="8">
        <f t="shared" si="52"/>
        <v>23</v>
      </c>
      <c r="H448" t="str">
        <f t="shared" si="48"/>
        <v>被动技能23等级2</v>
      </c>
      <c r="I448" t="str">
        <f t="shared" si="49"/>
        <v>被动技能23等级3</v>
      </c>
      <c r="J448" s="1">
        <v>442</v>
      </c>
      <c r="K448" s="1">
        <f>VLOOKUP(H448,被动技能!$A:$E,5,FALSE)</f>
        <v>200442</v>
      </c>
      <c r="L448" s="1">
        <f>_xlfn.IFNA(VLOOKUP(I448,被动技能!$A:$E,5,FALSE),0)</f>
        <v>200443</v>
      </c>
      <c r="M448">
        <f t="shared" si="53"/>
        <v>6</v>
      </c>
      <c r="N448" s="1" t="s">
        <v>249</v>
      </c>
      <c r="O448" s="1">
        <f t="shared" si="54"/>
        <v>145</v>
      </c>
      <c r="P448" s="1" t="s">
        <v>250</v>
      </c>
      <c r="Q448" s="1" t="s">
        <v>250</v>
      </c>
    </row>
    <row r="449" spans="3:17" x14ac:dyDescent="0.15">
      <c r="C449" s="8" t="str">
        <f t="shared" si="47"/>
        <v>被动技能23</v>
      </c>
      <c r="D449" s="8">
        <f t="shared" si="50"/>
        <v>3</v>
      </c>
      <c r="E449" s="8">
        <f t="shared" si="51"/>
        <v>4</v>
      </c>
      <c r="F449" s="8">
        <f t="shared" si="52"/>
        <v>23</v>
      </c>
      <c r="H449" t="str">
        <f t="shared" si="48"/>
        <v>被动技能23等级3</v>
      </c>
      <c r="I449" t="str">
        <f t="shared" si="49"/>
        <v>被动技能23等级4</v>
      </c>
      <c r="J449" s="1">
        <v>443</v>
      </c>
      <c r="K449" s="1">
        <f>VLOOKUP(H449,被动技能!$A:$E,5,FALSE)</f>
        <v>200443</v>
      </c>
      <c r="L449" s="1">
        <f>_xlfn.IFNA(VLOOKUP(I449,被动技能!$A:$E,5,FALSE),0)</f>
        <v>200444</v>
      </c>
      <c r="M449">
        <f t="shared" si="53"/>
        <v>9</v>
      </c>
      <c r="N449" s="1" t="s">
        <v>249</v>
      </c>
      <c r="O449" s="1">
        <f t="shared" si="54"/>
        <v>146</v>
      </c>
      <c r="P449" s="1" t="s">
        <v>250</v>
      </c>
      <c r="Q449" s="1" t="s">
        <v>250</v>
      </c>
    </row>
    <row r="450" spans="3:17" x14ac:dyDescent="0.15">
      <c r="C450" s="8" t="str">
        <f t="shared" si="47"/>
        <v>被动技能23</v>
      </c>
      <c r="D450" s="8">
        <f t="shared" si="50"/>
        <v>4</v>
      </c>
      <c r="E450" s="8">
        <f t="shared" si="51"/>
        <v>5</v>
      </c>
      <c r="F450" s="8">
        <f t="shared" si="52"/>
        <v>23</v>
      </c>
      <c r="H450" t="str">
        <f t="shared" si="48"/>
        <v>被动技能23等级4</v>
      </c>
      <c r="I450" t="str">
        <f t="shared" si="49"/>
        <v>被动技能23等级5</v>
      </c>
      <c r="J450" s="1">
        <v>444</v>
      </c>
      <c r="K450" s="1">
        <f>VLOOKUP(H450,被动技能!$A:$E,5,FALSE)</f>
        <v>200444</v>
      </c>
      <c r="L450" s="1">
        <f>_xlfn.IFNA(VLOOKUP(I450,被动技能!$A:$E,5,FALSE),0)</f>
        <v>200445</v>
      </c>
      <c r="M450">
        <f t="shared" si="53"/>
        <v>12</v>
      </c>
      <c r="N450" s="1" t="s">
        <v>249</v>
      </c>
      <c r="O450" s="1">
        <f t="shared" si="54"/>
        <v>147</v>
      </c>
      <c r="P450" s="1" t="s">
        <v>250</v>
      </c>
      <c r="Q450" s="1" t="s">
        <v>250</v>
      </c>
    </row>
    <row r="451" spans="3:17" x14ac:dyDescent="0.15">
      <c r="C451" s="8" t="str">
        <f t="shared" si="47"/>
        <v>被动技能23</v>
      </c>
      <c r="D451" s="8">
        <f t="shared" si="50"/>
        <v>5</v>
      </c>
      <c r="E451" s="8">
        <f t="shared" si="51"/>
        <v>6</v>
      </c>
      <c r="F451" s="8">
        <f t="shared" si="52"/>
        <v>23</v>
      </c>
      <c r="H451" t="str">
        <f t="shared" si="48"/>
        <v>被动技能23等级5</v>
      </c>
      <c r="I451" t="str">
        <f t="shared" si="49"/>
        <v>被动技能23等级6</v>
      </c>
      <c r="J451" s="1">
        <v>445</v>
      </c>
      <c r="K451" s="1">
        <f>VLOOKUP(H451,被动技能!$A:$E,5,FALSE)</f>
        <v>200445</v>
      </c>
      <c r="L451" s="1">
        <f>_xlfn.IFNA(VLOOKUP(I451,被动技能!$A:$E,5,FALSE),0)</f>
        <v>200446</v>
      </c>
      <c r="M451">
        <f t="shared" si="53"/>
        <v>15</v>
      </c>
      <c r="N451" s="1" t="s">
        <v>249</v>
      </c>
      <c r="O451" s="1">
        <f t="shared" si="54"/>
        <v>148</v>
      </c>
      <c r="P451" s="1" t="s">
        <v>250</v>
      </c>
      <c r="Q451" s="1" t="s">
        <v>250</v>
      </c>
    </row>
    <row r="452" spans="3:17" x14ac:dyDescent="0.15">
      <c r="C452" s="8" t="str">
        <f t="shared" si="47"/>
        <v>被动技能23</v>
      </c>
      <c r="D452" s="8">
        <f t="shared" si="50"/>
        <v>6</v>
      </c>
      <c r="E452" s="8">
        <f t="shared" si="51"/>
        <v>7</v>
      </c>
      <c r="F452" s="8">
        <f t="shared" si="52"/>
        <v>23</v>
      </c>
      <c r="H452" t="str">
        <f t="shared" si="48"/>
        <v>被动技能23等级6</v>
      </c>
      <c r="I452" t="str">
        <f t="shared" si="49"/>
        <v>被动技能23等级7</v>
      </c>
      <c r="J452" s="1">
        <v>446</v>
      </c>
      <c r="K452" s="1">
        <f>VLOOKUP(H452,被动技能!$A:$E,5,FALSE)</f>
        <v>200446</v>
      </c>
      <c r="L452" s="1">
        <f>_xlfn.IFNA(VLOOKUP(I452,被动技能!$A:$E,5,FALSE),0)</f>
        <v>200447</v>
      </c>
      <c r="M452">
        <f t="shared" si="53"/>
        <v>18</v>
      </c>
      <c r="N452" s="1" t="s">
        <v>249</v>
      </c>
      <c r="O452" s="1">
        <f t="shared" si="54"/>
        <v>149</v>
      </c>
      <c r="P452" s="1" t="s">
        <v>250</v>
      </c>
      <c r="Q452" s="1" t="s">
        <v>250</v>
      </c>
    </row>
    <row r="453" spans="3:17" x14ac:dyDescent="0.15">
      <c r="C453" s="8" t="str">
        <f t="shared" si="47"/>
        <v>被动技能23</v>
      </c>
      <c r="D453" s="8">
        <f t="shared" si="50"/>
        <v>7</v>
      </c>
      <c r="E453" s="8">
        <f t="shared" si="51"/>
        <v>8</v>
      </c>
      <c r="F453" s="8">
        <f t="shared" si="52"/>
        <v>23</v>
      </c>
      <c r="H453" t="str">
        <f t="shared" si="48"/>
        <v>被动技能23等级7</v>
      </c>
      <c r="I453" t="str">
        <f t="shared" si="49"/>
        <v>被动技能23等级8</v>
      </c>
      <c r="J453" s="1">
        <v>447</v>
      </c>
      <c r="K453" s="1">
        <f>VLOOKUP(H453,被动技能!$A:$E,5,FALSE)</f>
        <v>200447</v>
      </c>
      <c r="L453" s="1">
        <f>_xlfn.IFNA(VLOOKUP(I453,被动技能!$A:$E,5,FALSE),0)</f>
        <v>200448</v>
      </c>
      <c r="M453">
        <f t="shared" si="53"/>
        <v>21</v>
      </c>
      <c r="N453" s="1" t="s">
        <v>249</v>
      </c>
      <c r="O453" s="1">
        <f t="shared" si="54"/>
        <v>150</v>
      </c>
      <c r="P453" s="1" t="s">
        <v>250</v>
      </c>
      <c r="Q453" s="1" t="s">
        <v>250</v>
      </c>
    </row>
    <row r="454" spans="3:17" x14ac:dyDescent="0.15">
      <c r="C454" s="8" t="str">
        <f t="shared" si="47"/>
        <v>被动技能23</v>
      </c>
      <c r="D454" s="8">
        <f t="shared" si="50"/>
        <v>8</v>
      </c>
      <c r="E454" s="8">
        <f t="shared" si="51"/>
        <v>9</v>
      </c>
      <c r="F454" s="8">
        <f t="shared" si="52"/>
        <v>23</v>
      </c>
      <c r="H454" t="str">
        <f t="shared" si="48"/>
        <v>被动技能23等级8</v>
      </c>
      <c r="I454" t="str">
        <f t="shared" si="49"/>
        <v>被动技能23等级9</v>
      </c>
      <c r="J454" s="1">
        <v>448</v>
      </c>
      <c r="K454" s="1">
        <f>VLOOKUP(H454,被动技能!$A:$E,5,FALSE)</f>
        <v>200448</v>
      </c>
      <c r="L454" s="1">
        <f>_xlfn.IFNA(VLOOKUP(I454,被动技能!$A:$E,5,FALSE),0)</f>
        <v>200449</v>
      </c>
      <c r="M454">
        <f t="shared" si="53"/>
        <v>24</v>
      </c>
      <c r="N454" s="1" t="s">
        <v>249</v>
      </c>
      <c r="O454" s="1">
        <f t="shared" si="54"/>
        <v>151</v>
      </c>
      <c r="P454" s="1" t="s">
        <v>250</v>
      </c>
      <c r="Q454" s="1" t="s">
        <v>250</v>
      </c>
    </row>
    <row r="455" spans="3:17" x14ac:dyDescent="0.15">
      <c r="C455" s="8" t="str">
        <f t="shared" si="47"/>
        <v>被动技能23</v>
      </c>
      <c r="D455" s="8">
        <f t="shared" si="50"/>
        <v>9</v>
      </c>
      <c r="E455" s="8">
        <f t="shared" si="51"/>
        <v>10</v>
      </c>
      <c r="F455" s="8">
        <f t="shared" si="52"/>
        <v>23</v>
      </c>
      <c r="H455" t="str">
        <f t="shared" si="48"/>
        <v>被动技能23等级9</v>
      </c>
      <c r="I455" t="str">
        <f t="shared" si="49"/>
        <v>被动技能23等级10</v>
      </c>
      <c r="J455" s="1">
        <v>449</v>
      </c>
      <c r="K455" s="1">
        <f>VLOOKUP(H455,被动技能!$A:$E,5,FALSE)</f>
        <v>200449</v>
      </c>
      <c r="L455" s="1">
        <f>_xlfn.IFNA(VLOOKUP(I455,被动技能!$A:$E,5,FALSE),0)</f>
        <v>200450</v>
      </c>
      <c r="M455">
        <f t="shared" si="53"/>
        <v>27</v>
      </c>
      <c r="N455" s="1" t="s">
        <v>249</v>
      </c>
      <c r="O455" s="1">
        <f t="shared" si="54"/>
        <v>152</v>
      </c>
      <c r="P455" s="1" t="s">
        <v>250</v>
      </c>
      <c r="Q455" s="1" t="s">
        <v>250</v>
      </c>
    </row>
    <row r="456" spans="3:17" x14ac:dyDescent="0.15">
      <c r="C456" s="8" t="str">
        <f t="shared" ref="C456:C519" si="55">C$4&amp;F456</f>
        <v>被动技能23</v>
      </c>
      <c r="D456" s="8">
        <f t="shared" si="50"/>
        <v>10</v>
      </c>
      <c r="E456" s="8">
        <f t="shared" si="51"/>
        <v>11</v>
      </c>
      <c r="F456" s="8">
        <f t="shared" si="52"/>
        <v>23</v>
      </c>
      <c r="H456" t="str">
        <f t="shared" ref="H456:H519" si="56">$C456&amp;D$6&amp;D456</f>
        <v>被动技能23等级10</v>
      </c>
      <c r="I456" t="str">
        <f t="shared" ref="I456:I519" si="57">$C456&amp;E$6&amp;E456</f>
        <v>被动技能23等级11</v>
      </c>
      <c r="J456" s="1">
        <v>450</v>
      </c>
      <c r="K456" s="1">
        <f>VLOOKUP(H456,被动技能!$A:$E,5,FALSE)</f>
        <v>200450</v>
      </c>
      <c r="L456" s="1">
        <f>_xlfn.IFNA(VLOOKUP(I456,被动技能!$A:$E,5,FALSE),0)</f>
        <v>200451</v>
      </c>
      <c r="M456">
        <f t="shared" si="53"/>
        <v>30</v>
      </c>
      <c r="N456" s="1" t="s">
        <v>249</v>
      </c>
      <c r="O456" s="1">
        <f t="shared" si="54"/>
        <v>153</v>
      </c>
      <c r="P456" s="1" t="s">
        <v>250</v>
      </c>
      <c r="Q456" s="1" t="s">
        <v>250</v>
      </c>
    </row>
    <row r="457" spans="3:17" x14ac:dyDescent="0.15">
      <c r="C457" s="8" t="str">
        <f t="shared" si="55"/>
        <v>被动技能23</v>
      </c>
      <c r="D457" s="8">
        <f t="shared" ref="D457:D520" si="58">IF(D456=D$5,1,D456+1)</f>
        <v>11</v>
      </c>
      <c r="E457" s="8">
        <f t="shared" ref="E457:E520" si="59">IF(E456=E$5,2,E456+1)</f>
        <v>12</v>
      </c>
      <c r="F457" s="8">
        <f t="shared" ref="F457:F520" si="60">IF(D457=1,F456+1,F456)</f>
        <v>23</v>
      </c>
      <c r="H457" t="str">
        <f t="shared" si="56"/>
        <v>被动技能23等级11</v>
      </c>
      <c r="I457" t="str">
        <f t="shared" si="57"/>
        <v>被动技能23等级12</v>
      </c>
      <c r="J457" s="1">
        <v>451</v>
      </c>
      <c r="K457" s="1">
        <f>VLOOKUP(H457,被动技能!$A:$E,5,FALSE)</f>
        <v>200451</v>
      </c>
      <c r="L457" s="1">
        <f>_xlfn.IFNA(VLOOKUP(I457,被动技能!$A:$E,5,FALSE),0)</f>
        <v>200452</v>
      </c>
      <c r="M457">
        <f t="shared" si="53"/>
        <v>33</v>
      </c>
      <c r="N457" s="1" t="s">
        <v>249</v>
      </c>
      <c r="O457" s="1">
        <f t="shared" si="54"/>
        <v>154</v>
      </c>
      <c r="P457" s="1" t="s">
        <v>250</v>
      </c>
      <c r="Q457" s="1" t="s">
        <v>250</v>
      </c>
    </row>
    <row r="458" spans="3:17" x14ac:dyDescent="0.15">
      <c r="C458" s="8" t="str">
        <f t="shared" si="55"/>
        <v>被动技能23</v>
      </c>
      <c r="D458" s="8">
        <f t="shared" si="58"/>
        <v>12</v>
      </c>
      <c r="E458" s="8">
        <f t="shared" si="59"/>
        <v>13</v>
      </c>
      <c r="F458" s="8">
        <f t="shared" si="60"/>
        <v>23</v>
      </c>
      <c r="H458" t="str">
        <f t="shared" si="56"/>
        <v>被动技能23等级12</v>
      </c>
      <c r="I458" t="str">
        <f t="shared" si="57"/>
        <v>被动技能23等级13</v>
      </c>
      <c r="J458" s="1">
        <v>452</v>
      </c>
      <c r="K458" s="1">
        <f>VLOOKUP(H458,被动技能!$A:$E,5,FALSE)</f>
        <v>200452</v>
      </c>
      <c r="L458" s="1">
        <f>_xlfn.IFNA(VLOOKUP(I458,被动技能!$A:$E,5,FALSE),0)</f>
        <v>200453</v>
      </c>
      <c r="M458">
        <f t="shared" si="53"/>
        <v>36</v>
      </c>
      <c r="N458" s="1" t="s">
        <v>249</v>
      </c>
      <c r="O458" s="1">
        <f t="shared" si="54"/>
        <v>155</v>
      </c>
      <c r="P458" s="1" t="s">
        <v>250</v>
      </c>
      <c r="Q458" s="1" t="s">
        <v>250</v>
      </c>
    </row>
    <row r="459" spans="3:17" x14ac:dyDescent="0.15">
      <c r="C459" s="8" t="str">
        <f t="shared" si="55"/>
        <v>被动技能23</v>
      </c>
      <c r="D459" s="8">
        <f t="shared" si="58"/>
        <v>13</v>
      </c>
      <c r="E459" s="8">
        <f t="shared" si="59"/>
        <v>14</v>
      </c>
      <c r="F459" s="8">
        <f t="shared" si="60"/>
        <v>23</v>
      </c>
      <c r="H459" t="str">
        <f t="shared" si="56"/>
        <v>被动技能23等级13</v>
      </c>
      <c r="I459" t="str">
        <f t="shared" si="57"/>
        <v>被动技能23等级14</v>
      </c>
      <c r="J459" s="1">
        <v>453</v>
      </c>
      <c r="K459" s="1">
        <f>VLOOKUP(H459,被动技能!$A:$E,5,FALSE)</f>
        <v>200453</v>
      </c>
      <c r="L459" s="1">
        <f>_xlfn.IFNA(VLOOKUP(I459,被动技能!$A:$E,5,FALSE),0)</f>
        <v>200454</v>
      </c>
      <c r="M459">
        <f t="shared" si="53"/>
        <v>39</v>
      </c>
      <c r="N459" s="1" t="s">
        <v>249</v>
      </c>
      <c r="O459" s="1">
        <f t="shared" si="54"/>
        <v>156</v>
      </c>
      <c r="P459" s="1" t="s">
        <v>250</v>
      </c>
      <c r="Q459" s="1" t="s">
        <v>250</v>
      </c>
    </row>
    <row r="460" spans="3:17" x14ac:dyDescent="0.15">
      <c r="C460" s="8" t="str">
        <f t="shared" si="55"/>
        <v>被动技能23</v>
      </c>
      <c r="D460" s="8">
        <f t="shared" si="58"/>
        <v>14</v>
      </c>
      <c r="E460" s="8">
        <f t="shared" si="59"/>
        <v>15</v>
      </c>
      <c r="F460" s="8">
        <f t="shared" si="60"/>
        <v>23</v>
      </c>
      <c r="H460" t="str">
        <f t="shared" si="56"/>
        <v>被动技能23等级14</v>
      </c>
      <c r="I460" t="str">
        <f t="shared" si="57"/>
        <v>被动技能23等级15</v>
      </c>
      <c r="J460" s="1">
        <v>454</v>
      </c>
      <c r="K460" s="1">
        <f>VLOOKUP(H460,被动技能!$A:$E,5,FALSE)</f>
        <v>200454</v>
      </c>
      <c r="L460" s="1">
        <f>_xlfn.IFNA(VLOOKUP(I460,被动技能!$A:$E,5,FALSE),0)</f>
        <v>200455</v>
      </c>
      <c r="M460">
        <f t="shared" si="53"/>
        <v>42</v>
      </c>
      <c r="N460" s="1" t="s">
        <v>249</v>
      </c>
      <c r="O460" s="1">
        <f t="shared" si="54"/>
        <v>157</v>
      </c>
      <c r="P460" s="1" t="s">
        <v>250</v>
      </c>
      <c r="Q460" s="1" t="s">
        <v>250</v>
      </c>
    </row>
    <row r="461" spans="3:17" x14ac:dyDescent="0.15">
      <c r="C461" s="8" t="str">
        <f t="shared" si="55"/>
        <v>被动技能23</v>
      </c>
      <c r="D461" s="8">
        <f t="shared" si="58"/>
        <v>15</v>
      </c>
      <c r="E461" s="8">
        <f t="shared" si="59"/>
        <v>16</v>
      </c>
      <c r="F461" s="8">
        <f t="shared" si="60"/>
        <v>23</v>
      </c>
      <c r="H461" t="str">
        <f t="shared" si="56"/>
        <v>被动技能23等级15</v>
      </c>
      <c r="I461" t="str">
        <f t="shared" si="57"/>
        <v>被动技能23等级16</v>
      </c>
      <c r="J461" s="1">
        <v>455</v>
      </c>
      <c r="K461" s="1">
        <f>VLOOKUP(H461,被动技能!$A:$E,5,FALSE)</f>
        <v>200455</v>
      </c>
      <c r="L461" s="1">
        <f>_xlfn.IFNA(VLOOKUP(I461,被动技能!$A:$E,5,FALSE),0)</f>
        <v>200456</v>
      </c>
      <c r="M461">
        <f t="shared" si="53"/>
        <v>45</v>
      </c>
      <c r="N461" s="1" t="s">
        <v>249</v>
      </c>
      <c r="O461" s="1">
        <f t="shared" si="54"/>
        <v>158</v>
      </c>
      <c r="P461" s="1" t="s">
        <v>250</v>
      </c>
      <c r="Q461" s="1" t="s">
        <v>250</v>
      </c>
    </row>
    <row r="462" spans="3:17" x14ac:dyDescent="0.15">
      <c r="C462" s="8" t="str">
        <f t="shared" si="55"/>
        <v>被动技能23</v>
      </c>
      <c r="D462" s="8">
        <f t="shared" si="58"/>
        <v>16</v>
      </c>
      <c r="E462" s="8">
        <f t="shared" si="59"/>
        <v>17</v>
      </c>
      <c r="F462" s="8">
        <f t="shared" si="60"/>
        <v>23</v>
      </c>
      <c r="H462" t="str">
        <f t="shared" si="56"/>
        <v>被动技能23等级16</v>
      </c>
      <c r="I462" t="str">
        <f t="shared" si="57"/>
        <v>被动技能23等级17</v>
      </c>
      <c r="J462" s="1">
        <v>456</v>
      </c>
      <c r="K462" s="1">
        <f>VLOOKUP(H462,被动技能!$A:$E,5,FALSE)</f>
        <v>200456</v>
      </c>
      <c r="L462" s="1">
        <f>_xlfn.IFNA(VLOOKUP(I462,被动技能!$A:$E,5,FALSE),0)</f>
        <v>200457</v>
      </c>
      <c r="M462">
        <f t="shared" si="53"/>
        <v>48</v>
      </c>
      <c r="N462" s="1" t="s">
        <v>249</v>
      </c>
      <c r="O462" s="1">
        <f t="shared" si="54"/>
        <v>159</v>
      </c>
      <c r="P462" s="1" t="s">
        <v>250</v>
      </c>
      <c r="Q462" s="1" t="s">
        <v>250</v>
      </c>
    </row>
    <row r="463" spans="3:17" x14ac:dyDescent="0.15">
      <c r="C463" s="8" t="str">
        <f t="shared" si="55"/>
        <v>被动技能23</v>
      </c>
      <c r="D463" s="8">
        <f t="shared" si="58"/>
        <v>17</v>
      </c>
      <c r="E463" s="8">
        <f t="shared" si="59"/>
        <v>18</v>
      </c>
      <c r="F463" s="8">
        <f t="shared" si="60"/>
        <v>23</v>
      </c>
      <c r="H463" t="str">
        <f t="shared" si="56"/>
        <v>被动技能23等级17</v>
      </c>
      <c r="I463" t="str">
        <f t="shared" si="57"/>
        <v>被动技能23等级18</v>
      </c>
      <c r="J463" s="1">
        <v>457</v>
      </c>
      <c r="K463" s="1">
        <f>VLOOKUP(H463,被动技能!$A:$E,5,FALSE)</f>
        <v>200457</v>
      </c>
      <c r="L463" s="1">
        <f>_xlfn.IFNA(VLOOKUP(I463,被动技能!$A:$E,5,FALSE),0)</f>
        <v>200458</v>
      </c>
      <c r="M463">
        <f t="shared" si="53"/>
        <v>51</v>
      </c>
      <c r="N463" s="1" t="s">
        <v>249</v>
      </c>
      <c r="O463" s="1">
        <f t="shared" si="54"/>
        <v>160</v>
      </c>
      <c r="P463" s="1" t="s">
        <v>250</v>
      </c>
      <c r="Q463" s="1" t="s">
        <v>250</v>
      </c>
    </row>
    <row r="464" spans="3:17" x14ac:dyDescent="0.15">
      <c r="C464" s="8" t="str">
        <f t="shared" si="55"/>
        <v>被动技能23</v>
      </c>
      <c r="D464" s="8">
        <f t="shared" si="58"/>
        <v>18</v>
      </c>
      <c r="E464" s="8">
        <f t="shared" si="59"/>
        <v>19</v>
      </c>
      <c r="F464" s="8">
        <f t="shared" si="60"/>
        <v>23</v>
      </c>
      <c r="H464" t="str">
        <f t="shared" si="56"/>
        <v>被动技能23等级18</v>
      </c>
      <c r="I464" t="str">
        <f t="shared" si="57"/>
        <v>被动技能23等级19</v>
      </c>
      <c r="J464" s="1">
        <v>458</v>
      </c>
      <c r="K464" s="1">
        <f>VLOOKUP(H464,被动技能!$A:$E,5,FALSE)</f>
        <v>200458</v>
      </c>
      <c r="L464" s="1">
        <f>_xlfn.IFNA(VLOOKUP(I464,被动技能!$A:$E,5,FALSE),0)</f>
        <v>200459</v>
      </c>
      <c r="M464">
        <f t="shared" si="53"/>
        <v>54</v>
      </c>
      <c r="N464" s="1" t="s">
        <v>249</v>
      </c>
      <c r="O464" s="1">
        <f t="shared" si="54"/>
        <v>161</v>
      </c>
      <c r="P464" s="1" t="s">
        <v>250</v>
      </c>
      <c r="Q464" s="1" t="s">
        <v>250</v>
      </c>
    </row>
    <row r="465" spans="3:17" x14ac:dyDescent="0.15">
      <c r="C465" s="8" t="str">
        <f t="shared" si="55"/>
        <v>被动技能23</v>
      </c>
      <c r="D465" s="8">
        <f t="shared" si="58"/>
        <v>19</v>
      </c>
      <c r="E465" s="8">
        <f t="shared" si="59"/>
        <v>20</v>
      </c>
      <c r="F465" s="8">
        <f t="shared" si="60"/>
        <v>23</v>
      </c>
      <c r="H465" t="str">
        <f t="shared" si="56"/>
        <v>被动技能23等级19</v>
      </c>
      <c r="I465" t="str">
        <f t="shared" si="57"/>
        <v>被动技能23等级20</v>
      </c>
      <c r="J465" s="1">
        <v>459</v>
      </c>
      <c r="K465" s="1">
        <f>VLOOKUP(H465,被动技能!$A:$E,5,FALSE)</f>
        <v>200459</v>
      </c>
      <c r="L465" s="1">
        <f>_xlfn.IFNA(VLOOKUP(I465,被动技能!$A:$E,5,FALSE),0)</f>
        <v>200460</v>
      </c>
      <c r="M465">
        <f t="shared" si="53"/>
        <v>57</v>
      </c>
      <c r="N465" s="1" t="s">
        <v>249</v>
      </c>
      <c r="O465" s="1">
        <f t="shared" si="54"/>
        <v>162</v>
      </c>
      <c r="P465" s="1" t="s">
        <v>250</v>
      </c>
      <c r="Q465" s="1" t="s">
        <v>250</v>
      </c>
    </row>
    <row r="466" spans="3:17" x14ac:dyDescent="0.15">
      <c r="C466" s="8" t="str">
        <f t="shared" si="55"/>
        <v>被动技能23</v>
      </c>
      <c r="D466" s="8">
        <f t="shared" si="58"/>
        <v>20</v>
      </c>
      <c r="E466" s="8">
        <f t="shared" si="59"/>
        <v>21</v>
      </c>
      <c r="F466" s="8">
        <f t="shared" si="60"/>
        <v>23</v>
      </c>
      <c r="H466" t="str">
        <f t="shared" si="56"/>
        <v>被动技能23等级20</v>
      </c>
      <c r="I466" t="str">
        <f t="shared" si="57"/>
        <v>被动技能23等级21</v>
      </c>
      <c r="J466" s="1">
        <v>460</v>
      </c>
      <c r="K466" s="1">
        <f>VLOOKUP(H466,被动技能!$A:$E,5,FALSE)</f>
        <v>200460</v>
      </c>
      <c r="L466" s="1">
        <f>_xlfn.IFNA(VLOOKUP(I466,被动技能!$A:$E,5,FALSE),0)</f>
        <v>0</v>
      </c>
      <c r="M466">
        <f t="shared" si="53"/>
        <v>60</v>
      </c>
      <c r="N466" s="1" t="s">
        <v>249</v>
      </c>
      <c r="O466" s="1">
        <f t="shared" si="54"/>
        <v>163</v>
      </c>
      <c r="P466" s="1" t="s">
        <v>250</v>
      </c>
      <c r="Q466" s="1" t="s">
        <v>250</v>
      </c>
    </row>
    <row r="467" spans="3:17" x14ac:dyDescent="0.15">
      <c r="C467" s="8" t="str">
        <f t="shared" si="55"/>
        <v>被动技能24</v>
      </c>
      <c r="D467" s="8">
        <f t="shared" si="58"/>
        <v>1</v>
      </c>
      <c r="E467" s="8">
        <f t="shared" si="59"/>
        <v>2</v>
      </c>
      <c r="F467" s="8">
        <f t="shared" si="60"/>
        <v>24</v>
      </c>
      <c r="H467" t="str">
        <f t="shared" si="56"/>
        <v>被动技能24等级1</v>
      </c>
      <c r="I467" t="str">
        <f t="shared" si="57"/>
        <v>被动技能24等级2</v>
      </c>
      <c r="J467" s="1">
        <v>461</v>
      </c>
      <c r="K467" s="1">
        <f>VLOOKUP(H467,被动技能!$A:$E,5,FALSE)</f>
        <v>200461</v>
      </c>
      <c r="L467" s="1">
        <f>_xlfn.IFNA(VLOOKUP(I467,被动技能!$A:$E,5,FALSE),0)</f>
        <v>200462</v>
      </c>
      <c r="M467">
        <f t="shared" si="53"/>
        <v>3</v>
      </c>
      <c r="N467" s="1" t="s">
        <v>249</v>
      </c>
      <c r="O467" s="1">
        <f t="shared" si="54"/>
        <v>164</v>
      </c>
      <c r="P467" s="1" t="s">
        <v>250</v>
      </c>
      <c r="Q467" s="1" t="s">
        <v>250</v>
      </c>
    </row>
    <row r="468" spans="3:17" x14ac:dyDescent="0.15">
      <c r="C468" s="8" t="str">
        <f t="shared" si="55"/>
        <v>被动技能24</v>
      </c>
      <c r="D468" s="8">
        <f t="shared" si="58"/>
        <v>2</v>
      </c>
      <c r="E468" s="8">
        <f t="shared" si="59"/>
        <v>3</v>
      </c>
      <c r="F468" s="8">
        <f t="shared" si="60"/>
        <v>24</v>
      </c>
      <c r="H468" t="str">
        <f t="shared" si="56"/>
        <v>被动技能24等级2</v>
      </c>
      <c r="I468" t="str">
        <f t="shared" si="57"/>
        <v>被动技能24等级3</v>
      </c>
      <c r="J468" s="1">
        <v>462</v>
      </c>
      <c r="K468" s="1">
        <f>VLOOKUP(H468,被动技能!$A:$E,5,FALSE)</f>
        <v>200462</v>
      </c>
      <c r="L468" s="1">
        <f>_xlfn.IFNA(VLOOKUP(I468,被动技能!$A:$E,5,FALSE),0)</f>
        <v>200463</v>
      </c>
      <c r="M468">
        <f t="shared" si="53"/>
        <v>6</v>
      </c>
      <c r="N468" s="1" t="s">
        <v>249</v>
      </c>
      <c r="O468" s="1">
        <f t="shared" si="54"/>
        <v>165</v>
      </c>
      <c r="P468" s="1" t="s">
        <v>250</v>
      </c>
      <c r="Q468" s="1" t="s">
        <v>250</v>
      </c>
    </row>
    <row r="469" spans="3:17" x14ac:dyDescent="0.15">
      <c r="C469" s="8" t="str">
        <f t="shared" si="55"/>
        <v>被动技能24</v>
      </c>
      <c r="D469" s="8">
        <f t="shared" si="58"/>
        <v>3</v>
      </c>
      <c r="E469" s="8">
        <f t="shared" si="59"/>
        <v>4</v>
      </c>
      <c r="F469" s="8">
        <f t="shared" si="60"/>
        <v>24</v>
      </c>
      <c r="H469" t="str">
        <f t="shared" si="56"/>
        <v>被动技能24等级3</v>
      </c>
      <c r="I469" t="str">
        <f t="shared" si="57"/>
        <v>被动技能24等级4</v>
      </c>
      <c r="J469" s="1">
        <v>463</v>
      </c>
      <c r="K469" s="1">
        <f>VLOOKUP(H469,被动技能!$A:$E,5,FALSE)</f>
        <v>200463</v>
      </c>
      <c r="L469" s="1">
        <f>_xlfn.IFNA(VLOOKUP(I469,被动技能!$A:$E,5,FALSE),0)</f>
        <v>200464</v>
      </c>
      <c r="M469">
        <f t="shared" si="53"/>
        <v>9</v>
      </c>
      <c r="N469" s="1" t="s">
        <v>249</v>
      </c>
      <c r="O469" s="1">
        <f t="shared" si="54"/>
        <v>166</v>
      </c>
      <c r="P469" s="1" t="s">
        <v>250</v>
      </c>
      <c r="Q469" s="1" t="s">
        <v>250</v>
      </c>
    </row>
    <row r="470" spans="3:17" x14ac:dyDescent="0.15">
      <c r="C470" s="8" t="str">
        <f t="shared" si="55"/>
        <v>被动技能24</v>
      </c>
      <c r="D470" s="8">
        <f t="shared" si="58"/>
        <v>4</v>
      </c>
      <c r="E470" s="8">
        <f t="shared" si="59"/>
        <v>5</v>
      </c>
      <c r="F470" s="8">
        <f t="shared" si="60"/>
        <v>24</v>
      </c>
      <c r="H470" t="str">
        <f t="shared" si="56"/>
        <v>被动技能24等级4</v>
      </c>
      <c r="I470" t="str">
        <f t="shared" si="57"/>
        <v>被动技能24等级5</v>
      </c>
      <c r="J470" s="1">
        <v>464</v>
      </c>
      <c r="K470" s="1">
        <f>VLOOKUP(H470,被动技能!$A:$E,5,FALSE)</f>
        <v>200464</v>
      </c>
      <c r="L470" s="1">
        <f>_xlfn.IFNA(VLOOKUP(I470,被动技能!$A:$E,5,FALSE),0)</f>
        <v>200465</v>
      </c>
      <c r="M470">
        <f t="shared" si="53"/>
        <v>12</v>
      </c>
      <c r="N470" s="1" t="s">
        <v>249</v>
      </c>
      <c r="O470" s="1">
        <f t="shared" si="54"/>
        <v>167</v>
      </c>
      <c r="P470" s="1" t="s">
        <v>250</v>
      </c>
      <c r="Q470" s="1" t="s">
        <v>250</v>
      </c>
    </row>
    <row r="471" spans="3:17" x14ac:dyDescent="0.15">
      <c r="C471" s="8" t="str">
        <f t="shared" si="55"/>
        <v>被动技能24</v>
      </c>
      <c r="D471" s="8">
        <f t="shared" si="58"/>
        <v>5</v>
      </c>
      <c r="E471" s="8">
        <f t="shared" si="59"/>
        <v>6</v>
      </c>
      <c r="F471" s="8">
        <f t="shared" si="60"/>
        <v>24</v>
      </c>
      <c r="H471" t="str">
        <f t="shared" si="56"/>
        <v>被动技能24等级5</v>
      </c>
      <c r="I471" t="str">
        <f t="shared" si="57"/>
        <v>被动技能24等级6</v>
      </c>
      <c r="J471" s="1">
        <v>465</v>
      </c>
      <c r="K471" s="1">
        <f>VLOOKUP(H471,被动技能!$A:$E,5,FALSE)</f>
        <v>200465</v>
      </c>
      <c r="L471" s="1">
        <f>_xlfn.IFNA(VLOOKUP(I471,被动技能!$A:$E,5,FALSE),0)</f>
        <v>200466</v>
      </c>
      <c r="M471">
        <f t="shared" si="53"/>
        <v>15</v>
      </c>
      <c r="N471" s="1" t="s">
        <v>249</v>
      </c>
      <c r="O471" s="1">
        <f t="shared" si="54"/>
        <v>168</v>
      </c>
      <c r="P471" s="1" t="s">
        <v>250</v>
      </c>
      <c r="Q471" s="1" t="s">
        <v>250</v>
      </c>
    </row>
    <row r="472" spans="3:17" x14ac:dyDescent="0.15">
      <c r="C472" s="8" t="str">
        <f t="shared" si="55"/>
        <v>被动技能24</v>
      </c>
      <c r="D472" s="8">
        <f t="shared" si="58"/>
        <v>6</v>
      </c>
      <c r="E472" s="8">
        <f t="shared" si="59"/>
        <v>7</v>
      </c>
      <c r="F472" s="8">
        <f t="shared" si="60"/>
        <v>24</v>
      </c>
      <c r="H472" t="str">
        <f t="shared" si="56"/>
        <v>被动技能24等级6</v>
      </c>
      <c r="I472" t="str">
        <f t="shared" si="57"/>
        <v>被动技能24等级7</v>
      </c>
      <c r="J472" s="1">
        <v>466</v>
      </c>
      <c r="K472" s="1">
        <f>VLOOKUP(H472,被动技能!$A:$E,5,FALSE)</f>
        <v>200466</v>
      </c>
      <c r="L472" s="1">
        <f>_xlfn.IFNA(VLOOKUP(I472,被动技能!$A:$E,5,FALSE),0)</f>
        <v>200467</v>
      </c>
      <c r="M472">
        <f t="shared" si="53"/>
        <v>18</v>
      </c>
      <c r="N472" s="1" t="s">
        <v>249</v>
      </c>
      <c r="O472" s="1">
        <f t="shared" si="54"/>
        <v>169</v>
      </c>
      <c r="P472" s="1" t="s">
        <v>250</v>
      </c>
      <c r="Q472" s="1" t="s">
        <v>250</v>
      </c>
    </row>
    <row r="473" spans="3:17" x14ac:dyDescent="0.15">
      <c r="C473" s="8" t="str">
        <f t="shared" si="55"/>
        <v>被动技能24</v>
      </c>
      <c r="D473" s="8">
        <f t="shared" si="58"/>
        <v>7</v>
      </c>
      <c r="E473" s="8">
        <f t="shared" si="59"/>
        <v>8</v>
      </c>
      <c r="F473" s="8">
        <f t="shared" si="60"/>
        <v>24</v>
      </c>
      <c r="H473" t="str">
        <f t="shared" si="56"/>
        <v>被动技能24等级7</v>
      </c>
      <c r="I473" t="str">
        <f t="shared" si="57"/>
        <v>被动技能24等级8</v>
      </c>
      <c r="J473" s="1">
        <v>467</v>
      </c>
      <c r="K473" s="1">
        <f>VLOOKUP(H473,被动技能!$A:$E,5,FALSE)</f>
        <v>200467</v>
      </c>
      <c r="L473" s="1">
        <f>_xlfn.IFNA(VLOOKUP(I473,被动技能!$A:$E,5,FALSE),0)</f>
        <v>200468</v>
      </c>
      <c r="M473">
        <f t="shared" si="53"/>
        <v>21</v>
      </c>
      <c r="N473" s="1" t="s">
        <v>249</v>
      </c>
      <c r="O473" s="1">
        <f t="shared" si="54"/>
        <v>170</v>
      </c>
      <c r="P473" s="1" t="s">
        <v>250</v>
      </c>
      <c r="Q473" s="1" t="s">
        <v>250</v>
      </c>
    </row>
    <row r="474" spans="3:17" x14ac:dyDescent="0.15">
      <c r="C474" s="8" t="str">
        <f t="shared" si="55"/>
        <v>被动技能24</v>
      </c>
      <c r="D474" s="8">
        <f t="shared" si="58"/>
        <v>8</v>
      </c>
      <c r="E474" s="8">
        <f t="shared" si="59"/>
        <v>9</v>
      </c>
      <c r="F474" s="8">
        <f t="shared" si="60"/>
        <v>24</v>
      </c>
      <c r="H474" t="str">
        <f t="shared" si="56"/>
        <v>被动技能24等级8</v>
      </c>
      <c r="I474" t="str">
        <f t="shared" si="57"/>
        <v>被动技能24等级9</v>
      </c>
      <c r="J474" s="1">
        <v>468</v>
      </c>
      <c r="K474" s="1">
        <f>VLOOKUP(H474,被动技能!$A:$E,5,FALSE)</f>
        <v>200468</v>
      </c>
      <c r="L474" s="1">
        <f>_xlfn.IFNA(VLOOKUP(I474,被动技能!$A:$E,5,FALSE),0)</f>
        <v>200469</v>
      </c>
      <c r="M474">
        <f t="shared" si="53"/>
        <v>24</v>
      </c>
      <c r="N474" s="1" t="s">
        <v>249</v>
      </c>
      <c r="O474" s="1">
        <f t="shared" si="54"/>
        <v>171</v>
      </c>
      <c r="P474" s="1" t="s">
        <v>250</v>
      </c>
      <c r="Q474" s="1" t="s">
        <v>250</v>
      </c>
    </row>
    <row r="475" spans="3:17" x14ac:dyDescent="0.15">
      <c r="C475" s="8" t="str">
        <f t="shared" si="55"/>
        <v>被动技能24</v>
      </c>
      <c r="D475" s="8">
        <f t="shared" si="58"/>
        <v>9</v>
      </c>
      <c r="E475" s="8">
        <f t="shared" si="59"/>
        <v>10</v>
      </c>
      <c r="F475" s="8">
        <f t="shared" si="60"/>
        <v>24</v>
      </c>
      <c r="H475" t="str">
        <f t="shared" si="56"/>
        <v>被动技能24等级9</v>
      </c>
      <c r="I475" t="str">
        <f t="shared" si="57"/>
        <v>被动技能24等级10</v>
      </c>
      <c r="J475" s="1">
        <v>469</v>
      </c>
      <c r="K475" s="1">
        <f>VLOOKUP(H475,被动技能!$A:$E,5,FALSE)</f>
        <v>200469</v>
      </c>
      <c r="L475" s="1">
        <f>_xlfn.IFNA(VLOOKUP(I475,被动技能!$A:$E,5,FALSE),0)</f>
        <v>200470</v>
      </c>
      <c r="M475">
        <f t="shared" si="53"/>
        <v>27</v>
      </c>
      <c r="N475" s="1" t="s">
        <v>249</v>
      </c>
      <c r="O475" s="1">
        <f t="shared" si="54"/>
        <v>172</v>
      </c>
      <c r="P475" s="1" t="s">
        <v>250</v>
      </c>
      <c r="Q475" s="1" t="s">
        <v>250</v>
      </c>
    </row>
    <row r="476" spans="3:17" x14ac:dyDescent="0.15">
      <c r="C476" s="8" t="str">
        <f t="shared" si="55"/>
        <v>被动技能24</v>
      </c>
      <c r="D476" s="8">
        <f t="shared" si="58"/>
        <v>10</v>
      </c>
      <c r="E476" s="8">
        <f t="shared" si="59"/>
        <v>11</v>
      </c>
      <c r="F476" s="8">
        <f t="shared" si="60"/>
        <v>24</v>
      </c>
      <c r="H476" t="str">
        <f t="shared" si="56"/>
        <v>被动技能24等级10</v>
      </c>
      <c r="I476" t="str">
        <f t="shared" si="57"/>
        <v>被动技能24等级11</v>
      </c>
      <c r="J476" s="1">
        <v>470</v>
      </c>
      <c r="K476" s="1">
        <f>VLOOKUP(H476,被动技能!$A:$E,5,FALSE)</f>
        <v>200470</v>
      </c>
      <c r="L476" s="1">
        <f>_xlfn.IFNA(VLOOKUP(I476,被动技能!$A:$E,5,FALSE),0)</f>
        <v>200471</v>
      </c>
      <c r="M476">
        <f t="shared" ref="M476:M539" si="61">M456</f>
        <v>30</v>
      </c>
      <c r="N476" s="1" t="s">
        <v>249</v>
      </c>
      <c r="O476" s="1">
        <f t="shared" si="54"/>
        <v>173</v>
      </c>
      <c r="P476" s="1" t="s">
        <v>250</v>
      </c>
      <c r="Q476" s="1" t="s">
        <v>250</v>
      </c>
    </row>
    <row r="477" spans="3:17" x14ac:dyDescent="0.15">
      <c r="C477" s="8" t="str">
        <f t="shared" si="55"/>
        <v>被动技能24</v>
      </c>
      <c r="D477" s="8">
        <f t="shared" si="58"/>
        <v>11</v>
      </c>
      <c r="E477" s="8">
        <f t="shared" si="59"/>
        <v>12</v>
      </c>
      <c r="F477" s="8">
        <f t="shared" si="60"/>
        <v>24</v>
      </c>
      <c r="H477" t="str">
        <f t="shared" si="56"/>
        <v>被动技能24等级11</v>
      </c>
      <c r="I477" t="str">
        <f t="shared" si="57"/>
        <v>被动技能24等级12</v>
      </c>
      <c r="J477" s="1">
        <v>471</v>
      </c>
      <c r="K477" s="1">
        <f>VLOOKUP(H477,被动技能!$A:$E,5,FALSE)</f>
        <v>200471</v>
      </c>
      <c r="L477" s="1">
        <f>_xlfn.IFNA(VLOOKUP(I477,被动技能!$A:$E,5,FALSE),0)</f>
        <v>200472</v>
      </c>
      <c r="M477">
        <f t="shared" si="61"/>
        <v>33</v>
      </c>
      <c r="N477" s="1" t="s">
        <v>249</v>
      </c>
      <c r="O477" s="1">
        <f t="shared" si="54"/>
        <v>174</v>
      </c>
      <c r="P477" s="1" t="s">
        <v>250</v>
      </c>
      <c r="Q477" s="1" t="s">
        <v>250</v>
      </c>
    </row>
    <row r="478" spans="3:17" x14ac:dyDescent="0.15">
      <c r="C478" s="8" t="str">
        <f t="shared" si="55"/>
        <v>被动技能24</v>
      </c>
      <c r="D478" s="8">
        <f t="shared" si="58"/>
        <v>12</v>
      </c>
      <c r="E478" s="8">
        <f t="shared" si="59"/>
        <v>13</v>
      </c>
      <c r="F478" s="8">
        <f t="shared" si="60"/>
        <v>24</v>
      </c>
      <c r="H478" t="str">
        <f t="shared" si="56"/>
        <v>被动技能24等级12</v>
      </c>
      <c r="I478" t="str">
        <f t="shared" si="57"/>
        <v>被动技能24等级13</v>
      </c>
      <c r="J478" s="1">
        <v>472</v>
      </c>
      <c r="K478" s="1">
        <f>VLOOKUP(H478,被动技能!$A:$E,5,FALSE)</f>
        <v>200472</v>
      </c>
      <c r="L478" s="1">
        <f>_xlfn.IFNA(VLOOKUP(I478,被动技能!$A:$E,5,FALSE),0)</f>
        <v>200473</v>
      </c>
      <c r="M478">
        <f t="shared" si="61"/>
        <v>36</v>
      </c>
      <c r="N478" s="1" t="s">
        <v>249</v>
      </c>
      <c r="O478" s="1">
        <f t="shared" si="54"/>
        <v>175</v>
      </c>
      <c r="P478" s="1" t="s">
        <v>250</v>
      </c>
      <c r="Q478" s="1" t="s">
        <v>250</v>
      </c>
    </row>
    <row r="479" spans="3:17" x14ac:dyDescent="0.15">
      <c r="C479" s="8" t="str">
        <f t="shared" si="55"/>
        <v>被动技能24</v>
      </c>
      <c r="D479" s="8">
        <f t="shared" si="58"/>
        <v>13</v>
      </c>
      <c r="E479" s="8">
        <f t="shared" si="59"/>
        <v>14</v>
      </c>
      <c r="F479" s="8">
        <f t="shared" si="60"/>
        <v>24</v>
      </c>
      <c r="H479" t="str">
        <f t="shared" si="56"/>
        <v>被动技能24等级13</v>
      </c>
      <c r="I479" t="str">
        <f t="shared" si="57"/>
        <v>被动技能24等级14</v>
      </c>
      <c r="J479" s="1">
        <v>473</v>
      </c>
      <c r="K479" s="1">
        <f>VLOOKUP(H479,被动技能!$A:$E,5,FALSE)</f>
        <v>200473</v>
      </c>
      <c r="L479" s="1">
        <f>_xlfn.IFNA(VLOOKUP(I479,被动技能!$A:$E,5,FALSE),0)</f>
        <v>200474</v>
      </c>
      <c r="M479">
        <f t="shared" si="61"/>
        <v>39</v>
      </c>
      <c r="N479" s="1" t="s">
        <v>249</v>
      </c>
      <c r="O479" s="1">
        <f t="shared" si="54"/>
        <v>176</v>
      </c>
      <c r="P479" s="1" t="s">
        <v>250</v>
      </c>
      <c r="Q479" s="1" t="s">
        <v>250</v>
      </c>
    </row>
    <row r="480" spans="3:17" x14ac:dyDescent="0.15">
      <c r="C480" s="8" t="str">
        <f t="shared" si="55"/>
        <v>被动技能24</v>
      </c>
      <c r="D480" s="8">
        <f t="shared" si="58"/>
        <v>14</v>
      </c>
      <c r="E480" s="8">
        <f t="shared" si="59"/>
        <v>15</v>
      </c>
      <c r="F480" s="8">
        <f t="shared" si="60"/>
        <v>24</v>
      </c>
      <c r="H480" t="str">
        <f t="shared" si="56"/>
        <v>被动技能24等级14</v>
      </c>
      <c r="I480" t="str">
        <f t="shared" si="57"/>
        <v>被动技能24等级15</v>
      </c>
      <c r="J480" s="1">
        <v>474</v>
      </c>
      <c r="K480" s="1">
        <f>VLOOKUP(H480,被动技能!$A:$E,5,FALSE)</f>
        <v>200474</v>
      </c>
      <c r="L480" s="1">
        <f>_xlfn.IFNA(VLOOKUP(I480,被动技能!$A:$E,5,FALSE),0)</f>
        <v>200475</v>
      </c>
      <c r="M480">
        <f t="shared" si="61"/>
        <v>42</v>
      </c>
      <c r="N480" s="1" t="s">
        <v>249</v>
      </c>
      <c r="O480" s="1">
        <f t="shared" si="54"/>
        <v>177</v>
      </c>
      <c r="P480" s="1" t="s">
        <v>250</v>
      </c>
      <c r="Q480" s="1" t="s">
        <v>250</v>
      </c>
    </row>
    <row r="481" spans="3:17" x14ac:dyDescent="0.15">
      <c r="C481" s="8" t="str">
        <f t="shared" si="55"/>
        <v>被动技能24</v>
      </c>
      <c r="D481" s="8">
        <f t="shared" si="58"/>
        <v>15</v>
      </c>
      <c r="E481" s="8">
        <f t="shared" si="59"/>
        <v>16</v>
      </c>
      <c r="F481" s="8">
        <f t="shared" si="60"/>
        <v>24</v>
      </c>
      <c r="H481" t="str">
        <f t="shared" si="56"/>
        <v>被动技能24等级15</v>
      </c>
      <c r="I481" t="str">
        <f t="shared" si="57"/>
        <v>被动技能24等级16</v>
      </c>
      <c r="J481" s="1">
        <v>475</v>
      </c>
      <c r="K481" s="1">
        <f>VLOOKUP(H481,被动技能!$A:$E,5,FALSE)</f>
        <v>200475</v>
      </c>
      <c r="L481" s="1">
        <f>_xlfn.IFNA(VLOOKUP(I481,被动技能!$A:$E,5,FALSE),0)</f>
        <v>200476</v>
      </c>
      <c r="M481">
        <f t="shared" si="61"/>
        <v>45</v>
      </c>
      <c r="N481" s="1" t="s">
        <v>249</v>
      </c>
      <c r="O481" s="1">
        <f t="shared" si="54"/>
        <v>178</v>
      </c>
      <c r="P481" s="1" t="s">
        <v>250</v>
      </c>
      <c r="Q481" s="1" t="s">
        <v>250</v>
      </c>
    </row>
    <row r="482" spans="3:17" x14ac:dyDescent="0.15">
      <c r="C482" s="8" t="str">
        <f t="shared" si="55"/>
        <v>被动技能24</v>
      </c>
      <c r="D482" s="8">
        <f t="shared" si="58"/>
        <v>16</v>
      </c>
      <c r="E482" s="8">
        <f t="shared" si="59"/>
        <v>17</v>
      </c>
      <c r="F482" s="8">
        <f t="shared" si="60"/>
        <v>24</v>
      </c>
      <c r="H482" t="str">
        <f t="shared" si="56"/>
        <v>被动技能24等级16</v>
      </c>
      <c r="I482" t="str">
        <f t="shared" si="57"/>
        <v>被动技能24等级17</v>
      </c>
      <c r="J482" s="1">
        <v>476</v>
      </c>
      <c r="K482" s="1">
        <f>VLOOKUP(H482,被动技能!$A:$E,5,FALSE)</f>
        <v>200476</v>
      </c>
      <c r="L482" s="1">
        <f>_xlfn.IFNA(VLOOKUP(I482,被动技能!$A:$E,5,FALSE),0)</f>
        <v>200477</v>
      </c>
      <c r="M482">
        <f t="shared" si="61"/>
        <v>48</v>
      </c>
      <c r="N482" s="1" t="s">
        <v>249</v>
      </c>
      <c r="O482" s="1">
        <f t="shared" si="54"/>
        <v>179</v>
      </c>
      <c r="P482" s="1" t="s">
        <v>250</v>
      </c>
      <c r="Q482" s="1" t="s">
        <v>250</v>
      </c>
    </row>
    <row r="483" spans="3:17" x14ac:dyDescent="0.15">
      <c r="C483" s="8" t="str">
        <f t="shared" si="55"/>
        <v>被动技能24</v>
      </c>
      <c r="D483" s="8">
        <f t="shared" si="58"/>
        <v>17</v>
      </c>
      <c r="E483" s="8">
        <f t="shared" si="59"/>
        <v>18</v>
      </c>
      <c r="F483" s="8">
        <f t="shared" si="60"/>
        <v>24</v>
      </c>
      <c r="H483" t="str">
        <f t="shared" si="56"/>
        <v>被动技能24等级17</v>
      </c>
      <c r="I483" t="str">
        <f t="shared" si="57"/>
        <v>被动技能24等级18</v>
      </c>
      <c r="J483" s="1">
        <v>477</v>
      </c>
      <c r="K483" s="1">
        <f>VLOOKUP(H483,被动技能!$A:$E,5,FALSE)</f>
        <v>200477</v>
      </c>
      <c r="L483" s="1">
        <f>_xlfn.IFNA(VLOOKUP(I483,被动技能!$A:$E,5,FALSE),0)</f>
        <v>200478</v>
      </c>
      <c r="M483">
        <f t="shared" si="61"/>
        <v>51</v>
      </c>
      <c r="N483" s="1" t="s">
        <v>249</v>
      </c>
      <c r="O483" s="1">
        <f t="shared" si="54"/>
        <v>180</v>
      </c>
      <c r="P483" s="1" t="s">
        <v>250</v>
      </c>
      <c r="Q483" s="1" t="s">
        <v>250</v>
      </c>
    </row>
    <row r="484" spans="3:17" x14ac:dyDescent="0.15">
      <c r="C484" s="8" t="str">
        <f t="shared" si="55"/>
        <v>被动技能24</v>
      </c>
      <c r="D484" s="8">
        <f t="shared" si="58"/>
        <v>18</v>
      </c>
      <c r="E484" s="8">
        <f t="shared" si="59"/>
        <v>19</v>
      </c>
      <c r="F484" s="8">
        <f t="shared" si="60"/>
        <v>24</v>
      </c>
      <c r="H484" t="str">
        <f t="shared" si="56"/>
        <v>被动技能24等级18</v>
      </c>
      <c r="I484" t="str">
        <f t="shared" si="57"/>
        <v>被动技能24等级19</v>
      </c>
      <c r="J484" s="1">
        <v>478</v>
      </c>
      <c r="K484" s="1">
        <f>VLOOKUP(H484,被动技能!$A:$E,5,FALSE)</f>
        <v>200478</v>
      </c>
      <c r="L484" s="1">
        <f>_xlfn.IFNA(VLOOKUP(I484,被动技能!$A:$E,5,FALSE),0)</f>
        <v>200479</v>
      </c>
      <c r="M484">
        <f t="shared" si="61"/>
        <v>54</v>
      </c>
      <c r="N484" s="1" t="s">
        <v>249</v>
      </c>
      <c r="O484" s="1">
        <f t="shared" si="54"/>
        <v>181</v>
      </c>
      <c r="P484" s="1" t="s">
        <v>250</v>
      </c>
      <c r="Q484" s="1" t="s">
        <v>250</v>
      </c>
    </row>
    <row r="485" spans="3:17" x14ac:dyDescent="0.15">
      <c r="C485" s="8" t="str">
        <f t="shared" si="55"/>
        <v>被动技能24</v>
      </c>
      <c r="D485" s="8">
        <f t="shared" si="58"/>
        <v>19</v>
      </c>
      <c r="E485" s="8">
        <f t="shared" si="59"/>
        <v>20</v>
      </c>
      <c r="F485" s="8">
        <f t="shared" si="60"/>
        <v>24</v>
      </c>
      <c r="H485" t="str">
        <f t="shared" si="56"/>
        <v>被动技能24等级19</v>
      </c>
      <c r="I485" t="str">
        <f t="shared" si="57"/>
        <v>被动技能24等级20</v>
      </c>
      <c r="J485" s="1">
        <v>479</v>
      </c>
      <c r="K485" s="1">
        <f>VLOOKUP(H485,被动技能!$A:$E,5,FALSE)</f>
        <v>200479</v>
      </c>
      <c r="L485" s="1">
        <f>_xlfn.IFNA(VLOOKUP(I485,被动技能!$A:$E,5,FALSE),0)</f>
        <v>200480</v>
      </c>
      <c r="M485">
        <f t="shared" si="61"/>
        <v>57</v>
      </c>
      <c r="N485" s="1" t="s">
        <v>249</v>
      </c>
      <c r="O485" s="1">
        <f t="shared" si="54"/>
        <v>182</v>
      </c>
      <c r="P485" s="1" t="s">
        <v>250</v>
      </c>
      <c r="Q485" s="1" t="s">
        <v>250</v>
      </c>
    </row>
    <row r="486" spans="3:17" x14ac:dyDescent="0.15">
      <c r="C486" s="8" t="str">
        <f t="shared" si="55"/>
        <v>被动技能24</v>
      </c>
      <c r="D486" s="8">
        <f t="shared" si="58"/>
        <v>20</v>
      </c>
      <c r="E486" s="8">
        <f t="shared" si="59"/>
        <v>21</v>
      </c>
      <c r="F486" s="8">
        <f t="shared" si="60"/>
        <v>24</v>
      </c>
      <c r="H486" t="str">
        <f t="shared" si="56"/>
        <v>被动技能24等级20</v>
      </c>
      <c r="I486" t="str">
        <f t="shared" si="57"/>
        <v>被动技能24等级21</v>
      </c>
      <c r="J486" s="1">
        <v>480</v>
      </c>
      <c r="K486" s="1">
        <f>VLOOKUP(H486,被动技能!$A:$E,5,FALSE)</f>
        <v>200480</v>
      </c>
      <c r="L486" s="1">
        <f>_xlfn.IFNA(VLOOKUP(I486,被动技能!$A:$E,5,FALSE),0)</f>
        <v>0</v>
      </c>
      <c r="M486">
        <f t="shared" si="61"/>
        <v>60</v>
      </c>
      <c r="N486" s="1" t="s">
        <v>249</v>
      </c>
      <c r="O486" s="1">
        <f t="shared" si="54"/>
        <v>183</v>
      </c>
      <c r="P486" s="1" t="s">
        <v>250</v>
      </c>
      <c r="Q486" s="1" t="s">
        <v>250</v>
      </c>
    </row>
    <row r="487" spans="3:17" x14ac:dyDescent="0.15">
      <c r="C487" s="8" t="str">
        <f t="shared" si="55"/>
        <v>被动技能25</v>
      </c>
      <c r="D487" s="8">
        <f t="shared" si="58"/>
        <v>1</v>
      </c>
      <c r="E487" s="8">
        <f t="shared" si="59"/>
        <v>2</v>
      </c>
      <c r="F487" s="8">
        <f t="shared" si="60"/>
        <v>25</v>
      </c>
      <c r="H487" t="str">
        <f t="shared" si="56"/>
        <v>被动技能25等级1</v>
      </c>
      <c r="I487" t="str">
        <f t="shared" si="57"/>
        <v>被动技能25等级2</v>
      </c>
      <c r="J487" s="1">
        <v>481</v>
      </c>
      <c r="K487" s="1">
        <f>VLOOKUP(H487,被动技能!$A:$E,5,FALSE)</f>
        <v>200481</v>
      </c>
      <c r="L487" s="1">
        <f>_xlfn.IFNA(VLOOKUP(I487,被动技能!$A:$E,5,FALSE),0)</f>
        <v>200482</v>
      </c>
      <c r="M487">
        <f t="shared" si="61"/>
        <v>3</v>
      </c>
      <c r="N487" s="1" t="s">
        <v>249</v>
      </c>
      <c r="O487" s="1">
        <f t="shared" si="54"/>
        <v>184</v>
      </c>
      <c r="P487" s="1" t="s">
        <v>250</v>
      </c>
      <c r="Q487" s="1" t="s">
        <v>250</v>
      </c>
    </row>
    <row r="488" spans="3:17" x14ac:dyDescent="0.15">
      <c r="C488" s="8" t="str">
        <f t="shared" si="55"/>
        <v>被动技能25</v>
      </c>
      <c r="D488" s="8">
        <f t="shared" si="58"/>
        <v>2</v>
      </c>
      <c r="E488" s="8">
        <f t="shared" si="59"/>
        <v>3</v>
      </c>
      <c r="F488" s="8">
        <f t="shared" si="60"/>
        <v>25</v>
      </c>
      <c r="H488" t="str">
        <f t="shared" si="56"/>
        <v>被动技能25等级2</v>
      </c>
      <c r="I488" t="str">
        <f t="shared" si="57"/>
        <v>被动技能25等级3</v>
      </c>
      <c r="J488" s="1">
        <v>482</v>
      </c>
      <c r="K488" s="1">
        <f>VLOOKUP(H488,被动技能!$A:$E,5,FALSE)</f>
        <v>200482</v>
      </c>
      <c r="L488" s="1">
        <f>_xlfn.IFNA(VLOOKUP(I488,被动技能!$A:$E,5,FALSE),0)</f>
        <v>200483</v>
      </c>
      <c r="M488">
        <f t="shared" si="61"/>
        <v>6</v>
      </c>
      <c r="N488" s="1" t="s">
        <v>249</v>
      </c>
      <c r="O488" s="1">
        <f t="shared" si="54"/>
        <v>185</v>
      </c>
      <c r="P488" s="1" t="s">
        <v>250</v>
      </c>
      <c r="Q488" s="1" t="s">
        <v>250</v>
      </c>
    </row>
    <row r="489" spans="3:17" x14ac:dyDescent="0.15">
      <c r="C489" s="8" t="str">
        <f t="shared" si="55"/>
        <v>被动技能25</v>
      </c>
      <c r="D489" s="8">
        <f t="shared" si="58"/>
        <v>3</v>
      </c>
      <c r="E489" s="8">
        <f t="shared" si="59"/>
        <v>4</v>
      </c>
      <c r="F489" s="8">
        <f t="shared" si="60"/>
        <v>25</v>
      </c>
      <c r="H489" t="str">
        <f t="shared" si="56"/>
        <v>被动技能25等级3</v>
      </c>
      <c r="I489" t="str">
        <f t="shared" si="57"/>
        <v>被动技能25等级4</v>
      </c>
      <c r="J489" s="1">
        <v>483</v>
      </c>
      <c r="K489" s="1">
        <f>VLOOKUP(H489,被动技能!$A:$E,5,FALSE)</f>
        <v>200483</v>
      </c>
      <c r="L489" s="1">
        <f>_xlfn.IFNA(VLOOKUP(I489,被动技能!$A:$E,5,FALSE),0)</f>
        <v>200484</v>
      </c>
      <c r="M489">
        <f t="shared" si="61"/>
        <v>9</v>
      </c>
      <c r="N489" s="1" t="s">
        <v>249</v>
      </c>
      <c r="O489" s="1">
        <f t="shared" si="54"/>
        <v>186</v>
      </c>
      <c r="P489" s="1" t="s">
        <v>250</v>
      </c>
      <c r="Q489" s="1" t="s">
        <v>250</v>
      </c>
    </row>
    <row r="490" spans="3:17" x14ac:dyDescent="0.15">
      <c r="C490" s="8" t="str">
        <f t="shared" si="55"/>
        <v>被动技能25</v>
      </c>
      <c r="D490" s="8">
        <f t="shared" si="58"/>
        <v>4</v>
      </c>
      <c r="E490" s="8">
        <f t="shared" si="59"/>
        <v>5</v>
      </c>
      <c r="F490" s="8">
        <f t="shared" si="60"/>
        <v>25</v>
      </c>
      <c r="H490" t="str">
        <f t="shared" si="56"/>
        <v>被动技能25等级4</v>
      </c>
      <c r="I490" t="str">
        <f t="shared" si="57"/>
        <v>被动技能25等级5</v>
      </c>
      <c r="J490" s="1">
        <v>484</v>
      </c>
      <c r="K490" s="1">
        <f>VLOOKUP(H490,被动技能!$A:$E,5,FALSE)</f>
        <v>200484</v>
      </c>
      <c r="L490" s="1">
        <f>_xlfn.IFNA(VLOOKUP(I490,被动技能!$A:$E,5,FALSE),0)</f>
        <v>200485</v>
      </c>
      <c r="M490">
        <f t="shared" si="61"/>
        <v>12</v>
      </c>
      <c r="N490" s="1" t="s">
        <v>249</v>
      </c>
      <c r="O490" s="1">
        <f t="shared" si="54"/>
        <v>187</v>
      </c>
      <c r="P490" s="1" t="s">
        <v>250</v>
      </c>
      <c r="Q490" s="1" t="s">
        <v>250</v>
      </c>
    </row>
    <row r="491" spans="3:17" x14ac:dyDescent="0.15">
      <c r="C491" s="8" t="str">
        <f t="shared" si="55"/>
        <v>被动技能25</v>
      </c>
      <c r="D491" s="8">
        <f t="shared" si="58"/>
        <v>5</v>
      </c>
      <c r="E491" s="8">
        <f t="shared" si="59"/>
        <v>6</v>
      </c>
      <c r="F491" s="8">
        <f t="shared" si="60"/>
        <v>25</v>
      </c>
      <c r="H491" t="str">
        <f t="shared" si="56"/>
        <v>被动技能25等级5</v>
      </c>
      <c r="I491" t="str">
        <f t="shared" si="57"/>
        <v>被动技能25等级6</v>
      </c>
      <c r="J491" s="1">
        <v>485</v>
      </c>
      <c r="K491" s="1">
        <f>VLOOKUP(H491,被动技能!$A:$E,5,FALSE)</f>
        <v>200485</v>
      </c>
      <c r="L491" s="1">
        <f>_xlfn.IFNA(VLOOKUP(I491,被动技能!$A:$E,5,FALSE),0)</f>
        <v>200486</v>
      </c>
      <c r="M491">
        <f t="shared" si="61"/>
        <v>15</v>
      </c>
      <c r="N491" s="1" t="s">
        <v>249</v>
      </c>
      <c r="O491" s="1">
        <f t="shared" ref="O491:O554" si="62">O392</f>
        <v>188</v>
      </c>
      <c r="P491" s="1" t="s">
        <v>250</v>
      </c>
      <c r="Q491" s="1" t="s">
        <v>250</v>
      </c>
    </row>
    <row r="492" spans="3:17" x14ac:dyDescent="0.15">
      <c r="C492" s="8" t="str">
        <f t="shared" si="55"/>
        <v>被动技能25</v>
      </c>
      <c r="D492" s="8">
        <f t="shared" si="58"/>
        <v>6</v>
      </c>
      <c r="E492" s="8">
        <f t="shared" si="59"/>
        <v>7</v>
      </c>
      <c r="F492" s="8">
        <f t="shared" si="60"/>
        <v>25</v>
      </c>
      <c r="H492" t="str">
        <f t="shared" si="56"/>
        <v>被动技能25等级6</v>
      </c>
      <c r="I492" t="str">
        <f t="shared" si="57"/>
        <v>被动技能25等级7</v>
      </c>
      <c r="J492" s="1">
        <v>486</v>
      </c>
      <c r="K492" s="1">
        <f>VLOOKUP(H492,被动技能!$A:$E,5,FALSE)</f>
        <v>200486</v>
      </c>
      <c r="L492" s="1">
        <f>_xlfn.IFNA(VLOOKUP(I492,被动技能!$A:$E,5,FALSE),0)</f>
        <v>200487</v>
      </c>
      <c r="M492">
        <f t="shared" si="61"/>
        <v>18</v>
      </c>
      <c r="N492" s="1" t="s">
        <v>249</v>
      </c>
      <c r="O492" s="1">
        <f t="shared" si="62"/>
        <v>189</v>
      </c>
      <c r="P492" s="1" t="s">
        <v>250</v>
      </c>
      <c r="Q492" s="1" t="s">
        <v>250</v>
      </c>
    </row>
    <row r="493" spans="3:17" x14ac:dyDescent="0.15">
      <c r="C493" s="8" t="str">
        <f t="shared" si="55"/>
        <v>被动技能25</v>
      </c>
      <c r="D493" s="8">
        <f t="shared" si="58"/>
        <v>7</v>
      </c>
      <c r="E493" s="8">
        <f t="shared" si="59"/>
        <v>8</v>
      </c>
      <c r="F493" s="8">
        <f t="shared" si="60"/>
        <v>25</v>
      </c>
      <c r="H493" t="str">
        <f t="shared" si="56"/>
        <v>被动技能25等级7</v>
      </c>
      <c r="I493" t="str">
        <f t="shared" si="57"/>
        <v>被动技能25等级8</v>
      </c>
      <c r="J493" s="1">
        <v>487</v>
      </c>
      <c r="K493" s="1">
        <f>VLOOKUP(H493,被动技能!$A:$E,5,FALSE)</f>
        <v>200487</v>
      </c>
      <c r="L493" s="1">
        <f>_xlfn.IFNA(VLOOKUP(I493,被动技能!$A:$E,5,FALSE),0)</f>
        <v>200488</v>
      </c>
      <c r="M493">
        <f t="shared" si="61"/>
        <v>21</v>
      </c>
      <c r="N493" s="1" t="s">
        <v>249</v>
      </c>
      <c r="O493" s="1">
        <f t="shared" si="62"/>
        <v>190</v>
      </c>
      <c r="P493" s="1" t="s">
        <v>250</v>
      </c>
      <c r="Q493" s="1" t="s">
        <v>250</v>
      </c>
    </row>
    <row r="494" spans="3:17" x14ac:dyDescent="0.15">
      <c r="C494" s="8" t="str">
        <f t="shared" si="55"/>
        <v>被动技能25</v>
      </c>
      <c r="D494" s="8">
        <f t="shared" si="58"/>
        <v>8</v>
      </c>
      <c r="E494" s="8">
        <f t="shared" si="59"/>
        <v>9</v>
      </c>
      <c r="F494" s="8">
        <f t="shared" si="60"/>
        <v>25</v>
      </c>
      <c r="H494" t="str">
        <f t="shared" si="56"/>
        <v>被动技能25等级8</v>
      </c>
      <c r="I494" t="str">
        <f t="shared" si="57"/>
        <v>被动技能25等级9</v>
      </c>
      <c r="J494" s="1">
        <v>488</v>
      </c>
      <c r="K494" s="1">
        <f>VLOOKUP(H494,被动技能!$A:$E,5,FALSE)</f>
        <v>200488</v>
      </c>
      <c r="L494" s="1">
        <f>_xlfn.IFNA(VLOOKUP(I494,被动技能!$A:$E,5,FALSE),0)</f>
        <v>200489</v>
      </c>
      <c r="M494">
        <f t="shared" si="61"/>
        <v>24</v>
      </c>
      <c r="N494" s="1" t="s">
        <v>249</v>
      </c>
      <c r="O494" s="1">
        <f t="shared" si="62"/>
        <v>191</v>
      </c>
      <c r="P494" s="1" t="s">
        <v>250</v>
      </c>
      <c r="Q494" s="1" t="s">
        <v>250</v>
      </c>
    </row>
    <row r="495" spans="3:17" x14ac:dyDescent="0.15">
      <c r="C495" s="8" t="str">
        <f t="shared" si="55"/>
        <v>被动技能25</v>
      </c>
      <c r="D495" s="8">
        <f t="shared" si="58"/>
        <v>9</v>
      </c>
      <c r="E495" s="8">
        <f t="shared" si="59"/>
        <v>10</v>
      </c>
      <c r="F495" s="8">
        <f t="shared" si="60"/>
        <v>25</v>
      </c>
      <c r="H495" t="str">
        <f t="shared" si="56"/>
        <v>被动技能25等级9</v>
      </c>
      <c r="I495" t="str">
        <f t="shared" si="57"/>
        <v>被动技能25等级10</v>
      </c>
      <c r="J495" s="1">
        <v>489</v>
      </c>
      <c r="K495" s="1">
        <f>VLOOKUP(H495,被动技能!$A:$E,5,FALSE)</f>
        <v>200489</v>
      </c>
      <c r="L495" s="1">
        <f>_xlfn.IFNA(VLOOKUP(I495,被动技能!$A:$E,5,FALSE),0)</f>
        <v>200490</v>
      </c>
      <c r="M495">
        <f t="shared" si="61"/>
        <v>27</v>
      </c>
      <c r="N495" s="1" t="s">
        <v>249</v>
      </c>
      <c r="O495" s="1">
        <f t="shared" si="62"/>
        <v>192</v>
      </c>
      <c r="P495" s="1" t="s">
        <v>250</v>
      </c>
      <c r="Q495" s="1" t="s">
        <v>250</v>
      </c>
    </row>
    <row r="496" spans="3:17" x14ac:dyDescent="0.15">
      <c r="C496" s="8" t="str">
        <f t="shared" si="55"/>
        <v>被动技能25</v>
      </c>
      <c r="D496" s="8">
        <f t="shared" si="58"/>
        <v>10</v>
      </c>
      <c r="E496" s="8">
        <f t="shared" si="59"/>
        <v>11</v>
      </c>
      <c r="F496" s="8">
        <f t="shared" si="60"/>
        <v>25</v>
      </c>
      <c r="H496" t="str">
        <f t="shared" si="56"/>
        <v>被动技能25等级10</v>
      </c>
      <c r="I496" t="str">
        <f t="shared" si="57"/>
        <v>被动技能25等级11</v>
      </c>
      <c r="J496" s="1">
        <v>490</v>
      </c>
      <c r="K496" s="1">
        <f>VLOOKUP(H496,被动技能!$A:$E,5,FALSE)</f>
        <v>200490</v>
      </c>
      <c r="L496" s="1">
        <f>_xlfn.IFNA(VLOOKUP(I496,被动技能!$A:$E,5,FALSE),0)</f>
        <v>200491</v>
      </c>
      <c r="M496">
        <f t="shared" si="61"/>
        <v>30</v>
      </c>
      <c r="N496" s="1" t="s">
        <v>249</v>
      </c>
      <c r="O496" s="1">
        <f t="shared" si="62"/>
        <v>193</v>
      </c>
      <c r="P496" s="1" t="s">
        <v>250</v>
      </c>
      <c r="Q496" s="1" t="s">
        <v>250</v>
      </c>
    </row>
    <row r="497" spans="3:17" x14ac:dyDescent="0.15">
      <c r="C497" s="8" t="str">
        <f t="shared" si="55"/>
        <v>被动技能25</v>
      </c>
      <c r="D497" s="8">
        <f t="shared" si="58"/>
        <v>11</v>
      </c>
      <c r="E497" s="8">
        <f t="shared" si="59"/>
        <v>12</v>
      </c>
      <c r="F497" s="8">
        <f t="shared" si="60"/>
        <v>25</v>
      </c>
      <c r="H497" t="str">
        <f t="shared" si="56"/>
        <v>被动技能25等级11</v>
      </c>
      <c r="I497" t="str">
        <f t="shared" si="57"/>
        <v>被动技能25等级12</v>
      </c>
      <c r="J497" s="1">
        <v>491</v>
      </c>
      <c r="K497" s="1">
        <f>VLOOKUP(H497,被动技能!$A:$E,5,FALSE)</f>
        <v>200491</v>
      </c>
      <c r="L497" s="1">
        <f>_xlfn.IFNA(VLOOKUP(I497,被动技能!$A:$E,5,FALSE),0)</f>
        <v>200492</v>
      </c>
      <c r="M497">
        <f t="shared" si="61"/>
        <v>33</v>
      </c>
      <c r="N497" s="1" t="s">
        <v>249</v>
      </c>
      <c r="O497" s="1">
        <f t="shared" si="62"/>
        <v>194</v>
      </c>
      <c r="P497" s="1" t="s">
        <v>250</v>
      </c>
      <c r="Q497" s="1" t="s">
        <v>250</v>
      </c>
    </row>
    <row r="498" spans="3:17" x14ac:dyDescent="0.15">
      <c r="C498" s="8" t="str">
        <f t="shared" si="55"/>
        <v>被动技能25</v>
      </c>
      <c r="D498" s="8">
        <f t="shared" si="58"/>
        <v>12</v>
      </c>
      <c r="E498" s="8">
        <f t="shared" si="59"/>
        <v>13</v>
      </c>
      <c r="F498" s="8">
        <f t="shared" si="60"/>
        <v>25</v>
      </c>
      <c r="H498" t="str">
        <f t="shared" si="56"/>
        <v>被动技能25等级12</v>
      </c>
      <c r="I498" t="str">
        <f t="shared" si="57"/>
        <v>被动技能25等级13</v>
      </c>
      <c r="J498" s="1">
        <v>492</v>
      </c>
      <c r="K498" s="1">
        <f>VLOOKUP(H498,被动技能!$A:$E,5,FALSE)</f>
        <v>200492</v>
      </c>
      <c r="L498" s="1">
        <f>_xlfn.IFNA(VLOOKUP(I498,被动技能!$A:$E,5,FALSE),0)</f>
        <v>200493</v>
      </c>
      <c r="M498">
        <f t="shared" si="61"/>
        <v>36</v>
      </c>
      <c r="N498" s="1" t="s">
        <v>249</v>
      </c>
      <c r="O498" s="1">
        <f t="shared" si="62"/>
        <v>195</v>
      </c>
      <c r="P498" s="1" t="s">
        <v>250</v>
      </c>
      <c r="Q498" s="1" t="s">
        <v>250</v>
      </c>
    </row>
    <row r="499" spans="3:17" x14ac:dyDescent="0.15">
      <c r="C499" s="8" t="str">
        <f t="shared" si="55"/>
        <v>被动技能25</v>
      </c>
      <c r="D499" s="8">
        <f t="shared" si="58"/>
        <v>13</v>
      </c>
      <c r="E499" s="8">
        <f t="shared" si="59"/>
        <v>14</v>
      </c>
      <c r="F499" s="8">
        <f t="shared" si="60"/>
        <v>25</v>
      </c>
      <c r="H499" t="str">
        <f t="shared" si="56"/>
        <v>被动技能25等级13</v>
      </c>
      <c r="I499" t="str">
        <f t="shared" si="57"/>
        <v>被动技能25等级14</v>
      </c>
      <c r="J499" s="1">
        <v>493</v>
      </c>
      <c r="K499" s="1">
        <f>VLOOKUP(H499,被动技能!$A:$E,5,FALSE)</f>
        <v>200493</v>
      </c>
      <c r="L499" s="1">
        <f>_xlfn.IFNA(VLOOKUP(I499,被动技能!$A:$E,5,FALSE),0)</f>
        <v>200494</v>
      </c>
      <c r="M499">
        <f t="shared" si="61"/>
        <v>39</v>
      </c>
      <c r="N499" s="1" t="s">
        <v>249</v>
      </c>
      <c r="O499" s="1">
        <f t="shared" si="62"/>
        <v>196</v>
      </c>
      <c r="P499" s="1" t="s">
        <v>250</v>
      </c>
      <c r="Q499" s="1" t="s">
        <v>250</v>
      </c>
    </row>
    <row r="500" spans="3:17" x14ac:dyDescent="0.15">
      <c r="C500" s="8" t="str">
        <f t="shared" si="55"/>
        <v>被动技能25</v>
      </c>
      <c r="D500" s="8">
        <f t="shared" si="58"/>
        <v>14</v>
      </c>
      <c r="E500" s="8">
        <f t="shared" si="59"/>
        <v>15</v>
      </c>
      <c r="F500" s="8">
        <f t="shared" si="60"/>
        <v>25</v>
      </c>
      <c r="H500" t="str">
        <f t="shared" si="56"/>
        <v>被动技能25等级14</v>
      </c>
      <c r="I500" t="str">
        <f t="shared" si="57"/>
        <v>被动技能25等级15</v>
      </c>
      <c r="J500" s="1">
        <v>494</v>
      </c>
      <c r="K500" s="1">
        <f>VLOOKUP(H500,被动技能!$A:$E,5,FALSE)</f>
        <v>200494</v>
      </c>
      <c r="L500" s="1">
        <f>_xlfn.IFNA(VLOOKUP(I500,被动技能!$A:$E,5,FALSE),0)</f>
        <v>200495</v>
      </c>
      <c r="M500">
        <f t="shared" si="61"/>
        <v>42</v>
      </c>
      <c r="N500" s="1" t="s">
        <v>249</v>
      </c>
      <c r="O500" s="1">
        <f t="shared" si="62"/>
        <v>197</v>
      </c>
      <c r="P500" s="1" t="s">
        <v>250</v>
      </c>
      <c r="Q500" s="1" t="s">
        <v>250</v>
      </c>
    </row>
    <row r="501" spans="3:17" x14ac:dyDescent="0.15">
      <c r="C501" s="8" t="str">
        <f t="shared" si="55"/>
        <v>被动技能25</v>
      </c>
      <c r="D501" s="8">
        <f t="shared" si="58"/>
        <v>15</v>
      </c>
      <c r="E501" s="8">
        <f t="shared" si="59"/>
        <v>16</v>
      </c>
      <c r="F501" s="8">
        <f t="shared" si="60"/>
        <v>25</v>
      </c>
      <c r="H501" t="str">
        <f t="shared" si="56"/>
        <v>被动技能25等级15</v>
      </c>
      <c r="I501" t="str">
        <f t="shared" si="57"/>
        <v>被动技能25等级16</v>
      </c>
      <c r="J501" s="1">
        <v>495</v>
      </c>
      <c r="K501" s="1">
        <f>VLOOKUP(H501,被动技能!$A:$E,5,FALSE)</f>
        <v>200495</v>
      </c>
      <c r="L501" s="1">
        <f>_xlfn.IFNA(VLOOKUP(I501,被动技能!$A:$E,5,FALSE),0)</f>
        <v>200496</v>
      </c>
      <c r="M501">
        <f t="shared" si="61"/>
        <v>45</v>
      </c>
      <c r="N501" s="1" t="s">
        <v>249</v>
      </c>
      <c r="O501" s="1">
        <f t="shared" si="62"/>
        <v>198</v>
      </c>
      <c r="P501" s="1" t="s">
        <v>250</v>
      </c>
      <c r="Q501" s="1" t="s">
        <v>250</v>
      </c>
    </row>
    <row r="502" spans="3:17" x14ac:dyDescent="0.15">
      <c r="C502" s="8" t="str">
        <f t="shared" si="55"/>
        <v>被动技能25</v>
      </c>
      <c r="D502" s="8">
        <f t="shared" si="58"/>
        <v>16</v>
      </c>
      <c r="E502" s="8">
        <f t="shared" si="59"/>
        <v>17</v>
      </c>
      <c r="F502" s="8">
        <f t="shared" si="60"/>
        <v>25</v>
      </c>
      <c r="H502" t="str">
        <f t="shared" si="56"/>
        <v>被动技能25等级16</v>
      </c>
      <c r="I502" t="str">
        <f t="shared" si="57"/>
        <v>被动技能25等级17</v>
      </c>
      <c r="J502" s="1">
        <v>496</v>
      </c>
      <c r="K502" s="1">
        <f>VLOOKUP(H502,被动技能!$A:$E,5,FALSE)</f>
        <v>200496</v>
      </c>
      <c r="L502" s="1">
        <f>_xlfn.IFNA(VLOOKUP(I502,被动技能!$A:$E,5,FALSE),0)</f>
        <v>200497</v>
      </c>
      <c r="M502">
        <f t="shared" si="61"/>
        <v>48</v>
      </c>
      <c r="N502" s="1" t="s">
        <v>249</v>
      </c>
      <c r="O502" s="1">
        <f t="shared" si="62"/>
        <v>100</v>
      </c>
      <c r="P502" s="1" t="s">
        <v>250</v>
      </c>
      <c r="Q502" s="1" t="s">
        <v>250</v>
      </c>
    </row>
    <row r="503" spans="3:17" x14ac:dyDescent="0.15">
      <c r="C503" s="8" t="str">
        <f t="shared" si="55"/>
        <v>被动技能25</v>
      </c>
      <c r="D503" s="8">
        <f t="shared" si="58"/>
        <v>17</v>
      </c>
      <c r="E503" s="8">
        <f t="shared" si="59"/>
        <v>18</v>
      </c>
      <c r="F503" s="8">
        <f t="shared" si="60"/>
        <v>25</v>
      </c>
      <c r="H503" t="str">
        <f t="shared" si="56"/>
        <v>被动技能25等级17</v>
      </c>
      <c r="I503" t="str">
        <f t="shared" si="57"/>
        <v>被动技能25等级18</v>
      </c>
      <c r="J503" s="1">
        <v>497</v>
      </c>
      <c r="K503" s="1">
        <f>VLOOKUP(H503,被动技能!$A:$E,5,FALSE)</f>
        <v>200497</v>
      </c>
      <c r="L503" s="1">
        <f>_xlfn.IFNA(VLOOKUP(I503,被动技能!$A:$E,5,FALSE),0)</f>
        <v>200498</v>
      </c>
      <c r="M503">
        <f t="shared" si="61"/>
        <v>51</v>
      </c>
      <c r="N503" s="1" t="s">
        <v>249</v>
      </c>
      <c r="O503" s="1">
        <f t="shared" si="62"/>
        <v>101</v>
      </c>
      <c r="P503" s="1" t="s">
        <v>250</v>
      </c>
      <c r="Q503" s="1" t="s">
        <v>250</v>
      </c>
    </row>
    <row r="504" spans="3:17" x14ac:dyDescent="0.15">
      <c r="C504" s="8" t="str">
        <f t="shared" si="55"/>
        <v>被动技能25</v>
      </c>
      <c r="D504" s="8">
        <f t="shared" si="58"/>
        <v>18</v>
      </c>
      <c r="E504" s="8">
        <f t="shared" si="59"/>
        <v>19</v>
      </c>
      <c r="F504" s="8">
        <f t="shared" si="60"/>
        <v>25</v>
      </c>
      <c r="H504" t="str">
        <f t="shared" si="56"/>
        <v>被动技能25等级18</v>
      </c>
      <c r="I504" t="str">
        <f t="shared" si="57"/>
        <v>被动技能25等级19</v>
      </c>
      <c r="J504" s="1">
        <v>498</v>
      </c>
      <c r="K504" s="1">
        <f>VLOOKUP(H504,被动技能!$A:$E,5,FALSE)</f>
        <v>200498</v>
      </c>
      <c r="L504" s="1">
        <f>_xlfn.IFNA(VLOOKUP(I504,被动技能!$A:$E,5,FALSE),0)</f>
        <v>200499</v>
      </c>
      <c r="M504">
        <f t="shared" si="61"/>
        <v>54</v>
      </c>
      <c r="N504" s="1" t="s">
        <v>249</v>
      </c>
      <c r="O504" s="1">
        <f t="shared" si="62"/>
        <v>102</v>
      </c>
      <c r="P504" s="1" t="s">
        <v>250</v>
      </c>
      <c r="Q504" s="1" t="s">
        <v>250</v>
      </c>
    </row>
    <row r="505" spans="3:17" x14ac:dyDescent="0.15">
      <c r="C505" s="8" t="str">
        <f t="shared" si="55"/>
        <v>被动技能25</v>
      </c>
      <c r="D505" s="8">
        <f t="shared" si="58"/>
        <v>19</v>
      </c>
      <c r="E505" s="8">
        <f t="shared" si="59"/>
        <v>20</v>
      </c>
      <c r="F505" s="8">
        <f t="shared" si="60"/>
        <v>25</v>
      </c>
      <c r="H505" t="str">
        <f t="shared" si="56"/>
        <v>被动技能25等级19</v>
      </c>
      <c r="I505" t="str">
        <f t="shared" si="57"/>
        <v>被动技能25等级20</v>
      </c>
      <c r="J505" s="1">
        <v>499</v>
      </c>
      <c r="K505" s="1">
        <f>VLOOKUP(H505,被动技能!$A:$E,5,FALSE)</f>
        <v>200499</v>
      </c>
      <c r="L505" s="1">
        <f>_xlfn.IFNA(VLOOKUP(I505,被动技能!$A:$E,5,FALSE),0)</f>
        <v>200500</v>
      </c>
      <c r="M505">
        <f t="shared" si="61"/>
        <v>57</v>
      </c>
      <c r="N505" s="1" t="s">
        <v>249</v>
      </c>
      <c r="O505" s="1">
        <f t="shared" si="62"/>
        <v>103</v>
      </c>
      <c r="P505" s="1" t="s">
        <v>250</v>
      </c>
      <c r="Q505" s="1" t="s">
        <v>250</v>
      </c>
    </row>
    <row r="506" spans="3:17" x14ac:dyDescent="0.15">
      <c r="C506" s="8" t="str">
        <f t="shared" si="55"/>
        <v>被动技能25</v>
      </c>
      <c r="D506" s="8">
        <f t="shared" si="58"/>
        <v>20</v>
      </c>
      <c r="E506" s="8">
        <f t="shared" si="59"/>
        <v>21</v>
      </c>
      <c r="F506" s="8">
        <f t="shared" si="60"/>
        <v>25</v>
      </c>
      <c r="H506" t="str">
        <f t="shared" si="56"/>
        <v>被动技能25等级20</v>
      </c>
      <c r="I506" t="str">
        <f t="shared" si="57"/>
        <v>被动技能25等级21</v>
      </c>
      <c r="J506" s="1">
        <v>500</v>
      </c>
      <c r="K506" s="1">
        <f>VLOOKUP(H506,被动技能!$A:$E,5,FALSE)</f>
        <v>200500</v>
      </c>
      <c r="L506" s="1">
        <f>_xlfn.IFNA(VLOOKUP(I506,被动技能!$A:$E,5,FALSE),0)</f>
        <v>0</v>
      </c>
      <c r="M506">
        <f t="shared" si="61"/>
        <v>60</v>
      </c>
      <c r="N506" s="1" t="s">
        <v>249</v>
      </c>
      <c r="O506" s="1">
        <f t="shared" si="62"/>
        <v>104</v>
      </c>
      <c r="P506" s="1" t="s">
        <v>250</v>
      </c>
      <c r="Q506" s="1" t="s">
        <v>250</v>
      </c>
    </row>
    <row r="507" spans="3:17" x14ac:dyDescent="0.15">
      <c r="C507" s="8" t="str">
        <f t="shared" si="55"/>
        <v>被动技能26</v>
      </c>
      <c r="D507" s="8">
        <f t="shared" si="58"/>
        <v>1</v>
      </c>
      <c r="E507" s="8">
        <f t="shared" si="59"/>
        <v>2</v>
      </c>
      <c r="F507" s="8">
        <f t="shared" si="60"/>
        <v>26</v>
      </c>
      <c r="H507" t="str">
        <f t="shared" si="56"/>
        <v>被动技能26等级1</v>
      </c>
      <c r="I507" t="str">
        <f t="shared" si="57"/>
        <v>被动技能26等级2</v>
      </c>
      <c r="J507" s="1">
        <v>501</v>
      </c>
      <c r="K507" s="1">
        <f>VLOOKUP(H507,被动技能!$A:$E,5,FALSE)</f>
        <v>200501</v>
      </c>
      <c r="L507" s="1">
        <f>_xlfn.IFNA(VLOOKUP(I507,被动技能!$A:$E,5,FALSE),0)</f>
        <v>200502</v>
      </c>
      <c r="M507">
        <f t="shared" si="61"/>
        <v>3</v>
      </c>
      <c r="N507" s="1" t="s">
        <v>249</v>
      </c>
      <c r="O507" s="1">
        <f t="shared" si="62"/>
        <v>105</v>
      </c>
      <c r="P507" s="1" t="s">
        <v>250</v>
      </c>
      <c r="Q507" s="1" t="s">
        <v>250</v>
      </c>
    </row>
    <row r="508" spans="3:17" x14ac:dyDescent="0.15">
      <c r="C508" s="8" t="str">
        <f t="shared" si="55"/>
        <v>被动技能26</v>
      </c>
      <c r="D508" s="8">
        <f t="shared" si="58"/>
        <v>2</v>
      </c>
      <c r="E508" s="8">
        <f t="shared" si="59"/>
        <v>3</v>
      </c>
      <c r="F508" s="8">
        <f t="shared" si="60"/>
        <v>26</v>
      </c>
      <c r="H508" t="str">
        <f t="shared" si="56"/>
        <v>被动技能26等级2</v>
      </c>
      <c r="I508" t="str">
        <f t="shared" si="57"/>
        <v>被动技能26等级3</v>
      </c>
      <c r="J508" s="1">
        <v>502</v>
      </c>
      <c r="K508" s="1">
        <f>VLOOKUP(H508,被动技能!$A:$E,5,FALSE)</f>
        <v>200502</v>
      </c>
      <c r="L508" s="1">
        <f>_xlfn.IFNA(VLOOKUP(I508,被动技能!$A:$E,5,FALSE),0)</f>
        <v>200503</v>
      </c>
      <c r="M508">
        <f t="shared" si="61"/>
        <v>6</v>
      </c>
      <c r="N508" s="1" t="s">
        <v>249</v>
      </c>
      <c r="O508" s="1">
        <f t="shared" si="62"/>
        <v>106</v>
      </c>
      <c r="P508" s="1" t="s">
        <v>250</v>
      </c>
      <c r="Q508" s="1" t="s">
        <v>250</v>
      </c>
    </row>
    <row r="509" spans="3:17" x14ac:dyDescent="0.15">
      <c r="C509" s="8" t="str">
        <f t="shared" si="55"/>
        <v>被动技能26</v>
      </c>
      <c r="D509" s="8">
        <f t="shared" si="58"/>
        <v>3</v>
      </c>
      <c r="E509" s="8">
        <f t="shared" si="59"/>
        <v>4</v>
      </c>
      <c r="F509" s="8">
        <f t="shared" si="60"/>
        <v>26</v>
      </c>
      <c r="H509" t="str">
        <f t="shared" si="56"/>
        <v>被动技能26等级3</v>
      </c>
      <c r="I509" t="str">
        <f t="shared" si="57"/>
        <v>被动技能26等级4</v>
      </c>
      <c r="J509" s="1">
        <v>503</v>
      </c>
      <c r="K509" s="1">
        <f>VLOOKUP(H509,被动技能!$A:$E,5,FALSE)</f>
        <v>200503</v>
      </c>
      <c r="L509" s="1">
        <f>_xlfn.IFNA(VLOOKUP(I509,被动技能!$A:$E,5,FALSE),0)</f>
        <v>200504</v>
      </c>
      <c r="M509">
        <f t="shared" si="61"/>
        <v>9</v>
      </c>
      <c r="N509" s="1" t="s">
        <v>249</v>
      </c>
      <c r="O509" s="1">
        <f t="shared" si="62"/>
        <v>107</v>
      </c>
      <c r="P509" s="1" t="s">
        <v>250</v>
      </c>
      <c r="Q509" s="1" t="s">
        <v>250</v>
      </c>
    </row>
    <row r="510" spans="3:17" x14ac:dyDescent="0.15">
      <c r="C510" s="8" t="str">
        <f t="shared" si="55"/>
        <v>被动技能26</v>
      </c>
      <c r="D510" s="8">
        <f t="shared" si="58"/>
        <v>4</v>
      </c>
      <c r="E510" s="8">
        <f t="shared" si="59"/>
        <v>5</v>
      </c>
      <c r="F510" s="8">
        <f t="shared" si="60"/>
        <v>26</v>
      </c>
      <c r="H510" t="str">
        <f t="shared" si="56"/>
        <v>被动技能26等级4</v>
      </c>
      <c r="I510" t="str">
        <f t="shared" si="57"/>
        <v>被动技能26等级5</v>
      </c>
      <c r="J510" s="1">
        <v>504</v>
      </c>
      <c r="K510" s="1">
        <f>VLOOKUP(H510,被动技能!$A:$E,5,FALSE)</f>
        <v>200504</v>
      </c>
      <c r="L510" s="1">
        <f>_xlfn.IFNA(VLOOKUP(I510,被动技能!$A:$E,5,FALSE),0)</f>
        <v>200505</v>
      </c>
      <c r="M510">
        <f t="shared" si="61"/>
        <v>12</v>
      </c>
      <c r="N510" s="1" t="s">
        <v>249</v>
      </c>
      <c r="O510" s="1">
        <f t="shared" si="62"/>
        <v>108</v>
      </c>
      <c r="P510" s="1" t="s">
        <v>250</v>
      </c>
      <c r="Q510" s="1" t="s">
        <v>250</v>
      </c>
    </row>
    <row r="511" spans="3:17" x14ac:dyDescent="0.15">
      <c r="C511" s="8" t="str">
        <f t="shared" si="55"/>
        <v>被动技能26</v>
      </c>
      <c r="D511" s="8">
        <f t="shared" si="58"/>
        <v>5</v>
      </c>
      <c r="E511" s="8">
        <f t="shared" si="59"/>
        <v>6</v>
      </c>
      <c r="F511" s="8">
        <f t="shared" si="60"/>
        <v>26</v>
      </c>
      <c r="H511" t="str">
        <f t="shared" si="56"/>
        <v>被动技能26等级5</v>
      </c>
      <c r="I511" t="str">
        <f t="shared" si="57"/>
        <v>被动技能26等级6</v>
      </c>
      <c r="J511" s="1">
        <v>505</v>
      </c>
      <c r="K511" s="1">
        <f>VLOOKUP(H511,被动技能!$A:$E,5,FALSE)</f>
        <v>200505</v>
      </c>
      <c r="L511" s="1">
        <f>_xlfn.IFNA(VLOOKUP(I511,被动技能!$A:$E,5,FALSE),0)</f>
        <v>200506</v>
      </c>
      <c r="M511">
        <f t="shared" si="61"/>
        <v>15</v>
      </c>
      <c r="N511" s="1" t="s">
        <v>249</v>
      </c>
      <c r="O511" s="1">
        <f t="shared" si="62"/>
        <v>109</v>
      </c>
      <c r="P511" s="1" t="s">
        <v>250</v>
      </c>
      <c r="Q511" s="1" t="s">
        <v>250</v>
      </c>
    </row>
    <row r="512" spans="3:17" x14ac:dyDescent="0.15">
      <c r="C512" s="8" t="str">
        <f t="shared" si="55"/>
        <v>被动技能26</v>
      </c>
      <c r="D512" s="8">
        <f t="shared" si="58"/>
        <v>6</v>
      </c>
      <c r="E512" s="8">
        <f t="shared" si="59"/>
        <v>7</v>
      </c>
      <c r="F512" s="8">
        <f t="shared" si="60"/>
        <v>26</v>
      </c>
      <c r="H512" t="str">
        <f t="shared" si="56"/>
        <v>被动技能26等级6</v>
      </c>
      <c r="I512" t="str">
        <f t="shared" si="57"/>
        <v>被动技能26等级7</v>
      </c>
      <c r="J512" s="1">
        <v>506</v>
      </c>
      <c r="K512" s="1">
        <f>VLOOKUP(H512,被动技能!$A:$E,5,FALSE)</f>
        <v>200506</v>
      </c>
      <c r="L512" s="1">
        <f>_xlfn.IFNA(VLOOKUP(I512,被动技能!$A:$E,5,FALSE),0)</f>
        <v>200507</v>
      </c>
      <c r="M512">
        <f t="shared" si="61"/>
        <v>18</v>
      </c>
      <c r="N512" s="1" t="s">
        <v>249</v>
      </c>
      <c r="O512" s="1">
        <f t="shared" si="62"/>
        <v>110</v>
      </c>
      <c r="P512" s="1" t="s">
        <v>250</v>
      </c>
      <c r="Q512" s="1" t="s">
        <v>250</v>
      </c>
    </row>
    <row r="513" spans="3:17" x14ac:dyDescent="0.15">
      <c r="C513" s="8" t="str">
        <f t="shared" si="55"/>
        <v>被动技能26</v>
      </c>
      <c r="D513" s="8">
        <f t="shared" si="58"/>
        <v>7</v>
      </c>
      <c r="E513" s="8">
        <f t="shared" si="59"/>
        <v>8</v>
      </c>
      <c r="F513" s="8">
        <f t="shared" si="60"/>
        <v>26</v>
      </c>
      <c r="H513" t="str">
        <f t="shared" si="56"/>
        <v>被动技能26等级7</v>
      </c>
      <c r="I513" t="str">
        <f t="shared" si="57"/>
        <v>被动技能26等级8</v>
      </c>
      <c r="J513" s="1">
        <v>507</v>
      </c>
      <c r="K513" s="1">
        <f>VLOOKUP(H513,被动技能!$A:$E,5,FALSE)</f>
        <v>200507</v>
      </c>
      <c r="L513" s="1">
        <f>_xlfn.IFNA(VLOOKUP(I513,被动技能!$A:$E,5,FALSE),0)</f>
        <v>200508</v>
      </c>
      <c r="M513">
        <f t="shared" si="61"/>
        <v>21</v>
      </c>
      <c r="N513" s="1" t="s">
        <v>249</v>
      </c>
      <c r="O513" s="1">
        <f t="shared" si="62"/>
        <v>111</v>
      </c>
      <c r="P513" s="1" t="s">
        <v>250</v>
      </c>
      <c r="Q513" s="1" t="s">
        <v>250</v>
      </c>
    </row>
    <row r="514" spans="3:17" x14ac:dyDescent="0.15">
      <c r="C514" s="8" t="str">
        <f t="shared" si="55"/>
        <v>被动技能26</v>
      </c>
      <c r="D514" s="8">
        <f t="shared" si="58"/>
        <v>8</v>
      </c>
      <c r="E514" s="8">
        <f t="shared" si="59"/>
        <v>9</v>
      </c>
      <c r="F514" s="8">
        <f t="shared" si="60"/>
        <v>26</v>
      </c>
      <c r="H514" t="str">
        <f t="shared" si="56"/>
        <v>被动技能26等级8</v>
      </c>
      <c r="I514" t="str">
        <f t="shared" si="57"/>
        <v>被动技能26等级9</v>
      </c>
      <c r="J514" s="1">
        <v>508</v>
      </c>
      <c r="K514" s="1">
        <f>VLOOKUP(H514,被动技能!$A:$E,5,FALSE)</f>
        <v>200508</v>
      </c>
      <c r="L514" s="1">
        <f>_xlfn.IFNA(VLOOKUP(I514,被动技能!$A:$E,5,FALSE),0)</f>
        <v>200509</v>
      </c>
      <c r="M514">
        <f t="shared" si="61"/>
        <v>24</v>
      </c>
      <c r="N514" s="1" t="s">
        <v>249</v>
      </c>
      <c r="O514" s="1">
        <f t="shared" si="62"/>
        <v>112</v>
      </c>
      <c r="P514" s="1" t="s">
        <v>250</v>
      </c>
      <c r="Q514" s="1" t="s">
        <v>250</v>
      </c>
    </row>
    <row r="515" spans="3:17" x14ac:dyDescent="0.15">
      <c r="C515" s="8" t="str">
        <f t="shared" si="55"/>
        <v>被动技能26</v>
      </c>
      <c r="D515" s="8">
        <f t="shared" si="58"/>
        <v>9</v>
      </c>
      <c r="E515" s="8">
        <f t="shared" si="59"/>
        <v>10</v>
      </c>
      <c r="F515" s="8">
        <f t="shared" si="60"/>
        <v>26</v>
      </c>
      <c r="H515" t="str">
        <f t="shared" si="56"/>
        <v>被动技能26等级9</v>
      </c>
      <c r="I515" t="str">
        <f t="shared" si="57"/>
        <v>被动技能26等级10</v>
      </c>
      <c r="J515" s="1">
        <v>509</v>
      </c>
      <c r="K515" s="1">
        <f>VLOOKUP(H515,被动技能!$A:$E,5,FALSE)</f>
        <v>200509</v>
      </c>
      <c r="L515" s="1">
        <f>_xlfn.IFNA(VLOOKUP(I515,被动技能!$A:$E,5,FALSE),0)</f>
        <v>200510</v>
      </c>
      <c r="M515">
        <f t="shared" si="61"/>
        <v>27</v>
      </c>
      <c r="N515" s="1" t="s">
        <v>249</v>
      </c>
      <c r="O515" s="1">
        <f t="shared" si="62"/>
        <v>113</v>
      </c>
      <c r="P515" s="1" t="s">
        <v>250</v>
      </c>
      <c r="Q515" s="1" t="s">
        <v>250</v>
      </c>
    </row>
    <row r="516" spans="3:17" x14ac:dyDescent="0.15">
      <c r="C516" s="8" t="str">
        <f t="shared" si="55"/>
        <v>被动技能26</v>
      </c>
      <c r="D516" s="8">
        <f t="shared" si="58"/>
        <v>10</v>
      </c>
      <c r="E516" s="8">
        <f t="shared" si="59"/>
        <v>11</v>
      </c>
      <c r="F516" s="8">
        <f t="shared" si="60"/>
        <v>26</v>
      </c>
      <c r="H516" t="str">
        <f t="shared" si="56"/>
        <v>被动技能26等级10</v>
      </c>
      <c r="I516" t="str">
        <f t="shared" si="57"/>
        <v>被动技能26等级11</v>
      </c>
      <c r="J516" s="1">
        <v>510</v>
      </c>
      <c r="K516" s="1">
        <f>VLOOKUP(H516,被动技能!$A:$E,5,FALSE)</f>
        <v>200510</v>
      </c>
      <c r="L516" s="1">
        <f>_xlfn.IFNA(VLOOKUP(I516,被动技能!$A:$E,5,FALSE),0)</f>
        <v>200511</v>
      </c>
      <c r="M516">
        <f t="shared" si="61"/>
        <v>30</v>
      </c>
      <c r="N516" s="1" t="s">
        <v>249</v>
      </c>
      <c r="O516" s="1">
        <f t="shared" si="62"/>
        <v>114</v>
      </c>
      <c r="P516" s="1" t="s">
        <v>250</v>
      </c>
      <c r="Q516" s="1" t="s">
        <v>250</v>
      </c>
    </row>
    <row r="517" spans="3:17" x14ac:dyDescent="0.15">
      <c r="C517" s="8" t="str">
        <f t="shared" si="55"/>
        <v>被动技能26</v>
      </c>
      <c r="D517" s="8">
        <f t="shared" si="58"/>
        <v>11</v>
      </c>
      <c r="E517" s="8">
        <f t="shared" si="59"/>
        <v>12</v>
      </c>
      <c r="F517" s="8">
        <f t="shared" si="60"/>
        <v>26</v>
      </c>
      <c r="H517" t="str">
        <f t="shared" si="56"/>
        <v>被动技能26等级11</v>
      </c>
      <c r="I517" t="str">
        <f t="shared" si="57"/>
        <v>被动技能26等级12</v>
      </c>
      <c r="J517" s="1">
        <v>511</v>
      </c>
      <c r="K517" s="1">
        <f>VLOOKUP(H517,被动技能!$A:$E,5,FALSE)</f>
        <v>200511</v>
      </c>
      <c r="L517" s="1">
        <f>_xlfn.IFNA(VLOOKUP(I517,被动技能!$A:$E,5,FALSE),0)</f>
        <v>200512</v>
      </c>
      <c r="M517">
        <f t="shared" si="61"/>
        <v>33</v>
      </c>
      <c r="N517" s="1" t="s">
        <v>249</v>
      </c>
      <c r="O517" s="1">
        <f t="shared" si="62"/>
        <v>115</v>
      </c>
      <c r="P517" s="1" t="s">
        <v>250</v>
      </c>
      <c r="Q517" s="1" t="s">
        <v>250</v>
      </c>
    </row>
    <row r="518" spans="3:17" x14ac:dyDescent="0.15">
      <c r="C518" s="8" t="str">
        <f t="shared" si="55"/>
        <v>被动技能26</v>
      </c>
      <c r="D518" s="8">
        <f t="shared" si="58"/>
        <v>12</v>
      </c>
      <c r="E518" s="8">
        <f t="shared" si="59"/>
        <v>13</v>
      </c>
      <c r="F518" s="8">
        <f t="shared" si="60"/>
        <v>26</v>
      </c>
      <c r="H518" t="str">
        <f t="shared" si="56"/>
        <v>被动技能26等级12</v>
      </c>
      <c r="I518" t="str">
        <f t="shared" si="57"/>
        <v>被动技能26等级13</v>
      </c>
      <c r="J518" s="1">
        <v>512</v>
      </c>
      <c r="K518" s="1">
        <f>VLOOKUP(H518,被动技能!$A:$E,5,FALSE)</f>
        <v>200512</v>
      </c>
      <c r="L518" s="1">
        <f>_xlfn.IFNA(VLOOKUP(I518,被动技能!$A:$E,5,FALSE),0)</f>
        <v>200513</v>
      </c>
      <c r="M518">
        <f t="shared" si="61"/>
        <v>36</v>
      </c>
      <c r="N518" s="1" t="s">
        <v>249</v>
      </c>
      <c r="O518" s="1">
        <f t="shared" si="62"/>
        <v>116</v>
      </c>
      <c r="P518" s="1" t="s">
        <v>250</v>
      </c>
      <c r="Q518" s="1" t="s">
        <v>250</v>
      </c>
    </row>
    <row r="519" spans="3:17" x14ac:dyDescent="0.15">
      <c r="C519" s="8" t="str">
        <f t="shared" si="55"/>
        <v>被动技能26</v>
      </c>
      <c r="D519" s="8">
        <f t="shared" si="58"/>
        <v>13</v>
      </c>
      <c r="E519" s="8">
        <f t="shared" si="59"/>
        <v>14</v>
      </c>
      <c r="F519" s="8">
        <f t="shared" si="60"/>
        <v>26</v>
      </c>
      <c r="H519" t="str">
        <f t="shared" si="56"/>
        <v>被动技能26等级13</v>
      </c>
      <c r="I519" t="str">
        <f t="shared" si="57"/>
        <v>被动技能26等级14</v>
      </c>
      <c r="J519" s="1">
        <v>513</v>
      </c>
      <c r="K519" s="1">
        <f>VLOOKUP(H519,被动技能!$A:$E,5,FALSE)</f>
        <v>200513</v>
      </c>
      <c r="L519" s="1">
        <f>_xlfn.IFNA(VLOOKUP(I519,被动技能!$A:$E,5,FALSE),0)</f>
        <v>200514</v>
      </c>
      <c r="M519">
        <f t="shared" si="61"/>
        <v>39</v>
      </c>
      <c r="N519" s="1" t="s">
        <v>249</v>
      </c>
      <c r="O519" s="1">
        <f t="shared" si="62"/>
        <v>117</v>
      </c>
      <c r="P519" s="1" t="s">
        <v>250</v>
      </c>
      <c r="Q519" s="1" t="s">
        <v>250</v>
      </c>
    </row>
    <row r="520" spans="3:17" x14ac:dyDescent="0.15">
      <c r="C520" s="8" t="str">
        <f t="shared" ref="C520:C583" si="63">C$4&amp;F520</f>
        <v>被动技能26</v>
      </c>
      <c r="D520" s="8">
        <f t="shared" si="58"/>
        <v>14</v>
      </c>
      <c r="E520" s="8">
        <f t="shared" si="59"/>
        <v>15</v>
      </c>
      <c r="F520" s="8">
        <f t="shared" si="60"/>
        <v>26</v>
      </c>
      <c r="H520" t="str">
        <f t="shared" ref="H520:H583" si="64">$C520&amp;D$6&amp;D520</f>
        <v>被动技能26等级14</v>
      </c>
      <c r="I520" t="str">
        <f t="shared" ref="I520:I583" si="65">$C520&amp;E$6&amp;E520</f>
        <v>被动技能26等级15</v>
      </c>
      <c r="J520" s="1">
        <v>514</v>
      </c>
      <c r="K520" s="1">
        <f>VLOOKUP(H520,被动技能!$A:$E,5,FALSE)</f>
        <v>200514</v>
      </c>
      <c r="L520" s="1">
        <f>_xlfn.IFNA(VLOOKUP(I520,被动技能!$A:$E,5,FALSE),0)</f>
        <v>200515</v>
      </c>
      <c r="M520">
        <f t="shared" si="61"/>
        <v>42</v>
      </c>
      <c r="N520" s="1" t="s">
        <v>249</v>
      </c>
      <c r="O520" s="1">
        <f t="shared" si="62"/>
        <v>118</v>
      </c>
      <c r="P520" s="1" t="s">
        <v>250</v>
      </c>
      <c r="Q520" s="1" t="s">
        <v>250</v>
      </c>
    </row>
    <row r="521" spans="3:17" x14ac:dyDescent="0.15">
      <c r="C521" s="8" t="str">
        <f t="shared" si="63"/>
        <v>被动技能26</v>
      </c>
      <c r="D521" s="8">
        <f t="shared" ref="D521:D584" si="66">IF(D520=D$5,1,D520+1)</f>
        <v>15</v>
      </c>
      <c r="E521" s="8">
        <f t="shared" ref="E521:E584" si="67">IF(E520=E$5,2,E520+1)</f>
        <v>16</v>
      </c>
      <c r="F521" s="8">
        <f t="shared" ref="F521:F584" si="68">IF(D521=1,F520+1,F520)</f>
        <v>26</v>
      </c>
      <c r="H521" t="str">
        <f t="shared" si="64"/>
        <v>被动技能26等级15</v>
      </c>
      <c r="I521" t="str">
        <f t="shared" si="65"/>
        <v>被动技能26等级16</v>
      </c>
      <c r="J521" s="1">
        <v>515</v>
      </c>
      <c r="K521" s="1">
        <f>VLOOKUP(H521,被动技能!$A:$E,5,FALSE)</f>
        <v>200515</v>
      </c>
      <c r="L521" s="1">
        <f>_xlfn.IFNA(VLOOKUP(I521,被动技能!$A:$E,5,FALSE),0)</f>
        <v>200516</v>
      </c>
      <c r="M521">
        <f t="shared" si="61"/>
        <v>45</v>
      </c>
      <c r="N521" s="1" t="s">
        <v>249</v>
      </c>
      <c r="O521" s="1">
        <f t="shared" si="62"/>
        <v>119</v>
      </c>
      <c r="P521" s="1" t="s">
        <v>250</v>
      </c>
      <c r="Q521" s="1" t="s">
        <v>250</v>
      </c>
    </row>
    <row r="522" spans="3:17" x14ac:dyDescent="0.15">
      <c r="C522" s="8" t="str">
        <f t="shared" si="63"/>
        <v>被动技能26</v>
      </c>
      <c r="D522" s="8">
        <f t="shared" si="66"/>
        <v>16</v>
      </c>
      <c r="E522" s="8">
        <f t="shared" si="67"/>
        <v>17</v>
      </c>
      <c r="F522" s="8">
        <f t="shared" si="68"/>
        <v>26</v>
      </c>
      <c r="H522" t="str">
        <f t="shared" si="64"/>
        <v>被动技能26等级16</v>
      </c>
      <c r="I522" t="str">
        <f t="shared" si="65"/>
        <v>被动技能26等级17</v>
      </c>
      <c r="J522" s="1">
        <v>516</v>
      </c>
      <c r="K522" s="1">
        <f>VLOOKUP(H522,被动技能!$A:$E,5,FALSE)</f>
        <v>200516</v>
      </c>
      <c r="L522" s="1">
        <f>_xlfn.IFNA(VLOOKUP(I522,被动技能!$A:$E,5,FALSE),0)</f>
        <v>200517</v>
      </c>
      <c r="M522">
        <f t="shared" si="61"/>
        <v>48</v>
      </c>
      <c r="N522" s="1" t="s">
        <v>249</v>
      </c>
      <c r="O522" s="1">
        <f t="shared" si="62"/>
        <v>120</v>
      </c>
      <c r="P522" s="1" t="s">
        <v>250</v>
      </c>
      <c r="Q522" s="1" t="s">
        <v>250</v>
      </c>
    </row>
    <row r="523" spans="3:17" x14ac:dyDescent="0.15">
      <c r="C523" s="8" t="str">
        <f t="shared" si="63"/>
        <v>被动技能26</v>
      </c>
      <c r="D523" s="8">
        <f t="shared" si="66"/>
        <v>17</v>
      </c>
      <c r="E523" s="8">
        <f t="shared" si="67"/>
        <v>18</v>
      </c>
      <c r="F523" s="8">
        <f t="shared" si="68"/>
        <v>26</v>
      </c>
      <c r="H523" t="str">
        <f t="shared" si="64"/>
        <v>被动技能26等级17</v>
      </c>
      <c r="I523" t="str">
        <f t="shared" si="65"/>
        <v>被动技能26等级18</v>
      </c>
      <c r="J523" s="1">
        <v>517</v>
      </c>
      <c r="K523" s="1">
        <f>VLOOKUP(H523,被动技能!$A:$E,5,FALSE)</f>
        <v>200517</v>
      </c>
      <c r="L523" s="1">
        <f>_xlfn.IFNA(VLOOKUP(I523,被动技能!$A:$E,5,FALSE),0)</f>
        <v>200518</v>
      </c>
      <c r="M523">
        <f t="shared" si="61"/>
        <v>51</v>
      </c>
      <c r="N523" s="1" t="s">
        <v>249</v>
      </c>
      <c r="O523" s="1">
        <f t="shared" si="62"/>
        <v>121</v>
      </c>
      <c r="P523" s="1" t="s">
        <v>250</v>
      </c>
      <c r="Q523" s="1" t="s">
        <v>250</v>
      </c>
    </row>
    <row r="524" spans="3:17" x14ac:dyDescent="0.15">
      <c r="C524" s="8" t="str">
        <f t="shared" si="63"/>
        <v>被动技能26</v>
      </c>
      <c r="D524" s="8">
        <f t="shared" si="66"/>
        <v>18</v>
      </c>
      <c r="E524" s="8">
        <f t="shared" si="67"/>
        <v>19</v>
      </c>
      <c r="F524" s="8">
        <f t="shared" si="68"/>
        <v>26</v>
      </c>
      <c r="H524" t="str">
        <f t="shared" si="64"/>
        <v>被动技能26等级18</v>
      </c>
      <c r="I524" t="str">
        <f t="shared" si="65"/>
        <v>被动技能26等级19</v>
      </c>
      <c r="J524" s="1">
        <v>518</v>
      </c>
      <c r="K524" s="1">
        <f>VLOOKUP(H524,被动技能!$A:$E,5,FALSE)</f>
        <v>200518</v>
      </c>
      <c r="L524" s="1">
        <f>_xlfn.IFNA(VLOOKUP(I524,被动技能!$A:$E,5,FALSE),0)</f>
        <v>200519</v>
      </c>
      <c r="M524">
        <f t="shared" si="61"/>
        <v>54</v>
      </c>
      <c r="N524" s="1" t="s">
        <v>249</v>
      </c>
      <c r="O524" s="1">
        <f t="shared" si="62"/>
        <v>122</v>
      </c>
      <c r="P524" s="1" t="s">
        <v>250</v>
      </c>
      <c r="Q524" s="1" t="s">
        <v>250</v>
      </c>
    </row>
    <row r="525" spans="3:17" x14ac:dyDescent="0.15">
      <c r="C525" s="8" t="str">
        <f t="shared" si="63"/>
        <v>被动技能26</v>
      </c>
      <c r="D525" s="8">
        <f t="shared" si="66"/>
        <v>19</v>
      </c>
      <c r="E525" s="8">
        <f t="shared" si="67"/>
        <v>20</v>
      </c>
      <c r="F525" s="8">
        <f t="shared" si="68"/>
        <v>26</v>
      </c>
      <c r="H525" t="str">
        <f t="shared" si="64"/>
        <v>被动技能26等级19</v>
      </c>
      <c r="I525" t="str">
        <f t="shared" si="65"/>
        <v>被动技能26等级20</v>
      </c>
      <c r="J525" s="1">
        <v>519</v>
      </c>
      <c r="K525" s="1">
        <f>VLOOKUP(H525,被动技能!$A:$E,5,FALSE)</f>
        <v>200519</v>
      </c>
      <c r="L525" s="1">
        <f>_xlfn.IFNA(VLOOKUP(I525,被动技能!$A:$E,5,FALSE),0)</f>
        <v>200520</v>
      </c>
      <c r="M525">
        <f t="shared" si="61"/>
        <v>57</v>
      </c>
      <c r="N525" s="1" t="s">
        <v>249</v>
      </c>
      <c r="O525" s="1">
        <f t="shared" si="62"/>
        <v>123</v>
      </c>
      <c r="P525" s="1" t="s">
        <v>250</v>
      </c>
      <c r="Q525" s="1" t="s">
        <v>250</v>
      </c>
    </row>
    <row r="526" spans="3:17" x14ac:dyDescent="0.15">
      <c r="C526" s="8" t="str">
        <f t="shared" si="63"/>
        <v>被动技能26</v>
      </c>
      <c r="D526" s="8">
        <f t="shared" si="66"/>
        <v>20</v>
      </c>
      <c r="E526" s="8">
        <f t="shared" si="67"/>
        <v>21</v>
      </c>
      <c r="F526" s="8">
        <f t="shared" si="68"/>
        <v>26</v>
      </c>
      <c r="H526" t="str">
        <f t="shared" si="64"/>
        <v>被动技能26等级20</v>
      </c>
      <c r="I526" t="str">
        <f t="shared" si="65"/>
        <v>被动技能26等级21</v>
      </c>
      <c r="J526" s="1">
        <v>520</v>
      </c>
      <c r="K526" s="1">
        <f>VLOOKUP(H526,被动技能!$A:$E,5,FALSE)</f>
        <v>200520</v>
      </c>
      <c r="L526" s="1">
        <f>_xlfn.IFNA(VLOOKUP(I526,被动技能!$A:$E,5,FALSE),0)</f>
        <v>0</v>
      </c>
      <c r="M526">
        <f t="shared" si="61"/>
        <v>60</v>
      </c>
      <c r="N526" s="1" t="s">
        <v>249</v>
      </c>
      <c r="O526" s="1">
        <f t="shared" si="62"/>
        <v>124</v>
      </c>
      <c r="P526" s="1" t="s">
        <v>250</v>
      </c>
      <c r="Q526" s="1" t="s">
        <v>250</v>
      </c>
    </row>
    <row r="527" spans="3:17" x14ac:dyDescent="0.15">
      <c r="C527" s="8" t="str">
        <f t="shared" si="63"/>
        <v>被动技能27</v>
      </c>
      <c r="D527" s="8">
        <f t="shared" si="66"/>
        <v>1</v>
      </c>
      <c r="E527" s="8">
        <f t="shared" si="67"/>
        <v>2</v>
      </c>
      <c r="F527" s="8">
        <f t="shared" si="68"/>
        <v>27</v>
      </c>
      <c r="H527" t="str">
        <f t="shared" si="64"/>
        <v>被动技能27等级1</v>
      </c>
      <c r="I527" t="str">
        <f t="shared" si="65"/>
        <v>被动技能27等级2</v>
      </c>
      <c r="J527" s="1">
        <v>521</v>
      </c>
      <c r="K527" s="1">
        <f>VLOOKUP(H527,被动技能!$A:$E,5,FALSE)</f>
        <v>200521</v>
      </c>
      <c r="L527" s="1">
        <f>_xlfn.IFNA(VLOOKUP(I527,被动技能!$A:$E,5,FALSE),0)</f>
        <v>200522</v>
      </c>
      <c r="M527">
        <f t="shared" si="61"/>
        <v>3</v>
      </c>
      <c r="N527" s="1" t="s">
        <v>249</v>
      </c>
      <c r="O527" s="1">
        <f t="shared" si="62"/>
        <v>125</v>
      </c>
      <c r="P527" s="1" t="s">
        <v>250</v>
      </c>
      <c r="Q527" s="1" t="s">
        <v>250</v>
      </c>
    </row>
    <row r="528" spans="3:17" x14ac:dyDescent="0.15">
      <c r="C528" s="8" t="str">
        <f t="shared" si="63"/>
        <v>被动技能27</v>
      </c>
      <c r="D528" s="8">
        <f t="shared" si="66"/>
        <v>2</v>
      </c>
      <c r="E528" s="8">
        <f t="shared" si="67"/>
        <v>3</v>
      </c>
      <c r="F528" s="8">
        <f t="shared" si="68"/>
        <v>27</v>
      </c>
      <c r="H528" t="str">
        <f t="shared" si="64"/>
        <v>被动技能27等级2</v>
      </c>
      <c r="I528" t="str">
        <f t="shared" si="65"/>
        <v>被动技能27等级3</v>
      </c>
      <c r="J528" s="1">
        <v>522</v>
      </c>
      <c r="K528" s="1">
        <f>VLOOKUP(H528,被动技能!$A:$E,5,FALSE)</f>
        <v>200522</v>
      </c>
      <c r="L528" s="1">
        <f>_xlfn.IFNA(VLOOKUP(I528,被动技能!$A:$E,5,FALSE),0)</f>
        <v>200523</v>
      </c>
      <c r="M528">
        <f t="shared" si="61"/>
        <v>6</v>
      </c>
      <c r="N528" s="1" t="s">
        <v>249</v>
      </c>
      <c r="O528" s="1">
        <f t="shared" si="62"/>
        <v>126</v>
      </c>
      <c r="P528" s="1" t="s">
        <v>250</v>
      </c>
      <c r="Q528" s="1" t="s">
        <v>250</v>
      </c>
    </row>
    <row r="529" spans="3:17" x14ac:dyDescent="0.15">
      <c r="C529" s="8" t="str">
        <f t="shared" si="63"/>
        <v>被动技能27</v>
      </c>
      <c r="D529" s="8">
        <f t="shared" si="66"/>
        <v>3</v>
      </c>
      <c r="E529" s="8">
        <f t="shared" si="67"/>
        <v>4</v>
      </c>
      <c r="F529" s="8">
        <f t="shared" si="68"/>
        <v>27</v>
      </c>
      <c r="H529" t="str">
        <f t="shared" si="64"/>
        <v>被动技能27等级3</v>
      </c>
      <c r="I529" t="str">
        <f t="shared" si="65"/>
        <v>被动技能27等级4</v>
      </c>
      <c r="J529" s="1">
        <v>523</v>
      </c>
      <c r="K529" s="1">
        <f>VLOOKUP(H529,被动技能!$A:$E,5,FALSE)</f>
        <v>200523</v>
      </c>
      <c r="L529" s="1">
        <f>_xlfn.IFNA(VLOOKUP(I529,被动技能!$A:$E,5,FALSE),0)</f>
        <v>200524</v>
      </c>
      <c r="M529">
        <f t="shared" si="61"/>
        <v>9</v>
      </c>
      <c r="N529" s="1" t="s">
        <v>249</v>
      </c>
      <c r="O529" s="1">
        <f t="shared" si="62"/>
        <v>127</v>
      </c>
      <c r="P529" s="1" t="s">
        <v>250</v>
      </c>
      <c r="Q529" s="1" t="s">
        <v>250</v>
      </c>
    </row>
    <row r="530" spans="3:17" x14ac:dyDescent="0.15">
      <c r="C530" s="8" t="str">
        <f t="shared" si="63"/>
        <v>被动技能27</v>
      </c>
      <c r="D530" s="8">
        <f t="shared" si="66"/>
        <v>4</v>
      </c>
      <c r="E530" s="8">
        <f t="shared" si="67"/>
        <v>5</v>
      </c>
      <c r="F530" s="8">
        <f t="shared" si="68"/>
        <v>27</v>
      </c>
      <c r="H530" t="str">
        <f t="shared" si="64"/>
        <v>被动技能27等级4</v>
      </c>
      <c r="I530" t="str">
        <f t="shared" si="65"/>
        <v>被动技能27等级5</v>
      </c>
      <c r="J530" s="1">
        <v>524</v>
      </c>
      <c r="K530" s="1">
        <f>VLOOKUP(H530,被动技能!$A:$E,5,FALSE)</f>
        <v>200524</v>
      </c>
      <c r="L530" s="1">
        <f>_xlfn.IFNA(VLOOKUP(I530,被动技能!$A:$E,5,FALSE),0)</f>
        <v>200525</v>
      </c>
      <c r="M530">
        <f t="shared" si="61"/>
        <v>12</v>
      </c>
      <c r="N530" s="1" t="s">
        <v>249</v>
      </c>
      <c r="O530" s="1">
        <f t="shared" si="62"/>
        <v>128</v>
      </c>
      <c r="P530" s="1" t="s">
        <v>250</v>
      </c>
      <c r="Q530" s="1" t="s">
        <v>250</v>
      </c>
    </row>
    <row r="531" spans="3:17" x14ac:dyDescent="0.15">
      <c r="C531" s="8" t="str">
        <f t="shared" si="63"/>
        <v>被动技能27</v>
      </c>
      <c r="D531" s="8">
        <f t="shared" si="66"/>
        <v>5</v>
      </c>
      <c r="E531" s="8">
        <f t="shared" si="67"/>
        <v>6</v>
      </c>
      <c r="F531" s="8">
        <f t="shared" si="68"/>
        <v>27</v>
      </c>
      <c r="H531" t="str">
        <f t="shared" si="64"/>
        <v>被动技能27等级5</v>
      </c>
      <c r="I531" t="str">
        <f t="shared" si="65"/>
        <v>被动技能27等级6</v>
      </c>
      <c r="J531" s="1">
        <v>525</v>
      </c>
      <c r="K531" s="1">
        <f>VLOOKUP(H531,被动技能!$A:$E,5,FALSE)</f>
        <v>200525</v>
      </c>
      <c r="L531" s="1">
        <f>_xlfn.IFNA(VLOOKUP(I531,被动技能!$A:$E,5,FALSE),0)</f>
        <v>200526</v>
      </c>
      <c r="M531">
        <f t="shared" si="61"/>
        <v>15</v>
      </c>
      <c r="N531" s="1" t="s">
        <v>249</v>
      </c>
      <c r="O531" s="1">
        <f t="shared" si="62"/>
        <v>129</v>
      </c>
      <c r="P531" s="1" t="s">
        <v>250</v>
      </c>
      <c r="Q531" s="1" t="s">
        <v>250</v>
      </c>
    </row>
    <row r="532" spans="3:17" x14ac:dyDescent="0.15">
      <c r="C532" s="8" t="str">
        <f t="shared" si="63"/>
        <v>被动技能27</v>
      </c>
      <c r="D532" s="8">
        <f t="shared" si="66"/>
        <v>6</v>
      </c>
      <c r="E532" s="8">
        <f t="shared" si="67"/>
        <v>7</v>
      </c>
      <c r="F532" s="8">
        <f t="shared" si="68"/>
        <v>27</v>
      </c>
      <c r="H532" t="str">
        <f t="shared" si="64"/>
        <v>被动技能27等级6</v>
      </c>
      <c r="I532" t="str">
        <f t="shared" si="65"/>
        <v>被动技能27等级7</v>
      </c>
      <c r="J532" s="1">
        <v>526</v>
      </c>
      <c r="K532" s="1">
        <f>VLOOKUP(H532,被动技能!$A:$E,5,FALSE)</f>
        <v>200526</v>
      </c>
      <c r="L532" s="1">
        <f>_xlfn.IFNA(VLOOKUP(I532,被动技能!$A:$E,5,FALSE),0)</f>
        <v>200527</v>
      </c>
      <c r="M532">
        <f t="shared" si="61"/>
        <v>18</v>
      </c>
      <c r="N532" s="1" t="s">
        <v>249</v>
      </c>
      <c r="O532" s="1">
        <f t="shared" si="62"/>
        <v>130</v>
      </c>
      <c r="P532" s="1" t="s">
        <v>250</v>
      </c>
      <c r="Q532" s="1" t="s">
        <v>250</v>
      </c>
    </row>
    <row r="533" spans="3:17" x14ac:dyDescent="0.15">
      <c r="C533" s="8" t="str">
        <f t="shared" si="63"/>
        <v>被动技能27</v>
      </c>
      <c r="D533" s="8">
        <f t="shared" si="66"/>
        <v>7</v>
      </c>
      <c r="E533" s="8">
        <f t="shared" si="67"/>
        <v>8</v>
      </c>
      <c r="F533" s="8">
        <f t="shared" si="68"/>
        <v>27</v>
      </c>
      <c r="H533" t="str">
        <f t="shared" si="64"/>
        <v>被动技能27等级7</v>
      </c>
      <c r="I533" t="str">
        <f t="shared" si="65"/>
        <v>被动技能27等级8</v>
      </c>
      <c r="J533" s="1">
        <v>527</v>
      </c>
      <c r="K533" s="1">
        <f>VLOOKUP(H533,被动技能!$A:$E,5,FALSE)</f>
        <v>200527</v>
      </c>
      <c r="L533" s="1">
        <f>_xlfn.IFNA(VLOOKUP(I533,被动技能!$A:$E,5,FALSE),0)</f>
        <v>200528</v>
      </c>
      <c r="M533">
        <f t="shared" si="61"/>
        <v>21</v>
      </c>
      <c r="N533" s="1" t="s">
        <v>249</v>
      </c>
      <c r="O533" s="1">
        <f t="shared" si="62"/>
        <v>131</v>
      </c>
      <c r="P533" s="1" t="s">
        <v>250</v>
      </c>
      <c r="Q533" s="1" t="s">
        <v>250</v>
      </c>
    </row>
    <row r="534" spans="3:17" x14ac:dyDescent="0.15">
      <c r="C534" s="8" t="str">
        <f t="shared" si="63"/>
        <v>被动技能27</v>
      </c>
      <c r="D534" s="8">
        <f t="shared" si="66"/>
        <v>8</v>
      </c>
      <c r="E534" s="8">
        <f t="shared" si="67"/>
        <v>9</v>
      </c>
      <c r="F534" s="8">
        <f t="shared" si="68"/>
        <v>27</v>
      </c>
      <c r="H534" t="str">
        <f t="shared" si="64"/>
        <v>被动技能27等级8</v>
      </c>
      <c r="I534" t="str">
        <f t="shared" si="65"/>
        <v>被动技能27等级9</v>
      </c>
      <c r="J534" s="1">
        <v>528</v>
      </c>
      <c r="K534" s="1">
        <f>VLOOKUP(H534,被动技能!$A:$E,5,FALSE)</f>
        <v>200528</v>
      </c>
      <c r="L534" s="1">
        <f>_xlfn.IFNA(VLOOKUP(I534,被动技能!$A:$E,5,FALSE),0)</f>
        <v>200529</v>
      </c>
      <c r="M534">
        <f t="shared" si="61"/>
        <v>24</v>
      </c>
      <c r="N534" s="1" t="s">
        <v>249</v>
      </c>
      <c r="O534" s="1">
        <f t="shared" si="62"/>
        <v>132</v>
      </c>
      <c r="P534" s="1" t="s">
        <v>250</v>
      </c>
      <c r="Q534" s="1" t="s">
        <v>250</v>
      </c>
    </row>
    <row r="535" spans="3:17" x14ac:dyDescent="0.15">
      <c r="C535" s="8" t="str">
        <f t="shared" si="63"/>
        <v>被动技能27</v>
      </c>
      <c r="D535" s="8">
        <f t="shared" si="66"/>
        <v>9</v>
      </c>
      <c r="E535" s="8">
        <f t="shared" si="67"/>
        <v>10</v>
      </c>
      <c r="F535" s="8">
        <f t="shared" si="68"/>
        <v>27</v>
      </c>
      <c r="H535" t="str">
        <f t="shared" si="64"/>
        <v>被动技能27等级9</v>
      </c>
      <c r="I535" t="str">
        <f t="shared" si="65"/>
        <v>被动技能27等级10</v>
      </c>
      <c r="J535" s="1">
        <v>529</v>
      </c>
      <c r="K535" s="1">
        <f>VLOOKUP(H535,被动技能!$A:$E,5,FALSE)</f>
        <v>200529</v>
      </c>
      <c r="L535" s="1">
        <f>_xlfn.IFNA(VLOOKUP(I535,被动技能!$A:$E,5,FALSE),0)</f>
        <v>200530</v>
      </c>
      <c r="M535">
        <f t="shared" si="61"/>
        <v>27</v>
      </c>
      <c r="N535" s="1" t="s">
        <v>249</v>
      </c>
      <c r="O535" s="1">
        <f t="shared" si="62"/>
        <v>133</v>
      </c>
      <c r="P535" s="1" t="s">
        <v>250</v>
      </c>
      <c r="Q535" s="1" t="s">
        <v>250</v>
      </c>
    </row>
    <row r="536" spans="3:17" x14ac:dyDescent="0.15">
      <c r="C536" s="8" t="str">
        <f t="shared" si="63"/>
        <v>被动技能27</v>
      </c>
      <c r="D536" s="8">
        <f t="shared" si="66"/>
        <v>10</v>
      </c>
      <c r="E536" s="8">
        <f t="shared" si="67"/>
        <v>11</v>
      </c>
      <c r="F536" s="8">
        <f t="shared" si="68"/>
        <v>27</v>
      </c>
      <c r="H536" t="str">
        <f t="shared" si="64"/>
        <v>被动技能27等级10</v>
      </c>
      <c r="I536" t="str">
        <f t="shared" si="65"/>
        <v>被动技能27等级11</v>
      </c>
      <c r="J536" s="1">
        <v>530</v>
      </c>
      <c r="K536" s="1">
        <f>VLOOKUP(H536,被动技能!$A:$E,5,FALSE)</f>
        <v>200530</v>
      </c>
      <c r="L536" s="1">
        <f>_xlfn.IFNA(VLOOKUP(I536,被动技能!$A:$E,5,FALSE),0)</f>
        <v>200531</v>
      </c>
      <c r="M536">
        <f t="shared" si="61"/>
        <v>30</v>
      </c>
      <c r="N536" s="1" t="s">
        <v>249</v>
      </c>
      <c r="O536" s="1">
        <f t="shared" si="62"/>
        <v>134</v>
      </c>
      <c r="P536" s="1" t="s">
        <v>250</v>
      </c>
      <c r="Q536" s="1" t="s">
        <v>250</v>
      </c>
    </row>
    <row r="537" spans="3:17" x14ac:dyDescent="0.15">
      <c r="C537" s="8" t="str">
        <f t="shared" si="63"/>
        <v>被动技能27</v>
      </c>
      <c r="D537" s="8">
        <f t="shared" si="66"/>
        <v>11</v>
      </c>
      <c r="E537" s="8">
        <f t="shared" si="67"/>
        <v>12</v>
      </c>
      <c r="F537" s="8">
        <f t="shared" si="68"/>
        <v>27</v>
      </c>
      <c r="H537" t="str">
        <f t="shared" si="64"/>
        <v>被动技能27等级11</v>
      </c>
      <c r="I537" t="str">
        <f t="shared" si="65"/>
        <v>被动技能27等级12</v>
      </c>
      <c r="J537" s="1">
        <v>531</v>
      </c>
      <c r="K537" s="1">
        <f>VLOOKUP(H537,被动技能!$A:$E,5,FALSE)</f>
        <v>200531</v>
      </c>
      <c r="L537" s="1">
        <f>_xlfn.IFNA(VLOOKUP(I537,被动技能!$A:$E,5,FALSE),0)</f>
        <v>200532</v>
      </c>
      <c r="M537">
        <f t="shared" si="61"/>
        <v>33</v>
      </c>
      <c r="N537" s="1" t="s">
        <v>249</v>
      </c>
      <c r="O537" s="1">
        <f t="shared" si="62"/>
        <v>135</v>
      </c>
      <c r="P537" s="1" t="s">
        <v>250</v>
      </c>
      <c r="Q537" s="1" t="s">
        <v>250</v>
      </c>
    </row>
    <row r="538" spans="3:17" x14ac:dyDescent="0.15">
      <c r="C538" s="8" t="str">
        <f t="shared" si="63"/>
        <v>被动技能27</v>
      </c>
      <c r="D538" s="8">
        <f t="shared" si="66"/>
        <v>12</v>
      </c>
      <c r="E538" s="8">
        <f t="shared" si="67"/>
        <v>13</v>
      </c>
      <c r="F538" s="8">
        <f t="shared" si="68"/>
        <v>27</v>
      </c>
      <c r="H538" t="str">
        <f t="shared" si="64"/>
        <v>被动技能27等级12</v>
      </c>
      <c r="I538" t="str">
        <f t="shared" si="65"/>
        <v>被动技能27等级13</v>
      </c>
      <c r="J538" s="1">
        <v>532</v>
      </c>
      <c r="K538" s="1">
        <f>VLOOKUP(H538,被动技能!$A:$E,5,FALSE)</f>
        <v>200532</v>
      </c>
      <c r="L538" s="1">
        <f>_xlfn.IFNA(VLOOKUP(I538,被动技能!$A:$E,5,FALSE),0)</f>
        <v>200533</v>
      </c>
      <c r="M538">
        <f t="shared" si="61"/>
        <v>36</v>
      </c>
      <c r="N538" s="1" t="s">
        <v>249</v>
      </c>
      <c r="O538" s="1">
        <f t="shared" si="62"/>
        <v>136</v>
      </c>
      <c r="P538" s="1" t="s">
        <v>250</v>
      </c>
      <c r="Q538" s="1" t="s">
        <v>250</v>
      </c>
    </row>
    <row r="539" spans="3:17" x14ac:dyDescent="0.15">
      <c r="C539" s="8" t="str">
        <f t="shared" si="63"/>
        <v>被动技能27</v>
      </c>
      <c r="D539" s="8">
        <f t="shared" si="66"/>
        <v>13</v>
      </c>
      <c r="E539" s="8">
        <f t="shared" si="67"/>
        <v>14</v>
      </c>
      <c r="F539" s="8">
        <f t="shared" si="68"/>
        <v>27</v>
      </c>
      <c r="H539" t="str">
        <f t="shared" si="64"/>
        <v>被动技能27等级13</v>
      </c>
      <c r="I539" t="str">
        <f t="shared" si="65"/>
        <v>被动技能27等级14</v>
      </c>
      <c r="J539" s="1">
        <v>533</v>
      </c>
      <c r="K539" s="1">
        <f>VLOOKUP(H539,被动技能!$A:$E,5,FALSE)</f>
        <v>200533</v>
      </c>
      <c r="L539" s="1">
        <f>_xlfn.IFNA(VLOOKUP(I539,被动技能!$A:$E,5,FALSE),0)</f>
        <v>200534</v>
      </c>
      <c r="M539">
        <f t="shared" si="61"/>
        <v>39</v>
      </c>
      <c r="N539" s="1" t="s">
        <v>249</v>
      </c>
      <c r="O539" s="1">
        <f t="shared" si="62"/>
        <v>137</v>
      </c>
      <c r="P539" s="1" t="s">
        <v>250</v>
      </c>
      <c r="Q539" s="1" t="s">
        <v>250</v>
      </c>
    </row>
    <row r="540" spans="3:17" x14ac:dyDescent="0.15">
      <c r="C540" s="8" t="str">
        <f t="shared" si="63"/>
        <v>被动技能27</v>
      </c>
      <c r="D540" s="8">
        <f t="shared" si="66"/>
        <v>14</v>
      </c>
      <c r="E540" s="8">
        <f t="shared" si="67"/>
        <v>15</v>
      </c>
      <c r="F540" s="8">
        <f t="shared" si="68"/>
        <v>27</v>
      </c>
      <c r="H540" t="str">
        <f t="shared" si="64"/>
        <v>被动技能27等级14</v>
      </c>
      <c r="I540" t="str">
        <f t="shared" si="65"/>
        <v>被动技能27等级15</v>
      </c>
      <c r="J540" s="1">
        <v>534</v>
      </c>
      <c r="K540" s="1">
        <f>VLOOKUP(H540,被动技能!$A:$E,5,FALSE)</f>
        <v>200534</v>
      </c>
      <c r="L540" s="1">
        <f>_xlfn.IFNA(VLOOKUP(I540,被动技能!$A:$E,5,FALSE),0)</f>
        <v>200535</v>
      </c>
      <c r="M540">
        <f t="shared" ref="M540:M603" si="69">M520</f>
        <v>42</v>
      </c>
      <c r="N540" s="1" t="s">
        <v>249</v>
      </c>
      <c r="O540" s="1">
        <f t="shared" si="62"/>
        <v>138</v>
      </c>
      <c r="P540" s="1" t="s">
        <v>250</v>
      </c>
      <c r="Q540" s="1" t="s">
        <v>250</v>
      </c>
    </row>
    <row r="541" spans="3:17" x14ac:dyDescent="0.15">
      <c r="C541" s="8" t="str">
        <f t="shared" si="63"/>
        <v>被动技能27</v>
      </c>
      <c r="D541" s="8">
        <f t="shared" si="66"/>
        <v>15</v>
      </c>
      <c r="E541" s="8">
        <f t="shared" si="67"/>
        <v>16</v>
      </c>
      <c r="F541" s="8">
        <f t="shared" si="68"/>
        <v>27</v>
      </c>
      <c r="H541" t="str">
        <f t="shared" si="64"/>
        <v>被动技能27等级15</v>
      </c>
      <c r="I541" t="str">
        <f t="shared" si="65"/>
        <v>被动技能27等级16</v>
      </c>
      <c r="J541" s="1">
        <v>535</v>
      </c>
      <c r="K541" s="1">
        <f>VLOOKUP(H541,被动技能!$A:$E,5,FALSE)</f>
        <v>200535</v>
      </c>
      <c r="L541" s="1">
        <f>_xlfn.IFNA(VLOOKUP(I541,被动技能!$A:$E,5,FALSE),0)</f>
        <v>200536</v>
      </c>
      <c r="M541">
        <f t="shared" si="69"/>
        <v>45</v>
      </c>
      <c r="N541" s="1" t="s">
        <v>249</v>
      </c>
      <c r="O541" s="1">
        <f t="shared" si="62"/>
        <v>139</v>
      </c>
      <c r="P541" s="1" t="s">
        <v>250</v>
      </c>
      <c r="Q541" s="1" t="s">
        <v>250</v>
      </c>
    </row>
    <row r="542" spans="3:17" x14ac:dyDescent="0.15">
      <c r="C542" s="8" t="str">
        <f t="shared" si="63"/>
        <v>被动技能27</v>
      </c>
      <c r="D542" s="8">
        <f t="shared" si="66"/>
        <v>16</v>
      </c>
      <c r="E542" s="8">
        <f t="shared" si="67"/>
        <v>17</v>
      </c>
      <c r="F542" s="8">
        <f t="shared" si="68"/>
        <v>27</v>
      </c>
      <c r="H542" t="str">
        <f t="shared" si="64"/>
        <v>被动技能27等级16</v>
      </c>
      <c r="I542" t="str">
        <f t="shared" si="65"/>
        <v>被动技能27等级17</v>
      </c>
      <c r="J542" s="1">
        <v>536</v>
      </c>
      <c r="K542" s="1">
        <f>VLOOKUP(H542,被动技能!$A:$E,5,FALSE)</f>
        <v>200536</v>
      </c>
      <c r="L542" s="1">
        <f>_xlfn.IFNA(VLOOKUP(I542,被动技能!$A:$E,5,FALSE),0)</f>
        <v>200537</v>
      </c>
      <c r="M542">
        <f t="shared" si="69"/>
        <v>48</v>
      </c>
      <c r="N542" s="1" t="s">
        <v>249</v>
      </c>
      <c r="O542" s="1">
        <f t="shared" si="62"/>
        <v>140</v>
      </c>
      <c r="P542" s="1" t="s">
        <v>250</v>
      </c>
      <c r="Q542" s="1" t="s">
        <v>250</v>
      </c>
    </row>
    <row r="543" spans="3:17" x14ac:dyDescent="0.15">
      <c r="C543" s="8" t="str">
        <f t="shared" si="63"/>
        <v>被动技能27</v>
      </c>
      <c r="D543" s="8">
        <f t="shared" si="66"/>
        <v>17</v>
      </c>
      <c r="E543" s="8">
        <f t="shared" si="67"/>
        <v>18</v>
      </c>
      <c r="F543" s="8">
        <f t="shared" si="68"/>
        <v>27</v>
      </c>
      <c r="H543" t="str">
        <f t="shared" si="64"/>
        <v>被动技能27等级17</v>
      </c>
      <c r="I543" t="str">
        <f t="shared" si="65"/>
        <v>被动技能27等级18</v>
      </c>
      <c r="J543" s="1">
        <v>537</v>
      </c>
      <c r="K543" s="1">
        <f>VLOOKUP(H543,被动技能!$A:$E,5,FALSE)</f>
        <v>200537</v>
      </c>
      <c r="L543" s="1">
        <f>_xlfn.IFNA(VLOOKUP(I543,被动技能!$A:$E,5,FALSE),0)</f>
        <v>200538</v>
      </c>
      <c r="M543">
        <f t="shared" si="69"/>
        <v>51</v>
      </c>
      <c r="N543" s="1" t="s">
        <v>249</v>
      </c>
      <c r="O543" s="1">
        <f t="shared" si="62"/>
        <v>141</v>
      </c>
      <c r="P543" s="1" t="s">
        <v>250</v>
      </c>
      <c r="Q543" s="1" t="s">
        <v>250</v>
      </c>
    </row>
    <row r="544" spans="3:17" x14ac:dyDescent="0.15">
      <c r="C544" s="8" t="str">
        <f t="shared" si="63"/>
        <v>被动技能27</v>
      </c>
      <c r="D544" s="8">
        <f t="shared" si="66"/>
        <v>18</v>
      </c>
      <c r="E544" s="8">
        <f t="shared" si="67"/>
        <v>19</v>
      </c>
      <c r="F544" s="8">
        <f t="shared" si="68"/>
        <v>27</v>
      </c>
      <c r="H544" t="str">
        <f t="shared" si="64"/>
        <v>被动技能27等级18</v>
      </c>
      <c r="I544" t="str">
        <f t="shared" si="65"/>
        <v>被动技能27等级19</v>
      </c>
      <c r="J544" s="1">
        <v>538</v>
      </c>
      <c r="K544" s="1">
        <f>VLOOKUP(H544,被动技能!$A:$E,5,FALSE)</f>
        <v>200538</v>
      </c>
      <c r="L544" s="1">
        <f>_xlfn.IFNA(VLOOKUP(I544,被动技能!$A:$E,5,FALSE),0)</f>
        <v>200539</v>
      </c>
      <c r="M544">
        <f t="shared" si="69"/>
        <v>54</v>
      </c>
      <c r="N544" s="1" t="s">
        <v>249</v>
      </c>
      <c r="O544" s="1">
        <f t="shared" si="62"/>
        <v>142</v>
      </c>
      <c r="P544" s="1" t="s">
        <v>250</v>
      </c>
      <c r="Q544" s="1" t="s">
        <v>250</v>
      </c>
    </row>
    <row r="545" spans="3:17" x14ac:dyDescent="0.15">
      <c r="C545" s="8" t="str">
        <f t="shared" si="63"/>
        <v>被动技能27</v>
      </c>
      <c r="D545" s="8">
        <f t="shared" si="66"/>
        <v>19</v>
      </c>
      <c r="E545" s="8">
        <f t="shared" si="67"/>
        <v>20</v>
      </c>
      <c r="F545" s="8">
        <f t="shared" si="68"/>
        <v>27</v>
      </c>
      <c r="H545" t="str">
        <f t="shared" si="64"/>
        <v>被动技能27等级19</v>
      </c>
      <c r="I545" t="str">
        <f t="shared" si="65"/>
        <v>被动技能27等级20</v>
      </c>
      <c r="J545" s="1">
        <v>539</v>
      </c>
      <c r="K545" s="1">
        <f>VLOOKUP(H545,被动技能!$A:$E,5,FALSE)</f>
        <v>200539</v>
      </c>
      <c r="L545" s="1">
        <f>_xlfn.IFNA(VLOOKUP(I545,被动技能!$A:$E,5,FALSE),0)</f>
        <v>200540</v>
      </c>
      <c r="M545">
        <f t="shared" si="69"/>
        <v>57</v>
      </c>
      <c r="N545" s="1" t="s">
        <v>249</v>
      </c>
      <c r="O545" s="1">
        <f t="shared" si="62"/>
        <v>143</v>
      </c>
      <c r="P545" s="1" t="s">
        <v>250</v>
      </c>
      <c r="Q545" s="1" t="s">
        <v>250</v>
      </c>
    </row>
    <row r="546" spans="3:17" x14ac:dyDescent="0.15">
      <c r="C546" s="8" t="str">
        <f t="shared" si="63"/>
        <v>被动技能27</v>
      </c>
      <c r="D546" s="8">
        <f t="shared" si="66"/>
        <v>20</v>
      </c>
      <c r="E546" s="8">
        <f t="shared" si="67"/>
        <v>21</v>
      </c>
      <c r="F546" s="8">
        <f t="shared" si="68"/>
        <v>27</v>
      </c>
      <c r="H546" t="str">
        <f t="shared" si="64"/>
        <v>被动技能27等级20</v>
      </c>
      <c r="I546" t="str">
        <f t="shared" si="65"/>
        <v>被动技能27等级21</v>
      </c>
      <c r="J546" s="1">
        <v>540</v>
      </c>
      <c r="K546" s="1">
        <f>VLOOKUP(H546,被动技能!$A:$E,5,FALSE)</f>
        <v>200540</v>
      </c>
      <c r="L546" s="1">
        <f>_xlfn.IFNA(VLOOKUP(I546,被动技能!$A:$E,5,FALSE),0)</f>
        <v>0</v>
      </c>
      <c r="M546">
        <f t="shared" si="69"/>
        <v>60</v>
      </c>
      <c r="N546" s="1" t="s">
        <v>249</v>
      </c>
      <c r="O546" s="1">
        <f t="shared" si="62"/>
        <v>144</v>
      </c>
      <c r="P546" s="1" t="s">
        <v>250</v>
      </c>
      <c r="Q546" s="1" t="s">
        <v>250</v>
      </c>
    </row>
    <row r="547" spans="3:17" x14ac:dyDescent="0.15">
      <c r="C547" s="8" t="str">
        <f t="shared" si="63"/>
        <v>被动技能28</v>
      </c>
      <c r="D547" s="8">
        <f t="shared" si="66"/>
        <v>1</v>
      </c>
      <c r="E547" s="8">
        <f t="shared" si="67"/>
        <v>2</v>
      </c>
      <c r="F547" s="8">
        <f t="shared" si="68"/>
        <v>28</v>
      </c>
      <c r="H547" t="str">
        <f t="shared" si="64"/>
        <v>被动技能28等级1</v>
      </c>
      <c r="I547" t="str">
        <f t="shared" si="65"/>
        <v>被动技能28等级2</v>
      </c>
      <c r="J547" s="1">
        <v>541</v>
      </c>
      <c r="K547" s="1">
        <f>VLOOKUP(H547,被动技能!$A:$E,5,FALSE)</f>
        <v>200541</v>
      </c>
      <c r="L547" s="1">
        <f>_xlfn.IFNA(VLOOKUP(I547,被动技能!$A:$E,5,FALSE),0)</f>
        <v>200542</v>
      </c>
      <c r="M547">
        <f t="shared" si="69"/>
        <v>3</v>
      </c>
      <c r="N547" s="1" t="s">
        <v>249</v>
      </c>
      <c r="O547" s="1">
        <f t="shared" si="62"/>
        <v>145</v>
      </c>
      <c r="P547" s="1" t="s">
        <v>250</v>
      </c>
      <c r="Q547" s="1" t="s">
        <v>250</v>
      </c>
    </row>
    <row r="548" spans="3:17" x14ac:dyDescent="0.15">
      <c r="C548" s="8" t="str">
        <f t="shared" si="63"/>
        <v>被动技能28</v>
      </c>
      <c r="D548" s="8">
        <f t="shared" si="66"/>
        <v>2</v>
      </c>
      <c r="E548" s="8">
        <f t="shared" si="67"/>
        <v>3</v>
      </c>
      <c r="F548" s="8">
        <f t="shared" si="68"/>
        <v>28</v>
      </c>
      <c r="H548" t="str">
        <f t="shared" si="64"/>
        <v>被动技能28等级2</v>
      </c>
      <c r="I548" t="str">
        <f t="shared" si="65"/>
        <v>被动技能28等级3</v>
      </c>
      <c r="J548" s="1">
        <v>542</v>
      </c>
      <c r="K548" s="1">
        <f>VLOOKUP(H548,被动技能!$A:$E,5,FALSE)</f>
        <v>200542</v>
      </c>
      <c r="L548" s="1">
        <f>_xlfn.IFNA(VLOOKUP(I548,被动技能!$A:$E,5,FALSE),0)</f>
        <v>200543</v>
      </c>
      <c r="M548">
        <f t="shared" si="69"/>
        <v>6</v>
      </c>
      <c r="N548" s="1" t="s">
        <v>249</v>
      </c>
      <c r="O548" s="1">
        <f t="shared" si="62"/>
        <v>146</v>
      </c>
      <c r="P548" s="1" t="s">
        <v>250</v>
      </c>
      <c r="Q548" s="1" t="s">
        <v>250</v>
      </c>
    </row>
    <row r="549" spans="3:17" x14ac:dyDescent="0.15">
      <c r="C549" s="8" t="str">
        <f t="shared" si="63"/>
        <v>被动技能28</v>
      </c>
      <c r="D549" s="8">
        <f t="shared" si="66"/>
        <v>3</v>
      </c>
      <c r="E549" s="8">
        <f t="shared" si="67"/>
        <v>4</v>
      </c>
      <c r="F549" s="8">
        <f t="shared" si="68"/>
        <v>28</v>
      </c>
      <c r="H549" t="str">
        <f t="shared" si="64"/>
        <v>被动技能28等级3</v>
      </c>
      <c r="I549" t="str">
        <f t="shared" si="65"/>
        <v>被动技能28等级4</v>
      </c>
      <c r="J549" s="1">
        <v>543</v>
      </c>
      <c r="K549" s="1">
        <f>VLOOKUP(H549,被动技能!$A:$E,5,FALSE)</f>
        <v>200543</v>
      </c>
      <c r="L549" s="1">
        <f>_xlfn.IFNA(VLOOKUP(I549,被动技能!$A:$E,5,FALSE),0)</f>
        <v>200544</v>
      </c>
      <c r="M549">
        <f t="shared" si="69"/>
        <v>9</v>
      </c>
      <c r="N549" s="1" t="s">
        <v>249</v>
      </c>
      <c r="O549" s="1">
        <f t="shared" si="62"/>
        <v>147</v>
      </c>
      <c r="P549" s="1" t="s">
        <v>250</v>
      </c>
      <c r="Q549" s="1" t="s">
        <v>250</v>
      </c>
    </row>
    <row r="550" spans="3:17" x14ac:dyDescent="0.15">
      <c r="C550" s="8" t="str">
        <f t="shared" si="63"/>
        <v>被动技能28</v>
      </c>
      <c r="D550" s="8">
        <f t="shared" si="66"/>
        <v>4</v>
      </c>
      <c r="E550" s="8">
        <f t="shared" si="67"/>
        <v>5</v>
      </c>
      <c r="F550" s="8">
        <f t="shared" si="68"/>
        <v>28</v>
      </c>
      <c r="H550" t="str">
        <f t="shared" si="64"/>
        <v>被动技能28等级4</v>
      </c>
      <c r="I550" t="str">
        <f t="shared" si="65"/>
        <v>被动技能28等级5</v>
      </c>
      <c r="J550" s="1">
        <v>544</v>
      </c>
      <c r="K550" s="1">
        <f>VLOOKUP(H550,被动技能!$A:$E,5,FALSE)</f>
        <v>200544</v>
      </c>
      <c r="L550" s="1">
        <f>_xlfn.IFNA(VLOOKUP(I550,被动技能!$A:$E,5,FALSE),0)</f>
        <v>200545</v>
      </c>
      <c r="M550">
        <f t="shared" si="69"/>
        <v>12</v>
      </c>
      <c r="N550" s="1" t="s">
        <v>249</v>
      </c>
      <c r="O550" s="1">
        <f t="shared" si="62"/>
        <v>148</v>
      </c>
      <c r="P550" s="1" t="s">
        <v>250</v>
      </c>
      <c r="Q550" s="1" t="s">
        <v>250</v>
      </c>
    </row>
    <row r="551" spans="3:17" x14ac:dyDescent="0.15">
      <c r="C551" s="8" t="str">
        <f t="shared" si="63"/>
        <v>被动技能28</v>
      </c>
      <c r="D551" s="8">
        <f t="shared" si="66"/>
        <v>5</v>
      </c>
      <c r="E551" s="8">
        <f t="shared" si="67"/>
        <v>6</v>
      </c>
      <c r="F551" s="8">
        <f t="shared" si="68"/>
        <v>28</v>
      </c>
      <c r="H551" t="str">
        <f t="shared" si="64"/>
        <v>被动技能28等级5</v>
      </c>
      <c r="I551" t="str">
        <f t="shared" si="65"/>
        <v>被动技能28等级6</v>
      </c>
      <c r="J551" s="1">
        <v>545</v>
      </c>
      <c r="K551" s="1">
        <f>VLOOKUP(H551,被动技能!$A:$E,5,FALSE)</f>
        <v>200545</v>
      </c>
      <c r="L551" s="1">
        <f>_xlfn.IFNA(VLOOKUP(I551,被动技能!$A:$E,5,FALSE),0)</f>
        <v>200546</v>
      </c>
      <c r="M551">
        <f t="shared" si="69"/>
        <v>15</v>
      </c>
      <c r="N551" s="1" t="s">
        <v>249</v>
      </c>
      <c r="O551" s="1">
        <f t="shared" si="62"/>
        <v>149</v>
      </c>
      <c r="P551" s="1" t="s">
        <v>250</v>
      </c>
      <c r="Q551" s="1" t="s">
        <v>250</v>
      </c>
    </row>
    <row r="552" spans="3:17" x14ac:dyDescent="0.15">
      <c r="C552" s="8" t="str">
        <f t="shared" si="63"/>
        <v>被动技能28</v>
      </c>
      <c r="D552" s="8">
        <f t="shared" si="66"/>
        <v>6</v>
      </c>
      <c r="E552" s="8">
        <f t="shared" si="67"/>
        <v>7</v>
      </c>
      <c r="F552" s="8">
        <f t="shared" si="68"/>
        <v>28</v>
      </c>
      <c r="H552" t="str">
        <f t="shared" si="64"/>
        <v>被动技能28等级6</v>
      </c>
      <c r="I552" t="str">
        <f t="shared" si="65"/>
        <v>被动技能28等级7</v>
      </c>
      <c r="J552" s="1">
        <v>546</v>
      </c>
      <c r="K552" s="1">
        <f>VLOOKUP(H552,被动技能!$A:$E,5,FALSE)</f>
        <v>200546</v>
      </c>
      <c r="L552" s="1">
        <f>_xlfn.IFNA(VLOOKUP(I552,被动技能!$A:$E,5,FALSE),0)</f>
        <v>200547</v>
      </c>
      <c r="M552">
        <f t="shared" si="69"/>
        <v>18</v>
      </c>
      <c r="N552" s="1" t="s">
        <v>249</v>
      </c>
      <c r="O552" s="1">
        <f t="shared" si="62"/>
        <v>150</v>
      </c>
      <c r="P552" s="1" t="s">
        <v>250</v>
      </c>
      <c r="Q552" s="1" t="s">
        <v>250</v>
      </c>
    </row>
    <row r="553" spans="3:17" x14ac:dyDescent="0.15">
      <c r="C553" s="8" t="str">
        <f t="shared" si="63"/>
        <v>被动技能28</v>
      </c>
      <c r="D553" s="8">
        <f t="shared" si="66"/>
        <v>7</v>
      </c>
      <c r="E553" s="8">
        <f t="shared" si="67"/>
        <v>8</v>
      </c>
      <c r="F553" s="8">
        <f t="shared" si="68"/>
        <v>28</v>
      </c>
      <c r="H553" t="str">
        <f t="shared" si="64"/>
        <v>被动技能28等级7</v>
      </c>
      <c r="I553" t="str">
        <f t="shared" si="65"/>
        <v>被动技能28等级8</v>
      </c>
      <c r="J553" s="1">
        <v>547</v>
      </c>
      <c r="K553" s="1">
        <f>VLOOKUP(H553,被动技能!$A:$E,5,FALSE)</f>
        <v>200547</v>
      </c>
      <c r="L553" s="1">
        <f>_xlfn.IFNA(VLOOKUP(I553,被动技能!$A:$E,5,FALSE),0)</f>
        <v>200548</v>
      </c>
      <c r="M553">
        <f t="shared" si="69"/>
        <v>21</v>
      </c>
      <c r="N553" s="1" t="s">
        <v>249</v>
      </c>
      <c r="O553" s="1">
        <f t="shared" si="62"/>
        <v>151</v>
      </c>
      <c r="P553" s="1" t="s">
        <v>250</v>
      </c>
      <c r="Q553" s="1" t="s">
        <v>250</v>
      </c>
    </row>
    <row r="554" spans="3:17" x14ac:dyDescent="0.15">
      <c r="C554" s="8" t="str">
        <f t="shared" si="63"/>
        <v>被动技能28</v>
      </c>
      <c r="D554" s="8">
        <f t="shared" si="66"/>
        <v>8</v>
      </c>
      <c r="E554" s="8">
        <f t="shared" si="67"/>
        <v>9</v>
      </c>
      <c r="F554" s="8">
        <f t="shared" si="68"/>
        <v>28</v>
      </c>
      <c r="H554" t="str">
        <f t="shared" si="64"/>
        <v>被动技能28等级8</v>
      </c>
      <c r="I554" t="str">
        <f t="shared" si="65"/>
        <v>被动技能28等级9</v>
      </c>
      <c r="J554" s="1">
        <v>548</v>
      </c>
      <c r="K554" s="1">
        <f>VLOOKUP(H554,被动技能!$A:$E,5,FALSE)</f>
        <v>200548</v>
      </c>
      <c r="L554" s="1">
        <f>_xlfn.IFNA(VLOOKUP(I554,被动技能!$A:$E,5,FALSE),0)</f>
        <v>200549</v>
      </c>
      <c r="M554">
        <f t="shared" si="69"/>
        <v>24</v>
      </c>
      <c r="N554" s="1" t="s">
        <v>249</v>
      </c>
      <c r="O554" s="1">
        <f t="shared" si="62"/>
        <v>152</v>
      </c>
      <c r="P554" s="1" t="s">
        <v>250</v>
      </c>
      <c r="Q554" s="1" t="s">
        <v>250</v>
      </c>
    </row>
    <row r="555" spans="3:17" x14ac:dyDescent="0.15">
      <c r="C555" s="8" t="str">
        <f t="shared" si="63"/>
        <v>被动技能28</v>
      </c>
      <c r="D555" s="8">
        <f t="shared" si="66"/>
        <v>9</v>
      </c>
      <c r="E555" s="8">
        <f t="shared" si="67"/>
        <v>10</v>
      </c>
      <c r="F555" s="8">
        <f t="shared" si="68"/>
        <v>28</v>
      </c>
      <c r="H555" t="str">
        <f t="shared" si="64"/>
        <v>被动技能28等级9</v>
      </c>
      <c r="I555" t="str">
        <f t="shared" si="65"/>
        <v>被动技能28等级10</v>
      </c>
      <c r="J555" s="1">
        <v>549</v>
      </c>
      <c r="K555" s="1">
        <f>VLOOKUP(H555,被动技能!$A:$E,5,FALSE)</f>
        <v>200549</v>
      </c>
      <c r="L555" s="1">
        <f>_xlfn.IFNA(VLOOKUP(I555,被动技能!$A:$E,5,FALSE),0)</f>
        <v>200550</v>
      </c>
      <c r="M555">
        <f t="shared" si="69"/>
        <v>27</v>
      </c>
      <c r="N555" s="1" t="s">
        <v>249</v>
      </c>
      <c r="O555" s="1">
        <f t="shared" ref="O555:O618" si="70">O456</f>
        <v>153</v>
      </c>
      <c r="P555" s="1" t="s">
        <v>250</v>
      </c>
      <c r="Q555" s="1" t="s">
        <v>250</v>
      </c>
    </row>
    <row r="556" spans="3:17" x14ac:dyDescent="0.15">
      <c r="C556" s="8" t="str">
        <f t="shared" si="63"/>
        <v>被动技能28</v>
      </c>
      <c r="D556" s="8">
        <f t="shared" si="66"/>
        <v>10</v>
      </c>
      <c r="E556" s="8">
        <f t="shared" si="67"/>
        <v>11</v>
      </c>
      <c r="F556" s="8">
        <f t="shared" si="68"/>
        <v>28</v>
      </c>
      <c r="H556" t="str">
        <f t="shared" si="64"/>
        <v>被动技能28等级10</v>
      </c>
      <c r="I556" t="str">
        <f t="shared" si="65"/>
        <v>被动技能28等级11</v>
      </c>
      <c r="J556" s="1">
        <v>550</v>
      </c>
      <c r="K556" s="1">
        <f>VLOOKUP(H556,被动技能!$A:$E,5,FALSE)</f>
        <v>200550</v>
      </c>
      <c r="L556" s="1">
        <f>_xlfn.IFNA(VLOOKUP(I556,被动技能!$A:$E,5,FALSE),0)</f>
        <v>200551</v>
      </c>
      <c r="M556">
        <f t="shared" si="69"/>
        <v>30</v>
      </c>
      <c r="N556" s="1" t="s">
        <v>249</v>
      </c>
      <c r="O556" s="1">
        <f t="shared" si="70"/>
        <v>154</v>
      </c>
      <c r="P556" s="1" t="s">
        <v>250</v>
      </c>
      <c r="Q556" s="1" t="s">
        <v>250</v>
      </c>
    </row>
    <row r="557" spans="3:17" x14ac:dyDescent="0.15">
      <c r="C557" s="8" t="str">
        <f t="shared" si="63"/>
        <v>被动技能28</v>
      </c>
      <c r="D557" s="8">
        <f t="shared" si="66"/>
        <v>11</v>
      </c>
      <c r="E557" s="8">
        <f t="shared" si="67"/>
        <v>12</v>
      </c>
      <c r="F557" s="8">
        <f t="shared" si="68"/>
        <v>28</v>
      </c>
      <c r="H557" t="str">
        <f t="shared" si="64"/>
        <v>被动技能28等级11</v>
      </c>
      <c r="I557" t="str">
        <f t="shared" si="65"/>
        <v>被动技能28等级12</v>
      </c>
      <c r="J557" s="1">
        <v>551</v>
      </c>
      <c r="K557" s="1">
        <f>VLOOKUP(H557,被动技能!$A:$E,5,FALSE)</f>
        <v>200551</v>
      </c>
      <c r="L557" s="1">
        <f>_xlfn.IFNA(VLOOKUP(I557,被动技能!$A:$E,5,FALSE),0)</f>
        <v>200552</v>
      </c>
      <c r="M557">
        <f t="shared" si="69"/>
        <v>33</v>
      </c>
      <c r="N557" s="1" t="s">
        <v>249</v>
      </c>
      <c r="O557" s="1">
        <f t="shared" si="70"/>
        <v>155</v>
      </c>
      <c r="P557" s="1" t="s">
        <v>250</v>
      </c>
      <c r="Q557" s="1" t="s">
        <v>250</v>
      </c>
    </row>
    <row r="558" spans="3:17" x14ac:dyDescent="0.15">
      <c r="C558" s="8" t="str">
        <f t="shared" si="63"/>
        <v>被动技能28</v>
      </c>
      <c r="D558" s="8">
        <f t="shared" si="66"/>
        <v>12</v>
      </c>
      <c r="E558" s="8">
        <f t="shared" si="67"/>
        <v>13</v>
      </c>
      <c r="F558" s="8">
        <f t="shared" si="68"/>
        <v>28</v>
      </c>
      <c r="H558" t="str">
        <f t="shared" si="64"/>
        <v>被动技能28等级12</v>
      </c>
      <c r="I558" t="str">
        <f t="shared" si="65"/>
        <v>被动技能28等级13</v>
      </c>
      <c r="J558" s="1">
        <v>552</v>
      </c>
      <c r="K558" s="1">
        <f>VLOOKUP(H558,被动技能!$A:$E,5,FALSE)</f>
        <v>200552</v>
      </c>
      <c r="L558" s="1">
        <f>_xlfn.IFNA(VLOOKUP(I558,被动技能!$A:$E,5,FALSE),0)</f>
        <v>200553</v>
      </c>
      <c r="M558">
        <f t="shared" si="69"/>
        <v>36</v>
      </c>
      <c r="N558" s="1" t="s">
        <v>249</v>
      </c>
      <c r="O558" s="1">
        <f t="shared" si="70"/>
        <v>156</v>
      </c>
      <c r="P558" s="1" t="s">
        <v>250</v>
      </c>
      <c r="Q558" s="1" t="s">
        <v>250</v>
      </c>
    </row>
    <row r="559" spans="3:17" x14ac:dyDescent="0.15">
      <c r="C559" s="8" t="str">
        <f t="shared" si="63"/>
        <v>被动技能28</v>
      </c>
      <c r="D559" s="8">
        <f t="shared" si="66"/>
        <v>13</v>
      </c>
      <c r="E559" s="8">
        <f t="shared" si="67"/>
        <v>14</v>
      </c>
      <c r="F559" s="8">
        <f t="shared" si="68"/>
        <v>28</v>
      </c>
      <c r="H559" t="str">
        <f t="shared" si="64"/>
        <v>被动技能28等级13</v>
      </c>
      <c r="I559" t="str">
        <f t="shared" si="65"/>
        <v>被动技能28等级14</v>
      </c>
      <c r="J559" s="1">
        <v>553</v>
      </c>
      <c r="K559" s="1">
        <f>VLOOKUP(H559,被动技能!$A:$E,5,FALSE)</f>
        <v>200553</v>
      </c>
      <c r="L559" s="1">
        <f>_xlfn.IFNA(VLOOKUP(I559,被动技能!$A:$E,5,FALSE),0)</f>
        <v>200554</v>
      </c>
      <c r="M559">
        <f t="shared" si="69"/>
        <v>39</v>
      </c>
      <c r="N559" s="1" t="s">
        <v>249</v>
      </c>
      <c r="O559" s="1">
        <f t="shared" si="70"/>
        <v>157</v>
      </c>
      <c r="P559" s="1" t="s">
        <v>250</v>
      </c>
      <c r="Q559" s="1" t="s">
        <v>250</v>
      </c>
    </row>
    <row r="560" spans="3:17" x14ac:dyDescent="0.15">
      <c r="C560" s="8" t="str">
        <f t="shared" si="63"/>
        <v>被动技能28</v>
      </c>
      <c r="D560" s="8">
        <f t="shared" si="66"/>
        <v>14</v>
      </c>
      <c r="E560" s="8">
        <f t="shared" si="67"/>
        <v>15</v>
      </c>
      <c r="F560" s="8">
        <f t="shared" si="68"/>
        <v>28</v>
      </c>
      <c r="H560" t="str">
        <f t="shared" si="64"/>
        <v>被动技能28等级14</v>
      </c>
      <c r="I560" t="str">
        <f t="shared" si="65"/>
        <v>被动技能28等级15</v>
      </c>
      <c r="J560" s="1">
        <v>554</v>
      </c>
      <c r="K560" s="1">
        <f>VLOOKUP(H560,被动技能!$A:$E,5,FALSE)</f>
        <v>200554</v>
      </c>
      <c r="L560" s="1">
        <f>_xlfn.IFNA(VLOOKUP(I560,被动技能!$A:$E,5,FALSE),0)</f>
        <v>200555</v>
      </c>
      <c r="M560">
        <f t="shared" si="69"/>
        <v>42</v>
      </c>
      <c r="N560" s="1" t="s">
        <v>249</v>
      </c>
      <c r="O560" s="1">
        <f t="shared" si="70"/>
        <v>158</v>
      </c>
      <c r="P560" s="1" t="s">
        <v>250</v>
      </c>
      <c r="Q560" s="1" t="s">
        <v>250</v>
      </c>
    </row>
    <row r="561" spans="3:17" x14ac:dyDescent="0.15">
      <c r="C561" s="8" t="str">
        <f t="shared" si="63"/>
        <v>被动技能28</v>
      </c>
      <c r="D561" s="8">
        <f t="shared" si="66"/>
        <v>15</v>
      </c>
      <c r="E561" s="8">
        <f t="shared" si="67"/>
        <v>16</v>
      </c>
      <c r="F561" s="8">
        <f t="shared" si="68"/>
        <v>28</v>
      </c>
      <c r="H561" t="str">
        <f t="shared" si="64"/>
        <v>被动技能28等级15</v>
      </c>
      <c r="I561" t="str">
        <f t="shared" si="65"/>
        <v>被动技能28等级16</v>
      </c>
      <c r="J561" s="1">
        <v>555</v>
      </c>
      <c r="K561" s="1">
        <f>VLOOKUP(H561,被动技能!$A:$E,5,FALSE)</f>
        <v>200555</v>
      </c>
      <c r="L561" s="1">
        <f>_xlfn.IFNA(VLOOKUP(I561,被动技能!$A:$E,5,FALSE),0)</f>
        <v>200556</v>
      </c>
      <c r="M561">
        <f t="shared" si="69"/>
        <v>45</v>
      </c>
      <c r="N561" s="1" t="s">
        <v>249</v>
      </c>
      <c r="O561" s="1">
        <f t="shared" si="70"/>
        <v>159</v>
      </c>
      <c r="P561" s="1" t="s">
        <v>250</v>
      </c>
      <c r="Q561" s="1" t="s">
        <v>250</v>
      </c>
    </row>
    <row r="562" spans="3:17" x14ac:dyDescent="0.15">
      <c r="C562" s="8" t="str">
        <f t="shared" si="63"/>
        <v>被动技能28</v>
      </c>
      <c r="D562" s="8">
        <f t="shared" si="66"/>
        <v>16</v>
      </c>
      <c r="E562" s="8">
        <f t="shared" si="67"/>
        <v>17</v>
      </c>
      <c r="F562" s="8">
        <f t="shared" si="68"/>
        <v>28</v>
      </c>
      <c r="H562" t="str">
        <f t="shared" si="64"/>
        <v>被动技能28等级16</v>
      </c>
      <c r="I562" t="str">
        <f t="shared" si="65"/>
        <v>被动技能28等级17</v>
      </c>
      <c r="J562" s="1">
        <v>556</v>
      </c>
      <c r="K562" s="1">
        <f>VLOOKUP(H562,被动技能!$A:$E,5,FALSE)</f>
        <v>200556</v>
      </c>
      <c r="L562" s="1">
        <f>_xlfn.IFNA(VLOOKUP(I562,被动技能!$A:$E,5,FALSE),0)</f>
        <v>200557</v>
      </c>
      <c r="M562">
        <f t="shared" si="69"/>
        <v>48</v>
      </c>
      <c r="N562" s="1" t="s">
        <v>249</v>
      </c>
      <c r="O562" s="1">
        <f t="shared" si="70"/>
        <v>160</v>
      </c>
      <c r="P562" s="1" t="s">
        <v>250</v>
      </c>
      <c r="Q562" s="1" t="s">
        <v>250</v>
      </c>
    </row>
    <row r="563" spans="3:17" x14ac:dyDescent="0.15">
      <c r="C563" s="8" t="str">
        <f t="shared" si="63"/>
        <v>被动技能28</v>
      </c>
      <c r="D563" s="8">
        <f t="shared" si="66"/>
        <v>17</v>
      </c>
      <c r="E563" s="8">
        <f t="shared" si="67"/>
        <v>18</v>
      </c>
      <c r="F563" s="8">
        <f t="shared" si="68"/>
        <v>28</v>
      </c>
      <c r="H563" t="str">
        <f t="shared" si="64"/>
        <v>被动技能28等级17</v>
      </c>
      <c r="I563" t="str">
        <f t="shared" si="65"/>
        <v>被动技能28等级18</v>
      </c>
      <c r="J563" s="1">
        <v>557</v>
      </c>
      <c r="K563" s="1">
        <f>VLOOKUP(H563,被动技能!$A:$E,5,FALSE)</f>
        <v>200557</v>
      </c>
      <c r="L563" s="1">
        <f>_xlfn.IFNA(VLOOKUP(I563,被动技能!$A:$E,5,FALSE),0)</f>
        <v>200558</v>
      </c>
      <c r="M563">
        <f t="shared" si="69"/>
        <v>51</v>
      </c>
      <c r="N563" s="1" t="s">
        <v>249</v>
      </c>
      <c r="O563" s="1">
        <f t="shared" si="70"/>
        <v>161</v>
      </c>
      <c r="P563" s="1" t="s">
        <v>250</v>
      </c>
      <c r="Q563" s="1" t="s">
        <v>250</v>
      </c>
    </row>
    <row r="564" spans="3:17" x14ac:dyDescent="0.15">
      <c r="C564" s="8" t="str">
        <f t="shared" si="63"/>
        <v>被动技能28</v>
      </c>
      <c r="D564" s="8">
        <f t="shared" si="66"/>
        <v>18</v>
      </c>
      <c r="E564" s="8">
        <f t="shared" si="67"/>
        <v>19</v>
      </c>
      <c r="F564" s="8">
        <f t="shared" si="68"/>
        <v>28</v>
      </c>
      <c r="H564" t="str">
        <f t="shared" si="64"/>
        <v>被动技能28等级18</v>
      </c>
      <c r="I564" t="str">
        <f t="shared" si="65"/>
        <v>被动技能28等级19</v>
      </c>
      <c r="J564" s="1">
        <v>558</v>
      </c>
      <c r="K564" s="1">
        <f>VLOOKUP(H564,被动技能!$A:$E,5,FALSE)</f>
        <v>200558</v>
      </c>
      <c r="L564" s="1">
        <f>_xlfn.IFNA(VLOOKUP(I564,被动技能!$A:$E,5,FALSE),0)</f>
        <v>200559</v>
      </c>
      <c r="M564">
        <f t="shared" si="69"/>
        <v>54</v>
      </c>
      <c r="N564" s="1" t="s">
        <v>249</v>
      </c>
      <c r="O564" s="1">
        <f t="shared" si="70"/>
        <v>162</v>
      </c>
      <c r="P564" s="1" t="s">
        <v>250</v>
      </c>
      <c r="Q564" s="1" t="s">
        <v>250</v>
      </c>
    </row>
    <row r="565" spans="3:17" x14ac:dyDescent="0.15">
      <c r="C565" s="8" t="str">
        <f t="shared" si="63"/>
        <v>被动技能28</v>
      </c>
      <c r="D565" s="8">
        <f t="shared" si="66"/>
        <v>19</v>
      </c>
      <c r="E565" s="8">
        <f t="shared" si="67"/>
        <v>20</v>
      </c>
      <c r="F565" s="8">
        <f t="shared" si="68"/>
        <v>28</v>
      </c>
      <c r="H565" t="str">
        <f t="shared" si="64"/>
        <v>被动技能28等级19</v>
      </c>
      <c r="I565" t="str">
        <f t="shared" si="65"/>
        <v>被动技能28等级20</v>
      </c>
      <c r="J565" s="1">
        <v>559</v>
      </c>
      <c r="K565" s="1">
        <f>VLOOKUP(H565,被动技能!$A:$E,5,FALSE)</f>
        <v>200559</v>
      </c>
      <c r="L565" s="1">
        <f>_xlfn.IFNA(VLOOKUP(I565,被动技能!$A:$E,5,FALSE),0)</f>
        <v>200560</v>
      </c>
      <c r="M565">
        <f t="shared" si="69"/>
        <v>57</v>
      </c>
      <c r="N565" s="1" t="s">
        <v>249</v>
      </c>
      <c r="O565" s="1">
        <f t="shared" si="70"/>
        <v>163</v>
      </c>
      <c r="P565" s="1" t="s">
        <v>250</v>
      </c>
      <c r="Q565" s="1" t="s">
        <v>250</v>
      </c>
    </row>
    <row r="566" spans="3:17" x14ac:dyDescent="0.15">
      <c r="C566" s="8" t="str">
        <f t="shared" si="63"/>
        <v>被动技能28</v>
      </c>
      <c r="D566" s="8">
        <f t="shared" si="66"/>
        <v>20</v>
      </c>
      <c r="E566" s="8">
        <f t="shared" si="67"/>
        <v>21</v>
      </c>
      <c r="F566" s="8">
        <f t="shared" si="68"/>
        <v>28</v>
      </c>
      <c r="H566" t="str">
        <f t="shared" si="64"/>
        <v>被动技能28等级20</v>
      </c>
      <c r="I566" t="str">
        <f t="shared" si="65"/>
        <v>被动技能28等级21</v>
      </c>
      <c r="J566" s="1">
        <v>560</v>
      </c>
      <c r="K566" s="1">
        <f>VLOOKUP(H566,被动技能!$A:$E,5,FALSE)</f>
        <v>200560</v>
      </c>
      <c r="L566" s="1">
        <f>_xlfn.IFNA(VLOOKUP(I566,被动技能!$A:$E,5,FALSE),0)</f>
        <v>0</v>
      </c>
      <c r="M566">
        <f t="shared" si="69"/>
        <v>60</v>
      </c>
      <c r="N566" s="1" t="s">
        <v>249</v>
      </c>
      <c r="O566" s="1">
        <f t="shared" si="70"/>
        <v>164</v>
      </c>
      <c r="P566" s="1" t="s">
        <v>250</v>
      </c>
      <c r="Q566" s="1" t="s">
        <v>250</v>
      </c>
    </row>
    <row r="567" spans="3:17" x14ac:dyDescent="0.15">
      <c r="C567" s="8" t="str">
        <f t="shared" si="63"/>
        <v>被动技能29</v>
      </c>
      <c r="D567" s="8">
        <f t="shared" si="66"/>
        <v>1</v>
      </c>
      <c r="E567" s="8">
        <f t="shared" si="67"/>
        <v>2</v>
      </c>
      <c r="F567" s="8">
        <f t="shared" si="68"/>
        <v>29</v>
      </c>
      <c r="H567" t="str">
        <f t="shared" si="64"/>
        <v>被动技能29等级1</v>
      </c>
      <c r="I567" t="str">
        <f t="shared" si="65"/>
        <v>被动技能29等级2</v>
      </c>
      <c r="J567" s="1">
        <v>561</v>
      </c>
      <c r="K567" s="1">
        <f>VLOOKUP(H567,被动技能!$A:$E,5,FALSE)</f>
        <v>200561</v>
      </c>
      <c r="L567" s="1">
        <f>_xlfn.IFNA(VLOOKUP(I567,被动技能!$A:$E,5,FALSE),0)</f>
        <v>200562</v>
      </c>
      <c r="M567">
        <f t="shared" si="69"/>
        <v>3</v>
      </c>
      <c r="N567" s="1" t="s">
        <v>249</v>
      </c>
      <c r="O567" s="1">
        <f t="shared" si="70"/>
        <v>165</v>
      </c>
      <c r="P567" s="1" t="s">
        <v>250</v>
      </c>
      <c r="Q567" s="1" t="s">
        <v>250</v>
      </c>
    </row>
    <row r="568" spans="3:17" x14ac:dyDescent="0.15">
      <c r="C568" s="8" t="str">
        <f t="shared" si="63"/>
        <v>被动技能29</v>
      </c>
      <c r="D568" s="8">
        <f t="shared" si="66"/>
        <v>2</v>
      </c>
      <c r="E568" s="8">
        <f t="shared" si="67"/>
        <v>3</v>
      </c>
      <c r="F568" s="8">
        <f t="shared" si="68"/>
        <v>29</v>
      </c>
      <c r="H568" t="str">
        <f t="shared" si="64"/>
        <v>被动技能29等级2</v>
      </c>
      <c r="I568" t="str">
        <f t="shared" si="65"/>
        <v>被动技能29等级3</v>
      </c>
      <c r="J568" s="1">
        <v>562</v>
      </c>
      <c r="K568" s="1">
        <f>VLOOKUP(H568,被动技能!$A:$E,5,FALSE)</f>
        <v>200562</v>
      </c>
      <c r="L568" s="1">
        <f>_xlfn.IFNA(VLOOKUP(I568,被动技能!$A:$E,5,FALSE),0)</f>
        <v>200563</v>
      </c>
      <c r="M568">
        <f t="shared" si="69"/>
        <v>6</v>
      </c>
      <c r="N568" s="1" t="s">
        <v>249</v>
      </c>
      <c r="O568" s="1">
        <f t="shared" si="70"/>
        <v>166</v>
      </c>
      <c r="P568" s="1" t="s">
        <v>250</v>
      </c>
      <c r="Q568" s="1" t="s">
        <v>250</v>
      </c>
    </row>
    <row r="569" spans="3:17" x14ac:dyDescent="0.15">
      <c r="C569" s="8" t="str">
        <f t="shared" si="63"/>
        <v>被动技能29</v>
      </c>
      <c r="D569" s="8">
        <f t="shared" si="66"/>
        <v>3</v>
      </c>
      <c r="E569" s="8">
        <f t="shared" si="67"/>
        <v>4</v>
      </c>
      <c r="F569" s="8">
        <f t="shared" si="68"/>
        <v>29</v>
      </c>
      <c r="H569" t="str">
        <f t="shared" si="64"/>
        <v>被动技能29等级3</v>
      </c>
      <c r="I569" t="str">
        <f t="shared" si="65"/>
        <v>被动技能29等级4</v>
      </c>
      <c r="J569" s="1">
        <v>563</v>
      </c>
      <c r="K569" s="1">
        <f>VLOOKUP(H569,被动技能!$A:$E,5,FALSE)</f>
        <v>200563</v>
      </c>
      <c r="L569" s="1">
        <f>_xlfn.IFNA(VLOOKUP(I569,被动技能!$A:$E,5,FALSE),0)</f>
        <v>200564</v>
      </c>
      <c r="M569">
        <f t="shared" si="69"/>
        <v>9</v>
      </c>
      <c r="N569" s="1" t="s">
        <v>249</v>
      </c>
      <c r="O569" s="1">
        <f t="shared" si="70"/>
        <v>167</v>
      </c>
      <c r="P569" s="1" t="s">
        <v>250</v>
      </c>
      <c r="Q569" s="1" t="s">
        <v>250</v>
      </c>
    </row>
    <row r="570" spans="3:17" x14ac:dyDescent="0.15">
      <c r="C570" s="8" t="str">
        <f t="shared" si="63"/>
        <v>被动技能29</v>
      </c>
      <c r="D570" s="8">
        <f t="shared" si="66"/>
        <v>4</v>
      </c>
      <c r="E570" s="8">
        <f t="shared" si="67"/>
        <v>5</v>
      </c>
      <c r="F570" s="8">
        <f t="shared" si="68"/>
        <v>29</v>
      </c>
      <c r="H570" t="str">
        <f t="shared" si="64"/>
        <v>被动技能29等级4</v>
      </c>
      <c r="I570" t="str">
        <f t="shared" si="65"/>
        <v>被动技能29等级5</v>
      </c>
      <c r="J570" s="1">
        <v>564</v>
      </c>
      <c r="K570" s="1">
        <f>VLOOKUP(H570,被动技能!$A:$E,5,FALSE)</f>
        <v>200564</v>
      </c>
      <c r="L570" s="1">
        <f>_xlfn.IFNA(VLOOKUP(I570,被动技能!$A:$E,5,FALSE),0)</f>
        <v>200565</v>
      </c>
      <c r="M570">
        <f t="shared" si="69"/>
        <v>12</v>
      </c>
      <c r="N570" s="1" t="s">
        <v>249</v>
      </c>
      <c r="O570" s="1">
        <f t="shared" si="70"/>
        <v>168</v>
      </c>
      <c r="P570" s="1" t="s">
        <v>250</v>
      </c>
      <c r="Q570" s="1" t="s">
        <v>250</v>
      </c>
    </row>
    <row r="571" spans="3:17" x14ac:dyDescent="0.15">
      <c r="C571" s="8" t="str">
        <f t="shared" si="63"/>
        <v>被动技能29</v>
      </c>
      <c r="D571" s="8">
        <f t="shared" si="66"/>
        <v>5</v>
      </c>
      <c r="E571" s="8">
        <f t="shared" si="67"/>
        <v>6</v>
      </c>
      <c r="F571" s="8">
        <f t="shared" si="68"/>
        <v>29</v>
      </c>
      <c r="H571" t="str">
        <f t="shared" si="64"/>
        <v>被动技能29等级5</v>
      </c>
      <c r="I571" t="str">
        <f t="shared" si="65"/>
        <v>被动技能29等级6</v>
      </c>
      <c r="J571" s="1">
        <v>565</v>
      </c>
      <c r="K571" s="1">
        <f>VLOOKUP(H571,被动技能!$A:$E,5,FALSE)</f>
        <v>200565</v>
      </c>
      <c r="L571" s="1">
        <f>_xlfn.IFNA(VLOOKUP(I571,被动技能!$A:$E,5,FALSE),0)</f>
        <v>200566</v>
      </c>
      <c r="M571">
        <f t="shared" si="69"/>
        <v>15</v>
      </c>
      <c r="N571" s="1" t="s">
        <v>249</v>
      </c>
      <c r="O571" s="1">
        <f t="shared" si="70"/>
        <v>169</v>
      </c>
      <c r="P571" s="1" t="s">
        <v>250</v>
      </c>
      <c r="Q571" s="1" t="s">
        <v>250</v>
      </c>
    </row>
    <row r="572" spans="3:17" x14ac:dyDescent="0.15">
      <c r="C572" s="8" t="str">
        <f t="shared" si="63"/>
        <v>被动技能29</v>
      </c>
      <c r="D572" s="8">
        <f t="shared" si="66"/>
        <v>6</v>
      </c>
      <c r="E572" s="8">
        <f t="shared" si="67"/>
        <v>7</v>
      </c>
      <c r="F572" s="8">
        <f t="shared" si="68"/>
        <v>29</v>
      </c>
      <c r="H572" t="str">
        <f t="shared" si="64"/>
        <v>被动技能29等级6</v>
      </c>
      <c r="I572" t="str">
        <f t="shared" si="65"/>
        <v>被动技能29等级7</v>
      </c>
      <c r="J572" s="1">
        <v>566</v>
      </c>
      <c r="K572" s="1">
        <f>VLOOKUP(H572,被动技能!$A:$E,5,FALSE)</f>
        <v>200566</v>
      </c>
      <c r="L572" s="1">
        <f>_xlfn.IFNA(VLOOKUP(I572,被动技能!$A:$E,5,FALSE),0)</f>
        <v>200567</v>
      </c>
      <c r="M572">
        <f t="shared" si="69"/>
        <v>18</v>
      </c>
      <c r="N572" s="1" t="s">
        <v>249</v>
      </c>
      <c r="O572" s="1">
        <f t="shared" si="70"/>
        <v>170</v>
      </c>
      <c r="P572" s="1" t="s">
        <v>250</v>
      </c>
      <c r="Q572" s="1" t="s">
        <v>250</v>
      </c>
    </row>
    <row r="573" spans="3:17" x14ac:dyDescent="0.15">
      <c r="C573" s="8" t="str">
        <f t="shared" si="63"/>
        <v>被动技能29</v>
      </c>
      <c r="D573" s="8">
        <f t="shared" si="66"/>
        <v>7</v>
      </c>
      <c r="E573" s="8">
        <f t="shared" si="67"/>
        <v>8</v>
      </c>
      <c r="F573" s="8">
        <f t="shared" si="68"/>
        <v>29</v>
      </c>
      <c r="H573" t="str">
        <f t="shared" si="64"/>
        <v>被动技能29等级7</v>
      </c>
      <c r="I573" t="str">
        <f t="shared" si="65"/>
        <v>被动技能29等级8</v>
      </c>
      <c r="J573" s="1">
        <v>567</v>
      </c>
      <c r="K573" s="1">
        <f>VLOOKUP(H573,被动技能!$A:$E,5,FALSE)</f>
        <v>200567</v>
      </c>
      <c r="L573" s="1">
        <f>_xlfn.IFNA(VLOOKUP(I573,被动技能!$A:$E,5,FALSE),0)</f>
        <v>200568</v>
      </c>
      <c r="M573">
        <f t="shared" si="69"/>
        <v>21</v>
      </c>
      <c r="N573" s="1" t="s">
        <v>249</v>
      </c>
      <c r="O573" s="1">
        <f t="shared" si="70"/>
        <v>171</v>
      </c>
      <c r="P573" s="1" t="s">
        <v>250</v>
      </c>
      <c r="Q573" s="1" t="s">
        <v>250</v>
      </c>
    </row>
    <row r="574" spans="3:17" x14ac:dyDescent="0.15">
      <c r="C574" s="8" t="str">
        <f t="shared" si="63"/>
        <v>被动技能29</v>
      </c>
      <c r="D574" s="8">
        <f t="shared" si="66"/>
        <v>8</v>
      </c>
      <c r="E574" s="8">
        <f t="shared" si="67"/>
        <v>9</v>
      </c>
      <c r="F574" s="8">
        <f t="shared" si="68"/>
        <v>29</v>
      </c>
      <c r="H574" t="str">
        <f t="shared" si="64"/>
        <v>被动技能29等级8</v>
      </c>
      <c r="I574" t="str">
        <f t="shared" si="65"/>
        <v>被动技能29等级9</v>
      </c>
      <c r="J574" s="1">
        <v>568</v>
      </c>
      <c r="K574" s="1">
        <f>VLOOKUP(H574,被动技能!$A:$E,5,FALSE)</f>
        <v>200568</v>
      </c>
      <c r="L574" s="1">
        <f>_xlfn.IFNA(VLOOKUP(I574,被动技能!$A:$E,5,FALSE),0)</f>
        <v>200569</v>
      </c>
      <c r="M574">
        <f t="shared" si="69"/>
        <v>24</v>
      </c>
      <c r="N574" s="1" t="s">
        <v>249</v>
      </c>
      <c r="O574" s="1">
        <f t="shared" si="70"/>
        <v>172</v>
      </c>
      <c r="P574" s="1" t="s">
        <v>250</v>
      </c>
      <c r="Q574" s="1" t="s">
        <v>250</v>
      </c>
    </row>
    <row r="575" spans="3:17" x14ac:dyDescent="0.15">
      <c r="C575" s="8" t="str">
        <f t="shared" si="63"/>
        <v>被动技能29</v>
      </c>
      <c r="D575" s="8">
        <f t="shared" si="66"/>
        <v>9</v>
      </c>
      <c r="E575" s="8">
        <f t="shared" si="67"/>
        <v>10</v>
      </c>
      <c r="F575" s="8">
        <f t="shared" si="68"/>
        <v>29</v>
      </c>
      <c r="H575" t="str">
        <f t="shared" si="64"/>
        <v>被动技能29等级9</v>
      </c>
      <c r="I575" t="str">
        <f t="shared" si="65"/>
        <v>被动技能29等级10</v>
      </c>
      <c r="J575" s="1">
        <v>569</v>
      </c>
      <c r="K575" s="1">
        <f>VLOOKUP(H575,被动技能!$A:$E,5,FALSE)</f>
        <v>200569</v>
      </c>
      <c r="L575" s="1">
        <f>_xlfn.IFNA(VLOOKUP(I575,被动技能!$A:$E,5,FALSE),0)</f>
        <v>200570</v>
      </c>
      <c r="M575">
        <f t="shared" si="69"/>
        <v>27</v>
      </c>
      <c r="N575" s="1" t="s">
        <v>249</v>
      </c>
      <c r="O575" s="1">
        <f t="shared" si="70"/>
        <v>173</v>
      </c>
      <c r="P575" s="1" t="s">
        <v>250</v>
      </c>
      <c r="Q575" s="1" t="s">
        <v>250</v>
      </c>
    </row>
    <row r="576" spans="3:17" x14ac:dyDescent="0.15">
      <c r="C576" s="8" t="str">
        <f t="shared" si="63"/>
        <v>被动技能29</v>
      </c>
      <c r="D576" s="8">
        <f t="shared" si="66"/>
        <v>10</v>
      </c>
      <c r="E576" s="8">
        <f t="shared" si="67"/>
        <v>11</v>
      </c>
      <c r="F576" s="8">
        <f t="shared" si="68"/>
        <v>29</v>
      </c>
      <c r="H576" t="str">
        <f t="shared" si="64"/>
        <v>被动技能29等级10</v>
      </c>
      <c r="I576" t="str">
        <f t="shared" si="65"/>
        <v>被动技能29等级11</v>
      </c>
      <c r="J576" s="1">
        <v>570</v>
      </c>
      <c r="K576" s="1">
        <f>VLOOKUP(H576,被动技能!$A:$E,5,FALSE)</f>
        <v>200570</v>
      </c>
      <c r="L576" s="1">
        <f>_xlfn.IFNA(VLOOKUP(I576,被动技能!$A:$E,5,FALSE),0)</f>
        <v>200571</v>
      </c>
      <c r="M576">
        <f t="shared" si="69"/>
        <v>30</v>
      </c>
      <c r="N576" s="1" t="s">
        <v>249</v>
      </c>
      <c r="O576" s="1">
        <f t="shared" si="70"/>
        <v>174</v>
      </c>
      <c r="P576" s="1" t="s">
        <v>250</v>
      </c>
      <c r="Q576" s="1" t="s">
        <v>250</v>
      </c>
    </row>
    <row r="577" spans="3:17" x14ac:dyDescent="0.15">
      <c r="C577" s="8" t="str">
        <f t="shared" si="63"/>
        <v>被动技能29</v>
      </c>
      <c r="D577" s="8">
        <f t="shared" si="66"/>
        <v>11</v>
      </c>
      <c r="E577" s="8">
        <f t="shared" si="67"/>
        <v>12</v>
      </c>
      <c r="F577" s="8">
        <f t="shared" si="68"/>
        <v>29</v>
      </c>
      <c r="H577" t="str">
        <f t="shared" si="64"/>
        <v>被动技能29等级11</v>
      </c>
      <c r="I577" t="str">
        <f t="shared" si="65"/>
        <v>被动技能29等级12</v>
      </c>
      <c r="J577" s="1">
        <v>571</v>
      </c>
      <c r="K577" s="1">
        <f>VLOOKUP(H577,被动技能!$A:$E,5,FALSE)</f>
        <v>200571</v>
      </c>
      <c r="L577" s="1">
        <f>_xlfn.IFNA(VLOOKUP(I577,被动技能!$A:$E,5,FALSE),0)</f>
        <v>200572</v>
      </c>
      <c r="M577">
        <f t="shared" si="69"/>
        <v>33</v>
      </c>
      <c r="N577" s="1" t="s">
        <v>249</v>
      </c>
      <c r="O577" s="1">
        <f t="shared" si="70"/>
        <v>175</v>
      </c>
      <c r="P577" s="1" t="s">
        <v>250</v>
      </c>
      <c r="Q577" s="1" t="s">
        <v>250</v>
      </c>
    </row>
    <row r="578" spans="3:17" x14ac:dyDescent="0.15">
      <c r="C578" s="8" t="str">
        <f t="shared" si="63"/>
        <v>被动技能29</v>
      </c>
      <c r="D578" s="8">
        <f t="shared" si="66"/>
        <v>12</v>
      </c>
      <c r="E578" s="8">
        <f t="shared" si="67"/>
        <v>13</v>
      </c>
      <c r="F578" s="8">
        <f t="shared" si="68"/>
        <v>29</v>
      </c>
      <c r="H578" t="str">
        <f t="shared" si="64"/>
        <v>被动技能29等级12</v>
      </c>
      <c r="I578" t="str">
        <f t="shared" si="65"/>
        <v>被动技能29等级13</v>
      </c>
      <c r="J578" s="1">
        <v>572</v>
      </c>
      <c r="K578" s="1">
        <f>VLOOKUP(H578,被动技能!$A:$E,5,FALSE)</f>
        <v>200572</v>
      </c>
      <c r="L578" s="1">
        <f>_xlfn.IFNA(VLOOKUP(I578,被动技能!$A:$E,5,FALSE),0)</f>
        <v>200573</v>
      </c>
      <c r="M578">
        <f t="shared" si="69"/>
        <v>36</v>
      </c>
      <c r="N578" s="1" t="s">
        <v>249</v>
      </c>
      <c r="O578" s="1">
        <f t="shared" si="70"/>
        <v>176</v>
      </c>
      <c r="P578" s="1" t="s">
        <v>250</v>
      </c>
      <c r="Q578" s="1" t="s">
        <v>250</v>
      </c>
    </row>
    <row r="579" spans="3:17" x14ac:dyDescent="0.15">
      <c r="C579" s="8" t="str">
        <f t="shared" si="63"/>
        <v>被动技能29</v>
      </c>
      <c r="D579" s="8">
        <f t="shared" si="66"/>
        <v>13</v>
      </c>
      <c r="E579" s="8">
        <f t="shared" si="67"/>
        <v>14</v>
      </c>
      <c r="F579" s="8">
        <f t="shared" si="68"/>
        <v>29</v>
      </c>
      <c r="H579" t="str">
        <f t="shared" si="64"/>
        <v>被动技能29等级13</v>
      </c>
      <c r="I579" t="str">
        <f t="shared" si="65"/>
        <v>被动技能29等级14</v>
      </c>
      <c r="J579" s="1">
        <v>573</v>
      </c>
      <c r="K579" s="1">
        <f>VLOOKUP(H579,被动技能!$A:$E,5,FALSE)</f>
        <v>200573</v>
      </c>
      <c r="L579" s="1">
        <f>_xlfn.IFNA(VLOOKUP(I579,被动技能!$A:$E,5,FALSE),0)</f>
        <v>200574</v>
      </c>
      <c r="M579">
        <f t="shared" si="69"/>
        <v>39</v>
      </c>
      <c r="N579" s="1" t="s">
        <v>249</v>
      </c>
      <c r="O579" s="1">
        <f t="shared" si="70"/>
        <v>177</v>
      </c>
      <c r="P579" s="1" t="s">
        <v>250</v>
      </c>
      <c r="Q579" s="1" t="s">
        <v>250</v>
      </c>
    </row>
    <row r="580" spans="3:17" x14ac:dyDescent="0.15">
      <c r="C580" s="8" t="str">
        <f t="shared" si="63"/>
        <v>被动技能29</v>
      </c>
      <c r="D580" s="8">
        <f t="shared" si="66"/>
        <v>14</v>
      </c>
      <c r="E580" s="8">
        <f t="shared" si="67"/>
        <v>15</v>
      </c>
      <c r="F580" s="8">
        <f t="shared" si="68"/>
        <v>29</v>
      </c>
      <c r="H580" t="str">
        <f t="shared" si="64"/>
        <v>被动技能29等级14</v>
      </c>
      <c r="I580" t="str">
        <f t="shared" si="65"/>
        <v>被动技能29等级15</v>
      </c>
      <c r="J580" s="1">
        <v>574</v>
      </c>
      <c r="K580" s="1">
        <f>VLOOKUP(H580,被动技能!$A:$E,5,FALSE)</f>
        <v>200574</v>
      </c>
      <c r="L580" s="1">
        <f>_xlfn.IFNA(VLOOKUP(I580,被动技能!$A:$E,5,FALSE),0)</f>
        <v>200575</v>
      </c>
      <c r="M580">
        <f t="shared" si="69"/>
        <v>42</v>
      </c>
      <c r="N580" s="1" t="s">
        <v>249</v>
      </c>
      <c r="O580" s="1">
        <f t="shared" si="70"/>
        <v>178</v>
      </c>
      <c r="P580" s="1" t="s">
        <v>250</v>
      </c>
      <c r="Q580" s="1" t="s">
        <v>250</v>
      </c>
    </row>
    <row r="581" spans="3:17" x14ac:dyDescent="0.15">
      <c r="C581" s="8" t="str">
        <f t="shared" si="63"/>
        <v>被动技能29</v>
      </c>
      <c r="D581" s="8">
        <f t="shared" si="66"/>
        <v>15</v>
      </c>
      <c r="E581" s="8">
        <f t="shared" si="67"/>
        <v>16</v>
      </c>
      <c r="F581" s="8">
        <f t="shared" si="68"/>
        <v>29</v>
      </c>
      <c r="H581" t="str">
        <f t="shared" si="64"/>
        <v>被动技能29等级15</v>
      </c>
      <c r="I581" t="str">
        <f t="shared" si="65"/>
        <v>被动技能29等级16</v>
      </c>
      <c r="J581" s="1">
        <v>575</v>
      </c>
      <c r="K581" s="1">
        <f>VLOOKUP(H581,被动技能!$A:$E,5,FALSE)</f>
        <v>200575</v>
      </c>
      <c r="L581" s="1">
        <f>_xlfn.IFNA(VLOOKUP(I581,被动技能!$A:$E,5,FALSE),0)</f>
        <v>200576</v>
      </c>
      <c r="M581">
        <f t="shared" si="69"/>
        <v>45</v>
      </c>
      <c r="N581" s="1" t="s">
        <v>249</v>
      </c>
      <c r="O581" s="1">
        <f t="shared" si="70"/>
        <v>179</v>
      </c>
      <c r="P581" s="1" t="s">
        <v>250</v>
      </c>
      <c r="Q581" s="1" t="s">
        <v>250</v>
      </c>
    </row>
    <row r="582" spans="3:17" x14ac:dyDescent="0.15">
      <c r="C582" s="8" t="str">
        <f t="shared" si="63"/>
        <v>被动技能29</v>
      </c>
      <c r="D582" s="8">
        <f t="shared" si="66"/>
        <v>16</v>
      </c>
      <c r="E582" s="8">
        <f t="shared" si="67"/>
        <v>17</v>
      </c>
      <c r="F582" s="8">
        <f t="shared" si="68"/>
        <v>29</v>
      </c>
      <c r="H582" t="str">
        <f t="shared" si="64"/>
        <v>被动技能29等级16</v>
      </c>
      <c r="I582" t="str">
        <f t="shared" si="65"/>
        <v>被动技能29等级17</v>
      </c>
      <c r="J582" s="1">
        <v>576</v>
      </c>
      <c r="K582" s="1">
        <f>VLOOKUP(H582,被动技能!$A:$E,5,FALSE)</f>
        <v>200576</v>
      </c>
      <c r="L582" s="1">
        <f>_xlfn.IFNA(VLOOKUP(I582,被动技能!$A:$E,5,FALSE),0)</f>
        <v>200577</v>
      </c>
      <c r="M582">
        <f t="shared" si="69"/>
        <v>48</v>
      </c>
      <c r="N582" s="1" t="s">
        <v>249</v>
      </c>
      <c r="O582" s="1">
        <f t="shared" si="70"/>
        <v>180</v>
      </c>
      <c r="P582" s="1" t="s">
        <v>250</v>
      </c>
      <c r="Q582" s="1" t="s">
        <v>250</v>
      </c>
    </row>
    <row r="583" spans="3:17" x14ac:dyDescent="0.15">
      <c r="C583" s="8" t="str">
        <f t="shared" si="63"/>
        <v>被动技能29</v>
      </c>
      <c r="D583" s="8">
        <f t="shared" si="66"/>
        <v>17</v>
      </c>
      <c r="E583" s="8">
        <f t="shared" si="67"/>
        <v>18</v>
      </c>
      <c r="F583" s="8">
        <f t="shared" si="68"/>
        <v>29</v>
      </c>
      <c r="H583" t="str">
        <f t="shared" si="64"/>
        <v>被动技能29等级17</v>
      </c>
      <c r="I583" t="str">
        <f t="shared" si="65"/>
        <v>被动技能29等级18</v>
      </c>
      <c r="J583" s="1">
        <v>577</v>
      </c>
      <c r="K583" s="1">
        <f>VLOOKUP(H583,被动技能!$A:$E,5,FALSE)</f>
        <v>200577</v>
      </c>
      <c r="L583" s="1">
        <f>_xlfn.IFNA(VLOOKUP(I583,被动技能!$A:$E,5,FALSE),0)</f>
        <v>200578</v>
      </c>
      <c r="M583">
        <f t="shared" si="69"/>
        <v>51</v>
      </c>
      <c r="N583" s="1" t="s">
        <v>249</v>
      </c>
      <c r="O583" s="1">
        <f t="shared" si="70"/>
        <v>181</v>
      </c>
      <c r="P583" s="1" t="s">
        <v>250</v>
      </c>
      <c r="Q583" s="1" t="s">
        <v>250</v>
      </c>
    </row>
    <row r="584" spans="3:17" x14ac:dyDescent="0.15">
      <c r="C584" s="8" t="str">
        <f t="shared" ref="C584:C595" si="71">C$4&amp;F584</f>
        <v>被动技能29</v>
      </c>
      <c r="D584" s="8">
        <f t="shared" si="66"/>
        <v>18</v>
      </c>
      <c r="E584" s="8">
        <f t="shared" si="67"/>
        <v>19</v>
      </c>
      <c r="F584" s="8">
        <f t="shared" si="68"/>
        <v>29</v>
      </c>
      <c r="H584" t="str">
        <f t="shared" ref="H584:H595" si="72">$C584&amp;D$6&amp;D584</f>
        <v>被动技能29等级18</v>
      </c>
      <c r="I584" t="str">
        <f t="shared" ref="I584:I595" si="73">$C584&amp;E$6&amp;E584</f>
        <v>被动技能29等级19</v>
      </c>
      <c r="J584" s="1">
        <v>578</v>
      </c>
      <c r="K584" s="1">
        <f>VLOOKUP(H584,被动技能!$A:$E,5,FALSE)</f>
        <v>200578</v>
      </c>
      <c r="L584" s="1">
        <f>_xlfn.IFNA(VLOOKUP(I584,被动技能!$A:$E,5,FALSE),0)</f>
        <v>200579</v>
      </c>
      <c r="M584">
        <f t="shared" si="69"/>
        <v>54</v>
      </c>
      <c r="N584" s="1" t="s">
        <v>249</v>
      </c>
      <c r="O584" s="1">
        <f t="shared" si="70"/>
        <v>182</v>
      </c>
      <c r="P584" s="1" t="s">
        <v>250</v>
      </c>
      <c r="Q584" s="1" t="s">
        <v>250</v>
      </c>
    </row>
    <row r="585" spans="3:17" x14ac:dyDescent="0.15">
      <c r="C585" s="8" t="str">
        <f t="shared" si="71"/>
        <v>被动技能29</v>
      </c>
      <c r="D585" s="8">
        <f t="shared" ref="D585:D626" si="74">IF(D584=D$5,1,D584+1)</f>
        <v>19</v>
      </c>
      <c r="E585" s="8">
        <f t="shared" ref="E585:E626" si="75">IF(E584=E$5,2,E584+1)</f>
        <v>20</v>
      </c>
      <c r="F585" s="8">
        <f t="shared" ref="F585:F595" si="76">IF(D585=1,F584+1,F584)</f>
        <v>29</v>
      </c>
      <c r="H585" t="str">
        <f t="shared" si="72"/>
        <v>被动技能29等级19</v>
      </c>
      <c r="I585" t="str">
        <f t="shared" si="73"/>
        <v>被动技能29等级20</v>
      </c>
      <c r="J585" s="1">
        <v>579</v>
      </c>
      <c r="K585" s="1">
        <f>VLOOKUP(H585,被动技能!$A:$E,5,FALSE)</f>
        <v>200579</v>
      </c>
      <c r="L585" s="1">
        <f>_xlfn.IFNA(VLOOKUP(I585,被动技能!$A:$E,5,FALSE),0)</f>
        <v>200580</v>
      </c>
      <c r="M585">
        <f t="shared" si="69"/>
        <v>57</v>
      </c>
      <c r="N585" s="1" t="s">
        <v>249</v>
      </c>
      <c r="O585" s="1">
        <f t="shared" si="70"/>
        <v>183</v>
      </c>
      <c r="P585" s="1" t="s">
        <v>250</v>
      </c>
      <c r="Q585" s="1" t="s">
        <v>250</v>
      </c>
    </row>
    <row r="586" spans="3:17" x14ac:dyDescent="0.15">
      <c r="C586" s="8" t="str">
        <f t="shared" si="71"/>
        <v>被动技能29</v>
      </c>
      <c r="D586" s="8">
        <f t="shared" si="74"/>
        <v>20</v>
      </c>
      <c r="E586" s="8">
        <f t="shared" si="75"/>
        <v>21</v>
      </c>
      <c r="F586" s="8">
        <f t="shared" si="76"/>
        <v>29</v>
      </c>
      <c r="H586" t="str">
        <f t="shared" si="72"/>
        <v>被动技能29等级20</v>
      </c>
      <c r="I586" t="str">
        <f t="shared" si="73"/>
        <v>被动技能29等级21</v>
      </c>
      <c r="J586" s="1">
        <v>580</v>
      </c>
      <c r="K586" s="1">
        <f>VLOOKUP(H586,被动技能!$A:$E,5,FALSE)</f>
        <v>200580</v>
      </c>
      <c r="L586" s="1">
        <f>_xlfn.IFNA(VLOOKUP(I586,被动技能!$A:$E,5,FALSE),0)</f>
        <v>0</v>
      </c>
      <c r="M586">
        <f t="shared" si="69"/>
        <v>60</v>
      </c>
      <c r="N586" s="1" t="s">
        <v>249</v>
      </c>
      <c r="O586" s="1">
        <f t="shared" si="70"/>
        <v>184</v>
      </c>
      <c r="P586" s="1" t="s">
        <v>250</v>
      </c>
      <c r="Q586" s="1" t="s">
        <v>250</v>
      </c>
    </row>
    <row r="587" spans="3:17" x14ac:dyDescent="0.15">
      <c r="C587" s="8" t="str">
        <f t="shared" si="71"/>
        <v>被动技能30</v>
      </c>
      <c r="D587" s="8">
        <f t="shared" si="74"/>
        <v>1</v>
      </c>
      <c r="E587" s="8">
        <f t="shared" si="75"/>
        <v>2</v>
      </c>
      <c r="F587" s="8">
        <f t="shared" si="76"/>
        <v>30</v>
      </c>
      <c r="H587" t="str">
        <f t="shared" si="72"/>
        <v>被动技能30等级1</v>
      </c>
      <c r="I587" t="str">
        <f t="shared" si="73"/>
        <v>被动技能30等级2</v>
      </c>
      <c r="J587" s="1">
        <v>581</v>
      </c>
      <c r="K587" s="1">
        <f>VLOOKUP(H587,被动技能!$A:$E,5,FALSE)</f>
        <v>200581</v>
      </c>
      <c r="L587" s="1">
        <f>_xlfn.IFNA(VLOOKUP(I587,被动技能!$A:$E,5,FALSE),0)</f>
        <v>200582</v>
      </c>
      <c r="M587">
        <f t="shared" si="69"/>
        <v>3</v>
      </c>
      <c r="N587" s="1" t="s">
        <v>249</v>
      </c>
      <c r="O587" s="1">
        <f t="shared" si="70"/>
        <v>185</v>
      </c>
      <c r="P587" s="1" t="s">
        <v>250</v>
      </c>
      <c r="Q587" s="1" t="s">
        <v>250</v>
      </c>
    </row>
    <row r="588" spans="3:17" x14ac:dyDescent="0.15">
      <c r="C588" s="8" t="str">
        <f t="shared" si="71"/>
        <v>被动技能30</v>
      </c>
      <c r="D588" s="8">
        <f t="shared" si="74"/>
        <v>2</v>
      </c>
      <c r="E588" s="8">
        <f t="shared" si="75"/>
        <v>3</v>
      </c>
      <c r="F588" s="8">
        <f t="shared" si="76"/>
        <v>30</v>
      </c>
      <c r="H588" t="str">
        <f t="shared" si="72"/>
        <v>被动技能30等级2</v>
      </c>
      <c r="I588" t="str">
        <f t="shared" si="73"/>
        <v>被动技能30等级3</v>
      </c>
      <c r="J588" s="1">
        <v>582</v>
      </c>
      <c r="K588" s="1">
        <f>VLOOKUP(H588,被动技能!$A:$E,5,FALSE)</f>
        <v>200582</v>
      </c>
      <c r="L588" s="1">
        <f>_xlfn.IFNA(VLOOKUP(I588,被动技能!$A:$E,5,FALSE),0)</f>
        <v>200583</v>
      </c>
      <c r="M588">
        <f t="shared" si="69"/>
        <v>6</v>
      </c>
      <c r="N588" s="1" t="s">
        <v>249</v>
      </c>
      <c r="O588" s="1">
        <f t="shared" si="70"/>
        <v>186</v>
      </c>
      <c r="P588" s="1" t="s">
        <v>250</v>
      </c>
      <c r="Q588" s="1" t="s">
        <v>250</v>
      </c>
    </row>
    <row r="589" spans="3:17" x14ac:dyDescent="0.15">
      <c r="C589" s="8" t="str">
        <f t="shared" si="71"/>
        <v>被动技能30</v>
      </c>
      <c r="D589" s="8">
        <f t="shared" si="74"/>
        <v>3</v>
      </c>
      <c r="E589" s="8">
        <f t="shared" si="75"/>
        <v>4</v>
      </c>
      <c r="F589" s="8">
        <f t="shared" si="76"/>
        <v>30</v>
      </c>
      <c r="H589" t="str">
        <f t="shared" si="72"/>
        <v>被动技能30等级3</v>
      </c>
      <c r="I589" t="str">
        <f t="shared" si="73"/>
        <v>被动技能30等级4</v>
      </c>
      <c r="J589" s="1">
        <v>583</v>
      </c>
      <c r="K589" s="1">
        <f>VLOOKUP(H589,被动技能!$A:$E,5,FALSE)</f>
        <v>200583</v>
      </c>
      <c r="L589" s="1">
        <f>_xlfn.IFNA(VLOOKUP(I589,被动技能!$A:$E,5,FALSE),0)</f>
        <v>200584</v>
      </c>
      <c r="M589">
        <f t="shared" si="69"/>
        <v>9</v>
      </c>
      <c r="N589" s="1" t="s">
        <v>249</v>
      </c>
      <c r="O589" s="1">
        <f t="shared" si="70"/>
        <v>187</v>
      </c>
      <c r="P589" s="1" t="s">
        <v>250</v>
      </c>
      <c r="Q589" s="1" t="s">
        <v>250</v>
      </c>
    </row>
    <row r="590" spans="3:17" x14ac:dyDescent="0.15">
      <c r="C590" s="8" t="str">
        <f t="shared" si="71"/>
        <v>被动技能30</v>
      </c>
      <c r="D590" s="8">
        <f t="shared" si="74"/>
        <v>4</v>
      </c>
      <c r="E590" s="8">
        <f t="shared" si="75"/>
        <v>5</v>
      </c>
      <c r="F590" s="8">
        <f t="shared" si="76"/>
        <v>30</v>
      </c>
      <c r="H590" t="str">
        <f t="shared" si="72"/>
        <v>被动技能30等级4</v>
      </c>
      <c r="I590" t="str">
        <f t="shared" si="73"/>
        <v>被动技能30等级5</v>
      </c>
      <c r="J590" s="1">
        <v>584</v>
      </c>
      <c r="K590" s="1">
        <f>VLOOKUP(H590,被动技能!$A:$E,5,FALSE)</f>
        <v>200584</v>
      </c>
      <c r="L590" s="1">
        <f>_xlfn.IFNA(VLOOKUP(I590,被动技能!$A:$E,5,FALSE),0)</f>
        <v>200585</v>
      </c>
      <c r="M590">
        <f t="shared" si="69"/>
        <v>12</v>
      </c>
      <c r="N590" s="1" t="s">
        <v>249</v>
      </c>
      <c r="O590" s="1">
        <f t="shared" si="70"/>
        <v>188</v>
      </c>
      <c r="P590" s="1" t="s">
        <v>250</v>
      </c>
      <c r="Q590" s="1" t="s">
        <v>250</v>
      </c>
    </row>
    <row r="591" spans="3:17" x14ac:dyDescent="0.15">
      <c r="C591" s="8" t="str">
        <f t="shared" si="71"/>
        <v>被动技能30</v>
      </c>
      <c r="D591" s="8">
        <f t="shared" si="74"/>
        <v>5</v>
      </c>
      <c r="E591" s="8">
        <f t="shared" si="75"/>
        <v>6</v>
      </c>
      <c r="F591" s="8">
        <f t="shared" si="76"/>
        <v>30</v>
      </c>
      <c r="H591" t="str">
        <f t="shared" si="72"/>
        <v>被动技能30等级5</v>
      </c>
      <c r="I591" t="str">
        <f t="shared" si="73"/>
        <v>被动技能30等级6</v>
      </c>
      <c r="J591" s="1">
        <v>585</v>
      </c>
      <c r="K591" s="1">
        <f>VLOOKUP(H591,被动技能!$A:$E,5,FALSE)</f>
        <v>200585</v>
      </c>
      <c r="L591" s="1">
        <f>_xlfn.IFNA(VLOOKUP(I591,被动技能!$A:$E,5,FALSE),0)</f>
        <v>200586</v>
      </c>
      <c r="M591">
        <f t="shared" si="69"/>
        <v>15</v>
      </c>
      <c r="N591" s="1" t="s">
        <v>249</v>
      </c>
      <c r="O591" s="1">
        <f t="shared" si="70"/>
        <v>189</v>
      </c>
      <c r="P591" s="1" t="s">
        <v>250</v>
      </c>
      <c r="Q591" s="1" t="s">
        <v>250</v>
      </c>
    </row>
    <row r="592" spans="3:17" x14ac:dyDescent="0.15">
      <c r="C592" s="8" t="str">
        <f t="shared" si="71"/>
        <v>被动技能30</v>
      </c>
      <c r="D592" s="8">
        <f t="shared" si="74"/>
        <v>6</v>
      </c>
      <c r="E592" s="8">
        <f t="shared" si="75"/>
        <v>7</v>
      </c>
      <c r="F592" s="8">
        <f t="shared" si="76"/>
        <v>30</v>
      </c>
      <c r="H592" t="str">
        <f t="shared" si="72"/>
        <v>被动技能30等级6</v>
      </c>
      <c r="I592" t="str">
        <f t="shared" si="73"/>
        <v>被动技能30等级7</v>
      </c>
      <c r="J592" s="1">
        <v>586</v>
      </c>
      <c r="K592" s="1">
        <f>VLOOKUP(H592,被动技能!$A:$E,5,FALSE)</f>
        <v>200586</v>
      </c>
      <c r="L592" s="1">
        <f>_xlfn.IFNA(VLOOKUP(I592,被动技能!$A:$E,5,FALSE),0)</f>
        <v>200587</v>
      </c>
      <c r="M592">
        <f t="shared" si="69"/>
        <v>18</v>
      </c>
      <c r="N592" s="1" t="s">
        <v>249</v>
      </c>
      <c r="O592" s="1">
        <f t="shared" si="70"/>
        <v>190</v>
      </c>
      <c r="P592" s="1" t="s">
        <v>250</v>
      </c>
      <c r="Q592" s="1" t="s">
        <v>250</v>
      </c>
    </row>
    <row r="593" spans="3:17" x14ac:dyDescent="0.15">
      <c r="C593" s="8" t="str">
        <f t="shared" si="71"/>
        <v>被动技能30</v>
      </c>
      <c r="D593" s="8">
        <f t="shared" si="74"/>
        <v>7</v>
      </c>
      <c r="E593" s="8">
        <f t="shared" si="75"/>
        <v>8</v>
      </c>
      <c r="F593" s="8">
        <f t="shared" si="76"/>
        <v>30</v>
      </c>
      <c r="H593" t="str">
        <f t="shared" si="72"/>
        <v>被动技能30等级7</v>
      </c>
      <c r="I593" t="str">
        <f t="shared" si="73"/>
        <v>被动技能30等级8</v>
      </c>
      <c r="J593" s="1">
        <v>587</v>
      </c>
      <c r="K593" s="1">
        <f>VLOOKUP(H593,被动技能!$A:$E,5,FALSE)</f>
        <v>200587</v>
      </c>
      <c r="L593" s="1">
        <f>_xlfn.IFNA(VLOOKUP(I593,被动技能!$A:$E,5,FALSE),0)</f>
        <v>200588</v>
      </c>
      <c r="M593">
        <f t="shared" si="69"/>
        <v>21</v>
      </c>
      <c r="N593" s="1" t="s">
        <v>249</v>
      </c>
      <c r="O593" s="1">
        <f t="shared" si="70"/>
        <v>191</v>
      </c>
      <c r="P593" s="1" t="s">
        <v>250</v>
      </c>
      <c r="Q593" s="1" t="s">
        <v>250</v>
      </c>
    </row>
    <row r="594" spans="3:17" x14ac:dyDescent="0.15">
      <c r="C594" s="8" t="str">
        <f t="shared" si="71"/>
        <v>被动技能30</v>
      </c>
      <c r="D594" s="8">
        <f t="shared" si="74"/>
        <v>8</v>
      </c>
      <c r="E594" s="8">
        <f t="shared" si="75"/>
        <v>9</v>
      </c>
      <c r="F594" s="8">
        <f t="shared" si="76"/>
        <v>30</v>
      </c>
      <c r="H594" t="str">
        <f t="shared" si="72"/>
        <v>被动技能30等级8</v>
      </c>
      <c r="I594" t="str">
        <f t="shared" si="73"/>
        <v>被动技能30等级9</v>
      </c>
      <c r="J594" s="1">
        <v>588</v>
      </c>
      <c r="K594" s="1">
        <f>VLOOKUP(H594,被动技能!$A:$E,5,FALSE)</f>
        <v>200588</v>
      </c>
      <c r="L594" s="1">
        <f>_xlfn.IFNA(VLOOKUP(I594,被动技能!$A:$E,5,FALSE),0)</f>
        <v>200589</v>
      </c>
      <c r="M594">
        <f t="shared" si="69"/>
        <v>24</v>
      </c>
      <c r="N594" s="1" t="s">
        <v>249</v>
      </c>
      <c r="O594" s="1">
        <f t="shared" si="70"/>
        <v>192</v>
      </c>
      <c r="P594" s="1" t="s">
        <v>250</v>
      </c>
      <c r="Q594" s="1" t="s">
        <v>250</v>
      </c>
    </row>
    <row r="595" spans="3:17" x14ac:dyDescent="0.15">
      <c r="C595" s="8" t="str">
        <f t="shared" si="71"/>
        <v>被动技能30</v>
      </c>
      <c r="D595" s="8">
        <f t="shared" si="74"/>
        <v>9</v>
      </c>
      <c r="E595" s="8">
        <f t="shared" si="75"/>
        <v>10</v>
      </c>
      <c r="F595" s="8">
        <f t="shared" si="76"/>
        <v>30</v>
      </c>
      <c r="H595" t="str">
        <f t="shared" si="72"/>
        <v>被动技能30等级9</v>
      </c>
      <c r="I595" t="str">
        <f t="shared" si="73"/>
        <v>被动技能30等级10</v>
      </c>
      <c r="J595" s="1">
        <v>589</v>
      </c>
      <c r="K595" s="1">
        <f>VLOOKUP(H595,被动技能!$A:$E,5,FALSE)</f>
        <v>200589</v>
      </c>
      <c r="L595" s="1">
        <f>_xlfn.IFNA(VLOOKUP(I595,被动技能!$A:$E,5,FALSE),0)</f>
        <v>200590</v>
      </c>
      <c r="M595">
        <f t="shared" si="69"/>
        <v>27</v>
      </c>
      <c r="N595" s="1" t="s">
        <v>249</v>
      </c>
      <c r="O595" s="1">
        <f t="shared" si="70"/>
        <v>193</v>
      </c>
      <c r="P595" s="1" t="s">
        <v>250</v>
      </c>
      <c r="Q595" s="1" t="s">
        <v>250</v>
      </c>
    </row>
    <row r="596" spans="3:17" x14ac:dyDescent="0.15">
      <c r="C596" s="8" t="str">
        <f t="shared" ref="C596:C626" si="77">C$4&amp;F596</f>
        <v>被动技能30</v>
      </c>
      <c r="D596" s="8">
        <f t="shared" si="74"/>
        <v>10</v>
      </c>
      <c r="E596" s="8">
        <f t="shared" si="75"/>
        <v>11</v>
      </c>
      <c r="F596" s="8">
        <f t="shared" ref="F596:F626" si="78">IF(D596=1,F595+1,F595)</f>
        <v>30</v>
      </c>
      <c r="H596" t="str">
        <f t="shared" ref="H596:H626" si="79">$C596&amp;D$6&amp;D596</f>
        <v>被动技能30等级10</v>
      </c>
      <c r="I596" t="str">
        <f t="shared" ref="I596:I626" si="80">$C596&amp;E$6&amp;E596</f>
        <v>被动技能30等级11</v>
      </c>
      <c r="J596" s="1">
        <v>589</v>
      </c>
      <c r="K596" s="1">
        <f>VLOOKUP(H596,被动技能!$A:$E,5,FALSE)</f>
        <v>200590</v>
      </c>
      <c r="L596" s="1">
        <f>_xlfn.IFNA(VLOOKUP(I596,被动技能!$A:$E,5,FALSE),0)</f>
        <v>200591</v>
      </c>
      <c r="M596">
        <f t="shared" si="69"/>
        <v>30</v>
      </c>
      <c r="N596" s="1" t="s">
        <v>249</v>
      </c>
      <c r="O596" s="1">
        <f t="shared" si="70"/>
        <v>194</v>
      </c>
      <c r="P596" s="1" t="s">
        <v>250</v>
      </c>
      <c r="Q596" s="1" t="s">
        <v>250</v>
      </c>
    </row>
    <row r="597" spans="3:17" x14ac:dyDescent="0.15">
      <c r="C597" s="8" t="str">
        <f t="shared" si="77"/>
        <v>被动技能30</v>
      </c>
      <c r="D597" s="8">
        <f t="shared" si="74"/>
        <v>11</v>
      </c>
      <c r="E597" s="8">
        <f t="shared" si="75"/>
        <v>12</v>
      </c>
      <c r="F597" s="8">
        <f t="shared" si="78"/>
        <v>30</v>
      </c>
      <c r="H597" t="str">
        <f t="shared" si="79"/>
        <v>被动技能30等级11</v>
      </c>
      <c r="I597" t="str">
        <f t="shared" si="80"/>
        <v>被动技能30等级12</v>
      </c>
      <c r="J597" s="1">
        <v>589</v>
      </c>
      <c r="K597" s="1">
        <f>VLOOKUP(H597,被动技能!$A:$E,5,FALSE)</f>
        <v>200591</v>
      </c>
      <c r="L597" s="1">
        <f>_xlfn.IFNA(VLOOKUP(I597,被动技能!$A:$E,5,FALSE),0)</f>
        <v>200592</v>
      </c>
      <c r="M597">
        <f t="shared" si="69"/>
        <v>33</v>
      </c>
      <c r="N597" s="1" t="s">
        <v>249</v>
      </c>
      <c r="O597" s="1">
        <f t="shared" si="70"/>
        <v>195</v>
      </c>
      <c r="P597" s="1" t="s">
        <v>250</v>
      </c>
      <c r="Q597" s="1" t="s">
        <v>250</v>
      </c>
    </row>
    <row r="598" spans="3:17" x14ac:dyDescent="0.15">
      <c r="C598" s="8" t="str">
        <f t="shared" si="77"/>
        <v>被动技能30</v>
      </c>
      <c r="D598" s="8">
        <f t="shared" si="74"/>
        <v>12</v>
      </c>
      <c r="E598" s="8">
        <f t="shared" si="75"/>
        <v>13</v>
      </c>
      <c r="F598" s="8">
        <f t="shared" si="78"/>
        <v>30</v>
      </c>
      <c r="H598" t="str">
        <f t="shared" si="79"/>
        <v>被动技能30等级12</v>
      </c>
      <c r="I598" t="str">
        <f t="shared" si="80"/>
        <v>被动技能30等级13</v>
      </c>
      <c r="J598" s="1">
        <v>589</v>
      </c>
      <c r="K598" s="1">
        <f>VLOOKUP(H598,被动技能!$A:$E,5,FALSE)</f>
        <v>200592</v>
      </c>
      <c r="L598" s="1">
        <f>_xlfn.IFNA(VLOOKUP(I598,被动技能!$A:$E,5,FALSE),0)</f>
        <v>200593</v>
      </c>
      <c r="M598">
        <f t="shared" si="69"/>
        <v>36</v>
      </c>
      <c r="N598" s="1" t="s">
        <v>249</v>
      </c>
      <c r="O598" s="1">
        <f t="shared" si="70"/>
        <v>196</v>
      </c>
      <c r="P598" s="1" t="s">
        <v>250</v>
      </c>
      <c r="Q598" s="1" t="s">
        <v>250</v>
      </c>
    </row>
    <row r="599" spans="3:17" x14ac:dyDescent="0.15">
      <c r="C599" s="8" t="str">
        <f t="shared" si="77"/>
        <v>被动技能30</v>
      </c>
      <c r="D599" s="8">
        <f t="shared" si="74"/>
        <v>13</v>
      </c>
      <c r="E599" s="8">
        <f t="shared" si="75"/>
        <v>14</v>
      </c>
      <c r="F599" s="8">
        <f t="shared" si="78"/>
        <v>30</v>
      </c>
      <c r="H599" t="str">
        <f t="shared" si="79"/>
        <v>被动技能30等级13</v>
      </c>
      <c r="I599" t="str">
        <f t="shared" si="80"/>
        <v>被动技能30等级14</v>
      </c>
      <c r="J599" s="1">
        <v>589</v>
      </c>
      <c r="K599" s="1">
        <f>VLOOKUP(H599,被动技能!$A:$E,5,FALSE)</f>
        <v>200593</v>
      </c>
      <c r="L599" s="1">
        <f>_xlfn.IFNA(VLOOKUP(I599,被动技能!$A:$E,5,FALSE),0)</f>
        <v>200594</v>
      </c>
      <c r="M599">
        <f t="shared" si="69"/>
        <v>39</v>
      </c>
      <c r="N599" s="1" t="s">
        <v>249</v>
      </c>
      <c r="O599" s="1">
        <f t="shared" si="70"/>
        <v>197</v>
      </c>
      <c r="P599" s="1" t="s">
        <v>250</v>
      </c>
      <c r="Q599" s="1" t="s">
        <v>250</v>
      </c>
    </row>
    <row r="600" spans="3:17" x14ac:dyDescent="0.15">
      <c r="C600" s="8" t="str">
        <f t="shared" si="77"/>
        <v>被动技能30</v>
      </c>
      <c r="D600" s="8">
        <f t="shared" si="74"/>
        <v>14</v>
      </c>
      <c r="E600" s="8">
        <f t="shared" si="75"/>
        <v>15</v>
      </c>
      <c r="F600" s="8">
        <f t="shared" si="78"/>
        <v>30</v>
      </c>
      <c r="H600" t="str">
        <f t="shared" si="79"/>
        <v>被动技能30等级14</v>
      </c>
      <c r="I600" t="str">
        <f t="shared" si="80"/>
        <v>被动技能30等级15</v>
      </c>
      <c r="J600" s="1">
        <v>589</v>
      </c>
      <c r="K600" s="1">
        <f>VLOOKUP(H600,被动技能!$A:$E,5,FALSE)</f>
        <v>200594</v>
      </c>
      <c r="L600" s="1">
        <f>_xlfn.IFNA(VLOOKUP(I600,被动技能!$A:$E,5,FALSE),0)</f>
        <v>200595</v>
      </c>
      <c r="M600">
        <f t="shared" si="69"/>
        <v>42</v>
      </c>
      <c r="N600" s="1" t="s">
        <v>249</v>
      </c>
      <c r="O600" s="1">
        <f t="shared" si="70"/>
        <v>198</v>
      </c>
      <c r="P600" s="1" t="s">
        <v>250</v>
      </c>
      <c r="Q600" s="1" t="s">
        <v>250</v>
      </c>
    </row>
    <row r="601" spans="3:17" x14ac:dyDescent="0.15">
      <c r="C601" s="8" t="str">
        <f t="shared" si="77"/>
        <v>被动技能30</v>
      </c>
      <c r="D601" s="8">
        <f t="shared" si="74"/>
        <v>15</v>
      </c>
      <c r="E601" s="8">
        <f t="shared" si="75"/>
        <v>16</v>
      </c>
      <c r="F601" s="8">
        <f t="shared" si="78"/>
        <v>30</v>
      </c>
      <c r="H601" t="str">
        <f t="shared" si="79"/>
        <v>被动技能30等级15</v>
      </c>
      <c r="I601" t="str">
        <f t="shared" si="80"/>
        <v>被动技能30等级16</v>
      </c>
      <c r="J601" s="1">
        <v>589</v>
      </c>
      <c r="K601" s="1">
        <f>VLOOKUP(H601,被动技能!$A:$E,5,FALSE)</f>
        <v>200595</v>
      </c>
      <c r="L601" s="1">
        <f>_xlfn.IFNA(VLOOKUP(I601,被动技能!$A:$E,5,FALSE),0)</f>
        <v>200596</v>
      </c>
      <c r="M601">
        <f t="shared" si="69"/>
        <v>45</v>
      </c>
      <c r="N601" s="1" t="s">
        <v>249</v>
      </c>
      <c r="O601" s="1">
        <f t="shared" si="70"/>
        <v>100</v>
      </c>
      <c r="P601" s="1" t="s">
        <v>250</v>
      </c>
      <c r="Q601" s="1" t="s">
        <v>250</v>
      </c>
    </row>
    <row r="602" spans="3:17" x14ac:dyDescent="0.15">
      <c r="C602" s="8" t="str">
        <f t="shared" si="77"/>
        <v>被动技能30</v>
      </c>
      <c r="D602" s="8">
        <f t="shared" si="74"/>
        <v>16</v>
      </c>
      <c r="E602" s="8">
        <f t="shared" si="75"/>
        <v>17</v>
      </c>
      <c r="F602" s="8">
        <f t="shared" si="78"/>
        <v>30</v>
      </c>
      <c r="H602" t="str">
        <f t="shared" si="79"/>
        <v>被动技能30等级16</v>
      </c>
      <c r="I602" t="str">
        <f t="shared" si="80"/>
        <v>被动技能30等级17</v>
      </c>
      <c r="J602" s="1">
        <v>589</v>
      </c>
      <c r="K602" s="1">
        <f>VLOOKUP(H602,被动技能!$A:$E,5,FALSE)</f>
        <v>200596</v>
      </c>
      <c r="L602" s="1">
        <f>_xlfn.IFNA(VLOOKUP(I602,被动技能!$A:$E,5,FALSE),0)</f>
        <v>200597</v>
      </c>
      <c r="M602">
        <f t="shared" si="69"/>
        <v>48</v>
      </c>
      <c r="N602" s="1" t="s">
        <v>249</v>
      </c>
      <c r="O602" s="1">
        <f t="shared" si="70"/>
        <v>101</v>
      </c>
      <c r="P602" s="1" t="s">
        <v>250</v>
      </c>
      <c r="Q602" s="1" t="s">
        <v>250</v>
      </c>
    </row>
    <row r="603" spans="3:17" x14ac:dyDescent="0.15">
      <c r="C603" s="8" t="str">
        <f t="shared" si="77"/>
        <v>被动技能30</v>
      </c>
      <c r="D603" s="8">
        <f t="shared" si="74"/>
        <v>17</v>
      </c>
      <c r="E603" s="8">
        <f t="shared" si="75"/>
        <v>18</v>
      </c>
      <c r="F603" s="8">
        <f t="shared" si="78"/>
        <v>30</v>
      </c>
      <c r="H603" t="str">
        <f t="shared" si="79"/>
        <v>被动技能30等级17</v>
      </c>
      <c r="I603" t="str">
        <f t="shared" si="80"/>
        <v>被动技能30等级18</v>
      </c>
      <c r="J603" s="1">
        <v>589</v>
      </c>
      <c r="K603" s="1">
        <f>VLOOKUP(H603,被动技能!$A:$E,5,FALSE)</f>
        <v>200597</v>
      </c>
      <c r="L603" s="1">
        <f>_xlfn.IFNA(VLOOKUP(I603,被动技能!$A:$E,5,FALSE),0)</f>
        <v>200598</v>
      </c>
      <c r="M603">
        <f t="shared" si="69"/>
        <v>51</v>
      </c>
      <c r="N603" s="1" t="s">
        <v>249</v>
      </c>
      <c r="O603" s="1">
        <f t="shared" si="70"/>
        <v>102</v>
      </c>
      <c r="P603" s="1" t="s">
        <v>250</v>
      </c>
      <c r="Q603" s="1" t="s">
        <v>250</v>
      </c>
    </row>
    <row r="604" spans="3:17" x14ac:dyDescent="0.15">
      <c r="C604" s="8" t="str">
        <f t="shared" si="77"/>
        <v>被动技能30</v>
      </c>
      <c r="D604" s="8">
        <f t="shared" si="74"/>
        <v>18</v>
      </c>
      <c r="E604" s="8">
        <f t="shared" si="75"/>
        <v>19</v>
      </c>
      <c r="F604" s="8">
        <f t="shared" si="78"/>
        <v>30</v>
      </c>
      <c r="H604" t="str">
        <f t="shared" si="79"/>
        <v>被动技能30等级18</v>
      </c>
      <c r="I604" t="str">
        <f t="shared" si="80"/>
        <v>被动技能30等级19</v>
      </c>
      <c r="J604" s="1">
        <v>589</v>
      </c>
      <c r="K604" s="1">
        <f>VLOOKUP(H604,被动技能!$A:$E,5,FALSE)</f>
        <v>200598</v>
      </c>
      <c r="L604" s="1">
        <f>_xlfn.IFNA(VLOOKUP(I604,被动技能!$A:$E,5,FALSE),0)</f>
        <v>200599</v>
      </c>
      <c r="M604">
        <f t="shared" ref="M604:M626" si="81">M584</f>
        <v>54</v>
      </c>
      <c r="N604" s="1" t="s">
        <v>249</v>
      </c>
      <c r="O604" s="1">
        <f t="shared" si="70"/>
        <v>103</v>
      </c>
      <c r="P604" s="1" t="s">
        <v>250</v>
      </c>
      <c r="Q604" s="1" t="s">
        <v>250</v>
      </c>
    </row>
    <row r="605" spans="3:17" x14ac:dyDescent="0.15">
      <c r="C605" s="8" t="str">
        <f t="shared" si="77"/>
        <v>被动技能30</v>
      </c>
      <c r="D605" s="8">
        <f t="shared" si="74"/>
        <v>19</v>
      </c>
      <c r="E605" s="8">
        <f t="shared" si="75"/>
        <v>20</v>
      </c>
      <c r="F605" s="8">
        <f t="shared" si="78"/>
        <v>30</v>
      </c>
      <c r="H605" t="str">
        <f t="shared" si="79"/>
        <v>被动技能30等级19</v>
      </c>
      <c r="I605" t="str">
        <f t="shared" si="80"/>
        <v>被动技能30等级20</v>
      </c>
      <c r="J605" s="1">
        <v>589</v>
      </c>
      <c r="K605" s="1">
        <f>VLOOKUP(H605,被动技能!$A:$E,5,FALSE)</f>
        <v>200599</v>
      </c>
      <c r="L605" s="1">
        <f>_xlfn.IFNA(VLOOKUP(I605,被动技能!$A:$E,5,FALSE),0)</f>
        <v>200600</v>
      </c>
      <c r="M605">
        <f t="shared" si="81"/>
        <v>57</v>
      </c>
      <c r="N605" s="1" t="s">
        <v>249</v>
      </c>
      <c r="O605" s="1">
        <f t="shared" si="70"/>
        <v>104</v>
      </c>
      <c r="P605" s="1" t="s">
        <v>250</v>
      </c>
      <c r="Q605" s="1" t="s">
        <v>250</v>
      </c>
    </row>
    <row r="606" spans="3:17" x14ac:dyDescent="0.15">
      <c r="C606" s="8" t="str">
        <f t="shared" si="77"/>
        <v>被动技能30</v>
      </c>
      <c r="D606" s="8">
        <f t="shared" si="74"/>
        <v>20</v>
      </c>
      <c r="E606" s="8">
        <f t="shared" si="75"/>
        <v>21</v>
      </c>
      <c r="F606" s="8">
        <f t="shared" si="78"/>
        <v>30</v>
      </c>
      <c r="H606" t="str">
        <f t="shared" si="79"/>
        <v>被动技能30等级20</v>
      </c>
      <c r="I606" t="str">
        <f t="shared" si="80"/>
        <v>被动技能30等级21</v>
      </c>
      <c r="J606" s="1">
        <v>589</v>
      </c>
      <c r="K606" s="1">
        <f>VLOOKUP(H606,被动技能!$A:$E,5,FALSE)</f>
        <v>200600</v>
      </c>
      <c r="L606" s="1">
        <f>_xlfn.IFNA(VLOOKUP(I606,被动技能!$A:$E,5,FALSE),0)</f>
        <v>0</v>
      </c>
      <c r="M606">
        <f t="shared" si="81"/>
        <v>60</v>
      </c>
      <c r="N606" s="1" t="s">
        <v>249</v>
      </c>
      <c r="O606" s="1">
        <f t="shared" si="70"/>
        <v>105</v>
      </c>
      <c r="P606" s="1" t="s">
        <v>250</v>
      </c>
      <c r="Q606" s="1" t="s">
        <v>250</v>
      </c>
    </row>
    <row r="607" spans="3:17" x14ac:dyDescent="0.15">
      <c r="C607" s="8" t="str">
        <f t="shared" si="77"/>
        <v>被动技能31</v>
      </c>
      <c r="D607" s="8">
        <f t="shared" si="74"/>
        <v>1</v>
      </c>
      <c r="E607" s="8">
        <f t="shared" si="75"/>
        <v>2</v>
      </c>
      <c r="F607" s="8">
        <f t="shared" si="78"/>
        <v>31</v>
      </c>
      <c r="H607" t="str">
        <f t="shared" si="79"/>
        <v>被动技能31等级1</v>
      </c>
      <c r="I607" t="str">
        <f t="shared" si="80"/>
        <v>被动技能31等级2</v>
      </c>
      <c r="J607" s="1">
        <v>589</v>
      </c>
      <c r="K607" s="1">
        <f>VLOOKUP(H607,被动技能!$A:$E,5,FALSE)</f>
        <v>200601</v>
      </c>
      <c r="L607" s="1">
        <f>_xlfn.IFNA(VLOOKUP(I607,被动技能!$A:$E,5,FALSE),0)</f>
        <v>200602</v>
      </c>
      <c r="M607">
        <f t="shared" si="81"/>
        <v>3</v>
      </c>
      <c r="N607" s="1" t="s">
        <v>249</v>
      </c>
      <c r="O607" s="1">
        <f t="shared" si="70"/>
        <v>106</v>
      </c>
      <c r="P607" s="1" t="s">
        <v>250</v>
      </c>
      <c r="Q607" s="1" t="s">
        <v>250</v>
      </c>
    </row>
    <row r="608" spans="3:17" x14ac:dyDescent="0.15">
      <c r="C608" s="8" t="str">
        <f t="shared" si="77"/>
        <v>被动技能31</v>
      </c>
      <c r="D608" s="8">
        <f t="shared" si="74"/>
        <v>2</v>
      </c>
      <c r="E608" s="8">
        <f t="shared" si="75"/>
        <v>3</v>
      </c>
      <c r="F608" s="8">
        <f t="shared" si="78"/>
        <v>31</v>
      </c>
      <c r="H608" t="str">
        <f t="shared" si="79"/>
        <v>被动技能31等级2</v>
      </c>
      <c r="I608" t="str">
        <f t="shared" si="80"/>
        <v>被动技能31等级3</v>
      </c>
      <c r="J608" s="1">
        <v>589</v>
      </c>
      <c r="K608" s="1">
        <f>VLOOKUP(H608,被动技能!$A:$E,5,FALSE)</f>
        <v>200602</v>
      </c>
      <c r="L608" s="1">
        <f>_xlfn.IFNA(VLOOKUP(I608,被动技能!$A:$E,5,FALSE),0)</f>
        <v>200603</v>
      </c>
      <c r="M608">
        <f t="shared" si="81"/>
        <v>6</v>
      </c>
      <c r="N608" s="1" t="s">
        <v>249</v>
      </c>
      <c r="O608" s="1">
        <f t="shared" si="70"/>
        <v>107</v>
      </c>
      <c r="P608" s="1" t="s">
        <v>250</v>
      </c>
      <c r="Q608" s="1" t="s">
        <v>250</v>
      </c>
    </row>
    <row r="609" spans="3:17" x14ac:dyDescent="0.15">
      <c r="C609" s="8" t="str">
        <f t="shared" si="77"/>
        <v>被动技能31</v>
      </c>
      <c r="D609" s="8">
        <f t="shared" si="74"/>
        <v>3</v>
      </c>
      <c r="E609" s="8">
        <f t="shared" si="75"/>
        <v>4</v>
      </c>
      <c r="F609" s="8">
        <f t="shared" si="78"/>
        <v>31</v>
      </c>
      <c r="H609" t="str">
        <f t="shared" si="79"/>
        <v>被动技能31等级3</v>
      </c>
      <c r="I609" t="str">
        <f t="shared" si="80"/>
        <v>被动技能31等级4</v>
      </c>
      <c r="J609" s="1">
        <v>589</v>
      </c>
      <c r="K609" s="1">
        <f>VLOOKUP(H609,被动技能!$A:$E,5,FALSE)</f>
        <v>200603</v>
      </c>
      <c r="L609" s="1">
        <f>_xlfn.IFNA(VLOOKUP(I609,被动技能!$A:$E,5,FALSE),0)</f>
        <v>200604</v>
      </c>
      <c r="M609">
        <f t="shared" si="81"/>
        <v>9</v>
      </c>
      <c r="N609" s="1" t="s">
        <v>249</v>
      </c>
      <c r="O609" s="1">
        <f t="shared" si="70"/>
        <v>108</v>
      </c>
      <c r="P609" s="1" t="s">
        <v>250</v>
      </c>
      <c r="Q609" s="1" t="s">
        <v>250</v>
      </c>
    </row>
    <row r="610" spans="3:17" x14ac:dyDescent="0.15">
      <c r="C610" s="8" t="str">
        <f t="shared" si="77"/>
        <v>被动技能31</v>
      </c>
      <c r="D610" s="8">
        <f t="shared" si="74"/>
        <v>4</v>
      </c>
      <c r="E610" s="8">
        <f t="shared" si="75"/>
        <v>5</v>
      </c>
      <c r="F610" s="8">
        <f t="shared" si="78"/>
        <v>31</v>
      </c>
      <c r="H610" t="str">
        <f t="shared" si="79"/>
        <v>被动技能31等级4</v>
      </c>
      <c r="I610" t="str">
        <f t="shared" si="80"/>
        <v>被动技能31等级5</v>
      </c>
      <c r="J610" s="1">
        <v>589</v>
      </c>
      <c r="K610" s="1">
        <f>VLOOKUP(H610,被动技能!$A:$E,5,FALSE)</f>
        <v>200604</v>
      </c>
      <c r="L610" s="1">
        <f>_xlfn.IFNA(VLOOKUP(I610,被动技能!$A:$E,5,FALSE),0)</f>
        <v>200605</v>
      </c>
      <c r="M610">
        <f t="shared" si="81"/>
        <v>12</v>
      </c>
      <c r="N610" s="1" t="s">
        <v>249</v>
      </c>
      <c r="O610" s="1">
        <f t="shared" si="70"/>
        <v>109</v>
      </c>
      <c r="P610" s="1" t="s">
        <v>250</v>
      </c>
      <c r="Q610" s="1" t="s">
        <v>250</v>
      </c>
    </row>
    <row r="611" spans="3:17" x14ac:dyDescent="0.15">
      <c r="C611" s="8" t="str">
        <f t="shared" si="77"/>
        <v>被动技能31</v>
      </c>
      <c r="D611" s="8">
        <f t="shared" si="74"/>
        <v>5</v>
      </c>
      <c r="E611" s="8">
        <f t="shared" si="75"/>
        <v>6</v>
      </c>
      <c r="F611" s="8">
        <f t="shared" si="78"/>
        <v>31</v>
      </c>
      <c r="H611" t="str">
        <f t="shared" si="79"/>
        <v>被动技能31等级5</v>
      </c>
      <c r="I611" t="str">
        <f t="shared" si="80"/>
        <v>被动技能31等级6</v>
      </c>
      <c r="J611" s="1">
        <v>589</v>
      </c>
      <c r="K611" s="1">
        <f>VLOOKUP(H611,被动技能!$A:$E,5,FALSE)</f>
        <v>200605</v>
      </c>
      <c r="L611" s="1">
        <f>_xlfn.IFNA(VLOOKUP(I611,被动技能!$A:$E,5,FALSE),0)</f>
        <v>200606</v>
      </c>
      <c r="M611">
        <f t="shared" si="81"/>
        <v>15</v>
      </c>
      <c r="N611" s="1" t="s">
        <v>249</v>
      </c>
      <c r="O611" s="1">
        <f t="shared" si="70"/>
        <v>110</v>
      </c>
      <c r="P611" s="1" t="s">
        <v>250</v>
      </c>
      <c r="Q611" s="1" t="s">
        <v>250</v>
      </c>
    </row>
    <row r="612" spans="3:17" x14ac:dyDescent="0.15">
      <c r="C612" s="8" t="str">
        <f t="shared" si="77"/>
        <v>被动技能31</v>
      </c>
      <c r="D612" s="8">
        <f t="shared" si="74"/>
        <v>6</v>
      </c>
      <c r="E612" s="8">
        <f t="shared" si="75"/>
        <v>7</v>
      </c>
      <c r="F612" s="8">
        <f t="shared" si="78"/>
        <v>31</v>
      </c>
      <c r="H612" t="str">
        <f t="shared" si="79"/>
        <v>被动技能31等级6</v>
      </c>
      <c r="I612" t="str">
        <f t="shared" si="80"/>
        <v>被动技能31等级7</v>
      </c>
      <c r="J612" s="1">
        <v>589</v>
      </c>
      <c r="K612" s="1">
        <f>VLOOKUP(H612,被动技能!$A:$E,5,FALSE)</f>
        <v>200606</v>
      </c>
      <c r="L612" s="1">
        <f>_xlfn.IFNA(VLOOKUP(I612,被动技能!$A:$E,5,FALSE),0)</f>
        <v>200607</v>
      </c>
      <c r="M612">
        <f t="shared" si="81"/>
        <v>18</v>
      </c>
      <c r="N612" s="1" t="s">
        <v>249</v>
      </c>
      <c r="O612" s="1">
        <f t="shared" si="70"/>
        <v>111</v>
      </c>
      <c r="P612" s="1" t="s">
        <v>250</v>
      </c>
      <c r="Q612" s="1" t="s">
        <v>250</v>
      </c>
    </row>
    <row r="613" spans="3:17" x14ac:dyDescent="0.15">
      <c r="C613" s="8" t="str">
        <f t="shared" si="77"/>
        <v>被动技能31</v>
      </c>
      <c r="D613" s="8">
        <f t="shared" si="74"/>
        <v>7</v>
      </c>
      <c r="E613" s="8">
        <f t="shared" si="75"/>
        <v>8</v>
      </c>
      <c r="F613" s="8">
        <f t="shared" si="78"/>
        <v>31</v>
      </c>
      <c r="H613" t="str">
        <f t="shared" si="79"/>
        <v>被动技能31等级7</v>
      </c>
      <c r="I613" t="str">
        <f t="shared" si="80"/>
        <v>被动技能31等级8</v>
      </c>
      <c r="J613" s="1">
        <v>589</v>
      </c>
      <c r="K613" s="1">
        <f>VLOOKUP(H613,被动技能!$A:$E,5,FALSE)</f>
        <v>200607</v>
      </c>
      <c r="L613" s="1">
        <f>_xlfn.IFNA(VLOOKUP(I613,被动技能!$A:$E,5,FALSE),0)</f>
        <v>200608</v>
      </c>
      <c r="M613">
        <f t="shared" si="81"/>
        <v>21</v>
      </c>
      <c r="N613" s="1" t="s">
        <v>249</v>
      </c>
      <c r="O613" s="1">
        <f t="shared" si="70"/>
        <v>112</v>
      </c>
      <c r="P613" s="1" t="s">
        <v>250</v>
      </c>
      <c r="Q613" s="1" t="s">
        <v>250</v>
      </c>
    </row>
    <row r="614" spans="3:17" x14ac:dyDescent="0.15">
      <c r="C614" s="8" t="str">
        <f t="shared" si="77"/>
        <v>被动技能31</v>
      </c>
      <c r="D614" s="8">
        <f t="shared" si="74"/>
        <v>8</v>
      </c>
      <c r="E614" s="8">
        <f t="shared" si="75"/>
        <v>9</v>
      </c>
      <c r="F614" s="8">
        <f t="shared" si="78"/>
        <v>31</v>
      </c>
      <c r="H614" t="str">
        <f t="shared" si="79"/>
        <v>被动技能31等级8</v>
      </c>
      <c r="I614" t="str">
        <f t="shared" si="80"/>
        <v>被动技能31等级9</v>
      </c>
      <c r="J614" s="1">
        <v>589</v>
      </c>
      <c r="K614" s="1">
        <f>VLOOKUP(H614,被动技能!$A:$E,5,FALSE)</f>
        <v>200608</v>
      </c>
      <c r="L614" s="1">
        <f>_xlfn.IFNA(VLOOKUP(I614,被动技能!$A:$E,5,FALSE),0)</f>
        <v>200609</v>
      </c>
      <c r="M614">
        <f t="shared" si="81"/>
        <v>24</v>
      </c>
      <c r="N614" s="1" t="s">
        <v>249</v>
      </c>
      <c r="O614" s="1">
        <f t="shared" si="70"/>
        <v>113</v>
      </c>
      <c r="P614" s="1" t="s">
        <v>250</v>
      </c>
      <c r="Q614" s="1" t="s">
        <v>250</v>
      </c>
    </row>
    <row r="615" spans="3:17" x14ac:dyDescent="0.15">
      <c r="C615" s="8" t="str">
        <f t="shared" si="77"/>
        <v>被动技能31</v>
      </c>
      <c r="D615" s="8">
        <f t="shared" si="74"/>
        <v>9</v>
      </c>
      <c r="E615" s="8">
        <f t="shared" si="75"/>
        <v>10</v>
      </c>
      <c r="F615" s="8">
        <f t="shared" si="78"/>
        <v>31</v>
      </c>
      <c r="H615" t="str">
        <f t="shared" si="79"/>
        <v>被动技能31等级9</v>
      </c>
      <c r="I615" t="str">
        <f t="shared" si="80"/>
        <v>被动技能31等级10</v>
      </c>
      <c r="J615" s="1">
        <v>589</v>
      </c>
      <c r="K615" s="1">
        <f>VLOOKUP(H615,被动技能!$A:$E,5,FALSE)</f>
        <v>200609</v>
      </c>
      <c r="L615" s="1">
        <f>_xlfn.IFNA(VLOOKUP(I615,被动技能!$A:$E,5,FALSE),0)</f>
        <v>200610</v>
      </c>
      <c r="M615">
        <f t="shared" si="81"/>
        <v>27</v>
      </c>
      <c r="N615" s="1" t="s">
        <v>249</v>
      </c>
      <c r="O615" s="1">
        <f t="shared" si="70"/>
        <v>114</v>
      </c>
      <c r="P615" s="1" t="s">
        <v>250</v>
      </c>
      <c r="Q615" s="1" t="s">
        <v>250</v>
      </c>
    </row>
    <row r="616" spans="3:17" x14ac:dyDescent="0.15">
      <c r="C616" s="8" t="str">
        <f t="shared" si="77"/>
        <v>被动技能31</v>
      </c>
      <c r="D616" s="8">
        <f t="shared" si="74"/>
        <v>10</v>
      </c>
      <c r="E616" s="8">
        <f t="shared" si="75"/>
        <v>11</v>
      </c>
      <c r="F616" s="8">
        <f t="shared" si="78"/>
        <v>31</v>
      </c>
      <c r="H616" t="str">
        <f t="shared" si="79"/>
        <v>被动技能31等级10</v>
      </c>
      <c r="I616" t="str">
        <f t="shared" si="80"/>
        <v>被动技能31等级11</v>
      </c>
      <c r="J616" s="1">
        <v>589</v>
      </c>
      <c r="K616" s="1">
        <f>VLOOKUP(H616,被动技能!$A:$E,5,FALSE)</f>
        <v>200610</v>
      </c>
      <c r="L616" s="1">
        <f>_xlfn.IFNA(VLOOKUP(I616,被动技能!$A:$E,5,FALSE),0)</f>
        <v>200611</v>
      </c>
      <c r="M616">
        <f t="shared" si="81"/>
        <v>30</v>
      </c>
      <c r="N616" s="1" t="s">
        <v>249</v>
      </c>
      <c r="O616" s="1">
        <f t="shared" si="70"/>
        <v>115</v>
      </c>
      <c r="P616" s="1" t="s">
        <v>250</v>
      </c>
      <c r="Q616" s="1" t="s">
        <v>250</v>
      </c>
    </row>
    <row r="617" spans="3:17" x14ac:dyDescent="0.15">
      <c r="C617" s="8" t="str">
        <f t="shared" si="77"/>
        <v>被动技能31</v>
      </c>
      <c r="D617" s="8">
        <f t="shared" si="74"/>
        <v>11</v>
      </c>
      <c r="E617" s="8">
        <f t="shared" si="75"/>
        <v>12</v>
      </c>
      <c r="F617" s="8">
        <f t="shared" si="78"/>
        <v>31</v>
      </c>
      <c r="H617" t="str">
        <f t="shared" si="79"/>
        <v>被动技能31等级11</v>
      </c>
      <c r="I617" t="str">
        <f t="shared" si="80"/>
        <v>被动技能31等级12</v>
      </c>
      <c r="J617" s="1">
        <v>589</v>
      </c>
      <c r="K617" s="1">
        <f>VLOOKUP(H617,被动技能!$A:$E,5,FALSE)</f>
        <v>200611</v>
      </c>
      <c r="L617" s="1">
        <f>_xlfn.IFNA(VLOOKUP(I617,被动技能!$A:$E,5,FALSE),0)</f>
        <v>200612</v>
      </c>
      <c r="M617">
        <f t="shared" si="81"/>
        <v>33</v>
      </c>
      <c r="N617" s="1" t="s">
        <v>249</v>
      </c>
      <c r="O617" s="1">
        <f t="shared" si="70"/>
        <v>116</v>
      </c>
      <c r="P617" s="1" t="s">
        <v>250</v>
      </c>
      <c r="Q617" s="1" t="s">
        <v>250</v>
      </c>
    </row>
    <row r="618" spans="3:17" x14ac:dyDescent="0.15">
      <c r="C618" s="8" t="str">
        <f t="shared" si="77"/>
        <v>被动技能31</v>
      </c>
      <c r="D618" s="8">
        <f t="shared" si="74"/>
        <v>12</v>
      </c>
      <c r="E618" s="8">
        <f t="shared" si="75"/>
        <v>13</v>
      </c>
      <c r="F618" s="8">
        <f t="shared" si="78"/>
        <v>31</v>
      </c>
      <c r="H618" t="str">
        <f t="shared" si="79"/>
        <v>被动技能31等级12</v>
      </c>
      <c r="I618" t="str">
        <f t="shared" si="80"/>
        <v>被动技能31等级13</v>
      </c>
      <c r="J618" s="1">
        <v>589</v>
      </c>
      <c r="K618" s="1">
        <f>VLOOKUP(H618,被动技能!$A:$E,5,FALSE)</f>
        <v>200612</v>
      </c>
      <c r="L618" s="1">
        <f>_xlfn.IFNA(VLOOKUP(I618,被动技能!$A:$E,5,FALSE),0)</f>
        <v>200613</v>
      </c>
      <c r="M618">
        <f t="shared" si="81"/>
        <v>36</v>
      </c>
      <c r="N618" s="1" t="s">
        <v>249</v>
      </c>
      <c r="O618" s="1">
        <f t="shared" si="70"/>
        <v>117</v>
      </c>
      <c r="P618" s="1" t="s">
        <v>250</v>
      </c>
      <c r="Q618" s="1" t="s">
        <v>250</v>
      </c>
    </row>
    <row r="619" spans="3:17" x14ac:dyDescent="0.15">
      <c r="C619" s="8" t="str">
        <f t="shared" si="77"/>
        <v>被动技能31</v>
      </c>
      <c r="D619" s="8">
        <f t="shared" si="74"/>
        <v>13</v>
      </c>
      <c r="E619" s="8">
        <f t="shared" si="75"/>
        <v>14</v>
      </c>
      <c r="F619" s="8">
        <f t="shared" si="78"/>
        <v>31</v>
      </c>
      <c r="H619" t="str">
        <f t="shared" si="79"/>
        <v>被动技能31等级13</v>
      </c>
      <c r="I619" t="str">
        <f t="shared" si="80"/>
        <v>被动技能31等级14</v>
      </c>
      <c r="J619" s="1">
        <v>589</v>
      </c>
      <c r="K619" s="1">
        <f>VLOOKUP(H619,被动技能!$A:$E,5,FALSE)</f>
        <v>200613</v>
      </c>
      <c r="L619" s="1">
        <f>_xlfn.IFNA(VLOOKUP(I619,被动技能!$A:$E,5,FALSE),0)</f>
        <v>200614</v>
      </c>
      <c r="M619">
        <f t="shared" si="81"/>
        <v>39</v>
      </c>
      <c r="N619" s="1" t="s">
        <v>249</v>
      </c>
      <c r="O619" s="1">
        <f t="shared" ref="O619:O626" si="82">O520</f>
        <v>118</v>
      </c>
      <c r="P619" s="1" t="s">
        <v>250</v>
      </c>
      <c r="Q619" s="1" t="s">
        <v>250</v>
      </c>
    </row>
    <row r="620" spans="3:17" x14ac:dyDescent="0.15">
      <c r="C620" s="8" t="str">
        <f t="shared" si="77"/>
        <v>被动技能31</v>
      </c>
      <c r="D620" s="8">
        <f t="shared" si="74"/>
        <v>14</v>
      </c>
      <c r="E620" s="8">
        <f t="shared" si="75"/>
        <v>15</v>
      </c>
      <c r="F620" s="8">
        <f t="shared" si="78"/>
        <v>31</v>
      </c>
      <c r="H620" t="str">
        <f t="shared" si="79"/>
        <v>被动技能31等级14</v>
      </c>
      <c r="I620" t="str">
        <f t="shared" si="80"/>
        <v>被动技能31等级15</v>
      </c>
      <c r="J620" s="1">
        <v>589</v>
      </c>
      <c r="K620" s="1">
        <f>VLOOKUP(H620,被动技能!$A:$E,5,FALSE)</f>
        <v>200614</v>
      </c>
      <c r="L620" s="1">
        <f>_xlfn.IFNA(VLOOKUP(I620,被动技能!$A:$E,5,FALSE),0)</f>
        <v>200615</v>
      </c>
      <c r="M620">
        <f t="shared" si="81"/>
        <v>42</v>
      </c>
      <c r="N620" s="1" t="s">
        <v>249</v>
      </c>
      <c r="O620" s="1">
        <f t="shared" si="82"/>
        <v>119</v>
      </c>
      <c r="P620" s="1" t="s">
        <v>250</v>
      </c>
      <c r="Q620" s="1" t="s">
        <v>250</v>
      </c>
    </row>
    <row r="621" spans="3:17" x14ac:dyDescent="0.15">
      <c r="C621" s="8" t="str">
        <f t="shared" si="77"/>
        <v>被动技能31</v>
      </c>
      <c r="D621" s="8">
        <f t="shared" si="74"/>
        <v>15</v>
      </c>
      <c r="E621" s="8">
        <f t="shared" si="75"/>
        <v>16</v>
      </c>
      <c r="F621" s="8">
        <f t="shared" si="78"/>
        <v>31</v>
      </c>
      <c r="H621" t="str">
        <f t="shared" si="79"/>
        <v>被动技能31等级15</v>
      </c>
      <c r="I621" t="str">
        <f t="shared" si="80"/>
        <v>被动技能31等级16</v>
      </c>
      <c r="J621" s="1">
        <v>589</v>
      </c>
      <c r="K621" s="1">
        <f>VLOOKUP(H621,被动技能!$A:$E,5,FALSE)</f>
        <v>200615</v>
      </c>
      <c r="L621" s="1">
        <f>_xlfn.IFNA(VLOOKUP(I621,被动技能!$A:$E,5,FALSE),0)</f>
        <v>200616</v>
      </c>
      <c r="M621">
        <f t="shared" si="81"/>
        <v>45</v>
      </c>
      <c r="N621" s="1" t="s">
        <v>249</v>
      </c>
      <c r="O621" s="1">
        <f t="shared" si="82"/>
        <v>120</v>
      </c>
      <c r="P621" s="1" t="s">
        <v>250</v>
      </c>
      <c r="Q621" s="1" t="s">
        <v>250</v>
      </c>
    </row>
    <row r="622" spans="3:17" x14ac:dyDescent="0.15">
      <c r="C622" s="8" t="str">
        <f t="shared" si="77"/>
        <v>被动技能31</v>
      </c>
      <c r="D622" s="8">
        <f t="shared" si="74"/>
        <v>16</v>
      </c>
      <c r="E622" s="8">
        <f t="shared" si="75"/>
        <v>17</v>
      </c>
      <c r="F622" s="8">
        <f t="shared" si="78"/>
        <v>31</v>
      </c>
      <c r="H622" t="str">
        <f t="shared" si="79"/>
        <v>被动技能31等级16</v>
      </c>
      <c r="I622" t="str">
        <f t="shared" si="80"/>
        <v>被动技能31等级17</v>
      </c>
      <c r="J622" s="1">
        <v>589</v>
      </c>
      <c r="K622" s="1">
        <f>VLOOKUP(H622,被动技能!$A:$E,5,FALSE)</f>
        <v>200616</v>
      </c>
      <c r="L622" s="1">
        <f>_xlfn.IFNA(VLOOKUP(I622,被动技能!$A:$E,5,FALSE),0)</f>
        <v>200617</v>
      </c>
      <c r="M622">
        <f t="shared" si="81"/>
        <v>48</v>
      </c>
      <c r="N622" s="1" t="s">
        <v>249</v>
      </c>
      <c r="O622" s="1">
        <f t="shared" si="82"/>
        <v>121</v>
      </c>
      <c r="P622" s="1" t="s">
        <v>250</v>
      </c>
      <c r="Q622" s="1" t="s">
        <v>250</v>
      </c>
    </row>
    <row r="623" spans="3:17" x14ac:dyDescent="0.15">
      <c r="C623" s="8" t="str">
        <f t="shared" si="77"/>
        <v>被动技能31</v>
      </c>
      <c r="D623" s="8">
        <f t="shared" si="74"/>
        <v>17</v>
      </c>
      <c r="E623" s="8">
        <f t="shared" si="75"/>
        <v>18</v>
      </c>
      <c r="F623" s="8">
        <f t="shared" si="78"/>
        <v>31</v>
      </c>
      <c r="H623" t="str">
        <f t="shared" si="79"/>
        <v>被动技能31等级17</v>
      </c>
      <c r="I623" t="str">
        <f t="shared" si="80"/>
        <v>被动技能31等级18</v>
      </c>
      <c r="J623" s="1">
        <v>589</v>
      </c>
      <c r="K623" s="1">
        <f>VLOOKUP(H623,被动技能!$A:$E,5,FALSE)</f>
        <v>200617</v>
      </c>
      <c r="L623" s="1">
        <f>_xlfn.IFNA(VLOOKUP(I623,被动技能!$A:$E,5,FALSE),0)</f>
        <v>200618</v>
      </c>
      <c r="M623">
        <f t="shared" si="81"/>
        <v>51</v>
      </c>
      <c r="N623" s="1" t="s">
        <v>249</v>
      </c>
      <c r="O623" s="1">
        <f t="shared" si="82"/>
        <v>122</v>
      </c>
      <c r="P623" s="1" t="s">
        <v>250</v>
      </c>
      <c r="Q623" s="1" t="s">
        <v>250</v>
      </c>
    </row>
    <row r="624" spans="3:17" x14ac:dyDescent="0.15">
      <c r="C624" s="8" t="str">
        <f t="shared" si="77"/>
        <v>被动技能31</v>
      </c>
      <c r="D624" s="8">
        <f t="shared" si="74"/>
        <v>18</v>
      </c>
      <c r="E624" s="8">
        <f t="shared" si="75"/>
        <v>19</v>
      </c>
      <c r="F624" s="8">
        <f t="shared" si="78"/>
        <v>31</v>
      </c>
      <c r="H624" t="str">
        <f t="shared" si="79"/>
        <v>被动技能31等级18</v>
      </c>
      <c r="I624" t="str">
        <f t="shared" si="80"/>
        <v>被动技能31等级19</v>
      </c>
      <c r="J624" s="1">
        <v>589</v>
      </c>
      <c r="K624" s="1">
        <f>VLOOKUP(H624,被动技能!$A:$E,5,FALSE)</f>
        <v>200618</v>
      </c>
      <c r="L624" s="1">
        <f>_xlfn.IFNA(VLOOKUP(I624,被动技能!$A:$E,5,FALSE),0)</f>
        <v>200619</v>
      </c>
      <c r="M624">
        <f t="shared" si="81"/>
        <v>54</v>
      </c>
      <c r="N624" s="1" t="s">
        <v>249</v>
      </c>
      <c r="O624" s="1">
        <f t="shared" si="82"/>
        <v>123</v>
      </c>
      <c r="P624" s="1" t="s">
        <v>250</v>
      </c>
      <c r="Q624" s="1" t="s">
        <v>250</v>
      </c>
    </row>
    <row r="625" spans="3:17" x14ac:dyDescent="0.15">
      <c r="C625" s="8" t="str">
        <f t="shared" si="77"/>
        <v>被动技能31</v>
      </c>
      <c r="D625" s="8">
        <f t="shared" si="74"/>
        <v>19</v>
      </c>
      <c r="E625" s="8">
        <f t="shared" si="75"/>
        <v>20</v>
      </c>
      <c r="F625" s="8">
        <f t="shared" si="78"/>
        <v>31</v>
      </c>
      <c r="H625" t="str">
        <f t="shared" si="79"/>
        <v>被动技能31等级19</v>
      </c>
      <c r="I625" t="str">
        <f t="shared" si="80"/>
        <v>被动技能31等级20</v>
      </c>
      <c r="J625" s="1">
        <v>589</v>
      </c>
      <c r="K625" s="1">
        <f>VLOOKUP(H625,被动技能!$A:$E,5,FALSE)</f>
        <v>200619</v>
      </c>
      <c r="L625" s="1">
        <f>_xlfn.IFNA(VLOOKUP(I625,被动技能!$A:$E,5,FALSE),0)</f>
        <v>200620</v>
      </c>
      <c r="M625">
        <f t="shared" si="81"/>
        <v>57</v>
      </c>
      <c r="N625" s="1" t="s">
        <v>249</v>
      </c>
      <c r="O625" s="1">
        <f t="shared" si="82"/>
        <v>124</v>
      </c>
      <c r="P625" s="1" t="s">
        <v>250</v>
      </c>
      <c r="Q625" s="1" t="s">
        <v>250</v>
      </c>
    </row>
    <row r="626" spans="3:17" x14ac:dyDescent="0.15">
      <c r="C626" s="8" t="str">
        <f t="shared" si="77"/>
        <v>被动技能31</v>
      </c>
      <c r="D626" s="8">
        <f t="shared" si="74"/>
        <v>20</v>
      </c>
      <c r="E626" s="8">
        <f t="shared" si="75"/>
        <v>21</v>
      </c>
      <c r="F626" s="8">
        <f t="shared" si="78"/>
        <v>31</v>
      </c>
      <c r="H626" t="str">
        <f t="shared" si="79"/>
        <v>被动技能31等级20</v>
      </c>
      <c r="I626" t="str">
        <f t="shared" si="80"/>
        <v>被动技能31等级21</v>
      </c>
      <c r="J626" s="1">
        <v>589</v>
      </c>
      <c r="K626" s="1">
        <f>VLOOKUP(H626,被动技能!$A:$E,5,FALSE)</f>
        <v>200620</v>
      </c>
      <c r="L626" s="1">
        <f>_xlfn.IFNA(VLOOKUP(I626,被动技能!$A:$E,5,FALSE),0)</f>
        <v>0</v>
      </c>
      <c r="M626">
        <f t="shared" si="81"/>
        <v>60</v>
      </c>
      <c r="N626" s="1" t="s">
        <v>249</v>
      </c>
      <c r="O626" s="1">
        <f t="shared" si="82"/>
        <v>125</v>
      </c>
      <c r="P626" s="1" t="s">
        <v>250</v>
      </c>
      <c r="Q626" s="1" t="s">
        <v>250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40"/>
  <sheetViews>
    <sheetView workbookViewId="0">
      <selection activeCell="P42" sqref="P42"/>
    </sheetView>
  </sheetViews>
  <sheetFormatPr baseColWidth="10" defaultRowHeight="15" x14ac:dyDescent="0.15"/>
  <cols>
    <col min="2" max="2" width="14.83203125" bestFit="1" customWidth="1"/>
    <col min="28" max="28" width="13.5" bestFit="1" customWidth="1"/>
  </cols>
  <sheetData>
    <row r="2" spans="2:31" x14ac:dyDescent="0.15">
      <c r="B2" s="1" t="s">
        <v>123</v>
      </c>
      <c r="F2" t="s">
        <v>147</v>
      </c>
      <c r="J2" t="s">
        <v>149</v>
      </c>
      <c r="N2" t="s">
        <v>150</v>
      </c>
      <c r="R2" t="s">
        <v>159</v>
      </c>
      <c r="V2" t="s">
        <v>160</v>
      </c>
      <c r="Z2" t="s">
        <v>245</v>
      </c>
      <c r="AD2" t="s">
        <v>1075</v>
      </c>
    </row>
    <row r="3" spans="2:31" x14ac:dyDescent="0.15">
      <c r="B3" t="s">
        <v>105</v>
      </c>
      <c r="C3">
        <v>1</v>
      </c>
      <c r="F3" t="s">
        <v>130</v>
      </c>
      <c r="G3">
        <v>1</v>
      </c>
      <c r="J3" s="1" t="s">
        <v>102</v>
      </c>
      <c r="K3">
        <v>1</v>
      </c>
      <c r="N3" s="4" t="s">
        <v>106</v>
      </c>
      <c r="O3">
        <v>1</v>
      </c>
      <c r="R3" t="s">
        <v>154</v>
      </c>
      <c r="S3">
        <v>1</v>
      </c>
      <c r="V3" t="s">
        <v>136</v>
      </c>
      <c r="W3">
        <v>1</v>
      </c>
      <c r="Z3" t="s">
        <v>171</v>
      </c>
      <c r="AA3" t="s">
        <v>207</v>
      </c>
      <c r="AD3" t="s">
        <v>1073</v>
      </c>
      <c r="AE3">
        <v>4</v>
      </c>
    </row>
    <row r="4" spans="2:31" x14ac:dyDescent="0.15">
      <c r="B4" t="s">
        <v>444</v>
      </c>
      <c r="C4">
        <v>2</v>
      </c>
      <c r="F4" t="s">
        <v>148</v>
      </c>
      <c r="G4">
        <v>2</v>
      </c>
      <c r="J4" s="1" t="s">
        <v>103</v>
      </c>
      <c r="K4">
        <v>2</v>
      </c>
      <c r="N4" t="s">
        <v>109</v>
      </c>
      <c r="O4">
        <v>2</v>
      </c>
      <c r="R4" t="s">
        <v>155</v>
      </c>
      <c r="S4">
        <v>2</v>
      </c>
      <c r="V4" t="s">
        <v>137</v>
      </c>
      <c r="W4">
        <v>2</v>
      </c>
      <c r="Z4" t="s">
        <v>172</v>
      </c>
      <c r="AA4" t="s">
        <v>208</v>
      </c>
      <c r="AD4" t="s">
        <v>1074</v>
      </c>
      <c r="AE4">
        <v>5</v>
      </c>
    </row>
    <row r="5" spans="2:31" x14ac:dyDescent="0.15">
      <c r="B5" s="1" t="s">
        <v>120</v>
      </c>
      <c r="C5">
        <v>3</v>
      </c>
      <c r="J5" s="1" t="s">
        <v>104</v>
      </c>
      <c r="K5">
        <v>3</v>
      </c>
      <c r="N5" t="s">
        <v>110</v>
      </c>
      <c r="O5">
        <v>3</v>
      </c>
      <c r="R5" t="s">
        <v>156</v>
      </c>
      <c r="S5">
        <v>3</v>
      </c>
      <c r="V5" t="s">
        <v>155</v>
      </c>
      <c r="W5">
        <v>3</v>
      </c>
      <c r="Z5" t="s">
        <v>173</v>
      </c>
      <c r="AA5" t="s">
        <v>209</v>
      </c>
      <c r="AD5" t="s">
        <v>140</v>
      </c>
      <c r="AE5">
        <v>6</v>
      </c>
    </row>
    <row r="6" spans="2:31" x14ac:dyDescent="0.15">
      <c r="B6" s="1" t="s">
        <v>129</v>
      </c>
      <c r="C6">
        <v>4</v>
      </c>
      <c r="J6" s="1" t="s">
        <v>105</v>
      </c>
      <c r="K6">
        <v>4</v>
      </c>
      <c r="N6" t="s">
        <v>111</v>
      </c>
      <c r="O6">
        <v>4</v>
      </c>
      <c r="R6" t="s">
        <v>157</v>
      </c>
      <c r="S6">
        <v>4</v>
      </c>
      <c r="V6" t="s">
        <v>156</v>
      </c>
      <c r="W6">
        <v>4</v>
      </c>
      <c r="Z6" t="s">
        <v>174</v>
      </c>
      <c r="AA6" t="s">
        <v>210</v>
      </c>
      <c r="AD6" t="s">
        <v>1076</v>
      </c>
      <c r="AE6">
        <v>7</v>
      </c>
    </row>
    <row r="7" spans="2:31" x14ac:dyDescent="0.15">
      <c r="B7" s="1" t="s">
        <v>121</v>
      </c>
      <c r="C7">
        <v>5</v>
      </c>
      <c r="N7" t="s">
        <v>112</v>
      </c>
      <c r="O7">
        <v>5</v>
      </c>
      <c r="R7" t="s">
        <v>158</v>
      </c>
      <c r="S7">
        <v>5</v>
      </c>
      <c r="V7" t="s">
        <v>157</v>
      </c>
      <c r="W7">
        <v>5</v>
      </c>
      <c r="Z7" t="s">
        <v>175</v>
      </c>
      <c r="AA7" t="s">
        <v>211</v>
      </c>
    </row>
    <row r="8" spans="2:31" x14ac:dyDescent="0.15">
      <c r="N8" t="s">
        <v>113</v>
      </c>
      <c r="O8">
        <v>6</v>
      </c>
      <c r="V8" t="s">
        <v>158</v>
      </c>
      <c r="W8">
        <v>6</v>
      </c>
      <c r="Z8" t="s">
        <v>176</v>
      </c>
      <c r="AA8" t="s">
        <v>212</v>
      </c>
    </row>
    <row r="9" spans="2:31" x14ac:dyDescent="0.15">
      <c r="N9" s="4" t="s">
        <v>114</v>
      </c>
      <c r="O9">
        <v>7</v>
      </c>
      <c r="V9" t="s">
        <v>139</v>
      </c>
      <c r="W9">
        <v>7</v>
      </c>
      <c r="Z9" t="s">
        <v>177</v>
      </c>
      <c r="AA9" t="s">
        <v>213</v>
      </c>
    </row>
    <row r="10" spans="2:31" x14ac:dyDescent="0.15">
      <c r="N10" s="4" t="s">
        <v>107</v>
      </c>
      <c r="O10">
        <v>8</v>
      </c>
      <c r="V10" t="s">
        <v>140</v>
      </c>
      <c r="W10">
        <v>8</v>
      </c>
      <c r="Z10" t="s">
        <v>178</v>
      </c>
      <c r="AA10" t="s">
        <v>214</v>
      </c>
    </row>
    <row r="11" spans="2:31" x14ac:dyDescent="0.15">
      <c r="N11" t="s">
        <v>108</v>
      </c>
      <c r="O11">
        <v>9</v>
      </c>
      <c r="Z11" t="s">
        <v>179</v>
      </c>
      <c r="AA11" t="s">
        <v>215</v>
      </c>
    </row>
    <row r="12" spans="2:31" x14ac:dyDescent="0.15">
      <c r="Z12" t="s">
        <v>180</v>
      </c>
      <c r="AA12" t="s">
        <v>216</v>
      </c>
    </row>
    <row r="13" spans="2:31" x14ac:dyDescent="0.15">
      <c r="Z13" t="s">
        <v>181</v>
      </c>
      <c r="AA13" t="s">
        <v>217</v>
      </c>
    </row>
    <row r="14" spans="2:31" x14ac:dyDescent="0.15">
      <c r="Z14" t="s">
        <v>182</v>
      </c>
      <c r="AA14" t="s">
        <v>218</v>
      </c>
    </row>
    <row r="15" spans="2:31" x14ac:dyDescent="0.15">
      <c r="Z15" t="s">
        <v>183</v>
      </c>
      <c r="AA15" t="s">
        <v>219</v>
      </c>
    </row>
    <row r="16" spans="2:31" x14ac:dyDescent="0.15">
      <c r="Z16" t="s">
        <v>184</v>
      </c>
      <c r="AA16" t="s">
        <v>220</v>
      </c>
    </row>
    <row r="17" spans="26:27" x14ac:dyDescent="0.15">
      <c r="Z17" t="s">
        <v>185</v>
      </c>
      <c r="AA17" t="s">
        <v>221</v>
      </c>
    </row>
    <row r="18" spans="26:27" x14ac:dyDescent="0.15">
      <c r="Z18" t="s">
        <v>186</v>
      </c>
      <c r="AA18" t="s">
        <v>222</v>
      </c>
    </row>
    <row r="19" spans="26:27" x14ac:dyDescent="0.15">
      <c r="Z19" t="s">
        <v>1259</v>
      </c>
      <c r="AA19" t="s">
        <v>223</v>
      </c>
    </row>
    <row r="20" spans="26:27" x14ac:dyDescent="0.15">
      <c r="Z20" t="s">
        <v>187</v>
      </c>
      <c r="AA20" t="s">
        <v>224</v>
      </c>
    </row>
    <row r="21" spans="26:27" x14ac:dyDescent="0.15">
      <c r="Z21" t="s">
        <v>188</v>
      </c>
      <c r="AA21" t="s">
        <v>225</v>
      </c>
    </row>
    <row r="22" spans="26:27" x14ac:dyDescent="0.15">
      <c r="Z22" t="s">
        <v>189</v>
      </c>
      <c r="AA22" t="s">
        <v>226</v>
      </c>
    </row>
    <row r="23" spans="26:27" x14ac:dyDescent="0.15">
      <c r="Z23" t="s">
        <v>190</v>
      </c>
      <c r="AA23" t="s">
        <v>227</v>
      </c>
    </row>
    <row r="24" spans="26:27" x14ac:dyDescent="0.15">
      <c r="Z24" t="s">
        <v>191</v>
      </c>
      <c r="AA24" t="s">
        <v>228</v>
      </c>
    </row>
    <row r="25" spans="26:27" x14ac:dyDescent="0.15">
      <c r="Z25" t="s">
        <v>192</v>
      </c>
      <c r="AA25" t="s">
        <v>229</v>
      </c>
    </row>
    <row r="26" spans="26:27" x14ac:dyDescent="0.15">
      <c r="Z26" t="s">
        <v>193</v>
      </c>
      <c r="AA26" t="s">
        <v>230</v>
      </c>
    </row>
    <row r="27" spans="26:27" x14ac:dyDescent="0.15">
      <c r="Z27" t="s">
        <v>194</v>
      </c>
      <c r="AA27" t="s">
        <v>231</v>
      </c>
    </row>
    <row r="28" spans="26:27" x14ac:dyDescent="0.15">
      <c r="Z28" t="s">
        <v>195</v>
      </c>
      <c r="AA28" t="s">
        <v>232</v>
      </c>
    </row>
    <row r="29" spans="26:27" x14ac:dyDescent="0.15">
      <c r="Z29" t="s">
        <v>196</v>
      </c>
      <c r="AA29" t="s">
        <v>233</v>
      </c>
    </row>
    <row r="30" spans="26:27" x14ac:dyDescent="0.15">
      <c r="Z30" t="s">
        <v>197</v>
      </c>
      <c r="AA30" t="s">
        <v>234</v>
      </c>
    </row>
    <row r="31" spans="26:27" x14ac:dyDescent="0.15">
      <c r="Z31" t="s">
        <v>198</v>
      </c>
      <c r="AA31" t="s">
        <v>235</v>
      </c>
    </row>
    <row r="32" spans="26:27" x14ac:dyDescent="0.15">
      <c r="Z32" t="s">
        <v>199</v>
      </c>
      <c r="AA32" t="s">
        <v>236</v>
      </c>
    </row>
    <row r="33" spans="26:27" x14ac:dyDescent="0.15">
      <c r="Z33" t="s">
        <v>200</v>
      </c>
      <c r="AA33" t="s">
        <v>237</v>
      </c>
    </row>
    <row r="34" spans="26:27" x14ac:dyDescent="0.15">
      <c r="Z34" t="s">
        <v>201</v>
      </c>
      <c r="AA34" t="s">
        <v>238</v>
      </c>
    </row>
    <row r="35" spans="26:27" x14ac:dyDescent="0.15">
      <c r="Z35" t="s">
        <v>202</v>
      </c>
      <c r="AA35" t="s">
        <v>239</v>
      </c>
    </row>
    <row r="36" spans="26:27" x14ac:dyDescent="0.15">
      <c r="Z36" t="s">
        <v>203</v>
      </c>
      <c r="AA36" t="s">
        <v>240</v>
      </c>
    </row>
    <row r="37" spans="26:27" x14ac:dyDescent="0.15">
      <c r="Z37" t="s">
        <v>204</v>
      </c>
      <c r="AA37" t="s">
        <v>241</v>
      </c>
    </row>
    <row r="38" spans="26:27" x14ac:dyDescent="0.15">
      <c r="Z38" t="s">
        <v>1260</v>
      </c>
      <c r="AA38" t="s">
        <v>242</v>
      </c>
    </row>
    <row r="39" spans="26:27" x14ac:dyDescent="0.15">
      <c r="Z39" t="s">
        <v>205</v>
      </c>
      <c r="AA39" t="s">
        <v>243</v>
      </c>
    </row>
    <row r="40" spans="26:27" x14ac:dyDescent="0.15">
      <c r="Z40" t="s">
        <v>206</v>
      </c>
      <c r="AA40" t="s">
        <v>244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"/>
  <sheetViews>
    <sheetView workbookViewId="0">
      <selection activeCell="A20" sqref="A20"/>
    </sheetView>
  </sheetViews>
  <sheetFormatPr baseColWidth="10" defaultRowHeight="15" x14ac:dyDescent="0.15"/>
  <cols>
    <col min="2" max="2" width="37.83203125" customWidth="1"/>
    <col min="3" max="3" width="60.5" bestFit="1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6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302</v>
      </c>
      <c r="Y1" s="1" t="s">
        <v>303</v>
      </c>
      <c r="Z1" s="1" t="s">
        <v>304</v>
      </c>
    </row>
    <row r="2" spans="1:2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</row>
    <row r="3" spans="1:26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305</v>
      </c>
      <c r="Y3" s="1" t="s">
        <v>306</v>
      </c>
      <c r="Z3" s="1" t="s">
        <v>307</v>
      </c>
    </row>
    <row r="4" spans="1:26" x14ac:dyDescent="0.15">
      <c r="A4">
        <f>主动技能!B7</f>
        <v>20100001</v>
      </c>
      <c r="B4" s="4" t="str">
        <f>主动技能!H7</f>
        <v>普攻单体</v>
      </c>
      <c r="C4" s="4" t="str">
        <f>主动技能!I7</f>
        <v>对敌方单体攻击，造成100%攻击力伤害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>
        <f>主动技能!P7</f>
        <v>0</v>
      </c>
      <c r="K4">
        <f>主动技能!Q7</f>
        <v>0</v>
      </c>
      <c r="L4">
        <f>主动技能!R7</f>
        <v>0</v>
      </c>
      <c r="M4">
        <f>主动技能!S7</f>
        <v>0</v>
      </c>
      <c r="N4" t="str">
        <f>IF(主动技能!T7="","",主动技能!T7)</f>
        <v/>
      </c>
      <c r="O4" t="str">
        <f>IF(主动技能!U7="","",主动技能!U7)</f>
        <v/>
      </c>
      <c r="P4">
        <f>主动技能!V7</f>
        <v>0</v>
      </c>
      <c r="Q4">
        <f>主动技能!W7</f>
        <v>0</v>
      </c>
      <c r="R4">
        <f>主动技能!X7</f>
        <v>0</v>
      </c>
      <c r="S4">
        <f>主动技能!Y7</f>
        <v>0</v>
      </c>
      <c r="T4">
        <f>主动技能!Z7</f>
        <v>100</v>
      </c>
      <c r="U4">
        <f>主动技能!AB7</f>
        <v>0</v>
      </c>
      <c r="V4">
        <f>主动技能!AC7</f>
        <v>0</v>
      </c>
      <c r="W4">
        <f>主动技能!AD7</f>
        <v>0</v>
      </c>
      <c r="X4" s="1">
        <v>0</v>
      </c>
      <c r="Y4" s="1">
        <v>0</v>
      </c>
      <c r="Z4" s="1">
        <v>0</v>
      </c>
    </row>
    <row r="5" spans="1:26" x14ac:dyDescent="0.15">
      <c r="A5">
        <f>主动技能!B8</f>
        <v>20100002</v>
      </c>
      <c r="B5" s="4" t="str">
        <f>主动技能!H8</f>
        <v>普攻穿透</v>
      </c>
      <c r="C5" s="4" t="str">
        <f>主动技能!I8</f>
        <v>对敌方单体穿透攻击，造成100%攻击力伤害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2</v>
      </c>
      <c r="G5" s="4">
        <f>IF(主动技能!M8="必中",2,1)</f>
        <v>1</v>
      </c>
      <c r="H5" s="4">
        <f>主动技能!N8</f>
        <v>100</v>
      </c>
      <c r="I5" s="4">
        <f>主动技能!O8</f>
        <v>100</v>
      </c>
      <c r="J5">
        <f>主动技能!P8</f>
        <v>0</v>
      </c>
      <c r="K5">
        <f>主动技能!Q8</f>
        <v>0</v>
      </c>
      <c r="L5">
        <f>主动技能!R8</f>
        <v>0</v>
      </c>
      <c r="M5">
        <f>主动技能!S8</f>
        <v>0</v>
      </c>
      <c r="N5" t="str">
        <f>IF(主动技能!T8="","",主动技能!T8)</f>
        <v/>
      </c>
      <c r="O5" t="str">
        <f>IF(主动技能!U8="","",主动技能!U8)</f>
        <v/>
      </c>
      <c r="P5">
        <f>主动技能!V8</f>
        <v>0</v>
      </c>
      <c r="Q5">
        <f>主动技能!W8</f>
        <v>0</v>
      </c>
      <c r="R5">
        <f>主动技能!X8</f>
        <v>0</v>
      </c>
      <c r="S5">
        <f>主动技能!Y8</f>
        <v>0</v>
      </c>
      <c r="T5">
        <f>主动技能!Z8</f>
        <v>100</v>
      </c>
      <c r="U5">
        <f>主动技能!AB8</f>
        <v>0</v>
      </c>
      <c r="V5">
        <f>主动技能!AC8</f>
        <v>0</v>
      </c>
      <c r="W5">
        <f>主动技能!AD8</f>
        <v>0</v>
      </c>
      <c r="X5" s="1">
        <v>0</v>
      </c>
      <c r="Y5" s="1">
        <v>0</v>
      </c>
      <c r="Z5" s="1">
        <v>0</v>
      </c>
    </row>
    <row r="6" spans="1:26" x14ac:dyDescent="0.15">
      <c r="A6">
        <f>主动技能!B9</f>
        <v>20100003</v>
      </c>
      <c r="B6" s="4" t="str">
        <f>主动技能!H9</f>
        <v>普攻发散</v>
      </c>
      <c r="C6" s="4" t="str">
        <f>主动技能!I9</f>
        <v>对敌方发散攻击，造成100%攻击力伤害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3</v>
      </c>
      <c r="G6" s="4">
        <f>IF(主动技能!M9="必中",2,1)</f>
        <v>1</v>
      </c>
      <c r="H6" s="4">
        <f>主动技能!N9</f>
        <v>100</v>
      </c>
      <c r="I6" s="4">
        <f>主动技能!O9</f>
        <v>100</v>
      </c>
      <c r="J6">
        <f>主动技能!P9</f>
        <v>0</v>
      </c>
      <c r="K6">
        <f>主动技能!Q9</f>
        <v>0</v>
      </c>
      <c r="L6">
        <f>主动技能!R9</f>
        <v>0</v>
      </c>
      <c r="M6">
        <f>主动技能!S9</f>
        <v>0</v>
      </c>
      <c r="N6" t="str">
        <f>IF(主动技能!T9="","",主动技能!T9)</f>
        <v/>
      </c>
      <c r="O6" t="str">
        <f>IF(主动技能!U9="","",主动技能!U9)</f>
        <v/>
      </c>
      <c r="P6">
        <f>主动技能!V9</f>
        <v>0</v>
      </c>
      <c r="Q6">
        <f>主动技能!W9</f>
        <v>0</v>
      </c>
      <c r="R6">
        <f>主动技能!X9</f>
        <v>0</v>
      </c>
      <c r="S6">
        <f>主动技能!Y9</f>
        <v>0</v>
      </c>
      <c r="T6">
        <f>主动技能!Z9</f>
        <v>100</v>
      </c>
      <c r="U6">
        <f>主动技能!AB9</f>
        <v>0</v>
      </c>
      <c r="V6">
        <f>主动技能!AC9</f>
        <v>0</v>
      </c>
      <c r="W6">
        <f>主动技能!AD9</f>
        <v>0</v>
      </c>
      <c r="X6" s="1">
        <v>0</v>
      </c>
      <c r="Y6" s="1">
        <v>0</v>
      </c>
      <c r="Z6" s="1">
        <v>0</v>
      </c>
    </row>
    <row r="7" spans="1:26" x14ac:dyDescent="0.15">
      <c r="A7">
        <f>主动技能!B10</f>
        <v>20100004</v>
      </c>
      <c r="B7" s="4" t="str">
        <f>主动技能!H10</f>
        <v>普攻十字</v>
      </c>
      <c r="C7" s="4" t="str">
        <f>主动技能!I10</f>
        <v>对敌方十字攻击，造成100%攻击力伤害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4</v>
      </c>
      <c r="G7" s="4">
        <f>IF(主动技能!M10="必中",2,1)</f>
        <v>1</v>
      </c>
      <c r="H7" s="4">
        <f>主动技能!N10</f>
        <v>100</v>
      </c>
      <c r="I7" s="4">
        <f>主动技能!O10</f>
        <v>100</v>
      </c>
      <c r="J7">
        <f>主动技能!P10</f>
        <v>0</v>
      </c>
      <c r="K7">
        <f>主动技能!Q10</f>
        <v>0</v>
      </c>
      <c r="L7">
        <f>主动技能!R10</f>
        <v>0</v>
      </c>
      <c r="M7">
        <f>主动技能!S10</f>
        <v>0</v>
      </c>
      <c r="N7" t="str">
        <f>IF(主动技能!T10="","",主动技能!T10)</f>
        <v/>
      </c>
      <c r="O7" t="str">
        <f>IF(主动技能!U10="","",主动技能!U10)</f>
        <v/>
      </c>
      <c r="P7">
        <f>主动技能!V10</f>
        <v>0</v>
      </c>
      <c r="Q7">
        <f>主动技能!W10</f>
        <v>0</v>
      </c>
      <c r="R7">
        <f>主动技能!X10</f>
        <v>0</v>
      </c>
      <c r="S7">
        <f>主动技能!Y10</f>
        <v>0</v>
      </c>
      <c r="T7">
        <f>主动技能!Z10</f>
        <v>100</v>
      </c>
      <c r="U7">
        <f>主动技能!AB10</f>
        <v>0</v>
      </c>
      <c r="V7">
        <f>主动技能!AC10</f>
        <v>0</v>
      </c>
      <c r="W7">
        <f>主动技能!AD10</f>
        <v>0</v>
      </c>
      <c r="X7" s="1">
        <v>0</v>
      </c>
      <c r="Y7" s="1">
        <v>0</v>
      </c>
      <c r="Z7" s="1">
        <v>0</v>
      </c>
    </row>
    <row r="8" spans="1:26" x14ac:dyDescent="0.15">
      <c r="A8">
        <f>主动技能!B11</f>
        <v>20100005</v>
      </c>
      <c r="B8" s="4" t="str">
        <f>主动技能!H11</f>
        <v>普攻贯穿</v>
      </c>
      <c r="C8" s="4" t="str">
        <f>主动技能!I11</f>
        <v>对敌方贯穿攻击，造成100%攻击力伤害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5</v>
      </c>
      <c r="G8" s="4">
        <f>IF(主动技能!M11="必中",2,1)</f>
        <v>1</v>
      </c>
      <c r="H8" s="4">
        <f>主动技能!N11</f>
        <v>100</v>
      </c>
      <c r="I8" s="4">
        <f>主动技能!O11</f>
        <v>100</v>
      </c>
      <c r="J8">
        <f>主动技能!P11</f>
        <v>0</v>
      </c>
      <c r="K8">
        <f>主动技能!Q11</f>
        <v>0</v>
      </c>
      <c r="L8">
        <f>主动技能!R11</f>
        <v>0</v>
      </c>
      <c r="M8">
        <f>主动技能!S11</f>
        <v>0</v>
      </c>
      <c r="N8" t="str">
        <f>IF(主动技能!T11="","",主动技能!T11)</f>
        <v/>
      </c>
      <c r="O8" t="str">
        <f>IF(主动技能!U11="","",主动技能!U11)</f>
        <v/>
      </c>
      <c r="P8">
        <f>主动技能!V11</f>
        <v>0</v>
      </c>
      <c r="Q8">
        <f>主动技能!W11</f>
        <v>0</v>
      </c>
      <c r="R8">
        <f>主动技能!X11</f>
        <v>0</v>
      </c>
      <c r="S8">
        <f>主动技能!Y11</f>
        <v>0</v>
      </c>
      <c r="T8">
        <f>主动技能!Z11</f>
        <v>100</v>
      </c>
      <c r="U8">
        <f>主动技能!AB11</f>
        <v>0</v>
      </c>
      <c r="V8">
        <f>主动技能!AC11</f>
        <v>0</v>
      </c>
      <c r="W8">
        <f>主动技能!AD11</f>
        <v>0</v>
      </c>
      <c r="X8" s="1">
        <v>0</v>
      </c>
      <c r="Y8" s="1">
        <v>0</v>
      </c>
      <c r="Z8" s="1">
        <v>0</v>
      </c>
    </row>
    <row r="9" spans="1:26" x14ac:dyDescent="0.15">
      <c r="A9">
        <f>主动技能!B12</f>
        <v>20100006</v>
      </c>
      <c r="B9" s="4" t="str">
        <f>主动技能!H12</f>
        <v>普攻横扫</v>
      </c>
      <c r="C9" s="4" t="str">
        <f>主动技能!I12</f>
        <v>对敌方横扫攻击，造成100%攻击力伤害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6</v>
      </c>
      <c r="G9" s="4">
        <f>IF(主动技能!M12="必中",2,1)</f>
        <v>1</v>
      </c>
      <c r="H9" s="4">
        <f>主动技能!N12</f>
        <v>100</v>
      </c>
      <c r="I9" s="4">
        <f>主动技能!O12</f>
        <v>100</v>
      </c>
      <c r="J9">
        <f>主动技能!P12</f>
        <v>0</v>
      </c>
      <c r="K9">
        <f>主动技能!Q12</f>
        <v>0</v>
      </c>
      <c r="L9">
        <f>主动技能!R12</f>
        <v>0</v>
      </c>
      <c r="M9">
        <f>主动技能!S12</f>
        <v>0</v>
      </c>
      <c r="N9" t="str">
        <f>IF(主动技能!T12="","",主动技能!T12)</f>
        <v/>
      </c>
      <c r="O9" t="str">
        <f>IF(主动技能!U12="","",主动技能!U12)</f>
        <v/>
      </c>
      <c r="P9">
        <f>主动技能!V12</f>
        <v>0</v>
      </c>
      <c r="Q9">
        <f>主动技能!W12</f>
        <v>0</v>
      </c>
      <c r="R9">
        <f>主动技能!X12</f>
        <v>0</v>
      </c>
      <c r="S9">
        <f>主动技能!Y12</f>
        <v>0</v>
      </c>
      <c r="T9">
        <f>主动技能!Z12</f>
        <v>100</v>
      </c>
      <c r="U9">
        <f>主动技能!AB12</f>
        <v>0</v>
      </c>
      <c r="V9">
        <f>主动技能!AC12</f>
        <v>0</v>
      </c>
      <c r="W9">
        <f>主动技能!AD12</f>
        <v>0</v>
      </c>
      <c r="X9" s="1">
        <v>0</v>
      </c>
      <c r="Y9" s="1">
        <v>0</v>
      </c>
      <c r="Z9" s="1">
        <v>0</v>
      </c>
    </row>
    <row r="10" spans="1:26" x14ac:dyDescent="0.15">
      <c r="A10">
        <f>主动技能!B13</f>
        <v>20100007</v>
      </c>
      <c r="B10" s="4" t="str">
        <f>主动技能!H13</f>
        <v>普攻范围</v>
      </c>
      <c r="C10" s="4" t="str">
        <f>主动技能!I13</f>
        <v>对敌方范围攻击，造成100%攻击力伤害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7</v>
      </c>
      <c r="G10" s="4">
        <f>IF(主动技能!M13="必中",2,1)</f>
        <v>1</v>
      </c>
      <c r="H10" s="4">
        <f>主动技能!N13</f>
        <v>100</v>
      </c>
      <c r="I10" s="4">
        <f>主动技能!O13</f>
        <v>100</v>
      </c>
      <c r="J10">
        <f>主动技能!P13</f>
        <v>0</v>
      </c>
      <c r="K10">
        <f>主动技能!Q13</f>
        <v>0</v>
      </c>
      <c r="L10">
        <f>主动技能!R13</f>
        <v>0</v>
      </c>
      <c r="M10">
        <f>主动技能!S13</f>
        <v>0</v>
      </c>
      <c r="N10" t="str">
        <f>IF(主动技能!T13="","",主动技能!T13)</f>
        <v/>
      </c>
      <c r="O10" t="str">
        <f>IF(主动技能!U13="","",主动技能!U13)</f>
        <v/>
      </c>
      <c r="P10">
        <f>主动技能!V13</f>
        <v>0</v>
      </c>
      <c r="Q10">
        <f>主动技能!W13</f>
        <v>0</v>
      </c>
      <c r="R10">
        <f>主动技能!X13</f>
        <v>0</v>
      </c>
      <c r="S10">
        <f>主动技能!Y13</f>
        <v>0</v>
      </c>
      <c r="T10">
        <f>主动技能!Z13</f>
        <v>100</v>
      </c>
      <c r="U10">
        <f>主动技能!AB13</f>
        <v>0</v>
      </c>
      <c r="V10">
        <f>主动技能!AC13</f>
        <v>0</v>
      </c>
      <c r="W10">
        <f>主动技能!AD13</f>
        <v>0</v>
      </c>
      <c r="X10" s="1">
        <v>0</v>
      </c>
      <c r="Y10" s="1">
        <v>0</v>
      </c>
      <c r="Z10" s="1">
        <v>0</v>
      </c>
    </row>
    <row r="11" spans="1:26" x14ac:dyDescent="0.15">
      <c r="A11">
        <f>主动技能!B14</f>
        <v>20100008</v>
      </c>
      <c r="B11" s="4" t="str">
        <f>主动技能!H14</f>
        <v>普攻全体</v>
      </c>
      <c r="C11" s="4" t="str">
        <f>主动技能!I14</f>
        <v>对敌方全体攻击，造成100%攻击力伤害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9</v>
      </c>
      <c r="G11" s="4">
        <f>IF(主动技能!M14="必中",2,1)</f>
        <v>1</v>
      </c>
      <c r="H11" s="4">
        <f>主动技能!N14</f>
        <v>100</v>
      </c>
      <c r="I11" s="4">
        <f>主动技能!O14</f>
        <v>100</v>
      </c>
      <c r="J11">
        <f>主动技能!P14</f>
        <v>0</v>
      </c>
      <c r="K11">
        <f>主动技能!Q14</f>
        <v>0</v>
      </c>
      <c r="L11">
        <f>主动技能!R14</f>
        <v>0</v>
      </c>
      <c r="M11">
        <f>主动技能!S14</f>
        <v>0</v>
      </c>
      <c r="N11" t="str">
        <f>IF(主动技能!T14="","",主动技能!T14)</f>
        <v/>
      </c>
      <c r="O11" t="str">
        <f>IF(主动技能!U14="","",主动技能!U14)</f>
        <v/>
      </c>
      <c r="P11">
        <f>主动技能!V14</f>
        <v>0</v>
      </c>
      <c r="Q11">
        <f>主动技能!W14</f>
        <v>0</v>
      </c>
      <c r="R11">
        <f>主动技能!X14</f>
        <v>0</v>
      </c>
      <c r="S11">
        <f>主动技能!Y14</f>
        <v>0</v>
      </c>
      <c r="T11">
        <f>主动技能!Z14</f>
        <v>100</v>
      </c>
      <c r="U11">
        <f>主动技能!AB14</f>
        <v>0</v>
      </c>
      <c r="V11">
        <f>主动技能!AC14</f>
        <v>0</v>
      </c>
      <c r="W11">
        <f>主动技能!AD14</f>
        <v>0</v>
      </c>
      <c r="X11" s="1">
        <v>0</v>
      </c>
      <c r="Y11" s="1">
        <v>0</v>
      </c>
      <c r="Z11" s="1">
        <v>0</v>
      </c>
    </row>
    <row r="12" spans="1:26" x14ac:dyDescent="0.15">
      <c r="A12">
        <f>主动技能!B15</f>
        <v>20100009</v>
      </c>
      <c r="B12" s="4" t="str">
        <f>主动技能!H15</f>
        <v>普攻单体加血</v>
      </c>
      <c r="C12" s="4" t="str">
        <f>主动技能!I15</f>
        <v>对敌方单体加血</v>
      </c>
      <c r="D12" s="4">
        <f>VLOOKUP(主动技能!J15,对应表!F:G,2,FALSE)</f>
        <v>2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>
        <f>主动技能!P15</f>
        <v>0</v>
      </c>
      <c r="K12">
        <f>主动技能!Q15</f>
        <v>0</v>
      </c>
      <c r="L12">
        <f>主动技能!R15</f>
        <v>0</v>
      </c>
      <c r="M12">
        <f>主动技能!S15</f>
        <v>0</v>
      </c>
      <c r="N12" t="str">
        <f>IF(主动技能!T15="","",主动技能!T15)</f>
        <v/>
      </c>
      <c r="O12" t="str">
        <f>IF(主动技能!U15="","",主动技能!U15)</f>
        <v/>
      </c>
      <c r="P12">
        <f>主动技能!V15</f>
        <v>0</v>
      </c>
      <c r="Q12">
        <f>主动技能!W15</f>
        <v>0</v>
      </c>
      <c r="R12">
        <f>主动技能!X15</f>
        <v>0</v>
      </c>
      <c r="S12">
        <f>主动技能!Y15</f>
        <v>0</v>
      </c>
      <c r="T12">
        <f>主动技能!Z15</f>
        <v>100</v>
      </c>
      <c r="U12">
        <f>主动技能!AB15</f>
        <v>0</v>
      </c>
      <c r="V12">
        <f>主动技能!AC15</f>
        <v>0</v>
      </c>
      <c r="W12">
        <f>主动技能!AD15</f>
        <v>0</v>
      </c>
      <c r="X12" s="1">
        <v>0</v>
      </c>
      <c r="Y12" s="1">
        <v>0</v>
      </c>
      <c r="Z12" s="1">
        <v>0</v>
      </c>
    </row>
    <row r="13" spans="1:26" x14ac:dyDescent="0.15">
      <c r="A13">
        <f>主动技能!B16</f>
        <v>20100010</v>
      </c>
      <c r="B13" s="4" t="str">
        <f>主动技能!H16</f>
        <v>普攻全体加血</v>
      </c>
      <c r="C13" s="4" t="str">
        <f>主动技能!I16</f>
        <v>对敌方全体加血</v>
      </c>
      <c r="D13" s="4">
        <f>VLOOKUP(主动技能!J16,对应表!F:G,2,FALSE)</f>
        <v>2</v>
      </c>
      <c r="E13" s="4">
        <f>VLOOKUP(主动技能!K16,对应表!J:K,2,FALSE)</f>
        <v>1</v>
      </c>
      <c r="F13" s="4">
        <f>VLOOKUP(主动技能!L16,对应表!N:O,2,FALSE)</f>
        <v>9</v>
      </c>
      <c r="G13" s="4">
        <f>IF(主动技能!M16="必中",2,1)</f>
        <v>1</v>
      </c>
      <c r="H13" s="4">
        <f>主动技能!N16</f>
        <v>100</v>
      </c>
      <c r="I13" s="4">
        <f>主动技能!O16</f>
        <v>0</v>
      </c>
      <c r="J13">
        <f>主动技能!P16</f>
        <v>0</v>
      </c>
      <c r="K13">
        <f>主动技能!Q16</f>
        <v>0</v>
      </c>
      <c r="L13">
        <f>主动技能!R16</f>
        <v>0</v>
      </c>
      <c r="M13">
        <f>主动技能!S16</f>
        <v>0</v>
      </c>
      <c r="N13" t="str">
        <f>IF(主动技能!T16="","",主动技能!T16)</f>
        <v/>
      </c>
      <c r="O13" t="str">
        <f>IF(主动技能!U16="","",主动技能!U16)</f>
        <v/>
      </c>
      <c r="P13">
        <f>主动技能!V16</f>
        <v>0</v>
      </c>
      <c r="Q13">
        <f>主动技能!W16</f>
        <v>0</v>
      </c>
      <c r="R13">
        <f>主动技能!X16</f>
        <v>0</v>
      </c>
      <c r="S13">
        <f>主动技能!Y16</f>
        <v>0</v>
      </c>
      <c r="T13">
        <f>主动技能!Z16</f>
        <v>100</v>
      </c>
      <c r="U13">
        <f>主动技能!AB16</f>
        <v>0</v>
      </c>
      <c r="V13">
        <f>主动技能!AC16</f>
        <v>0</v>
      </c>
      <c r="W13">
        <f>主动技能!AD16</f>
        <v>0</v>
      </c>
      <c r="X13" s="1">
        <v>0</v>
      </c>
      <c r="Y13" s="1">
        <v>0</v>
      </c>
      <c r="Z13" s="1">
        <v>0</v>
      </c>
    </row>
    <row r="14" spans="1:26" x14ac:dyDescent="0.15">
      <c r="A14">
        <f>主动技能!B17</f>
        <v>20100011</v>
      </c>
      <c r="B14" s="4" t="str">
        <f>主动技能!H17</f>
        <v>普攻单体毒</v>
      </c>
      <c r="C14" s="4" t="str">
        <f>主动技能!I17</f>
        <v>对敌方单体攻击，造成100%攻击力伤害，附带毒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1</v>
      </c>
      <c r="G14" s="4">
        <f>IF(主动技能!M17="必中",2,1)</f>
        <v>1</v>
      </c>
      <c r="H14" s="4">
        <f>主动技能!N17</f>
        <v>100</v>
      </c>
      <c r="I14" s="4">
        <f>主动技能!O17</f>
        <v>0</v>
      </c>
      <c r="J14">
        <f>主动技能!P17</f>
        <v>0</v>
      </c>
      <c r="K14">
        <f>主动技能!Q17</f>
        <v>0</v>
      </c>
      <c r="L14">
        <f>主动技能!R17</f>
        <v>0</v>
      </c>
      <c r="M14">
        <f>主动技能!S17</f>
        <v>0</v>
      </c>
      <c r="N14" t="str">
        <f>IF(主动技能!T17="","",主动技能!T17)</f>
        <v/>
      </c>
      <c r="O14" t="str">
        <f>IF(主动技能!U17="","",主动技能!U17)</f>
        <v/>
      </c>
      <c r="P14">
        <f>主动技能!V17</f>
        <v>0</v>
      </c>
      <c r="Q14">
        <f>主动技能!W17</f>
        <v>0</v>
      </c>
      <c r="R14">
        <f>主动技能!X17</f>
        <v>0</v>
      </c>
      <c r="S14">
        <f>主动技能!Y17</f>
        <v>0</v>
      </c>
      <c r="T14">
        <f>主动技能!Z17</f>
        <v>100</v>
      </c>
      <c r="U14">
        <f>主动技能!AB17</f>
        <v>0</v>
      </c>
      <c r="V14">
        <f>主动技能!AC17</f>
        <v>0</v>
      </c>
      <c r="W14">
        <f>主动技能!AD17</f>
        <v>0</v>
      </c>
      <c r="X14" s="1">
        <v>0</v>
      </c>
      <c r="Y14" s="1">
        <v>0</v>
      </c>
      <c r="Z14" s="1">
        <v>0</v>
      </c>
    </row>
    <row r="15" spans="1:26" x14ac:dyDescent="0.15">
      <c r="A15">
        <f>主动技能!B18</f>
        <v>20100012</v>
      </c>
      <c r="B15" s="4" t="str">
        <f>主动技能!H18</f>
        <v>普攻穿透毒</v>
      </c>
      <c r="C15" s="4" t="str">
        <f>主动技能!I18</f>
        <v>对敌方单体穿透攻击，造成100%攻击力伤害，附带毒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>
        <f>主动技能!P18</f>
        <v>0</v>
      </c>
      <c r="K15">
        <f>主动技能!Q18</f>
        <v>0</v>
      </c>
      <c r="L15">
        <f>主动技能!R18</f>
        <v>0</v>
      </c>
      <c r="M15">
        <f>主动技能!S18</f>
        <v>0</v>
      </c>
      <c r="N15" t="str">
        <f>IF(主动技能!T18="","",主动技能!T18)</f>
        <v/>
      </c>
      <c r="O15" t="str">
        <f>IF(主动技能!U18="","",主动技能!U18)</f>
        <v/>
      </c>
      <c r="P15">
        <f>主动技能!V18</f>
        <v>0</v>
      </c>
      <c r="Q15">
        <f>主动技能!W18</f>
        <v>0</v>
      </c>
      <c r="R15">
        <f>主动技能!X18</f>
        <v>0</v>
      </c>
      <c r="S15">
        <f>主动技能!Y18</f>
        <v>0</v>
      </c>
      <c r="T15">
        <f>主动技能!Z18</f>
        <v>100</v>
      </c>
      <c r="U15">
        <f>主动技能!AB18</f>
        <v>0</v>
      </c>
      <c r="V15">
        <f>主动技能!AC18</f>
        <v>0</v>
      </c>
      <c r="W15">
        <f>主动技能!AD18</f>
        <v>0</v>
      </c>
      <c r="X15" s="1">
        <v>0</v>
      </c>
      <c r="Y15" s="1">
        <v>0</v>
      </c>
      <c r="Z15" s="1">
        <v>0</v>
      </c>
    </row>
    <row r="16" spans="1:26" x14ac:dyDescent="0.15">
      <c r="A16">
        <f>主动技能!B19</f>
        <v>20100013</v>
      </c>
      <c r="B16" s="4" t="str">
        <f>主动技能!H19</f>
        <v>普攻发散毒</v>
      </c>
      <c r="C16" s="4" t="str">
        <f>主动技能!I19</f>
        <v>对敌方发散攻击，造成100%攻击力伤害，附带毒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3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>
        <f>主动技能!P19</f>
        <v>0</v>
      </c>
      <c r="K16">
        <f>主动技能!Q19</f>
        <v>0</v>
      </c>
      <c r="L16">
        <f>主动技能!R19</f>
        <v>0</v>
      </c>
      <c r="M16">
        <f>主动技能!S19</f>
        <v>0</v>
      </c>
      <c r="N16" t="str">
        <f>IF(主动技能!T19="","",主动技能!T19)</f>
        <v/>
      </c>
      <c r="O16" t="str">
        <f>IF(主动技能!U19="","",主动技能!U19)</f>
        <v>300001:100:2:0</v>
      </c>
      <c r="P16">
        <f>主动技能!V19</f>
        <v>0</v>
      </c>
      <c r="Q16">
        <f>主动技能!W19</f>
        <v>0</v>
      </c>
      <c r="R16">
        <f>主动技能!X19</f>
        <v>0</v>
      </c>
      <c r="S16">
        <f>主动技能!Y19</f>
        <v>0</v>
      </c>
      <c r="T16">
        <f>主动技能!Z19</f>
        <v>100</v>
      </c>
      <c r="U16">
        <f>主动技能!AB19</f>
        <v>0</v>
      </c>
      <c r="V16">
        <f>主动技能!AC19</f>
        <v>0</v>
      </c>
      <c r="W16">
        <f>主动技能!AD19</f>
        <v>0</v>
      </c>
      <c r="X16" s="1">
        <v>0</v>
      </c>
      <c r="Y16" s="1">
        <v>0</v>
      </c>
      <c r="Z16" s="1">
        <v>0</v>
      </c>
    </row>
    <row r="17" spans="1:26" x14ac:dyDescent="0.15">
      <c r="A17">
        <f>主动技能!B20</f>
        <v>20100014</v>
      </c>
      <c r="B17" s="4" t="str">
        <f>主动技能!H20</f>
        <v>普攻十字毒</v>
      </c>
      <c r="C17" s="4" t="str">
        <f>主动技能!I20</f>
        <v>对敌方十字攻击，造成100%攻击力伤害，附带毒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4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>
        <f>主动技能!P20</f>
        <v>0</v>
      </c>
      <c r="K17">
        <f>主动技能!Q20</f>
        <v>0</v>
      </c>
      <c r="L17">
        <f>主动技能!R20</f>
        <v>0</v>
      </c>
      <c r="M17">
        <f>主动技能!S20</f>
        <v>0</v>
      </c>
      <c r="N17" t="str">
        <f>IF(主动技能!T20="","",主动技能!T20)</f>
        <v/>
      </c>
      <c r="O17" t="str">
        <f>IF(主动技能!U20="","",主动技能!U20)</f>
        <v>300001:100:2:0</v>
      </c>
      <c r="P17">
        <f>主动技能!V20</f>
        <v>0</v>
      </c>
      <c r="Q17">
        <f>主动技能!W20</f>
        <v>0</v>
      </c>
      <c r="R17">
        <f>主动技能!X20</f>
        <v>0</v>
      </c>
      <c r="S17">
        <f>主动技能!Y20</f>
        <v>0</v>
      </c>
      <c r="T17">
        <f>主动技能!Z20</f>
        <v>100</v>
      </c>
      <c r="U17">
        <f>主动技能!AB20</f>
        <v>0</v>
      </c>
      <c r="V17">
        <f>主动技能!AC20</f>
        <v>0</v>
      </c>
      <c r="W17">
        <f>主动技能!AD20</f>
        <v>0</v>
      </c>
      <c r="X17" s="1">
        <v>0</v>
      </c>
      <c r="Y17" s="1">
        <v>0</v>
      </c>
      <c r="Z17" s="1">
        <v>0</v>
      </c>
    </row>
    <row r="18" spans="1:26" x14ac:dyDescent="0.15">
      <c r="A18">
        <f>主动技能!B21</f>
        <v>20100015</v>
      </c>
      <c r="B18" s="4" t="str">
        <f>主动技能!H21</f>
        <v>普攻贯穿毒</v>
      </c>
      <c r="C18" s="4" t="str">
        <f>主动技能!I21</f>
        <v>对敌方贯穿攻击，造成100%攻击力伤害，附带毒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5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>
        <f>主动技能!P21</f>
        <v>0</v>
      </c>
      <c r="K18">
        <f>主动技能!Q21</f>
        <v>0</v>
      </c>
      <c r="L18">
        <f>主动技能!R21</f>
        <v>0</v>
      </c>
      <c r="M18">
        <f>主动技能!S21</f>
        <v>0</v>
      </c>
      <c r="N18" t="str">
        <f>IF(主动技能!T21="","",主动技能!T21)</f>
        <v/>
      </c>
      <c r="O18" t="str">
        <f>IF(主动技能!U21="","",主动技能!U21)</f>
        <v>300001:100:2:0</v>
      </c>
      <c r="P18">
        <f>主动技能!V21</f>
        <v>0</v>
      </c>
      <c r="Q18">
        <f>主动技能!W21</f>
        <v>0</v>
      </c>
      <c r="R18">
        <f>主动技能!X21</f>
        <v>0</v>
      </c>
      <c r="S18">
        <f>主动技能!Y21</f>
        <v>0</v>
      </c>
      <c r="T18">
        <f>主动技能!Z21</f>
        <v>100</v>
      </c>
      <c r="U18">
        <f>主动技能!AB21</f>
        <v>0</v>
      </c>
      <c r="V18">
        <f>主动技能!AC21</f>
        <v>0</v>
      </c>
      <c r="W18">
        <f>主动技能!AD21</f>
        <v>0</v>
      </c>
      <c r="X18" s="1">
        <v>0</v>
      </c>
      <c r="Y18" s="1">
        <v>0</v>
      </c>
      <c r="Z18" s="1">
        <v>0</v>
      </c>
    </row>
    <row r="19" spans="1:26" x14ac:dyDescent="0.15">
      <c r="A19">
        <f>主动技能!B22</f>
        <v>20100016</v>
      </c>
      <c r="B19" s="4" t="str">
        <f>主动技能!H22</f>
        <v>普攻横扫毒</v>
      </c>
      <c r="C19" s="4" t="str">
        <f>主动技能!I22</f>
        <v>对敌方横扫攻击，造成100%攻击力伤害，附带毒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6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>
        <f>主动技能!P22</f>
        <v>0</v>
      </c>
      <c r="K19">
        <f>主动技能!Q22</f>
        <v>0</v>
      </c>
      <c r="L19">
        <f>主动技能!R22</f>
        <v>0</v>
      </c>
      <c r="M19">
        <f>主动技能!S22</f>
        <v>0</v>
      </c>
      <c r="N19" t="str">
        <f>IF(主动技能!T22="","",主动技能!T22)</f>
        <v/>
      </c>
      <c r="O19" t="str">
        <f>IF(主动技能!U22="","",主动技能!U22)</f>
        <v>300001:100:2:0</v>
      </c>
      <c r="P19">
        <f>主动技能!V22</f>
        <v>0</v>
      </c>
      <c r="Q19">
        <f>主动技能!W22</f>
        <v>0</v>
      </c>
      <c r="R19">
        <f>主动技能!X22</f>
        <v>0</v>
      </c>
      <c r="S19">
        <f>主动技能!Y22</f>
        <v>0</v>
      </c>
      <c r="T19">
        <f>主动技能!Z22</f>
        <v>100</v>
      </c>
      <c r="U19">
        <f>主动技能!AB22</f>
        <v>0</v>
      </c>
      <c r="V19">
        <f>主动技能!AC22</f>
        <v>0</v>
      </c>
      <c r="W19">
        <f>主动技能!AD22</f>
        <v>0</v>
      </c>
      <c r="X19" s="1">
        <v>0</v>
      </c>
      <c r="Y19" s="1">
        <v>0</v>
      </c>
      <c r="Z19" s="1">
        <v>0</v>
      </c>
    </row>
    <row r="20" spans="1:26" x14ac:dyDescent="0.15">
      <c r="A20">
        <f>主动技能!B23</f>
        <v>20100017</v>
      </c>
      <c r="B20" s="4" t="str">
        <f>主动技能!H23</f>
        <v>普攻范围毒</v>
      </c>
      <c r="C20" s="4" t="str">
        <f>主动技能!I23</f>
        <v>对敌方范围攻击，造成100%攻击力伤害，附带毒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7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>
        <f>主动技能!P23</f>
        <v>0</v>
      </c>
      <c r="K20">
        <f>主动技能!Q23</f>
        <v>0</v>
      </c>
      <c r="L20">
        <f>主动技能!R23</f>
        <v>0</v>
      </c>
      <c r="M20">
        <f>主动技能!S23</f>
        <v>0</v>
      </c>
      <c r="N20" t="str">
        <f>IF(主动技能!T23="","",主动技能!T23)</f>
        <v/>
      </c>
      <c r="O20" t="str">
        <f>IF(主动技能!U23="","",主动技能!U23)</f>
        <v>300001:100:2:0</v>
      </c>
      <c r="P20">
        <f>主动技能!V23</f>
        <v>0</v>
      </c>
      <c r="Q20">
        <f>主动技能!W23</f>
        <v>0</v>
      </c>
      <c r="R20">
        <f>主动技能!X23</f>
        <v>0</v>
      </c>
      <c r="S20">
        <f>主动技能!Y23</f>
        <v>0</v>
      </c>
      <c r="T20">
        <f>主动技能!Z23</f>
        <v>100</v>
      </c>
      <c r="U20">
        <f>主动技能!AB23</f>
        <v>0</v>
      </c>
      <c r="V20">
        <f>主动技能!AC23</f>
        <v>0</v>
      </c>
      <c r="W20">
        <f>主动技能!AD23</f>
        <v>0</v>
      </c>
      <c r="X20" s="1">
        <v>0</v>
      </c>
      <c r="Y20" s="1">
        <v>0</v>
      </c>
      <c r="Z20" s="1">
        <v>0</v>
      </c>
    </row>
    <row r="21" spans="1:26" x14ac:dyDescent="0.15">
      <c r="A21">
        <f>主动技能!B24</f>
        <v>20100018</v>
      </c>
      <c r="B21" s="4" t="str">
        <f>主动技能!H24</f>
        <v>普攻全体毒</v>
      </c>
      <c r="C21" s="4" t="str">
        <f>主动技能!I24</f>
        <v>对敌方全体攻击，造成100%攻击力伤害，附带毒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9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>
        <f>主动技能!P24</f>
        <v>0</v>
      </c>
      <c r="K21">
        <f>主动技能!Q24</f>
        <v>0</v>
      </c>
      <c r="L21">
        <f>主动技能!R24</f>
        <v>0</v>
      </c>
      <c r="M21">
        <f>主动技能!S24</f>
        <v>0</v>
      </c>
      <c r="N21" t="str">
        <f>IF(主动技能!T24="","",主动技能!T24)</f>
        <v/>
      </c>
      <c r="O21" t="str">
        <f>IF(主动技能!U24="","",主动技能!U24)</f>
        <v>300001:100:2:0</v>
      </c>
      <c r="P21">
        <f>主动技能!V24</f>
        <v>0</v>
      </c>
      <c r="Q21">
        <f>主动技能!W24</f>
        <v>0</v>
      </c>
      <c r="R21">
        <f>主动技能!X24</f>
        <v>0</v>
      </c>
      <c r="S21">
        <f>主动技能!Y24</f>
        <v>0</v>
      </c>
      <c r="T21">
        <f>主动技能!Z24</f>
        <v>100</v>
      </c>
      <c r="U21">
        <f>主动技能!AB24</f>
        <v>0</v>
      </c>
      <c r="V21">
        <f>主动技能!AC24</f>
        <v>0</v>
      </c>
      <c r="W21">
        <f>主动技能!AD24</f>
        <v>0</v>
      </c>
      <c r="X21" s="1">
        <v>0</v>
      </c>
      <c r="Y21" s="1">
        <v>0</v>
      </c>
      <c r="Z21" s="1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3"/>
  <sheetViews>
    <sheetView workbookViewId="0">
      <selection sqref="A1:F1048576"/>
    </sheetView>
  </sheetViews>
  <sheetFormatPr baseColWidth="10" defaultRowHeight="15" x14ac:dyDescent="0.15"/>
  <cols>
    <col min="2" max="3" width="24.83203125" bestFit="1" customWidth="1"/>
  </cols>
  <sheetData>
    <row r="1" spans="1:5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53</v>
      </c>
    </row>
    <row r="2" spans="1:5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</row>
    <row r="3" spans="1:5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55</v>
      </c>
    </row>
    <row r="4" spans="1:5" x14ac:dyDescent="0.15">
      <c r="A4">
        <f>被动技能!G6</f>
        <v>200001</v>
      </c>
      <c r="B4" t="str">
        <f>被动技能!H6</f>
        <v>攻击小</v>
      </c>
      <c r="C4" t="str">
        <f>被动技能!I6</f>
        <v>提升自身攻击力57。</v>
      </c>
      <c r="D4">
        <f>VLOOKUP(被动技能!J6,对应表!R:S,2,FALSE)</f>
        <v>1</v>
      </c>
      <c r="E4" t="str">
        <f>被动技能!K6</f>
        <v>20001:100:1:0</v>
      </c>
    </row>
    <row r="5" spans="1:5" x14ac:dyDescent="0.15">
      <c r="A5">
        <f>被动技能!G7</f>
        <v>200002</v>
      </c>
      <c r="B5" t="str">
        <f>被动技能!H7</f>
        <v>攻击小</v>
      </c>
      <c r="C5" t="str">
        <f>被动技能!I7</f>
        <v>提升自身攻击力84。</v>
      </c>
      <c r="D5">
        <f>VLOOKUP(被动技能!J7,对应表!R:S,2,FALSE)</f>
        <v>1</v>
      </c>
      <c r="E5" t="str">
        <f>被动技能!K7</f>
        <v>20002:100:1:0</v>
      </c>
    </row>
    <row r="6" spans="1:5" x14ac:dyDescent="0.15">
      <c r="A6">
        <f>被动技能!G8</f>
        <v>200003</v>
      </c>
      <c r="B6" t="str">
        <f>被动技能!H8</f>
        <v>攻击小</v>
      </c>
      <c r="C6" t="str">
        <f>被动技能!I8</f>
        <v>提升自身攻击力111。</v>
      </c>
      <c r="D6">
        <f>VLOOKUP(被动技能!J8,对应表!R:S,2,FALSE)</f>
        <v>1</v>
      </c>
      <c r="E6" t="str">
        <f>被动技能!K8</f>
        <v>20003:100:1:0</v>
      </c>
    </row>
    <row r="7" spans="1:5" x14ac:dyDescent="0.15">
      <c r="A7">
        <f>被动技能!G9</f>
        <v>200004</v>
      </c>
      <c r="B7" t="str">
        <f>被动技能!H9</f>
        <v>攻击小</v>
      </c>
      <c r="C7" t="str">
        <f>被动技能!I9</f>
        <v>提升自身攻击力137。</v>
      </c>
      <c r="D7">
        <f>VLOOKUP(被动技能!J9,对应表!R:S,2,FALSE)</f>
        <v>1</v>
      </c>
      <c r="E7" t="str">
        <f>被动技能!K9</f>
        <v>20004:100:1:0</v>
      </c>
    </row>
    <row r="8" spans="1:5" x14ac:dyDescent="0.15">
      <c r="A8">
        <f>被动技能!G10</f>
        <v>200005</v>
      </c>
      <c r="B8" t="str">
        <f>被动技能!H10</f>
        <v>攻击小</v>
      </c>
      <c r="C8" t="str">
        <f>被动技能!I10</f>
        <v>提升自身攻击力169。</v>
      </c>
      <c r="D8">
        <f>VLOOKUP(被动技能!J10,对应表!R:S,2,FALSE)</f>
        <v>1</v>
      </c>
      <c r="E8" t="str">
        <f>被动技能!K10</f>
        <v>20005:100:1:0</v>
      </c>
    </row>
    <row r="9" spans="1:5" x14ac:dyDescent="0.15">
      <c r="A9">
        <f>被动技能!G11</f>
        <v>200006</v>
      </c>
      <c r="B9" t="str">
        <f>被动技能!H11</f>
        <v>攻击小</v>
      </c>
      <c r="C9" t="str">
        <f>被动技能!I11</f>
        <v>提升自身攻击力208。</v>
      </c>
      <c r="D9">
        <f>VLOOKUP(被动技能!J11,对应表!R:S,2,FALSE)</f>
        <v>1</v>
      </c>
      <c r="E9" t="str">
        <f>被动技能!K11</f>
        <v>20006:100:1:0</v>
      </c>
    </row>
    <row r="10" spans="1:5" x14ac:dyDescent="0.15">
      <c r="A10">
        <f>被动技能!G12</f>
        <v>200007</v>
      </c>
      <c r="B10" t="str">
        <f>被动技能!H12</f>
        <v>攻击小</v>
      </c>
      <c r="C10" t="str">
        <f>被动技能!I12</f>
        <v>提升自身攻击力257。</v>
      </c>
      <c r="D10">
        <f>VLOOKUP(被动技能!J12,对应表!R:S,2,FALSE)</f>
        <v>1</v>
      </c>
      <c r="E10" t="str">
        <f>被动技能!K12</f>
        <v>20007:100:1:0</v>
      </c>
    </row>
    <row r="11" spans="1:5" x14ac:dyDescent="0.15">
      <c r="A11">
        <f>被动技能!G13</f>
        <v>200008</v>
      </c>
      <c r="B11" t="str">
        <f>被动技能!H13</f>
        <v>攻击小</v>
      </c>
      <c r="C11" t="str">
        <f>被动技能!I13</f>
        <v>提升自身攻击力316。</v>
      </c>
      <c r="D11">
        <f>VLOOKUP(被动技能!J13,对应表!R:S,2,FALSE)</f>
        <v>1</v>
      </c>
      <c r="E11" t="str">
        <f>被动技能!K13</f>
        <v>20008:100:1:0</v>
      </c>
    </row>
    <row r="12" spans="1:5" x14ac:dyDescent="0.15">
      <c r="A12">
        <f>被动技能!G14</f>
        <v>200009</v>
      </c>
      <c r="B12" t="str">
        <f>被动技能!H14</f>
        <v>攻击小</v>
      </c>
      <c r="C12" t="str">
        <f>被动技能!I14</f>
        <v>提升自身攻击力390。</v>
      </c>
      <c r="D12">
        <f>VLOOKUP(被动技能!J14,对应表!R:S,2,FALSE)</f>
        <v>1</v>
      </c>
      <c r="E12" t="str">
        <f>被动技能!K14</f>
        <v>20009:100:1:0</v>
      </c>
    </row>
    <row r="13" spans="1:5" x14ac:dyDescent="0.15">
      <c r="A13">
        <f>被动技能!G15</f>
        <v>200010</v>
      </c>
      <c r="B13" t="str">
        <f>被动技能!H15</f>
        <v>攻击小</v>
      </c>
      <c r="C13" t="str">
        <f>被动技能!I15</f>
        <v>提升自身攻击力480。</v>
      </c>
      <c r="D13">
        <f>VLOOKUP(被动技能!J15,对应表!R:S,2,FALSE)</f>
        <v>1</v>
      </c>
      <c r="E13" t="str">
        <f>被动技能!K15</f>
        <v>20010:100:1:0</v>
      </c>
    </row>
    <row r="14" spans="1:5" x14ac:dyDescent="0.15">
      <c r="A14">
        <f>被动技能!G16</f>
        <v>200011</v>
      </c>
      <c r="B14" t="str">
        <f>被动技能!H16</f>
        <v>攻击小</v>
      </c>
      <c r="C14" t="str">
        <f>被动技能!I16</f>
        <v>提升自身攻击力591。</v>
      </c>
      <c r="D14">
        <f>VLOOKUP(被动技能!J16,对应表!R:S,2,FALSE)</f>
        <v>1</v>
      </c>
      <c r="E14" t="str">
        <f>被动技能!K16</f>
        <v>20011:100:1:0</v>
      </c>
    </row>
    <row r="15" spans="1:5" x14ac:dyDescent="0.15">
      <c r="A15">
        <f>被动技能!G17</f>
        <v>200012</v>
      </c>
      <c r="B15" t="str">
        <f>被动技能!H17</f>
        <v>攻击小</v>
      </c>
      <c r="C15" t="str">
        <f>被动技能!I17</f>
        <v>提升自身攻击力728。</v>
      </c>
      <c r="D15">
        <f>VLOOKUP(被动技能!J17,对应表!R:S,2,FALSE)</f>
        <v>1</v>
      </c>
      <c r="E15" t="str">
        <f>被动技能!K17</f>
        <v>20012:100:1:0</v>
      </c>
    </row>
    <row r="16" spans="1:5" x14ac:dyDescent="0.15">
      <c r="A16">
        <f>被动技能!G18</f>
        <v>200013</v>
      </c>
      <c r="B16" t="str">
        <f>被动技能!H18</f>
        <v>攻击小</v>
      </c>
      <c r="C16" t="str">
        <f>被动技能!I18</f>
        <v>提升自身攻击力896。</v>
      </c>
      <c r="D16">
        <f>VLOOKUP(被动技能!J18,对应表!R:S,2,FALSE)</f>
        <v>1</v>
      </c>
      <c r="E16" t="str">
        <f>被动技能!K18</f>
        <v>20013:100:1:0</v>
      </c>
    </row>
    <row r="17" spans="1:5" x14ac:dyDescent="0.15">
      <c r="A17">
        <f>被动技能!G19</f>
        <v>200014</v>
      </c>
      <c r="B17" t="str">
        <f>被动技能!H19</f>
        <v>攻击小</v>
      </c>
      <c r="C17" t="str">
        <f>被动技能!I19</f>
        <v>提升自身攻击力1103。</v>
      </c>
      <c r="D17">
        <f>VLOOKUP(被动技能!J19,对应表!R:S,2,FALSE)</f>
        <v>1</v>
      </c>
      <c r="E17" t="str">
        <f>被动技能!K19</f>
        <v>20014:100:1:0</v>
      </c>
    </row>
    <row r="18" spans="1:5" x14ac:dyDescent="0.15">
      <c r="A18">
        <f>被动技能!G20</f>
        <v>200015</v>
      </c>
      <c r="B18" t="str">
        <f>被动技能!H20</f>
        <v>攻击小</v>
      </c>
      <c r="C18" t="str">
        <f>被动技能!I20</f>
        <v>提升自身攻击力1359。</v>
      </c>
      <c r="D18">
        <f>VLOOKUP(被动技能!J20,对应表!R:S,2,FALSE)</f>
        <v>1</v>
      </c>
      <c r="E18" t="str">
        <f>被动技能!K20</f>
        <v>20015:100:1:0</v>
      </c>
    </row>
    <row r="19" spans="1:5" x14ac:dyDescent="0.15">
      <c r="A19">
        <f>被动技能!G21</f>
        <v>200016</v>
      </c>
      <c r="B19" t="str">
        <f>被动技能!H21</f>
        <v>攻击小</v>
      </c>
      <c r="C19" t="str">
        <f>被动技能!I21</f>
        <v>提升自身攻击力1673。</v>
      </c>
      <c r="D19">
        <f>VLOOKUP(被动技能!J21,对应表!R:S,2,FALSE)</f>
        <v>1</v>
      </c>
      <c r="E19" t="str">
        <f>被动技能!K21</f>
        <v>20016:100:1:0</v>
      </c>
    </row>
    <row r="20" spans="1:5" x14ac:dyDescent="0.15">
      <c r="A20">
        <f>被动技能!G22</f>
        <v>200017</v>
      </c>
      <c r="B20" t="str">
        <f>被动技能!H22</f>
        <v>攻击小</v>
      </c>
      <c r="C20" t="str">
        <f>被动技能!I22</f>
        <v>提升自身攻击力2060。</v>
      </c>
      <c r="D20">
        <f>VLOOKUP(被动技能!J22,对应表!R:S,2,FALSE)</f>
        <v>1</v>
      </c>
      <c r="E20" t="str">
        <f>被动技能!K22</f>
        <v>20017:100:1:0</v>
      </c>
    </row>
    <row r="21" spans="1:5" x14ac:dyDescent="0.15">
      <c r="A21">
        <f>被动技能!G23</f>
        <v>200018</v>
      </c>
      <c r="B21" t="str">
        <f>被动技能!H23</f>
        <v>攻击小</v>
      </c>
      <c r="C21" t="str">
        <f>被动技能!I23</f>
        <v>提升自身攻击力2536。</v>
      </c>
      <c r="D21">
        <f>VLOOKUP(被动技能!J23,对应表!R:S,2,FALSE)</f>
        <v>1</v>
      </c>
      <c r="E21" t="str">
        <f>被动技能!K23</f>
        <v>20018:100:1:0</v>
      </c>
    </row>
    <row r="22" spans="1:5" x14ac:dyDescent="0.15">
      <c r="A22">
        <f>被动技能!G24</f>
        <v>200019</v>
      </c>
      <c r="B22" t="str">
        <f>被动技能!H24</f>
        <v>攻击小</v>
      </c>
      <c r="C22" t="str">
        <f>被动技能!I24</f>
        <v>提升自身攻击力3123。</v>
      </c>
      <c r="D22">
        <f>VLOOKUP(被动技能!J24,对应表!R:S,2,FALSE)</f>
        <v>1</v>
      </c>
      <c r="E22" t="str">
        <f>被动技能!K24</f>
        <v>20019:100:1:0</v>
      </c>
    </row>
    <row r="23" spans="1:5" x14ac:dyDescent="0.15">
      <c r="A23">
        <f>被动技能!G25</f>
        <v>200020</v>
      </c>
      <c r="B23" t="str">
        <f>被动技能!H25</f>
        <v>攻击小</v>
      </c>
      <c r="C23" t="str">
        <f>被动技能!I25</f>
        <v>提升自身攻击力3845。</v>
      </c>
      <c r="D23">
        <f>VLOOKUP(被动技能!J25,对应表!R:S,2,FALSE)</f>
        <v>1</v>
      </c>
      <c r="E23" t="str">
        <f>被动技能!K25</f>
        <v>20020:100:1:0</v>
      </c>
    </row>
    <row r="24" spans="1:5" x14ac:dyDescent="0.15">
      <c r="A24">
        <f>被动技能!G26</f>
        <v>200021</v>
      </c>
      <c r="B24" t="str">
        <f>被动技能!H26</f>
        <v>攻击中</v>
      </c>
      <c r="C24" t="str">
        <f>被动技能!I26</f>
        <v>提升自身攻击力76。</v>
      </c>
      <c r="D24">
        <f>VLOOKUP(被动技能!J26,对应表!R:S,2,FALSE)</f>
        <v>1</v>
      </c>
      <c r="E24" t="str">
        <f>被动技能!K26</f>
        <v>20021:100:1:0</v>
      </c>
    </row>
    <row r="25" spans="1:5" x14ac:dyDescent="0.15">
      <c r="A25">
        <f>被动技能!G27</f>
        <v>200022</v>
      </c>
      <c r="B25" t="str">
        <f>被动技能!H27</f>
        <v>攻击中</v>
      </c>
      <c r="C25" t="str">
        <f>被动技能!I27</f>
        <v>提升自身攻击力112。</v>
      </c>
      <c r="D25">
        <f>VLOOKUP(被动技能!J27,对应表!R:S,2,FALSE)</f>
        <v>1</v>
      </c>
      <c r="E25" t="str">
        <f>被动技能!K27</f>
        <v>20022:100:1:0</v>
      </c>
    </row>
    <row r="26" spans="1:5" x14ac:dyDescent="0.15">
      <c r="A26">
        <f>被动技能!G28</f>
        <v>200023</v>
      </c>
      <c r="B26" t="str">
        <f>被动技能!H28</f>
        <v>攻击中</v>
      </c>
      <c r="C26" t="str">
        <f>被动技能!I28</f>
        <v>提升自身攻击力148。</v>
      </c>
      <c r="D26">
        <f>VLOOKUP(被动技能!J28,对应表!R:S,2,FALSE)</f>
        <v>1</v>
      </c>
      <c r="E26" t="str">
        <f>被动技能!K28</f>
        <v>20023:100:1:0</v>
      </c>
    </row>
    <row r="27" spans="1:5" x14ac:dyDescent="0.15">
      <c r="A27">
        <f>被动技能!G29</f>
        <v>200024</v>
      </c>
      <c r="B27" t="str">
        <f>被动技能!H29</f>
        <v>攻击中</v>
      </c>
      <c r="C27" t="str">
        <f>被动技能!I29</f>
        <v>提升自身攻击力183。</v>
      </c>
      <c r="D27">
        <f>VLOOKUP(被动技能!J29,对应表!R:S,2,FALSE)</f>
        <v>1</v>
      </c>
      <c r="E27" t="str">
        <f>被动技能!K29</f>
        <v>20024:100:1:0</v>
      </c>
    </row>
    <row r="28" spans="1:5" x14ac:dyDescent="0.15">
      <c r="A28">
        <f>被动技能!G30</f>
        <v>200025</v>
      </c>
      <c r="B28" t="str">
        <f>被动技能!H30</f>
        <v>攻击中</v>
      </c>
      <c r="C28" t="str">
        <f>被动技能!I30</f>
        <v>提升自身攻击力226。</v>
      </c>
      <c r="D28">
        <f>VLOOKUP(被动技能!J30,对应表!R:S,2,FALSE)</f>
        <v>1</v>
      </c>
      <c r="E28" t="str">
        <f>被动技能!K30</f>
        <v>20025:100:1:0</v>
      </c>
    </row>
    <row r="29" spans="1:5" x14ac:dyDescent="0.15">
      <c r="A29">
        <f>被动技能!G31</f>
        <v>200026</v>
      </c>
      <c r="B29" t="str">
        <f>被动技能!H31</f>
        <v>攻击中</v>
      </c>
      <c r="C29" t="str">
        <f>被动技能!I31</f>
        <v>提升自身攻击力278。</v>
      </c>
      <c r="D29">
        <f>VLOOKUP(被动技能!J31,对应表!R:S,2,FALSE)</f>
        <v>1</v>
      </c>
      <c r="E29" t="str">
        <f>被动技能!K31</f>
        <v>20026:100:1:0</v>
      </c>
    </row>
    <row r="30" spans="1:5" x14ac:dyDescent="0.15">
      <c r="A30">
        <f>被动技能!G32</f>
        <v>200027</v>
      </c>
      <c r="B30" t="str">
        <f>被动技能!H32</f>
        <v>攻击中</v>
      </c>
      <c r="C30" t="str">
        <f>被动技能!I32</f>
        <v>提升自身攻击力343。</v>
      </c>
      <c r="D30">
        <f>VLOOKUP(被动技能!J32,对应表!R:S,2,FALSE)</f>
        <v>1</v>
      </c>
      <c r="E30" t="str">
        <f>被动技能!K32</f>
        <v>20027:100:1:0</v>
      </c>
    </row>
    <row r="31" spans="1:5" x14ac:dyDescent="0.15">
      <c r="A31">
        <f>被动技能!G33</f>
        <v>200028</v>
      </c>
      <c r="B31" t="str">
        <f>被动技能!H33</f>
        <v>攻击中</v>
      </c>
      <c r="C31" t="str">
        <f>被动技能!I33</f>
        <v>提升自身攻击力422。</v>
      </c>
      <c r="D31">
        <f>VLOOKUP(被动技能!J33,对应表!R:S,2,FALSE)</f>
        <v>1</v>
      </c>
      <c r="E31" t="str">
        <f>被动技能!K33</f>
        <v>20028:100:1:0</v>
      </c>
    </row>
    <row r="32" spans="1:5" x14ac:dyDescent="0.15">
      <c r="A32">
        <f>被动技能!G34</f>
        <v>200029</v>
      </c>
      <c r="B32" t="str">
        <f>被动技能!H34</f>
        <v>攻击中</v>
      </c>
      <c r="C32" t="str">
        <f>被动技能!I34</f>
        <v>提升自身攻击力520。</v>
      </c>
      <c r="D32">
        <f>VLOOKUP(被动技能!J34,对应表!R:S,2,FALSE)</f>
        <v>1</v>
      </c>
      <c r="E32" t="str">
        <f>被动技能!K34</f>
        <v>20029:100:1:0</v>
      </c>
    </row>
    <row r="33" spans="1:5" x14ac:dyDescent="0.15">
      <c r="A33">
        <f>被动技能!G35</f>
        <v>200030</v>
      </c>
      <c r="B33" t="str">
        <f>被动技能!H35</f>
        <v>攻击中</v>
      </c>
      <c r="C33" t="str">
        <f>被动技能!I35</f>
        <v>提升自身攻击力640。</v>
      </c>
      <c r="D33">
        <f>VLOOKUP(被动技能!J35,对应表!R:S,2,FALSE)</f>
        <v>1</v>
      </c>
      <c r="E33" t="str">
        <f>被动技能!K35</f>
        <v>20030:100:1:0</v>
      </c>
    </row>
    <row r="34" spans="1:5" x14ac:dyDescent="0.15">
      <c r="A34">
        <f>被动技能!G36</f>
        <v>200031</v>
      </c>
      <c r="B34" t="str">
        <f>被动技能!H36</f>
        <v>攻击中</v>
      </c>
      <c r="C34" t="str">
        <f>被动技能!I36</f>
        <v>提升自身攻击力788。</v>
      </c>
      <c r="D34">
        <f>VLOOKUP(被动技能!J36,对应表!R:S,2,FALSE)</f>
        <v>1</v>
      </c>
      <c r="E34" t="str">
        <f>被动技能!K36</f>
        <v>20031:100:1:0</v>
      </c>
    </row>
    <row r="35" spans="1:5" x14ac:dyDescent="0.15">
      <c r="A35">
        <f>被动技能!G37</f>
        <v>200032</v>
      </c>
      <c r="B35" t="str">
        <f>被动技能!H37</f>
        <v>攻击中</v>
      </c>
      <c r="C35" t="str">
        <f>被动技能!I37</f>
        <v>提升自身攻击力970。</v>
      </c>
      <c r="D35">
        <f>VLOOKUP(被动技能!J37,对应表!R:S,2,FALSE)</f>
        <v>1</v>
      </c>
      <c r="E35" t="str">
        <f>被动技能!K37</f>
        <v>20032:100:1:0</v>
      </c>
    </row>
    <row r="36" spans="1:5" x14ac:dyDescent="0.15">
      <c r="A36">
        <f>被动技能!G38</f>
        <v>200033</v>
      </c>
      <c r="B36" t="str">
        <f>被动技能!H38</f>
        <v>攻击中</v>
      </c>
      <c r="C36" t="str">
        <f>被动技能!I38</f>
        <v>提升自身攻击力1195。</v>
      </c>
      <c r="D36">
        <f>VLOOKUP(被动技能!J38,对应表!R:S,2,FALSE)</f>
        <v>1</v>
      </c>
      <c r="E36" t="str">
        <f>被动技能!K38</f>
        <v>20033:100:1:0</v>
      </c>
    </row>
    <row r="37" spans="1:5" x14ac:dyDescent="0.15">
      <c r="A37">
        <f>被动技能!G39</f>
        <v>200034</v>
      </c>
      <c r="B37" t="str">
        <f>被动技能!H39</f>
        <v>攻击中</v>
      </c>
      <c r="C37" t="str">
        <f>被动技能!I39</f>
        <v>提升自身攻击力1471。</v>
      </c>
      <c r="D37">
        <f>VLOOKUP(被动技能!J39,对应表!R:S,2,FALSE)</f>
        <v>1</v>
      </c>
      <c r="E37" t="str">
        <f>被动技能!K39</f>
        <v>20034:100:1:0</v>
      </c>
    </row>
    <row r="38" spans="1:5" x14ac:dyDescent="0.15">
      <c r="A38">
        <f>被动技能!G40</f>
        <v>200035</v>
      </c>
      <c r="B38" t="str">
        <f>被动技能!H40</f>
        <v>攻击中</v>
      </c>
      <c r="C38" t="str">
        <f>被动技能!I40</f>
        <v>提升自身攻击力1812。</v>
      </c>
      <c r="D38">
        <f>VLOOKUP(被动技能!J40,对应表!R:S,2,FALSE)</f>
        <v>1</v>
      </c>
      <c r="E38" t="str">
        <f>被动技能!K40</f>
        <v>20035:100:1:0</v>
      </c>
    </row>
    <row r="39" spans="1:5" x14ac:dyDescent="0.15">
      <c r="A39">
        <f>被动技能!G41</f>
        <v>200036</v>
      </c>
      <c r="B39" t="str">
        <f>被动技能!H41</f>
        <v>攻击中</v>
      </c>
      <c r="C39" t="str">
        <f>被动技能!I41</f>
        <v>提升自身攻击力2231。</v>
      </c>
      <c r="D39">
        <f>VLOOKUP(被动技能!J41,对应表!R:S,2,FALSE)</f>
        <v>1</v>
      </c>
      <c r="E39" t="str">
        <f>被动技能!K41</f>
        <v>20036:100:1:0</v>
      </c>
    </row>
    <row r="40" spans="1:5" x14ac:dyDescent="0.15">
      <c r="A40">
        <f>被动技能!G42</f>
        <v>200037</v>
      </c>
      <c r="B40" t="str">
        <f>被动技能!H42</f>
        <v>攻击中</v>
      </c>
      <c r="C40" t="str">
        <f>被动技能!I42</f>
        <v>提升自身攻击力2747。</v>
      </c>
      <c r="D40">
        <f>VLOOKUP(被动技能!J42,对应表!R:S,2,FALSE)</f>
        <v>1</v>
      </c>
      <c r="E40" t="str">
        <f>被动技能!K42</f>
        <v>20037:100:1:0</v>
      </c>
    </row>
    <row r="41" spans="1:5" x14ac:dyDescent="0.15">
      <c r="A41">
        <f>被动技能!G43</f>
        <v>200038</v>
      </c>
      <c r="B41" t="str">
        <f>被动技能!H43</f>
        <v>攻击中</v>
      </c>
      <c r="C41" t="str">
        <f>被动技能!I43</f>
        <v>提升自身攻击力3382。</v>
      </c>
      <c r="D41">
        <f>VLOOKUP(被动技能!J43,对应表!R:S,2,FALSE)</f>
        <v>1</v>
      </c>
      <c r="E41" t="str">
        <f>被动技能!K43</f>
        <v>20038:100:1:0</v>
      </c>
    </row>
    <row r="42" spans="1:5" x14ac:dyDescent="0.15">
      <c r="A42">
        <f>被动技能!G44</f>
        <v>200039</v>
      </c>
      <c r="B42" t="str">
        <f>被动技能!H44</f>
        <v>攻击中</v>
      </c>
      <c r="C42" t="str">
        <f>被动技能!I44</f>
        <v>提升自身攻击力4164。</v>
      </c>
      <c r="D42">
        <f>VLOOKUP(被动技能!J44,对应表!R:S,2,FALSE)</f>
        <v>1</v>
      </c>
      <c r="E42" t="str">
        <f>被动技能!K44</f>
        <v>20039:100:1:0</v>
      </c>
    </row>
    <row r="43" spans="1:5" x14ac:dyDescent="0.15">
      <c r="A43">
        <f>被动技能!G45</f>
        <v>200040</v>
      </c>
      <c r="B43" t="str">
        <f>被动技能!H45</f>
        <v>攻击中</v>
      </c>
      <c r="C43" t="str">
        <f>被动技能!I45</f>
        <v>提升自身攻击力5127。</v>
      </c>
      <c r="D43">
        <f>VLOOKUP(被动技能!J45,对应表!R:S,2,FALSE)</f>
        <v>1</v>
      </c>
      <c r="E43" t="str">
        <f>被动技能!K45</f>
        <v>20040:100:1:0</v>
      </c>
    </row>
    <row r="44" spans="1:5" x14ac:dyDescent="0.15">
      <c r="A44">
        <f>被动技能!G46</f>
        <v>200041</v>
      </c>
      <c r="B44" t="str">
        <f>被动技能!H46</f>
        <v>攻击大</v>
      </c>
      <c r="C44" t="str">
        <f>被动技能!I46</f>
        <v>提升自身攻击力95。</v>
      </c>
      <c r="D44">
        <f>VLOOKUP(被动技能!J46,对应表!R:S,2,FALSE)</f>
        <v>1</v>
      </c>
      <c r="E44" t="str">
        <f>被动技能!K46</f>
        <v>20041:100:1:0</v>
      </c>
    </row>
    <row r="45" spans="1:5" x14ac:dyDescent="0.15">
      <c r="A45">
        <f>被动技能!G47</f>
        <v>200042</v>
      </c>
      <c r="B45" t="str">
        <f>被动技能!H47</f>
        <v>攻击大</v>
      </c>
      <c r="C45" t="str">
        <f>被动技能!I47</f>
        <v>提升自身攻击力140。</v>
      </c>
      <c r="D45">
        <f>VLOOKUP(被动技能!J47,对应表!R:S,2,FALSE)</f>
        <v>1</v>
      </c>
      <c r="E45" t="str">
        <f>被动技能!K47</f>
        <v>20042:100:1:0</v>
      </c>
    </row>
    <row r="46" spans="1:5" x14ac:dyDescent="0.15">
      <c r="A46">
        <f>被动技能!G48</f>
        <v>200043</v>
      </c>
      <c r="B46" t="str">
        <f>被动技能!H48</f>
        <v>攻击大</v>
      </c>
      <c r="C46" t="str">
        <f>被动技能!I48</f>
        <v>提升自身攻击力185。</v>
      </c>
      <c r="D46">
        <f>VLOOKUP(被动技能!J48,对应表!R:S,2,FALSE)</f>
        <v>1</v>
      </c>
      <c r="E46" t="str">
        <f>被动技能!K48</f>
        <v>20043:100:1:0</v>
      </c>
    </row>
    <row r="47" spans="1:5" x14ac:dyDescent="0.15">
      <c r="A47">
        <f>被动技能!G49</f>
        <v>200044</v>
      </c>
      <c r="B47" t="str">
        <f>被动技能!H49</f>
        <v>攻击大</v>
      </c>
      <c r="C47" t="str">
        <f>被动技能!I49</f>
        <v>提升自身攻击力229。</v>
      </c>
      <c r="D47">
        <f>VLOOKUP(被动技能!J49,对应表!R:S,2,FALSE)</f>
        <v>1</v>
      </c>
      <c r="E47" t="str">
        <f>被动技能!K49</f>
        <v>20044:100:1:0</v>
      </c>
    </row>
    <row r="48" spans="1:5" x14ac:dyDescent="0.15">
      <c r="A48">
        <f>被动技能!G50</f>
        <v>200045</v>
      </c>
      <c r="B48" t="str">
        <f>被动技能!H50</f>
        <v>攻击大</v>
      </c>
      <c r="C48" t="str">
        <f>被动技能!I50</f>
        <v>提升自身攻击力282。</v>
      </c>
      <c r="D48">
        <f>VLOOKUP(被动技能!J50,对应表!R:S,2,FALSE)</f>
        <v>1</v>
      </c>
      <c r="E48" t="str">
        <f>被动技能!K50</f>
        <v>20045:100:1:0</v>
      </c>
    </row>
    <row r="49" spans="1:5" x14ac:dyDescent="0.15">
      <c r="A49">
        <f>被动技能!G51</f>
        <v>200046</v>
      </c>
      <c r="B49" t="str">
        <f>被动技能!H51</f>
        <v>攻击大</v>
      </c>
      <c r="C49" t="str">
        <f>被动技能!I51</f>
        <v>提升自身攻击力348。</v>
      </c>
      <c r="D49">
        <f>VLOOKUP(被动技能!J51,对应表!R:S,2,FALSE)</f>
        <v>1</v>
      </c>
      <c r="E49" t="str">
        <f>被动技能!K51</f>
        <v>20046:100:1:0</v>
      </c>
    </row>
    <row r="50" spans="1:5" x14ac:dyDescent="0.15">
      <c r="A50">
        <f>被动技能!G52</f>
        <v>200047</v>
      </c>
      <c r="B50" t="str">
        <f>被动技能!H52</f>
        <v>攻击大</v>
      </c>
      <c r="C50" t="str">
        <f>被动技能!I52</f>
        <v>提升自身攻击力428。</v>
      </c>
      <c r="D50">
        <f>VLOOKUP(被动技能!J52,对应表!R:S,2,FALSE)</f>
        <v>1</v>
      </c>
      <c r="E50" t="str">
        <f>被动技能!K52</f>
        <v>20047:100:1:0</v>
      </c>
    </row>
    <row r="51" spans="1:5" x14ac:dyDescent="0.15">
      <c r="A51">
        <f>被动技能!G53</f>
        <v>200048</v>
      </c>
      <c r="B51" t="str">
        <f>被动技能!H53</f>
        <v>攻击大</v>
      </c>
      <c r="C51" t="str">
        <f>被动技能!I53</f>
        <v>提升自身攻击力528。</v>
      </c>
      <c r="D51">
        <f>VLOOKUP(被动技能!J53,对应表!R:S,2,FALSE)</f>
        <v>1</v>
      </c>
      <c r="E51" t="str">
        <f>被动技能!K53</f>
        <v>20048:100:1:0</v>
      </c>
    </row>
    <row r="52" spans="1:5" x14ac:dyDescent="0.15">
      <c r="A52">
        <f>被动技能!G54</f>
        <v>200049</v>
      </c>
      <c r="B52" t="str">
        <f>被动技能!H54</f>
        <v>攻击大</v>
      </c>
      <c r="C52" t="str">
        <f>被动技能!I54</f>
        <v>提升自身攻击力650。</v>
      </c>
      <c r="D52">
        <f>VLOOKUP(被动技能!J54,对应表!R:S,2,FALSE)</f>
        <v>1</v>
      </c>
      <c r="E52" t="str">
        <f>被动技能!K54</f>
        <v>20049:100:1:0</v>
      </c>
    </row>
    <row r="53" spans="1:5" x14ac:dyDescent="0.15">
      <c r="A53">
        <f>被动技能!G55</f>
        <v>200050</v>
      </c>
      <c r="B53" t="str">
        <f>被动技能!H55</f>
        <v>攻击大</v>
      </c>
      <c r="C53" t="str">
        <f>被动技能!I55</f>
        <v>提升自身攻击力800。</v>
      </c>
      <c r="D53">
        <f>VLOOKUP(被动技能!J55,对应表!R:S,2,FALSE)</f>
        <v>1</v>
      </c>
      <c r="E53" t="str">
        <f>被动技能!K55</f>
        <v>20050:100:1:0</v>
      </c>
    </row>
    <row r="54" spans="1:5" x14ac:dyDescent="0.15">
      <c r="A54">
        <f>被动技能!G56</f>
        <v>200051</v>
      </c>
      <c r="B54" t="str">
        <f>被动技能!H56</f>
        <v>攻击大</v>
      </c>
      <c r="C54" t="str">
        <f>被动技能!I56</f>
        <v>提升自身攻击力985。</v>
      </c>
      <c r="D54">
        <f>VLOOKUP(被动技能!J56,对应表!R:S,2,FALSE)</f>
        <v>1</v>
      </c>
      <c r="E54" t="str">
        <f>被动技能!K56</f>
        <v>20051:100:1:0</v>
      </c>
    </row>
    <row r="55" spans="1:5" x14ac:dyDescent="0.15">
      <c r="A55">
        <f>被动技能!G57</f>
        <v>200052</v>
      </c>
      <c r="B55" t="str">
        <f>被动技能!H57</f>
        <v>攻击大</v>
      </c>
      <c r="C55" t="str">
        <f>被动技能!I57</f>
        <v>提升自身攻击力1213。</v>
      </c>
      <c r="D55">
        <f>VLOOKUP(被动技能!J57,对应表!R:S,2,FALSE)</f>
        <v>1</v>
      </c>
      <c r="E55" t="str">
        <f>被动技能!K57</f>
        <v>20052:100:1:0</v>
      </c>
    </row>
    <row r="56" spans="1:5" x14ac:dyDescent="0.15">
      <c r="A56">
        <f>被动技能!G58</f>
        <v>200053</v>
      </c>
      <c r="B56" t="str">
        <f>被动技能!H58</f>
        <v>攻击大</v>
      </c>
      <c r="C56" t="str">
        <f>被动技能!I58</f>
        <v>提升自身攻击力1494。</v>
      </c>
      <c r="D56">
        <f>VLOOKUP(被动技能!J58,对应表!R:S,2,FALSE)</f>
        <v>1</v>
      </c>
      <c r="E56" t="str">
        <f>被动技能!K58</f>
        <v>20053:100:1:0</v>
      </c>
    </row>
    <row r="57" spans="1:5" x14ac:dyDescent="0.15">
      <c r="A57">
        <f>被动技能!G59</f>
        <v>200054</v>
      </c>
      <c r="B57" t="str">
        <f>被动技能!H59</f>
        <v>攻击大</v>
      </c>
      <c r="C57" t="str">
        <f>被动技能!I59</f>
        <v>提升自身攻击力1839。</v>
      </c>
      <c r="D57">
        <f>VLOOKUP(被动技能!J59,对应表!R:S,2,FALSE)</f>
        <v>1</v>
      </c>
      <c r="E57" t="str">
        <f>被动技能!K59</f>
        <v>20054:100:1:0</v>
      </c>
    </row>
    <row r="58" spans="1:5" x14ac:dyDescent="0.15">
      <c r="A58">
        <f>被动技能!G60</f>
        <v>200055</v>
      </c>
      <c r="B58" t="str">
        <f>被动技能!H60</f>
        <v>攻击大</v>
      </c>
      <c r="C58" t="str">
        <f>被动技能!I60</f>
        <v>提升自身攻击力2265。</v>
      </c>
      <c r="D58">
        <f>VLOOKUP(被动技能!J60,对应表!R:S,2,FALSE)</f>
        <v>1</v>
      </c>
      <c r="E58" t="str">
        <f>被动技能!K60</f>
        <v>20055:100:1:0</v>
      </c>
    </row>
    <row r="59" spans="1:5" x14ac:dyDescent="0.15">
      <c r="A59">
        <f>被动技能!G61</f>
        <v>200056</v>
      </c>
      <c r="B59" t="str">
        <f>被动技能!H61</f>
        <v>攻击大</v>
      </c>
      <c r="C59" t="str">
        <f>被动技能!I61</f>
        <v>提升自身攻击力2789。</v>
      </c>
      <c r="D59">
        <f>VLOOKUP(被动技能!J61,对应表!R:S,2,FALSE)</f>
        <v>1</v>
      </c>
      <c r="E59" t="str">
        <f>被动技能!K61</f>
        <v>20056:100:1:0</v>
      </c>
    </row>
    <row r="60" spans="1:5" x14ac:dyDescent="0.15">
      <c r="A60">
        <f>被动技能!G62</f>
        <v>200057</v>
      </c>
      <c r="B60" t="str">
        <f>被动技能!H62</f>
        <v>攻击大</v>
      </c>
      <c r="C60" t="str">
        <f>被动技能!I62</f>
        <v>提升自身攻击力3434。</v>
      </c>
      <c r="D60">
        <f>VLOOKUP(被动技能!J62,对应表!R:S,2,FALSE)</f>
        <v>1</v>
      </c>
      <c r="E60" t="str">
        <f>被动技能!K62</f>
        <v>20057:100:1:0</v>
      </c>
    </row>
    <row r="61" spans="1:5" x14ac:dyDescent="0.15">
      <c r="A61">
        <f>被动技能!G63</f>
        <v>200058</v>
      </c>
      <c r="B61" t="str">
        <f>被动技能!H63</f>
        <v>攻击大</v>
      </c>
      <c r="C61" t="str">
        <f>被动技能!I63</f>
        <v>提升自身攻击力4228。</v>
      </c>
      <c r="D61">
        <f>VLOOKUP(被动技能!J63,对应表!R:S,2,FALSE)</f>
        <v>1</v>
      </c>
      <c r="E61" t="str">
        <f>被动技能!K63</f>
        <v>20058:100:1:0</v>
      </c>
    </row>
    <row r="62" spans="1:5" x14ac:dyDescent="0.15">
      <c r="A62">
        <f>被动技能!G64</f>
        <v>200059</v>
      </c>
      <c r="B62" t="str">
        <f>被动技能!H64</f>
        <v>攻击大</v>
      </c>
      <c r="C62" t="str">
        <f>被动技能!I64</f>
        <v>提升自身攻击力5205。</v>
      </c>
      <c r="D62">
        <f>VLOOKUP(被动技能!J64,对应表!R:S,2,FALSE)</f>
        <v>1</v>
      </c>
      <c r="E62" t="str">
        <f>被动技能!K64</f>
        <v>20059:100:1:0</v>
      </c>
    </row>
    <row r="63" spans="1:5" x14ac:dyDescent="0.15">
      <c r="A63">
        <f>被动技能!G65</f>
        <v>200060</v>
      </c>
      <c r="B63" t="str">
        <f>被动技能!H65</f>
        <v>攻击大</v>
      </c>
      <c r="C63" t="str">
        <f>被动技能!I65</f>
        <v>提升自身攻击力6409。</v>
      </c>
      <c r="D63">
        <f>VLOOKUP(被动技能!J65,对应表!R:S,2,FALSE)</f>
        <v>1</v>
      </c>
      <c r="E63" t="str">
        <f>被动技能!K65</f>
        <v>20060:100:1:0</v>
      </c>
    </row>
    <row r="64" spans="1:5" x14ac:dyDescent="0.15">
      <c r="A64">
        <f>被动技能!G66</f>
        <v>200061</v>
      </c>
      <c r="B64" t="str">
        <f>被动技能!H66</f>
        <v>防御小</v>
      </c>
      <c r="C64" t="str">
        <f>被动技能!I66</f>
        <v>自身防御力提升57</v>
      </c>
      <c r="D64">
        <f>VLOOKUP(被动技能!J66,对应表!R:S,2,FALSE)</f>
        <v>1</v>
      </c>
      <c r="E64" t="str">
        <f>被动技能!K66</f>
        <v>20061:100:1:0</v>
      </c>
    </row>
    <row r="65" spans="1:5" x14ac:dyDescent="0.15">
      <c r="A65">
        <f>被动技能!G67</f>
        <v>200062</v>
      </c>
      <c r="B65" t="str">
        <f>被动技能!H67</f>
        <v>防御小</v>
      </c>
      <c r="C65" t="str">
        <f>被动技能!I67</f>
        <v>自身防御力提升84</v>
      </c>
      <c r="D65">
        <f>VLOOKUP(被动技能!J67,对应表!R:S,2,FALSE)</f>
        <v>1</v>
      </c>
      <c r="E65" t="str">
        <f>被动技能!K67</f>
        <v>20062:100:1:0</v>
      </c>
    </row>
    <row r="66" spans="1:5" x14ac:dyDescent="0.15">
      <c r="A66">
        <f>被动技能!G68</f>
        <v>200063</v>
      </c>
      <c r="B66" t="str">
        <f>被动技能!H68</f>
        <v>防御小</v>
      </c>
      <c r="C66" t="str">
        <f>被动技能!I68</f>
        <v>自身防御力提升111</v>
      </c>
      <c r="D66">
        <f>VLOOKUP(被动技能!J68,对应表!R:S,2,FALSE)</f>
        <v>1</v>
      </c>
      <c r="E66" t="str">
        <f>被动技能!K68</f>
        <v>20063:100:1:0</v>
      </c>
    </row>
    <row r="67" spans="1:5" x14ac:dyDescent="0.15">
      <c r="A67">
        <f>被动技能!G69</f>
        <v>200064</v>
      </c>
      <c r="B67" t="str">
        <f>被动技能!H69</f>
        <v>防御小</v>
      </c>
      <c r="C67" t="str">
        <f>被动技能!I69</f>
        <v>自身防御力提升137</v>
      </c>
      <c r="D67">
        <f>VLOOKUP(被动技能!J69,对应表!R:S,2,FALSE)</f>
        <v>1</v>
      </c>
      <c r="E67" t="str">
        <f>被动技能!K69</f>
        <v>20064:100:1:0</v>
      </c>
    </row>
    <row r="68" spans="1:5" x14ac:dyDescent="0.15">
      <c r="A68">
        <f>被动技能!G70</f>
        <v>200065</v>
      </c>
      <c r="B68" t="str">
        <f>被动技能!H70</f>
        <v>防御小</v>
      </c>
      <c r="C68" t="str">
        <f>被动技能!I70</f>
        <v>自身防御力提升169</v>
      </c>
      <c r="D68">
        <f>VLOOKUP(被动技能!J70,对应表!R:S,2,FALSE)</f>
        <v>1</v>
      </c>
      <c r="E68" t="str">
        <f>被动技能!K70</f>
        <v>20065:100:1:0</v>
      </c>
    </row>
    <row r="69" spans="1:5" x14ac:dyDescent="0.15">
      <c r="A69">
        <f>被动技能!G71</f>
        <v>200066</v>
      </c>
      <c r="B69" t="str">
        <f>被动技能!H71</f>
        <v>防御小</v>
      </c>
      <c r="C69" t="str">
        <f>被动技能!I71</f>
        <v>自身防御力提升208</v>
      </c>
      <c r="D69">
        <f>VLOOKUP(被动技能!J71,对应表!R:S,2,FALSE)</f>
        <v>1</v>
      </c>
      <c r="E69" t="str">
        <f>被动技能!K71</f>
        <v>20066:100:1:0</v>
      </c>
    </row>
    <row r="70" spans="1:5" x14ac:dyDescent="0.15">
      <c r="A70">
        <f>被动技能!G72</f>
        <v>200067</v>
      </c>
      <c r="B70" t="str">
        <f>被动技能!H72</f>
        <v>防御小</v>
      </c>
      <c r="C70" t="str">
        <f>被动技能!I72</f>
        <v>自身防御力提升257</v>
      </c>
      <c r="D70">
        <f>VLOOKUP(被动技能!J72,对应表!R:S,2,FALSE)</f>
        <v>1</v>
      </c>
      <c r="E70" t="str">
        <f>被动技能!K72</f>
        <v>20067:100:1:0</v>
      </c>
    </row>
    <row r="71" spans="1:5" x14ac:dyDescent="0.15">
      <c r="A71">
        <f>被动技能!G73</f>
        <v>200068</v>
      </c>
      <c r="B71" t="str">
        <f>被动技能!H73</f>
        <v>防御小</v>
      </c>
      <c r="C71" t="str">
        <f>被动技能!I73</f>
        <v>自身防御力提升316</v>
      </c>
      <c r="D71">
        <f>VLOOKUP(被动技能!J73,对应表!R:S,2,FALSE)</f>
        <v>1</v>
      </c>
      <c r="E71" t="str">
        <f>被动技能!K73</f>
        <v>20068:100:1:0</v>
      </c>
    </row>
    <row r="72" spans="1:5" x14ac:dyDescent="0.15">
      <c r="A72">
        <f>被动技能!G74</f>
        <v>200069</v>
      </c>
      <c r="B72" t="str">
        <f>被动技能!H74</f>
        <v>防御小</v>
      </c>
      <c r="C72" t="str">
        <f>被动技能!I74</f>
        <v>自身防御力提升390</v>
      </c>
      <c r="D72">
        <f>VLOOKUP(被动技能!J74,对应表!R:S,2,FALSE)</f>
        <v>1</v>
      </c>
      <c r="E72" t="str">
        <f>被动技能!K74</f>
        <v>20069:100:1:0</v>
      </c>
    </row>
    <row r="73" spans="1:5" x14ac:dyDescent="0.15">
      <c r="A73">
        <f>被动技能!G75</f>
        <v>200070</v>
      </c>
      <c r="B73" t="str">
        <f>被动技能!H75</f>
        <v>防御小</v>
      </c>
      <c r="C73" t="str">
        <f>被动技能!I75</f>
        <v>自身防御力提升480</v>
      </c>
      <c r="D73">
        <f>VLOOKUP(被动技能!J75,对应表!R:S,2,FALSE)</f>
        <v>1</v>
      </c>
      <c r="E73" t="str">
        <f>被动技能!K75</f>
        <v>20070:100:1:0</v>
      </c>
    </row>
    <row r="74" spans="1:5" x14ac:dyDescent="0.15">
      <c r="A74">
        <f>被动技能!G76</f>
        <v>200071</v>
      </c>
      <c r="B74" t="str">
        <f>被动技能!H76</f>
        <v>防御小</v>
      </c>
      <c r="C74" t="str">
        <f>被动技能!I76</f>
        <v>自身防御力提升591</v>
      </c>
      <c r="D74">
        <f>VLOOKUP(被动技能!J76,对应表!R:S,2,FALSE)</f>
        <v>1</v>
      </c>
      <c r="E74" t="str">
        <f>被动技能!K76</f>
        <v>20071:100:1:0</v>
      </c>
    </row>
    <row r="75" spans="1:5" x14ac:dyDescent="0.15">
      <c r="A75">
        <f>被动技能!G77</f>
        <v>200072</v>
      </c>
      <c r="B75" t="str">
        <f>被动技能!H77</f>
        <v>防御小</v>
      </c>
      <c r="C75" t="str">
        <f>被动技能!I77</f>
        <v>自身防御力提升728</v>
      </c>
      <c r="D75">
        <f>VLOOKUP(被动技能!J77,对应表!R:S,2,FALSE)</f>
        <v>1</v>
      </c>
      <c r="E75" t="str">
        <f>被动技能!K77</f>
        <v>20072:100:1:0</v>
      </c>
    </row>
    <row r="76" spans="1:5" x14ac:dyDescent="0.15">
      <c r="A76">
        <f>被动技能!G78</f>
        <v>200073</v>
      </c>
      <c r="B76" t="str">
        <f>被动技能!H78</f>
        <v>防御小</v>
      </c>
      <c r="C76" t="str">
        <f>被动技能!I78</f>
        <v>自身防御力提升896</v>
      </c>
      <c r="D76">
        <f>VLOOKUP(被动技能!J78,对应表!R:S,2,FALSE)</f>
        <v>1</v>
      </c>
      <c r="E76" t="str">
        <f>被动技能!K78</f>
        <v>20073:100:1:0</v>
      </c>
    </row>
    <row r="77" spans="1:5" x14ac:dyDescent="0.15">
      <c r="A77">
        <f>被动技能!G79</f>
        <v>200074</v>
      </c>
      <c r="B77" t="str">
        <f>被动技能!H79</f>
        <v>防御小</v>
      </c>
      <c r="C77" t="str">
        <f>被动技能!I79</f>
        <v>自身防御力提升1103</v>
      </c>
      <c r="D77">
        <f>VLOOKUP(被动技能!J79,对应表!R:S,2,FALSE)</f>
        <v>1</v>
      </c>
      <c r="E77" t="str">
        <f>被动技能!K79</f>
        <v>20074:100:1:0</v>
      </c>
    </row>
    <row r="78" spans="1:5" x14ac:dyDescent="0.15">
      <c r="A78">
        <f>被动技能!G80</f>
        <v>200075</v>
      </c>
      <c r="B78" t="str">
        <f>被动技能!H80</f>
        <v>防御小</v>
      </c>
      <c r="C78" t="str">
        <f>被动技能!I80</f>
        <v>自身防御力提升1359</v>
      </c>
      <c r="D78">
        <f>VLOOKUP(被动技能!J80,对应表!R:S,2,FALSE)</f>
        <v>1</v>
      </c>
      <c r="E78" t="str">
        <f>被动技能!K80</f>
        <v>20075:100:1:0</v>
      </c>
    </row>
    <row r="79" spans="1:5" x14ac:dyDescent="0.15">
      <c r="A79">
        <f>被动技能!G81</f>
        <v>200076</v>
      </c>
      <c r="B79" t="str">
        <f>被动技能!H81</f>
        <v>防御小</v>
      </c>
      <c r="C79" t="str">
        <f>被动技能!I81</f>
        <v>自身防御力提升1673</v>
      </c>
      <c r="D79">
        <f>VLOOKUP(被动技能!J81,对应表!R:S,2,FALSE)</f>
        <v>1</v>
      </c>
      <c r="E79" t="str">
        <f>被动技能!K81</f>
        <v>20076:100:1:0</v>
      </c>
    </row>
    <row r="80" spans="1:5" x14ac:dyDescent="0.15">
      <c r="A80">
        <f>被动技能!G82</f>
        <v>200077</v>
      </c>
      <c r="B80" t="str">
        <f>被动技能!H82</f>
        <v>防御小</v>
      </c>
      <c r="C80" t="str">
        <f>被动技能!I82</f>
        <v>自身防御力提升2060</v>
      </c>
      <c r="D80">
        <f>VLOOKUP(被动技能!J82,对应表!R:S,2,FALSE)</f>
        <v>1</v>
      </c>
      <c r="E80" t="str">
        <f>被动技能!K82</f>
        <v>20077:100:1:0</v>
      </c>
    </row>
    <row r="81" spans="1:5" x14ac:dyDescent="0.15">
      <c r="A81">
        <f>被动技能!G83</f>
        <v>200078</v>
      </c>
      <c r="B81" t="str">
        <f>被动技能!H83</f>
        <v>防御小</v>
      </c>
      <c r="C81" t="str">
        <f>被动技能!I83</f>
        <v>自身防御力提升2536</v>
      </c>
      <c r="D81">
        <f>VLOOKUP(被动技能!J83,对应表!R:S,2,FALSE)</f>
        <v>1</v>
      </c>
      <c r="E81" t="str">
        <f>被动技能!K83</f>
        <v>20078:100:1:0</v>
      </c>
    </row>
    <row r="82" spans="1:5" x14ac:dyDescent="0.15">
      <c r="A82">
        <f>被动技能!G84</f>
        <v>200079</v>
      </c>
      <c r="B82" t="str">
        <f>被动技能!H84</f>
        <v>防御小</v>
      </c>
      <c r="C82" t="str">
        <f>被动技能!I84</f>
        <v>自身防御力提升3123</v>
      </c>
      <c r="D82">
        <f>VLOOKUP(被动技能!J84,对应表!R:S,2,FALSE)</f>
        <v>1</v>
      </c>
      <c r="E82" t="str">
        <f>被动技能!K84</f>
        <v>20079:100:1:0</v>
      </c>
    </row>
    <row r="83" spans="1:5" x14ac:dyDescent="0.15">
      <c r="A83">
        <f>被动技能!G85</f>
        <v>200080</v>
      </c>
      <c r="B83" t="str">
        <f>被动技能!H85</f>
        <v>防御小</v>
      </c>
      <c r="C83" t="str">
        <f>被动技能!I85</f>
        <v>自身防御力提升3845</v>
      </c>
      <c r="D83">
        <f>VLOOKUP(被动技能!J85,对应表!R:S,2,FALSE)</f>
        <v>1</v>
      </c>
      <c r="E83" t="str">
        <f>被动技能!K85</f>
        <v>20080:100:1:0</v>
      </c>
    </row>
    <row r="84" spans="1:5" x14ac:dyDescent="0.15">
      <c r="A84">
        <f>被动技能!G86</f>
        <v>200081</v>
      </c>
      <c r="B84" t="str">
        <f>被动技能!H86</f>
        <v>防御中</v>
      </c>
      <c r="C84" t="str">
        <f>被动技能!I86</f>
        <v>自身防御力提升76</v>
      </c>
      <c r="D84">
        <f>VLOOKUP(被动技能!J86,对应表!R:S,2,FALSE)</f>
        <v>1</v>
      </c>
      <c r="E84" t="str">
        <f>被动技能!K86</f>
        <v>20081:100:1:0</v>
      </c>
    </row>
    <row r="85" spans="1:5" x14ac:dyDescent="0.15">
      <c r="A85">
        <f>被动技能!G87</f>
        <v>200082</v>
      </c>
      <c r="B85" t="str">
        <f>被动技能!H87</f>
        <v>防御中</v>
      </c>
      <c r="C85" t="str">
        <f>被动技能!I87</f>
        <v>自身防御力提升112</v>
      </c>
      <c r="D85">
        <f>VLOOKUP(被动技能!J87,对应表!R:S,2,FALSE)</f>
        <v>1</v>
      </c>
      <c r="E85" t="str">
        <f>被动技能!K87</f>
        <v>20082:100:1:0</v>
      </c>
    </row>
    <row r="86" spans="1:5" x14ac:dyDescent="0.15">
      <c r="A86">
        <f>被动技能!G88</f>
        <v>200083</v>
      </c>
      <c r="B86" t="str">
        <f>被动技能!H88</f>
        <v>防御中</v>
      </c>
      <c r="C86" t="str">
        <f>被动技能!I88</f>
        <v>自身防御力提升148</v>
      </c>
      <c r="D86">
        <f>VLOOKUP(被动技能!J88,对应表!R:S,2,FALSE)</f>
        <v>1</v>
      </c>
      <c r="E86" t="str">
        <f>被动技能!K88</f>
        <v>20083:100:1:0</v>
      </c>
    </row>
    <row r="87" spans="1:5" x14ac:dyDescent="0.15">
      <c r="A87">
        <f>被动技能!G89</f>
        <v>200084</v>
      </c>
      <c r="B87" t="str">
        <f>被动技能!H89</f>
        <v>防御中</v>
      </c>
      <c r="C87" t="str">
        <f>被动技能!I89</f>
        <v>自身防御力提升183</v>
      </c>
      <c r="D87">
        <f>VLOOKUP(被动技能!J89,对应表!R:S,2,FALSE)</f>
        <v>1</v>
      </c>
      <c r="E87" t="str">
        <f>被动技能!K89</f>
        <v>20084:100:1:0</v>
      </c>
    </row>
    <row r="88" spans="1:5" x14ac:dyDescent="0.15">
      <c r="A88">
        <f>被动技能!G90</f>
        <v>200085</v>
      </c>
      <c r="B88" t="str">
        <f>被动技能!H90</f>
        <v>防御中</v>
      </c>
      <c r="C88" t="str">
        <f>被动技能!I90</f>
        <v>自身防御力提升226</v>
      </c>
      <c r="D88">
        <f>VLOOKUP(被动技能!J90,对应表!R:S,2,FALSE)</f>
        <v>1</v>
      </c>
      <c r="E88" t="str">
        <f>被动技能!K90</f>
        <v>20085:100:1:0</v>
      </c>
    </row>
    <row r="89" spans="1:5" x14ac:dyDescent="0.15">
      <c r="A89">
        <f>被动技能!G91</f>
        <v>200086</v>
      </c>
      <c r="B89" t="str">
        <f>被动技能!H91</f>
        <v>防御中</v>
      </c>
      <c r="C89" t="str">
        <f>被动技能!I91</f>
        <v>自身防御力提升278</v>
      </c>
      <c r="D89">
        <f>VLOOKUP(被动技能!J91,对应表!R:S,2,FALSE)</f>
        <v>1</v>
      </c>
      <c r="E89" t="str">
        <f>被动技能!K91</f>
        <v>20086:100:1:0</v>
      </c>
    </row>
    <row r="90" spans="1:5" x14ac:dyDescent="0.15">
      <c r="A90">
        <f>被动技能!G92</f>
        <v>200087</v>
      </c>
      <c r="B90" t="str">
        <f>被动技能!H92</f>
        <v>防御中</v>
      </c>
      <c r="C90" t="str">
        <f>被动技能!I92</f>
        <v>自身防御力提升343</v>
      </c>
      <c r="D90">
        <f>VLOOKUP(被动技能!J92,对应表!R:S,2,FALSE)</f>
        <v>1</v>
      </c>
      <c r="E90" t="str">
        <f>被动技能!K92</f>
        <v>20087:100:1:0</v>
      </c>
    </row>
    <row r="91" spans="1:5" x14ac:dyDescent="0.15">
      <c r="A91">
        <f>被动技能!G93</f>
        <v>200088</v>
      </c>
      <c r="B91" t="str">
        <f>被动技能!H93</f>
        <v>防御中</v>
      </c>
      <c r="C91" t="str">
        <f>被动技能!I93</f>
        <v>自身防御力提升422</v>
      </c>
      <c r="D91">
        <f>VLOOKUP(被动技能!J93,对应表!R:S,2,FALSE)</f>
        <v>1</v>
      </c>
      <c r="E91" t="str">
        <f>被动技能!K93</f>
        <v>20088:100:1:0</v>
      </c>
    </row>
    <row r="92" spans="1:5" x14ac:dyDescent="0.15">
      <c r="A92">
        <f>被动技能!G94</f>
        <v>200089</v>
      </c>
      <c r="B92" t="str">
        <f>被动技能!H94</f>
        <v>防御中</v>
      </c>
      <c r="C92" t="str">
        <f>被动技能!I94</f>
        <v>自身防御力提升520</v>
      </c>
      <c r="D92">
        <f>VLOOKUP(被动技能!J94,对应表!R:S,2,FALSE)</f>
        <v>1</v>
      </c>
      <c r="E92" t="str">
        <f>被动技能!K94</f>
        <v>20089:100:1:0</v>
      </c>
    </row>
    <row r="93" spans="1:5" x14ac:dyDescent="0.15">
      <c r="A93">
        <f>被动技能!G95</f>
        <v>200090</v>
      </c>
      <c r="B93" t="str">
        <f>被动技能!H95</f>
        <v>防御中</v>
      </c>
      <c r="C93" t="str">
        <f>被动技能!I95</f>
        <v>自身防御力提升640</v>
      </c>
      <c r="D93">
        <f>VLOOKUP(被动技能!J95,对应表!R:S,2,FALSE)</f>
        <v>1</v>
      </c>
      <c r="E93" t="str">
        <f>被动技能!K95</f>
        <v>20090:100:1:0</v>
      </c>
    </row>
    <row r="94" spans="1:5" x14ac:dyDescent="0.15">
      <c r="A94">
        <f>被动技能!G96</f>
        <v>200091</v>
      </c>
      <c r="B94" t="str">
        <f>被动技能!H96</f>
        <v>防御中</v>
      </c>
      <c r="C94" t="str">
        <f>被动技能!I96</f>
        <v>自身防御力提升788</v>
      </c>
      <c r="D94">
        <f>VLOOKUP(被动技能!J96,对应表!R:S,2,FALSE)</f>
        <v>1</v>
      </c>
      <c r="E94" t="str">
        <f>被动技能!K96</f>
        <v>20091:100:1:0</v>
      </c>
    </row>
    <row r="95" spans="1:5" x14ac:dyDescent="0.15">
      <c r="A95">
        <f>被动技能!G97</f>
        <v>200092</v>
      </c>
      <c r="B95" t="str">
        <f>被动技能!H97</f>
        <v>防御中</v>
      </c>
      <c r="C95" t="str">
        <f>被动技能!I97</f>
        <v>自身防御力提升970</v>
      </c>
      <c r="D95">
        <f>VLOOKUP(被动技能!J97,对应表!R:S,2,FALSE)</f>
        <v>1</v>
      </c>
      <c r="E95" t="str">
        <f>被动技能!K97</f>
        <v>20092:100:1:0</v>
      </c>
    </row>
    <row r="96" spans="1:5" x14ac:dyDescent="0.15">
      <c r="A96">
        <f>被动技能!G98</f>
        <v>200093</v>
      </c>
      <c r="B96" t="str">
        <f>被动技能!H98</f>
        <v>防御中</v>
      </c>
      <c r="C96" t="str">
        <f>被动技能!I98</f>
        <v>自身防御力提升1195</v>
      </c>
      <c r="D96">
        <f>VLOOKUP(被动技能!J98,对应表!R:S,2,FALSE)</f>
        <v>1</v>
      </c>
      <c r="E96" t="str">
        <f>被动技能!K98</f>
        <v>20093:100:1:0</v>
      </c>
    </row>
    <row r="97" spans="1:5" x14ac:dyDescent="0.15">
      <c r="A97">
        <f>被动技能!G99</f>
        <v>200094</v>
      </c>
      <c r="B97" t="str">
        <f>被动技能!H99</f>
        <v>防御中</v>
      </c>
      <c r="C97" t="str">
        <f>被动技能!I99</f>
        <v>自身防御力提升1471</v>
      </c>
      <c r="D97">
        <f>VLOOKUP(被动技能!J99,对应表!R:S,2,FALSE)</f>
        <v>1</v>
      </c>
      <c r="E97" t="str">
        <f>被动技能!K99</f>
        <v>20094:100:1:0</v>
      </c>
    </row>
    <row r="98" spans="1:5" x14ac:dyDescent="0.15">
      <c r="A98">
        <f>被动技能!G100</f>
        <v>200095</v>
      </c>
      <c r="B98" t="str">
        <f>被动技能!H100</f>
        <v>防御中</v>
      </c>
      <c r="C98" t="str">
        <f>被动技能!I100</f>
        <v>自身防御力提升1812</v>
      </c>
      <c r="D98">
        <f>VLOOKUP(被动技能!J100,对应表!R:S,2,FALSE)</f>
        <v>1</v>
      </c>
      <c r="E98" t="str">
        <f>被动技能!K100</f>
        <v>20095:100:1:0</v>
      </c>
    </row>
    <row r="99" spans="1:5" x14ac:dyDescent="0.15">
      <c r="A99">
        <f>被动技能!G101</f>
        <v>200096</v>
      </c>
      <c r="B99" t="str">
        <f>被动技能!H101</f>
        <v>防御中</v>
      </c>
      <c r="C99" t="str">
        <f>被动技能!I101</f>
        <v>自身防御力提升2231</v>
      </c>
      <c r="D99">
        <f>VLOOKUP(被动技能!J101,对应表!R:S,2,FALSE)</f>
        <v>1</v>
      </c>
      <c r="E99" t="str">
        <f>被动技能!K101</f>
        <v>20096:100:1:0</v>
      </c>
    </row>
    <row r="100" spans="1:5" x14ac:dyDescent="0.15">
      <c r="A100">
        <f>被动技能!G102</f>
        <v>200097</v>
      </c>
      <c r="B100" t="str">
        <f>被动技能!H102</f>
        <v>防御中</v>
      </c>
      <c r="C100" t="str">
        <f>被动技能!I102</f>
        <v>自身防御力提升2747</v>
      </c>
      <c r="D100">
        <f>VLOOKUP(被动技能!J102,对应表!R:S,2,FALSE)</f>
        <v>1</v>
      </c>
      <c r="E100" t="str">
        <f>被动技能!K102</f>
        <v>20097:100:1:0</v>
      </c>
    </row>
    <row r="101" spans="1:5" x14ac:dyDescent="0.15">
      <c r="A101">
        <f>被动技能!G103</f>
        <v>200098</v>
      </c>
      <c r="B101" t="str">
        <f>被动技能!H103</f>
        <v>防御中</v>
      </c>
      <c r="C101" t="str">
        <f>被动技能!I103</f>
        <v>自身防御力提升3382</v>
      </c>
      <c r="D101">
        <f>VLOOKUP(被动技能!J103,对应表!R:S,2,FALSE)</f>
        <v>1</v>
      </c>
      <c r="E101" t="str">
        <f>被动技能!K103</f>
        <v>20098:100:1:0</v>
      </c>
    </row>
    <row r="102" spans="1:5" x14ac:dyDescent="0.15">
      <c r="A102">
        <f>被动技能!G104</f>
        <v>200099</v>
      </c>
      <c r="B102" t="str">
        <f>被动技能!H104</f>
        <v>防御中</v>
      </c>
      <c r="C102" t="str">
        <f>被动技能!I104</f>
        <v>自身防御力提升4164</v>
      </c>
      <c r="D102">
        <f>VLOOKUP(被动技能!J104,对应表!R:S,2,FALSE)</f>
        <v>1</v>
      </c>
      <c r="E102" t="str">
        <f>被动技能!K104</f>
        <v>20099:100:1:0</v>
      </c>
    </row>
    <row r="103" spans="1:5" x14ac:dyDescent="0.15">
      <c r="A103">
        <f>被动技能!G105</f>
        <v>200100</v>
      </c>
      <c r="B103" t="str">
        <f>被动技能!H105</f>
        <v>防御中</v>
      </c>
      <c r="C103" t="str">
        <f>被动技能!I105</f>
        <v>自身防御力提升5127</v>
      </c>
      <c r="D103">
        <f>VLOOKUP(被动技能!J105,对应表!R:S,2,FALSE)</f>
        <v>1</v>
      </c>
      <c r="E103" t="str">
        <f>被动技能!K105</f>
        <v>20100:100:1:0</v>
      </c>
    </row>
    <row r="104" spans="1:5" x14ac:dyDescent="0.15">
      <c r="A104">
        <f>被动技能!G106</f>
        <v>200101</v>
      </c>
      <c r="B104" t="str">
        <f>被动技能!H106</f>
        <v>防御大</v>
      </c>
      <c r="C104" t="str">
        <f>被动技能!I106</f>
        <v>自身防御力提升95</v>
      </c>
      <c r="D104">
        <f>VLOOKUP(被动技能!J106,对应表!R:S,2,FALSE)</f>
        <v>1</v>
      </c>
      <c r="E104" t="str">
        <f>被动技能!K106</f>
        <v>20101:100:1:0</v>
      </c>
    </row>
    <row r="105" spans="1:5" x14ac:dyDescent="0.15">
      <c r="A105">
        <f>被动技能!G107</f>
        <v>200102</v>
      </c>
      <c r="B105" t="str">
        <f>被动技能!H107</f>
        <v>防御大</v>
      </c>
      <c r="C105" t="str">
        <f>被动技能!I107</f>
        <v>自身防御力提升140</v>
      </c>
      <c r="D105">
        <f>VLOOKUP(被动技能!J107,对应表!R:S,2,FALSE)</f>
        <v>1</v>
      </c>
      <c r="E105" t="str">
        <f>被动技能!K107</f>
        <v>20102:100:1:0</v>
      </c>
    </row>
    <row r="106" spans="1:5" x14ac:dyDescent="0.15">
      <c r="A106">
        <f>被动技能!G108</f>
        <v>200103</v>
      </c>
      <c r="B106" t="str">
        <f>被动技能!H108</f>
        <v>防御大</v>
      </c>
      <c r="C106" t="str">
        <f>被动技能!I108</f>
        <v>自身防御力提升185</v>
      </c>
      <c r="D106">
        <f>VLOOKUP(被动技能!J108,对应表!R:S,2,FALSE)</f>
        <v>1</v>
      </c>
      <c r="E106" t="str">
        <f>被动技能!K108</f>
        <v>20103:100:1:0</v>
      </c>
    </row>
    <row r="107" spans="1:5" x14ac:dyDescent="0.15">
      <c r="A107">
        <f>被动技能!G109</f>
        <v>200104</v>
      </c>
      <c r="B107" t="str">
        <f>被动技能!H109</f>
        <v>防御大</v>
      </c>
      <c r="C107" t="str">
        <f>被动技能!I109</f>
        <v>自身防御力提升229</v>
      </c>
      <c r="D107">
        <f>VLOOKUP(被动技能!J109,对应表!R:S,2,FALSE)</f>
        <v>1</v>
      </c>
      <c r="E107" t="str">
        <f>被动技能!K109</f>
        <v>20104:100:1:0</v>
      </c>
    </row>
    <row r="108" spans="1:5" x14ac:dyDescent="0.15">
      <c r="A108">
        <f>被动技能!G110</f>
        <v>200105</v>
      </c>
      <c r="B108" t="str">
        <f>被动技能!H110</f>
        <v>防御大</v>
      </c>
      <c r="C108" t="str">
        <f>被动技能!I110</f>
        <v>自身防御力提升282</v>
      </c>
      <c r="D108">
        <f>VLOOKUP(被动技能!J110,对应表!R:S,2,FALSE)</f>
        <v>1</v>
      </c>
      <c r="E108" t="str">
        <f>被动技能!K110</f>
        <v>20105:100:1:0</v>
      </c>
    </row>
    <row r="109" spans="1:5" x14ac:dyDescent="0.15">
      <c r="A109">
        <f>被动技能!G111</f>
        <v>200106</v>
      </c>
      <c r="B109" t="str">
        <f>被动技能!H111</f>
        <v>防御大</v>
      </c>
      <c r="C109" t="str">
        <f>被动技能!I111</f>
        <v>自身防御力提升348</v>
      </c>
      <c r="D109">
        <f>VLOOKUP(被动技能!J111,对应表!R:S,2,FALSE)</f>
        <v>1</v>
      </c>
      <c r="E109" t="str">
        <f>被动技能!K111</f>
        <v>20106:100:1:0</v>
      </c>
    </row>
    <row r="110" spans="1:5" x14ac:dyDescent="0.15">
      <c r="A110">
        <f>被动技能!G112</f>
        <v>200107</v>
      </c>
      <c r="B110" t="str">
        <f>被动技能!H112</f>
        <v>防御大</v>
      </c>
      <c r="C110" t="str">
        <f>被动技能!I112</f>
        <v>自身防御力提升428</v>
      </c>
      <c r="D110">
        <f>VLOOKUP(被动技能!J112,对应表!R:S,2,FALSE)</f>
        <v>1</v>
      </c>
      <c r="E110" t="str">
        <f>被动技能!K112</f>
        <v>20107:100:1:0</v>
      </c>
    </row>
    <row r="111" spans="1:5" x14ac:dyDescent="0.15">
      <c r="A111">
        <f>被动技能!G113</f>
        <v>200108</v>
      </c>
      <c r="B111" t="str">
        <f>被动技能!H113</f>
        <v>防御大</v>
      </c>
      <c r="C111" t="str">
        <f>被动技能!I113</f>
        <v>自身防御力提升528</v>
      </c>
      <c r="D111">
        <f>VLOOKUP(被动技能!J113,对应表!R:S,2,FALSE)</f>
        <v>1</v>
      </c>
      <c r="E111" t="str">
        <f>被动技能!K113</f>
        <v>20108:100:1:0</v>
      </c>
    </row>
    <row r="112" spans="1:5" x14ac:dyDescent="0.15">
      <c r="A112">
        <f>被动技能!G114</f>
        <v>200109</v>
      </c>
      <c r="B112" t="str">
        <f>被动技能!H114</f>
        <v>防御大</v>
      </c>
      <c r="C112" t="str">
        <f>被动技能!I114</f>
        <v>自身防御力提升650</v>
      </c>
      <c r="D112">
        <f>VLOOKUP(被动技能!J114,对应表!R:S,2,FALSE)</f>
        <v>1</v>
      </c>
      <c r="E112" t="str">
        <f>被动技能!K114</f>
        <v>20109:100:1:0</v>
      </c>
    </row>
    <row r="113" spans="1:5" x14ac:dyDescent="0.15">
      <c r="A113">
        <f>被动技能!G115</f>
        <v>200110</v>
      </c>
      <c r="B113" t="str">
        <f>被动技能!H115</f>
        <v>防御大</v>
      </c>
      <c r="C113" t="str">
        <f>被动技能!I115</f>
        <v>自身防御力提升800</v>
      </c>
      <c r="D113">
        <f>VLOOKUP(被动技能!J115,对应表!R:S,2,FALSE)</f>
        <v>1</v>
      </c>
      <c r="E113" t="str">
        <f>被动技能!K115</f>
        <v>20110:100:1:0</v>
      </c>
    </row>
    <row r="114" spans="1:5" x14ac:dyDescent="0.15">
      <c r="A114">
        <f>被动技能!G116</f>
        <v>200111</v>
      </c>
      <c r="B114" t="str">
        <f>被动技能!H116</f>
        <v>防御大</v>
      </c>
      <c r="C114" t="str">
        <f>被动技能!I116</f>
        <v>自身防御力提升985</v>
      </c>
      <c r="D114">
        <f>VLOOKUP(被动技能!J116,对应表!R:S,2,FALSE)</f>
        <v>1</v>
      </c>
      <c r="E114" t="str">
        <f>被动技能!K116</f>
        <v>20111:100:1:0</v>
      </c>
    </row>
    <row r="115" spans="1:5" x14ac:dyDescent="0.15">
      <c r="A115">
        <f>被动技能!G117</f>
        <v>200112</v>
      </c>
      <c r="B115" t="str">
        <f>被动技能!H117</f>
        <v>防御大</v>
      </c>
      <c r="C115" t="str">
        <f>被动技能!I117</f>
        <v>自身防御力提升1213</v>
      </c>
      <c r="D115">
        <f>VLOOKUP(被动技能!J117,对应表!R:S,2,FALSE)</f>
        <v>1</v>
      </c>
      <c r="E115" t="str">
        <f>被动技能!K117</f>
        <v>20112:100:1:0</v>
      </c>
    </row>
    <row r="116" spans="1:5" x14ac:dyDescent="0.15">
      <c r="A116">
        <f>被动技能!G118</f>
        <v>200113</v>
      </c>
      <c r="B116" t="str">
        <f>被动技能!H118</f>
        <v>防御大</v>
      </c>
      <c r="C116" t="str">
        <f>被动技能!I118</f>
        <v>自身防御力提升1494</v>
      </c>
      <c r="D116">
        <f>VLOOKUP(被动技能!J118,对应表!R:S,2,FALSE)</f>
        <v>1</v>
      </c>
      <c r="E116" t="str">
        <f>被动技能!K118</f>
        <v>20113:100:1:0</v>
      </c>
    </row>
    <row r="117" spans="1:5" x14ac:dyDescent="0.15">
      <c r="A117">
        <f>被动技能!G119</f>
        <v>200114</v>
      </c>
      <c r="B117" t="str">
        <f>被动技能!H119</f>
        <v>防御大</v>
      </c>
      <c r="C117" t="str">
        <f>被动技能!I119</f>
        <v>自身防御力提升1839</v>
      </c>
      <c r="D117">
        <f>VLOOKUP(被动技能!J119,对应表!R:S,2,FALSE)</f>
        <v>1</v>
      </c>
      <c r="E117" t="str">
        <f>被动技能!K119</f>
        <v>20114:100:1:0</v>
      </c>
    </row>
    <row r="118" spans="1:5" x14ac:dyDescent="0.15">
      <c r="A118">
        <f>被动技能!G120</f>
        <v>200115</v>
      </c>
      <c r="B118" t="str">
        <f>被动技能!H120</f>
        <v>防御大</v>
      </c>
      <c r="C118" t="str">
        <f>被动技能!I120</f>
        <v>自身防御力提升2265</v>
      </c>
      <c r="D118">
        <f>VLOOKUP(被动技能!J120,对应表!R:S,2,FALSE)</f>
        <v>1</v>
      </c>
      <c r="E118" t="str">
        <f>被动技能!K120</f>
        <v>20115:100:1:0</v>
      </c>
    </row>
    <row r="119" spans="1:5" x14ac:dyDescent="0.15">
      <c r="A119">
        <f>被动技能!G121</f>
        <v>200116</v>
      </c>
      <c r="B119" t="str">
        <f>被动技能!H121</f>
        <v>防御大</v>
      </c>
      <c r="C119" t="str">
        <f>被动技能!I121</f>
        <v>自身防御力提升2789</v>
      </c>
      <c r="D119">
        <f>VLOOKUP(被动技能!J121,对应表!R:S,2,FALSE)</f>
        <v>1</v>
      </c>
      <c r="E119" t="str">
        <f>被动技能!K121</f>
        <v>20116:100:1:0</v>
      </c>
    </row>
    <row r="120" spans="1:5" x14ac:dyDescent="0.15">
      <c r="A120">
        <f>被动技能!G122</f>
        <v>200117</v>
      </c>
      <c r="B120" t="str">
        <f>被动技能!H122</f>
        <v>防御大</v>
      </c>
      <c r="C120" t="str">
        <f>被动技能!I122</f>
        <v>自身防御力提升3434</v>
      </c>
      <c r="D120">
        <f>VLOOKUP(被动技能!J122,对应表!R:S,2,FALSE)</f>
        <v>1</v>
      </c>
      <c r="E120" t="str">
        <f>被动技能!K122</f>
        <v>20117:100:1:0</v>
      </c>
    </row>
    <row r="121" spans="1:5" x14ac:dyDescent="0.15">
      <c r="A121">
        <f>被动技能!G123</f>
        <v>200118</v>
      </c>
      <c r="B121" t="str">
        <f>被动技能!H123</f>
        <v>防御大</v>
      </c>
      <c r="C121" t="str">
        <f>被动技能!I123</f>
        <v>自身防御力提升4228</v>
      </c>
      <c r="D121">
        <f>VLOOKUP(被动技能!J123,对应表!R:S,2,FALSE)</f>
        <v>1</v>
      </c>
      <c r="E121" t="str">
        <f>被动技能!K123</f>
        <v>20118:100:1:0</v>
      </c>
    </row>
    <row r="122" spans="1:5" x14ac:dyDescent="0.15">
      <c r="A122">
        <f>被动技能!G124</f>
        <v>200119</v>
      </c>
      <c r="B122" t="str">
        <f>被动技能!H124</f>
        <v>防御大</v>
      </c>
      <c r="C122" t="str">
        <f>被动技能!I124</f>
        <v>自身防御力提升5205</v>
      </c>
      <c r="D122">
        <f>VLOOKUP(被动技能!J124,对应表!R:S,2,FALSE)</f>
        <v>1</v>
      </c>
      <c r="E122" t="str">
        <f>被动技能!K124</f>
        <v>20119:100:1:0</v>
      </c>
    </row>
    <row r="123" spans="1:5" x14ac:dyDescent="0.15">
      <c r="A123">
        <f>被动技能!G125</f>
        <v>200120</v>
      </c>
      <c r="B123" t="str">
        <f>被动技能!H125</f>
        <v>防御大</v>
      </c>
      <c r="C123" t="str">
        <f>被动技能!I125</f>
        <v>自身防御力提升6409</v>
      </c>
      <c r="D123">
        <f>VLOOKUP(被动技能!J125,对应表!R:S,2,FALSE)</f>
        <v>1</v>
      </c>
      <c r="E123" t="str">
        <f>被动技能!K125</f>
        <v>20120:100:1:0</v>
      </c>
    </row>
    <row r="124" spans="1:5" x14ac:dyDescent="0.15">
      <c r="A124">
        <f>被动技能!G126</f>
        <v>200121</v>
      </c>
      <c r="B124" t="str">
        <f>被动技能!H126</f>
        <v>生命小</v>
      </c>
      <c r="C124" t="str">
        <f>被动技能!I126</f>
        <v>提升自身生命值91</v>
      </c>
      <c r="D124">
        <f>VLOOKUP(被动技能!J126,对应表!R:S,2,FALSE)</f>
        <v>1</v>
      </c>
      <c r="E124" t="str">
        <f>被动技能!K126</f>
        <v>20121:100:1:0</v>
      </c>
    </row>
    <row r="125" spans="1:5" x14ac:dyDescent="0.15">
      <c r="A125">
        <f>被动技能!G127</f>
        <v>200122</v>
      </c>
      <c r="B125" t="str">
        <f>被动技能!H127</f>
        <v>生命小</v>
      </c>
      <c r="C125" t="str">
        <f>被动技能!I127</f>
        <v>提升自身生命值134</v>
      </c>
      <c r="D125">
        <f>VLOOKUP(被动技能!J127,对应表!R:S,2,FALSE)</f>
        <v>1</v>
      </c>
      <c r="E125" t="str">
        <f>被动技能!K127</f>
        <v>20122:100:1:0</v>
      </c>
    </row>
    <row r="126" spans="1:5" x14ac:dyDescent="0.15">
      <c r="A126">
        <f>被动技能!G128</f>
        <v>200123</v>
      </c>
      <c r="B126" t="str">
        <f>被动技能!H128</f>
        <v>生命小</v>
      </c>
      <c r="C126" t="str">
        <f>被动技能!I128</f>
        <v>提升自身生命值177</v>
      </c>
      <c r="D126">
        <f>VLOOKUP(被动技能!J128,对应表!R:S,2,FALSE)</f>
        <v>1</v>
      </c>
      <c r="E126" t="str">
        <f>被动技能!K128</f>
        <v>20123:100:1:0</v>
      </c>
    </row>
    <row r="127" spans="1:5" x14ac:dyDescent="0.15">
      <c r="A127">
        <f>被动技能!G129</f>
        <v>200124</v>
      </c>
      <c r="B127" t="str">
        <f>被动技能!H129</f>
        <v>生命小</v>
      </c>
      <c r="C127" t="str">
        <f>被动技能!I129</f>
        <v>提升自身生命值220</v>
      </c>
      <c r="D127">
        <f>VLOOKUP(被动技能!J129,对应表!R:S,2,FALSE)</f>
        <v>1</v>
      </c>
      <c r="E127" t="str">
        <f>被动技能!K129</f>
        <v>20124:100:1:0</v>
      </c>
    </row>
    <row r="128" spans="1:5" x14ac:dyDescent="0.15">
      <c r="A128">
        <f>被动技能!G130</f>
        <v>200125</v>
      </c>
      <c r="B128" t="str">
        <f>被动技能!H130</f>
        <v>生命小</v>
      </c>
      <c r="C128" t="str">
        <f>被动技能!I130</f>
        <v>提升自身生命值271</v>
      </c>
      <c r="D128">
        <f>VLOOKUP(被动技能!J130,对应表!R:S,2,FALSE)</f>
        <v>1</v>
      </c>
      <c r="E128" t="str">
        <f>被动技能!K130</f>
        <v>20125:100:1:0</v>
      </c>
    </row>
    <row r="129" spans="1:5" x14ac:dyDescent="0.15">
      <c r="A129">
        <f>被动技能!G131</f>
        <v>200126</v>
      </c>
      <c r="B129" t="str">
        <f>被动技能!H131</f>
        <v>生命小</v>
      </c>
      <c r="C129" t="str">
        <f>被动技能!I131</f>
        <v>提升自身生命值334</v>
      </c>
      <c r="D129">
        <f>VLOOKUP(被动技能!J131,对应表!R:S,2,FALSE)</f>
        <v>1</v>
      </c>
      <c r="E129" t="str">
        <f>被动技能!K131</f>
        <v>20126:100:1:0</v>
      </c>
    </row>
    <row r="130" spans="1:5" x14ac:dyDescent="0.15">
      <c r="A130">
        <f>被动技能!G132</f>
        <v>200127</v>
      </c>
      <c r="B130" t="str">
        <f>被动技能!H132</f>
        <v>生命小</v>
      </c>
      <c r="C130" t="str">
        <f>被动技能!I132</f>
        <v>提升自身生命值411</v>
      </c>
      <c r="D130">
        <f>VLOOKUP(被动技能!J132,对应表!R:S,2,FALSE)</f>
        <v>1</v>
      </c>
      <c r="E130" t="str">
        <f>被动技能!K132</f>
        <v>20127:100:1:0</v>
      </c>
    </row>
    <row r="131" spans="1:5" x14ac:dyDescent="0.15">
      <c r="A131">
        <f>被动技能!G133</f>
        <v>200128</v>
      </c>
      <c r="B131" t="str">
        <f>被动技能!H133</f>
        <v>生命小</v>
      </c>
      <c r="C131" t="str">
        <f>被动技能!I133</f>
        <v>提升自身生命值506</v>
      </c>
      <c r="D131">
        <f>VLOOKUP(被动技能!J133,对应表!R:S,2,FALSE)</f>
        <v>1</v>
      </c>
      <c r="E131" t="str">
        <f>被动技能!K133</f>
        <v>20128:100:1:0</v>
      </c>
    </row>
    <row r="132" spans="1:5" x14ac:dyDescent="0.15">
      <c r="A132">
        <f>被动技能!G134</f>
        <v>200129</v>
      </c>
      <c r="B132" t="str">
        <f>被动技能!H134</f>
        <v>生命小</v>
      </c>
      <c r="C132" t="str">
        <f>被动技能!I134</f>
        <v>提升自身生命值624</v>
      </c>
      <c r="D132">
        <f>VLOOKUP(被动技能!J134,对应表!R:S,2,FALSE)</f>
        <v>1</v>
      </c>
      <c r="E132" t="str">
        <f>被动技能!K134</f>
        <v>20129:100:1:0</v>
      </c>
    </row>
    <row r="133" spans="1:5" x14ac:dyDescent="0.15">
      <c r="A133">
        <f>被动技能!G135</f>
        <v>200130</v>
      </c>
      <c r="B133" t="str">
        <f>被动技能!H135</f>
        <v>生命小</v>
      </c>
      <c r="C133" t="str">
        <f>被动技能!I135</f>
        <v>提升自身生命值768</v>
      </c>
      <c r="D133">
        <f>VLOOKUP(被动技能!J135,对应表!R:S,2,FALSE)</f>
        <v>1</v>
      </c>
      <c r="E133" t="str">
        <f>被动技能!K135</f>
        <v>20130:100:1:0</v>
      </c>
    </row>
    <row r="134" spans="1:5" x14ac:dyDescent="0.15">
      <c r="A134">
        <f>被动技能!G136</f>
        <v>200131</v>
      </c>
      <c r="B134" t="str">
        <f>被动技能!H136</f>
        <v>生命小</v>
      </c>
      <c r="C134" t="str">
        <f>被动技能!I136</f>
        <v>提升自身生命值946</v>
      </c>
      <c r="D134">
        <f>VLOOKUP(被动技能!J136,对应表!R:S,2,FALSE)</f>
        <v>1</v>
      </c>
      <c r="E134" t="str">
        <f>被动技能!K136</f>
        <v>20131:100:1:0</v>
      </c>
    </row>
    <row r="135" spans="1:5" x14ac:dyDescent="0.15">
      <c r="A135">
        <f>被动技能!G137</f>
        <v>200132</v>
      </c>
      <c r="B135" t="str">
        <f>被动技能!H137</f>
        <v>生命小</v>
      </c>
      <c r="C135" t="str">
        <f>被动技能!I137</f>
        <v>提升自身生命值1164</v>
      </c>
      <c r="D135">
        <f>VLOOKUP(被动技能!J137,对应表!R:S,2,FALSE)</f>
        <v>1</v>
      </c>
      <c r="E135" t="str">
        <f>被动技能!K137</f>
        <v>20132:100:1:0</v>
      </c>
    </row>
    <row r="136" spans="1:5" x14ac:dyDescent="0.15">
      <c r="A136">
        <f>被动技能!G138</f>
        <v>200133</v>
      </c>
      <c r="B136" t="str">
        <f>被动技能!H138</f>
        <v>生命小</v>
      </c>
      <c r="C136" t="str">
        <f>被动技能!I138</f>
        <v>提升自身生命值1434</v>
      </c>
      <c r="D136">
        <f>VLOOKUP(被动技能!J138,对应表!R:S,2,FALSE)</f>
        <v>1</v>
      </c>
      <c r="E136" t="str">
        <f>被动技能!K138</f>
        <v>20133:100:1:0</v>
      </c>
    </row>
    <row r="137" spans="1:5" x14ac:dyDescent="0.15">
      <c r="A137">
        <f>被动技能!G139</f>
        <v>200134</v>
      </c>
      <c r="B137" t="str">
        <f>被动技能!H139</f>
        <v>生命小</v>
      </c>
      <c r="C137" t="str">
        <f>被动技能!I139</f>
        <v>提升自身生命值1766</v>
      </c>
      <c r="D137">
        <f>VLOOKUP(被动技能!J139,对应表!R:S,2,FALSE)</f>
        <v>1</v>
      </c>
      <c r="E137" t="str">
        <f>被动技能!K139</f>
        <v>20134:100:1:0</v>
      </c>
    </row>
    <row r="138" spans="1:5" x14ac:dyDescent="0.15">
      <c r="A138">
        <f>被动技能!G140</f>
        <v>200135</v>
      </c>
      <c r="B138" t="str">
        <f>被动技能!H140</f>
        <v>生命小</v>
      </c>
      <c r="C138" t="str">
        <f>被动技能!I140</f>
        <v>提升自身生命值2174</v>
      </c>
      <c r="D138">
        <f>VLOOKUP(被动技能!J140,对应表!R:S,2,FALSE)</f>
        <v>1</v>
      </c>
      <c r="E138" t="str">
        <f>被动技能!K140</f>
        <v>20135:100:1:0</v>
      </c>
    </row>
    <row r="139" spans="1:5" x14ac:dyDescent="0.15">
      <c r="A139">
        <f>被动技能!G141</f>
        <v>200136</v>
      </c>
      <c r="B139" t="str">
        <f>被动技能!H141</f>
        <v>生命小</v>
      </c>
      <c r="C139" t="str">
        <f>被动技能!I141</f>
        <v>提升自身生命值2677</v>
      </c>
      <c r="D139">
        <f>VLOOKUP(被动技能!J141,对应表!R:S,2,FALSE)</f>
        <v>1</v>
      </c>
      <c r="E139" t="str">
        <f>被动技能!K141</f>
        <v>20136:100:1:0</v>
      </c>
    </row>
    <row r="140" spans="1:5" x14ac:dyDescent="0.15">
      <c r="A140">
        <f>被动技能!G142</f>
        <v>200137</v>
      </c>
      <c r="B140" t="str">
        <f>被动技能!H142</f>
        <v>生命小</v>
      </c>
      <c r="C140" t="str">
        <f>被动技能!I142</f>
        <v>提升自身生命值3296</v>
      </c>
      <c r="D140">
        <f>VLOOKUP(被动技能!J142,对应表!R:S,2,FALSE)</f>
        <v>1</v>
      </c>
      <c r="E140" t="str">
        <f>被动技能!K142</f>
        <v>20137:100:1:0</v>
      </c>
    </row>
    <row r="141" spans="1:5" x14ac:dyDescent="0.15">
      <c r="A141">
        <f>被动技能!G143</f>
        <v>200138</v>
      </c>
      <c r="B141" t="str">
        <f>被动技能!H143</f>
        <v>生命小</v>
      </c>
      <c r="C141" t="str">
        <f>被动技能!I143</f>
        <v>提升自身生命值4058</v>
      </c>
      <c r="D141">
        <f>VLOOKUP(被动技能!J143,对应表!R:S,2,FALSE)</f>
        <v>1</v>
      </c>
      <c r="E141" t="str">
        <f>被动技能!K143</f>
        <v>20138:100:1:0</v>
      </c>
    </row>
    <row r="142" spans="1:5" x14ac:dyDescent="0.15">
      <c r="A142">
        <f>被动技能!G144</f>
        <v>200139</v>
      </c>
      <c r="B142" t="str">
        <f>被动技能!H144</f>
        <v>生命小</v>
      </c>
      <c r="C142" t="str">
        <f>被动技能!I144</f>
        <v>提升自身生命值4997</v>
      </c>
      <c r="D142">
        <f>VLOOKUP(被动技能!J144,对应表!R:S,2,FALSE)</f>
        <v>1</v>
      </c>
      <c r="E142" t="str">
        <f>被动技能!K144</f>
        <v>20139:100:1:0</v>
      </c>
    </row>
    <row r="143" spans="1:5" x14ac:dyDescent="0.15">
      <c r="A143">
        <f>被动技能!G145</f>
        <v>200140</v>
      </c>
      <c r="B143" t="str">
        <f>被动技能!H145</f>
        <v>生命小</v>
      </c>
      <c r="C143" t="str">
        <f>被动技能!I145</f>
        <v>提升自身生命值6153</v>
      </c>
      <c r="D143">
        <f>VLOOKUP(被动技能!J145,对应表!R:S,2,FALSE)</f>
        <v>1</v>
      </c>
      <c r="E143" t="str">
        <f>被动技能!K145</f>
        <v>20140:100:1:0</v>
      </c>
    </row>
    <row r="144" spans="1:5" x14ac:dyDescent="0.15">
      <c r="A144">
        <f>被动技能!G146</f>
        <v>200141</v>
      </c>
      <c r="B144" t="str">
        <f>被动技能!H146</f>
        <v>生命中</v>
      </c>
      <c r="C144" t="str">
        <f>被动技能!I146</f>
        <v>提升自身生命值121</v>
      </c>
      <c r="D144">
        <f>VLOOKUP(被动技能!J146,对应表!R:S,2,FALSE)</f>
        <v>1</v>
      </c>
      <c r="E144" t="str">
        <f>被动技能!K146</f>
        <v>20141:100:1:0</v>
      </c>
    </row>
    <row r="145" spans="1:5" x14ac:dyDescent="0.15">
      <c r="A145">
        <f>被动技能!G147</f>
        <v>200142</v>
      </c>
      <c r="B145" t="str">
        <f>被动技能!H147</f>
        <v>生命中</v>
      </c>
      <c r="C145" t="str">
        <f>被动技能!I147</f>
        <v>提升自身生命值179</v>
      </c>
      <c r="D145">
        <f>VLOOKUP(被动技能!J147,对应表!R:S,2,FALSE)</f>
        <v>1</v>
      </c>
      <c r="E145" t="str">
        <f>被动技能!K147</f>
        <v>20142:100:1:0</v>
      </c>
    </row>
    <row r="146" spans="1:5" x14ac:dyDescent="0.15">
      <c r="A146">
        <f>被动技能!G148</f>
        <v>200143</v>
      </c>
      <c r="B146" t="str">
        <f>被动技能!H148</f>
        <v>生命中</v>
      </c>
      <c r="C146" t="str">
        <f>被动技能!I148</f>
        <v>提升自身生命值236</v>
      </c>
      <c r="D146">
        <f>VLOOKUP(被动技能!J148,对应表!R:S,2,FALSE)</f>
        <v>1</v>
      </c>
      <c r="E146" t="str">
        <f>被动技能!K148</f>
        <v>20143:100:1:0</v>
      </c>
    </row>
    <row r="147" spans="1:5" x14ac:dyDescent="0.15">
      <c r="A147">
        <f>被动技能!G149</f>
        <v>200144</v>
      </c>
      <c r="B147" t="str">
        <f>被动技能!H149</f>
        <v>生命中</v>
      </c>
      <c r="C147" t="str">
        <f>被动技能!I149</f>
        <v>提升自身生命值294</v>
      </c>
      <c r="D147">
        <f>VLOOKUP(被动技能!J149,对应表!R:S,2,FALSE)</f>
        <v>1</v>
      </c>
      <c r="E147" t="str">
        <f>被动技能!K149</f>
        <v>20144:100:1:0</v>
      </c>
    </row>
    <row r="148" spans="1:5" x14ac:dyDescent="0.15">
      <c r="A148">
        <f>被动技能!G150</f>
        <v>200145</v>
      </c>
      <c r="B148" t="str">
        <f>被动技能!H150</f>
        <v>生命中</v>
      </c>
      <c r="C148" t="str">
        <f>被动技能!I150</f>
        <v>提升自身生命值361</v>
      </c>
      <c r="D148">
        <f>VLOOKUP(被动技能!J150,对应表!R:S,2,FALSE)</f>
        <v>1</v>
      </c>
      <c r="E148" t="str">
        <f>被动技能!K150</f>
        <v>20145:100:1:0</v>
      </c>
    </row>
    <row r="149" spans="1:5" x14ac:dyDescent="0.15">
      <c r="A149">
        <f>被动技能!G151</f>
        <v>200146</v>
      </c>
      <c r="B149" t="str">
        <f>被动技能!H151</f>
        <v>生命中</v>
      </c>
      <c r="C149" t="str">
        <f>被动技能!I151</f>
        <v>提升自身生命值445</v>
      </c>
      <c r="D149">
        <f>VLOOKUP(被动技能!J151,对应表!R:S,2,FALSE)</f>
        <v>1</v>
      </c>
      <c r="E149" t="str">
        <f>被动技能!K151</f>
        <v>20146:100:1:0</v>
      </c>
    </row>
    <row r="150" spans="1:5" x14ac:dyDescent="0.15">
      <c r="A150">
        <f>被动技能!G152</f>
        <v>200147</v>
      </c>
      <c r="B150" t="str">
        <f>被动技能!H152</f>
        <v>生命中</v>
      </c>
      <c r="C150" t="str">
        <f>被动技能!I152</f>
        <v>提升自身生命值548</v>
      </c>
      <c r="D150">
        <f>VLOOKUP(被动技能!J152,对应表!R:S,2,FALSE)</f>
        <v>1</v>
      </c>
      <c r="E150" t="str">
        <f>被动技能!K152</f>
        <v>20147:100:1:0</v>
      </c>
    </row>
    <row r="151" spans="1:5" x14ac:dyDescent="0.15">
      <c r="A151">
        <f>被动技能!G153</f>
        <v>200148</v>
      </c>
      <c r="B151" t="str">
        <f>被动技能!H153</f>
        <v>生命中</v>
      </c>
      <c r="C151" t="str">
        <f>被动技能!I153</f>
        <v>提升自身生命值675</v>
      </c>
      <c r="D151">
        <f>VLOOKUP(被动技能!J153,对应表!R:S,2,FALSE)</f>
        <v>1</v>
      </c>
      <c r="E151" t="str">
        <f>被动技能!K153</f>
        <v>20148:100:1:0</v>
      </c>
    </row>
    <row r="152" spans="1:5" x14ac:dyDescent="0.15">
      <c r="A152">
        <f>被动技能!G154</f>
        <v>200149</v>
      </c>
      <c r="B152" t="str">
        <f>被动技能!H154</f>
        <v>生命中</v>
      </c>
      <c r="C152" t="str">
        <f>被动技能!I154</f>
        <v>提升自身生命值832</v>
      </c>
      <c r="D152">
        <f>VLOOKUP(被动技能!J154,对应表!R:S,2,FALSE)</f>
        <v>1</v>
      </c>
      <c r="E152" t="str">
        <f>被动技能!K154</f>
        <v>20149:100:1:0</v>
      </c>
    </row>
    <row r="153" spans="1:5" x14ac:dyDescent="0.15">
      <c r="A153">
        <f>被动技能!G155</f>
        <v>200150</v>
      </c>
      <c r="B153" t="str">
        <f>被动技能!H155</f>
        <v>生命中</v>
      </c>
      <c r="C153" t="str">
        <f>被动技能!I155</f>
        <v>提升自身生命值1024</v>
      </c>
      <c r="D153">
        <f>VLOOKUP(被动技能!J155,对应表!R:S,2,FALSE)</f>
        <v>1</v>
      </c>
      <c r="E153" t="str">
        <f>被动技能!K155</f>
        <v>20150:100:1:0</v>
      </c>
    </row>
    <row r="154" spans="1:5" x14ac:dyDescent="0.15">
      <c r="A154">
        <f>被动技能!G156</f>
        <v>200151</v>
      </c>
      <c r="B154" t="str">
        <f>被动技能!H156</f>
        <v>生命中</v>
      </c>
      <c r="C154" t="str">
        <f>被动技能!I156</f>
        <v>提升自身生命值1261</v>
      </c>
      <c r="D154">
        <f>VLOOKUP(被动技能!J156,对应表!R:S,2,FALSE)</f>
        <v>1</v>
      </c>
      <c r="E154" t="str">
        <f>被动技能!K156</f>
        <v>20151:100:1:0</v>
      </c>
    </row>
    <row r="155" spans="1:5" x14ac:dyDescent="0.15">
      <c r="A155">
        <f>被动技能!G157</f>
        <v>200152</v>
      </c>
      <c r="B155" t="str">
        <f>被动技能!H157</f>
        <v>生命中</v>
      </c>
      <c r="C155" t="str">
        <f>被动技能!I157</f>
        <v>提升自身生命值1553</v>
      </c>
      <c r="D155">
        <f>VLOOKUP(被动技能!J157,对应表!R:S,2,FALSE)</f>
        <v>1</v>
      </c>
      <c r="E155" t="str">
        <f>被动技能!K157</f>
        <v>20152:100:1:0</v>
      </c>
    </row>
    <row r="156" spans="1:5" x14ac:dyDescent="0.15">
      <c r="A156">
        <f>被动技能!G158</f>
        <v>200153</v>
      </c>
      <c r="B156" t="str">
        <f>被动技能!H158</f>
        <v>生命中</v>
      </c>
      <c r="C156" t="str">
        <f>被动技能!I158</f>
        <v>提升自身生命值1912</v>
      </c>
      <c r="D156">
        <f>VLOOKUP(被动技能!J158,对应表!R:S,2,FALSE)</f>
        <v>1</v>
      </c>
      <c r="E156" t="str">
        <f>被动技能!K158</f>
        <v>20153:100:1:0</v>
      </c>
    </row>
    <row r="157" spans="1:5" x14ac:dyDescent="0.15">
      <c r="A157">
        <f>被动技能!G159</f>
        <v>200154</v>
      </c>
      <c r="B157" t="str">
        <f>被动技能!H159</f>
        <v>生命中</v>
      </c>
      <c r="C157" t="str">
        <f>被动技能!I159</f>
        <v>提升自身生命值2354</v>
      </c>
      <c r="D157">
        <f>VLOOKUP(被动技能!J159,对应表!R:S,2,FALSE)</f>
        <v>1</v>
      </c>
      <c r="E157" t="str">
        <f>被动技能!K159</f>
        <v>20154:100:1:0</v>
      </c>
    </row>
    <row r="158" spans="1:5" x14ac:dyDescent="0.15">
      <c r="A158">
        <f>被动技能!G160</f>
        <v>200155</v>
      </c>
      <c r="B158" t="str">
        <f>被动技能!H160</f>
        <v>生命中</v>
      </c>
      <c r="C158" t="str">
        <f>被动技能!I160</f>
        <v>提升自身生命值2899</v>
      </c>
      <c r="D158">
        <f>VLOOKUP(被动技能!J160,对应表!R:S,2,FALSE)</f>
        <v>1</v>
      </c>
      <c r="E158" t="str">
        <f>被动技能!K160</f>
        <v>20155:100:1:0</v>
      </c>
    </row>
    <row r="159" spans="1:5" x14ac:dyDescent="0.15">
      <c r="A159">
        <f>被动技能!G161</f>
        <v>200156</v>
      </c>
      <c r="B159" t="str">
        <f>被动技能!H161</f>
        <v>生命中</v>
      </c>
      <c r="C159" t="str">
        <f>被动技能!I161</f>
        <v>提升自身生命值3569</v>
      </c>
      <c r="D159">
        <f>VLOOKUP(被动技能!J161,对应表!R:S,2,FALSE)</f>
        <v>1</v>
      </c>
      <c r="E159" t="str">
        <f>被动技能!K161</f>
        <v>20156:100:1:0</v>
      </c>
    </row>
    <row r="160" spans="1:5" x14ac:dyDescent="0.15">
      <c r="A160">
        <f>被动技能!G162</f>
        <v>200157</v>
      </c>
      <c r="B160" t="str">
        <f>被动技能!H162</f>
        <v>生命中</v>
      </c>
      <c r="C160" t="str">
        <f>被动技能!I162</f>
        <v>提升自身生命值4395</v>
      </c>
      <c r="D160">
        <f>VLOOKUP(被动技能!J162,对应表!R:S,2,FALSE)</f>
        <v>1</v>
      </c>
      <c r="E160" t="str">
        <f>被动技能!K162</f>
        <v>20157:100:1:0</v>
      </c>
    </row>
    <row r="161" spans="1:5" x14ac:dyDescent="0.15">
      <c r="A161">
        <f>被动技能!G163</f>
        <v>200158</v>
      </c>
      <c r="B161" t="str">
        <f>被动技能!H163</f>
        <v>生命中</v>
      </c>
      <c r="C161" t="str">
        <f>被动技能!I163</f>
        <v>提升自身生命值5411</v>
      </c>
      <c r="D161">
        <f>VLOOKUP(被动技能!J163,对应表!R:S,2,FALSE)</f>
        <v>1</v>
      </c>
      <c r="E161" t="str">
        <f>被动技能!K163</f>
        <v>20158:100:1:0</v>
      </c>
    </row>
    <row r="162" spans="1:5" x14ac:dyDescent="0.15">
      <c r="A162">
        <f>被动技能!G164</f>
        <v>200159</v>
      </c>
      <c r="B162" t="str">
        <f>被动技能!H164</f>
        <v>生命中</v>
      </c>
      <c r="C162" t="str">
        <f>被动技能!I164</f>
        <v>提升自身生命值6663</v>
      </c>
      <c r="D162">
        <f>VLOOKUP(被动技能!J164,对应表!R:S,2,FALSE)</f>
        <v>1</v>
      </c>
      <c r="E162" t="str">
        <f>被动技能!K164</f>
        <v>20159:100:1:0</v>
      </c>
    </row>
    <row r="163" spans="1:5" x14ac:dyDescent="0.15">
      <c r="A163">
        <f>被动技能!G165</f>
        <v>200160</v>
      </c>
      <c r="B163" t="str">
        <f>被动技能!H165</f>
        <v>生命中</v>
      </c>
      <c r="C163" t="str">
        <f>被动技能!I165</f>
        <v>提升自身生命值8204</v>
      </c>
      <c r="D163">
        <f>VLOOKUP(被动技能!J165,对应表!R:S,2,FALSE)</f>
        <v>1</v>
      </c>
      <c r="E163" t="str">
        <f>被动技能!K165</f>
        <v>20160:100:1:0</v>
      </c>
    </row>
    <row r="164" spans="1:5" x14ac:dyDescent="0.15">
      <c r="A164">
        <f>被动技能!G166</f>
        <v>200161</v>
      </c>
      <c r="B164" t="str">
        <f>被动技能!H166</f>
        <v>生命大</v>
      </c>
      <c r="C164" t="str">
        <f>被动技能!I166</f>
        <v>提升自身生命值152</v>
      </c>
      <c r="D164">
        <f>VLOOKUP(被动技能!J166,对应表!R:S,2,FALSE)</f>
        <v>1</v>
      </c>
      <c r="E164" t="str">
        <f>被动技能!K166</f>
        <v>20161:100:1:0</v>
      </c>
    </row>
    <row r="165" spans="1:5" x14ac:dyDescent="0.15">
      <c r="A165">
        <f>被动技能!G167</f>
        <v>200162</v>
      </c>
      <c r="B165" t="str">
        <f>被动技能!H167</f>
        <v>生命大</v>
      </c>
      <c r="C165" t="str">
        <f>被动技能!I167</f>
        <v>提升自身生命值224</v>
      </c>
      <c r="D165">
        <f>VLOOKUP(被动技能!J167,对应表!R:S,2,FALSE)</f>
        <v>1</v>
      </c>
      <c r="E165" t="str">
        <f>被动技能!K167</f>
        <v>20162:100:1:0</v>
      </c>
    </row>
    <row r="166" spans="1:5" x14ac:dyDescent="0.15">
      <c r="A166">
        <f>被动技能!G168</f>
        <v>200163</v>
      </c>
      <c r="B166" t="str">
        <f>被动技能!H168</f>
        <v>生命大</v>
      </c>
      <c r="C166" t="str">
        <f>被动技能!I168</f>
        <v>提升自身生命值296</v>
      </c>
      <c r="D166">
        <f>VLOOKUP(被动技能!J168,对应表!R:S,2,FALSE)</f>
        <v>1</v>
      </c>
      <c r="E166" t="str">
        <f>被动技能!K168</f>
        <v>20163:100:1:0</v>
      </c>
    </row>
    <row r="167" spans="1:5" x14ac:dyDescent="0.15">
      <c r="A167">
        <f>被动技能!G169</f>
        <v>200164</v>
      </c>
      <c r="B167" t="str">
        <f>被动技能!H169</f>
        <v>生命大</v>
      </c>
      <c r="C167" t="str">
        <f>被动技能!I169</f>
        <v>提升自身生命值367</v>
      </c>
      <c r="D167">
        <f>VLOOKUP(被动技能!J169,对应表!R:S,2,FALSE)</f>
        <v>1</v>
      </c>
      <c r="E167" t="str">
        <f>被动技能!K169</f>
        <v>20164:100:1:0</v>
      </c>
    </row>
    <row r="168" spans="1:5" x14ac:dyDescent="0.15">
      <c r="A168">
        <f>被动技能!G170</f>
        <v>200165</v>
      </c>
      <c r="B168" t="str">
        <f>被动技能!H170</f>
        <v>生命大</v>
      </c>
      <c r="C168" t="str">
        <f>被动技能!I170</f>
        <v>提升自身生命值452</v>
      </c>
      <c r="D168">
        <f>VLOOKUP(被动技能!J170,对应表!R:S,2,FALSE)</f>
        <v>1</v>
      </c>
      <c r="E168" t="str">
        <f>被动技能!K170</f>
        <v>20165:100:1:0</v>
      </c>
    </row>
    <row r="169" spans="1:5" x14ac:dyDescent="0.15">
      <c r="A169">
        <f>被动技能!G171</f>
        <v>200166</v>
      </c>
      <c r="B169" t="str">
        <f>被动技能!H171</f>
        <v>生命大</v>
      </c>
      <c r="C169" t="str">
        <f>被动技能!I171</f>
        <v>提升自身生命值557</v>
      </c>
      <c r="D169">
        <f>VLOOKUP(被动技能!J171,对应表!R:S,2,FALSE)</f>
        <v>1</v>
      </c>
      <c r="E169" t="str">
        <f>被动技能!K171</f>
        <v>20166:100:1:0</v>
      </c>
    </row>
    <row r="170" spans="1:5" x14ac:dyDescent="0.15">
      <c r="A170">
        <f>被动技能!G172</f>
        <v>200167</v>
      </c>
      <c r="B170" t="str">
        <f>被动技能!H172</f>
        <v>生命大</v>
      </c>
      <c r="C170" t="str">
        <f>被动技能!I172</f>
        <v>提升自身生命值686</v>
      </c>
      <c r="D170">
        <f>VLOOKUP(被动技能!J172,对应表!R:S,2,FALSE)</f>
        <v>1</v>
      </c>
      <c r="E170" t="str">
        <f>被动技能!K172</f>
        <v>20167:100:1:0</v>
      </c>
    </row>
    <row r="171" spans="1:5" x14ac:dyDescent="0.15">
      <c r="A171">
        <f>被动技能!G173</f>
        <v>200168</v>
      </c>
      <c r="B171" t="str">
        <f>被动技能!H173</f>
        <v>生命大</v>
      </c>
      <c r="C171" t="str">
        <f>被动技能!I173</f>
        <v>提升自身生命值844</v>
      </c>
      <c r="D171">
        <f>VLOOKUP(被动技能!J173,对应表!R:S,2,FALSE)</f>
        <v>1</v>
      </c>
      <c r="E171" t="str">
        <f>被动技能!K173</f>
        <v>20168:100:1:0</v>
      </c>
    </row>
    <row r="172" spans="1:5" x14ac:dyDescent="0.15">
      <c r="A172">
        <f>被动技能!G174</f>
        <v>200169</v>
      </c>
      <c r="B172" t="str">
        <f>被动技能!H174</f>
        <v>生命大</v>
      </c>
      <c r="C172" t="str">
        <f>被动技能!I174</f>
        <v>提升自身生命值1040</v>
      </c>
      <c r="D172">
        <f>VLOOKUP(被动技能!J174,对应表!R:S,2,FALSE)</f>
        <v>1</v>
      </c>
      <c r="E172" t="str">
        <f>被动技能!K174</f>
        <v>20169:100:1:0</v>
      </c>
    </row>
    <row r="173" spans="1:5" x14ac:dyDescent="0.15">
      <c r="A173">
        <f>被动技能!G175</f>
        <v>200170</v>
      </c>
      <c r="B173" t="str">
        <f>被动技能!H175</f>
        <v>生命大</v>
      </c>
      <c r="C173" t="str">
        <f>被动技能!I175</f>
        <v>提升自身生命值1280</v>
      </c>
      <c r="D173">
        <f>VLOOKUP(被动技能!J175,对应表!R:S,2,FALSE)</f>
        <v>1</v>
      </c>
      <c r="E173" t="str">
        <f>被动技能!K175</f>
        <v>20170:100:1:0</v>
      </c>
    </row>
    <row r="174" spans="1:5" x14ac:dyDescent="0.15">
      <c r="A174">
        <f>被动技能!G176</f>
        <v>200171</v>
      </c>
      <c r="B174" t="str">
        <f>被动技能!H176</f>
        <v>生命大</v>
      </c>
      <c r="C174" t="str">
        <f>被动技能!I176</f>
        <v>提升自身生命值1576</v>
      </c>
      <c r="D174">
        <f>VLOOKUP(被动技能!J176,对应表!R:S,2,FALSE)</f>
        <v>1</v>
      </c>
      <c r="E174" t="str">
        <f>被动技能!K176</f>
        <v>20171:100:1:0</v>
      </c>
    </row>
    <row r="175" spans="1:5" x14ac:dyDescent="0.15">
      <c r="A175">
        <f>被动技能!G177</f>
        <v>200172</v>
      </c>
      <c r="B175" t="str">
        <f>被动技能!H177</f>
        <v>生命大</v>
      </c>
      <c r="C175" t="str">
        <f>被动技能!I177</f>
        <v>提升自身生命值1941</v>
      </c>
      <c r="D175">
        <f>VLOOKUP(被动技能!J177,对应表!R:S,2,FALSE)</f>
        <v>1</v>
      </c>
      <c r="E175" t="str">
        <f>被动技能!K177</f>
        <v>20172:100:1:0</v>
      </c>
    </row>
    <row r="176" spans="1:5" x14ac:dyDescent="0.15">
      <c r="A176">
        <f>被动技能!G178</f>
        <v>200173</v>
      </c>
      <c r="B176" t="str">
        <f>被动技能!H178</f>
        <v>生命大</v>
      </c>
      <c r="C176" t="str">
        <f>被动技能!I178</f>
        <v>提升自身生命值2390</v>
      </c>
      <c r="D176">
        <f>VLOOKUP(被动技能!J178,对应表!R:S,2,FALSE)</f>
        <v>1</v>
      </c>
      <c r="E176" t="str">
        <f>被动技能!K178</f>
        <v>20173:100:1:0</v>
      </c>
    </row>
    <row r="177" spans="1:5" x14ac:dyDescent="0.15">
      <c r="A177">
        <f>被动技能!G179</f>
        <v>200174</v>
      </c>
      <c r="B177" t="str">
        <f>被动技能!H179</f>
        <v>生命大</v>
      </c>
      <c r="C177" t="str">
        <f>被动技能!I179</f>
        <v>提升自身生命值2943</v>
      </c>
      <c r="D177">
        <f>VLOOKUP(被动技能!J179,对应表!R:S,2,FALSE)</f>
        <v>1</v>
      </c>
      <c r="E177" t="str">
        <f>被动技能!K179</f>
        <v>20174:100:1:0</v>
      </c>
    </row>
    <row r="178" spans="1:5" x14ac:dyDescent="0.15">
      <c r="A178">
        <f>被动技能!G180</f>
        <v>200175</v>
      </c>
      <c r="B178" t="str">
        <f>被动技能!H180</f>
        <v>生命大</v>
      </c>
      <c r="C178" t="str">
        <f>被动技能!I180</f>
        <v>提升自身生命值3624</v>
      </c>
      <c r="D178">
        <f>VLOOKUP(被动技能!J180,对应表!R:S,2,FALSE)</f>
        <v>1</v>
      </c>
      <c r="E178" t="str">
        <f>被动技能!K180</f>
        <v>20175:100:1:0</v>
      </c>
    </row>
    <row r="179" spans="1:5" x14ac:dyDescent="0.15">
      <c r="A179">
        <f>被动技能!G181</f>
        <v>200176</v>
      </c>
      <c r="B179" t="str">
        <f>被动技能!H181</f>
        <v>生命大</v>
      </c>
      <c r="C179" t="str">
        <f>被动技能!I181</f>
        <v>提升自身生命值4462</v>
      </c>
      <c r="D179">
        <f>VLOOKUP(被动技能!J181,对应表!R:S,2,FALSE)</f>
        <v>1</v>
      </c>
      <c r="E179" t="str">
        <f>被动技能!K181</f>
        <v>20176:100:1:0</v>
      </c>
    </row>
    <row r="180" spans="1:5" x14ac:dyDescent="0.15">
      <c r="A180">
        <f>被动技能!G182</f>
        <v>200177</v>
      </c>
      <c r="B180" t="str">
        <f>被动技能!H182</f>
        <v>生命大</v>
      </c>
      <c r="C180" t="str">
        <f>被动技能!I182</f>
        <v>提升自身生命值5494</v>
      </c>
      <c r="D180">
        <f>VLOOKUP(被动技能!J182,对应表!R:S,2,FALSE)</f>
        <v>1</v>
      </c>
      <c r="E180" t="str">
        <f>被动技能!K182</f>
        <v>20177:100:1:0</v>
      </c>
    </row>
    <row r="181" spans="1:5" x14ac:dyDescent="0.15">
      <c r="A181">
        <f>被动技能!G183</f>
        <v>200178</v>
      </c>
      <c r="B181" t="str">
        <f>被动技能!H183</f>
        <v>生命大</v>
      </c>
      <c r="C181" t="str">
        <f>被动技能!I183</f>
        <v>提升自身生命值6764</v>
      </c>
      <c r="D181">
        <f>VLOOKUP(被动技能!J183,对应表!R:S,2,FALSE)</f>
        <v>1</v>
      </c>
      <c r="E181" t="str">
        <f>被动技能!K183</f>
        <v>20178:100:1:0</v>
      </c>
    </row>
    <row r="182" spans="1:5" x14ac:dyDescent="0.15">
      <c r="A182">
        <f>被动技能!G184</f>
        <v>200179</v>
      </c>
      <c r="B182" t="str">
        <f>被动技能!H184</f>
        <v>生命大</v>
      </c>
      <c r="C182" t="str">
        <f>被动技能!I184</f>
        <v>提升自身生命值8329</v>
      </c>
      <c r="D182">
        <f>VLOOKUP(被动技能!J184,对应表!R:S,2,FALSE)</f>
        <v>1</v>
      </c>
      <c r="E182" t="str">
        <f>被动技能!K184</f>
        <v>20179:100:1:0</v>
      </c>
    </row>
    <row r="183" spans="1:5" x14ac:dyDescent="0.15">
      <c r="A183">
        <f>被动技能!G185</f>
        <v>200180</v>
      </c>
      <c r="B183" t="str">
        <f>被动技能!H185</f>
        <v>生命大</v>
      </c>
      <c r="C183" t="str">
        <f>被动技能!I185</f>
        <v>提升自身生命值10255</v>
      </c>
      <c r="D183">
        <f>VLOOKUP(被动技能!J185,对应表!R:S,2,FALSE)</f>
        <v>1</v>
      </c>
      <c r="E183" t="str">
        <f>被动技能!K185</f>
        <v>20180:100:1:0</v>
      </c>
    </row>
    <row r="184" spans="1:5" x14ac:dyDescent="0.15">
      <c r="A184">
        <f>被动技能!G186</f>
        <v>200181</v>
      </c>
      <c r="B184" t="str">
        <f>被动技能!H186</f>
        <v>急速</v>
      </c>
      <c r="C184" t="str">
        <f>被动技能!I186</f>
        <v>自身命中增加5,自身速度增加5%</v>
      </c>
      <c r="D184">
        <f>VLOOKUP(被动技能!J186,对应表!R:S,2,FALSE)</f>
        <v>1</v>
      </c>
      <c r="E184" t="str">
        <f>被动技能!K186</f>
        <v>20181:100:1:0</v>
      </c>
    </row>
    <row r="185" spans="1:5" x14ac:dyDescent="0.15">
      <c r="A185">
        <f>被动技能!G187</f>
        <v>200182</v>
      </c>
      <c r="B185" t="str">
        <f>被动技能!H187</f>
        <v>急速</v>
      </c>
      <c r="C185" t="str">
        <f>被动技能!I187</f>
        <v>自身命中增加6,自身速度增加5%</v>
      </c>
      <c r="D185">
        <f>VLOOKUP(被动技能!J187,对应表!R:S,2,FALSE)</f>
        <v>1</v>
      </c>
      <c r="E185" t="str">
        <f>被动技能!K187</f>
        <v>20182:100:1:0</v>
      </c>
    </row>
    <row r="186" spans="1:5" x14ac:dyDescent="0.15">
      <c r="A186">
        <f>被动技能!G188</f>
        <v>200183</v>
      </c>
      <c r="B186" t="str">
        <f>被动技能!H188</f>
        <v>急速</v>
      </c>
      <c r="C186" t="str">
        <f>被动技能!I188</f>
        <v>自身命中增加7,自身速度增加6%</v>
      </c>
      <c r="D186">
        <f>VLOOKUP(被动技能!J188,对应表!R:S,2,FALSE)</f>
        <v>1</v>
      </c>
      <c r="E186" t="str">
        <f>被动技能!K188</f>
        <v>20183:100:1:0</v>
      </c>
    </row>
    <row r="187" spans="1:5" x14ac:dyDescent="0.15">
      <c r="A187">
        <f>被动技能!G189</f>
        <v>200184</v>
      </c>
      <c r="B187" t="str">
        <f>被动技能!H189</f>
        <v>急速</v>
      </c>
      <c r="C187" t="str">
        <f>被动技能!I189</f>
        <v>自身命中增加8,自身速度增加6%</v>
      </c>
      <c r="D187">
        <f>VLOOKUP(被动技能!J189,对应表!R:S,2,FALSE)</f>
        <v>1</v>
      </c>
      <c r="E187" t="str">
        <f>被动技能!K189</f>
        <v>20184:100:1:0</v>
      </c>
    </row>
    <row r="188" spans="1:5" x14ac:dyDescent="0.15">
      <c r="A188">
        <f>被动技能!G190</f>
        <v>200185</v>
      </c>
      <c r="B188" t="str">
        <f>被动技能!H190</f>
        <v>急速</v>
      </c>
      <c r="C188" t="str">
        <f>被动技能!I190</f>
        <v>自身命中增加9,自身速度增加7%</v>
      </c>
      <c r="D188">
        <f>VLOOKUP(被动技能!J190,对应表!R:S,2,FALSE)</f>
        <v>1</v>
      </c>
      <c r="E188" t="str">
        <f>被动技能!K190</f>
        <v>20185:100:1:0</v>
      </c>
    </row>
    <row r="189" spans="1:5" x14ac:dyDescent="0.15">
      <c r="A189">
        <f>被动技能!G191</f>
        <v>200186</v>
      </c>
      <c r="B189" t="str">
        <f>被动技能!H191</f>
        <v>急速</v>
      </c>
      <c r="C189" t="str">
        <f>被动技能!I191</f>
        <v>自身命中增加10,自身速度增加7%</v>
      </c>
      <c r="D189">
        <f>VLOOKUP(被动技能!J191,对应表!R:S,2,FALSE)</f>
        <v>1</v>
      </c>
      <c r="E189" t="str">
        <f>被动技能!K191</f>
        <v>20186:100:1:0</v>
      </c>
    </row>
    <row r="190" spans="1:5" x14ac:dyDescent="0.15">
      <c r="A190">
        <f>被动技能!G192</f>
        <v>200187</v>
      </c>
      <c r="B190" t="str">
        <f>被动技能!H192</f>
        <v>急速</v>
      </c>
      <c r="C190" t="str">
        <f>被动技能!I192</f>
        <v>自身命中增加11,自身速度增加8%</v>
      </c>
      <c r="D190">
        <f>VLOOKUP(被动技能!J192,对应表!R:S,2,FALSE)</f>
        <v>1</v>
      </c>
      <c r="E190" t="str">
        <f>被动技能!K192</f>
        <v>20187:100:1:0</v>
      </c>
    </row>
    <row r="191" spans="1:5" x14ac:dyDescent="0.15">
      <c r="A191">
        <f>被动技能!G193</f>
        <v>200188</v>
      </c>
      <c r="B191" t="str">
        <f>被动技能!H193</f>
        <v>急速</v>
      </c>
      <c r="C191" t="str">
        <f>被动技能!I193</f>
        <v>自身命中增加12,自身速度增加8%</v>
      </c>
      <c r="D191">
        <f>VLOOKUP(被动技能!J193,对应表!R:S,2,FALSE)</f>
        <v>1</v>
      </c>
      <c r="E191" t="str">
        <f>被动技能!K193</f>
        <v>20188:100:1:0</v>
      </c>
    </row>
    <row r="192" spans="1:5" x14ac:dyDescent="0.15">
      <c r="A192">
        <f>被动技能!G194</f>
        <v>200189</v>
      </c>
      <c r="B192" t="str">
        <f>被动技能!H194</f>
        <v>急速</v>
      </c>
      <c r="C192" t="str">
        <f>被动技能!I194</f>
        <v>自身命中增加13,自身速度增加9%</v>
      </c>
      <c r="D192">
        <f>VLOOKUP(被动技能!J194,对应表!R:S,2,FALSE)</f>
        <v>1</v>
      </c>
      <c r="E192" t="str">
        <f>被动技能!K194</f>
        <v>20189:100:1:0</v>
      </c>
    </row>
    <row r="193" spans="1:5" x14ac:dyDescent="0.15">
      <c r="A193">
        <f>被动技能!G195</f>
        <v>200190</v>
      </c>
      <c r="B193" t="str">
        <f>被动技能!H195</f>
        <v>急速</v>
      </c>
      <c r="C193" t="str">
        <f>被动技能!I195</f>
        <v>自身命中增加14,自身速度增加9%</v>
      </c>
      <c r="D193">
        <f>VLOOKUP(被动技能!J195,对应表!R:S,2,FALSE)</f>
        <v>1</v>
      </c>
      <c r="E193" t="str">
        <f>被动技能!K195</f>
        <v>20190:100:1:0</v>
      </c>
    </row>
    <row r="194" spans="1:5" x14ac:dyDescent="0.15">
      <c r="A194">
        <f>被动技能!G196</f>
        <v>200191</v>
      </c>
      <c r="B194" t="str">
        <f>被动技能!H196</f>
        <v>急速</v>
      </c>
      <c r="C194" t="str">
        <f>被动技能!I196</f>
        <v>自身命中增加15,自身速度增加10%</v>
      </c>
      <c r="D194">
        <f>VLOOKUP(被动技能!J196,对应表!R:S,2,FALSE)</f>
        <v>1</v>
      </c>
      <c r="E194" t="str">
        <f>被动技能!K196</f>
        <v>20191:100:1:0</v>
      </c>
    </row>
    <row r="195" spans="1:5" x14ac:dyDescent="0.15">
      <c r="A195">
        <f>被动技能!G197</f>
        <v>200192</v>
      </c>
      <c r="B195" t="str">
        <f>被动技能!H197</f>
        <v>急速</v>
      </c>
      <c r="C195" t="str">
        <f>被动技能!I197</f>
        <v>自身命中增加16,自身速度增加10%</v>
      </c>
      <c r="D195">
        <f>VLOOKUP(被动技能!J197,对应表!R:S,2,FALSE)</f>
        <v>1</v>
      </c>
      <c r="E195" t="str">
        <f>被动技能!K197</f>
        <v>20192:100:1:0</v>
      </c>
    </row>
    <row r="196" spans="1:5" x14ac:dyDescent="0.15">
      <c r="A196">
        <f>被动技能!G198</f>
        <v>200193</v>
      </c>
      <c r="B196" t="str">
        <f>被动技能!H198</f>
        <v>急速</v>
      </c>
      <c r="C196" t="str">
        <f>被动技能!I198</f>
        <v>自身命中增加17,自身速度增加10%</v>
      </c>
      <c r="D196">
        <f>VLOOKUP(被动技能!J198,对应表!R:S,2,FALSE)</f>
        <v>1</v>
      </c>
      <c r="E196" t="str">
        <f>被动技能!K198</f>
        <v>20193:100:1:0</v>
      </c>
    </row>
    <row r="197" spans="1:5" x14ac:dyDescent="0.15">
      <c r="A197">
        <f>被动技能!G199</f>
        <v>200194</v>
      </c>
      <c r="B197" t="str">
        <f>被动技能!H199</f>
        <v>急速</v>
      </c>
      <c r="C197" t="str">
        <f>被动技能!I199</f>
        <v>自身命中增加18,自身速度增加10%</v>
      </c>
      <c r="D197">
        <f>VLOOKUP(被动技能!J199,对应表!R:S,2,FALSE)</f>
        <v>1</v>
      </c>
      <c r="E197" t="str">
        <f>被动技能!K199</f>
        <v>20194:100:1:0</v>
      </c>
    </row>
    <row r="198" spans="1:5" x14ac:dyDescent="0.15">
      <c r="A198">
        <f>被动技能!G200</f>
        <v>200195</v>
      </c>
      <c r="B198" t="str">
        <f>被动技能!H200</f>
        <v>急速</v>
      </c>
      <c r="C198" t="str">
        <f>被动技能!I200</f>
        <v>自身命中增加19,自身速度增加10%</v>
      </c>
      <c r="D198">
        <f>VLOOKUP(被动技能!J200,对应表!R:S,2,FALSE)</f>
        <v>1</v>
      </c>
      <c r="E198" t="str">
        <f>被动技能!K200</f>
        <v>20195:100:1:0</v>
      </c>
    </row>
    <row r="199" spans="1:5" x14ac:dyDescent="0.15">
      <c r="A199">
        <f>被动技能!G201</f>
        <v>200196</v>
      </c>
      <c r="B199" t="str">
        <f>被动技能!H201</f>
        <v>急速</v>
      </c>
      <c r="C199" t="str">
        <f>被动技能!I201</f>
        <v>自身命中增加20,自身速度增加10%</v>
      </c>
      <c r="D199">
        <f>VLOOKUP(被动技能!J201,对应表!R:S,2,FALSE)</f>
        <v>1</v>
      </c>
      <c r="E199" t="str">
        <f>被动技能!K201</f>
        <v>20196:100:1:0</v>
      </c>
    </row>
    <row r="200" spans="1:5" x14ac:dyDescent="0.15">
      <c r="A200">
        <f>被动技能!G202</f>
        <v>200197</v>
      </c>
      <c r="B200" t="str">
        <f>被动技能!H202</f>
        <v>急速</v>
      </c>
      <c r="C200" t="str">
        <f>被动技能!I202</f>
        <v>自身命中增加21,自身速度增加10%</v>
      </c>
      <c r="D200">
        <f>VLOOKUP(被动技能!J202,对应表!R:S,2,FALSE)</f>
        <v>1</v>
      </c>
      <c r="E200" t="str">
        <f>被动技能!K202</f>
        <v>20197:100:1:0</v>
      </c>
    </row>
    <row r="201" spans="1:5" x14ac:dyDescent="0.15">
      <c r="A201">
        <f>被动技能!G203</f>
        <v>200198</v>
      </c>
      <c r="B201" t="str">
        <f>被动技能!H203</f>
        <v>急速</v>
      </c>
      <c r="C201" t="str">
        <f>被动技能!I203</f>
        <v>自身命中增加22,自身速度增加10%</v>
      </c>
      <c r="D201">
        <f>VLOOKUP(被动技能!J203,对应表!R:S,2,FALSE)</f>
        <v>1</v>
      </c>
      <c r="E201" t="str">
        <f>被动技能!K203</f>
        <v>20198:100:1:0</v>
      </c>
    </row>
    <row r="202" spans="1:5" x14ac:dyDescent="0.15">
      <c r="A202">
        <f>被动技能!G204</f>
        <v>200199</v>
      </c>
      <c r="B202" t="str">
        <f>被动技能!H204</f>
        <v>急速</v>
      </c>
      <c r="C202" t="str">
        <f>被动技能!I204</f>
        <v>自身命中增加23,自身速度增加10%</v>
      </c>
      <c r="D202">
        <f>VLOOKUP(被动技能!J204,对应表!R:S,2,FALSE)</f>
        <v>1</v>
      </c>
      <c r="E202" t="str">
        <f>被动技能!K204</f>
        <v>20199:100:1:0</v>
      </c>
    </row>
    <row r="203" spans="1:5" x14ac:dyDescent="0.15">
      <c r="A203">
        <f>被动技能!G205</f>
        <v>200200</v>
      </c>
      <c r="B203" t="str">
        <f>被动技能!H205</f>
        <v>急速</v>
      </c>
      <c r="C203" t="str">
        <f>被动技能!I205</f>
        <v>自身命中增加24,自身速度增加10%</v>
      </c>
      <c r="D203">
        <f>VLOOKUP(被动技能!J205,对应表!R:S,2,FALSE)</f>
        <v>1</v>
      </c>
      <c r="E203" t="str">
        <f>被动技能!K205</f>
        <v>20200:100:1:0</v>
      </c>
    </row>
    <row r="204" spans="1:5" x14ac:dyDescent="0.15">
      <c r="A204">
        <f>被动技能!G206</f>
        <v>200201</v>
      </c>
      <c r="B204" t="str">
        <f>被动技能!H206</f>
        <v>暴伤</v>
      </c>
      <c r="C204" t="str">
        <f>被动技能!I206</f>
        <v>提升自身暴伤率20</v>
      </c>
      <c r="D204">
        <f>VLOOKUP(被动技能!J206,对应表!R:S,2,FALSE)</f>
        <v>1</v>
      </c>
      <c r="E204" t="str">
        <f>被动技能!K206</f>
        <v>20201:100:1:0</v>
      </c>
    </row>
    <row r="205" spans="1:5" x14ac:dyDescent="0.15">
      <c r="A205">
        <f>被动技能!G207</f>
        <v>200202</v>
      </c>
      <c r="B205" t="str">
        <f>被动技能!H207</f>
        <v>暴伤</v>
      </c>
      <c r="C205" t="str">
        <f>被动技能!I207</f>
        <v>提升自身暴伤率21</v>
      </c>
      <c r="D205">
        <f>VLOOKUP(被动技能!J207,对应表!R:S,2,FALSE)</f>
        <v>1</v>
      </c>
      <c r="E205" t="str">
        <f>被动技能!K207</f>
        <v>20202:100:1:0</v>
      </c>
    </row>
    <row r="206" spans="1:5" x14ac:dyDescent="0.15">
      <c r="A206">
        <f>被动技能!G208</f>
        <v>200203</v>
      </c>
      <c r="B206" t="str">
        <f>被动技能!H208</f>
        <v>暴伤</v>
      </c>
      <c r="C206" t="str">
        <f>被动技能!I208</f>
        <v>提升自身暴伤率22</v>
      </c>
      <c r="D206">
        <f>VLOOKUP(被动技能!J208,对应表!R:S,2,FALSE)</f>
        <v>1</v>
      </c>
      <c r="E206" t="str">
        <f>被动技能!K208</f>
        <v>20203:100:1:0</v>
      </c>
    </row>
    <row r="207" spans="1:5" x14ac:dyDescent="0.15">
      <c r="A207">
        <f>被动技能!G209</f>
        <v>200204</v>
      </c>
      <c r="B207" t="str">
        <f>被动技能!H209</f>
        <v>暴伤</v>
      </c>
      <c r="C207" t="str">
        <f>被动技能!I209</f>
        <v>提升自身暴伤率23</v>
      </c>
      <c r="D207">
        <f>VLOOKUP(被动技能!J209,对应表!R:S,2,FALSE)</f>
        <v>1</v>
      </c>
      <c r="E207" t="str">
        <f>被动技能!K209</f>
        <v>20204:100:1:0</v>
      </c>
    </row>
    <row r="208" spans="1:5" x14ac:dyDescent="0.15">
      <c r="A208">
        <f>被动技能!G210</f>
        <v>200205</v>
      </c>
      <c r="B208" t="str">
        <f>被动技能!H210</f>
        <v>暴伤</v>
      </c>
      <c r="C208" t="str">
        <f>被动技能!I210</f>
        <v>提升自身暴伤率24</v>
      </c>
      <c r="D208">
        <f>VLOOKUP(被动技能!J210,对应表!R:S,2,FALSE)</f>
        <v>1</v>
      </c>
      <c r="E208" t="str">
        <f>被动技能!K210</f>
        <v>20205:100:1:0</v>
      </c>
    </row>
    <row r="209" spans="1:5" x14ac:dyDescent="0.15">
      <c r="A209">
        <f>被动技能!G211</f>
        <v>200206</v>
      </c>
      <c r="B209" t="str">
        <f>被动技能!H211</f>
        <v>暴伤</v>
      </c>
      <c r="C209" t="str">
        <f>被动技能!I211</f>
        <v>提升自身暴伤率25</v>
      </c>
      <c r="D209">
        <f>VLOOKUP(被动技能!J211,对应表!R:S,2,FALSE)</f>
        <v>1</v>
      </c>
      <c r="E209" t="str">
        <f>被动技能!K211</f>
        <v>20206:100:1:0</v>
      </c>
    </row>
    <row r="210" spans="1:5" x14ac:dyDescent="0.15">
      <c r="A210">
        <f>被动技能!G212</f>
        <v>200207</v>
      </c>
      <c r="B210" t="str">
        <f>被动技能!H212</f>
        <v>暴伤</v>
      </c>
      <c r="C210" t="str">
        <f>被动技能!I212</f>
        <v>提升自身暴伤率26</v>
      </c>
      <c r="D210">
        <f>VLOOKUP(被动技能!J212,对应表!R:S,2,FALSE)</f>
        <v>1</v>
      </c>
      <c r="E210" t="str">
        <f>被动技能!K212</f>
        <v>20207:100:1:0</v>
      </c>
    </row>
    <row r="211" spans="1:5" x14ac:dyDescent="0.15">
      <c r="A211">
        <f>被动技能!G213</f>
        <v>200208</v>
      </c>
      <c r="B211" t="str">
        <f>被动技能!H213</f>
        <v>暴伤</v>
      </c>
      <c r="C211" t="str">
        <f>被动技能!I213</f>
        <v>提升自身暴伤率27</v>
      </c>
      <c r="D211">
        <f>VLOOKUP(被动技能!J213,对应表!R:S,2,FALSE)</f>
        <v>1</v>
      </c>
      <c r="E211" t="str">
        <f>被动技能!K213</f>
        <v>20208:100:1:0</v>
      </c>
    </row>
    <row r="212" spans="1:5" x14ac:dyDescent="0.15">
      <c r="A212">
        <f>被动技能!G214</f>
        <v>200209</v>
      </c>
      <c r="B212" t="str">
        <f>被动技能!H214</f>
        <v>暴伤</v>
      </c>
      <c r="C212" t="str">
        <f>被动技能!I214</f>
        <v>提升自身暴伤率28</v>
      </c>
      <c r="D212">
        <f>VLOOKUP(被动技能!J214,对应表!R:S,2,FALSE)</f>
        <v>1</v>
      </c>
      <c r="E212" t="str">
        <f>被动技能!K214</f>
        <v>20209:100:1:0</v>
      </c>
    </row>
    <row r="213" spans="1:5" x14ac:dyDescent="0.15">
      <c r="A213">
        <f>被动技能!G215</f>
        <v>200210</v>
      </c>
      <c r="B213" t="str">
        <f>被动技能!H215</f>
        <v>暴伤</v>
      </c>
      <c r="C213" t="str">
        <f>被动技能!I215</f>
        <v>提升自身暴伤率29</v>
      </c>
      <c r="D213">
        <f>VLOOKUP(被动技能!J215,对应表!R:S,2,FALSE)</f>
        <v>1</v>
      </c>
      <c r="E213" t="str">
        <f>被动技能!K215</f>
        <v>20210:100:1:0</v>
      </c>
    </row>
    <row r="214" spans="1:5" x14ac:dyDescent="0.15">
      <c r="A214">
        <f>被动技能!G216</f>
        <v>200211</v>
      </c>
      <c r="B214" t="str">
        <f>被动技能!H216</f>
        <v>暴伤</v>
      </c>
      <c r="C214" t="str">
        <f>被动技能!I216</f>
        <v>提升自身暴伤率30</v>
      </c>
      <c r="D214">
        <f>VLOOKUP(被动技能!J216,对应表!R:S,2,FALSE)</f>
        <v>1</v>
      </c>
      <c r="E214" t="str">
        <f>被动技能!K216</f>
        <v>20211:100:1:0</v>
      </c>
    </row>
    <row r="215" spans="1:5" x14ac:dyDescent="0.15">
      <c r="A215">
        <f>被动技能!G217</f>
        <v>200212</v>
      </c>
      <c r="B215" t="str">
        <f>被动技能!H217</f>
        <v>暴伤</v>
      </c>
      <c r="C215" t="str">
        <f>被动技能!I217</f>
        <v>提升自身暴伤率31</v>
      </c>
      <c r="D215">
        <f>VLOOKUP(被动技能!J217,对应表!R:S,2,FALSE)</f>
        <v>1</v>
      </c>
      <c r="E215" t="str">
        <f>被动技能!K217</f>
        <v>20212:100:1:0</v>
      </c>
    </row>
    <row r="216" spans="1:5" x14ac:dyDescent="0.15">
      <c r="A216">
        <f>被动技能!G218</f>
        <v>200213</v>
      </c>
      <c r="B216" t="str">
        <f>被动技能!H218</f>
        <v>暴伤</v>
      </c>
      <c r="C216" t="str">
        <f>被动技能!I218</f>
        <v>提升自身暴伤率32</v>
      </c>
      <c r="D216">
        <f>VLOOKUP(被动技能!J218,对应表!R:S,2,FALSE)</f>
        <v>1</v>
      </c>
      <c r="E216" t="str">
        <f>被动技能!K218</f>
        <v>20213:100:1:0</v>
      </c>
    </row>
    <row r="217" spans="1:5" x14ac:dyDescent="0.15">
      <c r="A217">
        <f>被动技能!G219</f>
        <v>200214</v>
      </c>
      <c r="B217" t="str">
        <f>被动技能!H219</f>
        <v>暴伤</v>
      </c>
      <c r="C217" t="str">
        <f>被动技能!I219</f>
        <v>提升自身暴伤率33</v>
      </c>
      <c r="D217">
        <f>VLOOKUP(被动技能!J219,对应表!R:S,2,FALSE)</f>
        <v>1</v>
      </c>
      <c r="E217" t="str">
        <f>被动技能!K219</f>
        <v>20214:100:1:0</v>
      </c>
    </row>
    <row r="218" spans="1:5" x14ac:dyDescent="0.15">
      <c r="A218">
        <f>被动技能!G220</f>
        <v>200215</v>
      </c>
      <c r="B218" t="str">
        <f>被动技能!H220</f>
        <v>暴伤</v>
      </c>
      <c r="C218" t="str">
        <f>被动技能!I220</f>
        <v>提升自身暴伤率34</v>
      </c>
      <c r="D218">
        <f>VLOOKUP(被动技能!J220,对应表!R:S,2,FALSE)</f>
        <v>1</v>
      </c>
      <c r="E218" t="str">
        <f>被动技能!K220</f>
        <v>20215:100:1:0</v>
      </c>
    </row>
    <row r="219" spans="1:5" x14ac:dyDescent="0.15">
      <c r="A219">
        <f>被动技能!G221</f>
        <v>200216</v>
      </c>
      <c r="B219" t="str">
        <f>被动技能!H221</f>
        <v>暴伤</v>
      </c>
      <c r="C219" t="str">
        <f>被动技能!I221</f>
        <v>提升自身暴伤率35</v>
      </c>
      <c r="D219">
        <f>VLOOKUP(被动技能!J221,对应表!R:S,2,FALSE)</f>
        <v>1</v>
      </c>
      <c r="E219" t="str">
        <f>被动技能!K221</f>
        <v>20216:100:1:0</v>
      </c>
    </row>
    <row r="220" spans="1:5" x14ac:dyDescent="0.15">
      <c r="A220">
        <f>被动技能!G222</f>
        <v>200217</v>
      </c>
      <c r="B220" t="str">
        <f>被动技能!H222</f>
        <v>暴伤</v>
      </c>
      <c r="C220" t="str">
        <f>被动技能!I222</f>
        <v>提升自身暴伤率36</v>
      </c>
      <c r="D220">
        <f>VLOOKUP(被动技能!J222,对应表!R:S,2,FALSE)</f>
        <v>1</v>
      </c>
      <c r="E220" t="str">
        <f>被动技能!K222</f>
        <v>20217:100:1:0</v>
      </c>
    </row>
    <row r="221" spans="1:5" x14ac:dyDescent="0.15">
      <c r="A221">
        <f>被动技能!G223</f>
        <v>200218</v>
      </c>
      <c r="B221" t="str">
        <f>被动技能!H223</f>
        <v>暴伤</v>
      </c>
      <c r="C221" t="str">
        <f>被动技能!I223</f>
        <v>提升自身暴伤率37</v>
      </c>
      <c r="D221">
        <f>VLOOKUP(被动技能!J223,对应表!R:S,2,FALSE)</f>
        <v>1</v>
      </c>
      <c r="E221" t="str">
        <f>被动技能!K223</f>
        <v>20218:100:1:0</v>
      </c>
    </row>
    <row r="222" spans="1:5" x14ac:dyDescent="0.15">
      <c r="A222">
        <f>被动技能!G224</f>
        <v>200219</v>
      </c>
      <c r="B222" t="str">
        <f>被动技能!H224</f>
        <v>暴伤</v>
      </c>
      <c r="C222" t="str">
        <f>被动技能!I224</f>
        <v>提升自身暴伤率38</v>
      </c>
      <c r="D222">
        <f>VLOOKUP(被动技能!J224,对应表!R:S,2,FALSE)</f>
        <v>1</v>
      </c>
      <c r="E222" t="str">
        <f>被动技能!K224</f>
        <v>20219:100:1:0</v>
      </c>
    </row>
    <row r="223" spans="1:5" x14ac:dyDescent="0.15">
      <c r="A223">
        <f>被动技能!G225</f>
        <v>200220</v>
      </c>
      <c r="B223" t="str">
        <f>被动技能!H225</f>
        <v>暴伤</v>
      </c>
      <c r="C223" t="str">
        <f>被动技能!I225</f>
        <v>提升自身暴伤率39</v>
      </c>
      <c r="D223">
        <f>VLOOKUP(被动技能!J225,对应表!R:S,2,FALSE)</f>
        <v>1</v>
      </c>
      <c r="E223" t="str">
        <f>被动技能!K225</f>
        <v>20220:100:1:0</v>
      </c>
    </row>
    <row r="224" spans="1:5" x14ac:dyDescent="0.15">
      <c r="A224">
        <f>被动技能!G226</f>
        <v>200221</v>
      </c>
      <c r="B224" t="str">
        <f>被动技能!H226</f>
        <v>致命</v>
      </c>
      <c r="C224" t="str">
        <f>被动技能!I226</f>
        <v>提升自身暴击率5%,爆伤率10%</v>
      </c>
      <c r="D224">
        <f>VLOOKUP(被动技能!J226,对应表!R:S,2,FALSE)</f>
        <v>1</v>
      </c>
      <c r="E224" t="str">
        <f>被动技能!K226</f>
        <v>20221:100:1:0</v>
      </c>
    </row>
    <row r="225" spans="1:5" x14ac:dyDescent="0.15">
      <c r="A225">
        <f>被动技能!G227</f>
        <v>200222</v>
      </c>
      <c r="B225" t="str">
        <f>被动技能!H227</f>
        <v>致命</v>
      </c>
      <c r="C225" t="str">
        <f>被动技能!I227</f>
        <v>提升自身暴击率6%,爆伤率11%</v>
      </c>
      <c r="D225">
        <f>VLOOKUP(被动技能!J227,对应表!R:S,2,FALSE)</f>
        <v>1</v>
      </c>
      <c r="E225" t="str">
        <f>被动技能!K227</f>
        <v>20222:100:1:0</v>
      </c>
    </row>
    <row r="226" spans="1:5" x14ac:dyDescent="0.15">
      <c r="A226">
        <f>被动技能!G228</f>
        <v>200223</v>
      </c>
      <c r="B226" t="str">
        <f>被动技能!H228</f>
        <v>致命</v>
      </c>
      <c r="C226" t="str">
        <f>被动技能!I228</f>
        <v>提升自身暴击率7%,爆伤率12%</v>
      </c>
      <c r="D226">
        <f>VLOOKUP(被动技能!J228,对应表!R:S,2,FALSE)</f>
        <v>1</v>
      </c>
      <c r="E226" t="str">
        <f>被动技能!K228</f>
        <v>20223:100:1:0</v>
      </c>
    </row>
    <row r="227" spans="1:5" x14ac:dyDescent="0.15">
      <c r="A227">
        <f>被动技能!G229</f>
        <v>200224</v>
      </c>
      <c r="B227" t="str">
        <f>被动技能!H229</f>
        <v>致命</v>
      </c>
      <c r="C227" t="str">
        <f>被动技能!I229</f>
        <v>提升自身暴击率8%,爆伤率13%</v>
      </c>
      <c r="D227">
        <f>VLOOKUP(被动技能!J229,对应表!R:S,2,FALSE)</f>
        <v>1</v>
      </c>
      <c r="E227" t="str">
        <f>被动技能!K229</f>
        <v>20224:100:1:0</v>
      </c>
    </row>
    <row r="228" spans="1:5" x14ac:dyDescent="0.15">
      <c r="A228">
        <f>被动技能!G230</f>
        <v>200225</v>
      </c>
      <c r="B228" t="str">
        <f>被动技能!H230</f>
        <v>致命</v>
      </c>
      <c r="C228" t="str">
        <f>被动技能!I230</f>
        <v>提升自身暴击率9%,爆伤率14%</v>
      </c>
      <c r="D228">
        <f>VLOOKUP(被动技能!J230,对应表!R:S,2,FALSE)</f>
        <v>1</v>
      </c>
      <c r="E228" t="str">
        <f>被动技能!K230</f>
        <v>20225:100:1:0</v>
      </c>
    </row>
    <row r="229" spans="1:5" x14ac:dyDescent="0.15">
      <c r="A229">
        <f>被动技能!G231</f>
        <v>200226</v>
      </c>
      <c r="B229" t="str">
        <f>被动技能!H231</f>
        <v>致命</v>
      </c>
      <c r="C229" t="str">
        <f>被动技能!I231</f>
        <v>提升自身暴击率10%,爆伤率15%</v>
      </c>
      <c r="D229">
        <f>VLOOKUP(被动技能!J231,对应表!R:S,2,FALSE)</f>
        <v>1</v>
      </c>
      <c r="E229" t="str">
        <f>被动技能!K231</f>
        <v>20226:100:1:0</v>
      </c>
    </row>
    <row r="230" spans="1:5" x14ac:dyDescent="0.15">
      <c r="A230">
        <f>被动技能!G232</f>
        <v>200227</v>
      </c>
      <c r="B230" t="str">
        <f>被动技能!H232</f>
        <v>致命</v>
      </c>
      <c r="C230" t="str">
        <f>被动技能!I232</f>
        <v>提升自身暴击率11%,爆伤率16%</v>
      </c>
      <c r="D230">
        <f>VLOOKUP(被动技能!J232,对应表!R:S,2,FALSE)</f>
        <v>1</v>
      </c>
      <c r="E230" t="str">
        <f>被动技能!K232</f>
        <v>20227:100:1:0</v>
      </c>
    </row>
    <row r="231" spans="1:5" x14ac:dyDescent="0.15">
      <c r="A231">
        <f>被动技能!G233</f>
        <v>200228</v>
      </c>
      <c r="B231" t="str">
        <f>被动技能!H233</f>
        <v>致命</v>
      </c>
      <c r="C231" t="str">
        <f>被动技能!I233</f>
        <v>提升自身暴击率12%,爆伤率17%</v>
      </c>
      <c r="D231">
        <f>VLOOKUP(被动技能!J233,对应表!R:S,2,FALSE)</f>
        <v>1</v>
      </c>
      <c r="E231" t="str">
        <f>被动技能!K233</f>
        <v>20228:100:1:0</v>
      </c>
    </row>
    <row r="232" spans="1:5" x14ac:dyDescent="0.15">
      <c r="A232">
        <f>被动技能!G234</f>
        <v>200229</v>
      </c>
      <c r="B232" t="str">
        <f>被动技能!H234</f>
        <v>致命</v>
      </c>
      <c r="C232" t="str">
        <f>被动技能!I234</f>
        <v>提升自身暴击率13%,爆伤率18%</v>
      </c>
      <c r="D232">
        <f>VLOOKUP(被动技能!J234,对应表!R:S,2,FALSE)</f>
        <v>1</v>
      </c>
      <c r="E232" t="str">
        <f>被动技能!K234</f>
        <v>20229:100:1:0</v>
      </c>
    </row>
    <row r="233" spans="1:5" x14ac:dyDescent="0.15">
      <c r="A233">
        <f>被动技能!G235</f>
        <v>200230</v>
      </c>
      <c r="B233" t="str">
        <f>被动技能!H235</f>
        <v>致命</v>
      </c>
      <c r="C233" t="str">
        <f>被动技能!I235</f>
        <v>提升自身暴击率14%,爆伤率19%</v>
      </c>
      <c r="D233">
        <f>VLOOKUP(被动技能!J235,对应表!R:S,2,FALSE)</f>
        <v>1</v>
      </c>
      <c r="E233" t="str">
        <f>被动技能!K235</f>
        <v>20230:100:1:0</v>
      </c>
    </row>
    <row r="234" spans="1:5" x14ac:dyDescent="0.15">
      <c r="A234">
        <f>被动技能!G236</f>
        <v>200231</v>
      </c>
      <c r="B234" t="str">
        <f>被动技能!H236</f>
        <v>致命</v>
      </c>
      <c r="C234" t="str">
        <f>被动技能!I236</f>
        <v>提升自身暴击率15%,爆伤率20%</v>
      </c>
      <c r="D234">
        <f>VLOOKUP(被动技能!J236,对应表!R:S,2,FALSE)</f>
        <v>1</v>
      </c>
      <c r="E234" t="str">
        <f>被动技能!K236</f>
        <v>20231:100:1:0</v>
      </c>
    </row>
    <row r="235" spans="1:5" x14ac:dyDescent="0.15">
      <c r="A235">
        <f>被动技能!G237</f>
        <v>200232</v>
      </c>
      <c r="B235" t="str">
        <f>被动技能!H237</f>
        <v>致命</v>
      </c>
      <c r="C235" t="str">
        <f>被动技能!I237</f>
        <v>提升自身暴击率16%,爆伤率21%</v>
      </c>
      <c r="D235">
        <f>VLOOKUP(被动技能!J237,对应表!R:S,2,FALSE)</f>
        <v>1</v>
      </c>
      <c r="E235" t="str">
        <f>被动技能!K237</f>
        <v>20232:100:1:0</v>
      </c>
    </row>
    <row r="236" spans="1:5" x14ac:dyDescent="0.15">
      <c r="A236">
        <f>被动技能!G238</f>
        <v>200233</v>
      </c>
      <c r="B236" t="str">
        <f>被动技能!H238</f>
        <v>致命</v>
      </c>
      <c r="C236" t="str">
        <f>被动技能!I238</f>
        <v>提升自身暴击率17%,爆伤率22%</v>
      </c>
      <c r="D236">
        <f>VLOOKUP(被动技能!J238,对应表!R:S,2,FALSE)</f>
        <v>1</v>
      </c>
      <c r="E236" t="str">
        <f>被动技能!K238</f>
        <v>20233:100:1:0</v>
      </c>
    </row>
    <row r="237" spans="1:5" x14ac:dyDescent="0.15">
      <c r="A237">
        <f>被动技能!G239</f>
        <v>200234</v>
      </c>
      <c r="B237" t="str">
        <f>被动技能!H239</f>
        <v>致命</v>
      </c>
      <c r="C237" t="str">
        <f>被动技能!I239</f>
        <v>提升自身暴击率18%,爆伤率23%</v>
      </c>
      <c r="D237">
        <f>VLOOKUP(被动技能!J239,对应表!R:S,2,FALSE)</f>
        <v>1</v>
      </c>
      <c r="E237" t="str">
        <f>被动技能!K239</f>
        <v>20234:100:1:0</v>
      </c>
    </row>
    <row r="238" spans="1:5" x14ac:dyDescent="0.15">
      <c r="A238">
        <f>被动技能!G240</f>
        <v>200235</v>
      </c>
      <c r="B238" t="str">
        <f>被动技能!H240</f>
        <v>致命</v>
      </c>
      <c r="C238" t="str">
        <f>被动技能!I240</f>
        <v>提升自身暴击率19%,爆伤率24%</v>
      </c>
      <c r="D238">
        <f>VLOOKUP(被动技能!J240,对应表!R:S,2,FALSE)</f>
        <v>1</v>
      </c>
      <c r="E238" t="str">
        <f>被动技能!K240</f>
        <v>20235:100:1:0</v>
      </c>
    </row>
    <row r="239" spans="1:5" x14ac:dyDescent="0.15">
      <c r="A239">
        <f>被动技能!G241</f>
        <v>200236</v>
      </c>
      <c r="B239" t="str">
        <f>被动技能!H241</f>
        <v>致命</v>
      </c>
      <c r="C239" t="str">
        <f>被动技能!I241</f>
        <v>提升自身暴击率20%,爆伤率25%</v>
      </c>
      <c r="D239">
        <f>VLOOKUP(被动技能!J241,对应表!R:S,2,FALSE)</f>
        <v>1</v>
      </c>
      <c r="E239" t="str">
        <f>被动技能!K241</f>
        <v>20236:100:1:0</v>
      </c>
    </row>
    <row r="240" spans="1:5" x14ac:dyDescent="0.15">
      <c r="A240">
        <f>被动技能!G242</f>
        <v>200237</v>
      </c>
      <c r="B240" t="str">
        <f>被动技能!H242</f>
        <v>致命</v>
      </c>
      <c r="C240" t="str">
        <f>被动技能!I242</f>
        <v>提升自身暴击率21%,爆伤率26%</v>
      </c>
      <c r="D240">
        <f>VLOOKUP(被动技能!J242,对应表!R:S,2,FALSE)</f>
        <v>1</v>
      </c>
      <c r="E240" t="str">
        <f>被动技能!K242</f>
        <v>20237:100:1:0</v>
      </c>
    </row>
    <row r="241" spans="1:5" x14ac:dyDescent="0.15">
      <c r="A241">
        <f>被动技能!G243</f>
        <v>200238</v>
      </c>
      <c r="B241" t="str">
        <f>被动技能!H243</f>
        <v>致命</v>
      </c>
      <c r="C241" t="str">
        <f>被动技能!I243</f>
        <v>提升自身暴击率22%,爆伤率27%</v>
      </c>
      <c r="D241">
        <f>VLOOKUP(被动技能!J243,对应表!R:S,2,FALSE)</f>
        <v>1</v>
      </c>
      <c r="E241" t="str">
        <f>被动技能!K243</f>
        <v>20238:100:1:0</v>
      </c>
    </row>
    <row r="242" spans="1:5" x14ac:dyDescent="0.15">
      <c r="A242">
        <f>被动技能!G244</f>
        <v>200239</v>
      </c>
      <c r="B242" t="str">
        <f>被动技能!H244</f>
        <v>致命</v>
      </c>
      <c r="C242" t="str">
        <f>被动技能!I244</f>
        <v>提升自身暴击率23%,爆伤率28%</v>
      </c>
      <c r="D242">
        <f>VLOOKUP(被动技能!J244,对应表!R:S,2,FALSE)</f>
        <v>1</v>
      </c>
      <c r="E242" t="str">
        <f>被动技能!K244</f>
        <v>20239:100:1:0</v>
      </c>
    </row>
    <row r="243" spans="1:5" x14ac:dyDescent="0.15">
      <c r="A243">
        <f>被动技能!G245</f>
        <v>200240</v>
      </c>
      <c r="B243" t="str">
        <f>被动技能!H245</f>
        <v>致命</v>
      </c>
      <c r="C243" t="str">
        <f>被动技能!I245</f>
        <v>提升自身暴击率24%,爆伤率29%</v>
      </c>
      <c r="D243">
        <f>VLOOKUP(被动技能!J245,对应表!R:S,2,FALSE)</f>
        <v>1</v>
      </c>
      <c r="E243" t="str">
        <f>被动技能!K245</f>
        <v>20240:100:1:0</v>
      </c>
    </row>
    <row r="244" spans="1:5" x14ac:dyDescent="0.15">
      <c r="A244">
        <f>被动技能!G246</f>
        <v>200241</v>
      </c>
      <c r="B244" t="str">
        <f>被动技能!H246</f>
        <v>冷静</v>
      </c>
      <c r="C244" t="str">
        <f>被动技能!I246</f>
        <v>提升自身命中率5%,攻击力5%</v>
      </c>
      <c r="D244">
        <f>VLOOKUP(被动技能!J246,对应表!R:S,2,FALSE)</f>
        <v>1</v>
      </c>
      <c r="E244" t="str">
        <f>被动技能!K246</f>
        <v>20241:100:1:0</v>
      </c>
    </row>
    <row r="245" spans="1:5" x14ac:dyDescent="0.15">
      <c r="A245">
        <f>被动技能!G247</f>
        <v>200242</v>
      </c>
      <c r="B245" t="str">
        <f>被动技能!H247</f>
        <v>冷静</v>
      </c>
      <c r="C245" t="str">
        <f>被动技能!I247</f>
        <v>提升自身命中率6%,攻击力5%</v>
      </c>
      <c r="D245">
        <f>VLOOKUP(被动技能!J247,对应表!R:S,2,FALSE)</f>
        <v>1</v>
      </c>
      <c r="E245" t="str">
        <f>被动技能!K247</f>
        <v>20242:100:1:0</v>
      </c>
    </row>
    <row r="246" spans="1:5" x14ac:dyDescent="0.15">
      <c r="A246">
        <f>被动技能!G248</f>
        <v>200243</v>
      </c>
      <c r="B246" t="str">
        <f>被动技能!H248</f>
        <v>冷静</v>
      </c>
      <c r="C246" t="str">
        <f>被动技能!I248</f>
        <v>提升自身命中率7%,攻击力6%</v>
      </c>
      <c r="D246">
        <f>VLOOKUP(被动技能!J248,对应表!R:S,2,FALSE)</f>
        <v>1</v>
      </c>
      <c r="E246" t="str">
        <f>被动技能!K248</f>
        <v>20243:100:1:0</v>
      </c>
    </row>
    <row r="247" spans="1:5" x14ac:dyDescent="0.15">
      <c r="A247">
        <f>被动技能!G249</f>
        <v>200244</v>
      </c>
      <c r="B247" t="str">
        <f>被动技能!H249</f>
        <v>冷静</v>
      </c>
      <c r="C247" t="str">
        <f>被动技能!I249</f>
        <v>提升自身命中率8%,攻击力6%</v>
      </c>
      <c r="D247">
        <f>VLOOKUP(被动技能!J249,对应表!R:S,2,FALSE)</f>
        <v>1</v>
      </c>
      <c r="E247" t="str">
        <f>被动技能!K249</f>
        <v>20244:100:1:0</v>
      </c>
    </row>
    <row r="248" spans="1:5" x14ac:dyDescent="0.15">
      <c r="A248">
        <f>被动技能!G250</f>
        <v>200245</v>
      </c>
      <c r="B248" t="str">
        <f>被动技能!H250</f>
        <v>冷静</v>
      </c>
      <c r="C248" t="str">
        <f>被动技能!I250</f>
        <v>提升自身命中率9%,攻击力7%</v>
      </c>
      <c r="D248">
        <f>VLOOKUP(被动技能!J250,对应表!R:S,2,FALSE)</f>
        <v>1</v>
      </c>
      <c r="E248" t="str">
        <f>被动技能!K250</f>
        <v>20245:100:1:0</v>
      </c>
    </row>
    <row r="249" spans="1:5" x14ac:dyDescent="0.15">
      <c r="A249">
        <f>被动技能!G251</f>
        <v>200246</v>
      </c>
      <c r="B249" t="str">
        <f>被动技能!H251</f>
        <v>冷静</v>
      </c>
      <c r="C249" t="str">
        <f>被动技能!I251</f>
        <v>提升自身命中率10%,攻击力7%</v>
      </c>
      <c r="D249">
        <f>VLOOKUP(被动技能!J251,对应表!R:S,2,FALSE)</f>
        <v>1</v>
      </c>
      <c r="E249" t="str">
        <f>被动技能!K251</f>
        <v>20246:100:1:0</v>
      </c>
    </row>
    <row r="250" spans="1:5" x14ac:dyDescent="0.15">
      <c r="A250">
        <f>被动技能!G252</f>
        <v>200247</v>
      </c>
      <c r="B250" t="str">
        <f>被动技能!H252</f>
        <v>冷静</v>
      </c>
      <c r="C250" t="str">
        <f>被动技能!I252</f>
        <v>提升自身命中率11%,攻击力8%</v>
      </c>
      <c r="D250">
        <f>VLOOKUP(被动技能!J252,对应表!R:S,2,FALSE)</f>
        <v>1</v>
      </c>
      <c r="E250" t="str">
        <f>被动技能!K252</f>
        <v>20247:100:1:0</v>
      </c>
    </row>
    <row r="251" spans="1:5" x14ac:dyDescent="0.15">
      <c r="A251">
        <f>被动技能!G253</f>
        <v>200248</v>
      </c>
      <c r="B251" t="str">
        <f>被动技能!H253</f>
        <v>冷静</v>
      </c>
      <c r="C251" t="str">
        <f>被动技能!I253</f>
        <v>提升自身命中率12%,攻击力8%</v>
      </c>
      <c r="D251">
        <f>VLOOKUP(被动技能!J253,对应表!R:S,2,FALSE)</f>
        <v>1</v>
      </c>
      <c r="E251" t="str">
        <f>被动技能!K253</f>
        <v>20248:100:1:0</v>
      </c>
    </row>
    <row r="252" spans="1:5" x14ac:dyDescent="0.15">
      <c r="A252">
        <f>被动技能!G254</f>
        <v>200249</v>
      </c>
      <c r="B252" t="str">
        <f>被动技能!H254</f>
        <v>冷静</v>
      </c>
      <c r="C252" t="str">
        <f>被动技能!I254</f>
        <v>提升自身命中率13%,攻击力9%</v>
      </c>
      <c r="D252">
        <f>VLOOKUP(被动技能!J254,对应表!R:S,2,FALSE)</f>
        <v>1</v>
      </c>
      <c r="E252" t="str">
        <f>被动技能!K254</f>
        <v>20249:100:1:0</v>
      </c>
    </row>
    <row r="253" spans="1:5" x14ac:dyDescent="0.15">
      <c r="A253">
        <f>被动技能!G255</f>
        <v>200250</v>
      </c>
      <c r="B253" t="str">
        <f>被动技能!H255</f>
        <v>冷静</v>
      </c>
      <c r="C253" t="str">
        <f>被动技能!I255</f>
        <v>提升自身命中率14%,攻击力9%</v>
      </c>
      <c r="D253">
        <f>VLOOKUP(被动技能!J255,对应表!R:S,2,FALSE)</f>
        <v>1</v>
      </c>
      <c r="E253" t="str">
        <f>被动技能!K255</f>
        <v>20250:100:1:0</v>
      </c>
    </row>
    <row r="254" spans="1:5" x14ac:dyDescent="0.15">
      <c r="A254">
        <f>被动技能!G256</f>
        <v>200251</v>
      </c>
      <c r="B254" t="str">
        <f>被动技能!H256</f>
        <v>冷静</v>
      </c>
      <c r="C254" t="str">
        <f>被动技能!I256</f>
        <v>提升自身命中率15%,攻击力10%</v>
      </c>
      <c r="D254">
        <f>VLOOKUP(被动技能!J256,对应表!R:S,2,FALSE)</f>
        <v>1</v>
      </c>
      <c r="E254" t="str">
        <f>被动技能!K256</f>
        <v>20251:100:1:0</v>
      </c>
    </row>
    <row r="255" spans="1:5" x14ac:dyDescent="0.15">
      <c r="A255">
        <f>被动技能!G257</f>
        <v>200252</v>
      </c>
      <c r="B255" t="str">
        <f>被动技能!H257</f>
        <v>冷静</v>
      </c>
      <c r="C255" t="str">
        <f>被动技能!I257</f>
        <v>提升自身命中率16%,攻击力10%</v>
      </c>
      <c r="D255">
        <f>VLOOKUP(被动技能!J257,对应表!R:S,2,FALSE)</f>
        <v>1</v>
      </c>
      <c r="E255" t="str">
        <f>被动技能!K257</f>
        <v>20252:100:1:0</v>
      </c>
    </row>
    <row r="256" spans="1:5" x14ac:dyDescent="0.15">
      <c r="A256">
        <f>被动技能!G258</f>
        <v>200253</v>
      </c>
      <c r="B256" t="str">
        <f>被动技能!H258</f>
        <v>冷静</v>
      </c>
      <c r="C256" t="str">
        <f>被动技能!I258</f>
        <v>提升自身命中率17%,攻击力10%</v>
      </c>
      <c r="D256">
        <f>VLOOKUP(被动技能!J258,对应表!R:S,2,FALSE)</f>
        <v>1</v>
      </c>
      <c r="E256" t="str">
        <f>被动技能!K258</f>
        <v>20253:100:1:0</v>
      </c>
    </row>
    <row r="257" spans="1:5" x14ac:dyDescent="0.15">
      <c r="A257">
        <f>被动技能!G259</f>
        <v>200254</v>
      </c>
      <c r="B257" t="str">
        <f>被动技能!H259</f>
        <v>冷静</v>
      </c>
      <c r="C257" t="str">
        <f>被动技能!I259</f>
        <v>提升自身命中率18%,攻击力10%</v>
      </c>
      <c r="D257">
        <f>VLOOKUP(被动技能!J259,对应表!R:S,2,FALSE)</f>
        <v>1</v>
      </c>
      <c r="E257" t="str">
        <f>被动技能!K259</f>
        <v>20254:100:1:0</v>
      </c>
    </row>
    <row r="258" spans="1:5" x14ac:dyDescent="0.15">
      <c r="A258">
        <f>被动技能!G260</f>
        <v>200255</v>
      </c>
      <c r="B258" t="str">
        <f>被动技能!H260</f>
        <v>冷静</v>
      </c>
      <c r="C258" t="str">
        <f>被动技能!I260</f>
        <v>提升自身命中率19%,攻击力10%</v>
      </c>
      <c r="D258">
        <f>VLOOKUP(被动技能!J260,对应表!R:S,2,FALSE)</f>
        <v>1</v>
      </c>
      <c r="E258" t="str">
        <f>被动技能!K260</f>
        <v>20255:100:1:0</v>
      </c>
    </row>
    <row r="259" spans="1:5" x14ac:dyDescent="0.15">
      <c r="A259">
        <f>被动技能!G261</f>
        <v>200256</v>
      </c>
      <c r="B259" t="str">
        <f>被动技能!H261</f>
        <v>冷静</v>
      </c>
      <c r="C259" t="str">
        <f>被动技能!I261</f>
        <v>提升自身命中率20%,攻击力10%</v>
      </c>
      <c r="D259">
        <f>VLOOKUP(被动技能!J261,对应表!R:S,2,FALSE)</f>
        <v>1</v>
      </c>
      <c r="E259" t="str">
        <f>被动技能!K261</f>
        <v>20256:100:1:0</v>
      </c>
    </row>
    <row r="260" spans="1:5" x14ac:dyDescent="0.15">
      <c r="A260">
        <f>被动技能!G262</f>
        <v>200257</v>
      </c>
      <c r="B260" t="str">
        <f>被动技能!H262</f>
        <v>冷静</v>
      </c>
      <c r="C260" t="str">
        <f>被动技能!I262</f>
        <v>提升自身命中率21%,攻击力10%</v>
      </c>
      <c r="D260">
        <f>VLOOKUP(被动技能!J262,对应表!R:S,2,FALSE)</f>
        <v>1</v>
      </c>
      <c r="E260" t="str">
        <f>被动技能!K262</f>
        <v>20257:100:1:0</v>
      </c>
    </row>
    <row r="261" spans="1:5" x14ac:dyDescent="0.15">
      <c r="A261">
        <f>被动技能!G263</f>
        <v>200258</v>
      </c>
      <c r="B261" t="str">
        <f>被动技能!H263</f>
        <v>冷静</v>
      </c>
      <c r="C261" t="str">
        <f>被动技能!I263</f>
        <v>提升自身命中率22%,攻击力10%</v>
      </c>
      <c r="D261">
        <f>VLOOKUP(被动技能!J263,对应表!R:S,2,FALSE)</f>
        <v>1</v>
      </c>
      <c r="E261" t="str">
        <f>被动技能!K263</f>
        <v>20258:100:1:0</v>
      </c>
    </row>
    <row r="262" spans="1:5" x14ac:dyDescent="0.15">
      <c r="A262">
        <f>被动技能!G264</f>
        <v>200259</v>
      </c>
      <c r="B262" t="str">
        <f>被动技能!H264</f>
        <v>冷静</v>
      </c>
      <c r="C262" t="str">
        <f>被动技能!I264</f>
        <v>提升自身命中率23%,攻击力10%</v>
      </c>
      <c r="D262">
        <f>VLOOKUP(被动技能!J264,对应表!R:S,2,FALSE)</f>
        <v>1</v>
      </c>
      <c r="E262" t="str">
        <f>被动技能!K264</f>
        <v>20259:100:1:0</v>
      </c>
    </row>
    <row r="263" spans="1:5" x14ac:dyDescent="0.15">
      <c r="A263">
        <f>被动技能!G265</f>
        <v>200260</v>
      </c>
      <c r="B263" t="str">
        <f>被动技能!H265</f>
        <v>冷静</v>
      </c>
      <c r="C263" t="str">
        <f>被动技能!I265</f>
        <v>提升自身命中率24%,攻击力10%</v>
      </c>
      <c r="D263">
        <f>VLOOKUP(被动技能!J265,对应表!R:S,2,FALSE)</f>
        <v>1</v>
      </c>
      <c r="E263" t="str">
        <f>被动技能!K265</f>
        <v>20260:100:1:0</v>
      </c>
    </row>
    <row r="264" spans="1:5" x14ac:dyDescent="0.15">
      <c r="A264">
        <f>被动技能!G266</f>
        <v>200261</v>
      </c>
      <c r="B264" t="str">
        <f>被动技能!H266</f>
        <v>鼓舞</v>
      </c>
      <c r="C264" t="str">
        <f>被动技能!I266</f>
        <v>提升自身怒气最大值10,并提升初始怒气10</v>
      </c>
      <c r="D264">
        <f>VLOOKUP(被动技能!J266,对应表!R:S,2,FALSE)</f>
        <v>1</v>
      </c>
      <c r="E264" t="str">
        <f>被动技能!K266</f>
        <v>20261:100:1:0</v>
      </c>
    </row>
    <row r="265" spans="1:5" x14ac:dyDescent="0.15">
      <c r="A265">
        <f>被动技能!G267</f>
        <v>200262</v>
      </c>
      <c r="B265" t="str">
        <f>被动技能!H267</f>
        <v>鼓舞</v>
      </c>
      <c r="C265" t="str">
        <f>被动技能!I267</f>
        <v>提升自身怒气最大值10,并提升初始怒气15</v>
      </c>
      <c r="D265">
        <f>VLOOKUP(被动技能!J267,对应表!R:S,2,FALSE)</f>
        <v>1</v>
      </c>
      <c r="E265" t="str">
        <f>被动技能!K267</f>
        <v>20262:100:1:0</v>
      </c>
    </row>
    <row r="266" spans="1:5" x14ac:dyDescent="0.15">
      <c r="A266">
        <f>被动技能!G268</f>
        <v>200263</v>
      </c>
      <c r="B266" t="str">
        <f>被动技能!H268</f>
        <v>鼓舞</v>
      </c>
      <c r="C266" t="str">
        <f>被动技能!I268</f>
        <v>提升自身怒气最大值20,并提升初始怒气15</v>
      </c>
      <c r="D266">
        <f>VLOOKUP(被动技能!J268,对应表!R:S,2,FALSE)</f>
        <v>1</v>
      </c>
      <c r="E266" t="str">
        <f>被动技能!K268</f>
        <v>20263:100:1:0</v>
      </c>
    </row>
    <row r="267" spans="1:5" x14ac:dyDescent="0.15">
      <c r="A267">
        <f>被动技能!G269</f>
        <v>200264</v>
      </c>
      <c r="B267" t="str">
        <f>被动技能!H269</f>
        <v>鼓舞</v>
      </c>
      <c r="C267" t="str">
        <f>被动技能!I269</f>
        <v>提升自身怒气最大值20,并提升初始怒气20</v>
      </c>
      <c r="D267">
        <f>VLOOKUP(被动技能!J269,对应表!R:S,2,FALSE)</f>
        <v>1</v>
      </c>
      <c r="E267" t="str">
        <f>被动技能!K269</f>
        <v>20264:100:1:0</v>
      </c>
    </row>
    <row r="268" spans="1:5" x14ac:dyDescent="0.15">
      <c r="A268">
        <f>被动技能!G270</f>
        <v>200265</v>
      </c>
      <c r="B268" t="str">
        <f>被动技能!H270</f>
        <v>鼓舞</v>
      </c>
      <c r="C268" t="str">
        <f>被动技能!I270</f>
        <v>提升自身怒气最大值30,并提升初始怒气20</v>
      </c>
      <c r="D268">
        <f>VLOOKUP(被动技能!J270,对应表!R:S,2,FALSE)</f>
        <v>1</v>
      </c>
      <c r="E268" t="str">
        <f>被动技能!K270</f>
        <v>20265:100:1:0</v>
      </c>
    </row>
    <row r="269" spans="1:5" x14ac:dyDescent="0.15">
      <c r="A269">
        <f>被动技能!G271</f>
        <v>200266</v>
      </c>
      <c r="B269" t="str">
        <f>被动技能!H271</f>
        <v>鼓舞</v>
      </c>
      <c r="C269" t="str">
        <f>被动技能!I271</f>
        <v>提升自身怒气最大值30,并提升初始怒气25</v>
      </c>
      <c r="D269">
        <f>VLOOKUP(被动技能!J271,对应表!R:S,2,FALSE)</f>
        <v>1</v>
      </c>
      <c r="E269" t="str">
        <f>被动技能!K271</f>
        <v>20266:100:1:0</v>
      </c>
    </row>
    <row r="270" spans="1:5" x14ac:dyDescent="0.15">
      <c r="A270">
        <f>被动技能!G272</f>
        <v>200267</v>
      </c>
      <c r="B270" t="str">
        <f>被动技能!H272</f>
        <v>鼓舞</v>
      </c>
      <c r="C270" t="str">
        <f>被动技能!I272</f>
        <v>提升自身怒气最大值40,并提升初始怒气25</v>
      </c>
      <c r="D270">
        <f>VLOOKUP(被动技能!J272,对应表!R:S,2,FALSE)</f>
        <v>1</v>
      </c>
      <c r="E270" t="str">
        <f>被动技能!K272</f>
        <v>20267:100:1:0</v>
      </c>
    </row>
    <row r="271" spans="1:5" x14ac:dyDescent="0.15">
      <c r="A271">
        <f>被动技能!G273</f>
        <v>200268</v>
      </c>
      <c r="B271" t="str">
        <f>被动技能!H273</f>
        <v>鼓舞</v>
      </c>
      <c r="C271" t="str">
        <f>被动技能!I273</f>
        <v>提升自身怒气最大值40,并提升初始怒气30</v>
      </c>
      <c r="D271">
        <f>VLOOKUP(被动技能!J273,对应表!R:S,2,FALSE)</f>
        <v>1</v>
      </c>
      <c r="E271" t="str">
        <f>被动技能!K273</f>
        <v>20268:100:1:0</v>
      </c>
    </row>
    <row r="272" spans="1:5" x14ac:dyDescent="0.15">
      <c r="A272">
        <f>被动技能!G274</f>
        <v>200269</v>
      </c>
      <c r="B272" t="str">
        <f>被动技能!H274</f>
        <v>鼓舞</v>
      </c>
      <c r="C272" t="str">
        <f>被动技能!I274</f>
        <v>提升自身怒气最大值50,并提升初始怒气30</v>
      </c>
      <c r="D272">
        <f>VLOOKUP(被动技能!J274,对应表!R:S,2,FALSE)</f>
        <v>1</v>
      </c>
      <c r="E272" t="str">
        <f>被动技能!K274</f>
        <v>20269:100:1:0</v>
      </c>
    </row>
    <row r="273" spans="1:5" x14ac:dyDescent="0.15">
      <c r="A273">
        <f>被动技能!G275</f>
        <v>200270</v>
      </c>
      <c r="B273" t="str">
        <f>被动技能!H275</f>
        <v>鼓舞</v>
      </c>
      <c r="C273" t="str">
        <f>被动技能!I275</f>
        <v>提升自身怒气最大值50,并提升初始怒气35</v>
      </c>
      <c r="D273">
        <f>VLOOKUP(被动技能!J275,对应表!R:S,2,FALSE)</f>
        <v>1</v>
      </c>
      <c r="E273" t="str">
        <f>被动技能!K275</f>
        <v>20270:100:1:0</v>
      </c>
    </row>
    <row r="274" spans="1:5" x14ac:dyDescent="0.15">
      <c r="A274">
        <f>被动技能!G276</f>
        <v>200271</v>
      </c>
      <c r="B274" t="str">
        <f>被动技能!H276</f>
        <v>鼓舞</v>
      </c>
      <c r="C274" t="str">
        <f>被动技能!I276</f>
        <v>提升自身怒气最大值60,并提升初始怒气35</v>
      </c>
      <c r="D274">
        <f>VLOOKUP(被动技能!J276,对应表!R:S,2,FALSE)</f>
        <v>1</v>
      </c>
      <c r="E274" t="str">
        <f>被动技能!K276</f>
        <v>20271:100:1:0</v>
      </c>
    </row>
    <row r="275" spans="1:5" x14ac:dyDescent="0.15">
      <c r="A275">
        <f>被动技能!G277</f>
        <v>200272</v>
      </c>
      <c r="B275" t="str">
        <f>被动技能!H277</f>
        <v>鼓舞</v>
      </c>
      <c r="C275" t="str">
        <f>被动技能!I277</f>
        <v>提升自身怒气最大值60,并提升初始怒气40</v>
      </c>
      <c r="D275">
        <f>VLOOKUP(被动技能!J277,对应表!R:S,2,FALSE)</f>
        <v>1</v>
      </c>
      <c r="E275" t="str">
        <f>被动技能!K277</f>
        <v>20272:100:1:0</v>
      </c>
    </row>
    <row r="276" spans="1:5" x14ac:dyDescent="0.15">
      <c r="A276">
        <f>被动技能!G278</f>
        <v>200273</v>
      </c>
      <c r="B276" t="str">
        <f>被动技能!H278</f>
        <v>鼓舞</v>
      </c>
      <c r="C276" t="str">
        <f>被动技能!I278</f>
        <v>提升自身怒气最大值70,并提升初始怒气40</v>
      </c>
      <c r="D276">
        <f>VLOOKUP(被动技能!J278,对应表!R:S,2,FALSE)</f>
        <v>1</v>
      </c>
      <c r="E276" t="str">
        <f>被动技能!K278</f>
        <v>20273:100:1:0</v>
      </c>
    </row>
    <row r="277" spans="1:5" x14ac:dyDescent="0.15">
      <c r="A277">
        <f>被动技能!G279</f>
        <v>200274</v>
      </c>
      <c r="B277" t="str">
        <f>被动技能!H279</f>
        <v>鼓舞</v>
      </c>
      <c r="C277" t="str">
        <f>被动技能!I279</f>
        <v>提升自身怒气最大值70,并提升初始怒气45</v>
      </c>
      <c r="D277">
        <f>VLOOKUP(被动技能!J279,对应表!R:S,2,FALSE)</f>
        <v>1</v>
      </c>
      <c r="E277" t="str">
        <f>被动技能!K279</f>
        <v>20274:100:1:0</v>
      </c>
    </row>
    <row r="278" spans="1:5" x14ac:dyDescent="0.15">
      <c r="A278">
        <f>被动技能!G280</f>
        <v>200275</v>
      </c>
      <c r="B278" t="str">
        <f>被动技能!H280</f>
        <v>鼓舞</v>
      </c>
      <c r="C278" t="str">
        <f>被动技能!I280</f>
        <v>提升自身怒气最大值80,并提升初始怒气45</v>
      </c>
      <c r="D278">
        <f>VLOOKUP(被动技能!J280,对应表!R:S,2,FALSE)</f>
        <v>1</v>
      </c>
      <c r="E278" t="str">
        <f>被动技能!K280</f>
        <v>20275:100:1:0</v>
      </c>
    </row>
    <row r="279" spans="1:5" x14ac:dyDescent="0.15">
      <c r="A279">
        <f>被动技能!G281</f>
        <v>200276</v>
      </c>
      <c r="B279" t="str">
        <f>被动技能!H281</f>
        <v>鼓舞</v>
      </c>
      <c r="C279" t="str">
        <f>被动技能!I281</f>
        <v>提升自身怒气最大值80,并提升初始怒气50</v>
      </c>
      <c r="D279">
        <f>VLOOKUP(被动技能!J281,对应表!R:S,2,FALSE)</f>
        <v>1</v>
      </c>
      <c r="E279" t="str">
        <f>被动技能!K281</f>
        <v>20276:100:1:0</v>
      </c>
    </row>
    <row r="280" spans="1:5" x14ac:dyDescent="0.15">
      <c r="A280">
        <f>被动技能!G282</f>
        <v>200277</v>
      </c>
      <c r="B280" t="str">
        <f>被动技能!H282</f>
        <v>鼓舞</v>
      </c>
      <c r="C280" t="str">
        <f>被动技能!I282</f>
        <v>提升自身怒气最大值90,并提升初始怒气50</v>
      </c>
      <c r="D280">
        <f>VLOOKUP(被动技能!J282,对应表!R:S,2,FALSE)</f>
        <v>1</v>
      </c>
      <c r="E280" t="str">
        <f>被动技能!K282</f>
        <v>20277:100:1:0</v>
      </c>
    </row>
    <row r="281" spans="1:5" x14ac:dyDescent="0.15">
      <c r="A281">
        <f>被动技能!G283</f>
        <v>200278</v>
      </c>
      <c r="B281" t="str">
        <f>被动技能!H283</f>
        <v>鼓舞</v>
      </c>
      <c r="C281" t="str">
        <f>被动技能!I283</f>
        <v>提升自身怒气最大值90,并提升初始怒气55</v>
      </c>
      <c r="D281">
        <f>VLOOKUP(被动技能!J283,对应表!R:S,2,FALSE)</f>
        <v>1</v>
      </c>
      <c r="E281" t="str">
        <f>被动技能!K283</f>
        <v>20278:100:1:0</v>
      </c>
    </row>
    <row r="282" spans="1:5" x14ac:dyDescent="0.15">
      <c r="A282">
        <f>被动技能!G284</f>
        <v>200279</v>
      </c>
      <c r="B282" t="str">
        <f>被动技能!H284</f>
        <v>鼓舞</v>
      </c>
      <c r="C282" t="str">
        <f>被动技能!I284</f>
        <v>提升自身怒气最大值100,并提升初始怒气55</v>
      </c>
      <c r="D282">
        <f>VLOOKUP(被动技能!J284,对应表!R:S,2,FALSE)</f>
        <v>1</v>
      </c>
      <c r="E282" t="str">
        <f>被动技能!K284</f>
        <v>20279:100:1:0</v>
      </c>
    </row>
    <row r="283" spans="1:5" x14ac:dyDescent="0.15">
      <c r="A283">
        <f>被动技能!G285</f>
        <v>200280</v>
      </c>
      <c r="B283" t="str">
        <f>被动技能!H285</f>
        <v>鼓舞</v>
      </c>
      <c r="C283" t="str">
        <f>被动技能!I285</f>
        <v>提升自身怒气最大值100,并提升初始怒气60</v>
      </c>
      <c r="D283">
        <f>VLOOKUP(被动技能!J285,对应表!R:S,2,FALSE)</f>
        <v>1</v>
      </c>
      <c r="E283" t="str">
        <f>被动技能!K285</f>
        <v>20280:100:1:0</v>
      </c>
    </row>
    <row r="284" spans="1:5" x14ac:dyDescent="0.15">
      <c r="A284">
        <f>被动技能!G286</f>
        <v>200281</v>
      </c>
      <c r="B284" t="str">
        <f>被动技能!H286</f>
        <v>刚烈</v>
      </c>
      <c r="C284" t="str">
        <f>被动技能!I286</f>
        <v>自身反击率提升10%</v>
      </c>
      <c r="D284">
        <f>VLOOKUP(被动技能!J286,对应表!R:S,2,FALSE)</f>
        <v>1</v>
      </c>
      <c r="E284" t="str">
        <f>被动技能!K286</f>
        <v>20281:100:1:0</v>
      </c>
    </row>
    <row r="285" spans="1:5" x14ac:dyDescent="0.15">
      <c r="A285">
        <f>被动技能!G287</f>
        <v>200282</v>
      </c>
      <c r="B285" t="str">
        <f>被动技能!H287</f>
        <v>刚烈</v>
      </c>
      <c r="C285" t="str">
        <f>被动技能!I287</f>
        <v>自身反击率提升11%</v>
      </c>
      <c r="D285">
        <f>VLOOKUP(被动技能!J287,对应表!R:S,2,FALSE)</f>
        <v>1</v>
      </c>
      <c r="E285" t="str">
        <f>被动技能!K287</f>
        <v>20282:100:1:0</v>
      </c>
    </row>
    <row r="286" spans="1:5" x14ac:dyDescent="0.15">
      <c r="A286">
        <f>被动技能!G288</f>
        <v>200283</v>
      </c>
      <c r="B286" t="str">
        <f>被动技能!H288</f>
        <v>刚烈</v>
      </c>
      <c r="C286" t="str">
        <f>被动技能!I288</f>
        <v>自身反击率提升12%</v>
      </c>
      <c r="D286">
        <f>VLOOKUP(被动技能!J288,对应表!R:S,2,FALSE)</f>
        <v>1</v>
      </c>
      <c r="E286" t="str">
        <f>被动技能!K288</f>
        <v>20283:100:1:0</v>
      </c>
    </row>
    <row r="287" spans="1:5" x14ac:dyDescent="0.15">
      <c r="A287">
        <f>被动技能!G289</f>
        <v>200284</v>
      </c>
      <c r="B287" t="str">
        <f>被动技能!H289</f>
        <v>刚烈</v>
      </c>
      <c r="C287" t="str">
        <f>被动技能!I289</f>
        <v>自身反击率提升13%</v>
      </c>
      <c r="D287">
        <f>VLOOKUP(被动技能!J289,对应表!R:S,2,FALSE)</f>
        <v>1</v>
      </c>
      <c r="E287" t="str">
        <f>被动技能!K289</f>
        <v>20284:100:1:0</v>
      </c>
    </row>
    <row r="288" spans="1:5" x14ac:dyDescent="0.15">
      <c r="A288">
        <f>被动技能!G290</f>
        <v>200285</v>
      </c>
      <c r="B288" t="str">
        <f>被动技能!H290</f>
        <v>刚烈</v>
      </c>
      <c r="C288" t="str">
        <f>被动技能!I290</f>
        <v>自身反击率提升14%</v>
      </c>
      <c r="D288">
        <f>VLOOKUP(被动技能!J290,对应表!R:S,2,FALSE)</f>
        <v>1</v>
      </c>
      <c r="E288" t="str">
        <f>被动技能!K290</f>
        <v>20285:100:1:0</v>
      </c>
    </row>
    <row r="289" spans="1:5" x14ac:dyDescent="0.15">
      <c r="A289">
        <f>被动技能!G291</f>
        <v>200286</v>
      </c>
      <c r="B289" t="str">
        <f>被动技能!H291</f>
        <v>刚烈</v>
      </c>
      <c r="C289" t="str">
        <f>被动技能!I291</f>
        <v>自身反击率提升15%</v>
      </c>
      <c r="D289">
        <f>VLOOKUP(被动技能!J291,对应表!R:S,2,FALSE)</f>
        <v>1</v>
      </c>
      <c r="E289" t="str">
        <f>被动技能!K291</f>
        <v>20286:100:1:0</v>
      </c>
    </row>
    <row r="290" spans="1:5" x14ac:dyDescent="0.15">
      <c r="A290">
        <f>被动技能!G292</f>
        <v>200287</v>
      </c>
      <c r="B290" t="str">
        <f>被动技能!H292</f>
        <v>刚烈</v>
      </c>
      <c r="C290" t="str">
        <f>被动技能!I292</f>
        <v>自身反击率提升16%</v>
      </c>
      <c r="D290">
        <f>VLOOKUP(被动技能!J292,对应表!R:S,2,FALSE)</f>
        <v>1</v>
      </c>
      <c r="E290" t="str">
        <f>被动技能!K292</f>
        <v>20287:100:1:0</v>
      </c>
    </row>
    <row r="291" spans="1:5" x14ac:dyDescent="0.15">
      <c r="A291">
        <f>被动技能!G293</f>
        <v>200288</v>
      </c>
      <c r="B291" t="str">
        <f>被动技能!H293</f>
        <v>刚烈</v>
      </c>
      <c r="C291" t="str">
        <f>被动技能!I293</f>
        <v>自身反击率提升17%</v>
      </c>
      <c r="D291">
        <f>VLOOKUP(被动技能!J293,对应表!R:S,2,FALSE)</f>
        <v>1</v>
      </c>
      <c r="E291" t="str">
        <f>被动技能!K293</f>
        <v>20288:100:1:0</v>
      </c>
    </row>
    <row r="292" spans="1:5" x14ac:dyDescent="0.15">
      <c r="A292">
        <f>被动技能!G294</f>
        <v>200289</v>
      </c>
      <c r="B292" t="str">
        <f>被动技能!H294</f>
        <v>刚烈</v>
      </c>
      <c r="C292" t="str">
        <f>被动技能!I294</f>
        <v>自身反击率提升18%</v>
      </c>
      <c r="D292">
        <f>VLOOKUP(被动技能!J294,对应表!R:S,2,FALSE)</f>
        <v>1</v>
      </c>
      <c r="E292" t="str">
        <f>被动技能!K294</f>
        <v>20289:100:1:0</v>
      </c>
    </row>
    <row r="293" spans="1:5" x14ac:dyDescent="0.15">
      <c r="A293">
        <f>被动技能!G295</f>
        <v>200290</v>
      </c>
      <c r="B293" t="str">
        <f>被动技能!H295</f>
        <v>刚烈</v>
      </c>
      <c r="C293" t="str">
        <f>被动技能!I295</f>
        <v>自身反击率提升19%</v>
      </c>
      <c r="D293">
        <f>VLOOKUP(被动技能!J295,对应表!R:S,2,FALSE)</f>
        <v>1</v>
      </c>
      <c r="E293" t="str">
        <f>被动技能!K295</f>
        <v>20290:100:1:0</v>
      </c>
    </row>
    <row r="294" spans="1:5" x14ac:dyDescent="0.15">
      <c r="A294">
        <f>被动技能!G296</f>
        <v>200291</v>
      </c>
      <c r="B294" t="str">
        <f>被动技能!H296</f>
        <v>刚烈</v>
      </c>
      <c r="C294" t="str">
        <f>被动技能!I296</f>
        <v>自身反击率提升20%</v>
      </c>
      <c r="D294">
        <f>VLOOKUP(被动技能!J296,对应表!R:S,2,FALSE)</f>
        <v>1</v>
      </c>
      <c r="E294" t="str">
        <f>被动技能!K296</f>
        <v>20291:100:1:0</v>
      </c>
    </row>
    <row r="295" spans="1:5" x14ac:dyDescent="0.15">
      <c r="A295">
        <f>被动技能!G297</f>
        <v>200292</v>
      </c>
      <c r="B295" t="str">
        <f>被动技能!H297</f>
        <v>刚烈</v>
      </c>
      <c r="C295" t="str">
        <f>被动技能!I297</f>
        <v>自身反击率提升21%</v>
      </c>
      <c r="D295">
        <f>VLOOKUP(被动技能!J297,对应表!R:S,2,FALSE)</f>
        <v>1</v>
      </c>
      <c r="E295" t="str">
        <f>被动技能!K297</f>
        <v>20292:100:1:0</v>
      </c>
    </row>
    <row r="296" spans="1:5" x14ac:dyDescent="0.15">
      <c r="A296">
        <f>被动技能!G298</f>
        <v>200293</v>
      </c>
      <c r="B296" t="str">
        <f>被动技能!H298</f>
        <v>刚烈</v>
      </c>
      <c r="C296" t="str">
        <f>被动技能!I298</f>
        <v>自身反击率提升22%</v>
      </c>
      <c r="D296">
        <f>VLOOKUP(被动技能!J298,对应表!R:S,2,FALSE)</f>
        <v>1</v>
      </c>
      <c r="E296" t="str">
        <f>被动技能!K298</f>
        <v>20293:100:1:0</v>
      </c>
    </row>
    <row r="297" spans="1:5" x14ac:dyDescent="0.15">
      <c r="A297">
        <f>被动技能!G299</f>
        <v>200294</v>
      </c>
      <c r="B297" t="str">
        <f>被动技能!H299</f>
        <v>刚烈</v>
      </c>
      <c r="C297" t="str">
        <f>被动技能!I299</f>
        <v>自身反击率提升23%</v>
      </c>
      <c r="D297">
        <f>VLOOKUP(被动技能!J299,对应表!R:S,2,FALSE)</f>
        <v>1</v>
      </c>
      <c r="E297" t="str">
        <f>被动技能!K299</f>
        <v>20294:100:1:0</v>
      </c>
    </row>
    <row r="298" spans="1:5" x14ac:dyDescent="0.15">
      <c r="A298">
        <f>被动技能!G300</f>
        <v>200295</v>
      </c>
      <c r="B298" t="str">
        <f>被动技能!H300</f>
        <v>刚烈</v>
      </c>
      <c r="C298" t="str">
        <f>被动技能!I300</f>
        <v>自身反击率提升24%</v>
      </c>
      <c r="D298">
        <f>VLOOKUP(被动技能!J300,对应表!R:S,2,FALSE)</f>
        <v>1</v>
      </c>
      <c r="E298" t="str">
        <f>被动技能!K300</f>
        <v>20295:100:1:0</v>
      </c>
    </row>
    <row r="299" spans="1:5" x14ac:dyDescent="0.15">
      <c r="A299">
        <f>被动技能!G301</f>
        <v>200296</v>
      </c>
      <c r="B299" t="str">
        <f>被动技能!H301</f>
        <v>刚烈</v>
      </c>
      <c r="C299" t="str">
        <f>被动技能!I301</f>
        <v>自身反击率提升25%</v>
      </c>
      <c r="D299">
        <f>VLOOKUP(被动技能!J301,对应表!R:S,2,FALSE)</f>
        <v>1</v>
      </c>
      <c r="E299" t="str">
        <f>被动技能!K301</f>
        <v>20296:100:1:0</v>
      </c>
    </row>
    <row r="300" spans="1:5" x14ac:dyDescent="0.15">
      <c r="A300">
        <f>被动技能!G302</f>
        <v>200297</v>
      </c>
      <c r="B300" t="str">
        <f>被动技能!H302</f>
        <v>刚烈</v>
      </c>
      <c r="C300" t="str">
        <f>被动技能!I302</f>
        <v>自身反击率提升26%</v>
      </c>
      <c r="D300">
        <f>VLOOKUP(被动技能!J302,对应表!R:S,2,FALSE)</f>
        <v>1</v>
      </c>
      <c r="E300" t="str">
        <f>被动技能!K302</f>
        <v>20297:100:1:0</v>
      </c>
    </row>
    <row r="301" spans="1:5" x14ac:dyDescent="0.15">
      <c r="A301">
        <f>被动技能!G303</f>
        <v>200298</v>
      </c>
      <c r="B301" t="str">
        <f>被动技能!H303</f>
        <v>刚烈</v>
      </c>
      <c r="C301" t="str">
        <f>被动技能!I303</f>
        <v>自身反击率提升27%</v>
      </c>
      <c r="D301">
        <f>VLOOKUP(被动技能!J303,对应表!R:S,2,FALSE)</f>
        <v>1</v>
      </c>
      <c r="E301" t="str">
        <f>被动技能!K303</f>
        <v>20298:100:1:0</v>
      </c>
    </row>
    <row r="302" spans="1:5" x14ac:dyDescent="0.15">
      <c r="A302">
        <f>被动技能!G304</f>
        <v>200299</v>
      </c>
      <c r="B302" t="str">
        <f>被动技能!H304</f>
        <v>刚烈</v>
      </c>
      <c r="C302" t="str">
        <f>被动技能!I304</f>
        <v>自身反击率提升28%</v>
      </c>
      <c r="D302">
        <f>VLOOKUP(被动技能!J304,对应表!R:S,2,FALSE)</f>
        <v>1</v>
      </c>
      <c r="E302" t="str">
        <f>被动技能!K304</f>
        <v>20299:100:1:0</v>
      </c>
    </row>
    <row r="303" spans="1:5" x14ac:dyDescent="0.15">
      <c r="A303">
        <f>被动技能!G305</f>
        <v>200300</v>
      </c>
      <c r="B303" t="str">
        <f>被动技能!H305</f>
        <v>刚烈</v>
      </c>
      <c r="C303" t="str">
        <f>被动技能!I305</f>
        <v>自身反击率提升29%</v>
      </c>
      <c r="D303">
        <f>VLOOKUP(被动技能!J305,对应表!R:S,2,FALSE)</f>
        <v>1</v>
      </c>
      <c r="E303" t="str">
        <f>被动技能!K305</f>
        <v>20300:100:1:0</v>
      </c>
    </row>
    <row r="304" spans="1:5" x14ac:dyDescent="0.15">
      <c r="A304">
        <f>被动技能!G306</f>
        <v>200301</v>
      </c>
      <c r="B304" t="str">
        <f>被动技能!H306</f>
        <v>祝福小</v>
      </c>
      <c r="C304" t="str">
        <f>被动技能!I306</f>
        <v>己方全体增加血量最大值48</v>
      </c>
      <c r="D304">
        <f>VLOOKUP(被动技能!J306,对应表!R:S,2,FALSE)</f>
        <v>1</v>
      </c>
      <c r="E304" t="str">
        <f>被动技能!K306</f>
        <v>20301:100:3:9</v>
      </c>
    </row>
    <row r="305" spans="1:5" x14ac:dyDescent="0.15">
      <c r="A305">
        <f>被动技能!G307</f>
        <v>200302</v>
      </c>
      <c r="B305" t="str">
        <f>被动技能!H307</f>
        <v>祝福小</v>
      </c>
      <c r="C305" t="str">
        <f>被动技能!I307</f>
        <v>己方全体增加血量最大值71</v>
      </c>
      <c r="D305">
        <f>VLOOKUP(被动技能!J307,对应表!R:S,2,FALSE)</f>
        <v>1</v>
      </c>
      <c r="E305" t="str">
        <f>被动技能!K307</f>
        <v>20302:100:3:9</v>
      </c>
    </row>
    <row r="306" spans="1:5" x14ac:dyDescent="0.15">
      <c r="A306">
        <f>被动技能!G308</f>
        <v>200303</v>
      </c>
      <c r="B306" t="str">
        <f>被动技能!H308</f>
        <v>祝福小</v>
      </c>
      <c r="C306" t="str">
        <f>被动技能!I308</f>
        <v>己方全体增加血量最大值94</v>
      </c>
      <c r="D306">
        <f>VLOOKUP(被动技能!J308,对应表!R:S,2,FALSE)</f>
        <v>1</v>
      </c>
      <c r="E306" t="str">
        <f>被动技能!K308</f>
        <v>20303:100:3:9</v>
      </c>
    </row>
    <row r="307" spans="1:5" x14ac:dyDescent="0.15">
      <c r="A307">
        <f>被动技能!G309</f>
        <v>200304</v>
      </c>
      <c r="B307" t="str">
        <f>被动技能!H309</f>
        <v>祝福小</v>
      </c>
      <c r="C307" t="str">
        <f>被动技能!I309</f>
        <v>己方全体增加血量最大值117</v>
      </c>
      <c r="D307">
        <f>VLOOKUP(被动技能!J309,对应表!R:S,2,FALSE)</f>
        <v>1</v>
      </c>
      <c r="E307" t="str">
        <f>被动技能!K309</f>
        <v>20304:100:3:9</v>
      </c>
    </row>
    <row r="308" spans="1:5" x14ac:dyDescent="0.15">
      <c r="A308">
        <f>被动技能!G310</f>
        <v>200305</v>
      </c>
      <c r="B308" t="str">
        <f>被动技能!H310</f>
        <v>祝福小</v>
      </c>
      <c r="C308" t="str">
        <f>被动技能!I310</f>
        <v>己方全体增加血量最大值144</v>
      </c>
      <c r="D308">
        <f>VLOOKUP(被动技能!J310,对应表!R:S,2,FALSE)</f>
        <v>1</v>
      </c>
      <c r="E308" t="str">
        <f>被动技能!K310</f>
        <v>20305:100:3:9</v>
      </c>
    </row>
    <row r="309" spans="1:5" x14ac:dyDescent="0.15">
      <c r="A309">
        <f>被动技能!G311</f>
        <v>200306</v>
      </c>
      <c r="B309" t="str">
        <f>被动技能!H311</f>
        <v>祝福小</v>
      </c>
      <c r="C309" t="str">
        <f>被动技能!I311</f>
        <v>己方全体增加血量最大值178</v>
      </c>
      <c r="D309">
        <f>VLOOKUP(被动技能!J311,对应表!R:S,2,FALSE)</f>
        <v>1</v>
      </c>
      <c r="E309" t="str">
        <f>被动技能!K311</f>
        <v>20306:100:3:9</v>
      </c>
    </row>
    <row r="310" spans="1:5" x14ac:dyDescent="0.15">
      <c r="A310">
        <f>被动技能!G312</f>
        <v>200307</v>
      </c>
      <c r="B310" t="str">
        <f>被动技能!H312</f>
        <v>祝福小</v>
      </c>
      <c r="C310" t="str">
        <f>被动技能!I312</f>
        <v>己方全体增加血量最大值219</v>
      </c>
      <c r="D310">
        <f>VLOOKUP(被动技能!J312,对应表!R:S,2,FALSE)</f>
        <v>1</v>
      </c>
      <c r="E310" t="str">
        <f>被动技能!K312</f>
        <v>20307:100:3:9</v>
      </c>
    </row>
    <row r="311" spans="1:5" x14ac:dyDescent="0.15">
      <c r="A311">
        <f>被动技能!G313</f>
        <v>200308</v>
      </c>
      <c r="B311" t="str">
        <f>被动技能!H313</f>
        <v>祝福小</v>
      </c>
      <c r="C311" t="str">
        <f>被动技能!I313</f>
        <v>己方全体增加血量最大值270</v>
      </c>
      <c r="D311">
        <f>VLOOKUP(被动技能!J313,对应表!R:S,2,FALSE)</f>
        <v>1</v>
      </c>
      <c r="E311" t="str">
        <f>被动技能!K313</f>
        <v>20308:100:3:9</v>
      </c>
    </row>
    <row r="312" spans="1:5" x14ac:dyDescent="0.15">
      <c r="A312">
        <f>被动技能!G314</f>
        <v>200309</v>
      </c>
      <c r="B312" t="str">
        <f>被动技能!H314</f>
        <v>祝福小</v>
      </c>
      <c r="C312" t="str">
        <f>被动技能!I314</f>
        <v>己方全体增加血量最大值332</v>
      </c>
      <c r="D312">
        <f>VLOOKUP(被动技能!J314,对应表!R:S,2,FALSE)</f>
        <v>1</v>
      </c>
      <c r="E312" t="str">
        <f>被动技能!K314</f>
        <v>20309:100:3:9</v>
      </c>
    </row>
    <row r="313" spans="1:5" x14ac:dyDescent="0.15">
      <c r="A313">
        <f>被动技能!G315</f>
        <v>200310</v>
      </c>
      <c r="B313" t="str">
        <f>被动技能!H315</f>
        <v>祝福小</v>
      </c>
      <c r="C313" t="str">
        <f>被动技能!I315</f>
        <v>己方全体增加血量最大值409</v>
      </c>
      <c r="D313">
        <f>VLOOKUP(被动技能!J315,对应表!R:S,2,FALSE)</f>
        <v>1</v>
      </c>
      <c r="E313" t="str">
        <f>被动技能!K315</f>
        <v>20310:100:3:9</v>
      </c>
    </row>
    <row r="314" spans="1:5" x14ac:dyDescent="0.15">
      <c r="A314">
        <f>被动技能!G316</f>
        <v>200311</v>
      </c>
      <c r="B314" t="str">
        <f>被动技能!H316</f>
        <v>祝福小</v>
      </c>
      <c r="C314" t="str">
        <f>被动技能!I316</f>
        <v>己方全体增加血量最大值504</v>
      </c>
      <c r="D314">
        <f>VLOOKUP(被动技能!J316,对应表!R:S,2,FALSE)</f>
        <v>1</v>
      </c>
      <c r="E314" t="str">
        <f>被动技能!K316</f>
        <v>20311:100:3:9</v>
      </c>
    </row>
    <row r="315" spans="1:5" x14ac:dyDescent="0.15">
      <c r="A315">
        <f>被动技能!G317</f>
        <v>200312</v>
      </c>
      <c r="B315" t="str">
        <f>被动技能!H317</f>
        <v>祝福小</v>
      </c>
      <c r="C315" t="str">
        <f>被动技能!I317</f>
        <v>己方全体增加血量最大值621</v>
      </c>
      <c r="D315">
        <f>VLOOKUP(被动技能!J317,对应表!R:S,2,FALSE)</f>
        <v>1</v>
      </c>
      <c r="E315" t="str">
        <f>被动技能!K317</f>
        <v>20312:100:3:9</v>
      </c>
    </row>
    <row r="316" spans="1:5" x14ac:dyDescent="0.15">
      <c r="A316">
        <f>被动技能!G318</f>
        <v>200313</v>
      </c>
      <c r="B316" t="str">
        <f>被动技能!H318</f>
        <v>祝福小</v>
      </c>
      <c r="C316" t="str">
        <f>被动技能!I318</f>
        <v>己方全体增加血量最大值765</v>
      </c>
      <c r="D316">
        <f>VLOOKUP(被动技能!J318,对应表!R:S,2,FALSE)</f>
        <v>1</v>
      </c>
      <c r="E316" t="str">
        <f>被动技能!K318</f>
        <v>20313:100:3:9</v>
      </c>
    </row>
    <row r="317" spans="1:5" x14ac:dyDescent="0.15">
      <c r="A317">
        <f>被动技能!G319</f>
        <v>200314</v>
      </c>
      <c r="B317" t="str">
        <f>被动技能!H319</f>
        <v>祝福小</v>
      </c>
      <c r="C317" t="str">
        <f>被动技能!I319</f>
        <v>己方全体增加血量最大值941</v>
      </c>
      <c r="D317">
        <f>VLOOKUP(被动技能!J319,对应表!R:S,2,FALSE)</f>
        <v>1</v>
      </c>
      <c r="E317" t="str">
        <f>被动技能!K319</f>
        <v>20314:100:3:9</v>
      </c>
    </row>
    <row r="318" spans="1:5" x14ac:dyDescent="0.15">
      <c r="A318">
        <f>被动技能!G320</f>
        <v>200315</v>
      </c>
      <c r="B318" t="str">
        <f>被动技能!H320</f>
        <v>祝福小</v>
      </c>
      <c r="C318" t="str">
        <f>被动技能!I320</f>
        <v>己方全体增加血量最大值1159</v>
      </c>
      <c r="D318">
        <f>VLOOKUP(被动技能!J320,对应表!R:S,2,FALSE)</f>
        <v>1</v>
      </c>
      <c r="E318" t="str">
        <f>被动技能!K320</f>
        <v>20315:100:3:9</v>
      </c>
    </row>
    <row r="319" spans="1:5" x14ac:dyDescent="0.15">
      <c r="A319">
        <f>被动技能!G321</f>
        <v>200316</v>
      </c>
      <c r="B319" t="str">
        <f>被动技能!H321</f>
        <v>祝福小</v>
      </c>
      <c r="C319" t="str">
        <f>被动技能!I321</f>
        <v>己方全体增加血量最大值1427</v>
      </c>
      <c r="D319">
        <f>VLOOKUP(被动技能!J321,对应表!R:S,2,FALSE)</f>
        <v>1</v>
      </c>
      <c r="E319" t="str">
        <f>被动技能!K321</f>
        <v>20316:100:3:9</v>
      </c>
    </row>
    <row r="320" spans="1:5" x14ac:dyDescent="0.15">
      <c r="A320">
        <f>被动技能!G322</f>
        <v>200317</v>
      </c>
      <c r="B320" t="str">
        <f>被动技能!H322</f>
        <v>祝福小</v>
      </c>
      <c r="C320" t="str">
        <f>被动技能!I322</f>
        <v>己方全体增加血量最大值1758</v>
      </c>
      <c r="D320">
        <f>VLOOKUP(被动技能!J322,对应表!R:S,2,FALSE)</f>
        <v>1</v>
      </c>
      <c r="E320" t="str">
        <f>被动技能!K322</f>
        <v>20317:100:3:9</v>
      </c>
    </row>
    <row r="321" spans="1:5" x14ac:dyDescent="0.15">
      <c r="A321">
        <f>被动技能!G323</f>
        <v>200318</v>
      </c>
      <c r="B321" t="str">
        <f>被动技能!H323</f>
        <v>祝福小</v>
      </c>
      <c r="C321" t="str">
        <f>被动技能!I323</f>
        <v>己方全体增加血量最大值2164</v>
      </c>
      <c r="D321">
        <f>VLOOKUP(被动技能!J323,对应表!R:S,2,FALSE)</f>
        <v>1</v>
      </c>
      <c r="E321" t="str">
        <f>被动技能!K323</f>
        <v>20318:100:3:9</v>
      </c>
    </row>
    <row r="322" spans="1:5" x14ac:dyDescent="0.15">
      <c r="A322">
        <f>被动技能!G324</f>
        <v>200319</v>
      </c>
      <c r="B322" t="str">
        <f>被动技能!H324</f>
        <v>祝福小</v>
      </c>
      <c r="C322" t="str">
        <f>被动技能!I324</f>
        <v>己方全体增加血量最大值2665</v>
      </c>
      <c r="D322">
        <f>VLOOKUP(被动技能!J324,对应表!R:S,2,FALSE)</f>
        <v>1</v>
      </c>
      <c r="E322" t="str">
        <f>被动技能!K324</f>
        <v>20319:100:3:9</v>
      </c>
    </row>
    <row r="323" spans="1:5" x14ac:dyDescent="0.15">
      <c r="A323">
        <f>被动技能!G325</f>
        <v>200320</v>
      </c>
      <c r="B323" t="str">
        <f>被动技能!H325</f>
        <v>祝福小</v>
      </c>
      <c r="C323" t="str">
        <f>被动技能!I325</f>
        <v>己方全体增加血量最大值3281</v>
      </c>
      <c r="D323">
        <f>VLOOKUP(被动技能!J325,对应表!R:S,2,FALSE)</f>
        <v>1</v>
      </c>
      <c r="E323" t="str">
        <f>被动技能!K325</f>
        <v>20320:100:3:9</v>
      </c>
    </row>
    <row r="324" spans="1:5" x14ac:dyDescent="0.15">
      <c r="A324">
        <f>被动技能!G326</f>
        <v>200321</v>
      </c>
      <c r="B324" t="str">
        <f>被动技能!H326</f>
        <v>祝福中</v>
      </c>
      <c r="C324" t="str">
        <f>被动技能!I326</f>
        <v>己方全体增加血量最大值60</v>
      </c>
      <c r="D324">
        <f>VLOOKUP(被动技能!J326,对应表!R:S,2,FALSE)</f>
        <v>1</v>
      </c>
      <c r="E324" t="str">
        <f>被动技能!K326</f>
        <v>20321:100:3:9</v>
      </c>
    </row>
    <row r="325" spans="1:5" x14ac:dyDescent="0.15">
      <c r="A325">
        <f>被动技能!G327</f>
        <v>200322</v>
      </c>
      <c r="B325" t="str">
        <f>被动技能!H327</f>
        <v>祝福中</v>
      </c>
      <c r="C325" t="str">
        <f>被动技能!I327</f>
        <v>己方全体增加血量最大值89</v>
      </c>
      <c r="D325">
        <f>VLOOKUP(被动技能!J327,对应表!R:S,2,FALSE)</f>
        <v>1</v>
      </c>
      <c r="E325" t="str">
        <f>被动技能!K327</f>
        <v>20322:100:3:9</v>
      </c>
    </row>
    <row r="326" spans="1:5" x14ac:dyDescent="0.15">
      <c r="A326">
        <f>被动技能!G328</f>
        <v>200323</v>
      </c>
      <c r="B326" t="str">
        <f>被动技能!H328</f>
        <v>祝福中</v>
      </c>
      <c r="C326" t="str">
        <f>被动技能!I328</f>
        <v>己方全体增加血量最大值118</v>
      </c>
      <c r="D326">
        <f>VLOOKUP(被动技能!J328,对应表!R:S,2,FALSE)</f>
        <v>1</v>
      </c>
      <c r="E326" t="str">
        <f>被动技能!K328</f>
        <v>20323:100:3:9</v>
      </c>
    </row>
    <row r="327" spans="1:5" x14ac:dyDescent="0.15">
      <c r="A327">
        <f>被动技能!G329</f>
        <v>200324</v>
      </c>
      <c r="B327" t="str">
        <f>被动技能!H329</f>
        <v>祝福中</v>
      </c>
      <c r="C327" t="str">
        <f>被动技能!I329</f>
        <v>己方全体增加血量最大值147</v>
      </c>
      <c r="D327">
        <f>VLOOKUP(被动技能!J329,对应表!R:S,2,FALSE)</f>
        <v>1</v>
      </c>
      <c r="E327" t="str">
        <f>被动技能!K329</f>
        <v>20324:100:3:9</v>
      </c>
    </row>
    <row r="328" spans="1:5" x14ac:dyDescent="0.15">
      <c r="A328">
        <f>被动技能!G330</f>
        <v>200325</v>
      </c>
      <c r="B328" t="str">
        <f>被动技能!H330</f>
        <v>祝福中</v>
      </c>
      <c r="C328" t="str">
        <f>被动技能!I330</f>
        <v>己方全体增加血量最大值180</v>
      </c>
      <c r="D328">
        <f>VLOOKUP(被动技能!J330,对应表!R:S,2,FALSE)</f>
        <v>1</v>
      </c>
      <c r="E328" t="str">
        <f>被动技能!K330</f>
        <v>20325:100:3:9</v>
      </c>
    </row>
    <row r="329" spans="1:5" x14ac:dyDescent="0.15">
      <c r="A329">
        <f>被动技能!G331</f>
        <v>200326</v>
      </c>
      <c r="B329" t="str">
        <f>被动技能!H331</f>
        <v>祝福中</v>
      </c>
      <c r="C329" t="str">
        <f>被动技能!I331</f>
        <v>己方全体增加血量最大值222</v>
      </c>
      <c r="D329">
        <f>VLOOKUP(被动技能!J331,对应表!R:S,2,FALSE)</f>
        <v>1</v>
      </c>
      <c r="E329" t="str">
        <f>被动技能!K331</f>
        <v>20326:100:3:9</v>
      </c>
    </row>
    <row r="330" spans="1:5" x14ac:dyDescent="0.15">
      <c r="A330">
        <f>被动技能!G332</f>
        <v>200327</v>
      </c>
      <c r="B330" t="str">
        <f>被动技能!H332</f>
        <v>祝福中</v>
      </c>
      <c r="C330" t="str">
        <f>被动技能!I332</f>
        <v>己方全体增加血量最大值274</v>
      </c>
      <c r="D330">
        <f>VLOOKUP(被动技能!J332,对应表!R:S,2,FALSE)</f>
        <v>1</v>
      </c>
      <c r="E330" t="str">
        <f>被动技能!K332</f>
        <v>20327:100:3:9</v>
      </c>
    </row>
    <row r="331" spans="1:5" x14ac:dyDescent="0.15">
      <c r="A331">
        <f>被动技能!G333</f>
        <v>200328</v>
      </c>
      <c r="B331" t="str">
        <f>被动技能!H333</f>
        <v>祝福中</v>
      </c>
      <c r="C331" t="str">
        <f>被动技能!I333</f>
        <v>己方全体增加血量最大值337</v>
      </c>
      <c r="D331">
        <f>VLOOKUP(被动技能!J333,对应表!R:S,2,FALSE)</f>
        <v>1</v>
      </c>
      <c r="E331" t="str">
        <f>被动技能!K333</f>
        <v>20328:100:3:9</v>
      </c>
    </row>
    <row r="332" spans="1:5" x14ac:dyDescent="0.15">
      <c r="A332">
        <f>被动技能!G334</f>
        <v>200329</v>
      </c>
      <c r="B332" t="str">
        <f>被动技能!H334</f>
        <v>祝福中</v>
      </c>
      <c r="C332" t="str">
        <f>被动技能!I334</f>
        <v>己方全体增加血量最大值416</v>
      </c>
      <c r="D332">
        <f>VLOOKUP(被动技能!J334,对应表!R:S,2,FALSE)</f>
        <v>1</v>
      </c>
      <c r="E332" t="str">
        <f>被动技能!K334</f>
        <v>20329:100:3:9</v>
      </c>
    </row>
    <row r="333" spans="1:5" x14ac:dyDescent="0.15">
      <c r="A333">
        <f>被动技能!G335</f>
        <v>200330</v>
      </c>
      <c r="B333" t="str">
        <f>被动技能!H335</f>
        <v>祝福中</v>
      </c>
      <c r="C333" t="str">
        <f>被动技能!I335</f>
        <v>己方全体增加血量最大值512</v>
      </c>
      <c r="D333">
        <f>VLOOKUP(被动技能!J335,对应表!R:S,2,FALSE)</f>
        <v>1</v>
      </c>
      <c r="E333" t="str">
        <f>被动技能!K335</f>
        <v>20330:100:3:9</v>
      </c>
    </row>
    <row r="334" spans="1:5" x14ac:dyDescent="0.15">
      <c r="A334">
        <f>被动技能!G336</f>
        <v>200331</v>
      </c>
      <c r="B334" t="str">
        <f>被动技能!H336</f>
        <v>祝福中</v>
      </c>
      <c r="C334" t="str">
        <f>被动技能!I336</f>
        <v>己方全体增加血量最大值630</v>
      </c>
      <c r="D334">
        <f>VLOOKUP(被动技能!J336,对应表!R:S,2,FALSE)</f>
        <v>1</v>
      </c>
      <c r="E334" t="str">
        <f>被动技能!K336</f>
        <v>20331:100:3:9</v>
      </c>
    </row>
    <row r="335" spans="1:5" x14ac:dyDescent="0.15">
      <c r="A335">
        <f>被动技能!G337</f>
        <v>200332</v>
      </c>
      <c r="B335" t="str">
        <f>被动技能!H337</f>
        <v>祝福中</v>
      </c>
      <c r="C335" t="str">
        <f>被动技能!I337</f>
        <v>己方全体增加血量最大值776</v>
      </c>
      <c r="D335">
        <f>VLOOKUP(被动技能!J337,对应表!R:S,2,FALSE)</f>
        <v>1</v>
      </c>
      <c r="E335" t="str">
        <f>被动技能!K337</f>
        <v>20332:100:3:9</v>
      </c>
    </row>
    <row r="336" spans="1:5" x14ac:dyDescent="0.15">
      <c r="A336">
        <f>被动技能!G338</f>
        <v>200333</v>
      </c>
      <c r="B336" t="str">
        <f>被动技能!H338</f>
        <v>祝福中</v>
      </c>
      <c r="C336" t="str">
        <f>被动技能!I338</f>
        <v>己方全体增加血量最大值956</v>
      </c>
      <c r="D336">
        <f>VLOOKUP(被动技能!J338,对应表!R:S,2,FALSE)</f>
        <v>1</v>
      </c>
      <c r="E336" t="str">
        <f>被动技能!K338</f>
        <v>20333:100:3:9</v>
      </c>
    </row>
    <row r="337" spans="1:5" x14ac:dyDescent="0.15">
      <c r="A337">
        <f>被动技能!G339</f>
        <v>200334</v>
      </c>
      <c r="B337" t="str">
        <f>被动技能!H339</f>
        <v>祝福中</v>
      </c>
      <c r="C337" t="str">
        <f>被动技能!I339</f>
        <v>己方全体增加血量最大值1177</v>
      </c>
      <c r="D337">
        <f>VLOOKUP(被动技能!J339,对应表!R:S,2,FALSE)</f>
        <v>1</v>
      </c>
      <c r="E337" t="str">
        <f>被动技能!K339</f>
        <v>20334:100:3:9</v>
      </c>
    </row>
    <row r="338" spans="1:5" x14ac:dyDescent="0.15">
      <c r="A338">
        <f>被动技能!G340</f>
        <v>200335</v>
      </c>
      <c r="B338" t="str">
        <f>被动技能!H340</f>
        <v>祝福中</v>
      </c>
      <c r="C338" t="str">
        <f>被动技能!I340</f>
        <v>己方全体增加血量最大值1449</v>
      </c>
      <c r="D338">
        <f>VLOOKUP(被动技能!J340,对应表!R:S,2,FALSE)</f>
        <v>1</v>
      </c>
      <c r="E338" t="str">
        <f>被动技能!K340</f>
        <v>20335:100:3:9</v>
      </c>
    </row>
    <row r="339" spans="1:5" x14ac:dyDescent="0.15">
      <c r="A339">
        <f>被动技能!G341</f>
        <v>200336</v>
      </c>
      <c r="B339" t="str">
        <f>被动技能!H341</f>
        <v>祝福中</v>
      </c>
      <c r="C339" t="str">
        <f>被动技能!I341</f>
        <v>己方全体增加血量最大值1784</v>
      </c>
      <c r="D339">
        <f>VLOOKUP(被动技能!J341,对应表!R:S,2,FALSE)</f>
        <v>1</v>
      </c>
      <c r="E339" t="str">
        <f>被动技能!K341</f>
        <v>20336:100:3:9</v>
      </c>
    </row>
    <row r="340" spans="1:5" x14ac:dyDescent="0.15">
      <c r="A340">
        <f>被动技能!G342</f>
        <v>200337</v>
      </c>
      <c r="B340" t="str">
        <f>被动技能!H342</f>
        <v>祝福中</v>
      </c>
      <c r="C340" t="str">
        <f>被动技能!I342</f>
        <v>己方全体增加血量最大值2197</v>
      </c>
      <c r="D340">
        <f>VLOOKUP(被动技能!J342,对应表!R:S,2,FALSE)</f>
        <v>1</v>
      </c>
      <c r="E340" t="str">
        <f>被动技能!K342</f>
        <v>20337:100:3:9</v>
      </c>
    </row>
    <row r="341" spans="1:5" x14ac:dyDescent="0.15">
      <c r="A341">
        <f>被动技能!G343</f>
        <v>200338</v>
      </c>
      <c r="B341" t="str">
        <f>被动技能!H343</f>
        <v>祝福中</v>
      </c>
      <c r="C341" t="str">
        <f>被动技能!I343</f>
        <v>己方全体增加血量最大值2705</v>
      </c>
      <c r="D341">
        <f>VLOOKUP(被动技能!J343,对应表!R:S,2,FALSE)</f>
        <v>1</v>
      </c>
      <c r="E341" t="str">
        <f>被动技能!K343</f>
        <v>20338:100:3:9</v>
      </c>
    </row>
    <row r="342" spans="1:5" x14ac:dyDescent="0.15">
      <c r="A342">
        <f>被动技能!G344</f>
        <v>200339</v>
      </c>
      <c r="B342" t="str">
        <f>被动技能!H344</f>
        <v>祝福中</v>
      </c>
      <c r="C342" t="str">
        <f>被动技能!I344</f>
        <v>己方全体增加血量最大值3331</v>
      </c>
      <c r="D342">
        <f>VLOOKUP(被动技能!J344,对应表!R:S,2,FALSE)</f>
        <v>1</v>
      </c>
      <c r="E342" t="str">
        <f>被动技能!K344</f>
        <v>20339:100:3:9</v>
      </c>
    </row>
    <row r="343" spans="1:5" x14ac:dyDescent="0.15">
      <c r="A343">
        <f>被动技能!G345</f>
        <v>200340</v>
      </c>
      <c r="B343" t="str">
        <f>被动技能!H345</f>
        <v>祝福中</v>
      </c>
      <c r="C343" t="str">
        <f>被动技能!I345</f>
        <v>己方全体增加血量最大值4102</v>
      </c>
      <c r="D343">
        <f>VLOOKUP(被动技能!J345,对应表!R:S,2,FALSE)</f>
        <v>1</v>
      </c>
      <c r="E343" t="str">
        <f>被动技能!K345</f>
        <v>20340:100:3:9</v>
      </c>
    </row>
    <row r="344" spans="1:5" x14ac:dyDescent="0.15">
      <c r="A344">
        <f>被动技能!G346</f>
        <v>200341</v>
      </c>
      <c r="B344" t="str">
        <f>被动技能!H346</f>
        <v>祝福大</v>
      </c>
      <c r="C344" t="str">
        <f>被动技能!I346</f>
        <v>己方全体增加血量最大值76</v>
      </c>
      <c r="D344">
        <f>VLOOKUP(被动技能!J346,对应表!R:S,2,FALSE)</f>
        <v>1</v>
      </c>
      <c r="E344" t="str">
        <f>被动技能!K346</f>
        <v>20341:100:3:9</v>
      </c>
    </row>
    <row r="345" spans="1:5" x14ac:dyDescent="0.15">
      <c r="A345">
        <f>被动技能!G347</f>
        <v>200342</v>
      </c>
      <c r="B345" t="str">
        <f>被动技能!H347</f>
        <v>祝福大</v>
      </c>
      <c r="C345" t="str">
        <f>被动技能!I347</f>
        <v>己方全体增加血量最大值112</v>
      </c>
      <c r="D345">
        <f>VLOOKUP(被动技能!J347,对应表!R:S,2,FALSE)</f>
        <v>1</v>
      </c>
      <c r="E345" t="str">
        <f>被动技能!K347</f>
        <v>20342:100:3:9</v>
      </c>
    </row>
    <row r="346" spans="1:5" x14ac:dyDescent="0.15">
      <c r="A346">
        <f>被动技能!G348</f>
        <v>200343</v>
      </c>
      <c r="B346" t="str">
        <f>被动技能!H348</f>
        <v>祝福大</v>
      </c>
      <c r="C346" t="str">
        <f>被动技能!I348</f>
        <v>己方全体增加血量最大值148</v>
      </c>
      <c r="D346">
        <f>VLOOKUP(被动技能!J348,对应表!R:S,2,FALSE)</f>
        <v>1</v>
      </c>
      <c r="E346" t="str">
        <f>被动技能!K348</f>
        <v>20343:100:3:9</v>
      </c>
    </row>
    <row r="347" spans="1:5" x14ac:dyDescent="0.15">
      <c r="A347">
        <f>被动技能!G349</f>
        <v>200344</v>
      </c>
      <c r="B347" t="str">
        <f>被动技能!H349</f>
        <v>祝福大</v>
      </c>
      <c r="C347" t="str">
        <f>被动技能!I349</f>
        <v>己方全体增加血量最大值183</v>
      </c>
      <c r="D347">
        <f>VLOOKUP(被动技能!J349,对应表!R:S,2,FALSE)</f>
        <v>1</v>
      </c>
      <c r="E347" t="str">
        <f>被动技能!K349</f>
        <v>20344:100:3:9</v>
      </c>
    </row>
    <row r="348" spans="1:5" x14ac:dyDescent="0.15">
      <c r="A348">
        <f>被动技能!G350</f>
        <v>200345</v>
      </c>
      <c r="B348" t="str">
        <f>被动技能!H350</f>
        <v>祝福大</v>
      </c>
      <c r="C348" t="str">
        <f>被动技能!I350</f>
        <v>己方全体增加血量最大值226</v>
      </c>
      <c r="D348">
        <f>VLOOKUP(被动技能!J350,对应表!R:S,2,FALSE)</f>
        <v>1</v>
      </c>
      <c r="E348" t="str">
        <f>被动技能!K350</f>
        <v>20345:100:3:9</v>
      </c>
    </row>
    <row r="349" spans="1:5" x14ac:dyDescent="0.15">
      <c r="A349">
        <f>被动技能!G351</f>
        <v>200346</v>
      </c>
      <c r="B349" t="str">
        <f>被动技能!H351</f>
        <v>祝福大</v>
      </c>
      <c r="C349" t="str">
        <f>被动技能!I351</f>
        <v>己方全体增加血量最大值278</v>
      </c>
      <c r="D349">
        <f>VLOOKUP(被动技能!J351,对应表!R:S,2,FALSE)</f>
        <v>1</v>
      </c>
      <c r="E349" t="str">
        <f>被动技能!K351</f>
        <v>20346:100:3:9</v>
      </c>
    </row>
    <row r="350" spans="1:5" x14ac:dyDescent="0.15">
      <c r="A350">
        <f>被动技能!G352</f>
        <v>200347</v>
      </c>
      <c r="B350" t="str">
        <f>被动技能!H352</f>
        <v>祝福大</v>
      </c>
      <c r="C350" t="str">
        <f>被动技能!I352</f>
        <v>己方全体增加血量最大值343</v>
      </c>
      <c r="D350">
        <f>VLOOKUP(被动技能!J352,对应表!R:S,2,FALSE)</f>
        <v>1</v>
      </c>
      <c r="E350" t="str">
        <f>被动技能!K352</f>
        <v>20347:100:3:9</v>
      </c>
    </row>
    <row r="351" spans="1:5" x14ac:dyDescent="0.15">
      <c r="A351">
        <f>被动技能!G353</f>
        <v>200348</v>
      </c>
      <c r="B351" t="str">
        <f>被动技能!H353</f>
        <v>祝福大</v>
      </c>
      <c r="C351" t="str">
        <f>被动技能!I353</f>
        <v>己方全体增加血量最大值422</v>
      </c>
      <c r="D351">
        <f>VLOOKUP(被动技能!J353,对应表!R:S,2,FALSE)</f>
        <v>1</v>
      </c>
      <c r="E351" t="str">
        <f>被动技能!K353</f>
        <v>20348:100:3:9</v>
      </c>
    </row>
    <row r="352" spans="1:5" x14ac:dyDescent="0.15">
      <c r="A352">
        <f>被动技能!G354</f>
        <v>200349</v>
      </c>
      <c r="B352" t="str">
        <f>被动技能!H354</f>
        <v>祝福大</v>
      </c>
      <c r="C352" t="str">
        <f>被动技能!I354</f>
        <v>己方全体增加血量最大值520</v>
      </c>
      <c r="D352">
        <f>VLOOKUP(被动技能!J354,对应表!R:S,2,FALSE)</f>
        <v>1</v>
      </c>
      <c r="E352" t="str">
        <f>被动技能!K354</f>
        <v>20349:100:3:9</v>
      </c>
    </row>
    <row r="353" spans="1:5" x14ac:dyDescent="0.15">
      <c r="A353">
        <f>被动技能!G355</f>
        <v>200350</v>
      </c>
      <c r="B353" t="str">
        <f>被动技能!H355</f>
        <v>祝福大</v>
      </c>
      <c r="C353" t="str">
        <f>被动技能!I355</f>
        <v>己方全体增加血量最大值640</v>
      </c>
      <c r="D353">
        <f>VLOOKUP(被动技能!J355,对应表!R:S,2,FALSE)</f>
        <v>1</v>
      </c>
      <c r="E353" t="str">
        <f>被动技能!K355</f>
        <v>20350:100:3:9</v>
      </c>
    </row>
    <row r="354" spans="1:5" x14ac:dyDescent="0.15">
      <c r="A354">
        <f>被动技能!G356</f>
        <v>200351</v>
      </c>
      <c r="B354" t="str">
        <f>被动技能!H356</f>
        <v>祝福大</v>
      </c>
      <c r="C354" t="str">
        <f>被动技能!I356</f>
        <v>己方全体增加血量最大值788</v>
      </c>
      <c r="D354">
        <f>VLOOKUP(被动技能!J356,对应表!R:S,2,FALSE)</f>
        <v>1</v>
      </c>
      <c r="E354" t="str">
        <f>被动技能!K356</f>
        <v>20351:100:3:9</v>
      </c>
    </row>
    <row r="355" spans="1:5" x14ac:dyDescent="0.15">
      <c r="A355">
        <f>被动技能!G357</f>
        <v>200352</v>
      </c>
      <c r="B355" t="str">
        <f>被动技能!H357</f>
        <v>祝福大</v>
      </c>
      <c r="C355" t="str">
        <f>被动技能!I357</f>
        <v>己方全体增加血量最大值970</v>
      </c>
      <c r="D355">
        <f>VLOOKUP(被动技能!J357,对应表!R:S,2,FALSE)</f>
        <v>1</v>
      </c>
      <c r="E355" t="str">
        <f>被动技能!K357</f>
        <v>20352:100:3:9</v>
      </c>
    </row>
    <row r="356" spans="1:5" x14ac:dyDescent="0.15">
      <c r="A356">
        <f>被动技能!G358</f>
        <v>200353</v>
      </c>
      <c r="B356" t="str">
        <f>被动技能!H358</f>
        <v>祝福大</v>
      </c>
      <c r="C356" t="str">
        <f>被动技能!I358</f>
        <v>己方全体增加血量最大值1195</v>
      </c>
      <c r="D356">
        <f>VLOOKUP(被动技能!J358,对应表!R:S,2,FALSE)</f>
        <v>1</v>
      </c>
      <c r="E356" t="str">
        <f>被动技能!K358</f>
        <v>20353:100:3:9</v>
      </c>
    </row>
    <row r="357" spans="1:5" x14ac:dyDescent="0.15">
      <c r="A357">
        <f>被动技能!G359</f>
        <v>200354</v>
      </c>
      <c r="B357" t="str">
        <f>被动技能!H359</f>
        <v>祝福大</v>
      </c>
      <c r="C357" t="str">
        <f>被动技能!I359</f>
        <v>己方全体增加血量最大值1471</v>
      </c>
      <c r="D357">
        <f>VLOOKUP(被动技能!J359,对应表!R:S,2,FALSE)</f>
        <v>1</v>
      </c>
      <c r="E357" t="str">
        <f>被动技能!K359</f>
        <v>20354:100:3:9</v>
      </c>
    </row>
    <row r="358" spans="1:5" x14ac:dyDescent="0.15">
      <c r="A358">
        <f>被动技能!G360</f>
        <v>200355</v>
      </c>
      <c r="B358" t="str">
        <f>被动技能!H360</f>
        <v>祝福大</v>
      </c>
      <c r="C358" t="str">
        <f>被动技能!I360</f>
        <v>己方全体增加血量最大值1812</v>
      </c>
      <c r="D358">
        <f>VLOOKUP(被动技能!J360,对应表!R:S,2,FALSE)</f>
        <v>1</v>
      </c>
      <c r="E358" t="str">
        <f>被动技能!K360</f>
        <v>20355:100:3:9</v>
      </c>
    </row>
    <row r="359" spans="1:5" x14ac:dyDescent="0.15">
      <c r="A359">
        <f>被动技能!G361</f>
        <v>200356</v>
      </c>
      <c r="B359" t="str">
        <f>被动技能!H361</f>
        <v>祝福大</v>
      </c>
      <c r="C359" t="str">
        <f>被动技能!I361</f>
        <v>己方全体增加血量最大值2231</v>
      </c>
      <c r="D359">
        <f>VLOOKUP(被动技能!J361,对应表!R:S,2,FALSE)</f>
        <v>1</v>
      </c>
      <c r="E359" t="str">
        <f>被动技能!K361</f>
        <v>20356:100:3:9</v>
      </c>
    </row>
    <row r="360" spans="1:5" x14ac:dyDescent="0.15">
      <c r="A360">
        <f>被动技能!G362</f>
        <v>200357</v>
      </c>
      <c r="B360" t="str">
        <f>被动技能!H362</f>
        <v>祝福大</v>
      </c>
      <c r="C360" t="str">
        <f>被动技能!I362</f>
        <v>己方全体增加血量最大值2747</v>
      </c>
      <c r="D360">
        <f>VLOOKUP(被动技能!J362,对应表!R:S,2,FALSE)</f>
        <v>1</v>
      </c>
      <c r="E360" t="str">
        <f>被动技能!K362</f>
        <v>20357:100:3:9</v>
      </c>
    </row>
    <row r="361" spans="1:5" x14ac:dyDescent="0.15">
      <c r="A361">
        <f>被动技能!G363</f>
        <v>200358</v>
      </c>
      <c r="B361" t="str">
        <f>被动技能!H363</f>
        <v>祝福大</v>
      </c>
      <c r="C361" t="str">
        <f>被动技能!I363</f>
        <v>己方全体增加血量最大值3382</v>
      </c>
      <c r="D361">
        <f>VLOOKUP(被动技能!J363,对应表!R:S,2,FALSE)</f>
        <v>1</v>
      </c>
      <c r="E361" t="str">
        <f>被动技能!K363</f>
        <v>20358:100:3:9</v>
      </c>
    </row>
    <row r="362" spans="1:5" x14ac:dyDescent="0.15">
      <c r="A362">
        <f>被动技能!G364</f>
        <v>200359</v>
      </c>
      <c r="B362" t="str">
        <f>被动技能!H364</f>
        <v>祝福大</v>
      </c>
      <c r="C362" t="str">
        <f>被动技能!I364</f>
        <v>己方全体增加血量最大值4164</v>
      </c>
      <c r="D362">
        <f>VLOOKUP(被动技能!J364,对应表!R:S,2,FALSE)</f>
        <v>1</v>
      </c>
      <c r="E362" t="str">
        <f>被动技能!K364</f>
        <v>20359:100:3:9</v>
      </c>
    </row>
    <row r="363" spans="1:5" x14ac:dyDescent="0.15">
      <c r="A363">
        <f>被动技能!G365</f>
        <v>200360</v>
      </c>
      <c r="B363" t="str">
        <f>被动技能!H365</f>
        <v>祝福大</v>
      </c>
      <c r="C363" t="str">
        <f>被动技能!I365</f>
        <v>己方全体增加血量最大值5127</v>
      </c>
      <c r="D363">
        <f>VLOOKUP(被动技能!J365,对应表!R:S,2,FALSE)</f>
        <v>1</v>
      </c>
      <c r="E363" t="str">
        <f>被动技能!K365</f>
        <v>20360:100:3:9</v>
      </c>
    </row>
    <row r="364" spans="1:5" x14ac:dyDescent="0.15">
      <c r="A364">
        <f>被动技能!G366</f>
        <v>200361</v>
      </c>
      <c r="B364" t="str">
        <f>被动技能!H366</f>
        <v>直觉</v>
      </c>
      <c r="C364" t="str">
        <f>被动技能!I366</f>
        <v>提升自身回避率5</v>
      </c>
      <c r="D364">
        <f>VLOOKUP(被动技能!J366,对应表!R:S,2,FALSE)</f>
        <v>1</v>
      </c>
      <c r="E364" t="str">
        <f>被动技能!K366</f>
        <v>20361:100:1:0</v>
      </c>
    </row>
    <row r="365" spans="1:5" x14ac:dyDescent="0.15">
      <c r="A365">
        <f>被动技能!G367</f>
        <v>200362</v>
      </c>
      <c r="B365" t="str">
        <f>被动技能!H367</f>
        <v>直觉</v>
      </c>
      <c r="C365" t="str">
        <f>被动技能!I367</f>
        <v>提升自身回避率6</v>
      </c>
      <c r="D365">
        <f>VLOOKUP(被动技能!J367,对应表!R:S,2,FALSE)</f>
        <v>1</v>
      </c>
      <c r="E365" t="str">
        <f>被动技能!K367</f>
        <v>20362:100:1:0</v>
      </c>
    </row>
    <row r="366" spans="1:5" x14ac:dyDescent="0.15">
      <c r="A366">
        <f>被动技能!G368</f>
        <v>200363</v>
      </c>
      <c r="B366" t="str">
        <f>被动技能!H368</f>
        <v>直觉</v>
      </c>
      <c r="C366" t="str">
        <f>被动技能!I368</f>
        <v>提升自身回避率7</v>
      </c>
      <c r="D366">
        <f>VLOOKUP(被动技能!J368,对应表!R:S,2,FALSE)</f>
        <v>1</v>
      </c>
      <c r="E366" t="str">
        <f>被动技能!K368</f>
        <v>20363:100:1:0</v>
      </c>
    </row>
    <row r="367" spans="1:5" x14ac:dyDescent="0.15">
      <c r="A367">
        <f>被动技能!G369</f>
        <v>200364</v>
      </c>
      <c r="B367" t="str">
        <f>被动技能!H369</f>
        <v>直觉</v>
      </c>
      <c r="C367" t="str">
        <f>被动技能!I369</f>
        <v>提升自身回避率8</v>
      </c>
      <c r="D367">
        <f>VLOOKUP(被动技能!J369,对应表!R:S,2,FALSE)</f>
        <v>1</v>
      </c>
      <c r="E367" t="str">
        <f>被动技能!K369</f>
        <v>20364:100:1:0</v>
      </c>
    </row>
    <row r="368" spans="1:5" x14ac:dyDescent="0.15">
      <c r="A368">
        <f>被动技能!G370</f>
        <v>200365</v>
      </c>
      <c r="B368" t="str">
        <f>被动技能!H370</f>
        <v>直觉</v>
      </c>
      <c r="C368" t="str">
        <f>被动技能!I370</f>
        <v>提升自身回避率9</v>
      </c>
      <c r="D368">
        <f>VLOOKUP(被动技能!J370,对应表!R:S,2,FALSE)</f>
        <v>1</v>
      </c>
      <c r="E368" t="str">
        <f>被动技能!K370</f>
        <v>20365:100:1:0</v>
      </c>
    </row>
    <row r="369" spans="1:5" x14ac:dyDescent="0.15">
      <c r="A369">
        <f>被动技能!G371</f>
        <v>200366</v>
      </c>
      <c r="B369" t="str">
        <f>被动技能!H371</f>
        <v>直觉</v>
      </c>
      <c r="C369" t="str">
        <f>被动技能!I371</f>
        <v>提升自身回避率10</v>
      </c>
      <c r="D369">
        <f>VLOOKUP(被动技能!J371,对应表!R:S,2,FALSE)</f>
        <v>1</v>
      </c>
      <c r="E369" t="str">
        <f>被动技能!K371</f>
        <v>20366:100:1:0</v>
      </c>
    </row>
    <row r="370" spans="1:5" x14ac:dyDescent="0.15">
      <c r="A370">
        <f>被动技能!G372</f>
        <v>200367</v>
      </c>
      <c r="B370" t="str">
        <f>被动技能!H372</f>
        <v>直觉</v>
      </c>
      <c r="C370" t="str">
        <f>被动技能!I372</f>
        <v>提升自身回避率11</v>
      </c>
      <c r="D370">
        <f>VLOOKUP(被动技能!J372,对应表!R:S,2,FALSE)</f>
        <v>1</v>
      </c>
      <c r="E370" t="str">
        <f>被动技能!K372</f>
        <v>20367:100:1:0</v>
      </c>
    </row>
    <row r="371" spans="1:5" x14ac:dyDescent="0.15">
      <c r="A371">
        <f>被动技能!G373</f>
        <v>200368</v>
      </c>
      <c r="B371" t="str">
        <f>被动技能!H373</f>
        <v>直觉</v>
      </c>
      <c r="C371" t="str">
        <f>被动技能!I373</f>
        <v>提升自身回避率12</v>
      </c>
      <c r="D371">
        <f>VLOOKUP(被动技能!J373,对应表!R:S,2,FALSE)</f>
        <v>1</v>
      </c>
      <c r="E371" t="str">
        <f>被动技能!K373</f>
        <v>20368:100:1:0</v>
      </c>
    </row>
    <row r="372" spans="1:5" x14ac:dyDescent="0.15">
      <c r="A372">
        <f>被动技能!G374</f>
        <v>200369</v>
      </c>
      <c r="B372" t="str">
        <f>被动技能!H374</f>
        <v>直觉</v>
      </c>
      <c r="C372" t="str">
        <f>被动技能!I374</f>
        <v>提升自身回避率13</v>
      </c>
      <c r="D372">
        <f>VLOOKUP(被动技能!J374,对应表!R:S,2,FALSE)</f>
        <v>1</v>
      </c>
      <c r="E372" t="str">
        <f>被动技能!K374</f>
        <v>20369:100:1:0</v>
      </c>
    </row>
    <row r="373" spans="1:5" x14ac:dyDescent="0.15">
      <c r="A373">
        <f>被动技能!G375</f>
        <v>200370</v>
      </c>
      <c r="B373" t="str">
        <f>被动技能!H375</f>
        <v>直觉</v>
      </c>
      <c r="C373" t="str">
        <f>被动技能!I375</f>
        <v>提升自身回避率14</v>
      </c>
      <c r="D373">
        <f>VLOOKUP(被动技能!J375,对应表!R:S,2,FALSE)</f>
        <v>1</v>
      </c>
      <c r="E373" t="str">
        <f>被动技能!K375</f>
        <v>20370:100:1:0</v>
      </c>
    </row>
    <row r="374" spans="1:5" x14ac:dyDescent="0.15">
      <c r="A374">
        <f>被动技能!G376</f>
        <v>200371</v>
      </c>
      <c r="B374" t="str">
        <f>被动技能!H376</f>
        <v>直觉</v>
      </c>
      <c r="C374" t="str">
        <f>被动技能!I376</f>
        <v>提升自身回避率15</v>
      </c>
      <c r="D374">
        <f>VLOOKUP(被动技能!J376,对应表!R:S,2,FALSE)</f>
        <v>1</v>
      </c>
      <c r="E374" t="str">
        <f>被动技能!K376</f>
        <v>20371:100:1:0</v>
      </c>
    </row>
    <row r="375" spans="1:5" x14ac:dyDescent="0.15">
      <c r="A375">
        <f>被动技能!G377</f>
        <v>200372</v>
      </c>
      <c r="B375" t="str">
        <f>被动技能!H377</f>
        <v>直觉</v>
      </c>
      <c r="C375" t="str">
        <f>被动技能!I377</f>
        <v>提升自身回避率16</v>
      </c>
      <c r="D375">
        <f>VLOOKUP(被动技能!J377,对应表!R:S,2,FALSE)</f>
        <v>1</v>
      </c>
      <c r="E375" t="str">
        <f>被动技能!K377</f>
        <v>20372:100:1:0</v>
      </c>
    </row>
    <row r="376" spans="1:5" x14ac:dyDescent="0.15">
      <c r="A376">
        <f>被动技能!G378</f>
        <v>200373</v>
      </c>
      <c r="B376" t="str">
        <f>被动技能!H378</f>
        <v>直觉</v>
      </c>
      <c r="C376" t="str">
        <f>被动技能!I378</f>
        <v>提升自身回避率17</v>
      </c>
      <c r="D376">
        <f>VLOOKUP(被动技能!J378,对应表!R:S,2,FALSE)</f>
        <v>1</v>
      </c>
      <c r="E376" t="str">
        <f>被动技能!K378</f>
        <v>20373:100:1:0</v>
      </c>
    </row>
    <row r="377" spans="1:5" x14ac:dyDescent="0.15">
      <c r="A377">
        <f>被动技能!G379</f>
        <v>200374</v>
      </c>
      <c r="B377" t="str">
        <f>被动技能!H379</f>
        <v>直觉</v>
      </c>
      <c r="C377" t="str">
        <f>被动技能!I379</f>
        <v>提升自身回避率18</v>
      </c>
      <c r="D377">
        <f>VLOOKUP(被动技能!J379,对应表!R:S,2,FALSE)</f>
        <v>1</v>
      </c>
      <c r="E377" t="str">
        <f>被动技能!K379</f>
        <v>20374:100:1:0</v>
      </c>
    </row>
    <row r="378" spans="1:5" x14ac:dyDescent="0.15">
      <c r="A378">
        <f>被动技能!G380</f>
        <v>200375</v>
      </c>
      <c r="B378" t="str">
        <f>被动技能!H380</f>
        <v>直觉</v>
      </c>
      <c r="C378" t="str">
        <f>被动技能!I380</f>
        <v>提升自身回避率19</v>
      </c>
      <c r="D378">
        <f>VLOOKUP(被动技能!J380,对应表!R:S,2,FALSE)</f>
        <v>1</v>
      </c>
      <c r="E378" t="str">
        <f>被动技能!K380</f>
        <v>20375:100:1:0</v>
      </c>
    </row>
    <row r="379" spans="1:5" x14ac:dyDescent="0.15">
      <c r="A379">
        <f>被动技能!G381</f>
        <v>200376</v>
      </c>
      <c r="B379" t="str">
        <f>被动技能!H381</f>
        <v>直觉</v>
      </c>
      <c r="C379" t="str">
        <f>被动技能!I381</f>
        <v>提升自身回避率20</v>
      </c>
      <c r="D379">
        <f>VLOOKUP(被动技能!J381,对应表!R:S,2,FALSE)</f>
        <v>1</v>
      </c>
      <c r="E379" t="str">
        <f>被动技能!K381</f>
        <v>20376:100:1:0</v>
      </c>
    </row>
    <row r="380" spans="1:5" x14ac:dyDescent="0.15">
      <c r="A380">
        <f>被动技能!G382</f>
        <v>200377</v>
      </c>
      <c r="B380" t="str">
        <f>被动技能!H382</f>
        <v>直觉</v>
      </c>
      <c r="C380" t="str">
        <f>被动技能!I382</f>
        <v>提升自身回避率21</v>
      </c>
      <c r="D380">
        <f>VLOOKUP(被动技能!J382,对应表!R:S,2,FALSE)</f>
        <v>1</v>
      </c>
      <c r="E380" t="str">
        <f>被动技能!K382</f>
        <v>20377:100:1:0</v>
      </c>
    </row>
    <row r="381" spans="1:5" x14ac:dyDescent="0.15">
      <c r="A381">
        <f>被动技能!G383</f>
        <v>200378</v>
      </c>
      <c r="B381" t="str">
        <f>被动技能!H383</f>
        <v>直觉</v>
      </c>
      <c r="C381" t="str">
        <f>被动技能!I383</f>
        <v>提升自身回避率22</v>
      </c>
      <c r="D381">
        <f>VLOOKUP(被动技能!J383,对应表!R:S,2,FALSE)</f>
        <v>1</v>
      </c>
      <c r="E381" t="str">
        <f>被动技能!K383</f>
        <v>20378:100:1:0</v>
      </c>
    </row>
    <row r="382" spans="1:5" x14ac:dyDescent="0.15">
      <c r="A382">
        <f>被动技能!G384</f>
        <v>200379</v>
      </c>
      <c r="B382" t="str">
        <f>被动技能!H384</f>
        <v>直觉</v>
      </c>
      <c r="C382" t="str">
        <f>被动技能!I384</f>
        <v>提升自身回避率23</v>
      </c>
      <c r="D382">
        <f>VLOOKUP(被动技能!J384,对应表!R:S,2,FALSE)</f>
        <v>1</v>
      </c>
      <c r="E382" t="str">
        <f>被动技能!K384</f>
        <v>20379:100:1:0</v>
      </c>
    </row>
    <row r="383" spans="1:5" x14ac:dyDescent="0.15">
      <c r="A383">
        <f>被动技能!G385</f>
        <v>200380</v>
      </c>
      <c r="B383" t="str">
        <f>被动技能!H385</f>
        <v>直觉</v>
      </c>
      <c r="C383" t="str">
        <f>被动技能!I385</f>
        <v>提升自身回避率24</v>
      </c>
      <c r="D383">
        <f>VLOOKUP(被动技能!J385,对应表!R:S,2,FALSE)</f>
        <v>1</v>
      </c>
      <c r="E383" t="str">
        <f>被动技能!K385</f>
        <v>20380:100:1:0</v>
      </c>
    </row>
    <row r="384" spans="1:5" x14ac:dyDescent="0.15">
      <c r="A384">
        <f>被动技能!G386</f>
        <v>200381</v>
      </c>
      <c r="B384" t="str">
        <f>被动技能!H386</f>
        <v>守护</v>
      </c>
      <c r="C384" t="str">
        <f>被动技能!I386</f>
        <v>提升自身防御力47,并提升免伤率5%</v>
      </c>
      <c r="D384">
        <f>VLOOKUP(被动技能!J386,对应表!R:S,2,FALSE)</f>
        <v>1</v>
      </c>
      <c r="E384" t="str">
        <f>被动技能!K386</f>
        <v>20381:100:1:0</v>
      </c>
    </row>
    <row r="385" spans="1:5" x14ac:dyDescent="0.15">
      <c r="A385">
        <f>被动技能!G387</f>
        <v>200382</v>
      </c>
      <c r="B385" t="str">
        <f>被动技能!H387</f>
        <v>守护</v>
      </c>
      <c r="C385" t="str">
        <f>被动技能!I387</f>
        <v>提升自身防御力67,并提升免伤率5%</v>
      </c>
      <c r="D385">
        <f>VLOOKUP(被动技能!J387,对应表!R:S,2,FALSE)</f>
        <v>1</v>
      </c>
      <c r="E385" t="str">
        <f>被动技能!K387</f>
        <v>20382:100:1:0</v>
      </c>
    </row>
    <row r="386" spans="1:5" x14ac:dyDescent="0.15">
      <c r="A386">
        <f>被动技能!G388</f>
        <v>200383</v>
      </c>
      <c r="B386" t="str">
        <f>被动技能!H388</f>
        <v>守护</v>
      </c>
      <c r="C386" t="str">
        <f>被动技能!I388</f>
        <v>提升自身防御力85,并提升免伤率6%</v>
      </c>
      <c r="D386">
        <f>VLOOKUP(被动技能!J388,对应表!R:S,2,FALSE)</f>
        <v>1</v>
      </c>
      <c r="E386" t="str">
        <f>被动技能!K388</f>
        <v>20383:100:1:0</v>
      </c>
    </row>
    <row r="387" spans="1:5" x14ac:dyDescent="0.15">
      <c r="A387">
        <f>被动技能!G389</f>
        <v>200384</v>
      </c>
      <c r="B387" t="str">
        <f>被动技能!H389</f>
        <v>守护</v>
      </c>
      <c r="C387" t="str">
        <f>被动技能!I389</f>
        <v>提升自身防御力101,并提升免伤率6%</v>
      </c>
      <c r="D387">
        <f>VLOOKUP(被动技能!J389,对应表!R:S,2,FALSE)</f>
        <v>1</v>
      </c>
      <c r="E387" t="str">
        <f>被动技能!K389</f>
        <v>20384:100:1:0</v>
      </c>
    </row>
    <row r="388" spans="1:5" x14ac:dyDescent="0.15">
      <c r="A388">
        <f>被动技能!G390</f>
        <v>200385</v>
      </c>
      <c r="B388" t="str">
        <f>被动技能!H390</f>
        <v>守护</v>
      </c>
      <c r="C388" t="str">
        <f>被动技能!I390</f>
        <v>提升自身防御力118,并提升免伤率7%</v>
      </c>
      <c r="D388">
        <f>VLOOKUP(被动技能!J390,对应表!R:S,2,FALSE)</f>
        <v>1</v>
      </c>
      <c r="E388" t="str">
        <f>被动技能!K390</f>
        <v>20385:100:1:0</v>
      </c>
    </row>
    <row r="389" spans="1:5" x14ac:dyDescent="0.15">
      <c r="A389">
        <f>被动技能!G391</f>
        <v>200386</v>
      </c>
      <c r="B389" t="str">
        <f>被动技能!H391</f>
        <v>守护</v>
      </c>
      <c r="C389" t="str">
        <f>被动技能!I391</f>
        <v>提升自身防御力139,并提升免伤率7%</v>
      </c>
      <c r="D389">
        <f>VLOOKUP(被动技能!J391,对应表!R:S,2,FALSE)</f>
        <v>1</v>
      </c>
      <c r="E389" t="str">
        <f>被动技能!K391</f>
        <v>20386:100:1:0</v>
      </c>
    </row>
    <row r="390" spans="1:5" x14ac:dyDescent="0.15">
      <c r="A390">
        <f>被动技能!G392</f>
        <v>200387</v>
      </c>
      <c r="B390" t="str">
        <f>被动技能!H392</f>
        <v>守护</v>
      </c>
      <c r="C390" t="str">
        <f>被动技能!I392</f>
        <v>提升自身防御力171,并提升免伤率8%</v>
      </c>
      <c r="D390">
        <f>VLOOKUP(被动技能!J392,对应表!R:S,2,FALSE)</f>
        <v>1</v>
      </c>
      <c r="E390" t="str">
        <f>被动技能!K392</f>
        <v>20387:100:1:0</v>
      </c>
    </row>
    <row r="391" spans="1:5" x14ac:dyDescent="0.15">
      <c r="A391">
        <f>被动技能!G393</f>
        <v>200388</v>
      </c>
      <c r="B391" t="str">
        <f>被动技能!H393</f>
        <v>守护</v>
      </c>
      <c r="C391" t="str">
        <f>被动技能!I393</f>
        <v>提升自身防御力211,并提升免伤率8%</v>
      </c>
      <c r="D391">
        <f>VLOOKUP(被动技能!J393,对应表!R:S,2,FALSE)</f>
        <v>1</v>
      </c>
      <c r="E391" t="str">
        <f>被动技能!K393</f>
        <v>20388:100:1:0</v>
      </c>
    </row>
    <row r="392" spans="1:5" x14ac:dyDescent="0.15">
      <c r="A392">
        <f>被动技能!G394</f>
        <v>200389</v>
      </c>
      <c r="B392" t="str">
        <f>被动技能!H394</f>
        <v>守护</v>
      </c>
      <c r="C392" t="str">
        <f>被动技能!I394</f>
        <v>提升自身防御力260,并提升免伤率9%</v>
      </c>
      <c r="D392">
        <f>VLOOKUP(被动技能!J394,对应表!R:S,2,FALSE)</f>
        <v>1</v>
      </c>
      <c r="E392" t="str">
        <f>被动技能!K394</f>
        <v>20389:100:1:0</v>
      </c>
    </row>
    <row r="393" spans="1:5" x14ac:dyDescent="0.15">
      <c r="A393">
        <f>被动技能!G395</f>
        <v>200390</v>
      </c>
      <c r="B393" t="str">
        <f>被动技能!H395</f>
        <v>守护</v>
      </c>
      <c r="C393" t="str">
        <f>被动技能!I395</f>
        <v>提升自身防御力320,并提升免伤率9%</v>
      </c>
      <c r="D393">
        <f>VLOOKUP(被动技能!J395,对应表!R:S,2,FALSE)</f>
        <v>1</v>
      </c>
      <c r="E393" t="str">
        <f>被动技能!K395</f>
        <v>20390:100:1:0</v>
      </c>
    </row>
    <row r="394" spans="1:5" x14ac:dyDescent="0.15">
      <c r="A394">
        <f>被动技能!G396</f>
        <v>200391</v>
      </c>
      <c r="B394" t="str">
        <f>被动技能!H396</f>
        <v>守护</v>
      </c>
      <c r="C394" t="str">
        <f>被动技能!I396</f>
        <v>提升自身防御力394,并提升免伤率10%</v>
      </c>
      <c r="D394">
        <f>VLOOKUP(被动技能!J396,对应表!R:S,2,FALSE)</f>
        <v>1</v>
      </c>
      <c r="E394" t="str">
        <f>被动技能!K396</f>
        <v>20391:100:1:0</v>
      </c>
    </row>
    <row r="395" spans="1:5" x14ac:dyDescent="0.15">
      <c r="A395">
        <f>被动技能!G397</f>
        <v>200392</v>
      </c>
      <c r="B395" t="str">
        <f>被动技能!H397</f>
        <v>守护</v>
      </c>
      <c r="C395" t="str">
        <f>被动技能!I397</f>
        <v>提升自身防御力485,并提升免伤率10%</v>
      </c>
      <c r="D395">
        <f>VLOOKUP(被动技能!J397,对应表!R:S,2,FALSE)</f>
        <v>1</v>
      </c>
      <c r="E395" t="str">
        <f>被动技能!K397</f>
        <v>20392:100:1:0</v>
      </c>
    </row>
    <row r="396" spans="1:5" x14ac:dyDescent="0.15">
      <c r="A396">
        <f>被动技能!G398</f>
        <v>200393</v>
      </c>
      <c r="B396" t="str">
        <f>被动技能!H398</f>
        <v>守护</v>
      </c>
      <c r="C396" t="str">
        <f>被动技能!I398</f>
        <v>提升自身防御力597,并提升免伤率11%</v>
      </c>
      <c r="D396">
        <f>VLOOKUP(被动技能!J398,对应表!R:S,2,FALSE)</f>
        <v>1</v>
      </c>
      <c r="E396" t="str">
        <f>被动技能!K398</f>
        <v>20393:100:1:0</v>
      </c>
    </row>
    <row r="397" spans="1:5" x14ac:dyDescent="0.15">
      <c r="A397">
        <f>被动技能!G399</f>
        <v>200394</v>
      </c>
      <c r="B397" t="str">
        <f>被动技能!H399</f>
        <v>守护</v>
      </c>
      <c r="C397" t="str">
        <f>被动技能!I399</f>
        <v>提升自身防御力735,并提升免伤率11%</v>
      </c>
      <c r="D397">
        <f>VLOOKUP(被动技能!J399,对应表!R:S,2,FALSE)</f>
        <v>1</v>
      </c>
      <c r="E397" t="str">
        <f>被动技能!K399</f>
        <v>20394:100:1:0</v>
      </c>
    </row>
    <row r="398" spans="1:5" x14ac:dyDescent="0.15">
      <c r="A398">
        <f>被动技能!G400</f>
        <v>200395</v>
      </c>
      <c r="B398" t="str">
        <f>被动技能!H400</f>
        <v>守护</v>
      </c>
      <c r="C398" t="str">
        <f>被动技能!I400</f>
        <v>提升自身防御力906,并提升免伤率12%</v>
      </c>
      <c r="D398">
        <f>VLOOKUP(被动技能!J400,对应表!R:S,2,FALSE)</f>
        <v>1</v>
      </c>
      <c r="E398" t="str">
        <f>被动技能!K400</f>
        <v>20395:100:1:0</v>
      </c>
    </row>
    <row r="399" spans="1:5" x14ac:dyDescent="0.15">
      <c r="A399">
        <f>被动技能!G401</f>
        <v>200396</v>
      </c>
      <c r="B399" t="str">
        <f>被动技能!H401</f>
        <v>守护</v>
      </c>
      <c r="C399" t="str">
        <f>被动技能!I401</f>
        <v>提升自身防御力1115,并提升免伤率12%</v>
      </c>
      <c r="D399">
        <f>VLOOKUP(被动技能!J401,对应表!R:S,2,FALSE)</f>
        <v>1</v>
      </c>
      <c r="E399" t="str">
        <f>被动技能!K401</f>
        <v>20396:100:1:0</v>
      </c>
    </row>
    <row r="400" spans="1:5" x14ac:dyDescent="0.15">
      <c r="A400">
        <f>被动技能!G402</f>
        <v>200397</v>
      </c>
      <c r="B400" t="str">
        <f>被动技能!H402</f>
        <v>守护</v>
      </c>
      <c r="C400" t="str">
        <f>被动技能!I402</f>
        <v>提升自身防御力1373,并提升免伤率13%</v>
      </c>
      <c r="D400">
        <f>VLOOKUP(被动技能!J402,对应表!R:S,2,FALSE)</f>
        <v>1</v>
      </c>
      <c r="E400" t="str">
        <f>被动技能!K402</f>
        <v>20397:100:1:0</v>
      </c>
    </row>
    <row r="401" spans="1:5" x14ac:dyDescent="0.15">
      <c r="A401">
        <f>被动技能!G403</f>
        <v>200398</v>
      </c>
      <c r="B401" t="str">
        <f>被动技能!H403</f>
        <v>守护</v>
      </c>
      <c r="C401" t="str">
        <f>被动技能!I403</f>
        <v>提升自身防御力1691,并提升免伤率13%</v>
      </c>
      <c r="D401">
        <f>VLOOKUP(被动技能!J403,对应表!R:S,2,FALSE)</f>
        <v>1</v>
      </c>
      <c r="E401" t="str">
        <f>被动技能!K403</f>
        <v>20398:100:1:0</v>
      </c>
    </row>
    <row r="402" spans="1:5" x14ac:dyDescent="0.15">
      <c r="A402">
        <f>被动技能!G404</f>
        <v>200399</v>
      </c>
      <c r="B402" t="str">
        <f>被动技能!H404</f>
        <v>守护</v>
      </c>
      <c r="C402" t="str">
        <f>被动技能!I404</f>
        <v>提升自身防御力2082,并提升免伤率14%</v>
      </c>
      <c r="D402">
        <f>VLOOKUP(被动技能!J404,对应表!R:S,2,FALSE)</f>
        <v>1</v>
      </c>
      <c r="E402" t="str">
        <f>被动技能!K404</f>
        <v>20399:100:1:0</v>
      </c>
    </row>
    <row r="403" spans="1:5" x14ac:dyDescent="0.15">
      <c r="A403">
        <f>被动技能!G405</f>
        <v>200400</v>
      </c>
      <c r="B403" t="str">
        <f>被动技能!H405</f>
        <v>守护</v>
      </c>
      <c r="C403" t="str">
        <f>被动技能!I405</f>
        <v>提升自身防御力2563,并提升免伤率14%</v>
      </c>
      <c r="D403">
        <f>VLOOKUP(被动技能!J405,对应表!R:S,2,FALSE)</f>
        <v>1</v>
      </c>
      <c r="E403" t="str">
        <f>被动技能!K405</f>
        <v>20400:100:1:0</v>
      </c>
    </row>
    <row r="404" spans="1:5" x14ac:dyDescent="0.15">
      <c r="A404">
        <f>被动技能!G406</f>
        <v>200401</v>
      </c>
      <c r="B404" t="str">
        <f>被动技能!H406</f>
        <v>冷血</v>
      </c>
      <c r="C404" t="str">
        <f>被动技能!I406</f>
        <v>提升自身爆伤率15,并提升速度5%</v>
      </c>
      <c r="D404">
        <f>VLOOKUP(被动技能!J406,对应表!R:S,2,FALSE)</f>
        <v>1</v>
      </c>
      <c r="E404" t="str">
        <f>被动技能!K406</f>
        <v>20401:100:1:0</v>
      </c>
    </row>
    <row r="405" spans="1:5" x14ac:dyDescent="0.15">
      <c r="A405">
        <f>被动技能!G407</f>
        <v>200402</v>
      </c>
      <c r="B405" t="str">
        <f>被动技能!H407</f>
        <v>冷血</v>
      </c>
      <c r="C405" t="str">
        <f>被动技能!I407</f>
        <v>提升自身爆伤率16,并提升速度5%</v>
      </c>
      <c r="D405">
        <f>VLOOKUP(被动技能!J407,对应表!R:S,2,FALSE)</f>
        <v>1</v>
      </c>
      <c r="E405" t="str">
        <f>被动技能!K407</f>
        <v>20402:100:1:0</v>
      </c>
    </row>
    <row r="406" spans="1:5" x14ac:dyDescent="0.15">
      <c r="A406">
        <f>被动技能!G408</f>
        <v>200403</v>
      </c>
      <c r="B406" t="str">
        <f>被动技能!H408</f>
        <v>冷血</v>
      </c>
      <c r="C406" t="str">
        <f>被动技能!I408</f>
        <v>提升自身爆伤率17,并提升速度6%</v>
      </c>
      <c r="D406">
        <f>VLOOKUP(被动技能!J408,对应表!R:S,2,FALSE)</f>
        <v>1</v>
      </c>
      <c r="E406" t="str">
        <f>被动技能!K408</f>
        <v>20403:100:1:0</v>
      </c>
    </row>
    <row r="407" spans="1:5" x14ac:dyDescent="0.15">
      <c r="A407">
        <f>被动技能!G409</f>
        <v>200404</v>
      </c>
      <c r="B407" t="str">
        <f>被动技能!H409</f>
        <v>冷血</v>
      </c>
      <c r="C407" t="str">
        <f>被动技能!I409</f>
        <v>提升自身爆伤率18,并提升速度6%</v>
      </c>
      <c r="D407">
        <f>VLOOKUP(被动技能!J409,对应表!R:S,2,FALSE)</f>
        <v>1</v>
      </c>
      <c r="E407" t="str">
        <f>被动技能!K409</f>
        <v>20404:100:1:0</v>
      </c>
    </row>
    <row r="408" spans="1:5" x14ac:dyDescent="0.15">
      <c r="A408">
        <f>被动技能!G410</f>
        <v>200405</v>
      </c>
      <c r="B408" t="str">
        <f>被动技能!H410</f>
        <v>冷血</v>
      </c>
      <c r="C408" t="str">
        <f>被动技能!I410</f>
        <v>提升自身爆伤率19,并提升速度7%</v>
      </c>
      <c r="D408">
        <f>VLOOKUP(被动技能!J410,对应表!R:S,2,FALSE)</f>
        <v>1</v>
      </c>
      <c r="E408" t="str">
        <f>被动技能!K410</f>
        <v>20405:100:1:0</v>
      </c>
    </row>
    <row r="409" spans="1:5" x14ac:dyDescent="0.15">
      <c r="A409">
        <f>被动技能!G411</f>
        <v>200406</v>
      </c>
      <c r="B409" t="str">
        <f>被动技能!H411</f>
        <v>冷血</v>
      </c>
      <c r="C409" t="str">
        <f>被动技能!I411</f>
        <v>提升自身爆伤率20,并提升速度7%</v>
      </c>
      <c r="D409">
        <f>VLOOKUP(被动技能!J411,对应表!R:S,2,FALSE)</f>
        <v>1</v>
      </c>
      <c r="E409" t="str">
        <f>被动技能!K411</f>
        <v>20406:100:1:0</v>
      </c>
    </row>
    <row r="410" spans="1:5" x14ac:dyDescent="0.15">
      <c r="A410">
        <f>被动技能!G412</f>
        <v>200407</v>
      </c>
      <c r="B410" t="str">
        <f>被动技能!H412</f>
        <v>冷血</v>
      </c>
      <c r="C410" t="str">
        <f>被动技能!I412</f>
        <v>提升自身爆伤率21,并提升速度8%</v>
      </c>
      <c r="D410">
        <f>VLOOKUP(被动技能!J412,对应表!R:S,2,FALSE)</f>
        <v>1</v>
      </c>
      <c r="E410" t="str">
        <f>被动技能!K412</f>
        <v>20407:100:1:0</v>
      </c>
    </row>
    <row r="411" spans="1:5" x14ac:dyDescent="0.15">
      <c r="A411">
        <f>被动技能!G413</f>
        <v>200408</v>
      </c>
      <c r="B411" t="str">
        <f>被动技能!H413</f>
        <v>冷血</v>
      </c>
      <c r="C411" t="str">
        <f>被动技能!I413</f>
        <v>提升自身爆伤率22,并提升速度8%</v>
      </c>
      <c r="D411">
        <f>VLOOKUP(被动技能!J413,对应表!R:S,2,FALSE)</f>
        <v>1</v>
      </c>
      <c r="E411" t="str">
        <f>被动技能!K413</f>
        <v>20408:100:1:0</v>
      </c>
    </row>
    <row r="412" spans="1:5" x14ac:dyDescent="0.15">
      <c r="A412">
        <f>被动技能!G414</f>
        <v>200409</v>
      </c>
      <c r="B412" t="str">
        <f>被动技能!H414</f>
        <v>冷血</v>
      </c>
      <c r="C412" t="str">
        <f>被动技能!I414</f>
        <v>提升自身爆伤率23,并提升速度9%</v>
      </c>
      <c r="D412">
        <f>VLOOKUP(被动技能!J414,对应表!R:S,2,FALSE)</f>
        <v>1</v>
      </c>
      <c r="E412" t="str">
        <f>被动技能!K414</f>
        <v>20409:100:1:0</v>
      </c>
    </row>
    <row r="413" spans="1:5" x14ac:dyDescent="0.15">
      <c r="A413">
        <f>被动技能!G415</f>
        <v>200410</v>
      </c>
      <c r="B413" t="str">
        <f>被动技能!H415</f>
        <v>冷血</v>
      </c>
      <c r="C413" t="str">
        <f>被动技能!I415</f>
        <v>提升自身爆伤率24,并提升速度9%</v>
      </c>
      <c r="D413">
        <f>VLOOKUP(被动技能!J415,对应表!R:S,2,FALSE)</f>
        <v>1</v>
      </c>
      <c r="E413" t="str">
        <f>被动技能!K415</f>
        <v>20410:100:1:0</v>
      </c>
    </row>
    <row r="414" spans="1:5" x14ac:dyDescent="0.15">
      <c r="A414">
        <f>被动技能!G416</f>
        <v>200411</v>
      </c>
      <c r="B414" t="str">
        <f>被动技能!H416</f>
        <v>冷血</v>
      </c>
      <c r="C414" t="str">
        <f>被动技能!I416</f>
        <v>提升自身爆伤率25,并提升速度10%</v>
      </c>
      <c r="D414">
        <f>VLOOKUP(被动技能!J416,对应表!R:S,2,FALSE)</f>
        <v>1</v>
      </c>
      <c r="E414" t="str">
        <f>被动技能!K416</f>
        <v>20411:100:1:0</v>
      </c>
    </row>
    <row r="415" spans="1:5" x14ac:dyDescent="0.15">
      <c r="A415">
        <f>被动技能!G417</f>
        <v>200412</v>
      </c>
      <c r="B415" t="str">
        <f>被动技能!H417</f>
        <v>冷血</v>
      </c>
      <c r="C415" t="str">
        <f>被动技能!I417</f>
        <v>提升自身爆伤率26,并提升速度10%</v>
      </c>
      <c r="D415">
        <f>VLOOKUP(被动技能!J417,对应表!R:S,2,FALSE)</f>
        <v>1</v>
      </c>
      <c r="E415" t="str">
        <f>被动技能!K417</f>
        <v>20412:100:1:0</v>
      </c>
    </row>
    <row r="416" spans="1:5" x14ac:dyDescent="0.15">
      <c r="A416">
        <f>被动技能!G418</f>
        <v>200413</v>
      </c>
      <c r="B416" t="str">
        <f>被动技能!H418</f>
        <v>冷血</v>
      </c>
      <c r="C416" t="str">
        <f>被动技能!I418</f>
        <v>提升自身爆伤率27,并提升速度10%</v>
      </c>
      <c r="D416">
        <f>VLOOKUP(被动技能!J418,对应表!R:S,2,FALSE)</f>
        <v>1</v>
      </c>
      <c r="E416" t="str">
        <f>被动技能!K418</f>
        <v>20413:100:1:0</v>
      </c>
    </row>
    <row r="417" spans="1:5" x14ac:dyDescent="0.15">
      <c r="A417">
        <f>被动技能!G419</f>
        <v>200414</v>
      </c>
      <c r="B417" t="str">
        <f>被动技能!H419</f>
        <v>冷血</v>
      </c>
      <c r="C417" t="str">
        <f>被动技能!I419</f>
        <v>提升自身爆伤率28,并提升速度10%</v>
      </c>
      <c r="D417">
        <f>VLOOKUP(被动技能!J419,对应表!R:S,2,FALSE)</f>
        <v>1</v>
      </c>
      <c r="E417" t="str">
        <f>被动技能!K419</f>
        <v>20414:100:1:0</v>
      </c>
    </row>
    <row r="418" spans="1:5" x14ac:dyDescent="0.15">
      <c r="A418">
        <f>被动技能!G420</f>
        <v>200415</v>
      </c>
      <c r="B418" t="str">
        <f>被动技能!H420</f>
        <v>冷血</v>
      </c>
      <c r="C418" t="str">
        <f>被动技能!I420</f>
        <v>提升自身爆伤率29,并提升速度10%</v>
      </c>
      <c r="D418">
        <f>VLOOKUP(被动技能!J420,对应表!R:S,2,FALSE)</f>
        <v>1</v>
      </c>
      <c r="E418" t="str">
        <f>被动技能!K420</f>
        <v>20415:100:1:0</v>
      </c>
    </row>
    <row r="419" spans="1:5" x14ac:dyDescent="0.15">
      <c r="A419">
        <f>被动技能!G421</f>
        <v>200416</v>
      </c>
      <c r="B419" t="str">
        <f>被动技能!H421</f>
        <v>冷血</v>
      </c>
      <c r="C419" t="str">
        <f>被动技能!I421</f>
        <v>提升自身爆伤率30,并提升速度10%</v>
      </c>
      <c r="D419">
        <f>VLOOKUP(被动技能!J421,对应表!R:S,2,FALSE)</f>
        <v>1</v>
      </c>
      <c r="E419" t="str">
        <f>被动技能!K421</f>
        <v>20416:100:1:0</v>
      </c>
    </row>
    <row r="420" spans="1:5" x14ac:dyDescent="0.15">
      <c r="A420">
        <f>被动技能!G422</f>
        <v>200417</v>
      </c>
      <c r="B420" t="str">
        <f>被动技能!H422</f>
        <v>冷血</v>
      </c>
      <c r="C420" t="str">
        <f>被动技能!I422</f>
        <v>提升自身爆伤率31,并提升速度10%</v>
      </c>
      <c r="D420">
        <f>VLOOKUP(被动技能!J422,对应表!R:S,2,FALSE)</f>
        <v>1</v>
      </c>
      <c r="E420" t="str">
        <f>被动技能!K422</f>
        <v>20417:100:1:0</v>
      </c>
    </row>
    <row r="421" spans="1:5" x14ac:dyDescent="0.15">
      <c r="A421">
        <f>被动技能!G423</f>
        <v>200418</v>
      </c>
      <c r="B421" t="str">
        <f>被动技能!H423</f>
        <v>冷血</v>
      </c>
      <c r="C421" t="str">
        <f>被动技能!I423</f>
        <v>提升自身爆伤率32,并提升速度10%</v>
      </c>
      <c r="D421">
        <f>VLOOKUP(被动技能!J423,对应表!R:S,2,FALSE)</f>
        <v>1</v>
      </c>
      <c r="E421" t="str">
        <f>被动技能!K423</f>
        <v>20418:100:1:0</v>
      </c>
    </row>
    <row r="422" spans="1:5" x14ac:dyDescent="0.15">
      <c r="A422">
        <f>被动技能!G424</f>
        <v>200419</v>
      </c>
      <c r="B422" t="str">
        <f>被动技能!H424</f>
        <v>冷血</v>
      </c>
      <c r="C422" t="str">
        <f>被动技能!I424</f>
        <v>提升自身爆伤率33,并提升速度10%</v>
      </c>
      <c r="D422">
        <f>VLOOKUP(被动技能!J424,对应表!R:S,2,FALSE)</f>
        <v>1</v>
      </c>
      <c r="E422" t="str">
        <f>被动技能!K424</f>
        <v>20419:100:1:0</v>
      </c>
    </row>
    <row r="423" spans="1:5" x14ac:dyDescent="0.15">
      <c r="A423">
        <f>被动技能!G425</f>
        <v>200420</v>
      </c>
      <c r="B423" t="str">
        <f>被动技能!H425</f>
        <v>冷血</v>
      </c>
      <c r="C423" t="str">
        <f>被动技能!I425</f>
        <v>提升自身爆伤率34,并提升速度10%</v>
      </c>
      <c r="D423">
        <f>VLOOKUP(被动技能!J425,对应表!R:S,2,FALSE)</f>
        <v>1</v>
      </c>
      <c r="E423" t="str">
        <f>被动技能!K425</f>
        <v>20420:100:1:0</v>
      </c>
    </row>
    <row r="424" spans="1:5" x14ac:dyDescent="0.15">
      <c r="A424">
        <f>被动技能!G426</f>
        <v>200421</v>
      </c>
      <c r="B424" t="str">
        <f>被动技能!H426</f>
        <v>格挡</v>
      </c>
      <c r="C424" t="str">
        <f>被动技能!I426</f>
        <v>提升自身格挡率10</v>
      </c>
      <c r="D424">
        <f>VLOOKUP(被动技能!J426,对应表!R:S,2,FALSE)</f>
        <v>1</v>
      </c>
      <c r="E424" t="str">
        <f>被动技能!K426</f>
        <v>20421:100:1:0</v>
      </c>
    </row>
    <row r="425" spans="1:5" x14ac:dyDescent="0.15">
      <c r="A425">
        <f>被动技能!G427</f>
        <v>200422</v>
      </c>
      <c r="B425" t="str">
        <f>被动技能!H427</f>
        <v>格挡</v>
      </c>
      <c r="C425" t="str">
        <f>被动技能!I427</f>
        <v>提升自身格挡率11</v>
      </c>
      <c r="D425">
        <f>VLOOKUP(被动技能!J427,对应表!R:S,2,FALSE)</f>
        <v>1</v>
      </c>
      <c r="E425" t="str">
        <f>被动技能!K427</f>
        <v>20422:100:1:0</v>
      </c>
    </row>
    <row r="426" spans="1:5" x14ac:dyDescent="0.15">
      <c r="A426">
        <f>被动技能!G428</f>
        <v>200423</v>
      </c>
      <c r="B426" t="str">
        <f>被动技能!H428</f>
        <v>格挡</v>
      </c>
      <c r="C426" t="str">
        <f>被动技能!I428</f>
        <v>提升自身格挡率12</v>
      </c>
      <c r="D426">
        <f>VLOOKUP(被动技能!J428,对应表!R:S,2,FALSE)</f>
        <v>1</v>
      </c>
      <c r="E426" t="str">
        <f>被动技能!K428</f>
        <v>20423:100:1:0</v>
      </c>
    </row>
    <row r="427" spans="1:5" x14ac:dyDescent="0.15">
      <c r="A427">
        <f>被动技能!G429</f>
        <v>200424</v>
      </c>
      <c r="B427" t="str">
        <f>被动技能!H429</f>
        <v>格挡</v>
      </c>
      <c r="C427" t="str">
        <f>被动技能!I429</f>
        <v>提升自身格挡率13</v>
      </c>
      <c r="D427">
        <f>VLOOKUP(被动技能!J429,对应表!R:S,2,FALSE)</f>
        <v>1</v>
      </c>
      <c r="E427" t="str">
        <f>被动技能!K429</f>
        <v>20424:100:1:0</v>
      </c>
    </row>
    <row r="428" spans="1:5" x14ac:dyDescent="0.15">
      <c r="A428">
        <f>被动技能!G430</f>
        <v>200425</v>
      </c>
      <c r="B428" t="str">
        <f>被动技能!H430</f>
        <v>格挡</v>
      </c>
      <c r="C428" t="str">
        <f>被动技能!I430</f>
        <v>提升自身格挡率14</v>
      </c>
      <c r="D428">
        <f>VLOOKUP(被动技能!J430,对应表!R:S,2,FALSE)</f>
        <v>1</v>
      </c>
      <c r="E428" t="str">
        <f>被动技能!K430</f>
        <v>20425:100:1:0</v>
      </c>
    </row>
    <row r="429" spans="1:5" x14ac:dyDescent="0.15">
      <c r="A429">
        <f>被动技能!G431</f>
        <v>200426</v>
      </c>
      <c r="B429" t="str">
        <f>被动技能!H431</f>
        <v>格挡</v>
      </c>
      <c r="C429" t="str">
        <f>被动技能!I431</f>
        <v>提升自身格挡率15</v>
      </c>
      <c r="D429">
        <f>VLOOKUP(被动技能!J431,对应表!R:S,2,FALSE)</f>
        <v>1</v>
      </c>
      <c r="E429" t="str">
        <f>被动技能!K431</f>
        <v>20426:100:1:0</v>
      </c>
    </row>
    <row r="430" spans="1:5" x14ac:dyDescent="0.15">
      <c r="A430">
        <f>被动技能!G432</f>
        <v>200427</v>
      </c>
      <c r="B430" t="str">
        <f>被动技能!H432</f>
        <v>格挡</v>
      </c>
      <c r="C430" t="str">
        <f>被动技能!I432</f>
        <v>提升自身格挡率16</v>
      </c>
      <c r="D430">
        <f>VLOOKUP(被动技能!J432,对应表!R:S,2,FALSE)</f>
        <v>1</v>
      </c>
      <c r="E430" t="str">
        <f>被动技能!K432</f>
        <v>20427:100:1:0</v>
      </c>
    </row>
    <row r="431" spans="1:5" x14ac:dyDescent="0.15">
      <c r="A431">
        <f>被动技能!G433</f>
        <v>200428</v>
      </c>
      <c r="B431" t="str">
        <f>被动技能!H433</f>
        <v>格挡</v>
      </c>
      <c r="C431" t="str">
        <f>被动技能!I433</f>
        <v>提升自身格挡率17</v>
      </c>
      <c r="D431">
        <f>VLOOKUP(被动技能!J433,对应表!R:S,2,FALSE)</f>
        <v>1</v>
      </c>
      <c r="E431" t="str">
        <f>被动技能!K433</f>
        <v>20428:100:1:0</v>
      </c>
    </row>
    <row r="432" spans="1:5" x14ac:dyDescent="0.15">
      <c r="A432">
        <f>被动技能!G434</f>
        <v>200429</v>
      </c>
      <c r="B432" t="str">
        <f>被动技能!H434</f>
        <v>格挡</v>
      </c>
      <c r="C432" t="str">
        <f>被动技能!I434</f>
        <v>提升自身格挡率18</v>
      </c>
      <c r="D432">
        <f>VLOOKUP(被动技能!J434,对应表!R:S,2,FALSE)</f>
        <v>1</v>
      </c>
      <c r="E432" t="str">
        <f>被动技能!K434</f>
        <v>20429:100:1:0</v>
      </c>
    </row>
    <row r="433" spans="1:5" x14ac:dyDescent="0.15">
      <c r="A433">
        <f>被动技能!G435</f>
        <v>200430</v>
      </c>
      <c r="B433" t="str">
        <f>被动技能!H435</f>
        <v>格挡</v>
      </c>
      <c r="C433" t="str">
        <f>被动技能!I435</f>
        <v>提升自身格挡率19</v>
      </c>
      <c r="D433">
        <f>VLOOKUP(被动技能!J435,对应表!R:S,2,FALSE)</f>
        <v>1</v>
      </c>
      <c r="E433" t="str">
        <f>被动技能!K435</f>
        <v>20430:100:1:0</v>
      </c>
    </row>
    <row r="434" spans="1:5" x14ac:dyDescent="0.15">
      <c r="A434">
        <f>被动技能!G436</f>
        <v>200431</v>
      </c>
      <c r="B434" t="str">
        <f>被动技能!H436</f>
        <v>格挡</v>
      </c>
      <c r="C434" t="str">
        <f>被动技能!I436</f>
        <v>提升自身格挡率20</v>
      </c>
      <c r="D434">
        <f>VLOOKUP(被动技能!J436,对应表!R:S,2,FALSE)</f>
        <v>1</v>
      </c>
      <c r="E434" t="str">
        <f>被动技能!K436</f>
        <v>20431:100:1:0</v>
      </c>
    </row>
    <row r="435" spans="1:5" x14ac:dyDescent="0.15">
      <c r="A435">
        <f>被动技能!G437</f>
        <v>200432</v>
      </c>
      <c r="B435" t="str">
        <f>被动技能!H437</f>
        <v>格挡</v>
      </c>
      <c r="C435" t="str">
        <f>被动技能!I437</f>
        <v>提升自身格挡率21</v>
      </c>
      <c r="D435">
        <f>VLOOKUP(被动技能!J437,对应表!R:S,2,FALSE)</f>
        <v>1</v>
      </c>
      <c r="E435" t="str">
        <f>被动技能!K437</f>
        <v>20432:100:1:0</v>
      </c>
    </row>
    <row r="436" spans="1:5" x14ac:dyDescent="0.15">
      <c r="A436">
        <f>被动技能!G438</f>
        <v>200433</v>
      </c>
      <c r="B436" t="str">
        <f>被动技能!H438</f>
        <v>格挡</v>
      </c>
      <c r="C436" t="str">
        <f>被动技能!I438</f>
        <v>提升自身格挡率22</v>
      </c>
      <c r="D436">
        <f>VLOOKUP(被动技能!J438,对应表!R:S,2,FALSE)</f>
        <v>1</v>
      </c>
      <c r="E436" t="str">
        <f>被动技能!K438</f>
        <v>20433:100:1:0</v>
      </c>
    </row>
    <row r="437" spans="1:5" x14ac:dyDescent="0.15">
      <c r="A437">
        <f>被动技能!G439</f>
        <v>200434</v>
      </c>
      <c r="B437" t="str">
        <f>被动技能!H439</f>
        <v>格挡</v>
      </c>
      <c r="C437" t="str">
        <f>被动技能!I439</f>
        <v>提升自身格挡率23</v>
      </c>
      <c r="D437">
        <f>VLOOKUP(被动技能!J439,对应表!R:S,2,FALSE)</f>
        <v>1</v>
      </c>
      <c r="E437" t="str">
        <f>被动技能!K439</f>
        <v>20434:100:1:0</v>
      </c>
    </row>
    <row r="438" spans="1:5" x14ac:dyDescent="0.15">
      <c r="A438">
        <f>被动技能!G440</f>
        <v>200435</v>
      </c>
      <c r="B438" t="str">
        <f>被动技能!H440</f>
        <v>格挡</v>
      </c>
      <c r="C438" t="str">
        <f>被动技能!I440</f>
        <v>提升自身格挡率24</v>
      </c>
      <c r="D438">
        <f>VLOOKUP(被动技能!J440,对应表!R:S,2,FALSE)</f>
        <v>1</v>
      </c>
      <c r="E438" t="str">
        <f>被动技能!K440</f>
        <v>20435:100:1:0</v>
      </c>
    </row>
    <row r="439" spans="1:5" x14ac:dyDescent="0.15">
      <c r="A439">
        <f>被动技能!G441</f>
        <v>200436</v>
      </c>
      <c r="B439" t="str">
        <f>被动技能!H441</f>
        <v>格挡</v>
      </c>
      <c r="C439" t="str">
        <f>被动技能!I441</f>
        <v>提升自身格挡率25</v>
      </c>
      <c r="D439">
        <f>VLOOKUP(被动技能!J441,对应表!R:S,2,FALSE)</f>
        <v>1</v>
      </c>
      <c r="E439" t="str">
        <f>被动技能!K441</f>
        <v>20436:100:1:0</v>
      </c>
    </row>
    <row r="440" spans="1:5" x14ac:dyDescent="0.15">
      <c r="A440">
        <f>被动技能!G442</f>
        <v>200437</v>
      </c>
      <c r="B440" t="str">
        <f>被动技能!H442</f>
        <v>格挡</v>
      </c>
      <c r="C440" t="str">
        <f>被动技能!I442</f>
        <v>提升自身格挡率26</v>
      </c>
      <c r="D440">
        <f>VLOOKUP(被动技能!J442,对应表!R:S,2,FALSE)</f>
        <v>1</v>
      </c>
      <c r="E440" t="str">
        <f>被动技能!K442</f>
        <v>20437:100:1:0</v>
      </c>
    </row>
    <row r="441" spans="1:5" x14ac:dyDescent="0.15">
      <c r="A441">
        <f>被动技能!G443</f>
        <v>200438</v>
      </c>
      <c r="B441" t="str">
        <f>被动技能!H443</f>
        <v>格挡</v>
      </c>
      <c r="C441" t="str">
        <f>被动技能!I443</f>
        <v>提升自身格挡率27</v>
      </c>
      <c r="D441">
        <f>VLOOKUP(被动技能!J443,对应表!R:S,2,FALSE)</f>
        <v>1</v>
      </c>
      <c r="E441" t="str">
        <f>被动技能!K443</f>
        <v>20438:100:1:0</v>
      </c>
    </row>
    <row r="442" spans="1:5" x14ac:dyDescent="0.15">
      <c r="A442">
        <f>被动技能!G444</f>
        <v>200439</v>
      </c>
      <c r="B442" t="str">
        <f>被动技能!H444</f>
        <v>格挡</v>
      </c>
      <c r="C442" t="str">
        <f>被动技能!I444</f>
        <v>提升自身格挡率28</v>
      </c>
      <c r="D442">
        <f>VLOOKUP(被动技能!J444,对应表!R:S,2,FALSE)</f>
        <v>1</v>
      </c>
      <c r="E442" t="str">
        <f>被动技能!K444</f>
        <v>20439:100:1:0</v>
      </c>
    </row>
    <row r="443" spans="1:5" x14ac:dyDescent="0.15">
      <c r="A443">
        <f>被动技能!G445</f>
        <v>200440</v>
      </c>
      <c r="B443" t="str">
        <f>被动技能!H445</f>
        <v>格挡</v>
      </c>
      <c r="C443" t="str">
        <f>被动技能!I445</f>
        <v>提升自身格挡率29</v>
      </c>
      <c r="D443">
        <f>VLOOKUP(被动技能!J445,对应表!R:S,2,FALSE)</f>
        <v>1</v>
      </c>
      <c r="E443" t="str">
        <f>被动技能!K445</f>
        <v>20440:100:1:0</v>
      </c>
    </row>
    <row r="444" spans="1:5" x14ac:dyDescent="0.15">
      <c r="A444">
        <f>被动技能!G446</f>
        <v>200441</v>
      </c>
      <c r="B444" t="str">
        <f>被动技能!H446</f>
        <v>腐蚀</v>
      </c>
      <c r="C444" t="str">
        <f>被动技能!I446</f>
        <v>降低敌方全体防御-114</v>
      </c>
      <c r="D444">
        <f>VLOOKUP(被动技能!J446,对应表!R:S,2,FALSE)</f>
        <v>1</v>
      </c>
      <c r="E444" t="str">
        <f>被动技能!K446</f>
        <v>20441:100:4:9</v>
      </c>
    </row>
    <row r="445" spans="1:5" x14ac:dyDescent="0.15">
      <c r="A445">
        <f>被动技能!G447</f>
        <v>200442</v>
      </c>
      <c r="B445" t="str">
        <f>被动技能!H447</f>
        <v>腐蚀</v>
      </c>
      <c r="C445" t="str">
        <f>被动技能!I447</f>
        <v>降低敌方全体防御-168</v>
      </c>
      <c r="D445">
        <f>VLOOKUP(被动技能!J447,对应表!R:S,2,FALSE)</f>
        <v>1</v>
      </c>
      <c r="E445" t="str">
        <f>被动技能!K447</f>
        <v>20442:100:4:9</v>
      </c>
    </row>
    <row r="446" spans="1:5" x14ac:dyDescent="0.15">
      <c r="A446">
        <f>被动技能!G448</f>
        <v>200443</v>
      </c>
      <c r="B446" t="str">
        <f>被动技能!H448</f>
        <v>腐蚀</v>
      </c>
      <c r="C446" t="str">
        <f>被动技能!I448</f>
        <v>降低敌方全体防御-222</v>
      </c>
      <c r="D446">
        <f>VLOOKUP(被动技能!J448,对应表!R:S,2,FALSE)</f>
        <v>1</v>
      </c>
      <c r="E446" t="str">
        <f>被动技能!K448</f>
        <v>20443:100:4:9</v>
      </c>
    </row>
    <row r="447" spans="1:5" x14ac:dyDescent="0.15">
      <c r="A447">
        <f>被动技能!G449</f>
        <v>200444</v>
      </c>
      <c r="B447" t="str">
        <f>被动技能!H449</f>
        <v>腐蚀</v>
      </c>
      <c r="C447" t="str">
        <f>被动技能!I449</f>
        <v>降低敌方全体防御-276</v>
      </c>
      <c r="D447">
        <f>VLOOKUP(被动技能!J449,对应表!R:S,2,FALSE)</f>
        <v>1</v>
      </c>
      <c r="E447" t="str">
        <f>被动技能!K449</f>
        <v>20444:100:4:9</v>
      </c>
    </row>
    <row r="448" spans="1:5" x14ac:dyDescent="0.15">
      <c r="A448">
        <f>被动技能!G450</f>
        <v>200445</v>
      </c>
      <c r="B448" t="str">
        <f>被动技能!H450</f>
        <v>腐蚀</v>
      </c>
      <c r="C448" t="str">
        <f>被动技能!I450</f>
        <v>降低敌方全体防御-340</v>
      </c>
      <c r="D448">
        <f>VLOOKUP(被动技能!J450,对应表!R:S,2,FALSE)</f>
        <v>1</v>
      </c>
      <c r="E448" t="str">
        <f>被动技能!K450</f>
        <v>20445:100:4:9</v>
      </c>
    </row>
    <row r="449" spans="1:5" x14ac:dyDescent="0.15">
      <c r="A449">
        <f>被动技能!G451</f>
        <v>200446</v>
      </c>
      <c r="B449" t="str">
        <f>被动技能!H451</f>
        <v>腐蚀</v>
      </c>
      <c r="C449" t="str">
        <f>被动技能!I451</f>
        <v>降低敌方全体防御-418</v>
      </c>
      <c r="D449">
        <f>VLOOKUP(被动技能!J451,对应表!R:S,2,FALSE)</f>
        <v>1</v>
      </c>
      <c r="E449" t="str">
        <f>被动技能!K451</f>
        <v>20446:100:4:9</v>
      </c>
    </row>
    <row r="450" spans="1:5" x14ac:dyDescent="0.15">
      <c r="A450">
        <f>被动技能!G452</f>
        <v>200447</v>
      </c>
      <c r="B450" t="str">
        <f>被动技能!H452</f>
        <v>腐蚀</v>
      </c>
      <c r="C450" t="str">
        <f>被动技能!I452</f>
        <v>降低敌方全体防御-515</v>
      </c>
      <c r="D450">
        <f>VLOOKUP(被动技能!J452,对应表!R:S,2,FALSE)</f>
        <v>1</v>
      </c>
      <c r="E450" t="str">
        <f>被动技能!K452</f>
        <v>20447:100:4:9</v>
      </c>
    </row>
    <row r="451" spans="1:5" x14ac:dyDescent="0.15">
      <c r="A451">
        <f>被动技能!G453</f>
        <v>200448</v>
      </c>
      <c r="B451" t="str">
        <f>被动技能!H453</f>
        <v>腐蚀</v>
      </c>
      <c r="C451" t="str">
        <f>被动技能!I453</f>
        <v>降低敌方全体防御-634</v>
      </c>
      <c r="D451">
        <f>VLOOKUP(被动技能!J453,对应表!R:S,2,FALSE)</f>
        <v>1</v>
      </c>
      <c r="E451" t="str">
        <f>被动技能!K453</f>
        <v>20448:100:4:9</v>
      </c>
    </row>
    <row r="452" spans="1:5" x14ac:dyDescent="0.15">
      <c r="A452">
        <f>被动技能!G454</f>
        <v>200449</v>
      </c>
      <c r="B452" t="str">
        <f>被动技能!H454</f>
        <v>腐蚀</v>
      </c>
      <c r="C452" t="str">
        <f>被动技能!I454</f>
        <v>降低敌方全体防御-780</v>
      </c>
      <c r="D452">
        <f>VLOOKUP(被动技能!J454,对应表!R:S,2,FALSE)</f>
        <v>1</v>
      </c>
      <c r="E452" t="str">
        <f>被动技能!K454</f>
        <v>20449:100:4:9</v>
      </c>
    </row>
    <row r="453" spans="1:5" x14ac:dyDescent="0.15">
      <c r="A453">
        <f>被动技能!G455</f>
        <v>200450</v>
      </c>
      <c r="B453" t="str">
        <f>被动技能!H455</f>
        <v>腐蚀</v>
      </c>
      <c r="C453" t="str">
        <f>被动技能!I455</f>
        <v>降低敌方全体防御-961</v>
      </c>
      <c r="D453">
        <f>VLOOKUP(被动技能!J455,对应表!R:S,2,FALSE)</f>
        <v>1</v>
      </c>
      <c r="E453" t="str">
        <f>被动技能!K455</f>
        <v>20450:100:4:9</v>
      </c>
    </row>
    <row r="454" spans="1:5" x14ac:dyDescent="0.15">
      <c r="A454">
        <f>被动技能!G456</f>
        <v>200451</v>
      </c>
      <c r="B454" t="str">
        <f>被动技能!H456</f>
        <v>腐蚀</v>
      </c>
      <c r="C454" t="str">
        <f>被动技能!I456</f>
        <v>降低敌方全体防御-1183</v>
      </c>
      <c r="D454">
        <f>VLOOKUP(被动技能!J456,对应表!R:S,2,FALSE)</f>
        <v>1</v>
      </c>
      <c r="E454" t="str">
        <f>被动技能!K456</f>
        <v>20451:100:4:9</v>
      </c>
    </row>
    <row r="455" spans="1:5" x14ac:dyDescent="0.15">
      <c r="A455">
        <f>被动技能!G457</f>
        <v>200452</v>
      </c>
      <c r="B455" t="str">
        <f>被动技能!H457</f>
        <v>腐蚀</v>
      </c>
      <c r="C455" t="str">
        <f>被动技能!I457</f>
        <v>降低敌方全体防御-1457</v>
      </c>
      <c r="D455">
        <f>VLOOKUP(被动技能!J457,对应表!R:S,2,FALSE)</f>
        <v>1</v>
      </c>
      <c r="E455" t="str">
        <f>被动技能!K457</f>
        <v>20452:100:4:9</v>
      </c>
    </row>
    <row r="456" spans="1:5" x14ac:dyDescent="0.15">
      <c r="A456">
        <f>被动技能!G458</f>
        <v>200453</v>
      </c>
      <c r="B456" t="str">
        <f>被动技能!H458</f>
        <v>腐蚀</v>
      </c>
      <c r="C456" t="str">
        <f>被动技能!I458</f>
        <v>降低敌方全体防御-1794</v>
      </c>
      <c r="D456">
        <f>VLOOKUP(被动技能!J458,对应表!R:S,2,FALSE)</f>
        <v>1</v>
      </c>
      <c r="E456" t="str">
        <f>被动技能!K458</f>
        <v>20453:100:4:9</v>
      </c>
    </row>
    <row r="457" spans="1:5" x14ac:dyDescent="0.15">
      <c r="A457">
        <f>被动技能!G459</f>
        <v>200454</v>
      </c>
      <c r="B457" t="str">
        <f>被动技能!H459</f>
        <v>腐蚀</v>
      </c>
      <c r="C457" t="str">
        <f>被动技能!I459</f>
        <v>降低敌方全体防御-2208</v>
      </c>
      <c r="D457">
        <f>VLOOKUP(被动技能!J459,对应表!R:S,2,FALSE)</f>
        <v>1</v>
      </c>
      <c r="E457" t="str">
        <f>被动技能!K459</f>
        <v>20454:100:4:9</v>
      </c>
    </row>
    <row r="458" spans="1:5" x14ac:dyDescent="0.15">
      <c r="A458">
        <f>被动技能!G460</f>
        <v>200455</v>
      </c>
      <c r="B458" t="str">
        <f>被动技能!H460</f>
        <v>腐蚀</v>
      </c>
      <c r="C458" t="str">
        <f>被动技能!I460</f>
        <v>降低敌方全体防御-2719</v>
      </c>
      <c r="D458">
        <f>VLOOKUP(被动技能!J460,对应表!R:S,2,FALSE)</f>
        <v>1</v>
      </c>
      <c r="E458" t="str">
        <f>被动技能!K460</f>
        <v>20455:100:4:9</v>
      </c>
    </row>
    <row r="459" spans="1:5" x14ac:dyDescent="0.15">
      <c r="A459">
        <f>被动技能!G461</f>
        <v>200456</v>
      </c>
      <c r="B459" t="str">
        <f>被动技能!H461</f>
        <v>腐蚀</v>
      </c>
      <c r="C459" t="str">
        <f>被动技能!I461</f>
        <v>降低敌方全体防御-3347</v>
      </c>
      <c r="D459">
        <f>VLOOKUP(被动技能!J461,对应表!R:S,2,FALSE)</f>
        <v>1</v>
      </c>
      <c r="E459" t="str">
        <f>被动技能!K461</f>
        <v>20456:100:4:9</v>
      </c>
    </row>
    <row r="460" spans="1:5" x14ac:dyDescent="0.15">
      <c r="A460">
        <f>被动技能!G462</f>
        <v>200457</v>
      </c>
      <c r="B460" t="str">
        <f>被动技能!H462</f>
        <v>腐蚀</v>
      </c>
      <c r="C460" t="str">
        <f>被动技能!I462</f>
        <v>降低敌方全体防御-4121</v>
      </c>
      <c r="D460">
        <f>VLOOKUP(被动技能!J462,对应表!R:S,2,FALSE)</f>
        <v>1</v>
      </c>
      <c r="E460" t="str">
        <f>被动技能!K462</f>
        <v>20457:100:4:9</v>
      </c>
    </row>
    <row r="461" spans="1:5" x14ac:dyDescent="0.15">
      <c r="A461">
        <f>被动技能!G463</f>
        <v>200458</v>
      </c>
      <c r="B461" t="str">
        <f>被动技能!H463</f>
        <v>腐蚀</v>
      </c>
      <c r="C461" t="str">
        <f>被动技能!I463</f>
        <v>降低敌方全体防御-5074</v>
      </c>
      <c r="D461">
        <f>VLOOKUP(被动技能!J463,对应表!R:S,2,FALSE)</f>
        <v>1</v>
      </c>
      <c r="E461" t="str">
        <f>被动技能!K463</f>
        <v>20458:100:4:9</v>
      </c>
    </row>
    <row r="462" spans="1:5" x14ac:dyDescent="0.15">
      <c r="A462">
        <f>被动技能!G464</f>
        <v>200459</v>
      </c>
      <c r="B462" t="str">
        <f>被动技能!H464</f>
        <v>腐蚀</v>
      </c>
      <c r="C462" t="str">
        <f>被动技能!I464</f>
        <v>降低敌方全体防御-6247</v>
      </c>
      <c r="D462">
        <f>VLOOKUP(被动技能!J464,对应表!R:S,2,FALSE)</f>
        <v>1</v>
      </c>
      <c r="E462" t="str">
        <f>被动技能!K464</f>
        <v>20459:100:4:9</v>
      </c>
    </row>
    <row r="463" spans="1:5" x14ac:dyDescent="0.15">
      <c r="A463">
        <f>被动技能!G465</f>
        <v>200460</v>
      </c>
      <c r="B463" t="str">
        <f>被动技能!H465</f>
        <v>腐蚀</v>
      </c>
      <c r="C463" t="str">
        <f>被动技能!I465</f>
        <v>降低敌方全体防御-7692</v>
      </c>
      <c r="D463">
        <f>VLOOKUP(被动技能!J465,对应表!R:S,2,FALSE)</f>
        <v>1</v>
      </c>
      <c r="E463" t="str">
        <f>被动技能!K465</f>
        <v>20460:100:4:9</v>
      </c>
    </row>
    <row r="464" spans="1:5" x14ac:dyDescent="0.15">
      <c r="A464">
        <f>被动技能!G466</f>
        <v>200461</v>
      </c>
      <c r="B464" t="str">
        <f>被动技能!H466</f>
        <v>精准</v>
      </c>
      <c r="C464" t="str">
        <f>被动技能!I466</f>
        <v>提升自身命中率5并提升暴击率5</v>
      </c>
      <c r="D464">
        <f>VLOOKUP(被动技能!J466,对应表!R:S,2,FALSE)</f>
        <v>1</v>
      </c>
      <c r="E464" t="str">
        <f>被动技能!K466</f>
        <v>20461:100:1:0</v>
      </c>
    </row>
    <row r="465" spans="1:5" x14ac:dyDescent="0.15">
      <c r="A465">
        <f>被动技能!G467</f>
        <v>200462</v>
      </c>
      <c r="B465" t="str">
        <f>被动技能!H467</f>
        <v>精准</v>
      </c>
      <c r="C465" t="str">
        <f>被动技能!I467</f>
        <v>提升自身命中率6并提升暴击率6</v>
      </c>
      <c r="D465">
        <f>VLOOKUP(被动技能!J467,对应表!R:S,2,FALSE)</f>
        <v>1</v>
      </c>
      <c r="E465" t="str">
        <f>被动技能!K467</f>
        <v>20462:100:1:0</v>
      </c>
    </row>
    <row r="466" spans="1:5" x14ac:dyDescent="0.15">
      <c r="A466">
        <f>被动技能!G468</f>
        <v>200463</v>
      </c>
      <c r="B466" t="str">
        <f>被动技能!H468</f>
        <v>精准</v>
      </c>
      <c r="C466" t="str">
        <f>被动技能!I468</f>
        <v>提升自身命中率7并提升暴击率7</v>
      </c>
      <c r="D466">
        <f>VLOOKUP(被动技能!J468,对应表!R:S,2,FALSE)</f>
        <v>1</v>
      </c>
      <c r="E466" t="str">
        <f>被动技能!K468</f>
        <v>20463:100:1:0</v>
      </c>
    </row>
    <row r="467" spans="1:5" x14ac:dyDescent="0.15">
      <c r="A467">
        <f>被动技能!G469</f>
        <v>200464</v>
      </c>
      <c r="B467" t="str">
        <f>被动技能!H469</f>
        <v>精准</v>
      </c>
      <c r="C467" t="str">
        <f>被动技能!I469</f>
        <v>提升自身命中率8并提升暴击率8</v>
      </c>
      <c r="D467">
        <f>VLOOKUP(被动技能!J469,对应表!R:S,2,FALSE)</f>
        <v>1</v>
      </c>
      <c r="E467" t="str">
        <f>被动技能!K469</f>
        <v>20464:100:1:0</v>
      </c>
    </row>
    <row r="468" spans="1:5" x14ac:dyDescent="0.15">
      <c r="A468">
        <f>被动技能!G470</f>
        <v>200465</v>
      </c>
      <c r="B468" t="str">
        <f>被动技能!H470</f>
        <v>精准</v>
      </c>
      <c r="C468" t="str">
        <f>被动技能!I470</f>
        <v>提升自身命中率9并提升暴击率9</v>
      </c>
      <c r="D468">
        <f>VLOOKUP(被动技能!J470,对应表!R:S,2,FALSE)</f>
        <v>1</v>
      </c>
      <c r="E468" t="str">
        <f>被动技能!K470</f>
        <v>20465:100:1:0</v>
      </c>
    </row>
    <row r="469" spans="1:5" x14ac:dyDescent="0.15">
      <c r="A469">
        <f>被动技能!G471</f>
        <v>200466</v>
      </c>
      <c r="B469" t="str">
        <f>被动技能!H471</f>
        <v>精准</v>
      </c>
      <c r="C469" t="str">
        <f>被动技能!I471</f>
        <v>提升自身命中率10并提升暴击率10</v>
      </c>
      <c r="D469">
        <f>VLOOKUP(被动技能!J471,对应表!R:S,2,FALSE)</f>
        <v>1</v>
      </c>
      <c r="E469" t="str">
        <f>被动技能!K471</f>
        <v>20466:100:1:0</v>
      </c>
    </row>
    <row r="470" spans="1:5" x14ac:dyDescent="0.15">
      <c r="A470">
        <f>被动技能!G472</f>
        <v>200467</v>
      </c>
      <c r="B470" t="str">
        <f>被动技能!H472</f>
        <v>精准</v>
      </c>
      <c r="C470" t="str">
        <f>被动技能!I472</f>
        <v>提升自身命中率11并提升暴击率11</v>
      </c>
      <c r="D470">
        <f>VLOOKUP(被动技能!J472,对应表!R:S,2,FALSE)</f>
        <v>1</v>
      </c>
      <c r="E470" t="str">
        <f>被动技能!K472</f>
        <v>20467:100:1:0</v>
      </c>
    </row>
    <row r="471" spans="1:5" x14ac:dyDescent="0.15">
      <c r="A471">
        <f>被动技能!G473</f>
        <v>200468</v>
      </c>
      <c r="B471" t="str">
        <f>被动技能!H473</f>
        <v>精准</v>
      </c>
      <c r="C471" t="str">
        <f>被动技能!I473</f>
        <v>提升自身命中率12并提升暴击率12</v>
      </c>
      <c r="D471">
        <f>VLOOKUP(被动技能!J473,对应表!R:S,2,FALSE)</f>
        <v>1</v>
      </c>
      <c r="E471" t="str">
        <f>被动技能!K473</f>
        <v>20468:100:1:0</v>
      </c>
    </row>
    <row r="472" spans="1:5" x14ac:dyDescent="0.15">
      <c r="A472">
        <f>被动技能!G474</f>
        <v>200469</v>
      </c>
      <c r="B472" t="str">
        <f>被动技能!H474</f>
        <v>精准</v>
      </c>
      <c r="C472" t="str">
        <f>被动技能!I474</f>
        <v>提升自身命中率13并提升暴击率13</v>
      </c>
      <c r="D472">
        <f>VLOOKUP(被动技能!J474,对应表!R:S,2,FALSE)</f>
        <v>1</v>
      </c>
      <c r="E472" t="str">
        <f>被动技能!K474</f>
        <v>20469:100:1:0</v>
      </c>
    </row>
    <row r="473" spans="1:5" x14ac:dyDescent="0.15">
      <c r="A473">
        <f>被动技能!G475</f>
        <v>200470</v>
      </c>
      <c r="B473" t="str">
        <f>被动技能!H475</f>
        <v>精准</v>
      </c>
      <c r="C473" t="str">
        <f>被动技能!I475</f>
        <v>提升自身命中率14并提升暴击率14</v>
      </c>
      <c r="D473">
        <f>VLOOKUP(被动技能!J475,对应表!R:S,2,FALSE)</f>
        <v>1</v>
      </c>
      <c r="E473" t="str">
        <f>被动技能!K475</f>
        <v>20470:100:1:0</v>
      </c>
    </row>
    <row r="474" spans="1:5" x14ac:dyDescent="0.15">
      <c r="A474">
        <f>被动技能!G476</f>
        <v>200471</v>
      </c>
      <c r="B474" t="str">
        <f>被动技能!H476</f>
        <v>精准</v>
      </c>
      <c r="C474" t="str">
        <f>被动技能!I476</f>
        <v>提升自身命中率15并提升暴击率15</v>
      </c>
      <c r="D474">
        <f>VLOOKUP(被动技能!J476,对应表!R:S,2,FALSE)</f>
        <v>1</v>
      </c>
      <c r="E474" t="str">
        <f>被动技能!K476</f>
        <v>20471:100:1:0</v>
      </c>
    </row>
    <row r="475" spans="1:5" x14ac:dyDescent="0.15">
      <c r="A475">
        <f>被动技能!G477</f>
        <v>200472</v>
      </c>
      <c r="B475" t="str">
        <f>被动技能!H477</f>
        <v>精准</v>
      </c>
      <c r="C475" t="str">
        <f>被动技能!I477</f>
        <v>提升自身命中率16并提升暴击率16</v>
      </c>
      <c r="D475">
        <f>VLOOKUP(被动技能!J477,对应表!R:S,2,FALSE)</f>
        <v>1</v>
      </c>
      <c r="E475" t="str">
        <f>被动技能!K477</f>
        <v>20472:100:1:0</v>
      </c>
    </row>
    <row r="476" spans="1:5" x14ac:dyDescent="0.15">
      <c r="A476">
        <f>被动技能!G478</f>
        <v>200473</v>
      </c>
      <c r="B476" t="str">
        <f>被动技能!H478</f>
        <v>精准</v>
      </c>
      <c r="C476" t="str">
        <f>被动技能!I478</f>
        <v>提升自身命中率17并提升暴击率17</v>
      </c>
      <c r="D476">
        <f>VLOOKUP(被动技能!J478,对应表!R:S,2,FALSE)</f>
        <v>1</v>
      </c>
      <c r="E476" t="str">
        <f>被动技能!K478</f>
        <v>20473:100:1:0</v>
      </c>
    </row>
    <row r="477" spans="1:5" x14ac:dyDescent="0.15">
      <c r="A477">
        <f>被动技能!G479</f>
        <v>200474</v>
      </c>
      <c r="B477" t="str">
        <f>被动技能!H479</f>
        <v>精准</v>
      </c>
      <c r="C477" t="str">
        <f>被动技能!I479</f>
        <v>提升自身命中率18并提升暴击率18</v>
      </c>
      <c r="D477">
        <f>VLOOKUP(被动技能!J479,对应表!R:S,2,FALSE)</f>
        <v>1</v>
      </c>
      <c r="E477" t="str">
        <f>被动技能!K479</f>
        <v>20474:100:1:0</v>
      </c>
    </row>
    <row r="478" spans="1:5" x14ac:dyDescent="0.15">
      <c r="A478">
        <f>被动技能!G480</f>
        <v>200475</v>
      </c>
      <c r="B478" t="str">
        <f>被动技能!H480</f>
        <v>精准</v>
      </c>
      <c r="C478" t="str">
        <f>被动技能!I480</f>
        <v>提升自身命中率19并提升暴击率19</v>
      </c>
      <c r="D478">
        <f>VLOOKUP(被动技能!J480,对应表!R:S,2,FALSE)</f>
        <v>1</v>
      </c>
      <c r="E478" t="str">
        <f>被动技能!K480</f>
        <v>20475:100:1:0</v>
      </c>
    </row>
    <row r="479" spans="1:5" x14ac:dyDescent="0.15">
      <c r="A479">
        <f>被动技能!G481</f>
        <v>200476</v>
      </c>
      <c r="B479" t="str">
        <f>被动技能!H481</f>
        <v>精准</v>
      </c>
      <c r="C479" t="str">
        <f>被动技能!I481</f>
        <v>提升自身命中率20并提升暴击率20</v>
      </c>
      <c r="D479">
        <f>VLOOKUP(被动技能!J481,对应表!R:S,2,FALSE)</f>
        <v>1</v>
      </c>
      <c r="E479" t="str">
        <f>被动技能!K481</f>
        <v>20476:100:1:0</v>
      </c>
    </row>
    <row r="480" spans="1:5" x14ac:dyDescent="0.15">
      <c r="A480">
        <f>被动技能!G482</f>
        <v>200477</v>
      </c>
      <c r="B480" t="str">
        <f>被动技能!H482</f>
        <v>精准</v>
      </c>
      <c r="C480" t="str">
        <f>被动技能!I482</f>
        <v>提升自身命中率21并提升暴击率21</v>
      </c>
      <c r="D480">
        <f>VLOOKUP(被动技能!J482,对应表!R:S,2,FALSE)</f>
        <v>1</v>
      </c>
      <c r="E480" t="str">
        <f>被动技能!K482</f>
        <v>20477:100:1:0</v>
      </c>
    </row>
    <row r="481" spans="1:5" x14ac:dyDescent="0.15">
      <c r="A481">
        <f>被动技能!G483</f>
        <v>200478</v>
      </c>
      <c r="B481" t="str">
        <f>被动技能!H483</f>
        <v>精准</v>
      </c>
      <c r="C481" t="str">
        <f>被动技能!I483</f>
        <v>提升自身命中率22并提升暴击率22</v>
      </c>
      <c r="D481">
        <f>VLOOKUP(被动技能!J483,对应表!R:S,2,FALSE)</f>
        <v>1</v>
      </c>
      <c r="E481" t="str">
        <f>被动技能!K483</f>
        <v>20478:100:1:0</v>
      </c>
    </row>
    <row r="482" spans="1:5" x14ac:dyDescent="0.15">
      <c r="A482">
        <f>被动技能!G484</f>
        <v>200479</v>
      </c>
      <c r="B482" t="str">
        <f>被动技能!H484</f>
        <v>精准</v>
      </c>
      <c r="C482" t="str">
        <f>被动技能!I484</f>
        <v>提升自身命中率23并提升暴击率23</v>
      </c>
      <c r="D482">
        <f>VLOOKUP(被动技能!J484,对应表!R:S,2,FALSE)</f>
        <v>1</v>
      </c>
      <c r="E482" t="str">
        <f>被动技能!K484</f>
        <v>20479:100:1:0</v>
      </c>
    </row>
    <row r="483" spans="1:5" x14ac:dyDescent="0.15">
      <c r="A483">
        <f>被动技能!G485</f>
        <v>200480</v>
      </c>
      <c r="B483" t="str">
        <f>被动技能!H485</f>
        <v>精准</v>
      </c>
      <c r="C483" t="str">
        <f>被动技能!I485</f>
        <v>提升自身命中率24并提升暴击率24</v>
      </c>
      <c r="D483">
        <f>VLOOKUP(被动技能!J485,对应表!R:S,2,FALSE)</f>
        <v>1</v>
      </c>
      <c r="E483" t="str">
        <f>被动技能!K485</f>
        <v>20480:100:1:0</v>
      </c>
    </row>
    <row r="484" spans="1:5" x14ac:dyDescent="0.15">
      <c r="A484">
        <f>被动技能!G486</f>
        <v>200481</v>
      </c>
      <c r="B484" t="str">
        <f>被动技能!H486</f>
        <v>吸血</v>
      </c>
      <c r="C484" t="str">
        <f>被动技能!I486</f>
        <v>攻击时吸血10%</v>
      </c>
      <c r="D484">
        <f>VLOOKUP(被动技能!J486,对应表!R:S,2,FALSE)</f>
        <v>1</v>
      </c>
      <c r="E484" t="str">
        <f>被动技能!K486</f>
        <v>20481:100:1:0</v>
      </c>
    </row>
    <row r="485" spans="1:5" x14ac:dyDescent="0.15">
      <c r="A485">
        <f>被动技能!G487</f>
        <v>200482</v>
      </c>
      <c r="B485" t="str">
        <f>被动技能!H487</f>
        <v>吸血</v>
      </c>
      <c r="C485" t="str">
        <f>被动技能!I487</f>
        <v>攻击时吸血11%</v>
      </c>
      <c r="D485">
        <f>VLOOKUP(被动技能!J487,对应表!R:S,2,FALSE)</f>
        <v>1</v>
      </c>
      <c r="E485" t="str">
        <f>被动技能!K487</f>
        <v>20482:100:1:0</v>
      </c>
    </row>
    <row r="486" spans="1:5" x14ac:dyDescent="0.15">
      <c r="A486">
        <f>被动技能!G488</f>
        <v>200483</v>
      </c>
      <c r="B486" t="str">
        <f>被动技能!H488</f>
        <v>吸血</v>
      </c>
      <c r="C486" t="str">
        <f>被动技能!I488</f>
        <v>攻击时吸血12%</v>
      </c>
      <c r="D486">
        <f>VLOOKUP(被动技能!J488,对应表!R:S,2,FALSE)</f>
        <v>1</v>
      </c>
      <c r="E486" t="str">
        <f>被动技能!K488</f>
        <v>20483:100:1:0</v>
      </c>
    </row>
    <row r="487" spans="1:5" x14ac:dyDescent="0.15">
      <c r="A487">
        <f>被动技能!G489</f>
        <v>200484</v>
      </c>
      <c r="B487" t="str">
        <f>被动技能!H489</f>
        <v>吸血</v>
      </c>
      <c r="C487" t="str">
        <f>被动技能!I489</f>
        <v>攻击时吸血13%</v>
      </c>
      <c r="D487">
        <f>VLOOKUP(被动技能!J489,对应表!R:S,2,FALSE)</f>
        <v>1</v>
      </c>
      <c r="E487" t="str">
        <f>被动技能!K489</f>
        <v>20484:100:1:0</v>
      </c>
    </row>
    <row r="488" spans="1:5" x14ac:dyDescent="0.15">
      <c r="A488">
        <f>被动技能!G490</f>
        <v>200485</v>
      </c>
      <c r="B488" t="str">
        <f>被动技能!H490</f>
        <v>吸血</v>
      </c>
      <c r="C488" t="str">
        <f>被动技能!I490</f>
        <v>攻击时吸血14%</v>
      </c>
      <c r="D488">
        <f>VLOOKUP(被动技能!J490,对应表!R:S,2,FALSE)</f>
        <v>1</v>
      </c>
      <c r="E488" t="str">
        <f>被动技能!K490</f>
        <v>20485:100:1:0</v>
      </c>
    </row>
    <row r="489" spans="1:5" x14ac:dyDescent="0.15">
      <c r="A489">
        <f>被动技能!G491</f>
        <v>200486</v>
      </c>
      <c r="B489" t="str">
        <f>被动技能!H491</f>
        <v>吸血</v>
      </c>
      <c r="C489" t="str">
        <f>被动技能!I491</f>
        <v>攻击时吸血15%</v>
      </c>
      <c r="D489">
        <f>VLOOKUP(被动技能!J491,对应表!R:S,2,FALSE)</f>
        <v>1</v>
      </c>
      <c r="E489" t="str">
        <f>被动技能!K491</f>
        <v>20486:100:1:0</v>
      </c>
    </row>
    <row r="490" spans="1:5" x14ac:dyDescent="0.15">
      <c r="A490">
        <f>被动技能!G492</f>
        <v>200487</v>
      </c>
      <c r="B490" t="str">
        <f>被动技能!H492</f>
        <v>吸血</v>
      </c>
      <c r="C490" t="str">
        <f>被动技能!I492</f>
        <v>攻击时吸血16%</v>
      </c>
      <c r="D490">
        <f>VLOOKUP(被动技能!J492,对应表!R:S,2,FALSE)</f>
        <v>1</v>
      </c>
      <c r="E490" t="str">
        <f>被动技能!K492</f>
        <v>20487:100:1:0</v>
      </c>
    </row>
    <row r="491" spans="1:5" x14ac:dyDescent="0.15">
      <c r="A491">
        <f>被动技能!G493</f>
        <v>200488</v>
      </c>
      <c r="B491" t="str">
        <f>被动技能!H493</f>
        <v>吸血</v>
      </c>
      <c r="C491" t="str">
        <f>被动技能!I493</f>
        <v>攻击时吸血17%</v>
      </c>
      <c r="D491">
        <f>VLOOKUP(被动技能!J493,对应表!R:S,2,FALSE)</f>
        <v>1</v>
      </c>
      <c r="E491" t="str">
        <f>被动技能!K493</f>
        <v>20488:100:1:0</v>
      </c>
    </row>
    <row r="492" spans="1:5" x14ac:dyDescent="0.15">
      <c r="A492">
        <f>被动技能!G494</f>
        <v>200489</v>
      </c>
      <c r="B492" t="str">
        <f>被动技能!H494</f>
        <v>吸血</v>
      </c>
      <c r="C492" t="str">
        <f>被动技能!I494</f>
        <v>攻击时吸血18%</v>
      </c>
      <c r="D492">
        <f>VLOOKUP(被动技能!J494,对应表!R:S,2,FALSE)</f>
        <v>1</v>
      </c>
      <c r="E492" t="str">
        <f>被动技能!K494</f>
        <v>20489:100:1:0</v>
      </c>
    </row>
    <row r="493" spans="1:5" x14ac:dyDescent="0.15">
      <c r="A493">
        <f>被动技能!G495</f>
        <v>200490</v>
      </c>
      <c r="B493" t="str">
        <f>被动技能!H495</f>
        <v>吸血</v>
      </c>
      <c r="C493" t="str">
        <f>被动技能!I495</f>
        <v>攻击时吸血19%</v>
      </c>
      <c r="D493">
        <f>VLOOKUP(被动技能!J495,对应表!R:S,2,FALSE)</f>
        <v>1</v>
      </c>
      <c r="E493" t="str">
        <f>被动技能!K495</f>
        <v>20490:100:1:0</v>
      </c>
    </row>
    <row r="494" spans="1:5" x14ac:dyDescent="0.15">
      <c r="A494">
        <f>被动技能!G496</f>
        <v>200491</v>
      </c>
      <c r="B494" t="str">
        <f>被动技能!H496</f>
        <v>吸血</v>
      </c>
      <c r="C494" t="str">
        <f>被动技能!I496</f>
        <v>攻击时吸血20%</v>
      </c>
      <c r="D494">
        <f>VLOOKUP(被动技能!J496,对应表!R:S,2,FALSE)</f>
        <v>1</v>
      </c>
      <c r="E494" t="str">
        <f>被动技能!K496</f>
        <v>20491:100:1:0</v>
      </c>
    </row>
    <row r="495" spans="1:5" x14ac:dyDescent="0.15">
      <c r="A495">
        <f>被动技能!G497</f>
        <v>200492</v>
      </c>
      <c r="B495" t="str">
        <f>被动技能!H497</f>
        <v>吸血</v>
      </c>
      <c r="C495" t="str">
        <f>被动技能!I497</f>
        <v>攻击时吸血21%</v>
      </c>
      <c r="D495">
        <f>VLOOKUP(被动技能!J497,对应表!R:S,2,FALSE)</f>
        <v>1</v>
      </c>
      <c r="E495" t="str">
        <f>被动技能!K497</f>
        <v>20492:100:1:0</v>
      </c>
    </row>
    <row r="496" spans="1:5" x14ac:dyDescent="0.15">
      <c r="A496">
        <f>被动技能!G498</f>
        <v>200493</v>
      </c>
      <c r="B496" t="str">
        <f>被动技能!H498</f>
        <v>吸血</v>
      </c>
      <c r="C496" t="str">
        <f>被动技能!I498</f>
        <v>攻击时吸血22%</v>
      </c>
      <c r="D496">
        <f>VLOOKUP(被动技能!J498,对应表!R:S,2,FALSE)</f>
        <v>1</v>
      </c>
      <c r="E496" t="str">
        <f>被动技能!K498</f>
        <v>20493:100:1:0</v>
      </c>
    </row>
    <row r="497" spans="1:5" x14ac:dyDescent="0.15">
      <c r="A497">
        <f>被动技能!G499</f>
        <v>200494</v>
      </c>
      <c r="B497" t="str">
        <f>被动技能!H499</f>
        <v>吸血</v>
      </c>
      <c r="C497" t="str">
        <f>被动技能!I499</f>
        <v>攻击时吸血23%</v>
      </c>
      <c r="D497">
        <f>VLOOKUP(被动技能!J499,对应表!R:S,2,FALSE)</f>
        <v>1</v>
      </c>
      <c r="E497" t="str">
        <f>被动技能!K499</f>
        <v>20494:100:1:0</v>
      </c>
    </row>
    <row r="498" spans="1:5" x14ac:dyDescent="0.15">
      <c r="A498">
        <f>被动技能!G500</f>
        <v>200495</v>
      </c>
      <c r="B498" t="str">
        <f>被动技能!H500</f>
        <v>吸血</v>
      </c>
      <c r="C498" t="str">
        <f>被动技能!I500</f>
        <v>攻击时吸血24%</v>
      </c>
      <c r="D498">
        <f>VLOOKUP(被动技能!J500,对应表!R:S,2,FALSE)</f>
        <v>1</v>
      </c>
      <c r="E498" t="str">
        <f>被动技能!K500</f>
        <v>20495:100:1:0</v>
      </c>
    </row>
    <row r="499" spans="1:5" x14ac:dyDescent="0.15">
      <c r="A499">
        <f>被动技能!G501</f>
        <v>200496</v>
      </c>
      <c r="B499" t="str">
        <f>被动技能!H501</f>
        <v>吸血</v>
      </c>
      <c r="C499" t="str">
        <f>被动技能!I501</f>
        <v>攻击时吸血25%</v>
      </c>
      <c r="D499">
        <f>VLOOKUP(被动技能!J501,对应表!R:S,2,FALSE)</f>
        <v>1</v>
      </c>
      <c r="E499" t="str">
        <f>被动技能!K501</f>
        <v>20496:100:1:0</v>
      </c>
    </row>
    <row r="500" spans="1:5" x14ac:dyDescent="0.15">
      <c r="A500">
        <f>被动技能!G502</f>
        <v>200497</v>
      </c>
      <c r="B500" t="str">
        <f>被动技能!H502</f>
        <v>吸血</v>
      </c>
      <c r="C500" t="str">
        <f>被动技能!I502</f>
        <v>攻击时吸血26%</v>
      </c>
      <c r="D500">
        <f>VLOOKUP(被动技能!J502,对应表!R:S,2,FALSE)</f>
        <v>1</v>
      </c>
      <c r="E500" t="str">
        <f>被动技能!K502</f>
        <v>20497:100:1:0</v>
      </c>
    </row>
    <row r="501" spans="1:5" x14ac:dyDescent="0.15">
      <c r="A501">
        <f>被动技能!G503</f>
        <v>200498</v>
      </c>
      <c r="B501" t="str">
        <f>被动技能!H503</f>
        <v>吸血</v>
      </c>
      <c r="C501" t="str">
        <f>被动技能!I503</f>
        <v>攻击时吸血27%</v>
      </c>
      <c r="D501">
        <f>VLOOKUP(被动技能!J503,对应表!R:S,2,FALSE)</f>
        <v>1</v>
      </c>
      <c r="E501" t="str">
        <f>被动技能!K503</f>
        <v>20498:100:1:0</v>
      </c>
    </row>
    <row r="502" spans="1:5" x14ac:dyDescent="0.15">
      <c r="A502">
        <f>被动技能!G504</f>
        <v>200499</v>
      </c>
      <c r="B502" t="str">
        <f>被动技能!H504</f>
        <v>吸血</v>
      </c>
      <c r="C502" t="str">
        <f>被动技能!I504</f>
        <v>攻击时吸血28%</v>
      </c>
      <c r="D502">
        <f>VLOOKUP(被动技能!J504,对应表!R:S,2,FALSE)</f>
        <v>1</v>
      </c>
      <c r="E502" t="str">
        <f>被动技能!K504</f>
        <v>20499:100:1:0</v>
      </c>
    </row>
    <row r="503" spans="1:5" x14ac:dyDescent="0.15">
      <c r="A503">
        <f>被动技能!G505</f>
        <v>200500</v>
      </c>
      <c r="B503" t="str">
        <f>被动技能!H505</f>
        <v>吸血</v>
      </c>
      <c r="C503" t="str">
        <f>被动技能!I505</f>
        <v>攻击时吸血29%</v>
      </c>
      <c r="D503">
        <f>VLOOKUP(被动技能!J505,对应表!R:S,2,FALSE)</f>
        <v>1</v>
      </c>
      <c r="E503" t="str">
        <f>被动技能!K505</f>
        <v>20500:100:1:0</v>
      </c>
    </row>
    <row r="504" spans="1:5" x14ac:dyDescent="0.15">
      <c r="A504">
        <f>被动技能!G506</f>
        <v>200501</v>
      </c>
      <c r="B504" t="str">
        <f>被动技能!H506</f>
        <v>风之子</v>
      </c>
      <c r="C504" t="str">
        <f>被动技能!I506</f>
        <v>提升己方全体速度38</v>
      </c>
      <c r="D504">
        <f>VLOOKUP(被动技能!J506,对应表!R:S,2,FALSE)</f>
        <v>1</v>
      </c>
      <c r="E504" t="str">
        <f>被动技能!K506</f>
        <v>20501:100:3:9</v>
      </c>
    </row>
    <row r="505" spans="1:5" x14ac:dyDescent="0.15">
      <c r="A505">
        <f>被动技能!G507</f>
        <v>200502</v>
      </c>
      <c r="B505" t="str">
        <f>被动技能!H507</f>
        <v>风之子</v>
      </c>
      <c r="C505" t="str">
        <f>被动技能!I507</f>
        <v>提升己方全体速度56</v>
      </c>
      <c r="D505">
        <f>VLOOKUP(被动技能!J507,对应表!R:S,2,FALSE)</f>
        <v>1</v>
      </c>
      <c r="E505" t="str">
        <f>被动技能!K507</f>
        <v>20502:100:3:9</v>
      </c>
    </row>
    <row r="506" spans="1:5" x14ac:dyDescent="0.15">
      <c r="A506">
        <f>被动技能!G508</f>
        <v>200503</v>
      </c>
      <c r="B506" t="str">
        <f>被动技能!H508</f>
        <v>风之子</v>
      </c>
      <c r="C506" t="str">
        <f>被动技能!I508</f>
        <v>提升己方全体速度74</v>
      </c>
      <c r="D506">
        <f>VLOOKUP(被动技能!J508,对应表!R:S,2,FALSE)</f>
        <v>1</v>
      </c>
      <c r="E506" t="str">
        <f>被动技能!K508</f>
        <v>20503:100:3:9</v>
      </c>
    </row>
    <row r="507" spans="1:5" x14ac:dyDescent="0.15">
      <c r="A507">
        <f>被动技能!G509</f>
        <v>200504</v>
      </c>
      <c r="B507" t="str">
        <f>被动技能!H509</f>
        <v>风之子</v>
      </c>
      <c r="C507" t="str">
        <f>被动技能!I509</f>
        <v>提升己方全体速度91</v>
      </c>
      <c r="D507">
        <f>VLOOKUP(被动技能!J509,对应表!R:S,2,FALSE)</f>
        <v>1</v>
      </c>
      <c r="E507" t="str">
        <f>被动技能!K509</f>
        <v>20504:100:3:9</v>
      </c>
    </row>
    <row r="508" spans="1:5" x14ac:dyDescent="0.15">
      <c r="A508">
        <f>被动技能!G510</f>
        <v>200505</v>
      </c>
      <c r="B508" t="str">
        <f>被动技能!H510</f>
        <v>风之子</v>
      </c>
      <c r="C508" t="str">
        <f>被动技能!I510</f>
        <v>提升己方全体速度113</v>
      </c>
      <c r="D508">
        <f>VLOOKUP(被动技能!J510,对应表!R:S,2,FALSE)</f>
        <v>1</v>
      </c>
      <c r="E508" t="str">
        <f>被动技能!K510</f>
        <v>20505:100:3:9</v>
      </c>
    </row>
    <row r="509" spans="1:5" x14ac:dyDescent="0.15">
      <c r="A509">
        <f>被动技能!G511</f>
        <v>200506</v>
      </c>
      <c r="B509" t="str">
        <f>被动技能!H511</f>
        <v>风之子</v>
      </c>
      <c r="C509" t="str">
        <f>被动技能!I511</f>
        <v>提升己方全体速度139</v>
      </c>
      <c r="D509">
        <f>VLOOKUP(被动技能!J511,对应表!R:S,2,FALSE)</f>
        <v>1</v>
      </c>
      <c r="E509" t="str">
        <f>被动技能!K511</f>
        <v>20506:100:3:9</v>
      </c>
    </row>
    <row r="510" spans="1:5" x14ac:dyDescent="0.15">
      <c r="A510">
        <f>被动技能!G512</f>
        <v>200507</v>
      </c>
      <c r="B510" t="str">
        <f>被动技能!H512</f>
        <v>风之子</v>
      </c>
      <c r="C510" t="str">
        <f>被动技能!I512</f>
        <v>提升己方全体速度171</v>
      </c>
      <c r="D510">
        <f>VLOOKUP(被动技能!J512,对应表!R:S,2,FALSE)</f>
        <v>1</v>
      </c>
      <c r="E510" t="str">
        <f>被动技能!K512</f>
        <v>20507:100:3:9</v>
      </c>
    </row>
    <row r="511" spans="1:5" x14ac:dyDescent="0.15">
      <c r="A511">
        <f>被动技能!G513</f>
        <v>200508</v>
      </c>
      <c r="B511" t="str">
        <f>被动技能!H513</f>
        <v>风之子</v>
      </c>
      <c r="C511" t="str">
        <f>被动技能!I513</f>
        <v>提升己方全体速度211</v>
      </c>
      <c r="D511">
        <f>VLOOKUP(被动技能!J513,对应表!R:S,2,FALSE)</f>
        <v>1</v>
      </c>
      <c r="E511" t="str">
        <f>被动技能!K513</f>
        <v>20508:100:3:9</v>
      </c>
    </row>
    <row r="512" spans="1:5" x14ac:dyDescent="0.15">
      <c r="A512">
        <f>被动技能!G514</f>
        <v>200509</v>
      </c>
      <c r="B512" t="str">
        <f>被动技能!H514</f>
        <v>风之子</v>
      </c>
      <c r="C512" t="str">
        <f>被动技能!I514</f>
        <v>提升己方全体速度260</v>
      </c>
      <c r="D512">
        <f>VLOOKUP(被动技能!J514,对应表!R:S,2,FALSE)</f>
        <v>1</v>
      </c>
      <c r="E512" t="str">
        <f>被动技能!K514</f>
        <v>20509:100:3:9</v>
      </c>
    </row>
    <row r="513" spans="1:5" x14ac:dyDescent="0.15">
      <c r="A513">
        <f>被动技能!G515</f>
        <v>200510</v>
      </c>
      <c r="B513" t="str">
        <f>被动技能!H515</f>
        <v>风之子</v>
      </c>
      <c r="C513" t="str">
        <f>被动技能!I515</f>
        <v>提升己方全体速度320</v>
      </c>
      <c r="D513">
        <f>VLOOKUP(被动技能!J515,对应表!R:S,2,FALSE)</f>
        <v>1</v>
      </c>
      <c r="E513" t="str">
        <f>被动技能!K515</f>
        <v>20510:100:3:9</v>
      </c>
    </row>
    <row r="514" spans="1:5" x14ac:dyDescent="0.15">
      <c r="A514">
        <f>被动技能!G516</f>
        <v>200511</v>
      </c>
      <c r="B514" t="str">
        <f>被动技能!H516</f>
        <v>风之子</v>
      </c>
      <c r="C514" t="str">
        <f>被动技能!I516</f>
        <v>提升己方全体速度394</v>
      </c>
      <c r="D514">
        <f>VLOOKUP(被动技能!J516,对应表!R:S,2,FALSE)</f>
        <v>1</v>
      </c>
      <c r="E514" t="str">
        <f>被动技能!K516</f>
        <v>20511:100:3:9</v>
      </c>
    </row>
    <row r="515" spans="1:5" x14ac:dyDescent="0.15">
      <c r="A515">
        <f>被动技能!G517</f>
        <v>200512</v>
      </c>
      <c r="B515" t="str">
        <f>被动技能!H517</f>
        <v>风之子</v>
      </c>
      <c r="C515" t="str">
        <f>被动技能!I517</f>
        <v>提升己方全体速度485</v>
      </c>
      <c r="D515">
        <f>VLOOKUP(被动技能!J517,对应表!R:S,2,FALSE)</f>
        <v>1</v>
      </c>
      <c r="E515" t="str">
        <f>被动技能!K517</f>
        <v>20512:100:3:9</v>
      </c>
    </row>
    <row r="516" spans="1:5" x14ac:dyDescent="0.15">
      <c r="A516">
        <f>被动技能!G518</f>
        <v>200513</v>
      </c>
      <c r="B516" t="str">
        <f>被动技能!H518</f>
        <v>风之子</v>
      </c>
      <c r="C516" t="str">
        <f>被动技能!I518</f>
        <v>提升己方全体速度597</v>
      </c>
      <c r="D516">
        <f>VLOOKUP(被动技能!J518,对应表!R:S,2,FALSE)</f>
        <v>1</v>
      </c>
      <c r="E516" t="str">
        <f>被动技能!K518</f>
        <v>20513:100:3:9</v>
      </c>
    </row>
    <row r="517" spans="1:5" x14ac:dyDescent="0.15">
      <c r="A517">
        <f>被动技能!G519</f>
        <v>200514</v>
      </c>
      <c r="B517" t="str">
        <f>被动技能!H519</f>
        <v>风之子</v>
      </c>
      <c r="C517" t="str">
        <f>被动技能!I519</f>
        <v>提升己方全体速度735</v>
      </c>
      <c r="D517">
        <f>VLOOKUP(被动技能!J519,对应表!R:S,2,FALSE)</f>
        <v>1</v>
      </c>
      <c r="E517" t="str">
        <f>被动技能!K519</f>
        <v>20514:100:3:9</v>
      </c>
    </row>
    <row r="518" spans="1:5" x14ac:dyDescent="0.15">
      <c r="A518">
        <f>被动技能!G520</f>
        <v>200515</v>
      </c>
      <c r="B518" t="str">
        <f>被动技能!H520</f>
        <v>风之子</v>
      </c>
      <c r="C518" t="str">
        <f>被动技能!I520</f>
        <v>提升己方全体速度906</v>
      </c>
      <c r="D518">
        <f>VLOOKUP(被动技能!J520,对应表!R:S,2,FALSE)</f>
        <v>1</v>
      </c>
      <c r="E518" t="str">
        <f>被动技能!K520</f>
        <v>20515:100:3:9</v>
      </c>
    </row>
    <row r="519" spans="1:5" x14ac:dyDescent="0.15">
      <c r="A519">
        <f>被动技能!G521</f>
        <v>200516</v>
      </c>
      <c r="B519" t="str">
        <f>被动技能!H521</f>
        <v>风之子</v>
      </c>
      <c r="C519" t="str">
        <f>被动技能!I521</f>
        <v>提升己方全体速度1115</v>
      </c>
      <c r="D519">
        <f>VLOOKUP(被动技能!J521,对应表!R:S,2,FALSE)</f>
        <v>1</v>
      </c>
      <c r="E519" t="str">
        <f>被动技能!K521</f>
        <v>20516:100:3:9</v>
      </c>
    </row>
    <row r="520" spans="1:5" x14ac:dyDescent="0.15">
      <c r="A520">
        <f>被动技能!G522</f>
        <v>200517</v>
      </c>
      <c r="B520" t="str">
        <f>被动技能!H522</f>
        <v>风之子</v>
      </c>
      <c r="C520" t="str">
        <f>被动技能!I522</f>
        <v>提升己方全体速度1373</v>
      </c>
      <c r="D520">
        <f>VLOOKUP(被动技能!J522,对应表!R:S,2,FALSE)</f>
        <v>1</v>
      </c>
      <c r="E520" t="str">
        <f>被动技能!K522</f>
        <v>20517:100:3:9</v>
      </c>
    </row>
    <row r="521" spans="1:5" x14ac:dyDescent="0.15">
      <c r="A521">
        <f>被动技能!G523</f>
        <v>200518</v>
      </c>
      <c r="B521" t="str">
        <f>被动技能!H523</f>
        <v>风之子</v>
      </c>
      <c r="C521" t="str">
        <f>被动技能!I523</f>
        <v>提升己方全体速度1691</v>
      </c>
      <c r="D521">
        <f>VLOOKUP(被动技能!J523,对应表!R:S,2,FALSE)</f>
        <v>1</v>
      </c>
      <c r="E521" t="str">
        <f>被动技能!K523</f>
        <v>20518:100:3:9</v>
      </c>
    </row>
    <row r="522" spans="1:5" x14ac:dyDescent="0.15">
      <c r="A522">
        <f>被动技能!G524</f>
        <v>200519</v>
      </c>
      <c r="B522" t="str">
        <f>被动技能!H524</f>
        <v>风之子</v>
      </c>
      <c r="C522" t="str">
        <f>被动技能!I524</f>
        <v>提升己方全体速度2082</v>
      </c>
      <c r="D522">
        <f>VLOOKUP(被动技能!J524,对应表!R:S,2,FALSE)</f>
        <v>1</v>
      </c>
      <c r="E522" t="str">
        <f>被动技能!K524</f>
        <v>20519:100:3:9</v>
      </c>
    </row>
    <row r="523" spans="1:5" x14ac:dyDescent="0.15">
      <c r="A523">
        <f>被动技能!G525</f>
        <v>200520</v>
      </c>
      <c r="B523" t="str">
        <f>被动技能!H525</f>
        <v>风之子</v>
      </c>
      <c r="C523" t="str">
        <f>被动技能!I525</f>
        <v>提升己方全体速度2563</v>
      </c>
      <c r="D523">
        <f>VLOOKUP(被动技能!J525,对应表!R:S,2,FALSE)</f>
        <v>1</v>
      </c>
      <c r="E523" t="str">
        <f>被动技能!K525</f>
        <v>20520:100:3:9</v>
      </c>
    </row>
    <row r="524" spans="1:5" x14ac:dyDescent="0.15">
      <c r="A524">
        <f>被动技能!G526</f>
        <v>200521</v>
      </c>
      <c r="B524" t="str">
        <f>被动技能!H526</f>
        <v>祈祷</v>
      </c>
      <c r="C524" t="str">
        <f>被动技能!I526</f>
        <v>己方全体每回合回复血量30</v>
      </c>
      <c r="D524">
        <f>VLOOKUP(被动技能!J526,对应表!R:S,2,FALSE)</f>
        <v>1</v>
      </c>
      <c r="E524" t="str">
        <f>被动技能!K526</f>
        <v>20521:100:3:9</v>
      </c>
    </row>
    <row r="525" spans="1:5" x14ac:dyDescent="0.15">
      <c r="A525">
        <f>被动技能!G527</f>
        <v>200522</v>
      </c>
      <c r="B525" t="str">
        <f>被动技能!H527</f>
        <v>祈祷</v>
      </c>
      <c r="C525" t="str">
        <f>被动技能!I527</f>
        <v>己方全体每回合回复血量44</v>
      </c>
      <c r="D525">
        <f>VLOOKUP(被动技能!J527,对应表!R:S,2,FALSE)</f>
        <v>1</v>
      </c>
      <c r="E525" t="str">
        <f>被动技能!K527</f>
        <v>20522:100:3:9</v>
      </c>
    </row>
    <row r="526" spans="1:5" x14ac:dyDescent="0.15">
      <c r="A526">
        <f>被动技能!G528</f>
        <v>200523</v>
      </c>
      <c r="B526" t="str">
        <f>被动技能!H528</f>
        <v>祈祷</v>
      </c>
      <c r="C526" t="str">
        <f>被动技能!I528</f>
        <v>己方全体每回合回复血量59</v>
      </c>
      <c r="D526">
        <f>VLOOKUP(被动技能!J528,对应表!R:S,2,FALSE)</f>
        <v>1</v>
      </c>
      <c r="E526" t="str">
        <f>被动技能!K528</f>
        <v>20523:100:3:9</v>
      </c>
    </row>
    <row r="527" spans="1:5" x14ac:dyDescent="0.15">
      <c r="A527">
        <f>被动技能!G529</f>
        <v>200524</v>
      </c>
      <c r="B527" t="str">
        <f>被动技能!H529</f>
        <v>祈祷</v>
      </c>
      <c r="C527" t="str">
        <f>被动技能!I529</f>
        <v>己方全体每回合回复血量73</v>
      </c>
      <c r="D527">
        <f>VLOOKUP(被动技能!J529,对应表!R:S,2,FALSE)</f>
        <v>1</v>
      </c>
      <c r="E527" t="str">
        <f>被动技能!K529</f>
        <v>20524:100:3:9</v>
      </c>
    </row>
    <row r="528" spans="1:5" x14ac:dyDescent="0.15">
      <c r="A528">
        <f>被动技能!G530</f>
        <v>200525</v>
      </c>
      <c r="B528" t="str">
        <f>被动技能!H530</f>
        <v>祈祷</v>
      </c>
      <c r="C528" t="str">
        <f>被动技能!I530</f>
        <v>己方全体每回合回复血量90</v>
      </c>
      <c r="D528">
        <f>VLOOKUP(被动技能!J530,对应表!R:S,2,FALSE)</f>
        <v>1</v>
      </c>
      <c r="E528" t="str">
        <f>被动技能!K530</f>
        <v>20525:100:3:9</v>
      </c>
    </row>
    <row r="529" spans="1:5" x14ac:dyDescent="0.15">
      <c r="A529">
        <f>被动技能!G531</f>
        <v>200526</v>
      </c>
      <c r="B529" t="str">
        <f>被动技能!H531</f>
        <v>祈祷</v>
      </c>
      <c r="C529" t="str">
        <f>被动技能!I531</f>
        <v>己方全体每回合回复血量111</v>
      </c>
      <c r="D529">
        <f>VLOOKUP(被动技能!J531,对应表!R:S,2,FALSE)</f>
        <v>1</v>
      </c>
      <c r="E529" t="str">
        <f>被动技能!K531</f>
        <v>20526:100:3:9</v>
      </c>
    </row>
    <row r="530" spans="1:5" x14ac:dyDescent="0.15">
      <c r="A530">
        <f>被动技能!G532</f>
        <v>200527</v>
      </c>
      <c r="B530" t="str">
        <f>被动技能!H532</f>
        <v>祈祷</v>
      </c>
      <c r="C530" t="str">
        <f>被动技能!I532</f>
        <v>己方全体每回合回复血量137</v>
      </c>
      <c r="D530">
        <f>VLOOKUP(被动技能!J532,对应表!R:S,2,FALSE)</f>
        <v>1</v>
      </c>
      <c r="E530" t="str">
        <f>被动技能!K532</f>
        <v>20527:100:3:9</v>
      </c>
    </row>
    <row r="531" spans="1:5" x14ac:dyDescent="0.15">
      <c r="A531">
        <f>被动技能!G533</f>
        <v>200528</v>
      </c>
      <c r="B531" t="str">
        <f>被动技能!H533</f>
        <v>祈祷</v>
      </c>
      <c r="C531" t="str">
        <f>被动技能!I533</f>
        <v>己方全体每回合回复血量168</v>
      </c>
      <c r="D531">
        <f>VLOOKUP(被动技能!J533,对应表!R:S,2,FALSE)</f>
        <v>1</v>
      </c>
      <c r="E531" t="str">
        <f>被动技能!K533</f>
        <v>20528:100:3:9</v>
      </c>
    </row>
    <row r="532" spans="1:5" x14ac:dyDescent="0.15">
      <c r="A532">
        <f>被动技能!G534</f>
        <v>200529</v>
      </c>
      <c r="B532" t="str">
        <f>被动技能!H534</f>
        <v>祈祷</v>
      </c>
      <c r="C532" t="str">
        <f>被动技能!I534</f>
        <v>己方全体每回合回复血量208</v>
      </c>
      <c r="D532">
        <f>VLOOKUP(被动技能!J534,对应表!R:S,2,FALSE)</f>
        <v>1</v>
      </c>
      <c r="E532" t="str">
        <f>被动技能!K534</f>
        <v>20529:100:3:9</v>
      </c>
    </row>
    <row r="533" spans="1:5" x14ac:dyDescent="0.15">
      <c r="A533">
        <f>被动技能!G535</f>
        <v>200530</v>
      </c>
      <c r="B533" t="str">
        <f>被动技能!H535</f>
        <v>祈祷</v>
      </c>
      <c r="C533" t="str">
        <f>被动技能!I535</f>
        <v>己方全体每回合回复血量256</v>
      </c>
      <c r="D533">
        <f>VLOOKUP(被动技能!J535,对应表!R:S,2,FALSE)</f>
        <v>1</v>
      </c>
      <c r="E533" t="str">
        <f>被动技能!K535</f>
        <v>20530:100:3:9</v>
      </c>
    </row>
    <row r="534" spans="1:5" x14ac:dyDescent="0.15">
      <c r="A534">
        <f>被动技能!G536</f>
        <v>200531</v>
      </c>
      <c r="B534" t="str">
        <f>被动技能!H536</f>
        <v>祈祷</v>
      </c>
      <c r="C534" t="str">
        <f>被动技能!I536</f>
        <v>己方全体每回合回复血量315</v>
      </c>
      <c r="D534">
        <f>VLOOKUP(被动技能!J536,对应表!R:S,2,FALSE)</f>
        <v>1</v>
      </c>
      <c r="E534" t="str">
        <f>被动技能!K536</f>
        <v>20531:100:3:9</v>
      </c>
    </row>
    <row r="535" spans="1:5" x14ac:dyDescent="0.15">
      <c r="A535">
        <f>被动技能!G537</f>
        <v>200532</v>
      </c>
      <c r="B535" t="str">
        <f>被动技能!H537</f>
        <v>祈祷</v>
      </c>
      <c r="C535" t="str">
        <f>被动技能!I537</f>
        <v>己方全体每回合回复血量388</v>
      </c>
      <c r="D535">
        <f>VLOOKUP(被动技能!J537,对应表!R:S,2,FALSE)</f>
        <v>1</v>
      </c>
      <c r="E535" t="str">
        <f>被动技能!K537</f>
        <v>20532:100:3:9</v>
      </c>
    </row>
    <row r="536" spans="1:5" x14ac:dyDescent="0.15">
      <c r="A536">
        <f>被动技能!G538</f>
        <v>200533</v>
      </c>
      <c r="B536" t="str">
        <f>被动技能!H538</f>
        <v>祈祷</v>
      </c>
      <c r="C536" t="str">
        <f>被动技能!I538</f>
        <v>己方全体每回合回复血量478</v>
      </c>
      <c r="D536">
        <f>VLOOKUP(被动技能!J538,对应表!R:S,2,FALSE)</f>
        <v>1</v>
      </c>
      <c r="E536" t="str">
        <f>被动技能!K538</f>
        <v>20533:100:3:9</v>
      </c>
    </row>
    <row r="537" spans="1:5" x14ac:dyDescent="0.15">
      <c r="A537">
        <f>被动技能!G539</f>
        <v>200534</v>
      </c>
      <c r="B537" t="str">
        <f>被动技能!H539</f>
        <v>祈祷</v>
      </c>
      <c r="C537" t="str">
        <f>被动技能!I539</f>
        <v>己方全体每回合回复血量588</v>
      </c>
      <c r="D537">
        <f>VLOOKUP(被动技能!J539,对应表!R:S,2,FALSE)</f>
        <v>1</v>
      </c>
      <c r="E537" t="str">
        <f>被动技能!K539</f>
        <v>20534:100:3:9</v>
      </c>
    </row>
    <row r="538" spans="1:5" x14ac:dyDescent="0.15">
      <c r="A538">
        <f>被动技能!G540</f>
        <v>200535</v>
      </c>
      <c r="B538" t="str">
        <f>被动技能!H540</f>
        <v>祈祷</v>
      </c>
      <c r="C538" t="str">
        <f>被动技能!I540</f>
        <v>己方全体每回合回复血量724</v>
      </c>
      <c r="D538">
        <f>VLOOKUP(被动技能!J540,对应表!R:S,2,FALSE)</f>
        <v>1</v>
      </c>
      <c r="E538" t="str">
        <f>被动技能!K540</f>
        <v>20535:100:3:9</v>
      </c>
    </row>
    <row r="539" spans="1:5" x14ac:dyDescent="0.15">
      <c r="A539">
        <f>被动技能!G541</f>
        <v>200536</v>
      </c>
      <c r="B539" t="str">
        <f>被动技能!H541</f>
        <v>祈祷</v>
      </c>
      <c r="C539" t="str">
        <f>被动技能!I541</f>
        <v>己方全体每回合回复血量892</v>
      </c>
      <c r="D539">
        <f>VLOOKUP(被动技能!J541,对应表!R:S,2,FALSE)</f>
        <v>1</v>
      </c>
      <c r="E539" t="str">
        <f>被动技能!K541</f>
        <v>20536:100:3:9</v>
      </c>
    </row>
    <row r="540" spans="1:5" x14ac:dyDescent="0.15">
      <c r="A540">
        <f>被动技能!G542</f>
        <v>200537</v>
      </c>
      <c r="B540" t="str">
        <f>被动技能!H542</f>
        <v>祈祷</v>
      </c>
      <c r="C540" t="str">
        <f>被动技能!I542</f>
        <v>己方全体每回合回复血量1098</v>
      </c>
      <c r="D540">
        <f>VLOOKUP(被动技能!J542,对应表!R:S,2,FALSE)</f>
        <v>1</v>
      </c>
      <c r="E540" t="str">
        <f>被动技能!K542</f>
        <v>20537:100:3:9</v>
      </c>
    </row>
    <row r="541" spans="1:5" x14ac:dyDescent="0.15">
      <c r="A541">
        <f>被动技能!G543</f>
        <v>200538</v>
      </c>
      <c r="B541" t="str">
        <f>被动技能!H543</f>
        <v>祈祷</v>
      </c>
      <c r="C541" t="str">
        <f>被动技能!I543</f>
        <v>己方全体每回合回复血量1352</v>
      </c>
      <c r="D541">
        <f>VLOOKUP(被动技能!J543,对应表!R:S,2,FALSE)</f>
        <v>1</v>
      </c>
      <c r="E541" t="str">
        <f>被动技能!K543</f>
        <v>20538:100:3:9</v>
      </c>
    </row>
    <row r="542" spans="1:5" x14ac:dyDescent="0.15">
      <c r="A542">
        <f>被动技能!G544</f>
        <v>200539</v>
      </c>
      <c r="B542" t="str">
        <f>被动技能!H544</f>
        <v>祈祷</v>
      </c>
      <c r="C542" t="str">
        <f>被动技能!I544</f>
        <v>己方全体每回合回复血量1665</v>
      </c>
      <c r="D542">
        <f>VLOOKUP(被动技能!J544,对应表!R:S,2,FALSE)</f>
        <v>1</v>
      </c>
      <c r="E542" t="str">
        <f>被动技能!K544</f>
        <v>20539:100:3:9</v>
      </c>
    </row>
    <row r="543" spans="1:5" x14ac:dyDescent="0.15">
      <c r="A543">
        <f>被动技能!G545</f>
        <v>200540</v>
      </c>
      <c r="B543" t="str">
        <f>被动技能!H545</f>
        <v>祈祷</v>
      </c>
      <c r="C543" t="str">
        <f>被动技能!I545</f>
        <v>己方全体每回合回复血量2051</v>
      </c>
      <c r="D543">
        <f>VLOOKUP(被动技能!J545,对应表!R:S,2,FALSE)</f>
        <v>1</v>
      </c>
      <c r="E543" t="str">
        <f>被动技能!K545</f>
        <v>20540:100:3:9</v>
      </c>
    </row>
    <row r="544" spans="1:5" x14ac:dyDescent="0.15">
      <c r="A544">
        <f>被动技能!G546</f>
        <v>200541</v>
      </c>
      <c r="B544" t="str">
        <f>被动技能!H546</f>
        <v>免伤</v>
      </c>
      <c r="C544" t="str">
        <f>被动技能!I546</f>
        <v>提升自身免伤率5</v>
      </c>
      <c r="D544">
        <f>VLOOKUP(被动技能!J546,对应表!R:S,2,FALSE)</f>
        <v>1</v>
      </c>
      <c r="E544" t="str">
        <f>被动技能!K546</f>
        <v>20541:100:1:0</v>
      </c>
    </row>
    <row r="545" spans="1:5" x14ac:dyDescent="0.15">
      <c r="A545">
        <f>被动技能!G547</f>
        <v>200542</v>
      </c>
      <c r="B545" t="str">
        <f>被动技能!H547</f>
        <v>免伤</v>
      </c>
      <c r="C545" t="str">
        <f>被动技能!I547</f>
        <v>提升自身免伤率6</v>
      </c>
      <c r="D545">
        <f>VLOOKUP(被动技能!J547,对应表!R:S,2,FALSE)</f>
        <v>1</v>
      </c>
      <c r="E545" t="str">
        <f>被动技能!K547</f>
        <v>20542:100:1:0</v>
      </c>
    </row>
    <row r="546" spans="1:5" x14ac:dyDescent="0.15">
      <c r="A546">
        <f>被动技能!G548</f>
        <v>200543</v>
      </c>
      <c r="B546" t="str">
        <f>被动技能!H548</f>
        <v>免伤</v>
      </c>
      <c r="C546" t="str">
        <f>被动技能!I548</f>
        <v>提升自身免伤率7</v>
      </c>
      <c r="D546">
        <f>VLOOKUP(被动技能!J548,对应表!R:S,2,FALSE)</f>
        <v>1</v>
      </c>
      <c r="E546" t="str">
        <f>被动技能!K548</f>
        <v>20543:100:1:0</v>
      </c>
    </row>
    <row r="547" spans="1:5" x14ac:dyDescent="0.15">
      <c r="A547">
        <f>被动技能!G549</f>
        <v>200544</v>
      </c>
      <c r="B547" t="str">
        <f>被动技能!H549</f>
        <v>免伤</v>
      </c>
      <c r="C547" t="str">
        <f>被动技能!I549</f>
        <v>提升自身免伤率8</v>
      </c>
      <c r="D547">
        <f>VLOOKUP(被动技能!J549,对应表!R:S,2,FALSE)</f>
        <v>1</v>
      </c>
      <c r="E547" t="str">
        <f>被动技能!K549</f>
        <v>20544:100:1:0</v>
      </c>
    </row>
    <row r="548" spans="1:5" x14ac:dyDescent="0.15">
      <c r="A548">
        <f>被动技能!G550</f>
        <v>200545</v>
      </c>
      <c r="B548" t="str">
        <f>被动技能!H550</f>
        <v>免伤</v>
      </c>
      <c r="C548" t="str">
        <f>被动技能!I550</f>
        <v>提升自身免伤率9</v>
      </c>
      <c r="D548">
        <f>VLOOKUP(被动技能!J550,对应表!R:S,2,FALSE)</f>
        <v>1</v>
      </c>
      <c r="E548" t="str">
        <f>被动技能!K550</f>
        <v>20545:100:1:0</v>
      </c>
    </row>
    <row r="549" spans="1:5" x14ac:dyDescent="0.15">
      <c r="A549">
        <f>被动技能!G551</f>
        <v>200546</v>
      </c>
      <c r="B549" t="str">
        <f>被动技能!H551</f>
        <v>免伤</v>
      </c>
      <c r="C549" t="str">
        <f>被动技能!I551</f>
        <v>提升自身免伤率10</v>
      </c>
      <c r="D549">
        <f>VLOOKUP(被动技能!J551,对应表!R:S,2,FALSE)</f>
        <v>1</v>
      </c>
      <c r="E549" t="str">
        <f>被动技能!K551</f>
        <v>20546:100:1:0</v>
      </c>
    </row>
    <row r="550" spans="1:5" x14ac:dyDescent="0.15">
      <c r="A550">
        <f>被动技能!G552</f>
        <v>200547</v>
      </c>
      <c r="B550" t="str">
        <f>被动技能!H552</f>
        <v>免伤</v>
      </c>
      <c r="C550" t="str">
        <f>被动技能!I552</f>
        <v>提升自身免伤率11</v>
      </c>
      <c r="D550">
        <f>VLOOKUP(被动技能!J552,对应表!R:S,2,FALSE)</f>
        <v>1</v>
      </c>
      <c r="E550" t="str">
        <f>被动技能!K552</f>
        <v>20547:100:1:0</v>
      </c>
    </row>
    <row r="551" spans="1:5" x14ac:dyDescent="0.15">
      <c r="A551">
        <f>被动技能!G553</f>
        <v>200548</v>
      </c>
      <c r="B551" t="str">
        <f>被动技能!H553</f>
        <v>免伤</v>
      </c>
      <c r="C551" t="str">
        <f>被动技能!I553</f>
        <v>提升自身免伤率12</v>
      </c>
      <c r="D551">
        <f>VLOOKUP(被动技能!J553,对应表!R:S,2,FALSE)</f>
        <v>1</v>
      </c>
      <c r="E551" t="str">
        <f>被动技能!K553</f>
        <v>20548:100:1:0</v>
      </c>
    </row>
    <row r="552" spans="1:5" x14ac:dyDescent="0.15">
      <c r="A552">
        <f>被动技能!G554</f>
        <v>200549</v>
      </c>
      <c r="B552" t="str">
        <f>被动技能!H554</f>
        <v>免伤</v>
      </c>
      <c r="C552" t="str">
        <f>被动技能!I554</f>
        <v>提升自身免伤率13</v>
      </c>
      <c r="D552">
        <f>VLOOKUP(被动技能!J554,对应表!R:S,2,FALSE)</f>
        <v>1</v>
      </c>
      <c r="E552" t="str">
        <f>被动技能!K554</f>
        <v>20549:100:1:0</v>
      </c>
    </row>
    <row r="553" spans="1:5" x14ac:dyDescent="0.15">
      <c r="A553">
        <f>被动技能!G555</f>
        <v>200550</v>
      </c>
      <c r="B553" t="str">
        <f>被动技能!H555</f>
        <v>免伤</v>
      </c>
      <c r="C553" t="str">
        <f>被动技能!I555</f>
        <v>提升自身免伤率14</v>
      </c>
      <c r="D553">
        <f>VLOOKUP(被动技能!J555,对应表!R:S,2,FALSE)</f>
        <v>1</v>
      </c>
      <c r="E553" t="str">
        <f>被动技能!K555</f>
        <v>20550:100:1:0</v>
      </c>
    </row>
    <row r="554" spans="1:5" x14ac:dyDescent="0.15">
      <c r="A554">
        <f>被动技能!G556</f>
        <v>200551</v>
      </c>
      <c r="B554" t="str">
        <f>被动技能!H556</f>
        <v>免伤</v>
      </c>
      <c r="C554" t="str">
        <f>被动技能!I556</f>
        <v>提升自身免伤率15</v>
      </c>
      <c r="D554">
        <f>VLOOKUP(被动技能!J556,对应表!R:S,2,FALSE)</f>
        <v>1</v>
      </c>
      <c r="E554" t="str">
        <f>被动技能!K556</f>
        <v>20551:100:1:0</v>
      </c>
    </row>
    <row r="555" spans="1:5" x14ac:dyDescent="0.15">
      <c r="A555">
        <f>被动技能!G557</f>
        <v>200552</v>
      </c>
      <c r="B555" t="str">
        <f>被动技能!H557</f>
        <v>免伤</v>
      </c>
      <c r="C555" t="str">
        <f>被动技能!I557</f>
        <v>提升自身免伤率16</v>
      </c>
      <c r="D555">
        <f>VLOOKUP(被动技能!J557,对应表!R:S,2,FALSE)</f>
        <v>1</v>
      </c>
      <c r="E555" t="str">
        <f>被动技能!K557</f>
        <v>20552:100:1:0</v>
      </c>
    </row>
    <row r="556" spans="1:5" x14ac:dyDescent="0.15">
      <c r="A556">
        <f>被动技能!G558</f>
        <v>200553</v>
      </c>
      <c r="B556" t="str">
        <f>被动技能!H558</f>
        <v>免伤</v>
      </c>
      <c r="C556" t="str">
        <f>被动技能!I558</f>
        <v>提升自身免伤率17</v>
      </c>
      <c r="D556">
        <f>VLOOKUP(被动技能!J558,对应表!R:S,2,FALSE)</f>
        <v>1</v>
      </c>
      <c r="E556" t="str">
        <f>被动技能!K558</f>
        <v>20553:100:1:0</v>
      </c>
    </row>
    <row r="557" spans="1:5" x14ac:dyDescent="0.15">
      <c r="A557">
        <f>被动技能!G559</f>
        <v>200554</v>
      </c>
      <c r="B557" t="str">
        <f>被动技能!H559</f>
        <v>免伤</v>
      </c>
      <c r="C557" t="str">
        <f>被动技能!I559</f>
        <v>提升自身免伤率18</v>
      </c>
      <c r="D557">
        <f>VLOOKUP(被动技能!J559,对应表!R:S,2,FALSE)</f>
        <v>1</v>
      </c>
      <c r="E557" t="str">
        <f>被动技能!K559</f>
        <v>20554:100:1:0</v>
      </c>
    </row>
    <row r="558" spans="1:5" x14ac:dyDescent="0.15">
      <c r="A558">
        <f>被动技能!G560</f>
        <v>200555</v>
      </c>
      <c r="B558" t="str">
        <f>被动技能!H560</f>
        <v>免伤</v>
      </c>
      <c r="C558" t="str">
        <f>被动技能!I560</f>
        <v>提升自身免伤率19</v>
      </c>
      <c r="D558">
        <f>VLOOKUP(被动技能!J560,对应表!R:S,2,FALSE)</f>
        <v>1</v>
      </c>
      <c r="E558" t="str">
        <f>被动技能!K560</f>
        <v>20555:100:1:0</v>
      </c>
    </row>
    <row r="559" spans="1:5" x14ac:dyDescent="0.15">
      <c r="A559">
        <f>被动技能!G561</f>
        <v>200556</v>
      </c>
      <c r="B559" t="str">
        <f>被动技能!H561</f>
        <v>免伤</v>
      </c>
      <c r="C559" t="str">
        <f>被动技能!I561</f>
        <v>提升自身免伤率20</v>
      </c>
      <c r="D559">
        <f>VLOOKUP(被动技能!J561,对应表!R:S,2,FALSE)</f>
        <v>1</v>
      </c>
      <c r="E559" t="str">
        <f>被动技能!K561</f>
        <v>20556:100:1:0</v>
      </c>
    </row>
    <row r="560" spans="1:5" x14ac:dyDescent="0.15">
      <c r="A560">
        <f>被动技能!G562</f>
        <v>200557</v>
      </c>
      <c r="B560" t="str">
        <f>被动技能!H562</f>
        <v>免伤</v>
      </c>
      <c r="C560" t="str">
        <f>被动技能!I562</f>
        <v>提升自身免伤率21</v>
      </c>
      <c r="D560">
        <f>VLOOKUP(被动技能!J562,对应表!R:S,2,FALSE)</f>
        <v>1</v>
      </c>
      <c r="E560" t="str">
        <f>被动技能!K562</f>
        <v>20557:100:1:0</v>
      </c>
    </row>
    <row r="561" spans="1:5" x14ac:dyDescent="0.15">
      <c r="A561">
        <f>被动技能!G563</f>
        <v>200558</v>
      </c>
      <c r="B561" t="str">
        <f>被动技能!H563</f>
        <v>免伤</v>
      </c>
      <c r="C561" t="str">
        <f>被动技能!I563</f>
        <v>提升自身免伤率22</v>
      </c>
      <c r="D561">
        <f>VLOOKUP(被动技能!J563,对应表!R:S,2,FALSE)</f>
        <v>1</v>
      </c>
      <c r="E561" t="str">
        <f>被动技能!K563</f>
        <v>20558:100:1:0</v>
      </c>
    </row>
    <row r="562" spans="1:5" x14ac:dyDescent="0.15">
      <c r="A562">
        <f>被动技能!G564</f>
        <v>200559</v>
      </c>
      <c r="B562" t="str">
        <f>被动技能!H564</f>
        <v>免伤</v>
      </c>
      <c r="C562" t="str">
        <f>被动技能!I564</f>
        <v>提升自身免伤率23</v>
      </c>
      <c r="D562">
        <f>VLOOKUP(被动技能!J564,对应表!R:S,2,FALSE)</f>
        <v>1</v>
      </c>
      <c r="E562" t="str">
        <f>被动技能!K564</f>
        <v>20559:100:1:0</v>
      </c>
    </row>
    <row r="563" spans="1:5" x14ac:dyDescent="0.15">
      <c r="A563">
        <f>被动技能!G565</f>
        <v>200560</v>
      </c>
      <c r="B563" t="str">
        <f>被动技能!H565</f>
        <v>免伤</v>
      </c>
      <c r="C563" t="str">
        <f>被动技能!I565</f>
        <v>提升自身免伤率24</v>
      </c>
      <c r="D563">
        <f>VLOOKUP(被动技能!J565,对应表!R:S,2,FALSE)</f>
        <v>1</v>
      </c>
      <c r="E563" t="str">
        <f>被动技能!K565</f>
        <v>20560:100:1:0</v>
      </c>
    </row>
    <row r="564" spans="1:5" x14ac:dyDescent="0.15">
      <c r="A564">
        <f>被动技能!G566</f>
        <v>200561</v>
      </c>
      <c r="B564" t="str">
        <f>被动技能!H566</f>
        <v>必胜</v>
      </c>
      <c r="C564" t="str">
        <f>被动技能!I566</f>
        <v>提升己方全体攻击力38</v>
      </c>
      <c r="D564">
        <f>VLOOKUP(被动技能!J566,对应表!R:S,2,FALSE)</f>
        <v>1</v>
      </c>
      <c r="E564" t="str">
        <f>被动技能!K566</f>
        <v>20561:100:3:9</v>
      </c>
    </row>
    <row r="565" spans="1:5" x14ac:dyDescent="0.15">
      <c r="A565">
        <f>被动技能!G567</f>
        <v>200562</v>
      </c>
      <c r="B565" t="str">
        <f>被动技能!H567</f>
        <v>必胜</v>
      </c>
      <c r="C565" t="str">
        <f>被动技能!I567</f>
        <v>提升己方全体攻击力56</v>
      </c>
      <c r="D565">
        <f>VLOOKUP(被动技能!J567,对应表!R:S,2,FALSE)</f>
        <v>1</v>
      </c>
      <c r="E565" t="str">
        <f>被动技能!K567</f>
        <v>20562:100:3:9</v>
      </c>
    </row>
    <row r="566" spans="1:5" x14ac:dyDescent="0.15">
      <c r="A566">
        <f>被动技能!G568</f>
        <v>200563</v>
      </c>
      <c r="B566" t="str">
        <f>被动技能!H568</f>
        <v>必胜</v>
      </c>
      <c r="C566" t="str">
        <f>被动技能!I568</f>
        <v>提升己方全体攻击力74</v>
      </c>
      <c r="D566">
        <f>VLOOKUP(被动技能!J568,对应表!R:S,2,FALSE)</f>
        <v>1</v>
      </c>
      <c r="E566" t="str">
        <f>被动技能!K568</f>
        <v>20563:100:3:9</v>
      </c>
    </row>
    <row r="567" spans="1:5" x14ac:dyDescent="0.15">
      <c r="A567">
        <f>被动技能!G569</f>
        <v>200564</v>
      </c>
      <c r="B567" t="str">
        <f>被动技能!H569</f>
        <v>必胜</v>
      </c>
      <c r="C567" t="str">
        <f>被动技能!I569</f>
        <v>提升己方全体攻击力91</v>
      </c>
      <c r="D567">
        <f>VLOOKUP(被动技能!J569,对应表!R:S,2,FALSE)</f>
        <v>1</v>
      </c>
      <c r="E567" t="str">
        <f>被动技能!K569</f>
        <v>20564:100:3:9</v>
      </c>
    </row>
    <row r="568" spans="1:5" x14ac:dyDescent="0.15">
      <c r="A568">
        <f>被动技能!G570</f>
        <v>200565</v>
      </c>
      <c r="B568" t="str">
        <f>被动技能!H570</f>
        <v>必胜</v>
      </c>
      <c r="C568" t="str">
        <f>被动技能!I570</f>
        <v>提升己方全体攻击力113</v>
      </c>
      <c r="D568">
        <f>VLOOKUP(被动技能!J570,对应表!R:S,2,FALSE)</f>
        <v>1</v>
      </c>
      <c r="E568" t="str">
        <f>被动技能!K570</f>
        <v>20565:100:3:9</v>
      </c>
    </row>
    <row r="569" spans="1:5" x14ac:dyDescent="0.15">
      <c r="A569">
        <f>被动技能!G571</f>
        <v>200566</v>
      </c>
      <c r="B569" t="str">
        <f>被动技能!H571</f>
        <v>必胜</v>
      </c>
      <c r="C569" t="str">
        <f>被动技能!I571</f>
        <v>提升己方全体攻击力139</v>
      </c>
      <c r="D569">
        <f>VLOOKUP(被动技能!J571,对应表!R:S,2,FALSE)</f>
        <v>1</v>
      </c>
      <c r="E569" t="str">
        <f>被动技能!K571</f>
        <v>20566:100:3:9</v>
      </c>
    </row>
    <row r="570" spans="1:5" x14ac:dyDescent="0.15">
      <c r="A570">
        <f>被动技能!G572</f>
        <v>200567</v>
      </c>
      <c r="B570" t="str">
        <f>被动技能!H572</f>
        <v>必胜</v>
      </c>
      <c r="C570" t="str">
        <f>被动技能!I572</f>
        <v>提升己方全体攻击力171</v>
      </c>
      <c r="D570">
        <f>VLOOKUP(被动技能!J572,对应表!R:S,2,FALSE)</f>
        <v>1</v>
      </c>
      <c r="E570" t="str">
        <f>被动技能!K572</f>
        <v>20567:100:3:9</v>
      </c>
    </row>
    <row r="571" spans="1:5" x14ac:dyDescent="0.15">
      <c r="A571">
        <f>被动技能!G573</f>
        <v>200568</v>
      </c>
      <c r="B571" t="str">
        <f>被动技能!H573</f>
        <v>必胜</v>
      </c>
      <c r="C571" t="str">
        <f>被动技能!I573</f>
        <v>提升己方全体攻击力211</v>
      </c>
      <c r="D571">
        <f>VLOOKUP(被动技能!J573,对应表!R:S,2,FALSE)</f>
        <v>1</v>
      </c>
      <c r="E571" t="str">
        <f>被动技能!K573</f>
        <v>20568:100:3:9</v>
      </c>
    </row>
    <row r="572" spans="1:5" x14ac:dyDescent="0.15">
      <c r="A572">
        <f>被动技能!G574</f>
        <v>200569</v>
      </c>
      <c r="B572" t="str">
        <f>被动技能!H574</f>
        <v>必胜</v>
      </c>
      <c r="C572" t="str">
        <f>被动技能!I574</f>
        <v>提升己方全体攻击力260</v>
      </c>
      <c r="D572">
        <f>VLOOKUP(被动技能!J574,对应表!R:S,2,FALSE)</f>
        <v>1</v>
      </c>
      <c r="E572" t="str">
        <f>被动技能!K574</f>
        <v>20569:100:3:9</v>
      </c>
    </row>
    <row r="573" spans="1:5" x14ac:dyDescent="0.15">
      <c r="A573">
        <f>被动技能!G575</f>
        <v>200570</v>
      </c>
      <c r="B573" t="str">
        <f>被动技能!H575</f>
        <v>必胜</v>
      </c>
      <c r="C573" t="str">
        <f>被动技能!I575</f>
        <v>提升己方全体攻击力320</v>
      </c>
      <c r="D573">
        <f>VLOOKUP(被动技能!J575,对应表!R:S,2,FALSE)</f>
        <v>1</v>
      </c>
      <c r="E573" t="str">
        <f>被动技能!K575</f>
        <v>20570:100:3:9</v>
      </c>
    </row>
    <row r="574" spans="1:5" x14ac:dyDescent="0.15">
      <c r="A574">
        <f>被动技能!G576</f>
        <v>200571</v>
      </c>
      <c r="B574" t="str">
        <f>被动技能!H576</f>
        <v>必胜</v>
      </c>
      <c r="C574" t="str">
        <f>被动技能!I576</f>
        <v>提升己方全体攻击力394</v>
      </c>
      <c r="D574">
        <f>VLOOKUP(被动技能!J576,对应表!R:S,2,FALSE)</f>
        <v>1</v>
      </c>
      <c r="E574" t="str">
        <f>被动技能!K576</f>
        <v>20571:100:3:9</v>
      </c>
    </row>
    <row r="575" spans="1:5" x14ac:dyDescent="0.15">
      <c r="A575">
        <f>被动技能!G577</f>
        <v>200572</v>
      </c>
      <c r="B575" t="str">
        <f>被动技能!H577</f>
        <v>必胜</v>
      </c>
      <c r="C575" t="str">
        <f>被动技能!I577</f>
        <v>提升己方全体攻击力485</v>
      </c>
      <c r="D575">
        <f>VLOOKUP(被动技能!J577,对应表!R:S,2,FALSE)</f>
        <v>1</v>
      </c>
      <c r="E575" t="str">
        <f>被动技能!K577</f>
        <v>20572:100:3:9</v>
      </c>
    </row>
    <row r="576" spans="1:5" x14ac:dyDescent="0.15">
      <c r="A576">
        <f>被动技能!G578</f>
        <v>200573</v>
      </c>
      <c r="B576" t="str">
        <f>被动技能!H578</f>
        <v>必胜</v>
      </c>
      <c r="C576" t="str">
        <f>被动技能!I578</f>
        <v>提升己方全体攻击力597</v>
      </c>
      <c r="D576">
        <f>VLOOKUP(被动技能!J578,对应表!R:S,2,FALSE)</f>
        <v>1</v>
      </c>
      <c r="E576" t="str">
        <f>被动技能!K578</f>
        <v>20573:100:3:9</v>
      </c>
    </row>
    <row r="577" spans="1:5" x14ac:dyDescent="0.15">
      <c r="A577">
        <f>被动技能!G579</f>
        <v>200574</v>
      </c>
      <c r="B577" t="str">
        <f>被动技能!H579</f>
        <v>必胜</v>
      </c>
      <c r="C577" t="str">
        <f>被动技能!I579</f>
        <v>提升己方全体攻击力735</v>
      </c>
      <c r="D577">
        <f>VLOOKUP(被动技能!J579,对应表!R:S,2,FALSE)</f>
        <v>1</v>
      </c>
      <c r="E577" t="str">
        <f>被动技能!K579</f>
        <v>20574:100:3:9</v>
      </c>
    </row>
    <row r="578" spans="1:5" x14ac:dyDescent="0.15">
      <c r="A578">
        <f>被动技能!G580</f>
        <v>200575</v>
      </c>
      <c r="B578" t="str">
        <f>被动技能!H580</f>
        <v>必胜</v>
      </c>
      <c r="C578" t="str">
        <f>被动技能!I580</f>
        <v>提升己方全体攻击力906</v>
      </c>
      <c r="D578">
        <f>VLOOKUP(被动技能!J580,对应表!R:S,2,FALSE)</f>
        <v>1</v>
      </c>
      <c r="E578" t="str">
        <f>被动技能!K580</f>
        <v>20575:100:3:9</v>
      </c>
    </row>
    <row r="579" spans="1:5" x14ac:dyDescent="0.15">
      <c r="A579">
        <f>被动技能!G581</f>
        <v>200576</v>
      </c>
      <c r="B579" t="str">
        <f>被动技能!H581</f>
        <v>必胜</v>
      </c>
      <c r="C579" t="str">
        <f>被动技能!I581</f>
        <v>提升己方全体攻击力1115</v>
      </c>
      <c r="D579">
        <f>VLOOKUP(被动技能!J581,对应表!R:S,2,FALSE)</f>
        <v>1</v>
      </c>
      <c r="E579" t="str">
        <f>被动技能!K581</f>
        <v>20576:100:3:9</v>
      </c>
    </row>
    <row r="580" spans="1:5" x14ac:dyDescent="0.15">
      <c r="A580">
        <f>被动技能!G582</f>
        <v>200577</v>
      </c>
      <c r="B580" t="str">
        <f>被动技能!H582</f>
        <v>必胜</v>
      </c>
      <c r="C580" t="str">
        <f>被动技能!I582</f>
        <v>提升己方全体攻击力1373</v>
      </c>
      <c r="D580">
        <f>VLOOKUP(被动技能!J582,对应表!R:S,2,FALSE)</f>
        <v>1</v>
      </c>
      <c r="E580" t="str">
        <f>被动技能!K582</f>
        <v>20577:100:3:9</v>
      </c>
    </row>
    <row r="581" spans="1:5" x14ac:dyDescent="0.15">
      <c r="A581">
        <f>被动技能!G583</f>
        <v>200578</v>
      </c>
      <c r="B581" t="str">
        <f>被动技能!H583</f>
        <v>必胜</v>
      </c>
      <c r="C581" t="str">
        <f>被动技能!I583</f>
        <v>提升己方全体攻击力1691</v>
      </c>
      <c r="D581">
        <f>VLOOKUP(被动技能!J583,对应表!R:S,2,FALSE)</f>
        <v>1</v>
      </c>
      <c r="E581" t="str">
        <f>被动技能!K583</f>
        <v>20578:100:3:9</v>
      </c>
    </row>
    <row r="582" spans="1:5" x14ac:dyDescent="0.15">
      <c r="A582">
        <f>被动技能!G584</f>
        <v>200579</v>
      </c>
      <c r="B582" t="str">
        <f>被动技能!H584</f>
        <v>必胜</v>
      </c>
      <c r="C582" t="str">
        <f>被动技能!I584</f>
        <v>提升己方全体攻击力2082</v>
      </c>
      <c r="D582">
        <f>VLOOKUP(被动技能!J584,对应表!R:S,2,FALSE)</f>
        <v>1</v>
      </c>
      <c r="E582" t="str">
        <f>被动技能!K584</f>
        <v>20579:100:3:9</v>
      </c>
    </row>
    <row r="583" spans="1:5" x14ac:dyDescent="0.15">
      <c r="A583">
        <f>被动技能!G585</f>
        <v>200580</v>
      </c>
      <c r="B583" t="str">
        <f>被动技能!H585</f>
        <v>必胜</v>
      </c>
      <c r="C583" t="str">
        <f>被动技能!I585</f>
        <v>提升己方全体攻击力2563</v>
      </c>
      <c r="D583">
        <f>VLOOKUP(被动技能!J585,对应表!R:S,2,FALSE)</f>
        <v>1</v>
      </c>
      <c r="E583" t="str">
        <f>被动技能!K585</f>
        <v>20580:100:3:9</v>
      </c>
    </row>
    <row r="584" spans="1:5" x14ac:dyDescent="0.15">
      <c r="A584">
        <f>被动技能!G586</f>
        <v>200581</v>
      </c>
      <c r="B584" t="str">
        <f>被动技能!H586</f>
        <v>痛苦</v>
      </c>
      <c r="C584" t="str">
        <f>被动技能!I586</f>
        <v>每回合敌方全体血量-31</v>
      </c>
      <c r="D584">
        <f>VLOOKUP(被动技能!J586,对应表!R:S,2,FALSE)</f>
        <v>1</v>
      </c>
      <c r="E584" t="str">
        <f>被动技能!K586</f>
        <v>20581:100:4:9</v>
      </c>
    </row>
    <row r="585" spans="1:5" x14ac:dyDescent="0.15">
      <c r="A585">
        <f>被动技能!G587</f>
        <v>200582</v>
      </c>
      <c r="B585" t="str">
        <f>被动技能!H587</f>
        <v>痛苦</v>
      </c>
      <c r="C585" t="str">
        <f>被动技能!I587</f>
        <v>每回合敌方全体血量-45</v>
      </c>
      <c r="D585">
        <f>VLOOKUP(被动技能!J587,对应表!R:S,2,FALSE)</f>
        <v>1</v>
      </c>
      <c r="E585" t="str">
        <f>被动技能!K587</f>
        <v>20582:100:4:9</v>
      </c>
    </row>
    <row r="586" spans="1:5" x14ac:dyDescent="0.15">
      <c r="A586">
        <f>被动技能!G588</f>
        <v>200583</v>
      </c>
      <c r="B586" t="str">
        <f>被动技能!H588</f>
        <v>痛苦</v>
      </c>
      <c r="C586" t="str">
        <f>被动技能!I588</f>
        <v>每回合敌方全体血量-60</v>
      </c>
      <c r="D586">
        <f>VLOOKUP(被动技能!J588,对应表!R:S,2,FALSE)</f>
        <v>1</v>
      </c>
      <c r="E586" t="str">
        <f>被动技能!K588</f>
        <v>20583:100:4:9</v>
      </c>
    </row>
    <row r="587" spans="1:5" x14ac:dyDescent="0.15">
      <c r="A587">
        <f>被动技能!G589</f>
        <v>200584</v>
      </c>
      <c r="B587" t="str">
        <f>被动技能!H589</f>
        <v>痛苦</v>
      </c>
      <c r="C587" t="str">
        <f>被动技能!I589</f>
        <v>每回合敌方全体血量-74</v>
      </c>
      <c r="D587">
        <f>VLOOKUP(被动技能!J589,对应表!R:S,2,FALSE)</f>
        <v>1</v>
      </c>
      <c r="E587" t="str">
        <f>被动技能!K589</f>
        <v>20584:100:4:9</v>
      </c>
    </row>
    <row r="588" spans="1:5" x14ac:dyDescent="0.15">
      <c r="A588">
        <f>被动技能!G590</f>
        <v>200585</v>
      </c>
      <c r="B588" t="str">
        <f>被动技能!H590</f>
        <v>痛苦</v>
      </c>
      <c r="C588" t="str">
        <f>被动技能!I590</f>
        <v>每回合敌方全体血量-91</v>
      </c>
      <c r="D588">
        <f>VLOOKUP(被动技能!J590,对应表!R:S,2,FALSE)</f>
        <v>1</v>
      </c>
      <c r="E588" t="str">
        <f>被动技能!K590</f>
        <v>20585:100:4:9</v>
      </c>
    </row>
    <row r="589" spans="1:5" x14ac:dyDescent="0.15">
      <c r="A589">
        <f>被动技能!G591</f>
        <v>200586</v>
      </c>
      <c r="B589" t="str">
        <f>被动技能!H591</f>
        <v>痛苦</v>
      </c>
      <c r="C589" t="str">
        <f>被动技能!I591</f>
        <v>每回合敌方全体血量-112</v>
      </c>
      <c r="D589">
        <f>VLOOKUP(被动技能!J591,对应表!R:S,2,FALSE)</f>
        <v>1</v>
      </c>
      <c r="E589" t="str">
        <f>被动技能!K591</f>
        <v>20586:100:4:9</v>
      </c>
    </row>
    <row r="590" spans="1:5" x14ac:dyDescent="0.15">
      <c r="A590">
        <f>被动技能!G592</f>
        <v>200587</v>
      </c>
      <c r="B590" t="str">
        <f>被动技能!H592</f>
        <v>痛苦</v>
      </c>
      <c r="C590" t="str">
        <f>被动技能!I592</f>
        <v>每回合敌方全体血量-138</v>
      </c>
      <c r="D590">
        <f>VLOOKUP(被动技能!J592,对应表!R:S,2,FALSE)</f>
        <v>1</v>
      </c>
      <c r="E590" t="str">
        <f>被动技能!K592</f>
        <v>20587:100:4:9</v>
      </c>
    </row>
    <row r="591" spans="1:5" x14ac:dyDescent="0.15">
      <c r="A591">
        <f>被动技能!G593</f>
        <v>200588</v>
      </c>
      <c r="B591" t="str">
        <f>被动技能!H593</f>
        <v>痛苦</v>
      </c>
      <c r="C591" t="str">
        <f>被动技能!I593</f>
        <v>每回合敌方全体血量-169</v>
      </c>
      <c r="D591">
        <f>VLOOKUP(被动技能!J593,对应表!R:S,2,FALSE)</f>
        <v>1</v>
      </c>
      <c r="E591" t="str">
        <f>被动技能!K593</f>
        <v>20588:100:4:9</v>
      </c>
    </row>
    <row r="592" spans="1:5" x14ac:dyDescent="0.15">
      <c r="A592">
        <f>被动技能!G594</f>
        <v>200589</v>
      </c>
      <c r="B592" t="str">
        <f>被动技能!H594</f>
        <v>痛苦</v>
      </c>
      <c r="C592" t="str">
        <f>被动技能!I594</f>
        <v>每回合敌方全体血量-208</v>
      </c>
      <c r="D592">
        <f>VLOOKUP(被动技能!J594,对应表!R:S,2,FALSE)</f>
        <v>1</v>
      </c>
      <c r="E592" t="str">
        <f>被动技能!K594</f>
        <v>20589:100:4:9</v>
      </c>
    </row>
    <row r="593" spans="1:5" x14ac:dyDescent="0.15">
      <c r="A593">
        <f>被动技能!G595</f>
        <v>200590</v>
      </c>
      <c r="B593" t="str">
        <f>被动技能!H595</f>
        <v>痛苦</v>
      </c>
      <c r="C593" t="str">
        <f>被动技能!I595</f>
        <v>每回合敌方全体血量-257</v>
      </c>
      <c r="D593">
        <f>VLOOKUP(被动技能!J595,对应表!R:S,2,FALSE)</f>
        <v>1</v>
      </c>
      <c r="E593" t="str">
        <f>被动技能!K595</f>
        <v>20590:100:4:9</v>
      </c>
    </row>
    <row r="594" spans="1:5" x14ac:dyDescent="0.15">
      <c r="A594">
        <f>被动技能!G596</f>
        <v>200591</v>
      </c>
      <c r="B594" t="str">
        <f>被动技能!H596</f>
        <v>痛苦</v>
      </c>
      <c r="C594" t="str">
        <f>被动技能!I596</f>
        <v>每回合敌方全体血量-316</v>
      </c>
      <c r="D594">
        <f>VLOOKUP(被动技能!J596,对应表!R:S,2,FALSE)</f>
        <v>1</v>
      </c>
      <c r="E594" t="str">
        <f>被动技能!K596</f>
        <v>20591:100:4:9</v>
      </c>
    </row>
    <row r="595" spans="1:5" x14ac:dyDescent="0.15">
      <c r="A595">
        <f>被动技能!G597</f>
        <v>200592</v>
      </c>
      <c r="B595" t="str">
        <f>被动技能!H597</f>
        <v>痛苦</v>
      </c>
      <c r="C595" t="str">
        <f>被动技能!I597</f>
        <v>每回合敌方全体血量-389</v>
      </c>
      <c r="D595">
        <f>VLOOKUP(被动技能!J597,对应表!R:S,2,FALSE)</f>
        <v>1</v>
      </c>
      <c r="E595" t="str">
        <f>被动技能!K597</f>
        <v>20592:100:4:9</v>
      </c>
    </row>
    <row r="596" spans="1:5" x14ac:dyDescent="0.15">
      <c r="A596">
        <f>被动技能!G598</f>
        <v>200593</v>
      </c>
      <c r="B596" t="str">
        <f>被动技能!H598</f>
        <v>痛苦</v>
      </c>
      <c r="C596" t="str">
        <f>被动技能!I598</f>
        <v>每回合敌方全体血量-479</v>
      </c>
      <c r="D596">
        <f>VLOOKUP(被动技能!J598,对应表!R:S,2,FALSE)</f>
        <v>1</v>
      </c>
      <c r="E596" t="str">
        <f>被动技能!K598</f>
        <v>20593:100:4:9</v>
      </c>
    </row>
    <row r="597" spans="1:5" x14ac:dyDescent="0.15">
      <c r="A597">
        <f>被动技能!G599</f>
        <v>200594</v>
      </c>
      <c r="B597" t="str">
        <f>被动技能!H599</f>
        <v>痛苦</v>
      </c>
      <c r="C597" t="str">
        <f>被动技能!I599</f>
        <v>每回合敌方全体血量-589</v>
      </c>
      <c r="D597">
        <f>VLOOKUP(被动技能!J599,对应表!R:S,2,FALSE)</f>
        <v>1</v>
      </c>
      <c r="E597" t="str">
        <f>被动技能!K599</f>
        <v>20594:100:4:9</v>
      </c>
    </row>
    <row r="598" spans="1:5" x14ac:dyDescent="0.15">
      <c r="A598">
        <f>被动技能!G600</f>
        <v>200595</v>
      </c>
      <c r="B598" t="str">
        <f>被动技能!H600</f>
        <v>痛苦</v>
      </c>
      <c r="C598" t="str">
        <f>被动技能!I600</f>
        <v>每回合敌方全体血量-725</v>
      </c>
      <c r="D598">
        <f>VLOOKUP(被动技能!J600,对应表!R:S,2,FALSE)</f>
        <v>1</v>
      </c>
      <c r="E598" t="str">
        <f>被动技能!K600</f>
        <v>20595:100:4:9</v>
      </c>
    </row>
    <row r="599" spans="1:5" x14ac:dyDescent="0.15">
      <c r="A599">
        <f>被动技能!G601</f>
        <v>200596</v>
      </c>
      <c r="B599" t="str">
        <f>被动技能!H601</f>
        <v>痛苦</v>
      </c>
      <c r="C599" t="str">
        <f>被动技能!I601</f>
        <v>每回合敌方全体血量-893</v>
      </c>
      <c r="D599">
        <f>VLOOKUP(被动技能!J601,对应表!R:S,2,FALSE)</f>
        <v>1</v>
      </c>
      <c r="E599" t="str">
        <f>被动技能!K601</f>
        <v>20596:100:4:9</v>
      </c>
    </row>
    <row r="600" spans="1:5" x14ac:dyDescent="0.15">
      <c r="A600">
        <f>被动技能!G602</f>
        <v>200597</v>
      </c>
      <c r="B600" t="str">
        <f>被动技能!H602</f>
        <v>痛苦</v>
      </c>
      <c r="C600" t="str">
        <f>被动技能!I602</f>
        <v>每回合敌方全体血量-1099</v>
      </c>
      <c r="D600">
        <f>VLOOKUP(被动技能!J602,对应表!R:S,2,FALSE)</f>
        <v>1</v>
      </c>
      <c r="E600" t="str">
        <f>被动技能!K602</f>
        <v>20597:100:4:9</v>
      </c>
    </row>
    <row r="601" spans="1:5" x14ac:dyDescent="0.15">
      <c r="A601">
        <f>被动技能!G603</f>
        <v>200598</v>
      </c>
      <c r="B601" t="str">
        <f>被动技能!H603</f>
        <v>痛苦</v>
      </c>
      <c r="C601" t="str">
        <f>被动技能!I603</f>
        <v>每回合敌方全体血量-1353</v>
      </c>
      <c r="D601">
        <f>VLOOKUP(被动技能!J603,对应表!R:S,2,FALSE)</f>
        <v>1</v>
      </c>
      <c r="E601" t="str">
        <f>被动技能!K603</f>
        <v>20598:100:4:9</v>
      </c>
    </row>
    <row r="602" spans="1:5" x14ac:dyDescent="0.15">
      <c r="A602">
        <f>被动技能!G604</f>
        <v>200599</v>
      </c>
      <c r="B602" t="str">
        <f>被动技能!H604</f>
        <v>痛苦</v>
      </c>
      <c r="C602" t="str">
        <f>被动技能!I604</f>
        <v>每回合敌方全体血量-1666</v>
      </c>
      <c r="D602">
        <f>VLOOKUP(被动技能!J604,对应表!R:S,2,FALSE)</f>
        <v>1</v>
      </c>
      <c r="E602" t="str">
        <f>被动技能!K604</f>
        <v>20599:100:4:9</v>
      </c>
    </row>
    <row r="603" spans="1:5" x14ac:dyDescent="0.15">
      <c r="A603">
        <f>被动技能!G605</f>
        <v>200600</v>
      </c>
      <c r="B603" t="str">
        <f>被动技能!H605</f>
        <v>痛苦</v>
      </c>
      <c r="C603" t="str">
        <f>被动技能!I605</f>
        <v>每回合敌方全体血量-2051</v>
      </c>
      <c r="D603">
        <f>VLOOKUP(被动技能!J605,对应表!R:S,2,FALSE)</f>
        <v>1</v>
      </c>
      <c r="E603" t="str">
        <f>被动技能!K605</f>
        <v>20600:100:4:9</v>
      </c>
    </row>
    <row r="604" spans="1:5" x14ac:dyDescent="0.15">
      <c r="A604">
        <f>被动技能!G606</f>
        <v>200601</v>
      </c>
      <c r="B604" t="str">
        <f>被动技能!H606</f>
        <v>迟钝</v>
      </c>
      <c r="C604" t="str">
        <f>被动技能!I606</f>
        <v>敌方全体速度值-19</v>
      </c>
      <c r="D604">
        <f>VLOOKUP(被动技能!J606,对应表!R:S,2,FALSE)</f>
        <v>1</v>
      </c>
      <c r="E604" t="str">
        <f>被动技能!K606</f>
        <v>20601:100:4:9</v>
      </c>
    </row>
    <row r="605" spans="1:5" x14ac:dyDescent="0.15">
      <c r="A605">
        <f>被动技能!G607</f>
        <v>200602</v>
      </c>
      <c r="B605" t="str">
        <f>被动技能!H607</f>
        <v>迟钝</v>
      </c>
      <c r="C605" t="str">
        <f>被动技能!I607</f>
        <v>敌方全体速度值-28</v>
      </c>
      <c r="D605">
        <f>VLOOKUP(被动技能!J607,对应表!R:S,2,FALSE)</f>
        <v>1</v>
      </c>
      <c r="E605" t="str">
        <f>被动技能!K607</f>
        <v>20602:100:4:9</v>
      </c>
    </row>
    <row r="606" spans="1:5" x14ac:dyDescent="0.15">
      <c r="A606">
        <f>被动技能!G608</f>
        <v>200603</v>
      </c>
      <c r="B606" t="str">
        <f>被动技能!H608</f>
        <v>迟钝</v>
      </c>
      <c r="C606" t="str">
        <f>被动技能!I608</f>
        <v>敌方全体速度值-37</v>
      </c>
      <c r="D606">
        <f>VLOOKUP(被动技能!J608,对应表!R:S,2,FALSE)</f>
        <v>1</v>
      </c>
      <c r="E606" t="str">
        <f>被动技能!K608</f>
        <v>20603:100:4:9</v>
      </c>
    </row>
    <row r="607" spans="1:5" x14ac:dyDescent="0.15">
      <c r="A607">
        <f>被动技能!G609</f>
        <v>200604</v>
      </c>
      <c r="B607" t="str">
        <f>被动技能!H609</f>
        <v>迟钝</v>
      </c>
      <c r="C607" t="str">
        <f>被动技能!I609</f>
        <v>敌方全体速度值-46</v>
      </c>
      <c r="D607">
        <f>VLOOKUP(被动技能!J609,对应表!R:S,2,FALSE)</f>
        <v>1</v>
      </c>
      <c r="E607" t="str">
        <f>被动技能!K609</f>
        <v>20604:100:4:9</v>
      </c>
    </row>
    <row r="608" spans="1:5" x14ac:dyDescent="0.15">
      <c r="A608">
        <f>被动技能!G610</f>
        <v>200605</v>
      </c>
      <c r="B608" t="str">
        <f>被动技能!H610</f>
        <v>迟钝</v>
      </c>
      <c r="C608" t="str">
        <f>被动技能!I610</f>
        <v>敌方全体速度值-57</v>
      </c>
      <c r="D608">
        <f>VLOOKUP(被动技能!J610,对应表!R:S,2,FALSE)</f>
        <v>1</v>
      </c>
      <c r="E608" t="str">
        <f>被动技能!K610</f>
        <v>20605:100:4:9</v>
      </c>
    </row>
    <row r="609" spans="1:5" x14ac:dyDescent="0.15">
      <c r="A609">
        <f>被动技能!G611</f>
        <v>200606</v>
      </c>
      <c r="B609" t="str">
        <f>被动技能!H611</f>
        <v>迟钝</v>
      </c>
      <c r="C609" t="str">
        <f>被动技能!I611</f>
        <v>敌方全体速度值-70</v>
      </c>
      <c r="D609">
        <f>VLOOKUP(被动技能!J611,对应表!R:S,2,FALSE)</f>
        <v>1</v>
      </c>
      <c r="E609" t="str">
        <f>被动技能!K611</f>
        <v>20606:100:4:9</v>
      </c>
    </row>
    <row r="610" spans="1:5" x14ac:dyDescent="0.15">
      <c r="A610">
        <f>被动技能!G612</f>
        <v>200607</v>
      </c>
      <c r="B610" t="str">
        <f>被动技能!H612</f>
        <v>迟钝</v>
      </c>
      <c r="C610" t="str">
        <f>被动技能!I612</f>
        <v>敌方全体速度值-86</v>
      </c>
      <c r="D610">
        <f>VLOOKUP(被动技能!J612,对应表!R:S,2,FALSE)</f>
        <v>1</v>
      </c>
      <c r="E610" t="str">
        <f>被动技能!K612</f>
        <v>20607:100:4:9</v>
      </c>
    </row>
    <row r="611" spans="1:5" x14ac:dyDescent="0.15">
      <c r="A611">
        <f>被动技能!G613</f>
        <v>200608</v>
      </c>
      <c r="B611" t="str">
        <f>被动技能!H613</f>
        <v>迟钝</v>
      </c>
      <c r="C611" t="str">
        <f>被动技能!I613</f>
        <v>敌方全体速度值-106</v>
      </c>
      <c r="D611">
        <f>VLOOKUP(被动技能!J613,对应表!R:S,2,FALSE)</f>
        <v>1</v>
      </c>
      <c r="E611" t="str">
        <f>被动技能!K613</f>
        <v>20608:100:4:9</v>
      </c>
    </row>
    <row r="612" spans="1:5" x14ac:dyDescent="0.15">
      <c r="A612">
        <f>被动技能!G614</f>
        <v>200609</v>
      </c>
      <c r="B612" t="str">
        <f>被动技能!H614</f>
        <v>迟钝</v>
      </c>
      <c r="C612" t="str">
        <f>被动技能!I614</f>
        <v>敌方全体速度值-130</v>
      </c>
      <c r="D612">
        <f>VLOOKUP(被动技能!J614,对应表!R:S,2,FALSE)</f>
        <v>1</v>
      </c>
      <c r="E612" t="str">
        <f>被动技能!K614</f>
        <v>20609:100:4:9</v>
      </c>
    </row>
    <row r="613" spans="1:5" x14ac:dyDescent="0.15">
      <c r="A613">
        <f>被动技能!G615</f>
        <v>200610</v>
      </c>
      <c r="B613" t="str">
        <f>被动技能!H615</f>
        <v>迟钝</v>
      </c>
      <c r="C613" t="str">
        <f>被动技能!I615</f>
        <v>敌方全体速度值-161</v>
      </c>
      <c r="D613">
        <f>VLOOKUP(被动技能!J615,对应表!R:S,2,FALSE)</f>
        <v>1</v>
      </c>
      <c r="E613" t="str">
        <f>被动技能!K615</f>
        <v>20610:100:4:9</v>
      </c>
    </row>
    <row r="614" spans="1:5" x14ac:dyDescent="0.15">
      <c r="A614">
        <f>被动技能!G616</f>
        <v>200611</v>
      </c>
      <c r="B614" t="str">
        <f>被动技能!H616</f>
        <v>迟钝</v>
      </c>
      <c r="C614" t="str">
        <f>被动技能!I616</f>
        <v>敌方全体速度值-198</v>
      </c>
      <c r="D614">
        <f>VLOOKUP(被动技能!J616,对应表!R:S,2,FALSE)</f>
        <v>1</v>
      </c>
      <c r="E614" t="str">
        <f>被动技能!K616</f>
        <v>20611:100:4:9</v>
      </c>
    </row>
    <row r="615" spans="1:5" x14ac:dyDescent="0.15">
      <c r="A615">
        <f>被动技能!G617</f>
        <v>200612</v>
      </c>
      <c r="B615" t="str">
        <f>被动技能!H617</f>
        <v>迟钝</v>
      </c>
      <c r="C615" t="str">
        <f>被动技能!I617</f>
        <v>敌方全体速度值-243</v>
      </c>
      <c r="D615">
        <f>VLOOKUP(被动技能!J617,对应表!R:S,2,FALSE)</f>
        <v>1</v>
      </c>
      <c r="E615" t="str">
        <f>被动技能!K617</f>
        <v>20612:100:4:9</v>
      </c>
    </row>
    <row r="616" spans="1:5" x14ac:dyDescent="0.15">
      <c r="A616">
        <f>被动技能!G618</f>
        <v>200613</v>
      </c>
      <c r="B616" t="str">
        <f>被动技能!H618</f>
        <v>迟钝</v>
      </c>
      <c r="C616" t="str">
        <f>被动技能!I618</f>
        <v>敌方全体速度值-299</v>
      </c>
      <c r="D616">
        <f>VLOOKUP(被动技能!J618,对应表!R:S,2,FALSE)</f>
        <v>1</v>
      </c>
      <c r="E616" t="str">
        <f>被动技能!K618</f>
        <v>20613:100:4:9</v>
      </c>
    </row>
    <row r="617" spans="1:5" x14ac:dyDescent="0.15">
      <c r="A617">
        <f>被动技能!G619</f>
        <v>200614</v>
      </c>
      <c r="B617" t="str">
        <f>被动技能!H619</f>
        <v>迟钝</v>
      </c>
      <c r="C617" t="str">
        <f>被动技能!I619</f>
        <v>敌方全体速度值-368</v>
      </c>
      <c r="D617">
        <f>VLOOKUP(被动技能!J619,对应表!R:S,2,FALSE)</f>
        <v>1</v>
      </c>
      <c r="E617" t="str">
        <f>被动技能!K619</f>
        <v>20614:100:4:9</v>
      </c>
    </row>
    <row r="618" spans="1:5" x14ac:dyDescent="0.15">
      <c r="A618">
        <f>被动技能!G620</f>
        <v>200615</v>
      </c>
      <c r="B618" t="str">
        <f>被动技能!H620</f>
        <v>迟钝</v>
      </c>
      <c r="C618" t="str">
        <f>被动技能!I620</f>
        <v>敌方全体速度值-453</v>
      </c>
      <c r="D618">
        <f>VLOOKUP(被动技能!J620,对应表!R:S,2,FALSE)</f>
        <v>1</v>
      </c>
      <c r="E618" t="str">
        <f>被动技能!K620</f>
        <v>20615:100:4:9</v>
      </c>
    </row>
    <row r="619" spans="1:5" x14ac:dyDescent="0.15">
      <c r="A619">
        <f>被动技能!G621</f>
        <v>200616</v>
      </c>
      <c r="B619" t="str">
        <f>被动技能!H621</f>
        <v>迟钝</v>
      </c>
      <c r="C619" t="str">
        <f>被动技能!I621</f>
        <v>敌方全体速度值-558</v>
      </c>
      <c r="D619">
        <f>VLOOKUP(被动技能!J621,对应表!R:S,2,FALSE)</f>
        <v>1</v>
      </c>
      <c r="E619" t="str">
        <f>被动技能!K621</f>
        <v>20616:100:4:9</v>
      </c>
    </row>
    <row r="620" spans="1:5" x14ac:dyDescent="0.15">
      <c r="A620">
        <f>被动技能!G622</f>
        <v>200617</v>
      </c>
      <c r="B620" t="str">
        <f>被动技能!H622</f>
        <v>迟钝</v>
      </c>
      <c r="C620" t="str">
        <f>被动技能!I622</f>
        <v>敌方全体速度值-687</v>
      </c>
      <c r="D620">
        <f>VLOOKUP(被动技能!J622,对应表!R:S,2,FALSE)</f>
        <v>1</v>
      </c>
      <c r="E620" t="str">
        <f>被动技能!K622</f>
        <v>20617:100:4:9</v>
      </c>
    </row>
    <row r="621" spans="1:5" x14ac:dyDescent="0.15">
      <c r="A621">
        <f>被动技能!G623</f>
        <v>200618</v>
      </c>
      <c r="B621" t="str">
        <f>被动技能!H623</f>
        <v>迟钝</v>
      </c>
      <c r="C621" t="str">
        <f>被动技能!I623</f>
        <v>敌方全体速度值-846</v>
      </c>
      <c r="D621">
        <f>VLOOKUP(被动技能!J623,对应表!R:S,2,FALSE)</f>
        <v>1</v>
      </c>
      <c r="E621" t="str">
        <f>被动技能!K623</f>
        <v>20618:100:4:9</v>
      </c>
    </row>
    <row r="622" spans="1:5" x14ac:dyDescent="0.15">
      <c r="A622">
        <f>被动技能!G624</f>
        <v>200619</v>
      </c>
      <c r="B622" t="str">
        <f>被动技能!H624</f>
        <v>迟钝</v>
      </c>
      <c r="C622" t="str">
        <f>被动技能!I624</f>
        <v>敌方全体速度值-1042</v>
      </c>
      <c r="D622">
        <f>VLOOKUP(被动技能!J624,对应表!R:S,2,FALSE)</f>
        <v>1</v>
      </c>
      <c r="E622" t="str">
        <f>被动技能!K624</f>
        <v>20619:100:4:9</v>
      </c>
    </row>
    <row r="623" spans="1:5" x14ac:dyDescent="0.15">
      <c r="A623">
        <f>被动技能!G625</f>
        <v>200620</v>
      </c>
      <c r="B623" t="str">
        <f>被动技能!H625</f>
        <v>迟钝</v>
      </c>
      <c r="C623" t="str">
        <f>被动技能!I625</f>
        <v>敌方全体速度值-1282</v>
      </c>
      <c r="D623">
        <f>VLOOKUP(被动技能!J625,对应表!R:S,2,FALSE)</f>
        <v>1</v>
      </c>
      <c r="E623" t="str">
        <f>被动技能!K625</f>
        <v>20620:100:4:9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7"/>
  <sheetViews>
    <sheetView workbookViewId="0">
      <selection activeCell="Q12" sqref="Q12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1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56</v>
      </c>
      <c r="F1" s="1" t="s">
        <v>57</v>
      </c>
      <c r="G1" s="1" t="s">
        <v>20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63</v>
      </c>
      <c r="O1" s="1" t="s">
        <v>64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53</v>
      </c>
    </row>
    <row r="2" spans="1:2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</row>
    <row r="3" spans="1:21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69</v>
      </c>
      <c r="F3" s="1" t="s">
        <v>70</v>
      </c>
      <c r="G3" s="1" t="s">
        <v>47</v>
      </c>
      <c r="H3" s="1" t="s">
        <v>71</v>
      </c>
      <c r="I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55</v>
      </c>
    </row>
    <row r="4" spans="1:21" x14ac:dyDescent="0.15">
      <c r="A4">
        <f>buff!Q5</f>
        <v>300001</v>
      </c>
      <c r="B4" t="str">
        <f>buff!R5</f>
        <v>怪主动流血</v>
      </c>
      <c r="C4" t="str">
        <f>buff!S5</f>
        <v>怪主动流血</v>
      </c>
      <c r="D4">
        <f>VLOOKUP(buff!T5,对应表!V:W,2,FALSE)</f>
        <v>2</v>
      </c>
      <c r="E4">
        <f>buff!U5</f>
        <v>0</v>
      </c>
      <c r="F4">
        <f>buff!V5</f>
        <v>-10</v>
      </c>
      <c r="G4">
        <f>buff!W5</f>
        <v>0</v>
      </c>
      <c r="H4">
        <f>buff!X5</f>
        <v>0</v>
      </c>
      <c r="I4" t="str">
        <f>buff!AI5</f>
        <v/>
      </c>
      <c r="J4">
        <f>buff!AJ5</f>
        <v>0</v>
      </c>
      <c r="K4">
        <f>buff!AK5</f>
        <v>0</v>
      </c>
      <c r="L4">
        <f>buff!AL5</f>
        <v>0</v>
      </c>
      <c r="M4">
        <f>buff!AM5</f>
        <v>0</v>
      </c>
      <c r="N4">
        <f>buff!AN5</f>
        <v>0</v>
      </c>
      <c r="O4">
        <f>buff!AO5</f>
        <v>0</v>
      </c>
      <c r="P4">
        <f>buff!AP5</f>
        <v>0</v>
      </c>
      <c r="Q4">
        <f>buff!AQ5</f>
        <v>0</v>
      </c>
      <c r="R4">
        <f>buff!AR5</f>
        <v>5</v>
      </c>
      <c r="S4">
        <f>buff!AS5</f>
        <v>0</v>
      </c>
      <c r="T4">
        <f>buff!AT5</f>
        <v>0</v>
      </c>
      <c r="U4" t="str">
        <f>buff!AZ5</f>
        <v/>
      </c>
    </row>
    <row r="5" spans="1:21" x14ac:dyDescent="0.15">
      <c r="A5">
        <f>buff!Q6</f>
        <v>300002</v>
      </c>
      <c r="B5" t="str">
        <f>buff!R6</f>
        <v>怪主动眩晕</v>
      </c>
      <c r="C5" t="str">
        <f>buff!S6</f>
        <v>怪主动眩晕</v>
      </c>
      <c r="D5">
        <f>VLOOKUP(buff!T6,对应表!V:W,2,FALSE)</f>
        <v>1</v>
      </c>
      <c r="E5">
        <f>buff!U6</f>
        <v>0</v>
      </c>
      <c r="F5">
        <f>buff!V6</f>
        <v>0</v>
      </c>
      <c r="G5">
        <f>buff!W6</f>
        <v>0</v>
      </c>
      <c r="H5">
        <f>buff!X6</f>
        <v>0</v>
      </c>
      <c r="I5" t="str">
        <f>buff!AI6</f>
        <v/>
      </c>
      <c r="J5">
        <f>buff!AJ6</f>
        <v>1</v>
      </c>
      <c r="K5">
        <f>buff!AK6</f>
        <v>0</v>
      </c>
      <c r="L5">
        <f>buff!AL6</f>
        <v>0</v>
      </c>
      <c r="M5">
        <f>buff!AM6</f>
        <v>0</v>
      </c>
      <c r="N5">
        <f>buff!AN6</f>
        <v>0</v>
      </c>
      <c r="O5">
        <f>buff!AO6</f>
        <v>0</v>
      </c>
      <c r="P5">
        <f>buff!AP6</f>
        <v>0</v>
      </c>
      <c r="Q5">
        <f>buff!AQ6</f>
        <v>0</v>
      </c>
      <c r="R5">
        <f>buff!AR6</f>
        <v>2</v>
      </c>
      <c r="S5">
        <f>buff!AS6</f>
        <v>0</v>
      </c>
      <c r="T5">
        <f>buff!AT6</f>
        <v>0</v>
      </c>
      <c r="U5" t="str">
        <f>buff!AZ6</f>
        <v/>
      </c>
    </row>
    <row r="6" spans="1:21" x14ac:dyDescent="0.15">
      <c r="A6">
        <f>buff!Q7</f>
        <v>300003</v>
      </c>
      <c r="B6" t="str">
        <f>buff!R7</f>
        <v>怪主动减速</v>
      </c>
      <c r="C6" t="str">
        <f>buff!S7</f>
        <v>怪主动减速</v>
      </c>
      <c r="D6">
        <f>VLOOKUP(buff!T7,对应表!V:W,2,FALSE)</f>
        <v>1</v>
      </c>
      <c r="E6">
        <f>buff!U7</f>
        <v>0</v>
      </c>
      <c r="F6">
        <f>buff!V7</f>
        <v>0</v>
      </c>
      <c r="G6">
        <f>buff!W7</f>
        <v>0</v>
      </c>
      <c r="H6">
        <f>buff!X7</f>
        <v>0</v>
      </c>
      <c r="I6" t="str">
        <f>buff!AI7</f>
        <v>SPD_P:-25</v>
      </c>
      <c r="J6">
        <f>buff!AJ7</f>
        <v>0</v>
      </c>
      <c r="K6">
        <f>buff!AK7</f>
        <v>0</v>
      </c>
      <c r="L6">
        <f>buff!AL7</f>
        <v>0</v>
      </c>
      <c r="M6">
        <f>buff!AM7</f>
        <v>0</v>
      </c>
      <c r="N6">
        <f>buff!AN7</f>
        <v>0</v>
      </c>
      <c r="O6">
        <f>buff!AO7</f>
        <v>0</v>
      </c>
      <c r="P6">
        <f>buff!AP7</f>
        <v>0</v>
      </c>
      <c r="Q6">
        <f>buff!AQ7</f>
        <v>0</v>
      </c>
      <c r="R6">
        <f>buff!AR7</f>
        <v>2</v>
      </c>
      <c r="S6">
        <f>buff!AS7</f>
        <v>0</v>
      </c>
      <c r="T6">
        <f>buff!AT7</f>
        <v>0</v>
      </c>
      <c r="U6" t="str">
        <f>buff!AZ7</f>
        <v/>
      </c>
    </row>
    <row r="7" spans="1:21" x14ac:dyDescent="0.15">
      <c r="A7">
        <f>buff!Q8</f>
        <v>300004</v>
      </c>
      <c r="B7" t="str">
        <f>buff!R8</f>
        <v>怪主动单体回复生命0.1</v>
      </c>
      <c r="C7" t="str">
        <f>buff!S8</f>
        <v>怪主动单体回复生命0.1</v>
      </c>
      <c r="D7">
        <f>VLOOKUP(buff!T8,对应表!V:W,2,FALSE)</f>
        <v>1</v>
      </c>
      <c r="E7">
        <f>buff!U8</f>
        <v>0</v>
      </c>
      <c r="F7">
        <f>buff!V8</f>
        <v>10</v>
      </c>
      <c r="G7">
        <f>buff!W8</f>
        <v>0</v>
      </c>
      <c r="H7">
        <f>buff!X8</f>
        <v>0</v>
      </c>
      <c r="I7" t="str">
        <f>buff!AI8</f>
        <v/>
      </c>
      <c r="J7">
        <f>buff!AJ8</f>
        <v>0</v>
      </c>
      <c r="K7">
        <f>buff!AK8</f>
        <v>0</v>
      </c>
      <c r="L7">
        <f>buff!AL8</f>
        <v>0</v>
      </c>
      <c r="M7">
        <f>buff!AM8</f>
        <v>0</v>
      </c>
      <c r="N7">
        <f>buff!AN8</f>
        <v>0</v>
      </c>
      <c r="O7">
        <f>buff!AO8</f>
        <v>0</v>
      </c>
      <c r="P7">
        <f>buff!AP8</f>
        <v>0</v>
      </c>
      <c r="Q7">
        <f>buff!AQ8</f>
        <v>1</v>
      </c>
      <c r="R7">
        <f>buff!AR8</f>
        <v>0</v>
      </c>
      <c r="S7">
        <f>buff!AS8</f>
        <v>0</v>
      </c>
      <c r="T7">
        <f>buff!AT8</f>
        <v>0</v>
      </c>
      <c r="U7" t="str">
        <f>buff!AZ8</f>
        <v/>
      </c>
    </row>
    <row r="8" spans="1:21" x14ac:dyDescent="0.15">
      <c r="A8">
        <f>buff!Q9</f>
        <v>300005</v>
      </c>
      <c r="B8" t="str">
        <f>buff!R9</f>
        <v>怪主动单体回复生命0.2</v>
      </c>
      <c r="C8" t="str">
        <f>buff!S9</f>
        <v>怪主动单体回复生命0.2</v>
      </c>
      <c r="D8">
        <f>VLOOKUP(buff!T9,对应表!V:W,2,FALSE)</f>
        <v>1</v>
      </c>
      <c r="E8">
        <f>buff!U9</f>
        <v>0</v>
      </c>
      <c r="F8">
        <f>buff!V9</f>
        <v>20</v>
      </c>
      <c r="G8">
        <f>buff!W9</f>
        <v>0</v>
      </c>
      <c r="H8">
        <f>buff!X9</f>
        <v>0</v>
      </c>
      <c r="I8" t="str">
        <f>buff!AI9</f>
        <v/>
      </c>
      <c r="J8">
        <f>buff!AJ9</f>
        <v>0</v>
      </c>
      <c r="K8">
        <f>buff!AK9</f>
        <v>0</v>
      </c>
      <c r="L8">
        <f>buff!AL9</f>
        <v>0</v>
      </c>
      <c r="M8">
        <f>buff!AM9</f>
        <v>0</v>
      </c>
      <c r="N8">
        <f>buff!AN9</f>
        <v>0</v>
      </c>
      <c r="O8">
        <f>buff!AO9</f>
        <v>0</v>
      </c>
      <c r="P8">
        <f>buff!AP9</f>
        <v>0</v>
      </c>
      <c r="Q8">
        <f>buff!AQ9</f>
        <v>1</v>
      </c>
      <c r="R8">
        <f>buff!AR9</f>
        <v>0</v>
      </c>
      <c r="S8">
        <f>buff!AS9</f>
        <v>0</v>
      </c>
      <c r="T8">
        <f>buff!AT9</f>
        <v>0</v>
      </c>
      <c r="U8" t="str">
        <f>buff!AZ9</f>
        <v/>
      </c>
    </row>
    <row r="9" spans="1:21" x14ac:dyDescent="0.15">
      <c r="A9">
        <f>buff!Q10</f>
        <v>300006</v>
      </c>
      <c r="B9" t="str">
        <f>buff!R10</f>
        <v>怪主动单体回复生命0.3</v>
      </c>
      <c r="C9" t="str">
        <f>buff!S10</f>
        <v>怪主动单体回复生命0.3</v>
      </c>
      <c r="D9">
        <f>VLOOKUP(buff!T10,对应表!V:W,2,FALSE)</f>
        <v>1</v>
      </c>
      <c r="E9">
        <f>buff!U10</f>
        <v>0</v>
      </c>
      <c r="F9">
        <f>buff!V10</f>
        <v>30</v>
      </c>
      <c r="G9">
        <f>buff!W10</f>
        <v>0</v>
      </c>
      <c r="H9">
        <f>buff!X10</f>
        <v>0</v>
      </c>
      <c r="I9" t="str">
        <f>buff!AI10</f>
        <v/>
      </c>
      <c r="J9">
        <f>buff!AJ10</f>
        <v>0</v>
      </c>
      <c r="K9">
        <f>buff!AK10</f>
        <v>0</v>
      </c>
      <c r="L9">
        <f>buff!AL10</f>
        <v>0</v>
      </c>
      <c r="M9">
        <f>buff!AM10</f>
        <v>0</v>
      </c>
      <c r="N9">
        <f>buff!AN10</f>
        <v>0</v>
      </c>
      <c r="O9">
        <f>buff!AO10</f>
        <v>0</v>
      </c>
      <c r="P9">
        <f>buff!AP10</f>
        <v>0</v>
      </c>
      <c r="Q9">
        <f>buff!AQ10</f>
        <v>1</v>
      </c>
      <c r="R9">
        <f>buff!AR10</f>
        <v>0</v>
      </c>
      <c r="S9">
        <f>buff!AS10</f>
        <v>0</v>
      </c>
      <c r="T9">
        <f>buff!AT10</f>
        <v>0</v>
      </c>
      <c r="U9" t="str">
        <f>buff!AZ10</f>
        <v/>
      </c>
    </row>
    <row r="10" spans="1:21" x14ac:dyDescent="0.15">
      <c r="A10">
        <f>buff!Q11</f>
        <v>300007</v>
      </c>
      <c r="B10" t="str">
        <f>buff!R11</f>
        <v>怪主动单体回复生命0.4</v>
      </c>
      <c r="C10" t="str">
        <f>buff!S11</f>
        <v>怪主动单体回复生命0.4</v>
      </c>
      <c r="D10">
        <f>VLOOKUP(buff!T11,对应表!V:W,2,FALSE)</f>
        <v>1</v>
      </c>
      <c r="E10">
        <f>buff!U11</f>
        <v>0</v>
      </c>
      <c r="F10">
        <f>buff!V11</f>
        <v>40</v>
      </c>
      <c r="G10">
        <f>buff!W11</f>
        <v>0</v>
      </c>
      <c r="H10">
        <f>buff!X11</f>
        <v>0</v>
      </c>
      <c r="I10" t="str">
        <f>buff!AI11</f>
        <v/>
      </c>
      <c r="J10">
        <f>buff!AJ11</f>
        <v>0</v>
      </c>
      <c r="K10">
        <f>buff!AK11</f>
        <v>0</v>
      </c>
      <c r="L10">
        <f>buff!AL11</f>
        <v>0</v>
      </c>
      <c r="M10">
        <f>buff!AM11</f>
        <v>0</v>
      </c>
      <c r="N10">
        <f>buff!AN11</f>
        <v>0</v>
      </c>
      <c r="O10">
        <f>buff!AO11</f>
        <v>0</v>
      </c>
      <c r="P10">
        <f>buff!AP11</f>
        <v>0</v>
      </c>
      <c r="Q10">
        <f>buff!AQ11</f>
        <v>1</v>
      </c>
      <c r="R10">
        <f>buff!AR11</f>
        <v>0</v>
      </c>
      <c r="S10">
        <f>buff!AS11</f>
        <v>0</v>
      </c>
      <c r="T10">
        <f>buff!AT11</f>
        <v>0</v>
      </c>
      <c r="U10" t="str">
        <f>buff!AZ11</f>
        <v/>
      </c>
    </row>
    <row r="11" spans="1:21" x14ac:dyDescent="0.15">
      <c r="A11">
        <f>buff!Q12</f>
        <v>300008</v>
      </c>
      <c r="B11" t="str">
        <f>buff!R12</f>
        <v>怪主动单体回复生命0.5</v>
      </c>
      <c r="C11" t="str">
        <f>buff!S12</f>
        <v>怪主动单体回复生命0.5</v>
      </c>
      <c r="D11">
        <f>VLOOKUP(buff!T12,对应表!V:W,2,FALSE)</f>
        <v>1</v>
      </c>
      <c r="E11">
        <f>buff!U12</f>
        <v>0</v>
      </c>
      <c r="F11">
        <f>buff!V12</f>
        <v>50</v>
      </c>
      <c r="G11">
        <f>buff!W12</f>
        <v>0</v>
      </c>
      <c r="H11">
        <f>buff!X12</f>
        <v>0</v>
      </c>
      <c r="I11" t="str">
        <f>buff!AI12</f>
        <v/>
      </c>
      <c r="J11">
        <f>buff!AJ12</f>
        <v>0</v>
      </c>
      <c r="K11">
        <f>buff!AK12</f>
        <v>0</v>
      </c>
      <c r="L11">
        <f>buff!AL12</f>
        <v>0</v>
      </c>
      <c r="M11">
        <f>buff!AM12</f>
        <v>0</v>
      </c>
      <c r="N11">
        <f>buff!AN12</f>
        <v>0</v>
      </c>
      <c r="O11">
        <f>buff!AO12</f>
        <v>0</v>
      </c>
      <c r="P11">
        <f>buff!AP12</f>
        <v>0</v>
      </c>
      <c r="Q11">
        <f>buff!AQ12</f>
        <v>1</v>
      </c>
      <c r="R11">
        <f>buff!AR12</f>
        <v>0</v>
      </c>
      <c r="S11">
        <f>buff!AS12</f>
        <v>0</v>
      </c>
      <c r="T11">
        <f>buff!AT12</f>
        <v>0</v>
      </c>
      <c r="U11" t="str">
        <f>buff!AZ12</f>
        <v/>
      </c>
    </row>
    <row r="12" spans="1:21" x14ac:dyDescent="0.15">
      <c r="A12">
        <f>buff!Q13</f>
        <v>300009</v>
      </c>
      <c r="B12" t="str">
        <f>buff!R13</f>
        <v>怪主动单体回复生命0.6</v>
      </c>
      <c r="C12" t="str">
        <f>buff!S13</f>
        <v>怪主动单体回复生命0.6</v>
      </c>
      <c r="D12">
        <f>VLOOKUP(buff!T13,对应表!V:W,2,FALSE)</f>
        <v>1</v>
      </c>
      <c r="E12">
        <f>buff!U13</f>
        <v>0</v>
      </c>
      <c r="F12">
        <f>buff!V13</f>
        <v>60</v>
      </c>
      <c r="G12">
        <f>buff!W13</f>
        <v>0</v>
      </c>
      <c r="H12">
        <f>buff!X13</f>
        <v>0</v>
      </c>
      <c r="I12" t="str">
        <f>buff!AI13</f>
        <v/>
      </c>
      <c r="J12">
        <f>buff!AJ13</f>
        <v>0</v>
      </c>
      <c r="K12">
        <f>buff!AK13</f>
        <v>0</v>
      </c>
      <c r="L12">
        <f>buff!AL13</f>
        <v>0</v>
      </c>
      <c r="M12">
        <f>buff!AM13</f>
        <v>0</v>
      </c>
      <c r="N12">
        <f>buff!AN13</f>
        <v>0</v>
      </c>
      <c r="O12">
        <f>buff!AO13</f>
        <v>0</v>
      </c>
      <c r="P12">
        <f>buff!AP13</f>
        <v>0</v>
      </c>
      <c r="Q12">
        <f>buff!AQ13</f>
        <v>1</v>
      </c>
      <c r="R12">
        <f>buff!AR13</f>
        <v>0</v>
      </c>
      <c r="S12">
        <f>buff!AS13</f>
        <v>0</v>
      </c>
      <c r="T12">
        <f>buff!AT13</f>
        <v>0</v>
      </c>
      <c r="U12" t="str">
        <f>buff!AZ13</f>
        <v/>
      </c>
    </row>
    <row r="13" spans="1:21" x14ac:dyDescent="0.15">
      <c r="A13">
        <f>buff!Q14</f>
        <v>300010</v>
      </c>
      <c r="B13" t="str">
        <f>buff!R14</f>
        <v>怪主动单体回复生命0.7</v>
      </c>
      <c r="C13" t="str">
        <f>buff!S14</f>
        <v>怪主动单体回复生命0.7</v>
      </c>
      <c r="D13">
        <f>VLOOKUP(buff!T14,对应表!V:W,2,FALSE)</f>
        <v>1</v>
      </c>
      <c r="E13">
        <f>buff!U14</f>
        <v>0</v>
      </c>
      <c r="F13">
        <f>buff!V14</f>
        <v>70</v>
      </c>
      <c r="G13">
        <f>buff!W14</f>
        <v>0</v>
      </c>
      <c r="H13">
        <f>buff!X14</f>
        <v>0</v>
      </c>
      <c r="I13" t="str">
        <f>buff!AI14</f>
        <v/>
      </c>
      <c r="J13">
        <f>buff!AJ14</f>
        <v>0</v>
      </c>
      <c r="K13">
        <f>buff!AK14</f>
        <v>0</v>
      </c>
      <c r="L13">
        <f>buff!AL14</f>
        <v>0</v>
      </c>
      <c r="M13">
        <f>buff!AM14</f>
        <v>0</v>
      </c>
      <c r="N13">
        <f>buff!AN14</f>
        <v>0</v>
      </c>
      <c r="O13">
        <f>buff!AO14</f>
        <v>0</v>
      </c>
      <c r="P13">
        <f>buff!AP14</f>
        <v>0</v>
      </c>
      <c r="Q13">
        <f>buff!AQ14</f>
        <v>1</v>
      </c>
      <c r="R13">
        <f>buff!AR14</f>
        <v>0</v>
      </c>
      <c r="S13">
        <f>buff!AS14</f>
        <v>0</v>
      </c>
      <c r="T13">
        <f>buff!AT14</f>
        <v>0</v>
      </c>
      <c r="U13" t="str">
        <f>buff!AZ14</f>
        <v/>
      </c>
    </row>
    <row r="14" spans="1:21" x14ac:dyDescent="0.15">
      <c r="A14">
        <f>buff!Q15</f>
        <v>300011</v>
      </c>
      <c r="B14" t="str">
        <f>buff!R15</f>
        <v>怪主动单体回复生命0.8</v>
      </c>
      <c r="C14" t="str">
        <f>buff!S15</f>
        <v>怪主动单体回复生命0.8</v>
      </c>
      <c r="D14">
        <f>VLOOKUP(buff!T15,对应表!V:W,2,FALSE)</f>
        <v>1</v>
      </c>
      <c r="E14">
        <f>buff!U15</f>
        <v>0</v>
      </c>
      <c r="F14">
        <f>buff!V15</f>
        <v>80</v>
      </c>
      <c r="G14">
        <f>buff!W15</f>
        <v>0</v>
      </c>
      <c r="H14">
        <f>buff!X15</f>
        <v>0</v>
      </c>
      <c r="I14" t="str">
        <f>buff!AI15</f>
        <v/>
      </c>
      <c r="J14">
        <f>buff!AJ15</f>
        <v>0</v>
      </c>
      <c r="K14">
        <f>buff!AK15</f>
        <v>0</v>
      </c>
      <c r="L14">
        <f>buff!AL15</f>
        <v>0</v>
      </c>
      <c r="M14">
        <f>buff!AM15</f>
        <v>0</v>
      </c>
      <c r="N14">
        <f>buff!AN15</f>
        <v>0</v>
      </c>
      <c r="O14">
        <f>buff!AO15</f>
        <v>0</v>
      </c>
      <c r="P14">
        <f>buff!AP15</f>
        <v>0</v>
      </c>
      <c r="Q14">
        <f>buff!AQ15</f>
        <v>1</v>
      </c>
      <c r="R14">
        <f>buff!AR15</f>
        <v>0</v>
      </c>
      <c r="S14">
        <f>buff!AS15</f>
        <v>0</v>
      </c>
      <c r="T14">
        <f>buff!AT15</f>
        <v>0</v>
      </c>
      <c r="U14" t="str">
        <f>buff!AZ15</f>
        <v/>
      </c>
    </row>
    <row r="15" spans="1:21" x14ac:dyDescent="0.15">
      <c r="A15">
        <f>buff!Q16</f>
        <v>300012</v>
      </c>
      <c r="B15" t="str">
        <f>buff!R16</f>
        <v>怪主动单体回复生命0.9</v>
      </c>
      <c r="C15" t="str">
        <f>buff!S16</f>
        <v>怪主动单体回复生命0.9</v>
      </c>
      <c r="D15">
        <f>VLOOKUP(buff!T16,对应表!V:W,2,FALSE)</f>
        <v>1</v>
      </c>
      <c r="E15">
        <f>buff!U16</f>
        <v>0</v>
      </c>
      <c r="F15">
        <f>buff!V16</f>
        <v>90</v>
      </c>
      <c r="G15">
        <f>buff!W16</f>
        <v>0</v>
      </c>
      <c r="H15">
        <f>buff!X16</f>
        <v>0</v>
      </c>
      <c r="I15" t="str">
        <f>buff!AI16</f>
        <v/>
      </c>
      <c r="J15">
        <f>buff!AJ16</f>
        <v>0</v>
      </c>
      <c r="K15">
        <f>buff!AK16</f>
        <v>0</v>
      </c>
      <c r="L15">
        <f>buff!AL16</f>
        <v>0</v>
      </c>
      <c r="M15">
        <f>buff!AM16</f>
        <v>0</v>
      </c>
      <c r="N15">
        <f>buff!AN16</f>
        <v>0</v>
      </c>
      <c r="O15">
        <f>buff!AO16</f>
        <v>0</v>
      </c>
      <c r="P15">
        <f>buff!AP16</f>
        <v>0</v>
      </c>
      <c r="Q15">
        <f>buff!AQ16</f>
        <v>1</v>
      </c>
      <c r="R15">
        <f>buff!AR16</f>
        <v>0</v>
      </c>
      <c r="S15">
        <f>buff!AS16</f>
        <v>0</v>
      </c>
      <c r="T15">
        <f>buff!AT16</f>
        <v>0</v>
      </c>
      <c r="U15" t="str">
        <f>buff!AZ16</f>
        <v/>
      </c>
    </row>
    <row r="16" spans="1:21" x14ac:dyDescent="0.15">
      <c r="A16">
        <f>buff!Q17</f>
        <v>300013</v>
      </c>
      <c r="B16" t="str">
        <f>buff!R17</f>
        <v>怪主动单体回复生命1</v>
      </c>
      <c r="C16" t="str">
        <f>buff!S17</f>
        <v>怪主动单体回复生命1</v>
      </c>
      <c r="D16">
        <f>VLOOKUP(buff!T17,对应表!V:W,2,FALSE)</f>
        <v>1</v>
      </c>
      <c r="E16">
        <f>buff!U17</f>
        <v>0</v>
      </c>
      <c r="F16">
        <f>buff!V17</f>
        <v>100</v>
      </c>
      <c r="G16">
        <f>buff!W17</f>
        <v>0</v>
      </c>
      <c r="H16">
        <f>buff!X17</f>
        <v>0</v>
      </c>
      <c r="I16" t="str">
        <f>buff!AI17</f>
        <v/>
      </c>
      <c r="J16">
        <f>buff!AJ17</f>
        <v>0</v>
      </c>
      <c r="K16">
        <f>buff!AK17</f>
        <v>0</v>
      </c>
      <c r="L16">
        <f>buff!AL17</f>
        <v>0</v>
      </c>
      <c r="M16">
        <f>buff!AM17</f>
        <v>0</v>
      </c>
      <c r="N16">
        <f>buff!AN17</f>
        <v>0</v>
      </c>
      <c r="O16">
        <f>buff!AO17</f>
        <v>0</v>
      </c>
      <c r="P16">
        <f>buff!AP17</f>
        <v>0</v>
      </c>
      <c r="Q16">
        <f>buff!AQ17</f>
        <v>1</v>
      </c>
      <c r="R16">
        <f>buff!AR17</f>
        <v>0</v>
      </c>
      <c r="S16">
        <f>buff!AS17</f>
        <v>0</v>
      </c>
      <c r="T16">
        <f>buff!AT17</f>
        <v>0</v>
      </c>
      <c r="U16" t="str">
        <f>buff!AZ17</f>
        <v/>
      </c>
    </row>
    <row r="17" spans="1:21" x14ac:dyDescent="0.15">
      <c r="A17" t="e">
        <f>buff!#REF!</f>
        <v>#REF!</v>
      </c>
      <c r="B17" t="e">
        <f>buff!#REF!</f>
        <v>#REF!</v>
      </c>
      <c r="C17" t="e">
        <f>buff!#REF!</f>
        <v>#REF!</v>
      </c>
      <c r="D17" t="e">
        <f>VLOOKUP(buff!#REF!,对应表!V:W,2,FALSE)</f>
        <v>#REF!</v>
      </c>
      <c r="E17" t="e">
        <f>buff!#REF!</f>
        <v>#REF!</v>
      </c>
      <c r="F17" t="e">
        <f>buff!#REF!</f>
        <v>#REF!</v>
      </c>
      <c r="G17" t="e">
        <f>buff!#REF!</f>
        <v>#REF!</v>
      </c>
      <c r="H17" t="e">
        <f>buff!#REF!</f>
        <v>#REF!</v>
      </c>
      <c r="I17" t="e">
        <f>buff!#REF!</f>
        <v>#REF!</v>
      </c>
      <c r="J17" t="e">
        <f>buff!#REF!</f>
        <v>#REF!</v>
      </c>
      <c r="K17" t="e">
        <f>buff!#REF!</f>
        <v>#REF!</v>
      </c>
      <c r="L17" t="e">
        <f>buff!#REF!</f>
        <v>#REF!</v>
      </c>
      <c r="M17" t="e">
        <f>buff!#REF!</f>
        <v>#REF!</v>
      </c>
      <c r="N17" t="e">
        <f>buff!#REF!</f>
        <v>#REF!</v>
      </c>
      <c r="O17" t="e">
        <f>buff!#REF!</f>
        <v>#REF!</v>
      </c>
      <c r="P17" t="e">
        <f>buff!#REF!</f>
        <v>#REF!</v>
      </c>
      <c r="Q17" t="e">
        <f>buff!#REF!</f>
        <v>#REF!</v>
      </c>
      <c r="R17" t="e">
        <f>buff!#REF!</f>
        <v>#REF!</v>
      </c>
      <c r="S17" t="e">
        <f>buff!#REF!</f>
        <v>#REF!</v>
      </c>
      <c r="T17" t="e">
        <f>buff!#REF!</f>
        <v>#REF!</v>
      </c>
      <c r="U17" t="e">
        <f>buff!#REF!</f>
        <v>#REF!</v>
      </c>
    </row>
    <row r="18" spans="1:21" x14ac:dyDescent="0.15">
      <c r="A18" t="e">
        <f>buff!#REF!</f>
        <v>#REF!</v>
      </c>
      <c r="B18" t="e">
        <f>buff!#REF!</f>
        <v>#REF!</v>
      </c>
      <c r="C18" t="e">
        <f>buff!#REF!</f>
        <v>#REF!</v>
      </c>
      <c r="D18" t="e">
        <f>VLOOKUP(buff!#REF!,对应表!V:W,2,FALSE)</f>
        <v>#REF!</v>
      </c>
      <c r="E18" t="e">
        <f>buff!#REF!</f>
        <v>#REF!</v>
      </c>
      <c r="F18" t="e">
        <f>buff!#REF!</f>
        <v>#REF!</v>
      </c>
      <c r="G18" t="e">
        <f>buff!#REF!</f>
        <v>#REF!</v>
      </c>
      <c r="H18" t="e">
        <f>buff!#REF!</f>
        <v>#REF!</v>
      </c>
      <c r="I18" t="e">
        <f>buff!#REF!</f>
        <v>#REF!</v>
      </c>
      <c r="J18" t="e">
        <f>buff!#REF!</f>
        <v>#REF!</v>
      </c>
      <c r="K18" t="e">
        <f>buff!#REF!</f>
        <v>#REF!</v>
      </c>
      <c r="L18" t="e">
        <f>buff!#REF!</f>
        <v>#REF!</v>
      </c>
      <c r="M18" t="e">
        <f>buff!#REF!</f>
        <v>#REF!</v>
      </c>
      <c r="N18" t="e">
        <f>buff!#REF!</f>
        <v>#REF!</v>
      </c>
      <c r="O18" t="e">
        <f>buff!#REF!</f>
        <v>#REF!</v>
      </c>
      <c r="P18" t="e">
        <f>buff!#REF!</f>
        <v>#REF!</v>
      </c>
      <c r="Q18" t="e">
        <f>buff!#REF!</f>
        <v>#REF!</v>
      </c>
      <c r="R18" t="e">
        <f>buff!#REF!</f>
        <v>#REF!</v>
      </c>
      <c r="S18" t="e">
        <f>buff!#REF!</f>
        <v>#REF!</v>
      </c>
      <c r="T18" t="e">
        <f>buff!#REF!</f>
        <v>#REF!</v>
      </c>
      <c r="U18" t="e">
        <f>buff!#REF!</f>
        <v>#REF!</v>
      </c>
    </row>
    <row r="19" spans="1:21" x14ac:dyDescent="0.15">
      <c r="A19" t="e">
        <f>buff!#REF!</f>
        <v>#REF!</v>
      </c>
      <c r="B19" t="e">
        <f>buff!#REF!</f>
        <v>#REF!</v>
      </c>
      <c r="C19" t="e">
        <f>buff!#REF!</f>
        <v>#REF!</v>
      </c>
      <c r="D19" t="e">
        <f>VLOOKUP(buff!#REF!,对应表!V:W,2,FALSE)</f>
        <v>#REF!</v>
      </c>
      <c r="E19" t="e">
        <f>buff!#REF!</f>
        <v>#REF!</v>
      </c>
      <c r="F19" t="e">
        <f>buff!#REF!</f>
        <v>#REF!</v>
      </c>
      <c r="G19" t="e">
        <f>buff!#REF!</f>
        <v>#REF!</v>
      </c>
      <c r="H19" t="e">
        <f>buff!#REF!</f>
        <v>#REF!</v>
      </c>
      <c r="I19" t="e">
        <f>buff!#REF!</f>
        <v>#REF!</v>
      </c>
      <c r="J19" t="e">
        <f>buff!#REF!</f>
        <v>#REF!</v>
      </c>
      <c r="K19" t="e">
        <f>buff!#REF!</f>
        <v>#REF!</v>
      </c>
      <c r="L19" t="e">
        <f>buff!#REF!</f>
        <v>#REF!</v>
      </c>
      <c r="M19" t="e">
        <f>buff!#REF!</f>
        <v>#REF!</v>
      </c>
      <c r="N19" t="e">
        <f>buff!#REF!</f>
        <v>#REF!</v>
      </c>
      <c r="O19" t="e">
        <f>buff!#REF!</f>
        <v>#REF!</v>
      </c>
      <c r="P19" t="e">
        <f>buff!#REF!</f>
        <v>#REF!</v>
      </c>
      <c r="Q19" t="e">
        <f>buff!#REF!</f>
        <v>#REF!</v>
      </c>
      <c r="R19" t="e">
        <f>buff!#REF!</f>
        <v>#REF!</v>
      </c>
      <c r="S19" t="e">
        <f>buff!#REF!</f>
        <v>#REF!</v>
      </c>
      <c r="T19" t="e">
        <f>buff!#REF!</f>
        <v>#REF!</v>
      </c>
      <c r="U19" t="e">
        <f>buff!#REF!</f>
        <v>#REF!</v>
      </c>
    </row>
    <row r="20" spans="1:21" x14ac:dyDescent="0.15">
      <c r="A20" t="e">
        <f>buff!#REF!</f>
        <v>#REF!</v>
      </c>
      <c r="B20" t="e">
        <f>buff!#REF!</f>
        <v>#REF!</v>
      </c>
      <c r="C20" t="e">
        <f>buff!#REF!</f>
        <v>#REF!</v>
      </c>
      <c r="D20" t="e">
        <f>VLOOKUP(buff!#REF!,对应表!V:W,2,FALSE)</f>
        <v>#REF!</v>
      </c>
      <c r="E20" t="e">
        <f>buff!#REF!</f>
        <v>#REF!</v>
      </c>
      <c r="F20" t="e">
        <f>buff!#REF!</f>
        <v>#REF!</v>
      </c>
      <c r="G20" t="e">
        <f>buff!#REF!</f>
        <v>#REF!</v>
      </c>
      <c r="H20" t="e">
        <f>buff!#REF!</f>
        <v>#REF!</v>
      </c>
      <c r="I20" t="e">
        <f>buff!#REF!</f>
        <v>#REF!</v>
      </c>
      <c r="J20" t="e">
        <f>buff!#REF!</f>
        <v>#REF!</v>
      </c>
      <c r="K20" t="e">
        <f>buff!#REF!</f>
        <v>#REF!</v>
      </c>
      <c r="L20" t="e">
        <f>buff!#REF!</f>
        <v>#REF!</v>
      </c>
      <c r="M20" t="e">
        <f>buff!#REF!</f>
        <v>#REF!</v>
      </c>
      <c r="N20" t="e">
        <f>buff!#REF!</f>
        <v>#REF!</v>
      </c>
      <c r="O20" t="e">
        <f>buff!#REF!</f>
        <v>#REF!</v>
      </c>
      <c r="P20" t="e">
        <f>buff!#REF!</f>
        <v>#REF!</v>
      </c>
      <c r="Q20" t="e">
        <f>buff!#REF!</f>
        <v>#REF!</v>
      </c>
      <c r="R20" t="e">
        <f>buff!#REF!</f>
        <v>#REF!</v>
      </c>
      <c r="S20" t="e">
        <f>buff!#REF!</f>
        <v>#REF!</v>
      </c>
      <c r="T20" t="e">
        <f>buff!#REF!</f>
        <v>#REF!</v>
      </c>
      <c r="U20" t="e">
        <f>buff!#REF!</f>
        <v>#REF!</v>
      </c>
    </row>
    <row r="21" spans="1:21" x14ac:dyDescent="0.15">
      <c r="A21" t="e">
        <f>buff!#REF!</f>
        <v>#REF!</v>
      </c>
      <c r="B21" t="e">
        <f>buff!#REF!</f>
        <v>#REF!</v>
      </c>
      <c r="C21" t="e">
        <f>buff!#REF!</f>
        <v>#REF!</v>
      </c>
      <c r="D21" t="e">
        <f>VLOOKUP(buff!#REF!,对应表!V:W,2,FALSE)</f>
        <v>#REF!</v>
      </c>
      <c r="E21" t="e">
        <f>buff!#REF!</f>
        <v>#REF!</v>
      </c>
      <c r="F21" t="e">
        <f>buff!#REF!</f>
        <v>#REF!</v>
      </c>
      <c r="G21" t="e">
        <f>buff!#REF!</f>
        <v>#REF!</v>
      </c>
      <c r="H21" t="e">
        <f>buff!#REF!</f>
        <v>#REF!</v>
      </c>
      <c r="I21" t="e">
        <f>buff!#REF!</f>
        <v>#REF!</v>
      </c>
      <c r="J21" t="e">
        <f>buff!#REF!</f>
        <v>#REF!</v>
      </c>
      <c r="K21" t="e">
        <f>buff!#REF!</f>
        <v>#REF!</v>
      </c>
      <c r="L21" t="e">
        <f>buff!#REF!</f>
        <v>#REF!</v>
      </c>
      <c r="M21" t="e">
        <f>buff!#REF!</f>
        <v>#REF!</v>
      </c>
      <c r="N21" t="e">
        <f>buff!#REF!</f>
        <v>#REF!</v>
      </c>
      <c r="O21" t="e">
        <f>buff!#REF!</f>
        <v>#REF!</v>
      </c>
      <c r="P21" t="e">
        <f>buff!#REF!</f>
        <v>#REF!</v>
      </c>
      <c r="Q21" t="e">
        <f>buff!#REF!</f>
        <v>#REF!</v>
      </c>
      <c r="R21" t="e">
        <f>buff!#REF!</f>
        <v>#REF!</v>
      </c>
      <c r="S21" t="e">
        <f>buff!#REF!</f>
        <v>#REF!</v>
      </c>
      <c r="T21" t="e">
        <f>buff!#REF!</f>
        <v>#REF!</v>
      </c>
      <c r="U21" t="e">
        <f>buff!#REF!</f>
        <v>#REF!</v>
      </c>
    </row>
    <row r="22" spans="1:21" x14ac:dyDescent="0.15">
      <c r="A22" t="e">
        <f>buff!#REF!</f>
        <v>#REF!</v>
      </c>
      <c r="B22" t="e">
        <f>buff!#REF!</f>
        <v>#REF!</v>
      </c>
      <c r="C22" t="e">
        <f>buff!#REF!</f>
        <v>#REF!</v>
      </c>
      <c r="D22" t="e">
        <f>VLOOKUP(buff!#REF!,对应表!V:W,2,FALSE)</f>
        <v>#REF!</v>
      </c>
      <c r="E22" t="e">
        <f>buff!#REF!</f>
        <v>#REF!</v>
      </c>
      <c r="F22" t="e">
        <f>buff!#REF!</f>
        <v>#REF!</v>
      </c>
      <c r="G22" t="e">
        <f>buff!#REF!</f>
        <v>#REF!</v>
      </c>
      <c r="H22" t="e">
        <f>buff!#REF!</f>
        <v>#REF!</v>
      </c>
      <c r="I22" t="e">
        <f>buff!#REF!</f>
        <v>#REF!</v>
      </c>
      <c r="J22" t="e">
        <f>buff!#REF!</f>
        <v>#REF!</v>
      </c>
      <c r="K22" t="e">
        <f>buff!#REF!</f>
        <v>#REF!</v>
      </c>
      <c r="L22" t="e">
        <f>buff!#REF!</f>
        <v>#REF!</v>
      </c>
      <c r="M22" t="e">
        <f>buff!#REF!</f>
        <v>#REF!</v>
      </c>
      <c r="N22" t="e">
        <f>buff!#REF!</f>
        <v>#REF!</v>
      </c>
      <c r="O22" t="e">
        <f>buff!#REF!</f>
        <v>#REF!</v>
      </c>
      <c r="P22" t="e">
        <f>buff!#REF!</f>
        <v>#REF!</v>
      </c>
      <c r="Q22" t="e">
        <f>buff!#REF!</f>
        <v>#REF!</v>
      </c>
      <c r="R22" t="e">
        <f>buff!#REF!</f>
        <v>#REF!</v>
      </c>
      <c r="S22" t="e">
        <f>buff!#REF!</f>
        <v>#REF!</v>
      </c>
      <c r="T22" t="e">
        <f>buff!#REF!</f>
        <v>#REF!</v>
      </c>
      <c r="U22" t="e">
        <f>buff!#REF!</f>
        <v>#REF!</v>
      </c>
    </row>
    <row r="23" spans="1:21" x14ac:dyDescent="0.15">
      <c r="A23" t="e">
        <f>buff!#REF!</f>
        <v>#REF!</v>
      </c>
      <c r="B23" t="e">
        <f>buff!#REF!</f>
        <v>#REF!</v>
      </c>
      <c r="C23" t="e">
        <f>buff!#REF!</f>
        <v>#REF!</v>
      </c>
      <c r="D23" t="e">
        <f>VLOOKUP(buff!#REF!,对应表!V:W,2,FALSE)</f>
        <v>#REF!</v>
      </c>
      <c r="E23" t="e">
        <f>buff!#REF!</f>
        <v>#REF!</v>
      </c>
      <c r="F23" t="e">
        <f>buff!#REF!</f>
        <v>#REF!</v>
      </c>
      <c r="G23" t="e">
        <f>buff!#REF!</f>
        <v>#REF!</v>
      </c>
      <c r="H23" t="e">
        <f>buff!#REF!</f>
        <v>#REF!</v>
      </c>
      <c r="I23" t="e">
        <f>buff!#REF!</f>
        <v>#REF!</v>
      </c>
      <c r="J23" t="e">
        <f>buff!#REF!</f>
        <v>#REF!</v>
      </c>
      <c r="K23" t="e">
        <f>buff!#REF!</f>
        <v>#REF!</v>
      </c>
      <c r="L23" t="e">
        <f>buff!#REF!</f>
        <v>#REF!</v>
      </c>
      <c r="M23" t="e">
        <f>buff!#REF!</f>
        <v>#REF!</v>
      </c>
      <c r="N23" t="e">
        <f>buff!#REF!</f>
        <v>#REF!</v>
      </c>
      <c r="O23" t="e">
        <f>buff!#REF!</f>
        <v>#REF!</v>
      </c>
      <c r="P23" t="e">
        <f>buff!#REF!</f>
        <v>#REF!</v>
      </c>
      <c r="Q23" t="e">
        <f>buff!#REF!</f>
        <v>#REF!</v>
      </c>
      <c r="R23" t="e">
        <f>buff!#REF!</f>
        <v>#REF!</v>
      </c>
      <c r="S23" t="e">
        <f>buff!#REF!</f>
        <v>#REF!</v>
      </c>
      <c r="T23" t="e">
        <f>buff!#REF!</f>
        <v>#REF!</v>
      </c>
      <c r="U23" t="e">
        <f>buff!#REF!</f>
        <v>#REF!</v>
      </c>
    </row>
    <row r="24" spans="1:21" x14ac:dyDescent="0.15">
      <c r="A24" t="e">
        <f>buff!#REF!</f>
        <v>#REF!</v>
      </c>
      <c r="B24" t="e">
        <f>buff!#REF!</f>
        <v>#REF!</v>
      </c>
      <c r="C24" t="e">
        <f>buff!#REF!</f>
        <v>#REF!</v>
      </c>
      <c r="D24" t="e">
        <f>VLOOKUP(buff!#REF!,对应表!V:W,2,FALSE)</f>
        <v>#REF!</v>
      </c>
      <c r="E24" t="e">
        <f>buff!#REF!</f>
        <v>#REF!</v>
      </c>
      <c r="F24" t="e">
        <f>buff!#REF!</f>
        <v>#REF!</v>
      </c>
      <c r="G24" t="e">
        <f>buff!#REF!</f>
        <v>#REF!</v>
      </c>
      <c r="H24" t="e">
        <f>buff!#REF!</f>
        <v>#REF!</v>
      </c>
      <c r="I24" t="e">
        <f>buff!#REF!</f>
        <v>#REF!</v>
      </c>
      <c r="J24" t="e">
        <f>buff!#REF!</f>
        <v>#REF!</v>
      </c>
      <c r="K24" t="e">
        <f>buff!#REF!</f>
        <v>#REF!</v>
      </c>
      <c r="L24" t="e">
        <f>buff!#REF!</f>
        <v>#REF!</v>
      </c>
      <c r="M24" t="e">
        <f>buff!#REF!</f>
        <v>#REF!</v>
      </c>
      <c r="N24" t="e">
        <f>buff!#REF!</f>
        <v>#REF!</v>
      </c>
      <c r="O24" t="e">
        <f>buff!#REF!</f>
        <v>#REF!</v>
      </c>
      <c r="P24" t="e">
        <f>buff!#REF!</f>
        <v>#REF!</v>
      </c>
      <c r="Q24" t="e">
        <f>buff!#REF!</f>
        <v>#REF!</v>
      </c>
      <c r="R24" t="e">
        <f>buff!#REF!</f>
        <v>#REF!</v>
      </c>
      <c r="S24" t="e">
        <f>buff!#REF!</f>
        <v>#REF!</v>
      </c>
      <c r="T24" t="e">
        <f>buff!#REF!</f>
        <v>#REF!</v>
      </c>
      <c r="U24" t="e">
        <f>buff!#REF!</f>
        <v>#REF!</v>
      </c>
    </row>
    <row r="25" spans="1:21" x14ac:dyDescent="0.15">
      <c r="A25" t="e">
        <f>buff!#REF!</f>
        <v>#REF!</v>
      </c>
      <c r="B25" t="e">
        <f>buff!#REF!</f>
        <v>#REF!</v>
      </c>
      <c r="C25" t="e">
        <f>buff!#REF!</f>
        <v>#REF!</v>
      </c>
      <c r="D25" t="e">
        <f>VLOOKUP(buff!#REF!,对应表!V:W,2,FALSE)</f>
        <v>#REF!</v>
      </c>
      <c r="E25" t="e">
        <f>buff!#REF!</f>
        <v>#REF!</v>
      </c>
      <c r="F25" t="e">
        <f>buff!#REF!</f>
        <v>#REF!</v>
      </c>
      <c r="G25" t="e">
        <f>buff!#REF!</f>
        <v>#REF!</v>
      </c>
      <c r="H25" t="e">
        <f>buff!#REF!</f>
        <v>#REF!</v>
      </c>
      <c r="I25" t="e">
        <f>buff!#REF!</f>
        <v>#REF!</v>
      </c>
      <c r="J25" t="e">
        <f>buff!#REF!</f>
        <v>#REF!</v>
      </c>
      <c r="K25" t="e">
        <f>buff!#REF!</f>
        <v>#REF!</v>
      </c>
      <c r="L25" t="e">
        <f>buff!#REF!</f>
        <v>#REF!</v>
      </c>
      <c r="M25" t="e">
        <f>buff!#REF!</f>
        <v>#REF!</v>
      </c>
      <c r="N25" t="e">
        <f>buff!#REF!</f>
        <v>#REF!</v>
      </c>
      <c r="O25" t="e">
        <f>buff!#REF!</f>
        <v>#REF!</v>
      </c>
      <c r="P25" t="e">
        <f>buff!#REF!</f>
        <v>#REF!</v>
      </c>
      <c r="Q25" t="e">
        <f>buff!#REF!</f>
        <v>#REF!</v>
      </c>
      <c r="R25" t="e">
        <f>buff!#REF!</f>
        <v>#REF!</v>
      </c>
      <c r="S25" t="e">
        <f>buff!#REF!</f>
        <v>#REF!</v>
      </c>
      <c r="T25" t="e">
        <f>buff!#REF!</f>
        <v>#REF!</v>
      </c>
      <c r="U25" t="e">
        <f>buff!#REF!</f>
        <v>#REF!</v>
      </c>
    </row>
    <row r="26" spans="1:21" x14ac:dyDescent="0.15">
      <c r="A26" t="e">
        <f>buff!#REF!</f>
        <v>#REF!</v>
      </c>
      <c r="B26" t="e">
        <f>buff!#REF!</f>
        <v>#REF!</v>
      </c>
      <c r="C26" t="e">
        <f>buff!#REF!</f>
        <v>#REF!</v>
      </c>
      <c r="D26" t="e">
        <f>VLOOKUP(buff!#REF!,对应表!V:W,2,FALSE)</f>
        <v>#REF!</v>
      </c>
      <c r="E26" t="e">
        <f>buff!#REF!</f>
        <v>#REF!</v>
      </c>
      <c r="F26" t="e">
        <f>buff!#REF!</f>
        <v>#REF!</v>
      </c>
      <c r="G26" t="e">
        <f>buff!#REF!</f>
        <v>#REF!</v>
      </c>
      <c r="H26" t="e">
        <f>buff!#REF!</f>
        <v>#REF!</v>
      </c>
      <c r="I26" t="e">
        <f>buff!#REF!</f>
        <v>#REF!</v>
      </c>
      <c r="J26" t="e">
        <f>buff!#REF!</f>
        <v>#REF!</v>
      </c>
      <c r="K26" t="e">
        <f>buff!#REF!</f>
        <v>#REF!</v>
      </c>
      <c r="L26" t="e">
        <f>buff!#REF!</f>
        <v>#REF!</v>
      </c>
      <c r="M26" t="e">
        <f>buff!#REF!</f>
        <v>#REF!</v>
      </c>
      <c r="N26" t="e">
        <f>buff!#REF!</f>
        <v>#REF!</v>
      </c>
      <c r="O26" t="e">
        <f>buff!#REF!</f>
        <v>#REF!</v>
      </c>
      <c r="P26" t="e">
        <f>buff!#REF!</f>
        <v>#REF!</v>
      </c>
      <c r="Q26" t="e">
        <f>buff!#REF!</f>
        <v>#REF!</v>
      </c>
      <c r="R26" t="e">
        <f>buff!#REF!</f>
        <v>#REF!</v>
      </c>
      <c r="S26" t="e">
        <f>buff!#REF!</f>
        <v>#REF!</v>
      </c>
      <c r="T26" t="e">
        <f>buff!#REF!</f>
        <v>#REF!</v>
      </c>
      <c r="U26" t="e">
        <f>buff!#REF!</f>
        <v>#REF!</v>
      </c>
    </row>
    <row r="27" spans="1:21" x14ac:dyDescent="0.15">
      <c r="A27" t="e">
        <f>buff!#REF!</f>
        <v>#REF!</v>
      </c>
      <c r="B27" t="e">
        <f>buff!#REF!</f>
        <v>#REF!</v>
      </c>
      <c r="C27" t="e">
        <f>buff!#REF!</f>
        <v>#REF!</v>
      </c>
      <c r="D27" t="e">
        <f>VLOOKUP(buff!#REF!,对应表!V:W,2,FALSE)</f>
        <v>#REF!</v>
      </c>
      <c r="E27" t="e">
        <f>buff!#REF!</f>
        <v>#REF!</v>
      </c>
      <c r="F27" t="e">
        <f>buff!#REF!</f>
        <v>#REF!</v>
      </c>
      <c r="G27" t="e">
        <f>buff!#REF!</f>
        <v>#REF!</v>
      </c>
      <c r="H27" t="e">
        <f>buff!#REF!</f>
        <v>#REF!</v>
      </c>
      <c r="I27" t="e">
        <f>buff!#REF!</f>
        <v>#REF!</v>
      </c>
      <c r="J27" t="e">
        <f>buff!#REF!</f>
        <v>#REF!</v>
      </c>
      <c r="K27" t="e">
        <f>buff!#REF!</f>
        <v>#REF!</v>
      </c>
      <c r="L27" t="e">
        <f>buff!#REF!</f>
        <v>#REF!</v>
      </c>
      <c r="M27" t="e">
        <f>buff!#REF!</f>
        <v>#REF!</v>
      </c>
      <c r="N27" t="e">
        <f>buff!#REF!</f>
        <v>#REF!</v>
      </c>
      <c r="O27" t="e">
        <f>buff!#REF!</f>
        <v>#REF!</v>
      </c>
      <c r="P27" t="e">
        <f>buff!#REF!</f>
        <v>#REF!</v>
      </c>
      <c r="Q27" t="e">
        <f>buff!#REF!</f>
        <v>#REF!</v>
      </c>
      <c r="R27" t="e">
        <f>buff!#REF!</f>
        <v>#REF!</v>
      </c>
      <c r="S27" t="e">
        <f>buff!#REF!</f>
        <v>#REF!</v>
      </c>
      <c r="T27" t="e">
        <f>buff!#REF!</f>
        <v>#REF!</v>
      </c>
      <c r="U27" t="e">
        <f>buff!#REF!</f>
        <v>#REF!</v>
      </c>
    </row>
    <row r="28" spans="1:21" x14ac:dyDescent="0.15">
      <c r="A28">
        <f>buff!Q18</f>
        <v>300025</v>
      </c>
      <c r="B28" t="str">
        <f>buff!R18</f>
        <v>怪主动单体防御0.5</v>
      </c>
      <c r="C28" t="str">
        <f>buff!S18</f>
        <v>怪主动单体防御0.5</v>
      </c>
      <c r="D28">
        <f>VLOOKUP(buff!T18,对应表!V:W,2,FALSE)</f>
        <v>1</v>
      </c>
      <c r="E28">
        <f>buff!U18</f>
        <v>0</v>
      </c>
      <c r="F28">
        <f>buff!V18</f>
        <v>0</v>
      </c>
      <c r="G28">
        <f>buff!W18</f>
        <v>0</v>
      </c>
      <c r="H28">
        <f>buff!X18</f>
        <v>0</v>
      </c>
      <c r="I28" t="str">
        <f>buff!AI18</f>
        <v>DEF_P:50</v>
      </c>
      <c r="J28">
        <f>buff!AJ18</f>
        <v>0</v>
      </c>
      <c r="K28">
        <f>buff!AK18</f>
        <v>0</v>
      </c>
      <c r="L28">
        <f>buff!AL18</f>
        <v>0</v>
      </c>
      <c r="M28">
        <f>buff!AM18</f>
        <v>0</v>
      </c>
      <c r="N28">
        <f>buff!AN18</f>
        <v>0</v>
      </c>
      <c r="O28">
        <f>buff!AO18</f>
        <v>0</v>
      </c>
      <c r="P28">
        <f>buff!AP18</f>
        <v>0</v>
      </c>
      <c r="Q28">
        <f>buff!AQ18</f>
        <v>0</v>
      </c>
      <c r="R28">
        <f>buff!AR18</f>
        <v>3</v>
      </c>
      <c r="S28">
        <f>buff!AS18</f>
        <v>0</v>
      </c>
      <c r="T28">
        <f>buff!AT18</f>
        <v>0</v>
      </c>
      <c r="U28" t="str">
        <f>buff!AZ18</f>
        <v/>
      </c>
    </row>
    <row r="29" spans="1:21" x14ac:dyDescent="0.15">
      <c r="A29">
        <f>buff!Q19</f>
        <v>300026</v>
      </c>
      <c r="B29" t="str">
        <f>buff!R19</f>
        <v>怪主动单体防御1</v>
      </c>
      <c r="C29" t="str">
        <f>buff!S19</f>
        <v>怪主动单体防御1</v>
      </c>
      <c r="D29">
        <f>VLOOKUP(buff!T19,对应表!V:W,2,FALSE)</f>
        <v>1</v>
      </c>
      <c r="E29">
        <f>buff!U19</f>
        <v>0</v>
      </c>
      <c r="F29">
        <f>buff!V19</f>
        <v>0</v>
      </c>
      <c r="G29">
        <f>buff!W19</f>
        <v>0</v>
      </c>
      <c r="H29">
        <f>buff!X19</f>
        <v>0</v>
      </c>
      <c r="I29" t="str">
        <f>buff!AI19</f>
        <v>DEF_P:100</v>
      </c>
      <c r="J29">
        <f>buff!AJ19</f>
        <v>0</v>
      </c>
      <c r="K29">
        <f>buff!AK19</f>
        <v>0</v>
      </c>
      <c r="L29">
        <f>buff!AL19</f>
        <v>0</v>
      </c>
      <c r="M29">
        <f>buff!AM19</f>
        <v>0</v>
      </c>
      <c r="N29">
        <f>buff!AN19</f>
        <v>0</v>
      </c>
      <c r="O29">
        <f>buff!AO19</f>
        <v>0</v>
      </c>
      <c r="P29">
        <f>buff!AP19</f>
        <v>0</v>
      </c>
      <c r="Q29">
        <f>buff!AQ19</f>
        <v>0</v>
      </c>
      <c r="R29">
        <f>buff!AR19</f>
        <v>3</v>
      </c>
      <c r="S29">
        <f>buff!AS19</f>
        <v>0</v>
      </c>
      <c r="T29">
        <f>buff!AT19</f>
        <v>0</v>
      </c>
      <c r="U29" t="str">
        <f>buff!AZ19</f>
        <v/>
      </c>
    </row>
    <row r="30" spans="1:21" x14ac:dyDescent="0.15">
      <c r="A30">
        <f>buff!Q20</f>
        <v>300027</v>
      </c>
      <c r="B30" t="str">
        <f>buff!R20</f>
        <v>怪主动单体防御1.5</v>
      </c>
      <c r="C30" t="str">
        <f>buff!S20</f>
        <v>怪主动单体防御1.5</v>
      </c>
      <c r="D30">
        <f>VLOOKUP(buff!T20,对应表!V:W,2,FALSE)</f>
        <v>1</v>
      </c>
      <c r="E30">
        <f>buff!U20</f>
        <v>0</v>
      </c>
      <c r="F30">
        <f>buff!V20</f>
        <v>0</v>
      </c>
      <c r="G30">
        <f>buff!W20</f>
        <v>0</v>
      </c>
      <c r="H30">
        <f>buff!X20</f>
        <v>0</v>
      </c>
      <c r="I30" t="str">
        <f>buff!AI20</f>
        <v>DEF_P:150</v>
      </c>
      <c r="J30">
        <f>buff!AJ20</f>
        <v>0</v>
      </c>
      <c r="K30">
        <f>buff!AK20</f>
        <v>0</v>
      </c>
      <c r="L30">
        <f>buff!AL20</f>
        <v>0</v>
      </c>
      <c r="M30">
        <f>buff!AM20</f>
        <v>0</v>
      </c>
      <c r="N30">
        <f>buff!AN20</f>
        <v>0</v>
      </c>
      <c r="O30">
        <f>buff!AO20</f>
        <v>0</v>
      </c>
      <c r="P30">
        <f>buff!AP20</f>
        <v>0</v>
      </c>
      <c r="Q30">
        <f>buff!AQ20</f>
        <v>0</v>
      </c>
      <c r="R30">
        <f>buff!AR20</f>
        <v>3</v>
      </c>
      <c r="S30">
        <f>buff!AS20</f>
        <v>0</v>
      </c>
      <c r="T30">
        <f>buff!AT20</f>
        <v>0</v>
      </c>
      <c r="U30" t="str">
        <f>buff!AZ20</f>
        <v/>
      </c>
    </row>
    <row r="31" spans="1:21" x14ac:dyDescent="0.15">
      <c r="A31">
        <f>buff!Q21</f>
        <v>300028</v>
      </c>
      <c r="B31" t="str">
        <f>buff!R21</f>
        <v>怪主动单体防御2</v>
      </c>
      <c r="C31" t="str">
        <f>buff!S21</f>
        <v>怪主动单体防御2</v>
      </c>
      <c r="D31">
        <f>VLOOKUP(buff!T21,对应表!V:W,2,FALSE)</f>
        <v>1</v>
      </c>
      <c r="E31">
        <f>buff!U21</f>
        <v>0</v>
      </c>
      <c r="F31">
        <f>buff!V21</f>
        <v>0</v>
      </c>
      <c r="G31">
        <f>buff!W21</f>
        <v>0</v>
      </c>
      <c r="H31">
        <f>buff!X21</f>
        <v>0</v>
      </c>
      <c r="I31" t="str">
        <f>buff!AI21</f>
        <v>DEF_P:200</v>
      </c>
      <c r="J31">
        <f>buff!AJ21</f>
        <v>0</v>
      </c>
      <c r="K31">
        <f>buff!AK21</f>
        <v>0</v>
      </c>
      <c r="L31">
        <f>buff!AL21</f>
        <v>0</v>
      </c>
      <c r="M31">
        <f>buff!AM21</f>
        <v>0</v>
      </c>
      <c r="N31">
        <f>buff!AN21</f>
        <v>0</v>
      </c>
      <c r="O31">
        <f>buff!AO21</f>
        <v>0</v>
      </c>
      <c r="P31">
        <f>buff!AP21</f>
        <v>0</v>
      </c>
      <c r="Q31">
        <f>buff!AQ21</f>
        <v>0</v>
      </c>
      <c r="R31">
        <f>buff!AR21</f>
        <v>3</v>
      </c>
      <c r="S31">
        <f>buff!AS21</f>
        <v>0</v>
      </c>
      <c r="T31">
        <f>buff!AT21</f>
        <v>0</v>
      </c>
      <c r="U31" t="str">
        <f>buff!AZ21</f>
        <v/>
      </c>
    </row>
    <row r="32" spans="1:21" x14ac:dyDescent="0.15">
      <c r="A32" t="e">
        <f>buff!#REF!</f>
        <v>#REF!</v>
      </c>
      <c r="B32" t="e">
        <f>buff!#REF!</f>
        <v>#REF!</v>
      </c>
      <c r="C32" t="e">
        <f>buff!#REF!</f>
        <v>#REF!</v>
      </c>
      <c r="D32" t="e">
        <f>VLOOKUP(buff!#REF!,对应表!V:W,2,FALSE)</f>
        <v>#REF!</v>
      </c>
      <c r="E32" t="e">
        <f>buff!#REF!</f>
        <v>#REF!</v>
      </c>
      <c r="F32" t="e">
        <f>buff!#REF!</f>
        <v>#REF!</v>
      </c>
      <c r="G32" t="e">
        <f>buff!#REF!</f>
        <v>#REF!</v>
      </c>
      <c r="H32" t="e">
        <f>buff!#REF!</f>
        <v>#REF!</v>
      </c>
      <c r="I32" t="e">
        <f>buff!#REF!</f>
        <v>#REF!</v>
      </c>
      <c r="J32" t="e">
        <f>buff!#REF!</f>
        <v>#REF!</v>
      </c>
      <c r="K32" t="e">
        <f>buff!#REF!</f>
        <v>#REF!</v>
      </c>
      <c r="L32" t="e">
        <f>buff!#REF!</f>
        <v>#REF!</v>
      </c>
      <c r="M32" t="e">
        <f>buff!#REF!</f>
        <v>#REF!</v>
      </c>
      <c r="N32" t="e">
        <f>buff!#REF!</f>
        <v>#REF!</v>
      </c>
      <c r="O32" t="e">
        <f>buff!#REF!</f>
        <v>#REF!</v>
      </c>
      <c r="P32" t="e">
        <f>buff!#REF!</f>
        <v>#REF!</v>
      </c>
      <c r="Q32" t="e">
        <f>buff!#REF!</f>
        <v>#REF!</v>
      </c>
      <c r="R32" t="e">
        <f>buff!#REF!</f>
        <v>#REF!</v>
      </c>
      <c r="S32" t="e">
        <f>buff!#REF!</f>
        <v>#REF!</v>
      </c>
      <c r="T32" t="e">
        <f>buff!#REF!</f>
        <v>#REF!</v>
      </c>
      <c r="U32" t="e">
        <f>buff!#REF!</f>
        <v>#REF!</v>
      </c>
    </row>
    <row r="33" spans="1:21" x14ac:dyDescent="0.15">
      <c r="A33" t="e">
        <f>buff!#REF!</f>
        <v>#REF!</v>
      </c>
      <c r="B33" t="e">
        <f>buff!#REF!</f>
        <v>#REF!</v>
      </c>
      <c r="C33" t="e">
        <f>buff!#REF!</f>
        <v>#REF!</v>
      </c>
      <c r="D33" t="e">
        <f>VLOOKUP(buff!#REF!,对应表!V:W,2,FALSE)</f>
        <v>#REF!</v>
      </c>
      <c r="E33" t="e">
        <f>buff!#REF!</f>
        <v>#REF!</v>
      </c>
      <c r="F33" t="e">
        <f>buff!#REF!</f>
        <v>#REF!</v>
      </c>
      <c r="G33" t="e">
        <f>buff!#REF!</f>
        <v>#REF!</v>
      </c>
      <c r="H33" t="e">
        <f>buff!#REF!</f>
        <v>#REF!</v>
      </c>
      <c r="I33" t="e">
        <f>buff!#REF!</f>
        <v>#REF!</v>
      </c>
      <c r="J33" t="e">
        <f>buff!#REF!</f>
        <v>#REF!</v>
      </c>
      <c r="K33" t="e">
        <f>buff!#REF!</f>
        <v>#REF!</v>
      </c>
      <c r="L33" t="e">
        <f>buff!#REF!</f>
        <v>#REF!</v>
      </c>
      <c r="M33" t="e">
        <f>buff!#REF!</f>
        <v>#REF!</v>
      </c>
      <c r="N33" t="e">
        <f>buff!#REF!</f>
        <v>#REF!</v>
      </c>
      <c r="O33" t="e">
        <f>buff!#REF!</f>
        <v>#REF!</v>
      </c>
      <c r="P33" t="e">
        <f>buff!#REF!</f>
        <v>#REF!</v>
      </c>
      <c r="Q33" t="e">
        <f>buff!#REF!</f>
        <v>#REF!</v>
      </c>
      <c r="R33" t="e">
        <f>buff!#REF!</f>
        <v>#REF!</v>
      </c>
      <c r="S33" t="e">
        <f>buff!#REF!</f>
        <v>#REF!</v>
      </c>
      <c r="T33" t="e">
        <f>buff!#REF!</f>
        <v>#REF!</v>
      </c>
      <c r="U33" t="e">
        <f>buff!#REF!</f>
        <v>#REF!</v>
      </c>
    </row>
    <row r="34" spans="1:21" x14ac:dyDescent="0.15">
      <c r="A34" t="e">
        <f>buff!#REF!</f>
        <v>#REF!</v>
      </c>
      <c r="B34" t="e">
        <f>buff!#REF!</f>
        <v>#REF!</v>
      </c>
      <c r="C34" t="e">
        <f>buff!#REF!</f>
        <v>#REF!</v>
      </c>
      <c r="D34" t="e">
        <f>VLOOKUP(buff!#REF!,对应表!V:W,2,FALSE)</f>
        <v>#REF!</v>
      </c>
      <c r="E34" t="e">
        <f>buff!#REF!</f>
        <v>#REF!</v>
      </c>
      <c r="F34" t="e">
        <f>buff!#REF!</f>
        <v>#REF!</v>
      </c>
      <c r="G34" t="e">
        <f>buff!#REF!</f>
        <v>#REF!</v>
      </c>
      <c r="H34" t="e">
        <f>buff!#REF!</f>
        <v>#REF!</v>
      </c>
      <c r="I34" t="e">
        <f>buff!#REF!</f>
        <v>#REF!</v>
      </c>
      <c r="J34" t="e">
        <f>buff!#REF!</f>
        <v>#REF!</v>
      </c>
      <c r="K34" t="e">
        <f>buff!#REF!</f>
        <v>#REF!</v>
      </c>
      <c r="L34" t="e">
        <f>buff!#REF!</f>
        <v>#REF!</v>
      </c>
      <c r="M34" t="e">
        <f>buff!#REF!</f>
        <v>#REF!</v>
      </c>
      <c r="N34" t="e">
        <f>buff!#REF!</f>
        <v>#REF!</v>
      </c>
      <c r="O34" t="e">
        <f>buff!#REF!</f>
        <v>#REF!</v>
      </c>
      <c r="P34" t="e">
        <f>buff!#REF!</f>
        <v>#REF!</v>
      </c>
      <c r="Q34" t="e">
        <f>buff!#REF!</f>
        <v>#REF!</v>
      </c>
      <c r="R34" t="e">
        <f>buff!#REF!</f>
        <v>#REF!</v>
      </c>
      <c r="S34" t="e">
        <f>buff!#REF!</f>
        <v>#REF!</v>
      </c>
      <c r="T34" t="e">
        <f>buff!#REF!</f>
        <v>#REF!</v>
      </c>
      <c r="U34" t="e">
        <f>buff!#REF!</f>
        <v>#REF!</v>
      </c>
    </row>
    <row r="35" spans="1:21" x14ac:dyDescent="0.15">
      <c r="A35" t="e">
        <f>buff!#REF!</f>
        <v>#REF!</v>
      </c>
      <c r="B35" t="e">
        <f>buff!#REF!</f>
        <v>#REF!</v>
      </c>
      <c r="C35" t="e">
        <f>buff!#REF!</f>
        <v>#REF!</v>
      </c>
      <c r="D35" t="e">
        <f>VLOOKUP(buff!#REF!,对应表!V:W,2,FALSE)</f>
        <v>#REF!</v>
      </c>
      <c r="E35" t="e">
        <f>buff!#REF!</f>
        <v>#REF!</v>
      </c>
      <c r="F35" t="e">
        <f>buff!#REF!</f>
        <v>#REF!</v>
      </c>
      <c r="G35" t="e">
        <f>buff!#REF!</f>
        <v>#REF!</v>
      </c>
      <c r="H35" t="e">
        <f>buff!#REF!</f>
        <v>#REF!</v>
      </c>
      <c r="I35" t="e">
        <f>buff!#REF!</f>
        <v>#REF!</v>
      </c>
      <c r="J35" t="e">
        <f>buff!#REF!</f>
        <v>#REF!</v>
      </c>
      <c r="K35" t="e">
        <f>buff!#REF!</f>
        <v>#REF!</v>
      </c>
      <c r="L35" t="e">
        <f>buff!#REF!</f>
        <v>#REF!</v>
      </c>
      <c r="M35" t="e">
        <f>buff!#REF!</f>
        <v>#REF!</v>
      </c>
      <c r="N35" t="e">
        <f>buff!#REF!</f>
        <v>#REF!</v>
      </c>
      <c r="O35" t="e">
        <f>buff!#REF!</f>
        <v>#REF!</v>
      </c>
      <c r="P35" t="e">
        <f>buff!#REF!</f>
        <v>#REF!</v>
      </c>
      <c r="Q35" t="e">
        <f>buff!#REF!</f>
        <v>#REF!</v>
      </c>
      <c r="R35" t="e">
        <f>buff!#REF!</f>
        <v>#REF!</v>
      </c>
      <c r="S35" t="e">
        <f>buff!#REF!</f>
        <v>#REF!</v>
      </c>
      <c r="T35" t="e">
        <f>buff!#REF!</f>
        <v>#REF!</v>
      </c>
      <c r="U35" t="e">
        <f>buff!#REF!</f>
        <v>#REF!</v>
      </c>
    </row>
    <row r="36" spans="1:21" x14ac:dyDescent="0.15">
      <c r="A36" t="e">
        <f>buff!#REF!</f>
        <v>#REF!</v>
      </c>
      <c r="B36" t="e">
        <f>buff!#REF!</f>
        <v>#REF!</v>
      </c>
      <c r="C36" t="e">
        <f>buff!#REF!</f>
        <v>#REF!</v>
      </c>
      <c r="D36" t="e">
        <f>VLOOKUP(buff!#REF!,对应表!V:W,2,FALSE)</f>
        <v>#REF!</v>
      </c>
      <c r="E36" t="e">
        <f>buff!#REF!</f>
        <v>#REF!</v>
      </c>
      <c r="F36" t="e">
        <f>buff!#REF!</f>
        <v>#REF!</v>
      </c>
      <c r="G36" t="e">
        <f>buff!#REF!</f>
        <v>#REF!</v>
      </c>
      <c r="H36" t="e">
        <f>buff!#REF!</f>
        <v>#REF!</v>
      </c>
      <c r="I36" t="e">
        <f>buff!#REF!</f>
        <v>#REF!</v>
      </c>
      <c r="J36" t="e">
        <f>buff!#REF!</f>
        <v>#REF!</v>
      </c>
      <c r="K36" t="e">
        <f>buff!#REF!</f>
        <v>#REF!</v>
      </c>
      <c r="L36" t="e">
        <f>buff!#REF!</f>
        <v>#REF!</v>
      </c>
      <c r="M36" t="e">
        <f>buff!#REF!</f>
        <v>#REF!</v>
      </c>
      <c r="N36" t="e">
        <f>buff!#REF!</f>
        <v>#REF!</v>
      </c>
      <c r="O36" t="e">
        <f>buff!#REF!</f>
        <v>#REF!</v>
      </c>
      <c r="P36" t="e">
        <f>buff!#REF!</f>
        <v>#REF!</v>
      </c>
      <c r="Q36" t="e">
        <f>buff!#REF!</f>
        <v>#REF!</v>
      </c>
      <c r="R36" t="e">
        <f>buff!#REF!</f>
        <v>#REF!</v>
      </c>
      <c r="S36" t="e">
        <f>buff!#REF!</f>
        <v>#REF!</v>
      </c>
      <c r="T36" t="e">
        <f>buff!#REF!</f>
        <v>#REF!</v>
      </c>
      <c r="U36" t="e">
        <f>buff!#REF!</f>
        <v>#REF!</v>
      </c>
    </row>
    <row r="37" spans="1:21" x14ac:dyDescent="0.15">
      <c r="A37" t="e">
        <f>buff!#REF!</f>
        <v>#REF!</v>
      </c>
      <c r="B37" t="e">
        <f>buff!#REF!</f>
        <v>#REF!</v>
      </c>
      <c r="C37" t="e">
        <f>buff!#REF!</f>
        <v>#REF!</v>
      </c>
      <c r="D37" t="e">
        <f>VLOOKUP(buff!#REF!,对应表!V:W,2,FALSE)</f>
        <v>#REF!</v>
      </c>
      <c r="E37" t="e">
        <f>buff!#REF!</f>
        <v>#REF!</v>
      </c>
      <c r="F37" t="e">
        <f>buff!#REF!</f>
        <v>#REF!</v>
      </c>
      <c r="G37" t="e">
        <f>buff!#REF!</f>
        <v>#REF!</v>
      </c>
      <c r="H37" t="e">
        <f>buff!#REF!</f>
        <v>#REF!</v>
      </c>
      <c r="I37" t="e">
        <f>buff!#REF!</f>
        <v>#REF!</v>
      </c>
      <c r="J37" t="e">
        <f>buff!#REF!</f>
        <v>#REF!</v>
      </c>
      <c r="K37" t="e">
        <f>buff!#REF!</f>
        <v>#REF!</v>
      </c>
      <c r="L37" t="e">
        <f>buff!#REF!</f>
        <v>#REF!</v>
      </c>
      <c r="M37" t="e">
        <f>buff!#REF!</f>
        <v>#REF!</v>
      </c>
      <c r="N37" t="e">
        <f>buff!#REF!</f>
        <v>#REF!</v>
      </c>
      <c r="O37" t="e">
        <f>buff!#REF!</f>
        <v>#REF!</v>
      </c>
      <c r="P37" t="e">
        <f>buff!#REF!</f>
        <v>#REF!</v>
      </c>
      <c r="Q37" t="e">
        <f>buff!#REF!</f>
        <v>#REF!</v>
      </c>
      <c r="R37" t="e">
        <f>buff!#REF!</f>
        <v>#REF!</v>
      </c>
      <c r="S37" t="e">
        <f>buff!#REF!</f>
        <v>#REF!</v>
      </c>
      <c r="T37" t="e">
        <f>buff!#REF!</f>
        <v>#REF!</v>
      </c>
      <c r="U37" t="e">
        <f>buff!#REF!</f>
        <v>#REF!</v>
      </c>
    </row>
    <row r="38" spans="1:21" x14ac:dyDescent="0.15">
      <c r="A38" t="e">
        <f>buff!#REF!</f>
        <v>#REF!</v>
      </c>
      <c r="B38" t="e">
        <f>buff!#REF!</f>
        <v>#REF!</v>
      </c>
      <c r="C38" t="e">
        <f>buff!#REF!</f>
        <v>#REF!</v>
      </c>
      <c r="D38" t="e">
        <f>VLOOKUP(buff!#REF!,对应表!V:W,2,FALSE)</f>
        <v>#REF!</v>
      </c>
      <c r="E38" t="e">
        <f>buff!#REF!</f>
        <v>#REF!</v>
      </c>
      <c r="F38" t="e">
        <f>buff!#REF!</f>
        <v>#REF!</v>
      </c>
      <c r="G38" t="e">
        <f>buff!#REF!</f>
        <v>#REF!</v>
      </c>
      <c r="H38" t="e">
        <f>buff!#REF!</f>
        <v>#REF!</v>
      </c>
      <c r="I38" t="e">
        <f>buff!#REF!</f>
        <v>#REF!</v>
      </c>
      <c r="J38" t="e">
        <f>buff!#REF!</f>
        <v>#REF!</v>
      </c>
      <c r="K38" t="e">
        <f>buff!#REF!</f>
        <v>#REF!</v>
      </c>
      <c r="L38" t="e">
        <f>buff!#REF!</f>
        <v>#REF!</v>
      </c>
      <c r="M38" t="e">
        <f>buff!#REF!</f>
        <v>#REF!</v>
      </c>
      <c r="N38" t="e">
        <f>buff!#REF!</f>
        <v>#REF!</v>
      </c>
      <c r="O38" t="e">
        <f>buff!#REF!</f>
        <v>#REF!</v>
      </c>
      <c r="P38" t="e">
        <f>buff!#REF!</f>
        <v>#REF!</v>
      </c>
      <c r="Q38" t="e">
        <f>buff!#REF!</f>
        <v>#REF!</v>
      </c>
      <c r="R38" t="e">
        <f>buff!#REF!</f>
        <v>#REF!</v>
      </c>
      <c r="S38" t="e">
        <f>buff!#REF!</f>
        <v>#REF!</v>
      </c>
      <c r="T38" t="e">
        <f>buff!#REF!</f>
        <v>#REF!</v>
      </c>
      <c r="U38" t="e">
        <f>buff!#REF!</f>
        <v>#REF!</v>
      </c>
    </row>
    <row r="39" spans="1:21" x14ac:dyDescent="0.15">
      <c r="A39" t="e">
        <f>buff!#REF!</f>
        <v>#REF!</v>
      </c>
      <c r="B39" t="e">
        <f>buff!#REF!</f>
        <v>#REF!</v>
      </c>
      <c r="C39" t="e">
        <f>buff!#REF!</f>
        <v>#REF!</v>
      </c>
      <c r="D39" t="e">
        <f>VLOOKUP(buff!#REF!,对应表!V:W,2,FALSE)</f>
        <v>#REF!</v>
      </c>
      <c r="E39" t="e">
        <f>buff!#REF!</f>
        <v>#REF!</v>
      </c>
      <c r="F39" t="e">
        <f>buff!#REF!</f>
        <v>#REF!</v>
      </c>
      <c r="G39" t="e">
        <f>buff!#REF!</f>
        <v>#REF!</v>
      </c>
      <c r="H39" t="e">
        <f>buff!#REF!</f>
        <v>#REF!</v>
      </c>
      <c r="I39" t="e">
        <f>buff!#REF!</f>
        <v>#REF!</v>
      </c>
      <c r="J39" t="e">
        <f>buff!#REF!</f>
        <v>#REF!</v>
      </c>
      <c r="K39" t="e">
        <f>buff!#REF!</f>
        <v>#REF!</v>
      </c>
      <c r="L39" t="e">
        <f>buff!#REF!</f>
        <v>#REF!</v>
      </c>
      <c r="M39" t="e">
        <f>buff!#REF!</f>
        <v>#REF!</v>
      </c>
      <c r="N39" t="e">
        <f>buff!#REF!</f>
        <v>#REF!</v>
      </c>
      <c r="O39" t="e">
        <f>buff!#REF!</f>
        <v>#REF!</v>
      </c>
      <c r="P39" t="e">
        <f>buff!#REF!</f>
        <v>#REF!</v>
      </c>
      <c r="Q39" t="e">
        <f>buff!#REF!</f>
        <v>#REF!</v>
      </c>
      <c r="R39" t="e">
        <f>buff!#REF!</f>
        <v>#REF!</v>
      </c>
      <c r="S39" t="e">
        <f>buff!#REF!</f>
        <v>#REF!</v>
      </c>
      <c r="T39" t="e">
        <f>buff!#REF!</f>
        <v>#REF!</v>
      </c>
      <c r="U39" t="e">
        <f>buff!#REF!</f>
        <v>#REF!</v>
      </c>
    </row>
    <row r="40" spans="1:21" x14ac:dyDescent="0.15">
      <c r="A40" t="e">
        <f>buff!#REF!</f>
        <v>#REF!</v>
      </c>
      <c r="B40" t="e">
        <f>buff!#REF!</f>
        <v>#REF!</v>
      </c>
      <c r="C40" t="e">
        <f>buff!#REF!</f>
        <v>#REF!</v>
      </c>
      <c r="D40" t="e">
        <f>VLOOKUP(buff!#REF!,对应表!V:W,2,FALSE)</f>
        <v>#REF!</v>
      </c>
      <c r="E40" t="e">
        <f>buff!#REF!</f>
        <v>#REF!</v>
      </c>
      <c r="F40" t="e">
        <f>buff!#REF!</f>
        <v>#REF!</v>
      </c>
      <c r="G40" t="e">
        <f>buff!#REF!</f>
        <v>#REF!</v>
      </c>
      <c r="H40" t="e">
        <f>buff!#REF!</f>
        <v>#REF!</v>
      </c>
      <c r="I40" t="e">
        <f>buff!#REF!</f>
        <v>#REF!</v>
      </c>
      <c r="J40" t="e">
        <f>buff!#REF!</f>
        <v>#REF!</v>
      </c>
      <c r="K40" t="e">
        <f>buff!#REF!</f>
        <v>#REF!</v>
      </c>
      <c r="L40" t="e">
        <f>buff!#REF!</f>
        <v>#REF!</v>
      </c>
      <c r="M40" t="e">
        <f>buff!#REF!</f>
        <v>#REF!</v>
      </c>
      <c r="N40" t="e">
        <f>buff!#REF!</f>
        <v>#REF!</v>
      </c>
      <c r="O40" t="e">
        <f>buff!#REF!</f>
        <v>#REF!</v>
      </c>
      <c r="P40" t="e">
        <f>buff!#REF!</f>
        <v>#REF!</v>
      </c>
      <c r="Q40" t="e">
        <f>buff!#REF!</f>
        <v>#REF!</v>
      </c>
      <c r="R40" t="e">
        <f>buff!#REF!</f>
        <v>#REF!</v>
      </c>
      <c r="S40" t="e">
        <f>buff!#REF!</f>
        <v>#REF!</v>
      </c>
      <c r="T40" t="e">
        <f>buff!#REF!</f>
        <v>#REF!</v>
      </c>
      <c r="U40" t="e">
        <f>buff!#REF!</f>
        <v>#REF!</v>
      </c>
    </row>
    <row r="41" spans="1:21" x14ac:dyDescent="0.15">
      <c r="A41" t="e">
        <f>buff!#REF!</f>
        <v>#REF!</v>
      </c>
      <c r="B41" t="e">
        <f>buff!#REF!</f>
        <v>#REF!</v>
      </c>
      <c r="C41" t="e">
        <f>buff!#REF!</f>
        <v>#REF!</v>
      </c>
      <c r="D41" t="e">
        <f>VLOOKUP(buff!#REF!,对应表!V:W,2,FALSE)</f>
        <v>#REF!</v>
      </c>
      <c r="E41" t="e">
        <f>buff!#REF!</f>
        <v>#REF!</v>
      </c>
      <c r="F41" t="e">
        <f>buff!#REF!</f>
        <v>#REF!</v>
      </c>
      <c r="G41" t="e">
        <f>buff!#REF!</f>
        <v>#REF!</v>
      </c>
      <c r="H41" t="e">
        <f>buff!#REF!</f>
        <v>#REF!</v>
      </c>
      <c r="I41" t="e">
        <f>buff!#REF!</f>
        <v>#REF!</v>
      </c>
      <c r="J41" t="e">
        <f>buff!#REF!</f>
        <v>#REF!</v>
      </c>
      <c r="K41" t="e">
        <f>buff!#REF!</f>
        <v>#REF!</v>
      </c>
      <c r="L41" t="e">
        <f>buff!#REF!</f>
        <v>#REF!</v>
      </c>
      <c r="M41" t="e">
        <f>buff!#REF!</f>
        <v>#REF!</v>
      </c>
      <c r="N41" t="e">
        <f>buff!#REF!</f>
        <v>#REF!</v>
      </c>
      <c r="O41" t="e">
        <f>buff!#REF!</f>
        <v>#REF!</v>
      </c>
      <c r="P41" t="e">
        <f>buff!#REF!</f>
        <v>#REF!</v>
      </c>
      <c r="Q41" t="e">
        <f>buff!#REF!</f>
        <v>#REF!</v>
      </c>
      <c r="R41" t="e">
        <f>buff!#REF!</f>
        <v>#REF!</v>
      </c>
      <c r="S41" t="e">
        <f>buff!#REF!</f>
        <v>#REF!</v>
      </c>
      <c r="T41" t="e">
        <f>buff!#REF!</f>
        <v>#REF!</v>
      </c>
      <c r="U41" t="e">
        <f>buff!#REF!</f>
        <v>#REF!</v>
      </c>
    </row>
    <row r="42" spans="1:21" x14ac:dyDescent="0.15">
      <c r="A42" t="e">
        <f>buff!#REF!</f>
        <v>#REF!</v>
      </c>
      <c r="B42" t="e">
        <f>buff!#REF!</f>
        <v>#REF!</v>
      </c>
      <c r="C42" t="e">
        <f>buff!#REF!</f>
        <v>#REF!</v>
      </c>
      <c r="D42" t="e">
        <f>VLOOKUP(buff!#REF!,对应表!V:W,2,FALSE)</f>
        <v>#REF!</v>
      </c>
      <c r="E42" t="e">
        <f>buff!#REF!</f>
        <v>#REF!</v>
      </c>
      <c r="F42" t="e">
        <f>buff!#REF!</f>
        <v>#REF!</v>
      </c>
      <c r="G42" t="e">
        <f>buff!#REF!</f>
        <v>#REF!</v>
      </c>
      <c r="H42" t="e">
        <f>buff!#REF!</f>
        <v>#REF!</v>
      </c>
      <c r="I42" t="e">
        <f>buff!#REF!</f>
        <v>#REF!</v>
      </c>
      <c r="J42" t="e">
        <f>buff!#REF!</f>
        <v>#REF!</v>
      </c>
      <c r="K42" t="e">
        <f>buff!#REF!</f>
        <v>#REF!</v>
      </c>
      <c r="L42" t="e">
        <f>buff!#REF!</f>
        <v>#REF!</v>
      </c>
      <c r="M42" t="e">
        <f>buff!#REF!</f>
        <v>#REF!</v>
      </c>
      <c r="N42" t="e">
        <f>buff!#REF!</f>
        <v>#REF!</v>
      </c>
      <c r="O42" t="e">
        <f>buff!#REF!</f>
        <v>#REF!</v>
      </c>
      <c r="P42" t="e">
        <f>buff!#REF!</f>
        <v>#REF!</v>
      </c>
      <c r="Q42" t="e">
        <f>buff!#REF!</f>
        <v>#REF!</v>
      </c>
      <c r="R42" t="e">
        <f>buff!#REF!</f>
        <v>#REF!</v>
      </c>
      <c r="S42" t="e">
        <f>buff!#REF!</f>
        <v>#REF!</v>
      </c>
      <c r="T42" t="e">
        <f>buff!#REF!</f>
        <v>#REF!</v>
      </c>
      <c r="U42" t="e">
        <f>buff!#REF!</f>
        <v>#REF!</v>
      </c>
    </row>
    <row r="43" spans="1:21" x14ac:dyDescent="0.15">
      <c r="A43" t="e">
        <f>buff!#REF!</f>
        <v>#REF!</v>
      </c>
      <c r="B43" t="e">
        <f>buff!#REF!</f>
        <v>#REF!</v>
      </c>
      <c r="C43" t="e">
        <f>buff!#REF!</f>
        <v>#REF!</v>
      </c>
      <c r="D43" t="e">
        <f>VLOOKUP(buff!#REF!,对应表!V:W,2,FALSE)</f>
        <v>#REF!</v>
      </c>
      <c r="E43" t="e">
        <f>buff!#REF!</f>
        <v>#REF!</v>
      </c>
      <c r="F43" t="e">
        <f>buff!#REF!</f>
        <v>#REF!</v>
      </c>
      <c r="G43" t="e">
        <f>buff!#REF!</f>
        <v>#REF!</v>
      </c>
      <c r="H43" t="e">
        <f>buff!#REF!</f>
        <v>#REF!</v>
      </c>
      <c r="I43" t="e">
        <f>buff!#REF!</f>
        <v>#REF!</v>
      </c>
      <c r="J43" t="e">
        <f>buff!#REF!</f>
        <v>#REF!</v>
      </c>
      <c r="K43" t="e">
        <f>buff!#REF!</f>
        <v>#REF!</v>
      </c>
      <c r="L43" t="e">
        <f>buff!#REF!</f>
        <v>#REF!</v>
      </c>
      <c r="M43" t="e">
        <f>buff!#REF!</f>
        <v>#REF!</v>
      </c>
      <c r="N43" t="e">
        <f>buff!#REF!</f>
        <v>#REF!</v>
      </c>
      <c r="O43" t="e">
        <f>buff!#REF!</f>
        <v>#REF!</v>
      </c>
      <c r="P43" t="e">
        <f>buff!#REF!</f>
        <v>#REF!</v>
      </c>
      <c r="Q43" t="e">
        <f>buff!#REF!</f>
        <v>#REF!</v>
      </c>
      <c r="R43" t="e">
        <f>buff!#REF!</f>
        <v>#REF!</v>
      </c>
      <c r="S43" t="e">
        <f>buff!#REF!</f>
        <v>#REF!</v>
      </c>
      <c r="T43" t="e">
        <f>buff!#REF!</f>
        <v>#REF!</v>
      </c>
      <c r="U43" t="e">
        <f>buff!#REF!</f>
        <v>#REF!</v>
      </c>
    </row>
    <row r="44" spans="1:21" x14ac:dyDescent="0.15">
      <c r="A44" t="e">
        <f>buff!#REF!</f>
        <v>#REF!</v>
      </c>
      <c r="B44" t="e">
        <f>buff!#REF!</f>
        <v>#REF!</v>
      </c>
      <c r="C44" t="e">
        <f>buff!#REF!</f>
        <v>#REF!</v>
      </c>
      <c r="D44" t="e">
        <f>VLOOKUP(buff!#REF!,对应表!V:W,2,FALSE)</f>
        <v>#REF!</v>
      </c>
      <c r="E44" t="e">
        <f>buff!#REF!</f>
        <v>#REF!</v>
      </c>
      <c r="F44" t="e">
        <f>buff!#REF!</f>
        <v>#REF!</v>
      </c>
      <c r="G44" t="e">
        <f>buff!#REF!</f>
        <v>#REF!</v>
      </c>
      <c r="H44" t="e">
        <f>buff!#REF!</f>
        <v>#REF!</v>
      </c>
      <c r="I44" t="e">
        <f>buff!#REF!</f>
        <v>#REF!</v>
      </c>
      <c r="J44" t="e">
        <f>buff!#REF!</f>
        <v>#REF!</v>
      </c>
      <c r="K44" t="e">
        <f>buff!#REF!</f>
        <v>#REF!</v>
      </c>
      <c r="L44" t="e">
        <f>buff!#REF!</f>
        <v>#REF!</v>
      </c>
      <c r="M44" t="e">
        <f>buff!#REF!</f>
        <v>#REF!</v>
      </c>
      <c r="N44" t="e">
        <f>buff!#REF!</f>
        <v>#REF!</v>
      </c>
      <c r="O44" t="e">
        <f>buff!#REF!</f>
        <v>#REF!</v>
      </c>
      <c r="P44" t="e">
        <f>buff!#REF!</f>
        <v>#REF!</v>
      </c>
      <c r="Q44" t="e">
        <f>buff!#REF!</f>
        <v>#REF!</v>
      </c>
      <c r="R44" t="e">
        <f>buff!#REF!</f>
        <v>#REF!</v>
      </c>
      <c r="S44" t="e">
        <f>buff!#REF!</f>
        <v>#REF!</v>
      </c>
      <c r="T44" t="e">
        <f>buff!#REF!</f>
        <v>#REF!</v>
      </c>
      <c r="U44" t="e">
        <f>buff!#REF!</f>
        <v>#REF!</v>
      </c>
    </row>
    <row r="45" spans="1:21" x14ac:dyDescent="0.15">
      <c r="A45" t="e">
        <f>buff!#REF!</f>
        <v>#REF!</v>
      </c>
      <c r="B45" t="e">
        <f>buff!#REF!</f>
        <v>#REF!</v>
      </c>
      <c r="C45" t="e">
        <f>buff!#REF!</f>
        <v>#REF!</v>
      </c>
      <c r="D45" t="e">
        <f>VLOOKUP(buff!#REF!,对应表!V:W,2,FALSE)</f>
        <v>#REF!</v>
      </c>
      <c r="E45" t="e">
        <f>buff!#REF!</f>
        <v>#REF!</v>
      </c>
      <c r="F45" t="e">
        <f>buff!#REF!</f>
        <v>#REF!</v>
      </c>
      <c r="G45" t="e">
        <f>buff!#REF!</f>
        <v>#REF!</v>
      </c>
      <c r="H45" t="e">
        <f>buff!#REF!</f>
        <v>#REF!</v>
      </c>
      <c r="I45" t="e">
        <f>buff!#REF!</f>
        <v>#REF!</v>
      </c>
      <c r="J45" t="e">
        <f>buff!#REF!</f>
        <v>#REF!</v>
      </c>
      <c r="K45" t="e">
        <f>buff!#REF!</f>
        <v>#REF!</v>
      </c>
      <c r="L45" t="e">
        <f>buff!#REF!</f>
        <v>#REF!</v>
      </c>
      <c r="M45" t="e">
        <f>buff!#REF!</f>
        <v>#REF!</v>
      </c>
      <c r="N45" t="e">
        <f>buff!#REF!</f>
        <v>#REF!</v>
      </c>
      <c r="O45" t="e">
        <f>buff!#REF!</f>
        <v>#REF!</v>
      </c>
      <c r="P45" t="e">
        <f>buff!#REF!</f>
        <v>#REF!</v>
      </c>
      <c r="Q45" t="e">
        <f>buff!#REF!</f>
        <v>#REF!</v>
      </c>
      <c r="R45" t="e">
        <f>buff!#REF!</f>
        <v>#REF!</v>
      </c>
      <c r="S45" t="e">
        <f>buff!#REF!</f>
        <v>#REF!</v>
      </c>
      <c r="T45" t="e">
        <f>buff!#REF!</f>
        <v>#REF!</v>
      </c>
      <c r="U45" t="e">
        <f>buff!#REF!</f>
        <v>#REF!</v>
      </c>
    </row>
    <row r="46" spans="1:21" x14ac:dyDescent="0.15">
      <c r="A46" t="e">
        <f>buff!#REF!</f>
        <v>#REF!</v>
      </c>
      <c r="B46" t="e">
        <f>buff!#REF!</f>
        <v>#REF!</v>
      </c>
      <c r="C46" t="e">
        <f>buff!#REF!</f>
        <v>#REF!</v>
      </c>
      <c r="D46" t="e">
        <f>VLOOKUP(buff!#REF!,对应表!V:W,2,FALSE)</f>
        <v>#REF!</v>
      </c>
      <c r="E46" t="e">
        <f>buff!#REF!</f>
        <v>#REF!</v>
      </c>
      <c r="F46" t="e">
        <f>buff!#REF!</f>
        <v>#REF!</v>
      </c>
      <c r="G46" t="e">
        <f>buff!#REF!</f>
        <v>#REF!</v>
      </c>
      <c r="H46" t="e">
        <f>buff!#REF!</f>
        <v>#REF!</v>
      </c>
      <c r="I46" t="e">
        <f>buff!#REF!</f>
        <v>#REF!</v>
      </c>
      <c r="J46" t="e">
        <f>buff!#REF!</f>
        <v>#REF!</v>
      </c>
      <c r="K46" t="e">
        <f>buff!#REF!</f>
        <v>#REF!</v>
      </c>
      <c r="L46" t="e">
        <f>buff!#REF!</f>
        <v>#REF!</v>
      </c>
      <c r="M46" t="e">
        <f>buff!#REF!</f>
        <v>#REF!</v>
      </c>
      <c r="N46" t="e">
        <f>buff!#REF!</f>
        <v>#REF!</v>
      </c>
      <c r="O46" t="e">
        <f>buff!#REF!</f>
        <v>#REF!</v>
      </c>
      <c r="P46" t="e">
        <f>buff!#REF!</f>
        <v>#REF!</v>
      </c>
      <c r="Q46" t="e">
        <f>buff!#REF!</f>
        <v>#REF!</v>
      </c>
      <c r="R46" t="e">
        <f>buff!#REF!</f>
        <v>#REF!</v>
      </c>
      <c r="S46" t="e">
        <f>buff!#REF!</f>
        <v>#REF!</v>
      </c>
      <c r="T46" t="e">
        <f>buff!#REF!</f>
        <v>#REF!</v>
      </c>
      <c r="U46" t="e">
        <f>buff!#REF!</f>
        <v>#REF!</v>
      </c>
    </row>
    <row r="47" spans="1:21" x14ac:dyDescent="0.15">
      <c r="A47" t="e">
        <f>buff!#REF!</f>
        <v>#REF!</v>
      </c>
      <c r="B47" t="e">
        <f>buff!#REF!</f>
        <v>#REF!</v>
      </c>
      <c r="C47" t="e">
        <f>buff!#REF!</f>
        <v>#REF!</v>
      </c>
      <c r="D47" t="e">
        <f>VLOOKUP(buff!#REF!,对应表!V:W,2,FALSE)</f>
        <v>#REF!</v>
      </c>
      <c r="E47" t="e">
        <f>buff!#REF!</f>
        <v>#REF!</v>
      </c>
      <c r="F47" t="e">
        <f>buff!#REF!</f>
        <v>#REF!</v>
      </c>
      <c r="G47" t="e">
        <f>buff!#REF!</f>
        <v>#REF!</v>
      </c>
      <c r="H47" t="e">
        <f>buff!#REF!</f>
        <v>#REF!</v>
      </c>
      <c r="I47" t="e">
        <f>buff!#REF!</f>
        <v>#REF!</v>
      </c>
      <c r="J47" t="e">
        <f>buff!#REF!</f>
        <v>#REF!</v>
      </c>
      <c r="K47" t="e">
        <f>buff!#REF!</f>
        <v>#REF!</v>
      </c>
      <c r="L47" t="e">
        <f>buff!#REF!</f>
        <v>#REF!</v>
      </c>
      <c r="M47" t="e">
        <f>buff!#REF!</f>
        <v>#REF!</v>
      </c>
      <c r="N47" t="e">
        <f>buff!#REF!</f>
        <v>#REF!</v>
      </c>
      <c r="O47" t="e">
        <f>buff!#REF!</f>
        <v>#REF!</v>
      </c>
      <c r="P47" t="e">
        <f>buff!#REF!</f>
        <v>#REF!</v>
      </c>
      <c r="Q47" t="e">
        <f>buff!#REF!</f>
        <v>#REF!</v>
      </c>
      <c r="R47" t="e">
        <f>buff!#REF!</f>
        <v>#REF!</v>
      </c>
      <c r="S47" t="e">
        <f>buff!#REF!</f>
        <v>#REF!</v>
      </c>
      <c r="T47" t="e">
        <f>buff!#REF!</f>
        <v>#REF!</v>
      </c>
      <c r="U47" t="e">
        <f>buff!#REF!</f>
        <v>#REF!</v>
      </c>
    </row>
    <row r="48" spans="1:21" x14ac:dyDescent="0.15">
      <c r="A48" t="e">
        <f>buff!#REF!</f>
        <v>#REF!</v>
      </c>
      <c r="B48" t="e">
        <f>buff!#REF!</f>
        <v>#REF!</v>
      </c>
      <c r="C48" t="e">
        <f>buff!#REF!</f>
        <v>#REF!</v>
      </c>
      <c r="D48" t="e">
        <f>VLOOKUP(buff!#REF!,对应表!V:W,2,FALSE)</f>
        <v>#REF!</v>
      </c>
      <c r="E48" t="e">
        <f>buff!#REF!</f>
        <v>#REF!</v>
      </c>
      <c r="F48" t="e">
        <f>buff!#REF!</f>
        <v>#REF!</v>
      </c>
      <c r="G48" t="e">
        <f>buff!#REF!</f>
        <v>#REF!</v>
      </c>
      <c r="H48" t="e">
        <f>buff!#REF!</f>
        <v>#REF!</v>
      </c>
      <c r="I48" t="e">
        <f>buff!#REF!</f>
        <v>#REF!</v>
      </c>
      <c r="J48" t="e">
        <f>buff!#REF!</f>
        <v>#REF!</v>
      </c>
      <c r="K48" t="e">
        <f>buff!#REF!</f>
        <v>#REF!</v>
      </c>
      <c r="L48" t="e">
        <f>buff!#REF!</f>
        <v>#REF!</v>
      </c>
      <c r="M48" t="e">
        <f>buff!#REF!</f>
        <v>#REF!</v>
      </c>
      <c r="N48" t="e">
        <f>buff!#REF!</f>
        <v>#REF!</v>
      </c>
      <c r="O48" t="e">
        <f>buff!#REF!</f>
        <v>#REF!</v>
      </c>
      <c r="P48" t="e">
        <f>buff!#REF!</f>
        <v>#REF!</v>
      </c>
      <c r="Q48" t="e">
        <f>buff!#REF!</f>
        <v>#REF!</v>
      </c>
      <c r="R48" t="e">
        <f>buff!#REF!</f>
        <v>#REF!</v>
      </c>
      <c r="S48" t="e">
        <f>buff!#REF!</f>
        <v>#REF!</v>
      </c>
      <c r="T48" t="e">
        <f>buff!#REF!</f>
        <v>#REF!</v>
      </c>
      <c r="U48" t="e">
        <f>buff!#REF!</f>
        <v>#REF!</v>
      </c>
    </row>
    <row r="49" spans="1:21" x14ac:dyDescent="0.15">
      <c r="A49" t="e">
        <f>buff!#REF!</f>
        <v>#REF!</v>
      </c>
      <c r="B49" t="e">
        <f>buff!#REF!</f>
        <v>#REF!</v>
      </c>
      <c r="C49" t="e">
        <f>buff!#REF!</f>
        <v>#REF!</v>
      </c>
      <c r="D49" t="e">
        <f>VLOOKUP(buff!#REF!,对应表!V:W,2,FALSE)</f>
        <v>#REF!</v>
      </c>
      <c r="E49" t="e">
        <f>buff!#REF!</f>
        <v>#REF!</v>
      </c>
      <c r="F49" t="e">
        <f>buff!#REF!</f>
        <v>#REF!</v>
      </c>
      <c r="G49" t="e">
        <f>buff!#REF!</f>
        <v>#REF!</v>
      </c>
      <c r="H49" t="e">
        <f>buff!#REF!</f>
        <v>#REF!</v>
      </c>
      <c r="I49" t="e">
        <f>buff!#REF!</f>
        <v>#REF!</v>
      </c>
      <c r="J49" t="e">
        <f>buff!#REF!</f>
        <v>#REF!</v>
      </c>
      <c r="K49" t="e">
        <f>buff!#REF!</f>
        <v>#REF!</v>
      </c>
      <c r="L49" t="e">
        <f>buff!#REF!</f>
        <v>#REF!</v>
      </c>
      <c r="M49" t="e">
        <f>buff!#REF!</f>
        <v>#REF!</v>
      </c>
      <c r="N49" t="e">
        <f>buff!#REF!</f>
        <v>#REF!</v>
      </c>
      <c r="O49" t="e">
        <f>buff!#REF!</f>
        <v>#REF!</v>
      </c>
      <c r="P49" t="e">
        <f>buff!#REF!</f>
        <v>#REF!</v>
      </c>
      <c r="Q49" t="e">
        <f>buff!#REF!</f>
        <v>#REF!</v>
      </c>
      <c r="R49" t="e">
        <f>buff!#REF!</f>
        <v>#REF!</v>
      </c>
      <c r="S49" t="e">
        <f>buff!#REF!</f>
        <v>#REF!</v>
      </c>
      <c r="T49" t="e">
        <f>buff!#REF!</f>
        <v>#REF!</v>
      </c>
      <c r="U49" t="e">
        <f>buff!#REF!</f>
        <v>#REF!</v>
      </c>
    </row>
    <row r="50" spans="1:21" x14ac:dyDescent="0.15">
      <c r="A50" t="e">
        <f>buff!#REF!</f>
        <v>#REF!</v>
      </c>
      <c r="B50" t="e">
        <f>buff!#REF!</f>
        <v>#REF!</v>
      </c>
      <c r="C50" t="e">
        <f>buff!#REF!</f>
        <v>#REF!</v>
      </c>
      <c r="D50" t="e">
        <f>VLOOKUP(buff!#REF!,对应表!V:W,2,FALSE)</f>
        <v>#REF!</v>
      </c>
      <c r="E50" t="e">
        <f>buff!#REF!</f>
        <v>#REF!</v>
      </c>
      <c r="F50" t="e">
        <f>buff!#REF!</f>
        <v>#REF!</v>
      </c>
      <c r="G50" t="e">
        <f>buff!#REF!</f>
        <v>#REF!</v>
      </c>
      <c r="H50" t="e">
        <f>buff!#REF!</f>
        <v>#REF!</v>
      </c>
      <c r="I50" t="e">
        <f>buff!#REF!</f>
        <v>#REF!</v>
      </c>
      <c r="J50" t="e">
        <f>buff!#REF!</f>
        <v>#REF!</v>
      </c>
      <c r="K50" t="e">
        <f>buff!#REF!</f>
        <v>#REF!</v>
      </c>
      <c r="L50" t="e">
        <f>buff!#REF!</f>
        <v>#REF!</v>
      </c>
      <c r="M50" t="e">
        <f>buff!#REF!</f>
        <v>#REF!</v>
      </c>
      <c r="N50" t="e">
        <f>buff!#REF!</f>
        <v>#REF!</v>
      </c>
      <c r="O50" t="e">
        <f>buff!#REF!</f>
        <v>#REF!</v>
      </c>
      <c r="P50" t="e">
        <f>buff!#REF!</f>
        <v>#REF!</v>
      </c>
      <c r="Q50" t="e">
        <f>buff!#REF!</f>
        <v>#REF!</v>
      </c>
      <c r="R50" t="e">
        <f>buff!#REF!</f>
        <v>#REF!</v>
      </c>
      <c r="S50" t="e">
        <f>buff!#REF!</f>
        <v>#REF!</v>
      </c>
      <c r="T50" t="e">
        <f>buff!#REF!</f>
        <v>#REF!</v>
      </c>
      <c r="U50" t="e">
        <f>buff!#REF!</f>
        <v>#REF!</v>
      </c>
    </row>
    <row r="51" spans="1:21" x14ac:dyDescent="0.15">
      <c r="A51" t="e">
        <f>buff!#REF!</f>
        <v>#REF!</v>
      </c>
      <c r="B51" t="e">
        <f>buff!#REF!</f>
        <v>#REF!</v>
      </c>
      <c r="C51" t="e">
        <f>buff!#REF!</f>
        <v>#REF!</v>
      </c>
      <c r="D51" t="e">
        <f>VLOOKUP(buff!#REF!,对应表!V:W,2,FALSE)</f>
        <v>#REF!</v>
      </c>
      <c r="E51" t="e">
        <f>buff!#REF!</f>
        <v>#REF!</v>
      </c>
      <c r="F51" t="e">
        <f>buff!#REF!</f>
        <v>#REF!</v>
      </c>
      <c r="G51" t="e">
        <f>buff!#REF!</f>
        <v>#REF!</v>
      </c>
      <c r="H51" t="e">
        <f>buff!#REF!</f>
        <v>#REF!</v>
      </c>
      <c r="I51" t="e">
        <f>buff!#REF!</f>
        <v>#REF!</v>
      </c>
      <c r="J51" t="e">
        <f>buff!#REF!</f>
        <v>#REF!</v>
      </c>
      <c r="K51" t="e">
        <f>buff!#REF!</f>
        <v>#REF!</v>
      </c>
      <c r="L51" t="e">
        <f>buff!#REF!</f>
        <v>#REF!</v>
      </c>
      <c r="M51" t="e">
        <f>buff!#REF!</f>
        <v>#REF!</v>
      </c>
      <c r="N51" t="e">
        <f>buff!#REF!</f>
        <v>#REF!</v>
      </c>
      <c r="O51" t="e">
        <f>buff!#REF!</f>
        <v>#REF!</v>
      </c>
      <c r="P51" t="e">
        <f>buff!#REF!</f>
        <v>#REF!</v>
      </c>
      <c r="Q51" t="e">
        <f>buff!#REF!</f>
        <v>#REF!</v>
      </c>
      <c r="R51" t="e">
        <f>buff!#REF!</f>
        <v>#REF!</v>
      </c>
      <c r="S51" t="e">
        <f>buff!#REF!</f>
        <v>#REF!</v>
      </c>
      <c r="T51" t="e">
        <f>buff!#REF!</f>
        <v>#REF!</v>
      </c>
      <c r="U51" t="e">
        <f>buff!#REF!</f>
        <v>#REF!</v>
      </c>
    </row>
    <row r="52" spans="1:21" x14ac:dyDescent="0.15">
      <c r="A52" t="e">
        <f>buff!#REF!</f>
        <v>#REF!</v>
      </c>
      <c r="B52" t="e">
        <f>buff!#REF!</f>
        <v>#REF!</v>
      </c>
      <c r="C52" t="e">
        <f>buff!#REF!</f>
        <v>#REF!</v>
      </c>
      <c r="D52" t="e">
        <f>VLOOKUP(buff!#REF!,对应表!V:W,2,FALSE)</f>
        <v>#REF!</v>
      </c>
      <c r="E52" t="e">
        <f>buff!#REF!</f>
        <v>#REF!</v>
      </c>
      <c r="F52" t="e">
        <f>buff!#REF!</f>
        <v>#REF!</v>
      </c>
      <c r="G52" t="e">
        <f>buff!#REF!</f>
        <v>#REF!</v>
      </c>
      <c r="H52" t="e">
        <f>buff!#REF!</f>
        <v>#REF!</v>
      </c>
      <c r="I52" t="e">
        <f>buff!#REF!</f>
        <v>#REF!</v>
      </c>
      <c r="J52" t="e">
        <f>buff!#REF!</f>
        <v>#REF!</v>
      </c>
      <c r="K52" t="e">
        <f>buff!#REF!</f>
        <v>#REF!</v>
      </c>
      <c r="L52" t="e">
        <f>buff!#REF!</f>
        <v>#REF!</v>
      </c>
      <c r="M52" t="e">
        <f>buff!#REF!</f>
        <v>#REF!</v>
      </c>
      <c r="N52" t="e">
        <f>buff!#REF!</f>
        <v>#REF!</v>
      </c>
      <c r="O52" t="e">
        <f>buff!#REF!</f>
        <v>#REF!</v>
      </c>
      <c r="P52" t="e">
        <f>buff!#REF!</f>
        <v>#REF!</v>
      </c>
      <c r="Q52" t="e">
        <f>buff!#REF!</f>
        <v>#REF!</v>
      </c>
      <c r="R52" t="e">
        <f>buff!#REF!</f>
        <v>#REF!</v>
      </c>
      <c r="S52" t="e">
        <f>buff!#REF!</f>
        <v>#REF!</v>
      </c>
      <c r="T52" t="e">
        <f>buff!#REF!</f>
        <v>#REF!</v>
      </c>
      <c r="U52" t="e">
        <f>buff!#REF!</f>
        <v>#REF!</v>
      </c>
    </row>
    <row r="53" spans="1:21" x14ac:dyDescent="0.15">
      <c r="A53" t="e">
        <f>buff!#REF!</f>
        <v>#REF!</v>
      </c>
      <c r="B53" t="e">
        <f>buff!#REF!</f>
        <v>#REF!</v>
      </c>
      <c r="C53" t="e">
        <f>buff!#REF!</f>
        <v>#REF!</v>
      </c>
      <c r="D53" t="e">
        <f>VLOOKUP(buff!#REF!,对应表!V:W,2,FALSE)</f>
        <v>#REF!</v>
      </c>
      <c r="E53" t="e">
        <f>buff!#REF!</f>
        <v>#REF!</v>
      </c>
      <c r="F53" t="e">
        <f>buff!#REF!</f>
        <v>#REF!</v>
      </c>
      <c r="G53" t="e">
        <f>buff!#REF!</f>
        <v>#REF!</v>
      </c>
      <c r="H53" t="e">
        <f>buff!#REF!</f>
        <v>#REF!</v>
      </c>
      <c r="I53" t="e">
        <f>buff!#REF!</f>
        <v>#REF!</v>
      </c>
      <c r="J53" t="e">
        <f>buff!#REF!</f>
        <v>#REF!</v>
      </c>
      <c r="K53" t="e">
        <f>buff!#REF!</f>
        <v>#REF!</v>
      </c>
      <c r="L53" t="e">
        <f>buff!#REF!</f>
        <v>#REF!</v>
      </c>
      <c r="M53" t="e">
        <f>buff!#REF!</f>
        <v>#REF!</v>
      </c>
      <c r="N53" t="e">
        <f>buff!#REF!</f>
        <v>#REF!</v>
      </c>
      <c r="O53" t="e">
        <f>buff!#REF!</f>
        <v>#REF!</v>
      </c>
      <c r="P53" t="e">
        <f>buff!#REF!</f>
        <v>#REF!</v>
      </c>
      <c r="Q53" t="e">
        <f>buff!#REF!</f>
        <v>#REF!</v>
      </c>
      <c r="R53" t="e">
        <f>buff!#REF!</f>
        <v>#REF!</v>
      </c>
      <c r="S53" t="e">
        <f>buff!#REF!</f>
        <v>#REF!</v>
      </c>
      <c r="T53" t="e">
        <f>buff!#REF!</f>
        <v>#REF!</v>
      </c>
      <c r="U53" t="e">
        <f>buff!#REF!</f>
        <v>#REF!</v>
      </c>
    </row>
    <row r="54" spans="1:21" x14ac:dyDescent="0.15">
      <c r="A54" t="e">
        <f>buff!#REF!</f>
        <v>#REF!</v>
      </c>
      <c r="B54" t="e">
        <f>buff!#REF!</f>
        <v>#REF!</v>
      </c>
      <c r="C54" t="e">
        <f>buff!#REF!</f>
        <v>#REF!</v>
      </c>
      <c r="D54" t="e">
        <f>VLOOKUP(buff!#REF!,对应表!V:W,2,FALSE)</f>
        <v>#REF!</v>
      </c>
      <c r="E54" t="e">
        <f>buff!#REF!</f>
        <v>#REF!</v>
      </c>
      <c r="F54" t="e">
        <f>buff!#REF!</f>
        <v>#REF!</v>
      </c>
      <c r="G54" t="e">
        <f>buff!#REF!</f>
        <v>#REF!</v>
      </c>
      <c r="H54" t="e">
        <f>buff!#REF!</f>
        <v>#REF!</v>
      </c>
      <c r="I54" t="e">
        <f>buff!#REF!</f>
        <v>#REF!</v>
      </c>
      <c r="J54" t="e">
        <f>buff!#REF!</f>
        <v>#REF!</v>
      </c>
      <c r="K54" t="e">
        <f>buff!#REF!</f>
        <v>#REF!</v>
      </c>
      <c r="L54" t="e">
        <f>buff!#REF!</f>
        <v>#REF!</v>
      </c>
      <c r="M54" t="e">
        <f>buff!#REF!</f>
        <v>#REF!</v>
      </c>
      <c r="N54" t="e">
        <f>buff!#REF!</f>
        <v>#REF!</v>
      </c>
      <c r="O54" t="e">
        <f>buff!#REF!</f>
        <v>#REF!</v>
      </c>
      <c r="P54" t="e">
        <f>buff!#REF!</f>
        <v>#REF!</v>
      </c>
      <c r="Q54" t="e">
        <f>buff!#REF!</f>
        <v>#REF!</v>
      </c>
      <c r="R54" t="e">
        <f>buff!#REF!</f>
        <v>#REF!</v>
      </c>
      <c r="S54" t="e">
        <f>buff!#REF!</f>
        <v>#REF!</v>
      </c>
      <c r="T54" t="e">
        <f>buff!#REF!</f>
        <v>#REF!</v>
      </c>
      <c r="U54" t="e">
        <f>buff!#REF!</f>
        <v>#REF!</v>
      </c>
    </row>
    <row r="55" spans="1:21" x14ac:dyDescent="0.15">
      <c r="A55" t="e">
        <f>buff!#REF!</f>
        <v>#REF!</v>
      </c>
      <c r="B55" t="e">
        <f>buff!#REF!</f>
        <v>#REF!</v>
      </c>
      <c r="C55" t="e">
        <f>buff!#REF!</f>
        <v>#REF!</v>
      </c>
      <c r="D55" t="e">
        <f>VLOOKUP(buff!#REF!,对应表!V:W,2,FALSE)</f>
        <v>#REF!</v>
      </c>
      <c r="E55" t="e">
        <f>buff!#REF!</f>
        <v>#REF!</v>
      </c>
      <c r="F55" t="e">
        <f>buff!#REF!</f>
        <v>#REF!</v>
      </c>
      <c r="G55" t="e">
        <f>buff!#REF!</f>
        <v>#REF!</v>
      </c>
      <c r="H55" t="e">
        <f>buff!#REF!</f>
        <v>#REF!</v>
      </c>
      <c r="I55" t="e">
        <f>buff!#REF!</f>
        <v>#REF!</v>
      </c>
      <c r="J55" t="e">
        <f>buff!#REF!</f>
        <v>#REF!</v>
      </c>
      <c r="K55" t="e">
        <f>buff!#REF!</f>
        <v>#REF!</v>
      </c>
      <c r="L55" t="e">
        <f>buff!#REF!</f>
        <v>#REF!</v>
      </c>
      <c r="M55" t="e">
        <f>buff!#REF!</f>
        <v>#REF!</v>
      </c>
      <c r="N55" t="e">
        <f>buff!#REF!</f>
        <v>#REF!</v>
      </c>
      <c r="O55" t="e">
        <f>buff!#REF!</f>
        <v>#REF!</v>
      </c>
      <c r="P55" t="e">
        <f>buff!#REF!</f>
        <v>#REF!</v>
      </c>
      <c r="Q55" t="e">
        <f>buff!#REF!</f>
        <v>#REF!</v>
      </c>
      <c r="R55" t="e">
        <f>buff!#REF!</f>
        <v>#REF!</v>
      </c>
      <c r="S55" t="e">
        <f>buff!#REF!</f>
        <v>#REF!</v>
      </c>
      <c r="T55" t="e">
        <f>buff!#REF!</f>
        <v>#REF!</v>
      </c>
      <c r="U55" t="e">
        <f>buff!#REF!</f>
        <v>#REF!</v>
      </c>
    </row>
    <row r="56" spans="1:21" x14ac:dyDescent="0.15">
      <c r="A56" t="e">
        <f>buff!#REF!</f>
        <v>#REF!</v>
      </c>
      <c r="B56" t="e">
        <f>buff!#REF!</f>
        <v>#REF!</v>
      </c>
      <c r="C56" t="e">
        <f>buff!#REF!</f>
        <v>#REF!</v>
      </c>
      <c r="D56" t="e">
        <f>VLOOKUP(buff!#REF!,对应表!V:W,2,FALSE)</f>
        <v>#REF!</v>
      </c>
      <c r="E56" t="e">
        <f>buff!#REF!</f>
        <v>#REF!</v>
      </c>
      <c r="F56" t="e">
        <f>buff!#REF!</f>
        <v>#REF!</v>
      </c>
      <c r="G56" t="e">
        <f>buff!#REF!</f>
        <v>#REF!</v>
      </c>
      <c r="H56" t="e">
        <f>buff!#REF!</f>
        <v>#REF!</v>
      </c>
      <c r="I56" t="e">
        <f>buff!#REF!</f>
        <v>#REF!</v>
      </c>
      <c r="J56" t="e">
        <f>buff!#REF!</f>
        <v>#REF!</v>
      </c>
      <c r="K56" t="e">
        <f>buff!#REF!</f>
        <v>#REF!</v>
      </c>
      <c r="L56" t="e">
        <f>buff!#REF!</f>
        <v>#REF!</v>
      </c>
      <c r="M56" t="e">
        <f>buff!#REF!</f>
        <v>#REF!</v>
      </c>
      <c r="N56" t="e">
        <f>buff!#REF!</f>
        <v>#REF!</v>
      </c>
      <c r="O56" t="e">
        <f>buff!#REF!</f>
        <v>#REF!</v>
      </c>
      <c r="P56" t="e">
        <f>buff!#REF!</f>
        <v>#REF!</v>
      </c>
      <c r="Q56" t="e">
        <f>buff!#REF!</f>
        <v>#REF!</v>
      </c>
      <c r="R56" t="e">
        <f>buff!#REF!</f>
        <v>#REF!</v>
      </c>
      <c r="S56" t="e">
        <f>buff!#REF!</f>
        <v>#REF!</v>
      </c>
      <c r="T56" t="e">
        <f>buff!#REF!</f>
        <v>#REF!</v>
      </c>
      <c r="U56" t="e">
        <f>buff!#REF!</f>
        <v>#REF!</v>
      </c>
    </row>
    <row r="57" spans="1:21" x14ac:dyDescent="0.15">
      <c r="A57" t="e">
        <f>buff!#REF!</f>
        <v>#REF!</v>
      </c>
      <c r="B57" t="e">
        <f>buff!#REF!</f>
        <v>#REF!</v>
      </c>
      <c r="C57" t="e">
        <f>buff!#REF!</f>
        <v>#REF!</v>
      </c>
      <c r="D57" t="e">
        <f>VLOOKUP(buff!#REF!,对应表!V:W,2,FALSE)</f>
        <v>#REF!</v>
      </c>
      <c r="E57" t="e">
        <f>buff!#REF!</f>
        <v>#REF!</v>
      </c>
      <c r="F57" t="e">
        <f>buff!#REF!</f>
        <v>#REF!</v>
      </c>
      <c r="G57" t="e">
        <f>buff!#REF!</f>
        <v>#REF!</v>
      </c>
      <c r="H57" t="e">
        <f>buff!#REF!</f>
        <v>#REF!</v>
      </c>
      <c r="I57" t="e">
        <f>buff!#REF!</f>
        <v>#REF!</v>
      </c>
      <c r="J57" t="e">
        <f>buff!#REF!</f>
        <v>#REF!</v>
      </c>
      <c r="K57" t="e">
        <f>buff!#REF!</f>
        <v>#REF!</v>
      </c>
      <c r="L57" t="e">
        <f>buff!#REF!</f>
        <v>#REF!</v>
      </c>
      <c r="M57" t="e">
        <f>buff!#REF!</f>
        <v>#REF!</v>
      </c>
      <c r="N57" t="e">
        <f>buff!#REF!</f>
        <v>#REF!</v>
      </c>
      <c r="O57" t="e">
        <f>buff!#REF!</f>
        <v>#REF!</v>
      </c>
      <c r="P57" t="e">
        <f>buff!#REF!</f>
        <v>#REF!</v>
      </c>
      <c r="Q57" t="e">
        <f>buff!#REF!</f>
        <v>#REF!</v>
      </c>
      <c r="R57" t="e">
        <f>buff!#REF!</f>
        <v>#REF!</v>
      </c>
      <c r="S57" t="e">
        <f>buff!#REF!</f>
        <v>#REF!</v>
      </c>
      <c r="T57" t="e">
        <f>buff!#REF!</f>
        <v>#REF!</v>
      </c>
      <c r="U57" t="e">
        <f>buff!#REF!</f>
        <v>#REF!</v>
      </c>
    </row>
    <row r="58" spans="1:21" x14ac:dyDescent="0.15">
      <c r="A58" t="e">
        <f>buff!#REF!</f>
        <v>#REF!</v>
      </c>
      <c r="B58" t="e">
        <f>buff!#REF!</f>
        <v>#REF!</v>
      </c>
      <c r="C58" t="e">
        <f>buff!#REF!</f>
        <v>#REF!</v>
      </c>
      <c r="D58" t="e">
        <f>VLOOKUP(buff!#REF!,对应表!V:W,2,FALSE)</f>
        <v>#REF!</v>
      </c>
      <c r="E58" t="e">
        <f>buff!#REF!</f>
        <v>#REF!</v>
      </c>
      <c r="F58" t="e">
        <f>buff!#REF!</f>
        <v>#REF!</v>
      </c>
      <c r="G58" t="e">
        <f>buff!#REF!</f>
        <v>#REF!</v>
      </c>
      <c r="H58" t="e">
        <f>buff!#REF!</f>
        <v>#REF!</v>
      </c>
      <c r="I58" t="e">
        <f>buff!#REF!</f>
        <v>#REF!</v>
      </c>
      <c r="J58" t="e">
        <f>buff!#REF!</f>
        <v>#REF!</v>
      </c>
      <c r="K58" t="e">
        <f>buff!#REF!</f>
        <v>#REF!</v>
      </c>
      <c r="L58" t="e">
        <f>buff!#REF!</f>
        <v>#REF!</v>
      </c>
      <c r="M58" t="e">
        <f>buff!#REF!</f>
        <v>#REF!</v>
      </c>
      <c r="N58" t="e">
        <f>buff!#REF!</f>
        <v>#REF!</v>
      </c>
      <c r="O58" t="e">
        <f>buff!#REF!</f>
        <v>#REF!</v>
      </c>
      <c r="P58" t="e">
        <f>buff!#REF!</f>
        <v>#REF!</v>
      </c>
      <c r="Q58" t="e">
        <f>buff!#REF!</f>
        <v>#REF!</v>
      </c>
      <c r="R58" t="e">
        <f>buff!#REF!</f>
        <v>#REF!</v>
      </c>
      <c r="S58" t="e">
        <f>buff!#REF!</f>
        <v>#REF!</v>
      </c>
      <c r="T58" t="e">
        <f>buff!#REF!</f>
        <v>#REF!</v>
      </c>
      <c r="U58" t="e">
        <f>buff!#REF!</f>
        <v>#REF!</v>
      </c>
    </row>
    <row r="59" spans="1:21" x14ac:dyDescent="0.15">
      <c r="A59" t="e">
        <f>buff!#REF!</f>
        <v>#REF!</v>
      </c>
      <c r="B59" t="e">
        <f>buff!#REF!</f>
        <v>#REF!</v>
      </c>
      <c r="C59" t="e">
        <f>buff!#REF!</f>
        <v>#REF!</v>
      </c>
      <c r="D59" t="e">
        <f>VLOOKUP(buff!#REF!,对应表!V:W,2,FALSE)</f>
        <v>#REF!</v>
      </c>
      <c r="E59" t="e">
        <f>buff!#REF!</f>
        <v>#REF!</v>
      </c>
      <c r="F59" t="e">
        <f>buff!#REF!</f>
        <v>#REF!</v>
      </c>
      <c r="G59" t="e">
        <f>buff!#REF!</f>
        <v>#REF!</v>
      </c>
      <c r="H59" t="e">
        <f>buff!#REF!</f>
        <v>#REF!</v>
      </c>
      <c r="I59" t="e">
        <f>buff!#REF!</f>
        <v>#REF!</v>
      </c>
      <c r="J59" t="e">
        <f>buff!#REF!</f>
        <v>#REF!</v>
      </c>
      <c r="K59" t="e">
        <f>buff!#REF!</f>
        <v>#REF!</v>
      </c>
      <c r="L59" t="e">
        <f>buff!#REF!</f>
        <v>#REF!</v>
      </c>
      <c r="M59" t="e">
        <f>buff!#REF!</f>
        <v>#REF!</v>
      </c>
      <c r="N59" t="e">
        <f>buff!#REF!</f>
        <v>#REF!</v>
      </c>
      <c r="O59" t="e">
        <f>buff!#REF!</f>
        <v>#REF!</v>
      </c>
      <c r="P59" t="e">
        <f>buff!#REF!</f>
        <v>#REF!</v>
      </c>
      <c r="Q59" t="e">
        <f>buff!#REF!</f>
        <v>#REF!</v>
      </c>
      <c r="R59" t="e">
        <f>buff!#REF!</f>
        <v>#REF!</v>
      </c>
      <c r="S59" t="e">
        <f>buff!#REF!</f>
        <v>#REF!</v>
      </c>
      <c r="T59" t="e">
        <f>buff!#REF!</f>
        <v>#REF!</v>
      </c>
      <c r="U59" t="e">
        <f>buff!#REF!</f>
        <v>#REF!</v>
      </c>
    </row>
    <row r="60" spans="1:21" x14ac:dyDescent="0.15">
      <c r="A60" t="e">
        <f>buff!#REF!</f>
        <v>#REF!</v>
      </c>
      <c r="B60" t="e">
        <f>buff!#REF!</f>
        <v>#REF!</v>
      </c>
      <c r="C60" t="e">
        <f>buff!#REF!</f>
        <v>#REF!</v>
      </c>
      <c r="D60" t="e">
        <f>VLOOKUP(buff!#REF!,对应表!V:W,2,FALSE)</f>
        <v>#REF!</v>
      </c>
      <c r="E60" t="e">
        <f>buff!#REF!</f>
        <v>#REF!</v>
      </c>
      <c r="F60" t="e">
        <f>buff!#REF!</f>
        <v>#REF!</v>
      </c>
      <c r="G60" t="e">
        <f>buff!#REF!</f>
        <v>#REF!</v>
      </c>
      <c r="H60" t="e">
        <f>buff!#REF!</f>
        <v>#REF!</v>
      </c>
      <c r="I60" t="e">
        <f>buff!#REF!</f>
        <v>#REF!</v>
      </c>
      <c r="J60" t="e">
        <f>buff!#REF!</f>
        <v>#REF!</v>
      </c>
      <c r="K60" t="e">
        <f>buff!#REF!</f>
        <v>#REF!</v>
      </c>
      <c r="L60" t="e">
        <f>buff!#REF!</f>
        <v>#REF!</v>
      </c>
      <c r="M60" t="e">
        <f>buff!#REF!</f>
        <v>#REF!</v>
      </c>
      <c r="N60" t="e">
        <f>buff!#REF!</f>
        <v>#REF!</v>
      </c>
      <c r="O60" t="e">
        <f>buff!#REF!</f>
        <v>#REF!</v>
      </c>
      <c r="P60" t="e">
        <f>buff!#REF!</f>
        <v>#REF!</v>
      </c>
      <c r="Q60" t="e">
        <f>buff!#REF!</f>
        <v>#REF!</v>
      </c>
      <c r="R60" t="e">
        <f>buff!#REF!</f>
        <v>#REF!</v>
      </c>
      <c r="S60" t="e">
        <f>buff!#REF!</f>
        <v>#REF!</v>
      </c>
      <c r="T60" t="e">
        <f>buff!#REF!</f>
        <v>#REF!</v>
      </c>
      <c r="U60" t="e">
        <f>buff!#REF!</f>
        <v>#REF!</v>
      </c>
    </row>
    <row r="61" spans="1:21" x14ac:dyDescent="0.15">
      <c r="A61" t="e">
        <f>buff!#REF!</f>
        <v>#REF!</v>
      </c>
      <c r="B61" t="e">
        <f>buff!#REF!</f>
        <v>#REF!</v>
      </c>
      <c r="C61" t="e">
        <f>buff!#REF!</f>
        <v>#REF!</v>
      </c>
      <c r="D61" t="e">
        <f>VLOOKUP(buff!#REF!,对应表!V:W,2,FALSE)</f>
        <v>#REF!</v>
      </c>
      <c r="E61" t="e">
        <f>buff!#REF!</f>
        <v>#REF!</v>
      </c>
      <c r="F61" t="e">
        <f>buff!#REF!</f>
        <v>#REF!</v>
      </c>
      <c r="G61" t="e">
        <f>buff!#REF!</f>
        <v>#REF!</v>
      </c>
      <c r="H61" t="e">
        <f>buff!#REF!</f>
        <v>#REF!</v>
      </c>
      <c r="I61" t="e">
        <f>buff!#REF!</f>
        <v>#REF!</v>
      </c>
      <c r="J61" t="e">
        <f>buff!#REF!</f>
        <v>#REF!</v>
      </c>
      <c r="K61" t="e">
        <f>buff!#REF!</f>
        <v>#REF!</v>
      </c>
      <c r="L61" t="e">
        <f>buff!#REF!</f>
        <v>#REF!</v>
      </c>
      <c r="M61" t="e">
        <f>buff!#REF!</f>
        <v>#REF!</v>
      </c>
      <c r="N61" t="e">
        <f>buff!#REF!</f>
        <v>#REF!</v>
      </c>
      <c r="O61" t="e">
        <f>buff!#REF!</f>
        <v>#REF!</v>
      </c>
      <c r="P61" t="e">
        <f>buff!#REF!</f>
        <v>#REF!</v>
      </c>
      <c r="Q61" t="e">
        <f>buff!#REF!</f>
        <v>#REF!</v>
      </c>
      <c r="R61" t="e">
        <f>buff!#REF!</f>
        <v>#REF!</v>
      </c>
      <c r="S61" t="e">
        <f>buff!#REF!</f>
        <v>#REF!</v>
      </c>
      <c r="T61" t="e">
        <f>buff!#REF!</f>
        <v>#REF!</v>
      </c>
      <c r="U61" t="e">
        <f>buff!#REF!</f>
        <v>#REF!</v>
      </c>
    </row>
    <row r="62" spans="1:21" x14ac:dyDescent="0.15">
      <c r="A62" t="e">
        <f>buff!#REF!</f>
        <v>#REF!</v>
      </c>
      <c r="B62" t="e">
        <f>buff!#REF!</f>
        <v>#REF!</v>
      </c>
      <c r="C62" t="e">
        <f>buff!#REF!</f>
        <v>#REF!</v>
      </c>
      <c r="D62" t="e">
        <f>VLOOKUP(buff!#REF!,对应表!V:W,2,FALSE)</f>
        <v>#REF!</v>
      </c>
      <c r="E62" t="e">
        <f>buff!#REF!</f>
        <v>#REF!</v>
      </c>
      <c r="F62" t="e">
        <f>buff!#REF!</f>
        <v>#REF!</v>
      </c>
      <c r="G62" t="e">
        <f>buff!#REF!</f>
        <v>#REF!</v>
      </c>
      <c r="H62" t="e">
        <f>buff!#REF!</f>
        <v>#REF!</v>
      </c>
      <c r="I62" t="e">
        <f>buff!#REF!</f>
        <v>#REF!</v>
      </c>
      <c r="J62" t="e">
        <f>buff!#REF!</f>
        <v>#REF!</v>
      </c>
      <c r="K62" t="e">
        <f>buff!#REF!</f>
        <v>#REF!</v>
      </c>
      <c r="L62" t="e">
        <f>buff!#REF!</f>
        <v>#REF!</v>
      </c>
      <c r="M62" t="e">
        <f>buff!#REF!</f>
        <v>#REF!</v>
      </c>
      <c r="N62" t="e">
        <f>buff!#REF!</f>
        <v>#REF!</v>
      </c>
      <c r="O62" t="e">
        <f>buff!#REF!</f>
        <v>#REF!</v>
      </c>
      <c r="P62" t="e">
        <f>buff!#REF!</f>
        <v>#REF!</v>
      </c>
      <c r="Q62" t="e">
        <f>buff!#REF!</f>
        <v>#REF!</v>
      </c>
      <c r="R62" t="e">
        <f>buff!#REF!</f>
        <v>#REF!</v>
      </c>
      <c r="S62" t="e">
        <f>buff!#REF!</f>
        <v>#REF!</v>
      </c>
      <c r="T62" t="e">
        <f>buff!#REF!</f>
        <v>#REF!</v>
      </c>
      <c r="U62" t="e">
        <f>buff!#REF!</f>
        <v>#REF!</v>
      </c>
    </row>
    <row r="63" spans="1:21" x14ac:dyDescent="0.15">
      <c r="A63" t="e">
        <f>buff!#REF!</f>
        <v>#REF!</v>
      </c>
      <c r="B63" t="e">
        <f>buff!#REF!</f>
        <v>#REF!</v>
      </c>
      <c r="C63" t="e">
        <f>buff!#REF!</f>
        <v>#REF!</v>
      </c>
      <c r="D63" t="e">
        <f>VLOOKUP(buff!#REF!,对应表!V:W,2,FALSE)</f>
        <v>#REF!</v>
      </c>
      <c r="E63" t="e">
        <f>buff!#REF!</f>
        <v>#REF!</v>
      </c>
      <c r="F63" t="e">
        <f>buff!#REF!</f>
        <v>#REF!</v>
      </c>
      <c r="G63" t="e">
        <f>buff!#REF!</f>
        <v>#REF!</v>
      </c>
      <c r="H63" t="e">
        <f>buff!#REF!</f>
        <v>#REF!</v>
      </c>
      <c r="I63" t="e">
        <f>buff!#REF!</f>
        <v>#REF!</v>
      </c>
      <c r="J63" t="e">
        <f>buff!#REF!</f>
        <v>#REF!</v>
      </c>
      <c r="K63" t="e">
        <f>buff!#REF!</f>
        <v>#REF!</v>
      </c>
      <c r="L63" t="e">
        <f>buff!#REF!</f>
        <v>#REF!</v>
      </c>
      <c r="M63" t="e">
        <f>buff!#REF!</f>
        <v>#REF!</v>
      </c>
      <c r="N63" t="e">
        <f>buff!#REF!</f>
        <v>#REF!</v>
      </c>
      <c r="O63" t="e">
        <f>buff!#REF!</f>
        <v>#REF!</v>
      </c>
      <c r="P63" t="e">
        <f>buff!#REF!</f>
        <v>#REF!</v>
      </c>
      <c r="Q63" t="e">
        <f>buff!#REF!</f>
        <v>#REF!</v>
      </c>
      <c r="R63" t="e">
        <f>buff!#REF!</f>
        <v>#REF!</v>
      </c>
      <c r="S63" t="e">
        <f>buff!#REF!</f>
        <v>#REF!</v>
      </c>
      <c r="T63" t="e">
        <f>buff!#REF!</f>
        <v>#REF!</v>
      </c>
      <c r="U63" t="e">
        <f>buff!#REF!</f>
        <v>#REF!</v>
      </c>
    </row>
    <row r="64" spans="1:21" x14ac:dyDescent="0.15">
      <c r="A64" t="e">
        <f>buff!#REF!</f>
        <v>#REF!</v>
      </c>
      <c r="B64" t="e">
        <f>buff!#REF!</f>
        <v>#REF!</v>
      </c>
      <c r="C64" t="e">
        <f>buff!#REF!</f>
        <v>#REF!</v>
      </c>
      <c r="D64" t="e">
        <f>VLOOKUP(buff!#REF!,对应表!V:W,2,FALSE)</f>
        <v>#REF!</v>
      </c>
      <c r="E64" t="e">
        <f>buff!#REF!</f>
        <v>#REF!</v>
      </c>
      <c r="F64" t="e">
        <f>buff!#REF!</f>
        <v>#REF!</v>
      </c>
      <c r="G64" t="e">
        <f>buff!#REF!</f>
        <v>#REF!</v>
      </c>
      <c r="H64" t="e">
        <f>buff!#REF!</f>
        <v>#REF!</v>
      </c>
      <c r="I64" t="e">
        <f>buff!#REF!</f>
        <v>#REF!</v>
      </c>
      <c r="J64" t="e">
        <f>buff!#REF!</f>
        <v>#REF!</v>
      </c>
      <c r="K64" t="e">
        <f>buff!#REF!</f>
        <v>#REF!</v>
      </c>
      <c r="L64" t="e">
        <f>buff!#REF!</f>
        <v>#REF!</v>
      </c>
      <c r="M64" t="e">
        <f>buff!#REF!</f>
        <v>#REF!</v>
      </c>
      <c r="N64" t="e">
        <f>buff!#REF!</f>
        <v>#REF!</v>
      </c>
      <c r="O64" t="e">
        <f>buff!#REF!</f>
        <v>#REF!</v>
      </c>
      <c r="P64" t="e">
        <f>buff!#REF!</f>
        <v>#REF!</v>
      </c>
      <c r="Q64" t="e">
        <f>buff!#REF!</f>
        <v>#REF!</v>
      </c>
      <c r="R64" t="e">
        <f>buff!#REF!</f>
        <v>#REF!</v>
      </c>
      <c r="S64" t="e">
        <f>buff!#REF!</f>
        <v>#REF!</v>
      </c>
      <c r="T64" t="e">
        <f>buff!#REF!</f>
        <v>#REF!</v>
      </c>
      <c r="U64" t="e">
        <f>buff!#REF!</f>
        <v>#REF!</v>
      </c>
    </row>
    <row r="65" spans="1:21" x14ac:dyDescent="0.15">
      <c r="A65" t="e">
        <f>buff!#REF!</f>
        <v>#REF!</v>
      </c>
      <c r="B65" t="e">
        <f>buff!#REF!</f>
        <v>#REF!</v>
      </c>
      <c r="C65" t="e">
        <f>buff!#REF!</f>
        <v>#REF!</v>
      </c>
      <c r="D65" t="e">
        <f>VLOOKUP(buff!#REF!,对应表!V:W,2,FALSE)</f>
        <v>#REF!</v>
      </c>
      <c r="E65" t="e">
        <f>buff!#REF!</f>
        <v>#REF!</v>
      </c>
      <c r="F65" t="e">
        <f>buff!#REF!</f>
        <v>#REF!</v>
      </c>
      <c r="G65" t="e">
        <f>buff!#REF!</f>
        <v>#REF!</v>
      </c>
      <c r="H65" t="e">
        <f>buff!#REF!</f>
        <v>#REF!</v>
      </c>
      <c r="I65" t="e">
        <f>buff!#REF!</f>
        <v>#REF!</v>
      </c>
      <c r="J65" t="e">
        <f>buff!#REF!</f>
        <v>#REF!</v>
      </c>
      <c r="K65" t="e">
        <f>buff!#REF!</f>
        <v>#REF!</v>
      </c>
      <c r="L65" t="e">
        <f>buff!#REF!</f>
        <v>#REF!</v>
      </c>
      <c r="M65" t="e">
        <f>buff!#REF!</f>
        <v>#REF!</v>
      </c>
      <c r="N65" t="e">
        <f>buff!#REF!</f>
        <v>#REF!</v>
      </c>
      <c r="O65" t="e">
        <f>buff!#REF!</f>
        <v>#REF!</v>
      </c>
      <c r="P65" t="e">
        <f>buff!#REF!</f>
        <v>#REF!</v>
      </c>
      <c r="Q65" t="e">
        <f>buff!#REF!</f>
        <v>#REF!</v>
      </c>
      <c r="R65" t="e">
        <f>buff!#REF!</f>
        <v>#REF!</v>
      </c>
      <c r="S65" t="e">
        <f>buff!#REF!</f>
        <v>#REF!</v>
      </c>
      <c r="T65" t="e">
        <f>buff!#REF!</f>
        <v>#REF!</v>
      </c>
      <c r="U65" t="e">
        <f>buff!#REF!</f>
        <v>#REF!</v>
      </c>
    </row>
    <row r="66" spans="1:21" x14ac:dyDescent="0.15">
      <c r="A66" t="e">
        <f>buff!#REF!</f>
        <v>#REF!</v>
      </c>
      <c r="B66" t="e">
        <f>buff!#REF!</f>
        <v>#REF!</v>
      </c>
      <c r="C66" t="e">
        <f>buff!#REF!</f>
        <v>#REF!</v>
      </c>
      <c r="D66" t="e">
        <f>VLOOKUP(buff!#REF!,对应表!V:W,2,FALSE)</f>
        <v>#REF!</v>
      </c>
      <c r="E66" t="e">
        <f>buff!#REF!</f>
        <v>#REF!</v>
      </c>
      <c r="F66" t="e">
        <f>buff!#REF!</f>
        <v>#REF!</v>
      </c>
      <c r="G66" t="e">
        <f>buff!#REF!</f>
        <v>#REF!</v>
      </c>
      <c r="H66" t="e">
        <f>buff!#REF!</f>
        <v>#REF!</v>
      </c>
      <c r="I66" t="e">
        <f>buff!#REF!</f>
        <v>#REF!</v>
      </c>
      <c r="J66" t="e">
        <f>buff!#REF!</f>
        <v>#REF!</v>
      </c>
      <c r="K66" t="e">
        <f>buff!#REF!</f>
        <v>#REF!</v>
      </c>
      <c r="L66" t="e">
        <f>buff!#REF!</f>
        <v>#REF!</v>
      </c>
      <c r="M66" t="e">
        <f>buff!#REF!</f>
        <v>#REF!</v>
      </c>
      <c r="N66" t="e">
        <f>buff!#REF!</f>
        <v>#REF!</v>
      </c>
      <c r="O66" t="e">
        <f>buff!#REF!</f>
        <v>#REF!</v>
      </c>
      <c r="P66" t="e">
        <f>buff!#REF!</f>
        <v>#REF!</v>
      </c>
      <c r="Q66" t="e">
        <f>buff!#REF!</f>
        <v>#REF!</v>
      </c>
      <c r="R66" t="e">
        <f>buff!#REF!</f>
        <v>#REF!</v>
      </c>
      <c r="S66" t="e">
        <f>buff!#REF!</f>
        <v>#REF!</v>
      </c>
      <c r="T66" t="e">
        <f>buff!#REF!</f>
        <v>#REF!</v>
      </c>
      <c r="U66" t="e">
        <f>buff!#REF!</f>
        <v>#REF!</v>
      </c>
    </row>
    <row r="67" spans="1:21" x14ac:dyDescent="0.15">
      <c r="A67" t="e">
        <f>buff!#REF!</f>
        <v>#REF!</v>
      </c>
      <c r="B67" t="e">
        <f>buff!#REF!</f>
        <v>#REF!</v>
      </c>
      <c r="C67" t="e">
        <f>buff!#REF!</f>
        <v>#REF!</v>
      </c>
      <c r="D67" t="e">
        <f>VLOOKUP(buff!#REF!,对应表!V:W,2,FALSE)</f>
        <v>#REF!</v>
      </c>
      <c r="E67" t="e">
        <f>buff!#REF!</f>
        <v>#REF!</v>
      </c>
      <c r="F67" t="e">
        <f>buff!#REF!</f>
        <v>#REF!</v>
      </c>
      <c r="G67" t="e">
        <f>buff!#REF!</f>
        <v>#REF!</v>
      </c>
      <c r="H67" t="e">
        <f>buff!#REF!</f>
        <v>#REF!</v>
      </c>
      <c r="I67" t="e">
        <f>buff!#REF!</f>
        <v>#REF!</v>
      </c>
      <c r="J67" t="e">
        <f>buff!#REF!</f>
        <v>#REF!</v>
      </c>
      <c r="K67" t="e">
        <f>buff!#REF!</f>
        <v>#REF!</v>
      </c>
      <c r="L67" t="e">
        <f>buff!#REF!</f>
        <v>#REF!</v>
      </c>
      <c r="M67" t="e">
        <f>buff!#REF!</f>
        <v>#REF!</v>
      </c>
      <c r="N67" t="e">
        <f>buff!#REF!</f>
        <v>#REF!</v>
      </c>
      <c r="O67" t="e">
        <f>buff!#REF!</f>
        <v>#REF!</v>
      </c>
      <c r="P67" t="e">
        <f>buff!#REF!</f>
        <v>#REF!</v>
      </c>
      <c r="Q67" t="e">
        <f>buff!#REF!</f>
        <v>#REF!</v>
      </c>
      <c r="R67" t="e">
        <f>buff!#REF!</f>
        <v>#REF!</v>
      </c>
      <c r="S67" t="e">
        <f>buff!#REF!</f>
        <v>#REF!</v>
      </c>
      <c r="T67" t="e">
        <f>buff!#REF!</f>
        <v>#REF!</v>
      </c>
      <c r="U67" t="e">
        <f>buff!#REF!</f>
        <v>#REF!</v>
      </c>
    </row>
    <row r="68" spans="1:21" x14ac:dyDescent="0.15">
      <c r="A68">
        <f>buff!Q22</f>
        <v>300065</v>
      </c>
      <c r="B68" t="str">
        <f>buff!R22</f>
        <v>怪主动减防0.5</v>
      </c>
      <c r="C68" t="str">
        <f>buff!S22</f>
        <v>怪主动减防0.5</v>
      </c>
      <c r="D68">
        <f>VLOOKUP(buff!T22,对应表!V:W,2,FALSE)</f>
        <v>1</v>
      </c>
      <c r="E68">
        <f>buff!U22</f>
        <v>0</v>
      </c>
      <c r="F68">
        <f>buff!V22</f>
        <v>0</v>
      </c>
      <c r="G68">
        <f>buff!W22</f>
        <v>0</v>
      </c>
      <c r="H68">
        <f>buff!X22</f>
        <v>0</v>
      </c>
      <c r="I68" t="str">
        <f>buff!AI22</f>
        <v>DEF_P:-50</v>
      </c>
      <c r="J68">
        <f>buff!AJ22</f>
        <v>0</v>
      </c>
      <c r="K68">
        <f>buff!AK22</f>
        <v>0</v>
      </c>
      <c r="L68">
        <f>buff!AL22</f>
        <v>0</v>
      </c>
      <c r="M68">
        <f>buff!AM22</f>
        <v>0</v>
      </c>
      <c r="N68">
        <f>buff!AN22</f>
        <v>0</v>
      </c>
      <c r="O68">
        <f>buff!AO22</f>
        <v>0</v>
      </c>
      <c r="P68">
        <f>buff!AP22</f>
        <v>0</v>
      </c>
      <c r="Q68">
        <f>buff!AQ22</f>
        <v>0</v>
      </c>
      <c r="R68">
        <f>buff!AR22</f>
        <v>3</v>
      </c>
      <c r="S68">
        <f>buff!AS22</f>
        <v>0</v>
      </c>
      <c r="T68">
        <f>buff!AT22</f>
        <v>0</v>
      </c>
      <c r="U68" t="str">
        <f>buff!AZ22</f>
        <v/>
      </c>
    </row>
    <row r="69" spans="1:21" x14ac:dyDescent="0.15">
      <c r="A69" t="e">
        <f>buff!#REF!</f>
        <v>#REF!</v>
      </c>
      <c r="B69" t="e">
        <f>buff!#REF!</f>
        <v>#REF!</v>
      </c>
      <c r="C69" t="e">
        <f>buff!#REF!</f>
        <v>#REF!</v>
      </c>
      <c r="D69" t="e">
        <f>VLOOKUP(buff!#REF!,对应表!V:W,2,FALSE)</f>
        <v>#REF!</v>
      </c>
      <c r="E69" t="e">
        <f>buff!#REF!</f>
        <v>#REF!</v>
      </c>
      <c r="F69" t="e">
        <f>buff!#REF!</f>
        <v>#REF!</v>
      </c>
      <c r="G69" t="e">
        <f>buff!#REF!</f>
        <v>#REF!</v>
      </c>
      <c r="H69" t="e">
        <f>buff!#REF!</f>
        <v>#REF!</v>
      </c>
      <c r="I69" t="e">
        <f>buff!#REF!</f>
        <v>#REF!</v>
      </c>
      <c r="J69" t="e">
        <f>buff!#REF!</f>
        <v>#REF!</v>
      </c>
      <c r="K69" t="e">
        <f>buff!#REF!</f>
        <v>#REF!</v>
      </c>
      <c r="L69" t="e">
        <f>buff!#REF!</f>
        <v>#REF!</v>
      </c>
      <c r="M69" t="e">
        <f>buff!#REF!</f>
        <v>#REF!</v>
      </c>
      <c r="N69" t="e">
        <f>buff!#REF!</f>
        <v>#REF!</v>
      </c>
      <c r="O69" t="e">
        <f>buff!#REF!</f>
        <v>#REF!</v>
      </c>
      <c r="P69" t="e">
        <f>buff!#REF!</f>
        <v>#REF!</v>
      </c>
      <c r="Q69" t="e">
        <f>buff!#REF!</f>
        <v>#REF!</v>
      </c>
      <c r="R69" t="e">
        <f>buff!#REF!</f>
        <v>#REF!</v>
      </c>
      <c r="S69" t="e">
        <f>buff!#REF!</f>
        <v>#REF!</v>
      </c>
      <c r="T69" t="e">
        <f>buff!#REF!</f>
        <v>#REF!</v>
      </c>
      <c r="U69" t="e">
        <f>buff!#REF!</f>
        <v>#REF!</v>
      </c>
    </row>
    <row r="70" spans="1:21" x14ac:dyDescent="0.15">
      <c r="A70" t="e">
        <f>buff!#REF!</f>
        <v>#REF!</v>
      </c>
      <c r="B70" t="e">
        <f>buff!#REF!</f>
        <v>#REF!</v>
      </c>
      <c r="C70" t="e">
        <f>buff!#REF!</f>
        <v>#REF!</v>
      </c>
      <c r="D70" t="e">
        <f>VLOOKUP(buff!#REF!,对应表!V:W,2,FALSE)</f>
        <v>#REF!</v>
      </c>
      <c r="E70" t="e">
        <f>buff!#REF!</f>
        <v>#REF!</v>
      </c>
      <c r="F70" t="e">
        <f>buff!#REF!</f>
        <v>#REF!</v>
      </c>
      <c r="G70" t="e">
        <f>buff!#REF!</f>
        <v>#REF!</v>
      </c>
      <c r="H70" t="e">
        <f>buff!#REF!</f>
        <v>#REF!</v>
      </c>
      <c r="I70" t="e">
        <f>buff!#REF!</f>
        <v>#REF!</v>
      </c>
      <c r="J70" t="e">
        <f>buff!#REF!</f>
        <v>#REF!</v>
      </c>
      <c r="K70" t="e">
        <f>buff!#REF!</f>
        <v>#REF!</v>
      </c>
      <c r="L70" t="e">
        <f>buff!#REF!</f>
        <v>#REF!</v>
      </c>
      <c r="M70" t="e">
        <f>buff!#REF!</f>
        <v>#REF!</v>
      </c>
      <c r="N70" t="e">
        <f>buff!#REF!</f>
        <v>#REF!</v>
      </c>
      <c r="O70" t="e">
        <f>buff!#REF!</f>
        <v>#REF!</v>
      </c>
      <c r="P70" t="e">
        <f>buff!#REF!</f>
        <v>#REF!</v>
      </c>
      <c r="Q70" t="e">
        <f>buff!#REF!</f>
        <v>#REF!</v>
      </c>
      <c r="R70" t="e">
        <f>buff!#REF!</f>
        <v>#REF!</v>
      </c>
      <c r="S70" t="e">
        <f>buff!#REF!</f>
        <v>#REF!</v>
      </c>
      <c r="T70" t="e">
        <f>buff!#REF!</f>
        <v>#REF!</v>
      </c>
      <c r="U70" t="e">
        <f>buff!#REF!</f>
        <v>#REF!</v>
      </c>
    </row>
    <row r="71" spans="1:21" x14ac:dyDescent="0.15">
      <c r="A71" t="e">
        <f>buff!#REF!</f>
        <v>#REF!</v>
      </c>
      <c r="B71" t="e">
        <f>buff!#REF!</f>
        <v>#REF!</v>
      </c>
      <c r="C71" t="e">
        <f>buff!#REF!</f>
        <v>#REF!</v>
      </c>
      <c r="D71" t="e">
        <f>VLOOKUP(buff!#REF!,对应表!V:W,2,FALSE)</f>
        <v>#REF!</v>
      </c>
      <c r="E71" t="e">
        <f>buff!#REF!</f>
        <v>#REF!</v>
      </c>
      <c r="F71" t="e">
        <f>buff!#REF!</f>
        <v>#REF!</v>
      </c>
      <c r="G71" t="e">
        <f>buff!#REF!</f>
        <v>#REF!</v>
      </c>
      <c r="H71" t="e">
        <f>buff!#REF!</f>
        <v>#REF!</v>
      </c>
      <c r="I71" t="e">
        <f>buff!#REF!</f>
        <v>#REF!</v>
      </c>
      <c r="J71" t="e">
        <f>buff!#REF!</f>
        <v>#REF!</v>
      </c>
      <c r="K71" t="e">
        <f>buff!#REF!</f>
        <v>#REF!</v>
      </c>
      <c r="L71" t="e">
        <f>buff!#REF!</f>
        <v>#REF!</v>
      </c>
      <c r="M71" t="e">
        <f>buff!#REF!</f>
        <v>#REF!</v>
      </c>
      <c r="N71" t="e">
        <f>buff!#REF!</f>
        <v>#REF!</v>
      </c>
      <c r="O71" t="e">
        <f>buff!#REF!</f>
        <v>#REF!</v>
      </c>
      <c r="P71" t="e">
        <f>buff!#REF!</f>
        <v>#REF!</v>
      </c>
      <c r="Q71" t="e">
        <f>buff!#REF!</f>
        <v>#REF!</v>
      </c>
      <c r="R71" t="e">
        <f>buff!#REF!</f>
        <v>#REF!</v>
      </c>
      <c r="S71" t="e">
        <f>buff!#REF!</f>
        <v>#REF!</v>
      </c>
      <c r="T71" t="e">
        <f>buff!#REF!</f>
        <v>#REF!</v>
      </c>
      <c r="U71" t="e">
        <f>buff!#REF!</f>
        <v>#REF!</v>
      </c>
    </row>
    <row r="72" spans="1:21" x14ac:dyDescent="0.15">
      <c r="A72" t="e">
        <f>buff!#REF!</f>
        <v>#REF!</v>
      </c>
      <c r="B72" t="e">
        <f>buff!#REF!</f>
        <v>#REF!</v>
      </c>
      <c r="C72" t="e">
        <f>buff!#REF!</f>
        <v>#REF!</v>
      </c>
      <c r="D72" t="e">
        <f>VLOOKUP(buff!#REF!,对应表!V:W,2,FALSE)</f>
        <v>#REF!</v>
      </c>
      <c r="E72" t="e">
        <f>buff!#REF!</f>
        <v>#REF!</v>
      </c>
      <c r="F72" t="e">
        <f>buff!#REF!</f>
        <v>#REF!</v>
      </c>
      <c r="G72" t="e">
        <f>buff!#REF!</f>
        <v>#REF!</v>
      </c>
      <c r="H72" t="e">
        <f>buff!#REF!</f>
        <v>#REF!</v>
      </c>
      <c r="I72" t="e">
        <f>buff!#REF!</f>
        <v>#REF!</v>
      </c>
      <c r="J72" t="e">
        <f>buff!#REF!</f>
        <v>#REF!</v>
      </c>
      <c r="K72" t="e">
        <f>buff!#REF!</f>
        <v>#REF!</v>
      </c>
      <c r="L72" t="e">
        <f>buff!#REF!</f>
        <v>#REF!</v>
      </c>
      <c r="M72" t="e">
        <f>buff!#REF!</f>
        <v>#REF!</v>
      </c>
      <c r="N72" t="e">
        <f>buff!#REF!</f>
        <v>#REF!</v>
      </c>
      <c r="O72" t="e">
        <f>buff!#REF!</f>
        <v>#REF!</v>
      </c>
      <c r="P72" t="e">
        <f>buff!#REF!</f>
        <v>#REF!</v>
      </c>
      <c r="Q72" t="e">
        <f>buff!#REF!</f>
        <v>#REF!</v>
      </c>
      <c r="R72" t="e">
        <f>buff!#REF!</f>
        <v>#REF!</v>
      </c>
      <c r="S72" t="e">
        <f>buff!#REF!</f>
        <v>#REF!</v>
      </c>
      <c r="T72" t="e">
        <f>buff!#REF!</f>
        <v>#REF!</v>
      </c>
      <c r="U72" t="e">
        <f>buff!#REF!</f>
        <v>#REF!</v>
      </c>
    </row>
    <row r="73" spans="1:21" x14ac:dyDescent="0.15">
      <c r="A73" t="e">
        <f>buff!#REF!</f>
        <v>#REF!</v>
      </c>
      <c r="B73" t="e">
        <f>buff!#REF!</f>
        <v>#REF!</v>
      </c>
      <c r="C73" t="e">
        <f>buff!#REF!</f>
        <v>#REF!</v>
      </c>
      <c r="D73" t="e">
        <f>VLOOKUP(buff!#REF!,对应表!V:W,2,FALSE)</f>
        <v>#REF!</v>
      </c>
      <c r="E73" t="e">
        <f>buff!#REF!</f>
        <v>#REF!</v>
      </c>
      <c r="F73" t="e">
        <f>buff!#REF!</f>
        <v>#REF!</v>
      </c>
      <c r="G73" t="e">
        <f>buff!#REF!</f>
        <v>#REF!</v>
      </c>
      <c r="H73" t="e">
        <f>buff!#REF!</f>
        <v>#REF!</v>
      </c>
      <c r="I73" t="e">
        <f>buff!#REF!</f>
        <v>#REF!</v>
      </c>
      <c r="J73" t="e">
        <f>buff!#REF!</f>
        <v>#REF!</v>
      </c>
      <c r="K73" t="e">
        <f>buff!#REF!</f>
        <v>#REF!</v>
      </c>
      <c r="L73" t="e">
        <f>buff!#REF!</f>
        <v>#REF!</v>
      </c>
      <c r="M73" t="e">
        <f>buff!#REF!</f>
        <v>#REF!</v>
      </c>
      <c r="N73" t="e">
        <f>buff!#REF!</f>
        <v>#REF!</v>
      </c>
      <c r="O73" t="e">
        <f>buff!#REF!</f>
        <v>#REF!</v>
      </c>
      <c r="P73" t="e">
        <f>buff!#REF!</f>
        <v>#REF!</v>
      </c>
      <c r="Q73" t="e">
        <f>buff!#REF!</f>
        <v>#REF!</v>
      </c>
      <c r="R73" t="e">
        <f>buff!#REF!</f>
        <v>#REF!</v>
      </c>
      <c r="S73" t="e">
        <f>buff!#REF!</f>
        <v>#REF!</v>
      </c>
      <c r="T73" t="e">
        <f>buff!#REF!</f>
        <v>#REF!</v>
      </c>
      <c r="U73" t="e">
        <f>buff!#REF!</f>
        <v>#REF!</v>
      </c>
    </row>
    <row r="74" spans="1:21" x14ac:dyDescent="0.15">
      <c r="A74" t="e">
        <f>buff!#REF!</f>
        <v>#REF!</v>
      </c>
      <c r="B74" t="e">
        <f>buff!#REF!</f>
        <v>#REF!</v>
      </c>
      <c r="C74" t="e">
        <f>buff!#REF!</f>
        <v>#REF!</v>
      </c>
      <c r="D74" t="e">
        <f>VLOOKUP(buff!#REF!,对应表!V:W,2,FALSE)</f>
        <v>#REF!</v>
      </c>
      <c r="E74" t="e">
        <f>buff!#REF!</f>
        <v>#REF!</v>
      </c>
      <c r="F74" t="e">
        <f>buff!#REF!</f>
        <v>#REF!</v>
      </c>
      <c r="G74" t="e">
        <f>buff!#REF!</f>
        <v>#REF!</v>
      </c>
      <c r="H74" t="e">
        <f>buff!#REF!</f>
        <v>#REF!</v>
      </c>
      <c r="I74" t="e">
        <f>buff!#REF!</f>
        <v>#REF!</v>
      </c>
      <c r="J74" t="e">
        <f>buff!#REF!</f>
        <v>#REF!</v>
      </c>
      <c r="K74" t="e">
        <f>buff!#REF!</f>
        <v>#REF!</v>
      </c>
      <c r="L74" t="e">
        <f>buff!#REF!</f>
        <v>#REF!</v>
      </c>
      <c r="M74" t="e">
        <f>buff!#REF!</f>
        <v>#REF!</v>
      </c>
      <c r="N74" t="e">
        <f>buff!#REF!</f>
        <v>#REF!</v>
      </c>
      <c r="O74" t="e">
        <f>buff!#REF!</f>
        <v>#REF!</v>
      </c>
      <c r="P74" t="e">
        <f>buff!#REF!</f>
        <v>#REF!</v>
      </c>
      <c r="Q74" t="e">
        <f>buff!#REF!</f>
        <v>#REF!</v>
      </c>
      <c r="R74" t="e">
        <f>buff!#REF!</f>
        <v>#REF!</v>
      </c>
      <c r="S74" t="e">
        <f>buff!#REF!</f>
        <v>#REF!</v>
      </c>
      <c r="T74" t="e">
        <f>buff!#REF!</f>
        <v>#REF!</v>
      </c>
      <c r="U74" t="e">
        <f>buff!#REF!</f>
        <v>#REF!</v>
      </c>
    </row>
    <row r="75" spans="1:21" x14ac:dyDescent="0.15">
      <c r="A75" t="e">
        <f>buff!#REF!</f>
        <v>#REF!</v>
      </c>
      <c r="B75" t="e">
        <f>buff!#REF!</f>
        <v>#REF!</v>
      </c>
      <c r="C75" t="e">
        <f>buff!#REF!</f>
        <v>#REF!</v>
      </c>
      <c r="D75" t="e">
        <f>VLOOKUP(buff!#REF!,对应表!V:W,2,FALSE)</f>
        <v>#REF!</v>
      </c>
      <c r="E75" t="e">
        <f>buff!#REF!</f>
        <v>#REF!</v>
      </c>
      <c r="F75" t="e">
        <f>buff!#REF!</f>
        <v>#REF!</v>
      </c>
      <c r="G75" t="e">
        <f>buff!#REF!</f>
        <v>#REF!</v>
      </c>
      <c r="H75" t="e">
        <f>buff!#REF!</f>
        <v>#REF!</v>
      </c>
      <c r="I75" t="e">
        <f>buff!#REF!</f>
        <v>#REF!</v>
      </c>
      <c r="J75" t="e">
        <f>buff!#REF!</f>
        <v>#REF!</v>
      </c>
      <c r="K75" t="e">
        <f>buff!#REF!</f>
        <v>#REF!</v>
      </c>
      <c r="L75" t="e">
        <f>buff!#REF!</f>
        <v>#REF!</v>
      </c>
      <c r="M75" t="e">
        <f>buff!#REF!</f>
        <v>#REF!</v>
      </c>
      <c r="N75" t="e">
        <f>buff!#REF!</f>
        <v>#REF!</v>
      </c>
      <c r="O75" t="e">
        <f>buff!#REF!</f>
        <v>#REF!</v>
      </c>
      <c r="P75" t="e">
        <f>buff!#REF!</f>
        <v>#REF!</v>
      </c>
      <c r="Q75" t="e">
        <f>buff!#REF!</f>
        <v>#REF!</v>
      </c>
      <c r="R75" t="e">
        <f>buff!#REF!</f>
        <v>#REF!</v>
      </c>
      <c r="S75" t="e">
        <f>buff!#REF!</f>
        <v>#REF!</v>
      </c>
      <c r="T75" t="e">
        <f>buff!#REF!</f>
        <v>#REF!</v>
      </c>
      <c r="U75" t="e">
        <f>buff!#REF!</f>
        <v>#REF!</v>
      </c>
    </row>
    <row r="76" spans="1:21" x14ac:dyDescent="0.15">
      <c r="A76" t="e">
        <f>buff!#REF!</f>
        <v>#REF!</v>
      </c>
      <c r="B76" t="e">
        <f>buff!#REF!</f>
        <v>#REF!</v>
      </c>
      <c r="C76" t="e">
        <f>buff!#REF!</f>
        <v>#REF!</v>
      </c>
      <c r="D76" t="e">
        <f>VLOOKUP(buff!#REF!,对应表!V:W,2,FALSE)</f>
        <v>#REF!</v>
      </c>
      <c r="E76" t="e">
        <f>buff!#REF!</f>
        <v>#REF!</v>
      </c>
      <c r="F76" t="e">
        <f>buff!#REF!</f>
        <v>#REF!</v>
      </c>
      <c r="G76" t="e">
        <f>buff!#REF!</f>
        <v>#REF!</v>
      </c>
      <c r="H76" t="e">
        <f>buff!#REF!</f>
        <v>#REF!</v>
      </c>
      <c r="I76" t="e">
        <f>buff!#REF!</f>
        <v>#REF!</v>
      </c>
      <c r="J76" t="e">
        <f>buff!#REF!</f>
        <v>#REF!</v>
      </c>
      <c r="K76" t="e">
        <f>buff!#REF!</f>
        <v>#REF!</v>
      </c>
      <c r="L76" t="e">
        <f>buff!#REF!</f>
        <v>#REF!</v>
      </c>
      <c r="M76" t="e">
        <f>buff!#REF!</f>
        <v>#REF!</v>
      </c>
      <c r="N76" t="e">
        <f>buff!#REF!</f>
        <v>#REF!</v>
      </c>
      <c r="O76" t="e">
        <f>buff!#REF!</f>
        <v>#REF!</v>
      </c>
      <c r="P76" t="e">
        <f>buff!#REF!</f>
        <v>#REF!</v>
      </c>
      <c r="Q76" t="e">
        <f>buff!#REF!</f>
        <v>#REF!</v>
      </c>
      <c r="R76" t="e">
        <f>buff!#REF!</f>
        <v>#REF!</v>
      </c>
      <c r="S76" t="e">
        <f>buff!#REF!</f>
        <v>#REF!</v>
      </c>
      <c r="T76" t="e">
        <f>buff!#REF!</f>
        <v>#REF!</v>
      </c>
      <c r="U76" t="e">
        <f>buff!#REF!</f>
        <v>#REF!</v>
      </c>
    </row>
    <row r="77" spans="1:21" x14ac:dyDescent="0.15">
      <c r="A77" t="e">
        <f>buff!#REF!</f>
        <v>#REF!</v>
      </c>
      <c r="B77" t="e">
        <f>buff!#REF!</f>
        <v>#REF!</v>
      </c>
      <c r="C77" t="e">
        <f>buff!#REF!</f>
        <v>#REF!</v>
      </c>
      <c r="D77" t="e">
        <f>VLOOKUP(buff!#REF!,对应表!V:W,2,FALSE)</f>
        <v>#REF!</v>
      </c>
      <c r="E77" t="e">
        <f>buff!#REF!</f>
        <v>#REF!</v>
      </c>
      <c r="F77" t="e">
        <f>buff!#REF!</f>
        <v>#REF!</v>
      </c>
      <c r="G77" t="e">
        <f>buff!#REF!</f>
        <v>#REF!</v>
      </c>
      <c r="H77" t="e">
        <f>buff!#REF!</f>
        <v>#REF!</v>
      </c>
      <c r="I77" t="e">
        <f>buff!#REF!</f>
        <v>#REF!</v>
      </c>
      <c r="J77" t="e">
        <f>buff!#REF!</f>
        <v>#REF!</v>
      </c>
      <c r="K77" t="e">
        <f>buff!#REF!</f>
        <v>#REF!</v>
      </c>
      <c r="L77" t="e">
        <f>buff!#REF!</f>
        <v>#REF!</v>
      </c>
      <c r="M77" t="e">
        <f>buff!#REF!</f>
        <v>#REF!</v>
      </c>
      <c r="N77" t="e">
        <f>buff!#REF!</f>
        <v>#REF!</v>
      </c>
      <c r="O77" t="e">
        <f>buff!#REF!</f>
        <v>#REF!</v>
      </c>
      <c r="P77" t="e">
        <f>buff!#REF!</f>
        <v>#REF!</v>
      </c>
      <c r="Q77" t="e">
        <f>buff!#REF!</f>
        <v>#REF!</v>
      </c>
      <c r="R77" t="e">
        <f>buff!#REF!</f>
        <v>#REF!</v>
      </c>
      <c r="S77" t="e">
        <f>buff!#REF!</f>
        <v>#REF!</v>
      </c>
      <c r="T77" t="e">
        <f>buff!#REF!</f>
        <v>#REF!</v>
      </c>
      <c r="U77" t="e">
        <f>buff!#REF!</f>
        <v>#REF!</v>
      </c>
    </row>
    <row r="78" spans="1:21" x14ac:dyDescent="0.15">
      <c r="A78" t="e">
        <f>buff!#REF!</f>
        <v>#REF!</v>
      </c>
      <c r="B78" t="e">
        <f>buff!#REF!</f>
        <v>#REF!</v>
      </c>
      <c r="C78" t="e">
        <f>buff!#REF!</f>
        <v>#REF!</v>
      </c>
      <c r="D78" t="e">
        <f>VLOOKUP(buff!#REF!,对应表!V:W,2,FALSE)</f>
        <v>#REF!</v>
      </c>
      <c r="E78" t="e">
        <f>buff!#REF!</f>
        <v>#REF!</v>
      </c>
      <c r="F78" t="e">
        <f>buff!#REF!</f>
        <v>#REF!</v>
      </c>
      <c r="G78" t="e">
        <f>buff!#REF!</f>
        <v>#REF!</v>
      </c>
      <c r="H78" t="e">
        <f>buff!#REF!</f>
        <v>#REF!</v>
      </c>
      <c r="I78" t="e">
        <f>buff!#REF!</f>
        <v>#REF!</v>
      </c>
      <c r="J78" t="e">
        <f>buff!#REF!</f>
        <v>#REF!</v>
      </c>
      <c r="K78" t="e">
        <f>buff!#REF!</f>
        <v>#REF!</v>
      </c>
      <c r="L78" t="e">
        <f>buff!#REF!</f>
        <v>#REF!</v>
      </c>
      <c r="M78" t="e">
        <f>buff!#REF!</f>
        <v>#REF!</v>
      </c>
      <c r="N78" t="e">
        <f>buff!#REF!</f>
        <v>#REF!</v>
      </c>
      <c r="O78" t="e">
        <f>buff!#REF!</f>
        <v>#REF!</v>
      </c>
      <c r="P78" t="e">
        <f>buff!#REF!</f>
        <v>#REF!</v>
      </c>
      <c r="Q78" t="e">
        <f>buff!#REF!</f>
        <v>#REF!</v>
      </c>
      <c r="R78" t="e">
        <f>buff!#REF!</f>
        <v>#REF!</v>
      </c>
      <c r="S78" t="e">
        <f>buff!#REF!</f>
        <v>#REF!</v>
      </c>
      <c r="T78" t="e">
        <f>buff!#REF!</f>
        <v>#REF!</v>
      </c>
      <c r="U78" t="e">
        <f>buff!#REF!</f>
        <v>#REF!</v>
      </c>
    </row>
    <row r="79" spans="1:21" x14ac:dyDescent="0.15">
      <c r="A79" t="e">
        <f>buff!#REF!</f>
        <v>#REF!</v>
      </c>
      <c r="B79" t="e">
        <f>buff!#REF!</f>
        <v>#REF!</v>
      </c>
      <c r="C79" t="e">
        <f>buff!#REF!</f>
        <v>#REF!</v>
      </c>
      <c r="D79" t="e">
        <f>VLOOKUP(buff!#REF!,对应表!V:W,2,FALSE)</f>
        <v>#REF!</v>
      </c>
      <c r="E79" t="e">
        <f>buff!#REF!</f>
        <v>#REF!</v>
      </c>
      <c r="F79" t="e">
        <f>buff!#REF!</f>
        <v>#REF!</v>
      </c>
      <c r="G79" t="e">
        <f>buff!#REF!</f>
        <v>#REF!</v>
      </c>
      <c r="H79" t="e">
        <f>buff!#REF!</f>
        <v>#REF!</v>
      </c>
      <c r="I79" t="e">
        <f>buff!#REF!</f>
        <v>#REF!</v>
      </c>
      <c r="J79" t="e">
        <f>buff!#REF!</f>
        <v>#REF!</v>
      </c>
      <c r="K79" t="e">
        <f>buff!#REF!</f>
        <v>#REF!</v>
      </c>
      <c r="L79" t="e">
        <f>buff!#REF!</f>
        <v>#REF!</v>
      </c>
      <c r="M79" t="e">
        <f>buff!#REF!</f>
        <v>#REF!</v>
      </c>
      <c r="N79" t="e">
        <f>buff!#REF!</f>
        <v>#REF!</v>
      </c>
      <c r="O79" t="e">
        <f>buff!#REF!</f>
        <v>#REF!</v>
      </c>
      <c r="P79" t="e">
        <f>buff!#REF!</f>
        <v>#REF!</v>
      </c>
      <c r="Q79" t="e">
        <f>buff!#REF!</f>
        <v>#REF!</v>
      </c>
      <c r="R79" t="e">
        <f>buff!#REF!</f>
        <v>#REF!</v>
      </c>
      <c r="S79" t="e">
        <f>buff!#REF!</f>
        <v>#REF!</v>
      </c>
      <c r="T79" t="e">
        <f>buff!#REF!</f>
        <v>#REF!</v>
      </c>
      <c r="U79" t="e">
        <f>buff!#REF!</f>
        <v>#REF!</v>
      </c>
    </row>
    <row r="80" spans="1:21" x14ac:dyDescent="0.15">
      <c r="A80" t="e">
        <f>buff!#REF!</f>
        <v>#REF!</v>
      </c>
      <c r="B80" t="e">
        <f>buff!#REF!</f>
        <v>#REF!</v>
      </c>
      <c r="C80" t="e">
        <f>buff!#REF!</f>
        <v>#REF!</v>
      </c>
      <c r="D80" t="e">
        <f>VLOOKUP(buff!#REF!,对应表!V:W,2,FALSE)</f>
        <v>#REF!</v>
      </c>
      <c r="E80" t="e">
        <f>buff!#REF!</f>
        <v>#REF!</v>
      </c>
      <c r="F80" t="e">
        <f>buff!#REF!</f>
        <v>#REF!</v>
      </c>
      <c r="G80" t="e">
        <f>buff!#REF!</f>
        <v>#REF!</v>
      </c>
      <c r="H80" t="e">
        <f>buff!#REF!</f>
        <v>#REF!</v>
      </c>
      <c r="I80" t="e">
        <f>buff!#REF!</f>
        <v>#REF!</v>
      </c>
      <c r="J80" t="e">
        <f>buff!#REF!</f>
        <v>#REF!</v>
      </c>
      <c r="K80" t="e">
        <f>buff!#REF!</f>
        <v>#REF!</v>
      </c>
      <c r="L80" t="e">
        <f>buff!#REF!</f>
        <v>#REF!</v>
      </c>
      <c r="M80" t="e">
        <f>buff!#REF!</f>
        <v>#REF!</v>
      </c>
      <c r="N80" t="e">
        <f>buff!#REF!</f>
        <v>#REF!</v>
      </c>
      <c r="O80" t="e">
        <f>buff!#REF!</f>
        <v>#REF!</v>
      </c>
      <c r="P80" t="e">
        <f>buff!#REF!</f>
        <v>#REF!</v>
      </c>
      <c r="Q80" t="e">
        <f>buff!#REF!</f>
        <v>#REF!</v>
      </c>
      <c r="R80" t="e">
        <f>buff!#REF!</f>
        <v>#REF!</v>
      </c>
      <c r="S80" t="e">
        <f>buff!#REF!</f>
        <v>#REF!</v>
      </c>
      <c r="T80" t="e">
        <f>buff!#REF!</f>
        <v>#REF!</v>
      </c>
      <c r="U80" t="e">
        <f>buff!#REF!</f>
        <v>#REF!</v>
      </c>
    </row>
    <row r="81" spans="1:21" x14ac:dyDescent="0.15">
      <c r="A81" t="e">
        <f>buff!#REF!</f>
        <v>#REF!</v>
      </c>
      <c r="B81" t="e">
        <f>buff!#REF!</f>
        <v>#REF!</v>
      </c>
      <c r="C81" t="e">
        <f>buff!#REF!</f>
        <v>#REF!</v>
      </c>
      <c r="D81" t="e">
        <f>VLOOKUP(buff!#REF!,对应表!V:W,2,FALSE)</f>
        <v>#REF!</v>
      </c>
      <c r="E81" t="e">
        <f>buff!#REF!</f>
        <v>#REF!</v>
      </c>
      <c r="F81" t="e">
        <f>buff!#REF!</f>
        <v>#REF!</v>
      </c>
      <c r="G81" t="e">
        <f>buff!#REF!</f>
        <v>#REF!</v>
      </c>
      <c r="H81" t="e">
        <f>buff!#REF!</f>
        <v>#REF!</v>
      </c>
      <c r="I81" t="e">
        <f>buff!#REF!</f>
        <v>#REF!</v>
      </c>
      <c r="J81" t="e">
        <f>buff!#REF!</f>
        <v>#REF!</v>
      </c>
      <c r="K81" t="e">
        <f>buff!#REF!</f>
        <v>#REF!</v>
      </c>
      <c r="L81" t="e">
        <f>buff!#REF!</f>
        <v>#REF!</v>
      </c>
      <c r="M81" t="e">
        <f>buff!#REF!</f>
        <v>#REF!</v>
      </c>
      <c r="N81" t="e">
        <f>buff!#REF!</f>
        <v>#REF!</v>
      </c>
      <c r="O81" t="e">
        <f>buff!#REF!</f>
        <v>#REF!</v>
      </c>
      <c r="P81" t="e">
        <f>buff!#REF!</f>
        <v>#REF!</v>
      </c>
      <c r="Q81" t="e">
        <f>buff!#REF!</f>
        <v>#REF!</v>
      </c>
      <c r="R81" t="e">
        <f>buff!#REF!</f>
        <v>#REF!</v>
      </c>
      <c r="S81" t="e">
        <f>buff!#REF!</f>
        <v>#REF!</v>
      </c>
      <c r="T81" t="e">
        <f>buff!#REF!</f>
        <v>#REF!</v>
      </c>
      <c r="U81" t="e">
        <f>buff!#REF!</f>
        <v>#REF!</v>
      </c>
    </row>
    <row r="82" spans="1:21" x14ac:dyDescent="0.15">
      <c r="A82" t="e">
        <f>buff!#REF!</f>
        <v>#REF!</v>
      </c>
      <c r="B82" t="e">
        <f>buff!#REF!</f>
        <v>#REF!</v>
      </c>
      <c r="C82" t="e">
        <f>buff!#REF!</f>
        <v>#REF!</v>
      </c>
      <c r="D82" t="e">
        <f>VLOOKUP(buff!#REF!,对应表!V:W,2,FALSE)</f>
        <v>#REF!</v>
      </c>
      <c r="E82" t="e">
        <f>buff!#REF!</f>
        <v>#REF!</v>
      </c>
      <c r="F82" t="e">
        <f>buff!#REF!</f>
        <v>#REF!</v>
      </c>
      <c r="G82" t="e">
        <f>buff!#REF!</f>
        <v>#REF!</v>
      </c>
      <c r="H82" t="e">
        <f>buff!#REF!</f>
        <v>#REF!</v>
      </c>
      <c r="I82" t="e">
        <f>buff!#REF!</f>
        <v>#REF!</v>
      </c>
      <c r="J82" t="e">
        <f>buff!#REF!</f>
        <v>#REF!</v>
      </c>
      <c r="K82" t="e">
        <f>buff!#REF!</f>
        <v>#REF!</v>
      </c>
      <c r="L82" t="e">
        <f>buff!#REF!</f>
        <v>#REF!</v>
      </c>
      <c r="M82" t="e">
        <f>buff!#REF!</f>
        <v>#REF!</v>
      </c>
      <c r="N82" t="e">
        <f>buff!#REF!</f>
        <v>#REF!</v>
      </c>
      <c r="O82" t="e">
        <f>buff!#REF!</f>
        <v>#REF!</v>
      </c>
      <c r="P82" t="e">
        <f>buff!#REF!</f>
        <v>#REF!</v>
      </c>
      <c r="Q82" t="e">
        <f>buff!#REF!</f>
        <v>#REF!</v>
      </c>
      <c r="R82" t="e">
        <f>buff!#REF!</f>
        <v>#REF!</v>
      </c>
      <c r="S82" t="e">
        <f>buff!#REF!</f>
        <v>#REF!</v>
      </c>
      <c r="T82" t="e">
        <f>buff!#REF!</f>
        <v>#REF!</v>
      </c>
      <c r="U82" t="e">
        <f>buff!#REF!</f>
        <v>#REF!</v>
      </c>
    </row>
    <row r="83" spans="1:21" x14ac:dyDescent="0.15">
      <c r="A83" t="e">
        <f>buff!#REF!</f>
        <v>#REF!</v>
      </c>
      <c r="B83" t="e">
        <f>buff!#REF!</f>
        <v>#REF!</v>
      </c>
      <c r="C83" t="e">
        <f>buff!#REF!</f>
        <v>#REF!</v>
      </c>
      <c r="D83" t="e">
        <f>VLOOKUP(buff!#REF!,对应表!V:W,2,FALSE)</f>
        <v>#REF!</v>
      </c>
      <c r="E83" t="e">
        <f>buff!#REF!</f>
        <v>#REF!</v>
      </c>
      <c r="F83" t="e">
        <f>buff!#REF!</f>
        <v>#REF!</v>
      </c>
      <c r="G83" t="e">
        <f>buff!#REF!</f>
        <v>#REF!</v>
      </c>
      <c r="H83" t="e">
        <f>buff!#REF!</f>
        <v>#REF!</v>
      </c>
      <c r="I83" t="e">
        <f>buff!#REF!</f>
        <v>#REF!</v>
      </c>
      <c r="J83" t="e">
        <f>buff!#REF!</f>
        <v>#REF!</v>
      </c>
      <c r="K83" t="e">
        <f>buff!#REF!</f>
        <v>#REF!</v>
      </c>
      <c r="L83" t="e">
        <f>buff!#REF!</f>
        <v>#REF!</v>
      </c>
      <c r="M83" t="e">
        <f>buff!#REF!</f>
        <v>#REF!</v>
      </c>
      <c r="N83" t="e">
        <f>buff!#REF!</f>
        <v>#REF!</v>
      </c>
      <c r="O83" t="e">
        <f>buff!#REF!</f>
        <v>#REF!</v>
      </c>
      <c r="P83" t="e">
        <f>buff!#REF!</f>
        <v>#REF!</v>
      </c>
      <c r="Q83" t="e">
        <f>buff!#REF!</f>
        <v>#REF!</v>
      </c>
      <c r="R83" t="e">
        <f>buff!#REF!</f>
        <v>#REF!</v>
      </c>
      <c r="S83" t="e">
        <f>buff!#REF!</f>
        <v>#REF!</v>
      </c>
      <c r="T83" t="e">
        <f>buff!#REF!</f>
        <v>#REF!</v>
      </c>
      <c r="U83" t="e">
        <f>buff!#REF!</f>
        <v>#REF!</v>
      </c>
    </row>
    <row r="84" spans="1:21" x14ac:dyDescent="0.15">
      <c r="A84" t="e">
        <f>buff!#REF!</f>
        <v>#REF!</v>
      </c>
      <c r="B84" t="e">
        <f>buff!#REF!</f>
        <v>#REF!</v>
      </c>
      <c r="C84" t="e">
        <f>buff!#REF!</f>
        <v>#REF!</v>
      </c>
      <c r="D84" t="e">
        <f>VLOOKUP(buff!#REF!,对应表!V:W,2,FALSE)</f>
        <v>#REF!</v>
      </c>
      <c r="E84" t="e">
        <f>buff!#REF!</f>
        <v>#REF!</v>
      </c>
      <c r="F84" t="e">
        <f>buff!#REF!</f>
        <v>#REF!</v>
      </c>
      <c r="G84" t="e">
        <f>buff!#REF!</f>
        <v>#REF!</v>
      </c>
      <c r="H84" t="e">
        <f>buff!#REF!</f>
        <v>#REF!</v>
      </c>
      <c r="I84" t="e">
        <f>buff!#REF!</f>
        <v>#REF!</v>
      </c>
      <c r="J84" t="e">
        <f>buff!#REF!</f>
        <v>#REF!</v>
      </c>
      <c r="K84" t="e">
        <f>buff!#REF!</f>
        <v>#REF!</v>
      </c>
      <c r="L84" t="e">
        <f>buff!#REF!</f>
        <v>#REF!</v>
      </c>
      <c r="M84" t="e">
        <f>buff!#REF!</f>
        <v>#REF!</v>
      </c>
      <c r="N84" t="e">
        <f>buff!#REF!</f>
        <v>#REF!</v>
      </c>
      <c r="O84" t="e">
        <f>buff!#REF!</f>
        <v>#REF!</v>
      </c>
      <c r="P84" t="e">
        <f>buff!#REF!</f>
        <v>#REF!</v>
      </c>
      <c r="Q84" t="e">
        <f>buff!#REF!</f>
        <v>#REF!</v>
      </c>
      <c r="R84" t="e">
        <f>buff!#REF!</f>
        <v>#REF!</v>
      </c>
      <c r="S84" t="e">
        <f>buff!#REF!</f>
        <v>#REF!</v>
      </c>
      <c r="T84" t="e">
        <f>buff!#REF!</f>
        <v>#REF!</v>
      </c>
      <c r="U84" t="e">
        <f>buff!#REF!</f>
        <v>#REF!</v>
      </c>
    </row>
    <row r="85" spans="1:21" x14ac:dyDescent="0.15">
      <c r="A85" t="e">
        <f>buff!#REF!</f>
        <v>#REF!</v>
      </c>
      <c r="B85" t="e">
        <f>buff!#REF!</f>
        <v>#REF!</v>
      </c>
      <c r="C85" t="e">
        <f>buff!#REF!</f>
        <v>#REF!</v>
      </c>
      <c r="D85" t="e">
        <f>VLOOKUP(buff!#REF!,对应表!V:W,2,FALSE)</f>
        <v>#REF!</v>
      </c>
      <c r="E85" t="e">
        <f>buff!#REF!</f>
        <v>#REF!</v>
      </c>
      <c r="F85" t="e">
        <f>buff!#REF!</f>
        <v>#REF!</v>
      </c>
      <c r="G85" t="e">
        <f>buff!#REF!</f>
        <v>#REF!</v>
      </c>
      <c r="H85" t="e">
        <f>buff!#REF!</f>
        <v>#REF!</v>
      </c>
      <c r="I85" t="e">
        <f>buff!#REF!</f>
        <v>#REF!</v>
      </c>
      <c r="J85" t="e">
        <f>buff!#REF!</f>
        <v>#REF!</v>
      </c>
      <c r="K85" t="e">
        <f>buff!#REF!</f>
        <v>#REF!</v>
      </c>
      <c r="L85" t="e">
        <f>buff!#REF!</f>
        <v>#REF!</v>
      </c>
      <c r="M85" t="e">
        <f>buff!#REF!</f>
        <v>#REF!</v>
      </c>
      <c r="N85" t="e">
        <f>buff!#REF!</f>
        <v>#REF!</v>
      </c>
      <c r="O85" t="e">
        <f>buff!#REF!</f>
        <v>#REF!</v>
      </c>
      <c r="P85" t="e">
        <f>buff!#REF!</f>
        <v>#REF!</v>
      </c>
      <c r="Q85" t="e">
        <f>buff!#REF!</f>
        <v>#REF!</v>
      </c>
      <c r="R85" t="e">
        <f>buff!#REF!</f>
        <v>#REF!</v>
      </c>
      <c r="S85" t="e">
        <f>buff!#REF!</f>
        <v>#REF!</v>
      </c>
      <c r="T85" t="e">
        <f>buff!#REF!</f>
        <v>#REF!</v>
      </c>
      <c r="U85" t="e">
        <f>buff!#REF!</f>
        <v>#REF!</v>
      </c>
    </row>
    <row r="86" spans="1:21" x14ac:dyDescent="0.15">
      <c r="A86" t="e">
        <f>buff!#REF!</f>
        <v>#REF!</v>
      </c>
      <c r="B86" t="e">
        <f>buff!#REF!</f>
        <v>#REF!</v>
      </c>
      <c r="C86" t="e">
        <f>buff!#REF!</f>
        <v>#REF!</v>
      </c>
      <c r="D86" t="e">
        <f>VLOOKUP(buff!#REF!,对应表!V:W,2,FALSE)</f>
        <v>#REF!</v>
      </c>
      <c r="E86" t="e">
        <f>buff!#REF!</f>
        <v>#REF!</v>
      </c>
      <c r="F86" t="e">
        <f>buff!#REF!</f>
        <v>#REF!</v>
      </c>
      <c r="G86" t="e">
        <f>buff!#REF!</f>
        <v>#REF!</v>
      </c>
      <c r="H86" t="e">
        <f>buff!#REF!</f>
        <v>#REF!</v>
      </c>
      <c r="I86" t="e">
        <f>buff!#REF!</f>
        <v>#REF!</v>
      </c>
      <c r="J86" t="e">
        <f>buff!#REF!</f>
        <v>#REF!</v>
      </c>
      <c r="K86" t="e">
        <f>buff!#REF!</f>
        <v>#REF!</v>
      </c>
      <c r="L86" t="e">
        <f>buff!#REF!</f>
        <v>#REF!</v>
      </c>
      <c r="M86" t="e">
        <f>buff!#REF!</f>
        <v>#REF!</v>
      </c>
      <c r="N86" t="e">
        <f>buff!#REF!</f>
        <v>#REF!</v>
      </c>
      <c r="O86" t="e">
        <f>buff!#REF!</f>
        <v>#REF!</v>
      </c>
      <c r="P86" t="e">
        <f>buff!#REF!</f>
        <v>#REF!</v>
      </c>
      <c r="Q86" t="e">
        <f>buff!#REF!</f>
        <v>#REF!</v>
      </c>
      <c r="R86" t="e">
        <f>buff!#REF!</f>
        <v>#REF!</v>
      </c>
      <c r="S86" t="e">
        <f>buff!#REF!</f>
        <v>#REF!</v>
      </c>
      <c r="T86" t="e">
        <f>buff!#REF!</f>
        <v>#REF!</v>
      </c>
      <c r="U86" t="e">
        <f>buff!#REF!</f>
        <v>#REF!</v>
      </c>
    </row>
    <row r="87" spans="1:21" x14ac:dyDescent="0.15">
      <c r="A87" t="e">
        <f>buff!#REF!</f>
        <v>#REF!</v>
      </c>
      <c r="B87" t="e">
        <f>buff!#REF!</f>
        <v>#REF!</v>
      </c>
      <c r="C87" t="e">
        <f>buff!#REF!</f>
        <v>#REF!</v>
      </c>
      <c r="D87" t="e">
        <f>VLOOKUP(buff!#REF!,对应表!V:W,2,FALSE)</f>
        <v>#REF!</v>
      </c>
      <c r="E87" t="e">
        <f>buff!#REF!</f>
        <v>#REF!</v>
      </c>
      <c r="F87" t="e">
        <f>buff!#REF!</f>
        <v>#REF!</v>
      </c>
      <c r="G87" t="e">
        <f>buff!#REF!</f>
        <v>#REF!</v>
      </c>
      <c r="H87" t="e">
        <f>buff!#REF!</f>
        <v>#REF!</v>
      </c>
      <c r="I87" t="e">
        <f>buff!#REF!</f>
        <v>#REF!</v>
      </c>
      <c r="J87" t="e">
        <f>buff!#REF!</f>
        <v>#REF!</v>
      </c>
      <c r="K87" t="e">
        <f>buff!#REF!</f>
        <v>#REF!</v>
      </c>
      <c r="L87" t="e">
        <f>buff!#REF!</f>
        <v>#REF!</v>
      </c>
      <c r="M87" t="e">
        <f>buff!#REF!</f>
        <v>#REF!</v>
      </c>
      <c r="N87" t="e">
        <f>buff!#REF!</f>
        <v>#REF!</v>
      </c>
      <c r="O87" t="e">
        <f>buff!#REF!</f>
        <v>#REF!</v>
      </c>
      <c r="P87" t="e">
        <f>buff!#REF!</f>
        <v>#REF!</v>
      </c>
      <c r="Q87" t="e">
        <f>buff!#REF!</f>
        <v>#REF!</v>
      </c>
      <c r="R87" t="e">
        <f>buff!#REF!</f>
        <v>#REF!</v>
      </c>
      <c r="S87" t="e">
        <f>buff!#REF!</f>
        <v>#REF!</v>
      </c>
      <c r="T87" t="e">
        <f>buff!#REF!</f>
        <v>#REF!</v>
      </c>
      <c r="U87" t="e">
        <f>buff!#REF!</f>
        <v>#REF!</v>
      </c>
    </row>
    <row r="88" spans="1:21" x14ac:dyDescent="0.15">
      <c r="A88" t="e">
        <f>buff!#REF!</f>
        <v>#REF!</v>
      </c>
      <c r="B88" t="e">
        <f>buff!#REF!</f>
        <v>#REF!</v>
      </c>
      <c r="C88" t="e">
        <f>buff!#REF!</f>
        <v>#REF!</v>
      </c>
      <c r="D88" t="e">
        <f>VLOOKUP(buff!#REF!,对应表!V:W,2,FALSE)</f>
        <v>#REF!</v>
      </c>
      <c r="E88" t="e">
        <f>buff!#REF!</f>
        <v>#REF!</v>
      </c>
      <c r="F88" t="e">
        <f>buff!#REF!</f>
        <v>#REF!</v>
      </c>
      <c r="G88" t="e">
        <f>buff!#REF!</f>
        <v>#REF!</v>
      </c>
      <c r="H88" t="e">
        <f>buff!#REF!</f>
        <v>#REF!</v>
      </c>
      <c r="I88" t="e">
        <f>buff!#REF!</f>
        <v>#REF!</v>
      </c>
      <c r="J88" t="e">
        <f>buff!#REF!</f>
        <v>#REF!</v>
      </c>
      <c r="K88" t="e">
        <f>buff!#REF!</f>
        <v>#REF!</v>
      </c>
      <c r="L88" t="e">
        <f>buff!#REF!</f>
        <v>#REF!</v>
      </c>
      <c r="M88" t="e">
        <f>buff!#REF!</f>
        <v>#REF!</v>
      </c>
      <c r="N88" t="e">
        <f>buff!#REF!</f>
        <v>#REF!</v>
      </c>
      <c r="O88" t="e">
        <f>buff!#REF!</f>
        <v>#REF!</v>
      </c>
      <c r="P88" t="e">
        <f>buff!#REF!</f>
        <v>#REF!</v>
      </c>
      <c r="Q88" t="e">
        <f>buff!#REF!</f>
        <v>#REF!</v>
      </c>
      <c r="R88" t="e">
        <f>buff!#REF!</f>
        <v>#REF!</v>
      </c>
      <c r="S88" t="e">
        <f>buff!#REF!</f>
        <v>#REF!</v>
      </c>
      <c r="T88" t="e">
        <f>buff!#REF!</f>
        <v>#REF!</v>
      </c>
      <c r="U88" t="e">
        <f>buff!#REF!</f>
        <v>#REF!</v>
      </c>
    </row>
    <row r="89" spans="1:21" x14ac:dyDescent="0.15">
      <c r="A89" t="e">
        <f>buff!#REF!</f>
        <v>#REF!</v>
      </c>
      <c r="B89" t="e">
        <f>buff!#REF!</f>
        <v>#REF!</v>
      </c>
      <c r="C89" t="e">
        <f>buff!#REF!</f>
        <v>#REF!</v>
      </c>
      <c r="D89" t="e">
        <f>VLOOKUP(buff!#REF!,对应表!V:W,2,FALSE)</f>
        <v>#REF!</v>
      </c>
      <c r="E89" t="e">
        <f>buff!#REF!</f>
        <v>#REF!</v>
      </c>
      <c r="F89" t="e">
        <f>buff!#REF!</f>
        <v>#REF!</v>
      </c>
      <c r="G89" t="e">
        <f>buff!#REF!</f>
        <v>#REF!</v>
      </c>
      <c r="H89" t="e">
        <f>buff!#REF!</f>
        <v>#REF!</v>
      </c>
      <c r="I89" t="e">
        <f>buff!#REF!</f>
        <v>#REF!</v>
      </c>
      <c r="J89" t="e">
        <f>buff!#REF!</f>
        <v>#REF!</v>
      </c>
      <c r="K89" t="e">
        <f>buff!#REF!</f>
        <v>#REF!</v>
      </c>
      <c r="L89" t="e">
        <f>buff!#REF!</f>
        <v>#REF!</v>
      </c>
      <c r="M89" t="e">
        <f>buff!#REF!</f>
        <v>#REF!</v>
      </c>
      <c r="N89" t="e">
        <f>buff!#REF!</f>
        <v>#REF!</v>
      </c>
      <c r="O89" t="e">
        <f>buff!#REF!</f>
        <v>#REF!</v>
      </c>
      <c r="P89" t="e">
        <f>buff!#REF!</f>
        <v>#REF!</v>
      </c>
      <c r="Q89" t="e">
        <f>buff!#REF!</f>
        <v>#REF!</v>
      </c>
      <c r="R89" t="e">
        <f>buff!#REF!</f>
        <v>#REF!</v>
      </c>
      <c r="S89" t="e">
        <f>buff!#REF!</f>
        <v>#REF!</v>
      </c>
      <c r="T89" t="e">
        <f>buff!#REF!</f>
        <v>#REF!</v>
      </c>
      <c r="U89" t="e">
        <f>buff!#REF!</f>
        <v>#REF!</v>
      </c>
    </row>
    <row r="90" spans="1:21" x14ac:dyDescent="0.15">
      <c r="A90">
        <f>buff!Q24</f>
        <v>300087</v>
      </c>
      <c r="B90" t="str">
        <f>buff!R24</f>
        <v>怪主动概率混乱0.3</v>
      </c>
      <c r="C90" t="str">
        <f>buff!S24</f>
        <v>怪主动概率混乱0.3</v>
      </c>
      <c r="D90">
        <f>VLOOKUP(buff!T24,对应表!V:W,2,FALSE)</f>
        <v>1</v>
      </c>
      <c r="E90">
        <f>buff!U24</f>
        <v>0</v>
      </c>
      <c r="F90">
        <f>buff!V24</f>
        <v>0</v>
      </c>
      <c r="G90">
        <f>buff!W24</f>
        <v>0</v>
      </c>
      <c r="H90">
        <f>buff!X24</f>
        <v>0</v>
      </c>
      <c r="I90" t="str">
        <f>buff!AI24</f>
        <v/>
      </c>
      <c r="J90">
        <f>buff!AJ24</f>
        <v>0</v>
      </c>
      <c r="K90">
        <f>buff!AK24</f>
        <v>1</v>
      </c>
      <c r="L90">
        <f>buff!AL24</f>
        <v>0</v>
      </c>
      <c r="M90">
        <f>buff!AM24</f>
        <v>0</v>
      </c>
      <c r="N90">
        <f>buff!AN24</f>
        <v>0</v>
      </c>
      <c r="O90">
        <f>buff!AO24</f>
        <v>0</v>
      </c>
      <c r="P90">
        <f>buff!AP24</f>
        <v>0</v>
      </c>
      <c r="Q90">
        <f>buff!AQ24</f>
        <v>0</v>
      </c>
      <c r="R90">
        <f>buff!AR24</f>
        <v>2</v>
      </c>
      <c r="S90">
        <f>buff!AS24</f>
        <v>0</v>
      </c>
      <c r="T90">
        <f>buff!AT24</f>
        <v>0</v>
      </c>
      <c r="U90" t="str">
        <f>buff!AZ24</f>
        <v/>
      </c>
    </row>
    <row r="91" spans="1:21" x14ac:dyDescent="0.15">
      <c r="A91">
        <f>buff!Q25</f>
        <v>300088</v>
      </c>
      <c r="B91" t="str">
        <f>buff!R25</f>
        <v>主动防御增加0.2</v>
      </c>
      <c r="C91" t="str">
        <f>buff!S25</f>
        <v>主动防御增加0.2</v>
      </c>
      <c r="D91">
        <f>VLOOKUP(buff!T25,对应表!V:W,2,FALSE)</f>
        <v>1</v>
      </c>
      <c r="E91">
        <f>buff!U25</f>
        <v>0</v>
      </c>
      <c r="F91">
        <f>buff!V25</f>
        <v>0</v>
      </c>
      <c r="G91">
        <f>buff!W25</f>
        <v>0</v>
      </c>
      <c r="H91">
        <f>buff!X25</f>
        <v>0</v>
      </c>
      <c r="I91" t="str">
        <f>buff!AI25</f>
        <v>DEF_P:20</v>
      </c>
      <c r="J91">
        <f>buff!AJ25</f>
        <v>0</v>
      </c>
      <c r="K91">
        <f>buff!AK25</f>
        <v>0</v>
      </c>
      <c r="L91">
        <f>buff!AL25</f>
        <v>0</v>
      </c>
      <c r="M91">
        <f>buff!AM25</f>
        <v>0</v>
      </c>
      <c r="N91">
        <f>buff!AN25</f>
        <v>0</v>
      </c>
      <c r="O91">
        <f>buff!AO25</f>
        <v>0</v>
      </c>
      <c r="P91">
        <f>buff!AP25</f>
        <v>0</v>
      </c>
      <c r="Q91">
        <f>buff!AQ25</f>
        <v>0</v>
      </c>
      <c r="R91">
        <f>buff!AR25</f>
        <v>3</v>
      </c>
      <c r="S91">
        <f>buff!AS25</f>
        <v>0</v>
      </c>
      <c r="T91">
        <f>buff!AT25</f>
        <v>0</v>
      </c>
      <c r="U91" t="str">
        <f>buff!AZ25</f>
        <v/>
      </c>
    </row>
    <row r="92" spans="1:21" x14ac:dyDescent="0.15">
      <c r="A92">
        <f>buff!Q26</f>
        <v>300089</v>
      </c>
      <c r="B92" t="str">
        <f>buff!R26</f>
        <v>主动攻击增加0.1</v>
      </c>
      <c r="C92" t="str">
        <f>buff!S26</f>
        <v>主动攻击增加0.1</v>
      </c>
      <c r="D92">
        <f>VLOOKUP(buff!T26,对应表!V:W,2,FALSE)</f>
        <v>1</v>
      </c>
      <c r="E92">
        <f>buff!U26</f>
        <v>0</v>
      </c>
      <c r="F92">
        <f>buff!V26</f>
        <v>0</v>
      </c>
      <c r="G92">
        <f>buff!W26</f>
        <v>0</v>
      </c>
      <c r="H92">
        <f>buff!X26</f>
        <v>0</v>
      </c>
      <c r="I92" t="str">
        <f>buff!AI26</f>
        <v>ATK_P:10</v>
      </c>
      <c r="J92">
        <f>buff!AJ26</f>
        <v>0</v>
      </c>
      <c r="K92">
        <f>buff!AK26</f>
        <v>0</v>
      </c>
      <c r="L92">
        <f>buff!AL26</f>
        <v>0</v>
      </c>
      <c r="M92">
        <f>buff!AM26</f>
        <v>0</v>
      </c>
      <c r="N92">
        <f>buff!AN26</f>
        <v>0</v>
      </c>
      <c r="O92">
        <f>buff!AO26</f>
        <v>0</v>
      </c>
      <c r="P92">
        <f>buff!AP26</f>
        <v>0</v>
      </c>
      <c r="Q92">
        <f>buff!AQ26</f>
        <v>0</v>
      </c>
      <c r="R92">
        <f>buff!AR26</f>
        <v>3</v>
      </c>
      <c r="S92">
        <f>buff!AS26</f>
        <v>0</v>
      </c>
      <c r="T92">
        <f>buff!AT26</f>
        <v>0</v>
      </c>
      <c r="U92" t="str">
        <f>buff!AZ26</f>
        <v/>
      </c>
    </row>
    <row r="93" spans="1:21" x14ac:dyDescent="0.15">
      <c r="A93">
        <f>buff!Q27</f>
        <v>300090</v>
      </c>
      <c r="B93" t="str">
        <f>buff!R27</f>
        <v>主动攻击增加0.2</v>
      </c>
      <c r="C93" t="str">
        <f>buff!S27</f>
        <v>主动攻击增加0.2</v>
      </c>
      <c r="D93">
        <f>VLOOKUP(buff!T27,对应表!V:W,2,FALSE)</f>
        <v>1</v>
      </c>
      <c r="E93">
        <f>buff!U27</f>
        <v>0</v>
      </c>
      <c r="F93">
        <f>buff!V27</f>
        <v>0</v>
      </c>
      <c r="G93">
        <f>buff!W27</f>
        <v>0</v>
      </c>
      <c r="H93">
        <f>buff!X27</f>
        <v>0</v>
      </c>
      <c r="I93" t="str">
        <f>buff!AI27</f>
        <v>ATK_P:20</v>
      </c>
      <c r="J93">
        <f>buff!AJ27</f>
        <v>0</v>
      </c>
      <c r="K93">
        <f>buff!AK27</f>
        <v>0</v>
      </c>
      <c r="L93">
        <f>buff!AL27</f>
        <v>0</v>
      </c>
      <c r="M93">
        <f>buff!AM27</f>
        <v>0</v>
      </c>
      <c r="N93">
        <f>buff!AN27</f>
        <v>0</v>
      </c>
      <c r="O93">
        <f>buff!AO27</f>
        <v>0</v>
      </c>
      <c r="P93">
        <f>buff!AP27</f>
        <v>0</v>
      </c>
      <c r="Q93">
        <f>buff!AQ27</f>
        <v>0</v>
      </c>
      <c r="R93">
        <f>buff!AR27</f>
        <v>3</v>
      </c>
      <c r="S93">
        <f>buff!AS27</f>
        <v>0</v>
      </c>
      <c r="T93">
        <f>buff!AT27</f>
        <v>0</v>
      </c>
      <c r="U93" t="str">
        <f>buff!AZ27</f>
        <v/>
      </c>
    </row>
    <row r="94" spans="1:21" x14ac:dyDescent="0.15">
      <c r="A94">
        <f>buff!Q28</f>
        <v>300091</v>
      </c>
      <c r="B94" t="str">
        <f>buff!R28</f>
        <v>主动死亡回血</v>
      </c>
      <c r="C94" t="str">
        <f>buff!S28</f>
        <v>主动死亡回血</v>
      </c>
      <c r="D94">
        <f>VLOOKUP(buff!T28,对应表!V:W,2,FALSE)</f>
        <v>7</v>
      </c>
      <c r="E94">
        <f>buff!U28</f>
        <v>0</v>
      </c>
      <c r="F94">
        <f>buff!V28</f>
        <v>25</v>
      </c>
      <c r="G94">
        <f>buff!W28</f>
        <v>0</v>
      </c>
      <c r="H94">
        <f>buff!X28</f>
        <v>0</v>
      </c>
      <c r="I94" t="str">
        <f>buff!AI28</f>
        <v/>
      </c>
      <c r="J94">
        <f>buff!AJ28</f>
        <v>0</v>
      </c>
      <c r="K94">
        <f>buff!AK28</f>
        <v>0</v>
      </c>
      <c r="L94">
        <f>buff!AL28</f>
        <v>0</v>
      </c>
      <c r="M94">
        <f>buff!AM28</f>
        <v>0</v>
      </c>
      <c r="N94">
        <f>buff!AN28</f>
        <v>0</v>
      </c>
      <c r="O94">
        <f>buff!AO28</f>
        <v>0</v>
      </c>
      <c r="P94">
        <f>buff!AP28</f>
        <v>0</v>
      </c>
      <c r="Q94">
        <f>buff!AQ28</f>
        <v>0</v>
      </c>
      <c r="R94">
        <f>buff!AR28</f>
        <v>5</v>
      </c>
      <c r="S94">
        <f>buff!AS28</f>
        <v>0</v>
      </c>
      <c r="T94">
        <f>buff!AT28</f>
        <v>0</v>
      </c>
      <c r="U94" t="str">
        <f>buff!AZ28</f>
        <v/>
      </c>
    </row>
    <row r="95" spans="1:21" x14ac:dyDescent="0.15">
      <c r="A95">
        <f>buff!Q29</f>
        <v>300092</v>
      </c>
      <c r="B95" t="str">
        <f>buff!R29</f>
        <v>主动随机3体回血lv1</v>
      </c>
      <c r="C95" t="str">
        <f>buff!S29</f>
        <v>主动随机3体回血lv1</v>
      </c>
      <c r="D95">
        <f>VLOOKUP(buff!T29,对应表!V:W,2,FALSE)</f>
        <v>1</v>
      </c>
      <c r="E95" t="e">
        <f>buff!U29</f>
        <v>#N/A</v>
      </c>
      <c r="F95">
        <f>buff!V29</f>
        <v>0</v>
      </c>
      <c r="G95">
        <f>buff!W29</f>
        <v>0</v>
      </c>
      <c r="H95">
        <f>buff!X29</f>
        <v>0</v>
      </c>
      <c r="I95" t="str">
        <f>buff!AI29</f>
        <v/>
      </c>
      <c r="J95">
        <f>buff!AJ29</f>
        <v>0</v>
      </c>
      <c r="K95">
        <f>buff!AK29</f>
        <v>0</v>
      </c>
      <c r="L95">
        <f>buff!AL29</f>
        <v>0</v>
      </c>
      <c r="M95">
        <f>buff!AM29</f>
        <v>0</v>
      </c>
      <c r="N95">
        <f>buff!AN29</f>
        <v>0</v>
      </c>
      <c r="O95">
        <f>buff!AO29</f>
        <v>0</v>
      </c>
      <c r="P95">
        <f>buff!AP29</f>
        <v>0</v>
      </c>
      <c r="Q95">
        <f>buff!AQ29</f>
        <v>1</v>
      </c>
      <c r="R95">
        <f>buff!AR29</f>
        <v>0</v>
      </c>
      <c r="S95">
        <f>buff!AS29</f>
        <v>0</v>
      </c>
      <c r="T95">
        <f>buff!AT29</f>
        <v>0</v>
      </c>
      <c r="U95" t="str">
        <f>buff!AZ29</f>
        <v/>
      </c>
    </row>
    <row r="96" spans="1:21" x14ac:dyDescent="0.15">
      <c r="A96">
        <f>buff!Q30</f>
        <v>300093</v>
      </c>
      <c r="B96" t="str">
        <f>buff!R30</f>
        <v>主动随机3体回血lv2</v>
      </c>
      <c r="C96" t="str">
        <f>buff!S30</f>
        <v>主动随机3体回血lv2</v>
      </c>
      <c r="D96">
        <f>VLOOKUP(buff!T30,对应表!V:W,2,FALSE)</f>
        <v>1</v>
      </c>
      <c r="E96" t="e">
        <f>buff!U30</f>
        <v>#N/A</v>
      </c>
      <c r="F96">
        <f>buff!V30</f>
        <v>0</v>
      </c>
      <c r="G96">
        <f>buff!W30</f>
        <v>0</v>
      </c>
      <c r="H96">
        <f>buff!X30</f>
        <v>0</v>
      </c>
      <c r="I96" t="str">
        <f>buff!AI30</f>
        <v/>
      </c>
      <c r="J96">
        <f>buff!AJ30</f>
        <v>0</v>
      </c>
      <c r="K96">
        <f>buff!AK30</f>
        <v>0</v>
      </c>
      <c r="L96">
        <f>buff!AL30</f>
        <v>0</v>
      </c>
      <c r="M96">
        <f>buff!AM30</f>
        <v>0</v>
      </c>
      <c r="N96">
        <f>buff!AN30</f>
        <v>0</v>
      </c>
      <c r="O96">
        <f>buff!AO30</f>
        <v>0</v>
      </c>
      <c r="P96">
        <f>buff!AP30</f>
        <v>0</v>
      </c>
      <c r="Q96">
        <f>buff!AQ30</f>
        <v>1</v>
      </c>
      <c r="R96">
        <f>buff!AR30</f>
        <v>0</v>
      </c>
      <c r="S96">
        <f>buff!AS30</f>
        <v>0</v>
      </c>
      <c r="T96">
        <f>buff!AT30</f>
        <v>0</v>
      </c>
      <c r="U96" t="str">
        <f>buff!AZ30</f>
        <v/>
      </c>
    </row>
    <row r="97" spans="1:21" x14ac:dyDescent="0.15">
      <c r="A97">
        <f>buff!Q31</f>
        <v>300094</v>
      </c>
      <c r="B97" t="str">
        <f>buff!R31</f>
        <v>主动随机3体回血lv3</v>
      </c>
      <c r="C97" t="str">
        <f>buff!S31</f>
        <v>主动随机3体回血lv3</v>
      </c>
      <c r="D97">
        <f>VLOOKUP(buff!T31,对应表!V:W,2,FALSE)</f>
        <v>1</v>
      </c>
      <c r="E97" t="e">
        <f>buff!U31</f>
        <v>#N/A</v>
      </c>
      <c r="F97">
        <f>buff!V31</f>
        <v>0</v>
      </c>
      <c r="G97">
        <f>buff!W31</f>
        <v>0</v>
      </c>
      <c r="H97">
        <f>buff!X31</f>
        <v>0</v>
      </c>
      <c r="I97" t="str">
        <f>buff!AI31</f>
        <v/>
      </c>
      <c r="J97">
        <f>buff!AJ31</f>
        <v>0</v>
      </c>
      <c r="K97">
        <f>buff!AK31</f>
        <v>0</v>
      </c>
      <c r="L97">
        <f>buff!AL31</f>
        <v>0</v>
      </c>
      <c r="M97">
        <f>buff!AM31</f>
        <v>0</v>
      </c>
      <c r="N97">
        <f>buff!AN31</f>
        <v>0</v>
      </c>
      <c r="O97">
        <f>buff!AO31</f>
        <v>0</v>
      </c>
      <c r="P97">
        <f>buff!AP31</f>
        <v>0</v>
      </c>
      <c r="Q97">
        <f>buff!AQ31</f>
        <v>1</v>
      </c>
      <c r="R97">
        <f>buff!AR31</f>
        <v>0</v>
      </c>
      <c r="S97">
        <f>buff!AS31</f>
        <v>0</v>
      </c>
      <c r="T97">
        <f>buff!AT31</f>
        <v>0</v>
      </c>
      <c r="U97" t="str">
        <f>buff!AZ31</f>
        <v/>
      </c>
    </row>
    <row r="98" spans="1:21" x14ac:dyDescent="0.15">
      <c r="A98">
        <f>buff!Q32</f>
        <v>300095</v>
      </c>
      <c r="B98" t="str">
        <f>buff!R32</f>
        <v>主动随机3体回血lv4</v>
      </c>
      <c r="C98" t="str">
        <f>buff!S32</f>
        <v>主动随机3体回血lv4</v>
      </c>
      <c r="D98">
        <f>VLOOKUP(buff!T32,对应表!V:W,2,FALSE)</f>
        <v>1</v>
      </c>
      <c r="E98" t="e">
        <f>buff!U32</f>
        <v>#N/A</v>
      </c>
      <c r="F98">
        <f>buff!V32</f>
        <v>0</v>
      </c>
      <c r="G98">
        <f>buff!W32</f>
        <v>0</v>
      </c>
      <c r="H98">
        <f>buff!X32</f>
        <v>0</v>
      </c>
      <c r="I98" t="str">
        <f>buff!AI32</f>
        <v/>
      </c>
      <c r="J98">
        <f>buff!AJ32</f>
        <v>0</v>
      </c>
      <c r="K98">
        <f>buff!AK32</f>
        <v>0</v>
      </c>
      <c r="L98">
        <f>buff!AL32</f>
        <v>0</v>
      </c>
      <c r="M98">
        <f>buff!AM32</f>
        <v>0</v>
      </c>
      <c r="N98">
        <f>buff!AN32</f>
        <v>0</v>
      </c>
      <c r="O98">
        <f>buff!AO32</f>
        <v>0</v>
      </c>
      <c r="P98">
        <f>buff!AP32</f>
        <v>0</v>
      </c>
      <c r="Q98">
        <f>buff!AQ32</f>
        <v>1</v>
      </c>
      <c r="R98">
        <f>buff!AR32</f>
        <v>0</v>
      </c>
      <c r="S98">
        <f>buff!AS32</f>
        <v>0</v>
      </c>
      <c r="T98">
        <f>buff!AT32</f>
        <v>0</v>
      </c>
      <c r="U98" t="str">
        <f>buff!AZ32</f>
        <v/>
      </c>
    </row>
    <row r="99" spans="1:21" x14ac:dyDescent="0.15">
      <c r="A99">
        <f>buff!Q33</f>
        <v>300096</v>
      </c>
      <c r="B99" t="str">
        <f>buff!R33</f>
        <v>主动随机3体回血lv5</v>
      </c>
      <c r="C99" t="str">
        <f>buff!S33</f>
        <v>主动随机3体回血lv5</v>
      </c>
      <c r="D99">
        <f>VLOOKUP(buff!T33,对应表!V:W,2,FALSE)</f>
        <v>1</v>
      </c>
      <c r="E99" t="e">
        <f>buff!U33</f>
        <v>#N/A</v>
      </c>
      <c r="F99">
        <f>buff!V33</f>
        <v>0</v>
      </c>
      <c r="G99">
        <f>buff!W33</f>
        <v>0</v>
      </c>
      <c r="H99">
        <f>buff!X33</f>
        <v>0</v>
      </c>
      <c r="I99" t="str">
        <f>buff!AI33</f>
        <v/>
      </c>
      <c r="J99">
        <f>buff!AJ33</f>
        <v>0</v>
      </c>
      <c r="K99">
        <f>buff!AK33</f>
        <v>0</v>
      </c>
      <c r="L99">
        <f>buff!AL33</f>
        <v>0</v>
      </c>
      <c r="M99">
        <f>buff!AM33</f>
        <v>0</v>
      </c>
      <c r="N99">
        <f>buff!AN33</f>
        <v>0</v>
      </c>
      <c r="O99">
        <f>buff!AO33</f>
        <v>0</v>
      </c>
      <c r="P99">
        <f>buff!AP33</f>
        <v>0</v>
      </c>
      <c r="Q99">
        <f>buff!AQ33</f>
        <v>1</v>
      </c>
      <c r="R99">
        <f>buff!AR33</f>
        <v>0</v>
      </c>
      <c r="S99">
        <f>buff!AS33</f>
        <v>0</v>
      </c>
      <c r="T99">
        <f>buff!AT33</f>
        <v>0</v>
      </c>
      <c r="U99" t="str">
        <f>buff!AZ33</f>
        <v/>
      </c>
    </row>
    <row r="100" spans="1:21" x14ac:dyDescent="0.15">
      <c r="A100">
        <f>buff!Q34</f>
        <v>300097</v>
      </c>
      <c r="B100" t="str">
        <f>buff!R34</f>
        <v>主动随机3体回血lv6</v>
      </c>
      <c r="C100" t="str">
        <f>buff!S34</f>
        <v>主动随机3体回血lv6</v>
      </c>
      <c r="D100">
        <f>VLOOKUP(buff!T34,对应表!V:W,2,FALSE)</f>
        <v>1</v>
      </c>
      <c r="E100" t="e">
        <f>buff!U34</f>
        <v>#N/A</v>
      </c>
      <c r="F100">
        <f>buff!V34</f>
        <v>0</v>
      </c>
      <c r="G100">
        <f>buff!W34</f>
        <v>0</v>
      </c>
      <c r="H100">
        <f>buff!X34</f>
        <v>0</v>
      </c>
      <c r="I100" t="str">
        <f>buff!AI34</f>
        <v/>
      </c>
      <c r="J100">
        <f>buff!AJ34</f>
        <v>0</v>
      </c>
      <c r="K100">
        <f>buff!AK34</f>
        <v>0</v>
      </c>
      <c r="L100">
        <f>buff!AL34</f>
        <v>0</v>
      </c>
      <c r="M100">
        <f>buff!AM34</f>
        <v>0</v>
      </c>
      <c r="N100">
        <f>buff!AN34</f>
        <v>0</v>
      </c>
      <c r="O100">
        <f>buff!AO34</f>
        <v>0</v>
      </c>
      <c r="P100">
        <f>buff!AP34</f>
        <v>0</v>
      </c>
      <c r="Q100">
        <f>buff!AQ34</f>
        <v>1</v>
      </c>
      <c r="R100">
        <f>buff!AR34</f>
        <v>0</v>
      </c>
      <c r="S100">
        <f>buff!AS34</f>
        <v>0</v>
      </c>
      <c r="T100">
        <f>buff!AT34</f>
        <v>0</v>
      </c>
      <c r="U100" t="str">
        <f>buff!AZ34</f>
        <v/>
      </c>
    </row>
    <row r="101" spans="1:21" x14ac:dyDescent="0.15">
      <c r="A101">
        <f>buff!Q35</f>
        <v>300098</v>
      </c>
      <c r="B101" t="str">
        <f>buff!R35</f>
        <v>主动随机3体回血lv7</v>
      </c>
      <c r="C101" t="str">
        <f>buff!S35</f>
        <v>主动随机3体回血lv7</v>
      </c>
      <c r="D101">
        <f>VLOOKUP(buff!T35,对应表!V:W,2,FALSE)</f>
        <v>1</v>
      </c>
      <c r="E101" t="e">
        <f>buff!U35</f>
        <v>#N/A</v>
      </c>
      <c r="F101">
        <f>buff!V35</f>
        <v>0</v>
      </c>
      <c r="G101">
        <f>buff!W35</f>
        <v>0</v>
      </c>
      <c r="H101">
        <f>buff!X35</f>
        <v>0</v>
      </c>
      <c r="I101" t="str">
        <f>buff!AI35</f>
        <v/>
      </c>
      <c r="J101">
        <f>buff!AJ35</f>
        <v>0</v>
      </c>
      <c r="K101">
        <f>buff!AK35</f>
        <v>0</v>
      </c>
      <c r="L101">
        <f>buff!AL35</f>
        <v>0</v>
      </c>
      <c r="M101">
        <f>buff!AM35</f>
        <v>0</v>
      </c>
      <c r="N101">
        <f>buff!AN35</f>
        <v>0</v>
      </c>
      <c r="O101">
        <f>buff!AO35</f>
        <v>0</v>
      </c>
      <c r="P101">
        <f>buff!AP35</f>
        <v>0</v>
      </c>
      <c r="Q101">
        <f>buff!AQ35</f>
        <v>1</v>
      </c>
      <c r="R101">
        <f>buff!AR35</f>
        <v>0</v>
      </c>
      <c r="S101">
        <f>buff!AS35</f>
        <v>0</v>
      </c>
      <c r="T101">
        <f>buff!AT35</f>
        <v>0</v>
      </c>
      <c r="U101" t="str">
        <f>buff!AZ35</f>
        <v/>
      </c>
    </row>
    <row r="102" spans="1:21" x14ac:dyDescent="0.15">
      <c r="A102">
        <f>buff!Q36</f>
        <v>300099</v>
      </c>
      <c r="B102" t="str">
        <f>buff!R36</f>
        <v>主动随机3体回血lv8</v>
      </c>
      <c r="C102" t="str">
        <f>buff!S36</f>
        <v>主动随机3体回血lv8</v>
      </c>
      <c r="D102">
        <f>VLOOKUP(buff!T36,对应表!V:W,2,FALSE)</f>
        <v>1</v>
      </c>
      <c r="E102" t="e">
        <f>buff!U36</f>
        <v>#N/A</v>
      </c>
      <c r="F102">
        <f>buff!V36</f>
        <v>0</v>
      </c>
      <c r="G102">
        <f>buff!W36</f>
        <v>0</v>
      </c>
      <c r="H102">
        <f>buff!X36</f>
        <v>0</v>
      </c>
      <c r="I102" t="str">
        <f>buff!AI36</f>
        <v/>
      </c>
      <c r="J102">
        <f>buff!AJ36</f>
        <v>0</v>
      </c>
      <c r="K102">
        <f>buff!AK36</f>
        <v>0</v>
      </c>
      <c r="L102">
        <f>buff!AL36</f>
        <v>0</v>
      </c>
      <c r="M102">
        <f>buff!AM36</f>
        <v>0</v>
      </c>
      <c r="N102">
        <f>buff!AN36</f>
        <v>0</v>
      </c>
      <c r="O102">
        <f>buff!AO36</f>
        <v>0</v>
      </c>
      <c r="P102">
        <f>buff!AP36</f>
        <v>0</v>
      </c>
      <c r="Q102">
        <f>buff!AQ36</f>
        <v>1</v>
      </c>
      <c r="R102">
        <f>buff!AR36</f>
        <v>0</v>
      </c>
      <c r="S102">
        <f>buff!AS36</f>
        <v>0</v>
      </c>
      <c r="T102">
        <f>buff!AT36</f>
        <v>0</v>
      </c>
      <c r="U102" t="str">
        <f>buff!AZ36</f>
        <v/>
      </c>
    </row>
    <row r="103" spans="1:21" x14ac:dyDescent="0.15">
      <c r="A103">
        <f>buff!Q37</f>
        <v>300100</v>
      </c>
      <c r="B103" t="str">
        <f>buff!R37</f>
        <v>主动随机3体回血lv9</v>
      </c>
      <c r="C103" t="str">
        <f>buff!S37</f>
        <v>主动随机3体回血lv9</v>
      </c>
      <c r="D103">
        <f>VLOOKUP(buff!T37,对应表!V:W,2,FALSE)</f>
        <v>1</v>
      </c>
      <c r="E103" t="e">
        <f>buff!U37</f>
        <v>#N/A</v>
      </c>
      <c r="F103">
        <f>buff!V37</f>
        <v>0</v>
      </c>
      <c r="G103">
        <f>buff!W37</f>
        <v>0</v>
      </c>
      <c r="H103">
        <f>buff!X37</f>
        <v>0</v>
      </c>
      <c r="I103" t="str">
        <f>buff!AI37</f>
        <v/>
      </c>
      <c r="J103">
        <f>buff!AJ37</f>
        <v>0</v>
      </c>
      <c r="K103">
        <f>buff!AK37</f>
        <v>0</v>
      </c>
      <c r="L103">
        <f>buff!AL37</f>
        <v>0</v>
      </c>
      <c r="M103">
        <f>buff!AM37</f>
        <v>0</v>
      </c>
      <c r="N103">
        <f>buff!AN37</f>
        <v>0</v>
      </c>
      <c r="O103">
        <f>buff!AO37</f>
        <v>0</v>
      </c>
      <c r="P103">
        <f>buff!AP37</f>
        <v>0</v>
      </c>
      <c r="Q103">
        <f>buff!AQ37</f>
        <v>1</v>
      </c>
      <c r="R103">
        <f>buff!AR37</f>
        <v>0</v>
      </c>
      <c r="S103">
        <f>buff!AS37</f>
        <v>0</v>
      </c>
      <c r="T103">
        <f>buff!AT37</f>
        <v>0</v>
      </c>
      <c r="U103" t="str">
        <f>buff!AZ37</f>
        <v/>
      </c>
    </row>
    <row r="104" spans="1:21" x14ac:dyDescent="0.15">
      <c r="A104">
        <f>buff!Q38</f>
        <v>300101</v>
      </c>
      <c r="B104" t="str">
        <f>buff!R38</f>
        <v>主动随机3体回血lv10</v>
      </c>
      <c r="C104" t="str">
        <f>buff!S38</f>
        <v>主动随机3体回血lv10</v>
      </c>
      <c r="D104">
        <f>VLOOKUP(buff!T38,对应表!V:W,2,FALSE)</f>
        <v>1</v>
      </c>
      <c r="E104" t="e">
        <f>buff!U38</f>
        <v>#N/A</v>
      </c>
      <c r="F104">
        <f>buff!V38</f>
        <v>0</v>
      </c>
      <c r="G104">
        <f>buff!W38</f>
        <v>0</v>
      </c>
      <c r="H104">
        <f>buff!X38</f>
        <v>0</v>
      </c>
      <c r="I104" t="str">
        <f>buff!AI38</f>
        <v/>
      </c>
      <c r="J104">
        <f>buff!AJ38</f>
        <v>0</v>
      </c>
      <c r="K104">
        <f>buff!AK38</f>
        <v>0</v>
      </c>
      <c r="L104">
        <f>buff!AL38</f>
        <v>0</v>
      </c>
      <c r="M104">
        <f>buff!AM38</f>
        <v>0</v>
      </c>
      <c r="N104">
        <f>buff!AN38</f>
        <v>0</v>
      </c>
      <c r="O104">
        <f>buff!AO38</f>
        <v>0</v>
      </c>
      <c r="P104">
        <f>buff!AP38</f>
        <v>0</v>
      </c>
      <c r="Q104">
        <f>buff!AQ38</f>
        <v>1</v>
      </c>
      <c r="R104">
        <f>buff!AR38</f>
        <v>0</v>
      </c>
      <c r="S104">
        <f>buff!AS38</f>
        <v>0</v>
      </c>
      <c r="T104">
        <f>buff!AT38</f>
        <v>0</v>
      </c>
      <c r="U104" t="str">
        <f>buff!AZ38</f>
        <v/>
      </c>
    </row>
    <row r="105" spans="1:21" x14ac:dyDescent="0.15">
      <c r="A105">
        <f>buff!Q39</f>
        <v>300102</v>
      </c>
      <c r="B105" t="str">
        <f>buff!R39</f>
        <v>主动随机3体回血lv11</v>
      </c>
      <c r="C105" t="str">
        <f>buff!S39</f>
        <v>主动随机3体回血lv11</v>
      </c>
      <c r="D105">
        <f>VLOOKUP(buff!T39,对应表!V:W,2,FALSE)</f>
        <v>1</v>
      </c>
      <c r="E105" t="e">
        <f>buff!U39</f>
        <v>#N/A</v>
      </c>
      <c r="F105">
        <f>buff!V39</f>
        <v>0</v>
      </c>
      <c r="G105">
        <f>buff!W39</f>
        <v>0</v>
      </c>
      <c r="H105">
        <f>buff!X39</f>
        <v>0</v>
      </c>
      <c r="I105" t="str">
        <f>buff!AI39</f>
        <v/>
      </c>
      <c r="J105">
        <f>buff!AJ39</f>
        <v>0</v>
      </c>
      <c r="K105">
        <f>buff!AK39</f>
        <v>0</v>
      </c>
      <c r="L105">
        <f>buff!AL39</f>
        <v>0</v>
      </c>
      <c r="M105">
        <f>buff!AM39</f>
        <v>0</v>
      </c>
      <c r="N105">
        <f>buff!AN39</f>
        <v>0</v>
      </c>
      <c r="O105">
        <f>buff!AO39</f>
        <v>0</v>
      </c>
      <c r="P105">
        <f>buff!AP39</f>
        <v>0</v>
      </c>
      <c r="Q105">
        <f>buff!AQ39</f>
        <v>1</v>
      </c>
      <c r="R105">
        <f>buff!AR39</f>
        <v>0</v>
      </c>
      <c r="S105">
        <f>buff!AS39</f>
        <v>0</v>
      </c>
      <c r="T105">
        <f>buff!AT39</f>
        <v>0</v>
      </c>
      <c r="U105" t="str">
        <f>buff!AZ39</f>
        <v/>
      </c>
    </row>
    <row r="106" spans="1:21" x14ac:dyDescent="0.15">
      <c r="A106">
        <f>buff!Q40</f>
        <v>300103</v>
      </c>
      <c r="B106" t="str">
        <f>buff!R40</f>
        <v>主动随机3体回血lv12</v>
      </c>
      <c r="C106" t="str">
        <f>buff!S40</f>
        <v>主动随机3体回血lv12</v>
      </c>
      <c r="D106">
        <f>VLOOKUP(buff!T40,对应表!V:W,2,FALSE)</f>
        <v>1</v>
      </c>
      <c r="E106" t="e">
        <f>buff!U40</f>
        <v>#N/A</v>
      </c>
      <c r="F106">
        <f>buff!V40</f>
        <v>0</v>
      </c>
      <c r="G106">
        <f>buff!W40</f>
        <v>0</v>
      </c>
      <c r="H106">
        <f>buff!X40</f>
        <v>0</v>
      </c>
      <c r="I106" t="str">
        <f>buff!AI40</f>
        <v/>
      </c>
      <c r="J106">
        <f>buff!AJ40</f>
        <v>0</v>
      </c>
      <c r="K106">
        <f>buff!AK40</f>
        <v>0</v>
      </c>
      <c r="L106">
        <f>buff!AL40</f>
        <v>0</v>
      </c>
      <c r="M106">
        <f>buff!AM40</f>
        <v>0</v>
      </c>
      <c r="N106">
        <f>buff!AN40</f>
        <v>0</v>
      </c>
      <c r="O106">
        <f>buff!AO40</f>
        <v>0</v>
      </c>
      <c r="P106">
        <f>buff!AP40</f>
        <v>0</v>
      </c>
      <c r="Q106">
        <f>buff!AQ40</f>
        <v>1</v>
      </c>
      <c r="R106">
        <f>buff!AR40</f>
        <v>0</v>
      </c>
      <c r="S106">
        <f>buff!AS40</f>
        <v>0</v>
      </c>
      <c r="T106">
        <f>buff!AT40</f>
        <v>0</v>
      </c>
      <c r="U106" t="str">
        <f>buff!AZ40</f>
        <v/>
      </c>
    </row>
    <row r="107" spans="1:21" x14ac:dyDescent="0.15">
      <c r="A107">
        <f>buff!Q41</f>
        <v>300104</v>
      </c>
      <c r="B107" t="str">
        <f>buff!R41</f>
        <v>主动随机3体回血lv13</v>
      </c>
      <c r="C107" t="str">
        <f>buff!S41</f>
        <v>主动随机3体回血lv13</v>
      </c>
      <c r="D107">
        <f>VLOOKUP(buff!T41,对应表!V:W,2,FALSE)</f>
        <v>1</v>
      </c>
      <c r="E107" t="e">
        <f>buff!U41</f>
        <v>#N/A</v>
      </c>
      <c r="F107">
        <f>buff!V41</f>
        <v>0</v>
      </c>
      <c r="G107">
        <f>buff!W41</f>
        <v>0</v>
      </c>
      <c r="H107">
        <f>buff!X41</f>
        <v>0</v>
      </c>
      <c r="I107" t="str">
        <f>buff!AI41</f>
        <v/>
      </c>
      <c r="J107">
        <f>buff!AJ41</f>
        <v>0</v>
      </c>
      <c r="K107">
        <f>buff!AK41</f>
        <v>0</v>
      </c>
      <c r="L107">
        <f>buff!AL41</f>
        <v>0</v>
      </c>
      <c r="M107">
        <f>buff!AM41</f>
        <v>0</v>
      </c>
      <c r="N107">
        <f>buff!AN41</f>
        <v>0</v>
      </c>
      <c r="O107">
        <f>buff!AO41</f>
        <v>0</v>
      </c>
      <c r="P107">
        <f>buff!AP41</f>
        <v>0</v>
      </c>
      <c r="Q107">
        <f>buff!AQ41</f>
        <v>1</v>
      </c>
      <c r="R107">
        <f>buff!AR41</f>
        <v>0</v>
      </c>
      <c r="S107">
        <f>buff!AS41</f>
        <v>0</v>
      </c>
      <c r="T107">
        <f>buff!AT41</f>
        <v>0</v>
      </c>
      <c r="U107" t="str">
        <f>buff!AZ41</f>
        <v/>
      </c>
    </row>
    <row r="108" spans="1:21" x14ac:dyDescent="0.15">
      <c r="A108">
        <f>buff!Q42</f>
        <v>300105</v>
      </c>
      <c r="B108" t="str">
        <f>buff!R42</f>
        <v>主动随机3体回血lv14</v>
      </c>
      <c r="C108" t="str">
        <f>buff!S42</f>
        <v>主动随机3体回血lv14</v>
      </c>
      <c r="D108">
        <f>VLOOKUP(buff!T42,对应表!V:W,2,FALSE)</f>
        <v>1</v>
      </c>
      <c r="E108" t="e">
        <f>buff!U42</f>
        <v>#N/A</v>
      </c>
      <c r="F108">
        <f>buff!V42</f>
        <v>0</v>
      </c>
      <c r="G108">
        <f>buff!W42</f>
        <v>0</v>
      </c>
      <c r="H108">
        <f>buff!X42</f>
        <v>0</v>
      </c>
      <c r="I108" t="str">
        <f>buff!AI42</f>
        <v/>
      </c>
      <c r="J108">
        <f>buff!AJ42</f>
        <v>0</v>
      </c>
      <c r="K108">
        <f>buff!AK42</f>
        <v>0</v>
      </c>
      <c r="L108">
        <f>buff!AL42</f>
        <v>0</v>
      </c>
      <c r="M108">
        <f>buff!AM42</f>
        <v>0</v>
      </c>
      <c r="N108">
        <f>buff!AN42</f>
        <v>0</v>
      </c>
      <c r="O108">
        <f>buff!AO42</f>
        <v>0</v>
      </c>
      <c r="P108">
        <f>buff!AP42</f>
        <v>0</v>
      </c>
      <c r="Q108">
        <f>buff!AQ42</f>
        <v>1</v>
      </c>
      <c r="R108">
        <f>buff!AR42</f>
        <v>0</v>
      </c>
      <c r="S108">
        <f>buff!AS42</f>
        <v>0</v>
      </c>
      <c r="T108">
        <f>buff!AT42</f>
        <v>0</v>
      </c>
      <c r="U108" t="str">
        <f>buff!AZ42</f>
        <v/>
      </c>
    </row>
    <row r="109" spans="1:21" x14ac:dyDescent="0.15">
      <c r="A109">
        <f>buff!Q43</f>
        <v>300106</v>
      </c>
      <c r="B109" t="str">
        <f>buff!R43</f>
        <v>主动随机3体回血lv15</v>
      </c>
      <c r="C109" t="str">
        <f>buff!S43</f>
        <v>主动随机3体回血lv15</v>
      </c>
      <c r="D109">
        <f>VLOOKUP(buff!T43,对应表!V:W,2,FALSE)</f>
        <v>1</v>
      </c>
      <c r="E109" t="e">
        <f>buff!U43</f>
        <v>#N/A</v>
      </c>
      <c r="F109">
        <f>buff!V43</f>
        <v>0</v>
      </c>
      <c r="G109">
        <f>buff!W43</f>
        <v>0</v>
      </c>
      <c r="H109">
        <f>buff!X43</f>
        <v>0</v>
      </c>
      <c r="I109" t="str">
        <f>buff!AI43</f>
        <v/>
      </c>
      <c r="J109">
        <f>buff!AJ43</f>
        <v>0</v>
      </c>
      <c r="K109">
        <f>buff!AK43</f>
        <v>0</v>
      </c>
      <c r="L109">
        <f>buff!AL43</f>
        <v>0</v>
      </c>
      <c r="M109">
        <f>buff!AM43</f>
        <v>0</v>
      </c>
      <c r="N109">
        <f>buff!AN43</f>
        <v>0</v>
      </c>
      <c r="O109">
        <f>buff!AO43</f>
        <v>0</v>
      </c>
      <c r="P109">
        <f>buff!AP43</f>
        <v>0</v>
      </c>
      <c r="Q109">
        <f>buff!AQ43</f>
        <v>1</v>
      </c>
      <c r="R109">
        <f>buff!AR43</f>
        <v>0</v>
      </c>
      <c r="S109">
        <f>buff!AS43</f>
        <v>0</v>
      </c>
      <c r="T109">
        <f>buff!AT43</f>
        <v>0</v>
      </c>
      <c r="U109" t="str">
        <f>buff!AZ43</f>
        <v/>
      </c>
    </row>
    <row r="110" spans="1:21" x14ac:dyDescent="0.15">
      <c r="A110">
        <f>buff!Q44</f>
        <v>300107</v>
      </c>
      <c r="B110" t="str">
        <f>buff!R44</f>
        <v>主动随机3体回血lv16</v>
      </c>
      <c r="C110" t="str">
        <f>buff!S44</f>
        <v>主动随机3体回血lv16</v>
      </c>
      <c r="D110">
        <f>VLOOKUP(buff!T44,对应表!V:W,2,FALSE)</f>
        <v>1</v>
      </c>
      <c r="E110" t="e">
        <f>buff!U44</f>
        <v>#N/A</v>
      </c>
      <c r="F110">
        <f>buff!V44</f>
        <v>0</v>
      </c>
      <c r="G110">
        <f>buff!W44</f>
        <v>0</v>
      </c>
      <c r="H110">
        <f>buff!X44</f>
        <v>0</v>
      </c>
      <c r="I110" t="str">
        <f>buff!AI44</f>
        <v/>
      </c>
      <c r="J110">
        <f>buff!AJ44</f>
        <v>0</v>
      </c>
      <c r="K110">
        <f>buff!AK44</f>
        <v>0</v>
      </c>
      <c r="L110">
        <f>buff!AL44</f>
        <v>0</v>
      </c>
      <c r="M110">
        <f>buff!AM44</f>
        <v>0</v>
      </c>
      <c r="N110">
        <f>buff!AN44</f>
        <v>0</v>
      </c>
      <c r="O110">
        <f>buff!AO44</f>
        <v>0</v>
      </c>
      <c r="P110">
        <f>buff!AP44</f>
        <v>0</v>
      </c>
      <c r="Q110">
        <f>buff!AQ44</f>
        <v>1</v>
      </c>
      <c r="R110">
        <f>buff!AR44</f>
        <v>0</v>
      </c>
      <c r="S110">
        <f>buff!AS44</f>
        <v>0</v>
      </c>
      <c r="T110">
        <f>buff!AT44</f>
        <v>0</v>
      </c>
      <c r="U110" t="str">
        <f>buff!AZ44</f>
        <v/>
      </c>
    </row>
    <row r="111" spans="1:21" x14ac:dyDescent="0.15">
      <c r="A111">
        <f>buff!Q45</f>
        <v>300108</v>
      </c>
      <c r="B111" t="str">
        <f>buff!R45</f>
        <v>主动随机3体回血lv17</v>
      </c>
      <c r="C111" t="str">
        <f>buff!S45</f>
        <v>主动随机3体回血lv17</v>
      </c>
      <c r="D111">
        <f>VLOOKUP(buff!T45,对应表!V:W,2,FALSE)</f>
        <v>1</v>
      </c>
      <c r="E111" t="e">
        <f>buff!U45</f>
        <v>#N/A</v>
      </c>
      <c r="F111">
        <f>buff!V45</f>
        <v>0</v>
      </c>
      <c r="G111">
        <f>buff!W45</f>
        <v>0</v>
      </c>
      <c r="H111">
        <f>buff!X45</f>
        <v>0</v>
      </c>
      <c r="I111" t="str">
        <f>buff!AI45</f>
        <v/>
      </c>
      <c r="J111">
        <f>buff!AJ45</f>
        <v>0</v>
      </c>
      <c r="K111">
        <f>buff!AK45</f>
        <v>0</v>
      </c>
      <c r="L111">
        <f>buff!AL45</f>
        <v>0</v>
      </c>
      <c r="M111">
        <f>buff!AM45</f>
        <v>0</v>
      </c>
      <c r="N111">
        <f>buff!AN45</f>
        <v>0</v>
      </c>
      <c r="O111">
        <f>buff!AO45</f>
        <v>0</v>
      </c>
      <c r="P111">
        <f>buff!AP45</f>
        <v>0</v>
      </c>
      <c r="Q111">
        <f>buff!AQ45</f>
        <v>1</v>
      </c>
      <c r="R111">
        <f>buff!AR45</f>
        <v>0</v>
      </c>
      <c r="S111">
        <f>buff!AS45</f>
        <v>0</v>
      </c>
      <c r="T111">
        <f>buff!AT45</f>
        <v>0</v>
      </c>
      <c r="U111" t="str">
        <f>buff!AZ45</f>
        <v/>
      </c>
    </row>
    <row r="112" spans="1:21" x14ac:dyDescent="0.15">
      <c r="A112">
        <f>buff!Q46</f>
        <v>300109</v>
      </c>
      <c r="B112" t="str">
        <f>buff!R46</f>
        <v>主动随机3体回血lv18</v>
      </c>
      <c r="C112" t="str">
        <f>buff!S46</f>
        <v>主动随机3体回血lv18</v>
      </c>
      <c r="D112">
        <f>VLOOKUP(buff!T46,对应表!V:W,2,FALSE)</f>
        <v>1</v>
      </c>
      <c r="E112" t="e">
        <f>buff!U46</f>
        <v>#N/A</v>
      </c>
      <c r="F112">
        <f>buff!V46</f>
        <v>0</v>
      </c>
      <c r="G112">
        <f>buff!W46</f>
        <v>0</v>
      </c>
      <c r="H112">
        <f>buff!X46</f>
        <v>0</v>
      </c>
      <c r="I112" t="str">
        <f>buff!AI46</f>
        <v/>
      </c>
      <c r="J112">
        <f>buff!AJ46</f>
        <v>0</v>
      </c>
      <c r="K112">
        <f>buff!AK46</f>
        <v>0</v>
      </c>
      <c r="L112">
        <f>buff!AL46</f>
        <v>0</v>
      </c>
      <c r="M112">
        <f>buff!AM46</f>
        <v>0</v>
      </c>
      <c r="N112">
        <f>buff!AN46</f>
        <v>0</v>
      </c>
      <c r="O112">
        <f>buff!AO46</f>
        <v>0</v>
      </c>
      <c r="P112">
        <f>buff!AP46</f>
        <v>0</v>
      </c>
      <c r="Q112">
        <f>buff!AQ46</f>
        <v>1</v>
      </c>
      <c r="R112">
        <f>buff!AR46</f>
        <v>0</v>
      </c>
      <c r="S112">
        <f>buff!AS46</f>
        <v>0</v>
      </c>
      <c r="T112">
        <f>buff!AT46</f>
        <v>0</v>
      </c>
      <c r="U112" t="str">
        <f>buff!AZ46</f>
        <v/>
      </c>
    </row>
    <row r="113" spans="1:21" x14ac:dyDescent="0.15">
      <c r="A113">
        <f>buff!Q47</f>
        <v>300110</v>
      </c>
      <c r="B113" t="str">
        <f>buff!R47</f>
        <v>主动随机3体回血lv19</v>
      </c>
      <c r="C113" t="str">
        <f>buff!S47</f>
        <v>主动随机3体回血lv19</v>
      </c>
      <c r="D113">
        <f>VLOOKUP(buff!T47,对应表!V:W,2,FALSE)</f>
        <v>1</v>
      </c>
      <c r="E113" t="e">
        <f>buff!U47</f>
        <v>#N/A</v>
      </c>
      <c r="F113">
        <f>buff!V47</f>
        <v>0</v>
      </c>
      <c r="G113">
        <f>buff!W47</f>
        <v>0</v>
      </c>
      <c r="H113">
        <f>buff!X47</f>
        <v>0</v>
      </c>
      <c r="I113" t="str">
        <f>buff!AI47</f>
        <v/>
      </c>
      <c r="J113">
        <f>buff!AJ47</f>
        <v>0</v>
      </c>
      <c r="K113">
        <f>buff!AK47</f>
        <v>0</v>
      </c>
      <c r="L113">
        <f>buff!AL47</f>
        <v>0</v>
      </c>
      <c r="M113">
        <f>buff!AM47</f>
        <v>0</v>
      </c>
      <c r="N113">
        <f>buff!AN47</f>
        <v>0</v>
      </c>
      <c r="O113">
        <f>buff!AO47</f>
        <v>0</v>
      </c>
      <c r="P113">
        <f>buff!AP47</f>
        <v>0</v>
      </c>
      <c r="Q113">
        <f>buff!AQ47</f>
        <v>1</v>
      </c>
      <c r="R113">
        <f>buff!AR47</f>
        <v>0</v>
      </c>
      <c r="S113">
        <f>buff!AS47</f>
        <v>0</v>
      </c>
      <c r="T113">
        <f>buff!AT47</f>
        <v>0</v>
      </c>
      <c r="U113" t="str">
        <f>buff!AZ47</f>
        <v/>
      </c>
    </row>
    <row r="114" spans="1:21" x14ac:dyDescent="0.15">
      <c r="A114">
        <f>buff!Q48</f>
        <v>300111</v>
      </c>
      <c r="B114" t="str">
        <f>buff!R48</f>
        <v>主动随机3体回血lv20</v>
      </c>
      <c r="C114" t="str">
        <f>buff!S48</f>
        <v>主动随机3体回血lv20</v>
      </c>
      <c r="D114">
        <f>VLOOKUP(buff!T48,对应表!V:W,2,FALSE)</f>
        <v>1</v>
      </c>
      <c r="E114" t="e">
        <f>buff!U48</f>
        <v>#N/A</v>
      </c>
      <c r="F114">
        <f>buff!V48</f>
        <v>0</v>
      </c>
      <c r="G114">
        <f>buff!W48</f>
        <v>0</v>
      </c>
      <c r="H114">
        <f>buff!X48</f>
        <v>0</v>
      </c>
      <c r="I114" t="str">
        <f>buff!AI48</f>
        <v/>
      </c>
      <c r="J114">
        <f>buff!AJ48</f>
        <v>0</v>
      </c>
      <c r="K114">
        <f>buff!AK48</f>
        <v>0</v>
      </c>
      <c r="L114">
        <f>buff!AL48</f>
        <v>0</v>
      </c>
      <c r="M114">
        <f>buff!AM48</f>
        <v>0</v>
      </c>
      <c r="N114">
        <f>buff!AN48</f>
        <v>0</v>
      </c>
      <c r="O114">
        <f>buff!AO48</f>
        <v>0</v>
      </c>
      <c r="P114">
        <f>buff!AP48</f>
        <v>0</v>
      </c>
      <c r="Q114">
        <f>buff!AQ48</f>
        <v>1</v>
      </c>
      <c r="R114">
        <f>buff!AR48</f>
        <v>0</v>
      </c>
      <c r="S114">
        <f>buff!AS48</f>
        <v>0</v>
      </c>
      <c r="T114">
        <f>buff!AT48</f>
        <v>0</v>
      </c>
      <c r="U114" t="str">
        <f>buff!AZ48</f>
        <v/>
      </c>
    </row>
    <row r="115" spans="1:21" x14ac:dyDescent="0.15">
      <c r="A115">
        <f>buff!Q49</f>
        <v>300112</v>
      </c>
      <c r="B115" t="str">
        <f>buff!R49</f>
        <v>主动每回合回血0.05</v>
      </c>
      <c r="C115" t="str">
        <f>buff!S49</f>
        <v>主动每回合回血0.05</v>
      </c>
      <c r="D115">
        <f>VLOOKUP(buff!T49,对应表!V:W,2,FALSE)</f>
        <v>2</v>
      </c>
      <c r="E115">
        <f>buff!U49</f>
        <v>0</v>
      </c>
      <c r="F115">
        <f>buff!V49</f>
        <v>5</v>
      </c>
      <c r="G115">
        <f>buff!W49</f>
        <v>0</v>
      </c>
      <c r="H115">
        <f>buff!X49</f>
        <v>0</v>
      </c>
      <c r="I115" t="str">
        <f>buff!AI49</f>
        <v/>
      </c>
      <c r="J115">
        <f>buff!AJ49</f>
        <v>0</v>
      </c>
      <c r="K115">
        <f>buff!AK49</f>
        <v>0</v>
      </c>
      <c r="L115">
        <f>buff!AL49</f>
        <v>0</v>
      </c>
      <c r="M115">
        <f>buff!AM49</f>
        <v>0</v>
      </c>
      <c r="N115">
        <f>buff!AN49</f>
        <v>0</v>
      </c>
      <c r="O115">
        <f>buff!AO49</f>
        <v>0</v>
      </c>
      <c r="P115">
        <f>buff!AP49</f>
        <v>0</v>
      </c>
      <c r="Q115">
        <f>buff!AQ49</f>
        <v>0</v>
      </c>
      <c r="R115">
        <f>buff!AR49</f>
        <v>3</v>
      </c>
      <c r="S115">
        <f>buff!AS49</f>
        <v>0</v>
      </c>
      <c r="T115">
        <f>buff!AT49</f>
        <v>0</v>
      </c>
      <c r="U115" t="str">
        <f>buff!AZ49</f>
        <v/>
      </c>
    </row>
    <row r="116" spans="1:21" x14ac:dyDescent="0.15">
      <c r="A116">
        <f>buff!Q50</f>
        <v>300113</v>
      </c>
      <c r="B116" t="str">
        <f>buff!R50</f>
        <v>主动减防lv1</v>
      </c>
      <c r="C116" t="str">
        <f>buff!S50</f>
        <v>主动减防lv1</v>
      </c>
      <c r="D116">
        <f>VLOOKUP(buff!T50,对应表!V:W,2,FALSE)</f>
        <v>1</v>
      </c>
      <c r="E116">
        <f>buff!U50</f>
        <v>0</v>
      </c>
      <c r="F116">
        <f>buff!V50</f>
        <v>0</v>
      </c>
      <c r="G116">
        <f>buff!W50</f>
        <v>0</v>
      </c>
      <c r="H116">
        <f>buff!X50</f>
        <v>0</v>
      </c>
      <c r="I116" t="str">
        <f>buff!AI50</f>
        <v/>
      </c>
      <c r="J116">
        <f>buff!AJ50</f>
        <v>0</v>
      </c>
      <c r="K116">
        <f>buff!AK50</f>
        <v>0</v>
      </c>
      <c r="L116">
        <f>buff!AL50</f>
        <v>0</v>
      </c>
      <c r="M116">
        <f>buff!AM50</f>
        <v>0</v>
      </c>
      <c r="N116">
        <f>buff!AN50</f>
        <v>0</v>
      </c>
      <c r="O116">
        <f>buff!AO50</f>
        <v>0</v>
      </c>
      <c r="P116">
        <f>buff!AP50</f>
        <v>0</v>
      </c>
      <c r="Q116">
        <f>buff!AQ50</f>
        <v>0</v>
      </c>
      <c r="R116">
        <f>buff!AR50</f>
        <v>3</v>
      </c>
      <c r="S116">
        <f>buff!AS50</f>
        <v>0</v>
      </c>
      <c r="T116">
        <f>buff!AT50</f>
        <v>0</v>
      </c>
      <c r="U116" t="str">
        <f>buff!AZ50</f>
        <v/>
      </c>
    </row>
    <row r="117" spans="1:21" x14ac:dyDescent="0.15">
      <c r="A117">
        <f>buff!Q51</f>
        <v>300114</v>
      </c>
      <c r="B117" t="str">
        <f>buff!R51</f>
        <v>主动减防lv2</v>
      </c>
      <c r="C117" t="str">
        <f>buff!S51</f>
        <v>主动减防lv2</v>
      </c>
      <c r="D117">
        <f>VLOOKUP(buff!T51,对应表!V:W,2,FALSE)</f>
        <v>1</v>
      </c>
      <c r="E117">
        <f>buff!U51</f>
        <v>0</v>
      </c>
      <c r="F117">
        <f>buff!V51</f>
        <v>0</v>
      </c>
      <c r="G117">
        <f>buff!W51</f>
        <v>0</v>
      </c>
      <c r="H117">
        <f>buff!X51</f>
        <v>0</v>
      </c>
      <c r="I117" t="str">
        <f>buff!AI51</f>
        <v/>
      </c>
      <c r="J117">
        <f>buff!AJ51</f>
        <v>0</v>
      </c>
      <c r="K117">
        <f>buff!AK51</f>
        <v>0</v>
      </c>
      <c r="L117">
        <f>buff!AL51</f>
        <v>0</v>
      </c>
      <c r="M117">
        <f>buff!AM51</f>
        <v>0</v>
      </c>
      <c r="N117">
        <f>buff!AN51</f>
        <v>0</v>
      </c>
      <c r="O117">
        <f>buff!AO51</f>
        <v>0</v>
      </c>
      <c r="P117">
        <f>buff!AP51</f>
        <v>0</v>
      </c>
      <c r="Q117">
        <f>buff!AQ51</f>
        <v>0</v>
      </c>
      <c r="R117">
        <f>buff!AR51</f>
        <v>3</v>
      </c>
      <c r="S117">
        <f>buff!AS51</f>
        <v>0</v>
      </c>
      <c r="T117">
        <f>buff!AT51</f>
        <v>0</v>
      </c>
      <c r="U117" t="str">
        <f>buff!AZ51</f>
        <v/>
      </c>
    </row>
    <row r="118" spans="1:21" x14ac:dyDescent="0.15">
      <c r="A118">
        <f>buff!Q52</f>
        <v>300115</v>
      </c>
      <c r="B118" t="str">
        <f>buff!R52</f>
        <v>主动减防lv3</v>
      </c>
      <c r="C118" t="str">
        <f>buff!S52</f>
        <v>主动减防lv3</v>
      </c>
      <c r="D118">
        <f>VLOOKUP(buff!T52,对应表!V:W,2,FALSE)</f>
        <v>1</v>
      </c>
      <c r="E118">
        <f>buff!U52</f>
        <v>0</v>
      </c>
      <c r="F118">
        <f>buff!V52</f>
        <v>0</v>
      </c>
      <c r="G118">
        <f>buff!W52</f>
        <v>0</v>
      </c>
      <c r="H118">
        <f>buff!X52</f>
        <v>0</v>
      </c>
      <c r="I118" t="str">
        <f>buff!AI52</f>
        <v/>
      </c>
      <c r="J118">
        <f>buff!AJ52</f>
        <v>0</v>
      </c>
      <c r="K118">
        <f>buff!AK52</f>
        <v>0</v>
      </c>
      <c r="L118">
        <f>buff!AL52</f>
        <v>0</v>
      </c>
      <c r="M118">
        <f>buff!AM52</f>
        <v>0</v>
      </c>
      <c r="N118">
        <f>buff!AN52</f>
        <v>0</v>
      </c>
      <c r="O118">
        <f>buff!AO52</f>
        <v>0</v>
      </c>
      <c r="P118">
        <f>buff!AP52</f>
        <v>0</v>
      </c>
      <c r="Q118">
        <f>buff!AQ52</f>
        <v>0</v>
      </c>
      <c r="R118">
        <f>buff!AR52</f>
        <v>3</v>
      </c>
      <c r="S118">
        <f>buff!AS52</f>
        <v>0</v>
      </c>
      <c r="T118">
        <f>buff!AT52</f>
        <v>0</v>
      </c>
      <c r="U118" t="str">
        <f>buff!AZ52</f>
        <v/>
      </c>
    </row>
    <row r="119" spans="1:21" x14ac:dyDescent="0.15">
      <c r="A119">
        <f>buff!Q53</f>
        <v>300116</v>
      </c>
      <c r="B119" t="str">
        <f>buff!R53</f>
        <v>主动减防lv4</v>
      </c>
      <c r="C119" t="str">
        <f>buff!S53</f>
        <v>主动减防lv4</v>
      </c>
      <c r="D119">
        <f>VLOOKUP(buff!T53,对应表!V:W,2,FALSE)</f>
        <v>1</v>
      </c>
      <c r="E119">
        <f>buff!U53</f>
        <v>0</v>
      </c>
      <c r="F119">
        <f>buff!V53</f>
        <v>0</v>
      </c>
      <c r="G119">
        <f>buff!W53</f>
        <v>0</v>
      </c>
      <c r="H119">
        <f>buff!X53</f>
        <v>0</v>
      </c>
      <c r="I119" t="str">
        <f>buff!AI53</f>
        <v/>
      </c>
      <c r="J119">
        <f>buff!AJ53</f>
        <v>0</v>
      </c>
      <c r="K119">
        <f>buff!AK53</f>
        <v>0</v>
      </c>
      <c r="L119">
        <f>buff!AL53</f>
        <v>0</v>
      </c>
      <c r="M119">
        <f>buff!AM53</f>
        <v>0</v>
      </c>
      <c r="N119">
        <f>buff!AN53</f>
        <v>0</v>
      </c>
      <c r="O119">
        <f>buff!AO53</f>
        <v>0</v>
      </c>
      <c r="P119">
        <f>buff!AP53</f>
        <v>0</v>
      </c>
      <c r="Q119">
        <f>buff!AQ53</f>
        <v>0</v>
      </c>
      <c r="R119">
        <f>buff!AR53</f>
        <v>3</v>
      </c>
      <c r="S119">
        <f>buff!AS53</f>
        <v>0</v>
      </c>
      <c r="T119">
        <f>buff!AT53</f>
        <v>0</v>
      </c>
      <c r="U119" t="str">
        <f>buff!AZ53</f>
        <v/>
      </c>
    </row>
    <row r="120" spans="1:21" x14ac:dyDescent="0.15">
      <c r="A120">
        <f>buff!Q54</f>
        <v>300117</v>
      </c>
      <c r="B120" t="str">
        <f>buff!R54</f>
        <v>主动减防lv5</v>
      </c>
      <c r="C120" t="str">
        <f>buff!S54</f>
        <v>主动减防lv5</v>
      </c>
      <c r="D120">
        <f>VLOOKUP(buff!T54,对应表!V:W,2,FALSE)</f>
        <v>1</v>
      </c>
      <c r="E120">
        <f>buff!U54</f>
        <v>0</v>
      </c>
      <c r="F120">
        <f>buff!V54</f>
        <v>0</v>
      </c>
      <c r="G120">
        <f>buff!W54</f>
        <v>0</v>
      </c>
      <c r="H120">
        <f>buff!X54</f>
        <v>0</v>
      </c>
      <c r="I120" t="str">
        <f>buff!AI54</f>
        <v/>
      </c>
      <c r="J120">
        <f>buff!AJ54</f>
        <v>0</v>
      </c>
      <c r="K120">
        <f>buff!AK54</f>
        <v>0</v>
      </c>
      <c r="L120">
        <f>buff!AL54</f>
        <v>0</v>
      </c>
      <c r="M120">
        <f>buff!AM54</f>
        <v>0</v>
      </c>
      <c r="N120">
        <f>buff!AN54</f>
        <v>0</v>
      </c>
      <c r="O120">
        <f>buff!AO54</f>
        <v>0</v>
      </c>
      <c r="P120">
        <f>buff!AP54</f>
        <v>0</v>
      </c>
      <c r="Q120">
        <f>buff!AQ54</f>
        <v>0</v>
      </c>
      <c r="R120">
        <f>buff!AR54</f>
        <v>3</v>
      </c>
      <c r="S120">
        <f>buff!AS54</f>
        <v>0</v>
      </c>
      <c r="T120">
        <f>buff!AT54</f>
        <v>0</v>
      </c>
      <c r="U120" t="str">
        <f>buff!AZ54</f>
        <v/>
      </c>
    </row>
    <row r="121" spans="1:21" x14ac:dyDescent="0.15">
      <c r="A121">
        <f>buff!Q55</f>
        <v>300118</v>
      </c>
      <c r="B121" t="str">
        <f>buff!R55</f>
        <v>主动减防lv6</v>
      </c>
      <c r="C121" t="str">
        <f>buff!S55</f>
        <v>主动减防lv6</v>
      </c>
      <c r="D121">
        <f>VLOOKUP(buff!T55,对应表!V:W,2,FALSE)</f>
        <v>1</v>
      </c>
      <c r="E121">
        <f>buff!U55</f>
        <v>0</v>
      </c>
      <c r="F121">
        <f>buff!V55</f>
        <v>0</v>
      </c>
      <c r="G121">
        <f>buff!W55</f>
        <v>0</v>
      </c>
      <c r="H121">
        <f>buff!X55</f>
        <v>0</v>
      </c>
      <c r="I121" t="str">
        <f>buff!AI55</f>
        <v/>
      </c>
      <c r="J121">
        <f>buff!AJ55</f>
        <v>0</v>
      </c>
      <c r="K121">
        <f>buff!AK55</f>
        <v>0</v>
      </c>
      <c r="L121">
        <f>buff!AL55</f>
        <v>0</v>
      </c>
      <c r="M121">
        <f>buff!AM55</f>
        <v>0</v>
      </c>
      <c r="N121">
        <f>buff!AN55</f>
        <v>0</v>
      </c>
      <c r="O121">
        <f>buff!AO55</f>
        <v>0</v>
      </c>
      <c r="P121">
        <f>buff!AP55</f>
        <v>0</v>
      </c>
      <c r="Q121">
        <f>buff!AQ55</f>
        <v>0</v>
      </c>
      <c r="R121">
        <f>buff!AR55</f>
        <v>3</v>
      </c>
      <c r="S121">
        <f>buff!AS55</f>
        <v>0</v>
      </c>
      <c r="T121">
        <f>buff!AT55</f>
        <v>0</v>
      </c>
      <c r="U121" t="str">
        <f>buff!AZ55</f>
        <v/>
      </c>
    </row>
    <row r="122" spans="1:21" x14ac:dyDescent="0.15">
      <c r="A122">
        <f>buff!Q56</f>
        <v>300119</v>
      </c>
      <c r="B122" t="str">
        <f>buff!R56</f>
        <v>主动减防lv7</v>
      </c>
      <c r="C122" t="str">
        <f>buff!S56</f>
        <v>主动减防lv7</v>
      </c>
      <c r="D122">
        <f>VLOOKUP(buff!T56,对应表!V:W,2,FALSE)</f>
        <v>1</v>
      </c>
      <c r="E122">
        <f>buff!U56</f>
        <v>0</v>
      </c>
      <c r="F122">
        <f>buff!V56</f>
        <v>0</v>
      </c>
      <c r="G122">
        <f>buff!W56</f>
        <v>0</v>
      </c>
      <c r="H122">
        <f>buff!X56</f>
        <v>0</v>
      </c>
      <c r="I122" t="str">
        <f>buff!AI56</f>
        <v/>
      </c>
      <c r="J122">
        <f>buff!AJ56</f>
        <v>0</v>
      </c>
      <c r="K122">
        <f>buff!AK56</f>
        <v>0</v>
      </c>
      <c r="L122">
        <f>buff!AL56</f>
        <v>0</v>
      </c>
      <c r="M122">
        <f>buff!AM56</f>
        <v>0</v>
      </c>
      <c r="N122">
        <f>buff!AN56</f>
        <v>0</v>
      </c>
      <c r="O122">
        <f>buff!AO56</f>
        <v>0</v>
      </c>
      <c r="P122">
        <f>buff!AP56</f>
        <v>0</v>
      </c>
      <c r="Q122">
        <f>buff!AQ56</f>
        <v>0</v>
      </c>
      <c r="R122">
        <f>buff!AR56</f>
        <v>3</v>
      </c>
      <c r="S122">
        <f>buff!AS56</f>
        <v>0</v>
      </c>
      <c r="T122">
        <f>buff!AT56</f>
        <v>0</v>
      </c>
      <c r="U122" t="str">
        <f>buff!AZ56</f>
        <v/>
      </c>
    </row>
    <row r="123" spans="1:21" x14ac:dyDescent="0.15">
      <c r="A123">
        <f>buff!Q57</f>
        <v>300120</v>
      </c>
      <c r="B123" t="str">
        <f>buff!R57</f>
        <v>主动减防lv8</v>
      </c>
      <c r="C123" t="str">
        <f>buff!S57</f>
        <v>主动减防lv8</v>
      </c>
      <c r="D123">
        <f>VLOOKUP(buff!T57,对应表!V:W,2,FALSE)</f>
        <v>1</v>
      </c>
      <c r="E123">
        <f>buff!U57</f>
        <v>0</v>
      </c>
      <c r="F123">
        <f>buff!V57</f>
        <v>0</v>
      </c>
      <c r="G123">
        <f>buff!W57</f>
        <v>0</v>
      </c>
      <c r="H123">
        <f>buff!X57</f>
        <v>0</v>
      </c>
      <c r="I123" t="str">
        <f>buff!AI57</f>
        <v/>
      </c>
      <c r="J123">
        <f>buff!AJ57</f>
        <v>0</v>
      </c>
      <c r="K123">
        <f>buff!AK57</f>
        <v>0</v>
      </c>
      <c r="L123">
        <f>buff!AL57</f>
        <v>0</v>
      </c>
      <c r="M123">
        <f>buff!AM57</f>
        <v>0</v>
      </c>
      <c r="N123">
        <f>buff!AN57</f>
        <v>0</v>
      </c>
      <c r="O123">
        <f>buff!AO57</f>
        <v>0</v>
      </c>
      <c r="P123">
        <f>buff!AP57</f>
        <v>0</v>
      </c>
      <c r="Q123">
        <f>buff!AQ57</f>
        <v>0</v>
      </c>
      <c r="R123">
        <f>buff!AR57</f>
        <v>3</v>
      </c>
      <c r="S123">
        <f>buff!AS57</f>
        <v>0</v>
      </c>
      <c r="T123">
        <f>buff!AT57</f>
        <v>0</v>
      </c>
      <c r="U123" t="str">
        <f>buff!AZ57</f>
        <v/>
      </c>
    </row>
    <row r="124" spans="1:21" x14ac:dyDescent="0.15">
      <c r="A124">
        <f>buff!Q58</f>
        <v>300121</v>
      </c>
      <c r="B124" t="str">
        <f>buff!R58</f>
        <v>主动减防lv9</v>
      </c>
      <c r="C124" t="str">
        <f>buff!S58</f>
        <v>主动减防lv9</v>
      </c>
      <c r="D124">
        <f>VLOOKUP(buff!T58,对应表!V:W,2,FALSE)</f>
        <v>1</v>
      </c>
      <c r="E124">
        <f>buff!U58</f>
        <v>0</v>
      </c>
      <c r="F124">
        <f>buff!V58</f>
        <v>0</v>
      </c>
      <c r="G124">
        <f>buff!W58</f>
        <v>0</v>
      </c>
      <c r="H124">
        <f>buff!X58</f>
        <v>0</v>
      </c>
      <c r="I124" t="str">
        <f>buff!AI58</f>
        <v/>
      </c>
      <c r="J124">
        <f>buff!AJ58</f>
        <v>0</v>
      </c>
      <c r="K124">
        <f>buff!AK58</f>
        <v>0</v>
      </c>
      <c r="L124">
        <f>buff!AL58</f>
        <v>0</v>
      </c>
      <c r="M124">
        <f>buff!AM58</f>
        <v>0</v>
      </c>
      <c r="N124">
        <f>buff!AN58</f>
        <v>0</v>
      </c>
      <c r="O124">
        <f>buff!AO58</f>
        <v>0</v>
      </c>
      <c r="P124">
        <f>buff!AP58</f>
        <v>0</v>
      </c>
      <c r="Q124">
        <f>buff!AQ58</f>
        <v>0</v>
      </c>
      <c r="R124">
        <f>buff!AR58</f>
        <v>3</v>
      </c>
      <c r="S124">
        <f>buff!AS58</f>
        <v>0</v>
      </c>
      <c r="T124">
        <f>buff!AT58</f>
        <v>0</v>
      </c>
      <c r="U124" t="str">
        <f>buff!AZ58</f>
        <v/>
      </c>
    </row>
    <row r="125" spans="1:21" x14ac:dyDescent="0.15">
      <c r="A125">
        <f>buff!Q59</f>
        <v>300122</v>
      </c>
      <c r="B125" t="str">
        <f>buff!R59</f>
        <v>主动减防lv10</v>
      </c>
      <c r="C125" t="str">
        <f>buff!S59</f>
        <v>主动减防lv10</v>
      </c>
      <c r="D125">
        <f>VLOOKUP(buff!T59,对应表!V:W,2,FALSE)</f>
        <v>1</v>
      </c>
      <c r="E125">
        <f>buff!U59</f>
        <v>0</v>
      </c>
      <c r="F125">
        <f>buff!V59</f>
        <v>0</v>
      </c>
      <c r="G125">
        <f>buff!W59</f>
        <v>0</v>
      </c>
      <c r="H125">
        <f>buff!X59</f>
        <v>0</v>
      </c>
      <c r="I125" t="str">
        <f>buff!AI59</f>
        <v/>
      </c>
      <c r="J125">
        <f>buff!AJ59</f>
        <v>0</v>
      </c>
      <c r="K125">
        <f>buff!AK59</f>
        <v>0</v>
      </c>
      <c r="L125">
        <f>buff!AL59</f>
        <v>0</v>
      </c>
      <c r="M125">
        <f>buff!AM59</f>
        <v>0</v>
      </c>
      <c r="N125">
        <f>buff!AN59</f>
        <v>0</v>
      </c>
      <c r="O125">
        <f>buff!AO59</f>
        <v>0</v>
      </c>
      <c r="P125">
        <f>buff!AP59</f>
        <v>0</v>
      </c>
      <c r="Q125">
        <f>buff!AQ59</f>
        <v>0</v>
      </c>
      <c r="R125">
        <f>buff!AR59</f>
        <v>3</v>
      </c>
      <c r="S125">
        <f>buff!AS59</f>
        <v>0</v>
      </c>
      <c r="T125">
        <f>buff!AT59</f>
        <v>0</v>
      </c>
      <c r="U125" t="str">
        <f>buff!AZ59</f>
        <v/>
      </c>
    </row>
    <row r="126" spans="1:21" x14ac:dyDescent="0.15">
      <c r="A126">
        <f>buff!Q60</f>
        <v>300123</v>
      </c>
      <c r="B126" t="str">
        <f>buff!R60</f>
        <v>主动减防lv11</v>
      </c>
      <c r="C126" t="str">
        <f>buff!S60</f>
        <v>主动减防lv11</v>
      </c>
      <c r="D126">
        <f>VLOOKUP(buff!T60,对应表!V:W,2,FALSE)</f>
        <v>1</v>
      </c>
      <c r="E126">
        <f>buff!U60</f>
        <v>0</v>
      </c>
      <c r="F126">
        <f>buff!V60</f>
        <v>0</v>
      </c>
      <c r="G126">
        <f>buff!W60</f>
        <v>0</v>
      </c>
      <c r="H126">
        <f>buff!X60</f>
        <v>0</v>
      </c>
      <c r="I126" t="str">
        <f>buff!AI60</f>
        <v/>
      </c>
      <c r="J126">
        <f>buff!AJ60</f>
        <v>0</v>
      </c>
      <c r="K126">
        <f>buff!AK60</f>
        <v>0</v>
      </c>
      <c r="L126">
        <f>buff!AL60</f>
        <v>0</v>
      </c>
      <c r="M126">
        <f>buff!AM60</f>
        <v>0</v>
      </c>
      <c r="N126">
        <f>buff!AN60</f>
        <v>0</v>
      </c>
      <c r="O126">
        <f>buff!AO60</f>
        <v>0</v>
      </c>
      <c r="P126">
        <f>buff!AP60</f>
        <v>0</v>
      </c>
      <c r="Q126">
        <f>buff!AQ60</f>
        <v>0</v>
      </c>
      <c r="R126">
        <f>buff!AR60</f>
        <v>3</v>
      </c>
      <c r="S126">
        <f>buff!AS60</f>
        <v>0</v>
      </c>
      <c r="T126">
        <f>buff!AT60</f>
        <v>0</v>
      </c>
      <c r="U126" t="str">
        <f>buff!AZ60</f>
        <v/>
      </c>
    </row>
    <row r="127" spans="1:21" x14ac:dyDescent="0.15">
      <c r="A127">
        <f>buff!Q61</f>
        <v>300124</v>
      </c>
      <c r="B127" t="str">
        <f>buff!R61</f>
        <v>主动减防lv12</v>
      </c>
      <c r="C127" t="str">
        <f>buff!S61</f>
        <v>主动减防lv12</v>
      </c>
      <c r="D127">
        <f>VLOOKUP(buff!T61,对应表!V:W,2,FALSE)</f>
        <v>1</v>
      </c>
      <c r="E127">
        <f>buff!U61</f>
        <v>0</v>
      </c>
      <c r="F127">
        <f>buff!V61</f>
        <v>0</v>
      </c>
      <c r="G127">
        <f>buff!W61</f>
        <v>0</v>
      </c>
      <c r="H127">
        <f>buff!X61</f>
        <v>0</v>
      </c>
      <c r="I127" t="str">
        <f>buff!AI61</f>
        <v/>
      </c>
      <c r="J127">
        <f>buff!AJ61</f>
        <v>0</v>
      </c>
      <c r="K127">
        <f>buff!AK61</f>
        <v>0</v>
      </c>
      <c r="L127">
        <f>buff!AL61</f>
        <v>0</v>
      </c>
      <c r="M127">
        <f>buff!AM61</f>
        <v>0</v>
      </c>
      <c r="N127">
        <f>buff!AN61</f>
        <v>0</v>
      </c>
      <c r="O127">
        <f>buff!AO61</f>
        <v>0</v>
      </c>
      <c r="P127">
        <f>buff!AP61</f>
        <v>0</v>
      </c>
      <c r="Q127">
        <f>buff!AQ61</f>
        <v>0</v>
      </c>
      <c r="R127">
        <f>buff!AR61</f>
        <v>3</v>
      </c>
      <c r="S127">
        <f>buff!AS61</f>
        <v>0</v>
      </c>
      <c r="T127">
        <f>buff!AT61</f>
        <v>0</v>
      </c>
      <c r="U127" t="str">
        <f>buff!AZ61</f>
        <v/>
      </c>
    </row>
    <row r="128" spans="1:21" x14ac:dyDescent="0.15">
      <c r="A128">
        <f>buff!Q62</f>
        <v>300125</v>
      </c>
      <c r="B128" t="str">
        <f>buff!R62</f>
        <v>主动减防lv13</v>
      </c>
      <c r="C128" t="str">
        <f>buff!S62</f>
        <v>主动减防lv13</v>
      </c>
      <c r="D128">
        <f>VLOOKUP(buff!T62,对应表!V:W,2,FALSE)</f>
        <v>1</v>
      </c>
      <c r="E128">
        <f>buff!U62</f>
        <v>0</v>
      </c>
      <c r="F128">
        <f>buff!V62</f>
        <v>0</v>
      </c>
      <c r="G128">
        <f>buff!W62</f>
        <v>0</v>
      </c>
      <c r="H128">
        <f>buff!X62</f>
        <v>0</v>
      </c>
      <c r="I128" t="str">
        <f>buff!AI62</f>
        <v/>
      </c>
      <c r="J128">
        <f>buff!AJ62</f>
        <v>0</v>
      </c>
      <c r="K128">
        <f>buff!AK62</f>
        <v>0</v>
      </c>
      <c r="L128">
        <f>buff!AL62</f>
        <v>0</v>
      </c>
      <c r="M128">
        <f>buff!AM62</f>
        <v>0</v>
      </c>
      <c r="N128">
        <f>buff!AN62</f>
        <v>0</v>
      </c>
      <c r="O128">
        <f>buff!AO62</f>
        <v>0</v>
      </c>
      <c r="P128">
        <f>buff!AP62</f>
        <v>0</v>
      </c>
      <c r="Q128">
        <f>buff!AQ62</f>
        <v>0</v>
      </c>
      <c r="R128">
        <f>buff!AR62</f>
        <v>3</v>
      </c>
      <c r="S128">
        <f>buff!AS62</f>
        <v>0</v>
      </c>
      <c r="T128">
        <f>buff!AT62</f>
        <v>0</v>
      </c>
      <c r="U128" t="str">
        <f>buff!AZ62</f>
        <v/>
      </c>
    </row>
    <row r="129" spans="1:21" x14ac:dyDescent="0.15">
      <c r="A129">
        <f>buff!Q63</f>
        <v>300126</v>
      </c>
      <c r="B129" t="str">
        <f>buff!R63</f>
        <v>主动减防lv14</v>
      </c>
      <c r="C129" t="str">
        <f>buff!S63</f>
        <v>主动减防lv14</v>
      </c>
      <c r="D129">
        <f>VLOOKUP(buff!T63,对应表!V:W,2,FALSE)</f>
        <v>1</v>
      </c>
      <c r="E129">
        <f>buff!U63</f>
        <v>0</v>
      </c>
      <c r="F129">
        <f>buff!V63</f>
        <v>0</v>
      </c>
      <c r="G129">
        <f>buff!W63</f>
        <v>0</v>
      </c>
      <c r="H129">
        <f>buff!X63</f>
        <v>0</v>
      </c>
      <c r="I129" t="str">
        <f>buff!AI63</f>
        <v/>
      </c>
      <c r="J129">
        <f>buff!AJ63</f>
        <v>0</v>
      </c>
      <c r="K129">
        <f>buff!AK63</f>
        <v>0</v>
      </c>
      <c r="L129">
        <f>buff!AL63</f>
        <v>0</v>
      </c>
      <c r="M129">
        <f>buff!AM63</f>
        <v>0</v>
      </c>
      <c r="N129">
        <f>buff!AN63</f>
        <v>0</v>
      </c>
      <c r="O129">
        <f>buff!AO63</f>
        <v>0</v>
      </c>
      <c r="P129">
        <f>buff!AP63</f>
        <v>0</v>
      </c>
      <c r="Q129">
        <f>buff!AQ63</f>
        <v>0</v>
      </c>
      <c r="R129">
        <f>buff!AR63</f>
        <v>3</v>
      </c>
      <c r="S129">
        <f>buff!AS63</f>
        <v>0</v>
      </c>
      <c r="T129">
        <f>buff!AT63</f>
        <v>0</v>
      </c>
      <c r="U129" t="str">
        <f>buff!AZ63</f>
        <v/>
      </c>
    </row>
    <row r="130" spans="1:21" x14ac:dyDescent="0.15">
      <c r="A130">
        <f>buff!Q64</f>
        <v>300127</v>
      </c>
      <c r="B130" t="str">
        <f>buff!R64</f>
        <v>主动减防lv15</v>
      </c>
      <c r="C130" t="str">
        <f>buff!S64</f>
        <v>主动减防lv15</v>
      </c>
      <c r="D130">
        <f>VLOOKUP(buff!T64,对应表!V:W,2,FALSE)</f>
        <v>1</v>
      </c>
      <c r="E130">
        <f>buff!U64</f>
        <v>0</v>
      </c>
      <c r="F130">
        <f>buff!V64</f>
        <v>0</v>
      </c>
      <c r="G130">
        <f>buff!W64</f>
        <v>0</v>
      </c>
      <c r="H130">
        <f>buff!X64</f>
        <v>0</v>
      </c>
      <c r="I130" t="str">
        <f>buff!AI64</f>
        <v/>
      </c>
      <c r="J130">
        <f>buff!AJ64</f>
        <v>0</v>
      </c>
      <c r="K130">
        <f>buff!AK64</f>
        <v>0</v>
      </c>
      <c r="L130">
        <f>buff!AL64</f>
        <v>0</v>
      </c>
      <c r="M130">
        <f>buff!AM64</f>
        <v>0</v>
      </c>
      <c r="N130">
        <f>buff!AN64</f>
        <v>0</v>
      </c>
      <c r="O130">
        <f>buff!AO64</f>
        <v>0</v>
      </c>
      <c r="P130">
        <f>buff!AP64</f>
        <v>0</v>
      </c>
      <c r="Q130">
        <f>buff!AQ64</f>
        <v>0</v>
      </c>
      <c r="R130">
        <f>buff!AR64</f>
        <v>3</v>
      </c>
      <c r="S130">
        <f>buff!AS64</f>
        <v>0</v>
      </c>
      <c r="T130">
        <f>buff!AT64</f>
        <v>0</v>
      </c>
      <c r="U130" t="str">
        <f>buff!AZ64</f>
        <v/>
      </c>
    </row>
    <row r="131" spans="1:21" x14ac:dyDescent="0.15">
      <c r="A131">
        <f>buff!Q65</f>
        <v>300128</v>
      </c>
      <c r="B131" t="str">
        <f>buff!R65</f>
        <v>主动减防lv16</v>
      </c>
      <c r="C131" t="str">
        <f>buff!S65</f>
        <v>主动减防lv16</v>
      </c>
      <c r="D131">
        <f>VLOOKUP(buff!T65,对应表!V:W,2,FALSE)</f>
        <v>1</v>
      </c>
      <c r="E131">
        <f>buff!U65</f>
        <v>0</v>
      </c>
      <c r="F131">
        <f>buff!V65</f>
        <v>0</v>
      </c>
      <c r="G131">
        <f>buff!W65</f>
        <v>0</v>
      </c>
      <c r="H131">
        <f>buff!X65</f>
        <v>0</v>
      </c>
      <c r="I131" t="str">
        <f>buff!AI65</f>
        <v/>
      </c>
      <c r="J131">
        <f>buff!AJ65</f>
        <v>0</v>
      </c>
      <c r="K131">
        <f>buff!AK65</f>
        <v>0</v>
      </c>
      <c r="L131">
        <f>buff!AL65</f>
        <v>0</v>
      </c>
      <c r="M131">
        <f>buff!AM65</f>
        <v>0</v>
      </c>
      <c r="N131">
        <f>buff!AN65</f>
        <v>0</v>
      </c>
      <c r="O131">
        <f>buff!AO65</f>
        <v>0</v>
      </c>
      <c r="P131">
        <f>buff!AP65</f>
        <v>0</v>
      </c>
      <c r="Q131">
        <f>buff!AQ65</f>
        <v>0</v>
      </c>
      <c r="R131">
        <f>buff!AR65</f>
        <v>3</v>
      </c>
      <c r="S131">
        <f>buff!AS65</f>
        <v>0</v>
      </c>
      <c r="T131">
        <f>buff!AT65</f>
        <v>0</v>
      </c>
      <c r="U131" t="str">
        <f>buff!AZ65</f>
        <v/>
      </c>
    </row>
    <row r="132" spans="1:21" x14ac:dyDescent="0.15">
      <c r="A132">
        <f>buff!Q66</f>
        <v>300129</v>
      </c>
      <c r="B132" t="str">
        <f>buff!R66</f>
        <v>主动减防lv17</v>
      </c>
      <c r="C132" t="str">
        <f>buff!S66</f>
        <v>主动减防lv17</v>
      </c>
      <c r="D132">
        <f>VLOOKUP(buff!T66,对应表!V:W,2,FALSE)</f>
        <v>1</v>
      </c>
      <c r="E132">
        <f>buff!U66</f>
        <v>0</v>
      </c>
      <c r="F132">
        <f>buff!V66</f>
        <v>0</v>
      </c>
      <c r="G132">
        <f>buff!W66</f>
        <v>0</v>
      </c>
      <c r="H132">
        <f>buff!X66</f>
        <v>0</v>
      </c>
      <c r="I132" t="str">
        <f>buff!AI66</f>
        <v/>
      </c>
      <c r="J132">
        <f>buff!AJ66</f>
        <v>0</v>
      </c>
      <c r="K132">
        <f>buff!AK66</f>
        <v>0</v>
      </c>
      <c r="L132">
        <f>buff!AL66</f>
        <v>0</v>
      </c>
      <c r="M132">
        <f>buff!AM66</f>
        <v>0</v>
      </c>
      <c r="N132">
        <f>buff!AN66</f>
        <v>0</v>
      </c>
      <c r="O132">
        <f>buff!AO66</f>
        <v>0</v>
      </c>
      <c r="P132">
        <f>buff!AP66</f>
        <v>0</v>
      </c>
      <c r="Q132">
        <f>buff!AQ66</f>
        <v>0</v>
      </c>
      <c r="R132">
        <f>buff!AR66</f>
        <v>3</v>
      </c>
      <c r="S132">
        <f>buff!AS66</f>
        <v>0</v>
      </c>
      <c r="T132">
        <f>buff!AT66</f>
        <v>0</v>
      </c>
      <c r="U132" t="str">
        <f>buff!AZ66</f>
        <v/>
      </c>
    </row>
    <row r="133" spans="1:21" x14ac:dyDescent="0.15">
      <c r="A133">
        <f>buff!Q67</f>
        <v>300130</v>
      </c>
      <c r="B133" t="str">
        <f>buff!R67</f>
        <v>主动减防lv18</v>
      </c>
      <c r="C133" t="str">
        <f>buff!S67</f>
        <v>主动减防lv18</v>
      </c>
      <c r="D133">
        <f>VLOOKUP(buff!T67,对应表!V:W,2,FALSE)</f>
        <v>1</v>
      </c>
      <c r="E133">
        <f>buff!U67</f>
        <v>0</v>
      </c>
      <c r="F133">
        <f>buff!V67</f>
        <v>0</v>
      </c>
      <c r="G133">
        <f>buff!W67</f>
        <v>0</v>
      </c>
      <c r="H133">
        <f>buff!X67</f>
        <v>0</v>
      </c>
      <c r="I133" t="str">
        <f>buff!AI67</f>
        <v/>
      </c>
      <c r="J133">
        <f>buff!AJ67</f>
        <v>0</v>
      </c>
      <c r="K133">
        <f>buff!AK67</f>
        <v>0</v>
      </c>
      <c r="L133">
        <f>buff!AL67</f>
        <v>0</v>
      </c>
      <c r="M133">
        <f>buff!AM67</f>
        <v>0</v>
      </c>
      <c r="N133">
        <f>buff!AN67</f>
        <v>0</v>
      </c>
      <c r="O133">
        <f>buff!AO67</f>
        <v>0</v>
      </c>
      <c r="P133">
        <f>buff!AP67</f>
        <v>0</v>
      </c>
      <c r="Q133">
        <f>buff!AQ67</f>
        <v>0</v>
      </c>
      <c r="R133">
        <f>buff!AR67</f>
        <v>3</v>
      </c>
      <c r="S133">
        <f>buff!AS67</f>
        <v>0</v>
      </c>
      <c r="T133">
        <f>buff!AT67</f>
        <v>0</v>
      </c>
      <c r="U133" t="str">
        <f>buff!AZ67</f>
        <v/>
      </c>
    </row>
    <row r="134" spans="1:21" x14ac:dyDescent="0.15">
      <c r="A134">
        <f>buff!Q68</f>
        <v>300131</v>
      </c>
      <c r="B134" t="str">
        <f>buff!R68</f>
        <v>主动减防lv19</v>
      </c>
      <c r="C134" t="str">
        <f>buff!S68</f>
        <v>主动减防lv19</v>
      </c>
      <c r="D134">
        <f>VLOOKUP(buff!T68,对应表!V:W,2,FALSE)</f>
        <v>1</v>
      </c>
      <c r="E134">
        <f>buff!U68</f>
        <v>0</v>
      </c>
      <c r="F134">
        <f>buff!V68</f>
        <v>0</v>
      </c>
      <c r="G134">
        <f>buff!W68</f>
        <v>0</v>
      </c>
      <c r="H134">
        <f>buff!X68</f>
        <v>0</v>
      </c>
      <c r="I134" t="str">
        <f>buff!AI68</f>
        <v/>
      </c>
      <c r="J134">
        <f>buff!AJ68</f>
        <v>0</v>
      </c>
      <c r="K134">
        <f>buff!AK68</f>
        <v>0</v>
      </c>
      <c r="L134">
        <f>buff!AL68</f>
        <v>0</v>
      </c>
      <c r="M134">
        <f>buff!AM68</f>
        <v>0</v>
      </c>
      <c r="N134">
        <f>buff!AN68</f>
        <v>0</v>
      </c>
      <c r="O134">
        <f>buff!AO68</f>
        <v>0</v>
      </c>
      <c r="P134">
        <f>buff!AP68</f>
        <v>0</v>
      </c>
      <c r="Q134">
        <f>buff!AQ68</f>
        <v>0</v>
      </c>
      <c r="R134">
        <f>buff!AR68</f>
        <v>3</v>
      </c>
      <c r="S134">
        <f>buff!AS68</f>
        <v>0</v>
      </c>
      <c r="T134">
        <f>buff!AT68</f>
        <v>0</v>
      </c>
      <c r="U134" t="str">
        <f>buff!AZ68</f>
        <v/>
      </c>
    </row>
    <row r="135" spans="1:21" x14ac:dyDescent="0.15">
      <c r="A135">
        <f>buff!Q69</f>
        <v>300132</v>
      </c>
      <c r="B135" t="str">
        <f>buff!R69</f>
        <v>主动减防lv20</v>
      </c>
      <c r="C135" t="str">
        <f>buff!S69</f>
        <v>主动减防lv20</v>
      </c>
      <c r="D135">
        <f>VLOOKUP(buff!T69,对应表!V:W,2,FALSE)</f>
        <v>1</v>
      </c>
      <c r="E135">
        <f>buff!U69</f>
        <v>0</v>
      </c>
      <c r="F135">
        <f>buff!V69</f>
        <v>0</v>
      </c>
      <c r="G135">
        <f>buff!W69</f>
        <v>0</v>
      </c>
      <c r="H135">
        <f>buff!X69</f>
        <v>0</v>
      </c>
      <c r="I135" t="str">
        <f>buff!AI69</f>
        <v/>
      </c>
      <c r="J135">
        <f>buff!AJ69</f>
        <v>0</v>
      </c>
      <c r="K135">
        <f>buff!AK69</f>
        <v>0</v>
      </c>
      <c r="L135">
        <f>buff!AL69</f>
        <v>0</v>
      </c>
      <c r="M135">
        <f>buff!AM69</f>
        <v>0</v>
      </c>
      <c r="N135">
        <f>buff!AN69</f>
        <v>0</v>
      </c>
      <c r="O135">
        <f>buff!AO69</f>
        <v>0</v>
      </c>
      <c r="P135">
        <f>buff!AP69</f>
        <v>0</v>
      </c>
      <c r="Q135">
        <f>buff!AQ69</f>
        <v>0</v>
      </c>
      <c r="R135">
        <f>buff!AR69</f>
        <v>3</v>
      </c>
      <c r="S135">
        <f>buff!AS69</f>
        <v>0</v>
      </c>
      <c r="T135">
        <f>buff!AT69</f>
        <v>0</v>
      </c>
      <c r="U135" t="str">
        <f>buff!AZ69</f>
        <v/>
      </c>
    </row>
    <row r="136" spans="1:21" x14ac:dyDescent="0.15">
      <c r="A136">
        <f>buff!Q70</f>
        <v>300133</v>
      </c>
      <c r="B136" t="str">
        <f>buff!R70</f>
        <v>主动加速</v>
      </c>
      <c r="C136" t="str">
        <f>buff!S70</f>
        <v>主动加速</v>
      </c>
      <c r="D136">
        <f>VLOOKUP(buff!T70,对应表!V:W,2,FALSE)</f>
        <v>1</v>
      </c>
      <c r="E136">
        <f>buff!U70</f>
        <v>0</v>
      </c>
      <c r="F136">
        <f>buff!V70</f>
        <v>0</v>
      </c>
      <c r="G136">
        <f>buff!W70</f>
        <v>0</v>
      </c>
      <c r="H136">
        <f>buff!X70</f>
        <v>0</v>
      </c>
      <c r="I136" t="str">
        <f>buff!AI70</f>
        <v>SPD_P:20</v>
      </c>
      <c r="J136">
        <f>buff!AJ70</f>
        <v>0</v>
      </c>
      <c r="K136">
        <f>buff!AK70</f>
        <v>0</v>
      </c>
      <c r="L136">
        <f>buff!AL70</f>
        <v>0</v>
      </c>
      <c r="M136">
        <f>buff!AM70</f>
        <v>0</v>
      </c>
      <c r="N136">
        <f>buff!AN70</f>
        <v>0</v>
      </c>
      <c r="O136">
        <f>buff!AO70</f>
        <v>0</v>
      </c>
      <c r="P136">
        <f>buff!AP70</f>
        <v>0</v>
      </c>
      <c r="Q136">
        <f>buff!AQ70</f>
        <v>0</v>
      </c>
      <c r="R136">
        <f>buff!AR70</f>
        <v>2</v>
      </c>
      <c r="S136">
        <f>buff!AS70</f>
        <v>0</v>
      </c>
      <c r="T136">
        <f>buff!AT70</f>
        <v>0</v>
      </c>
      <c r="U136" t="str">
        <f>buff!AZ70</f>
        <v/>
      </c>
    </row>
    <row r="137" spans="1:21" x14ac:dyDescent="0.15">
      <c r="A137">
        <f>buff!Q71</f>
        <v>300134</v>
      </c>
      <c r="B137" t="str">
        <f>buff!R71</f>
        <v>主动概率眩晕0.5</v>
      </c>
      <c r="C137" t="str">
        <f>buff!S71</f>
        <v>主动概率眩晕0.5</v>
      </c>
      <c r="D137">
        <f>VLOOKUP(buff!T71,对应表!V:W,2,FALSE)</f>
        <v>1</v>
      </c>
      <c r="E137">
        <f>buff!U71</f>
        <v>0</v>
      </c>
      <c r="F137">
        <f>buff!V71</f>
        <v>0</v>
      </c>
      <c r="G137">
        <f>buff!W71</f>
        <v>0</v>
      </c>
      <c r="H137">
        <f>buff!X71</f>
        <v>0</v>
      </c>
      <c r="I137" t="str">
        <f>buff!AI71</f>
        <v/>
      </c>
      <c r="J137">
        <f>buff!AJ71</f>
        <v>1</v>
      </c>
      <c r="K137">
        <f>buff!AK71</f>
        <v>0</v>
      </c>
      <c r="L137">
        <f>buff!AL71</f>
        <v>0</v>
      </c>
      <c r="M137">
        <f>buff!AM71</f>
        <v>0</v>
      </c>
      <c r="N137">
        <f>buff!AN71</f>
        <v>0</v>
      </c>
      <c r="O137">
        <f>buff!AO71</f>
        <v>0</v>
      </c>
      <c r="P137">
        <f>buff!AP71</f>
        <v>0</v>
      </c>
      <c r="Q137">
        <f>buff!AQ71</f>
        <v>0</v>
      </c>
      <c r="R137">
        <f>buff!AR71</f>
        <v>2</v>
      </c>
      <c r="S137">
        <f>buff!AS71</f>
        <v>0</v>
      </c>
      <c r="T137">
        <f>buff!AT71</f>
        <v>0</v>
      </c>
      <c r="U137" t="str">
        <f>buff!AZ71</f>
        <v/>
      </c>
    </row>
    <row r="138" spans="1:21" x14ac:dyDescent="0.15">
      <c r="A138">
        <f>buff!Q73</f>
        <v>20001</v>
      </c>
      <c r="B138" t="str">
        <f>buff!R73</f>
        <v>被动攻击小lv1</v>
      </c>
      <c r="C138" t="str">
        <f>buff!S73</f>
        <v>被动攻击小lv1</v>
      </c>
      <c r="D138">
        <f>VLOOKUP(buff!T73,对应表!V:W,2,FALSE)</f>
        <v>1</v>
      </c>
      <c r="E138">
        <f>buff!U73</f>
        <v>0</v>
      </c>
      <c r="F138">
        <f>buff!V73</f>
        <v>0</v>
      </c>
      <c r="G138">
        <f>buff!W73</f>
        <v>0</v>
      </c>
      <c r="H138">
        <f>buff!X73</f>
        <v>0</v>
      </c>
      <c r="I138" t="str">
        <f>buff!AI73</f>
        <v/>
      </c>
      <c r="J138">
        <f>buff!AJ73</f>
        <v>0</v>
      </c>
      <c r="K138">
        <f>buff!AK73</f>
        <v>0</v>
      </c>
      <c r="L138">
        <f>buff!AL73</f>
        <v>0</v>
      </c>
      <c r="M138">
        <f>buff!AM73</f>
        <v>0</v>
      </c>
      <c r="N138">
        <f>buff!AN73</f>
        <v>0</v>
      </c>
      <c r="O138">
        <f>buff!AO73</f>
        <v>0</v>
      </c>
      <c r="P138">
        <f>buff!AP73</f>
        <v>0</v>
      </c>
      <c r="Q138">
        <f>buff!AQ73</f>
        <v>0</v>
      </c>
      <c r="R138">
        <f>buff!AR73</f>
        <v>999</v>
      </c>
      <c r="S138">
        <f>buff!AS73</f>
        <v>0</v>
      </c>
      <c r="T138">
        <f>buff!AT73</f>
        <v>0</v>
      </c>
      <c r="U138" t="str">
        <f>buff!AZ73</f>
        <v/>
      </c>
    </row>
    <row r="139" spans="1:21" x14ac:dyDescent="0.15">
      <c r="A139">
        <f>buff!Q74</f>
        <v>20002</v>
      </c>
      <c r="B139" t="str">
        <f>buff!R74</f>
        <v>被动攻击小lv2</v>
      </c>
      <c r="C139" t="str">
        <f>buff!S74</f>
        <v>被动攻击小lv2</v>
      </c>
      <c r="D139">
        <f>VLOOKUP(buff!T74,对应表!V:W,2,FALSE)</f>
        <v>1</v>
      </c>
      <c r="E139">
        <f>buff!U74</f>
        <v>0</v>
      </c>
      <c r="F139">
        <f>buff!V74</f>
        <v>0</v>
      </c>
      <c r="G139">
        <f>buff!W74</f>
        <v>0</v>
      </c>
      <c r="H139">
        <f>buff!X74</f>
        <v>0</v>
      </c>
      <c r="I139" t="str">
        <f>buff!AI74</f>
        <v/>
      </c>
      <c r="J139">
        <f>buff!AJ74</f>
        <v>0</v>
      </c>
      <c r="K139">
        <f>buff!AK74</f>
        <v>0</v>
      </c>
      <c r="L139">
        <f>buff!AL74</f>
        <v>0</v>
      </c>
      <c r="M139">
        <f>buff!AM74</f>
        <v>0</v>
      </c>
      <c r="N139">
        <f>buff!AN74</f>
        <v>0</v>
      </c>
      <c r="O139">
        <f>buff!AO74</f>
        <v>0</v>
      </c>
      <c r="P139">
        <f>buff!AP74</f>
        <v>0</v>
      </c>
      <c r="Q139">
        <f>buff!AQ74</f>
        <v>0</v>
      </c>
      <c r="R139">
        <f>buff!AR74</f>
        <v>999</v>
      </c>
      <c r="S139">
        <f>buff!AS74</f>
        <v>0</v>
      </c>
      <c r="T139">
        <f>buff!AT74</f>
        <v>0</v>
      </c>
      <c r="U139" t="str">
        <f>buff!AZ74</f>
        <v/>
      </c>
    </row>
    <row r="140" spans="1:21" x14ac:dyDescent="0.15">
      <c r="A140">
        <f>buff!Q75</f>
        <v>20003</v>
      </c>
      <c r="B140" t="str">
        <f>buff!R75</f>
        <v>被动攻击小lv3</v>
      </c>
      <c r="C140" t="str">
        <f>buff!S75</f>
        <v>被动攻击小lv3</v>
      </c>
      <c r="D140">
        <f>VLOOKUP(buff!T75,对应表!V:W,2,FALSE)</f>
        <v>1</v>
      </c>
      <c r="E140">
        <f>buff!U75</f>
        <v>0</v>
      </c>
      <c r="F140">
        <f>buff!V75</f>
        <v>0</v>
      </c>
      <c r="G140">
        <f>buff!W75</f>
        <v>0</v>
      </c>
      <c r="H140">
        <f>buff!X75</f>
        <v>0</v>
      </c>
      <c r="I140" t="str">
        <f>buff!AI75</f>
        <v/>
      </c>
      <c r="J140">
        <f>buff!AJ75</f>
        <v>0</v>
      </c>
      <c r="K140">
        <f>buff!AK75</f>
        <v>0</v>
      </c>
      <c r="L140">
        <f>buff!AL75</f>
        <v>0</v>
      </c>
      <c r="M140">
        <f>buff!AM75</f>
        <v>0</v>
      </c>
      <c r="N140">
        <f>buff!AN75</f>
        <v>0</v>
      </c>
      <c r="O140">
        <f>buff!AO75</f>
        <v>0</v>
      </c>
      <c r="P140">
        <f>buff!AP75</f>
        <v>0</v>
      </c>
      <c r="Q140">
        <f>buff!AQ75</f>
        <v>0</v>
      </c>
      <c r="R140">
        <f>buff!AR75</f>
        <v>999</v>
      </c>
      <c r="S140">
        <f>buff!AS75</f>
        <v>0</v>
      </c>
      <c r="T140">
        <f>buff!AT75</f>
        <v>0</v>
      </c>
      <c r="U140" t="str">
        <f>buff!AZ75</f>
        <v/>
      </c>
    </row>
    <row r="141" spans="1:21" x14ac:dyDescent="0.15">
      <c r="A141">
        <f>buff!Q76</f>
        <v>20004</v>
      </c>
      <c r="B141" t="str">
        <f>buff!R76</f>
        <v>被动攻击小lv4</v>
      </c>
      <c r="C141" t="str">
        <f>buff!S76</f>
        <v>被动攻击小lv4</v>
      </c>
      <c r="D141">
        <f>VLOOKUP(buff!T76,对应表!V:W,2,FALSE)</f>
        <v>1</v>
      </c>
      <c r="E141">
        <f>buff!U76</f>
        <v>0</v>
      </c>
      <c r="F141">
        <f>buff!V76</f>
        <v>0</v>
      </c>
      <c r="G141">
        <f>buff!W76</f>
        <v>0</v>
      </c>
      <c r="H141">
        <f>buff!X76</f>
        <v>0</v>
      </c>
      <c r="I141" t="str">
        <f>buff!AI76</f>
        <v/>
      </c>
      <c r="J141">
        <f>buff!AJ76</f>
        <v>0</v>
      </c>
      <c r="K141">
        <f>buff!AK76</f>
        <v>0</v>
      </c>
      <c r="L141">
        <f>buff!AL76</f>
        <v>0</v>
      </c>
      <c r="M141">
        <f>buff!AM76</f>
        <v>0</v>
      </c>
      <c r="N141">
        <f>buff!AN76</f>
        <v>0</v>
      </c>
      <c r="O141">
        <f>buff!AO76</f>
        <v>0</v>
      </c>
      <c r="P141">
        <f>buff!AP76</f>
        <v>0</v>
      </c>
      <c r="Q141">
        <f>buff!AQ76</f>
        <v>0</v>
      </c>
      <c r="R141">
        <f>buff!AR76</f>
        <v>999</v>
      </c>
      <c r="S141">
        <f>buff!AS76</f>
        <v>0</v>
      </c>
      <c r="T141">
        <f>buff!AT76</f>
        <v>0</v>
      </c>
      <c r="U141" t="str">
        <f>buff!AZ76</f>
        <v/>
      </c>
    </row>
    <row r="142" spans="1:21" x14ac:dyDescent="0.15">
      <c r="A142">
        <f>buff!Q77</f>
        <v>20005</v>
      </c>
      <c r="B142" t="str">
        <f>buff!R77</f>
        <v>被动攻击小lv5</v>
      </c>
      <c r="C142" t="str">
        <f>buff!S77</f>
        <v>被动攻击小lv5</v>
      </c>
      <c r="D142">
        <f>VLOOKUP(buff!T77,对应表!V:W,2,FALSE)</f>
        <v>1</v>
      </c>
      <c r="E142">
        <f>buff!U77</f>
        <v>0</v>
      </c>
      <c r="F142">
        <f>buff!V77</f>
        <v>0</v>
      </c>
      <c r="G142">
        <f>buff!W77</f>
        <v>0</v>
      </c>
      <c r="H142">
        <f>buff!X77</f>
        <v>0</v>
      </c>
      <c r="I142" t="str">
        <f>buff!AI77</f>
        <v/>
      </c>
      <c r="J142">
        <f>buff!AJ77</f>
        <v>0</v>
      </c>
      <c r="K142">
        <f>buff!AK77</f>
        <v>0</v>
      </c>
      <c r="L142">
        <f>buff!AL77</f>
        <v>0</v>
      </c>
      <c r="M142">
        <f>buff!AM77</f>
        <v>0</v>
      </c>
      <c r="N142">
        <f>buff!AN77</f>
        <v>0</v>
      </c>
      <c r="O142">
        <f>buff!AO77</f>
        <v>0</v>
      </c>
      <c r="P142">
        <f>buff!AP77</f>
        <v>0</v>
      </c>
      <c r="Q142">
        <f>buff!AQ77</f>
        <v>0</v>
      </c>
      <c r="R142">
        <f>buff!AR77</f>
        <v>999</v>
      </c>
      <c r="S142">
        <f>buff!AS77</f>
        <v>0</v>
      </c>
      <c r="T142">
        <f>buff!AT77</f>
        <v>0</v>
      </c>
      <c r="U142" t="str">
        <f>buff!AZ77</f>
        <v/>
      </c>
    </row>
    <row r="143" spans="1:21" x14ac:dyDescent="0.15">
      <c r="A143">
        <f>buff!Q78</f>
        <v>20006</v>
      </c>
      <c r="B143" t="str">
        <f>buff!R78</f>
        <v>被动攻击小lv6</v>
      </c>
      <c r="C143" t="str">
        <f>buff!S78</f>
        <v>被动攻击小lv6</v>
      </c>
      <c r="D143">
        <f>VLOOKUP(buff!T78,对应表!V:W,2,FALSE)</f>
        <v>1</v>
      </c>
      <c r="E143">
        <f>buff!U78</f>
        <v>0</v>
      </c>
      <c r="F143">
        <f>buff!V78</f>
        <v>0</v>
      </c>
      <c r="G143">
        <f>buff!W78</f>
        <v>0</v>
      </c>
      <c r="H143">
        <f>buff!X78</f>
        <v>0</v>
      </c>
      <c r="I143" t="str">
        <f>buff!AI78</f>
        <v/>
      </c>
      <c r="J143">
        <f>buff!AJ78</f>
        <v>0</v>
      </c>
      <c r="K143">
        <f>buff!AK78</f>
        <v>0</v>
      </c>
      <c r="L143">
        <f>buff!AL78</f>
        <v>0</v>
      </c>
      <c r="M143">
        <f>buff!AM78</f>
        <v>0</v>
      </c>
      <c r="N143">
        <f>buff!AN78</f>
        <v>0</v>
      </c>
      <c r="O143">
        <f>buff!AO78</f>
        <v>0</v>
      </c>
      <c r="P143">
        <f>buff!AP78</f>
        <v>0</v>
      </c>
      <c r="Q143">
        <f>buff!AQ78</f>
        <v>0</v>
      </c>
      <c r="R143">
        <f>buff!AR78</f>
        <v>999</v>
      </c>
      <c r="S143">
        <f>buff!AS78</f>
        <v>0</v>
      </c>
      <c r="T143">
        <f>buff!AT78</f>
        <v>0</v>
      </c>
      <c r="U143" t="str">
        <f>buff!AZ78</f>
        <v/>
      </c>
    </row>
    <row r="144" spans="1:21" x14ac:dyDescent="0.15">
      <c r="A144">
        <f>buff!Q79</f>
        <v>20007</v>
      </c>
      <c r="B144" t="str">
        <f>buff!R79</f>
        <v>被动攻击小lv7</v>
      </c>
      <c r="C144" t="str">
        <f>buff!S79</f>
        <v>被动攻击小lv7</v>
      </c>
      <c r="D144">
        <f>VLOOKUP(buff!T79,对应表!V:W,2,FALSE)</f>
        <v>1</v>
      </c>
      <c r="E144">
        <f>buff!U79</f>
        <v>0</v>
      </c>
      <c r="F144">
        <f>buff!V79</f>
        <v>0</v>
      </c>
      <c r="G144">
        <f>buff!W79</f>
        <v>0</v>
      </c>
      <c r="H144">
        <f>buff!X79</f>
        <v>0</v>
      </c>
      <c r="I144" t="str">
        <f>buff!AI79</f>
        <v/>
      </c>
      <c r="J144">
        <f>buff!AJ79</f>
        <v>0</v>
      </c>
      <c r="K144">
        <f>buff!AK79</f>
        <v>0</v>
      </c>
      <c r="L144">
        <f>buff!AL79</f>
        <v>0</v>
      </c>
      <c r="M144">
        <f>buff!AM79</f>
        <v>0</v>
      </c>
      <c r="N144">
        <f>buff!AN79</f>
        <v>0</v>
      </c>
      <c r="O144">
        <f>buff!AO79</f>
        <v>0</v>
      </c>
      <c r="P144">
        <f>buff!AP79</f>
        <v>0</v>
      </c>
      <c r="Q144">
        <f>buff!AQ79</f>
        <v>0</v>
      </c>
      <c r="R144">
        <f>buff!AR79</f>
        <v>999</v>
      </c>
      <c r="S144">
        <f>buff!AS79</f>
        <v>0</v>
      </c>
      <c r="T144">
        <f>buff!AT79</f>
        <v>0</v>
      </c>
      <c r="U144" t="str">
        <f>buff!AZ79</f>
        <v/>
      </c>
    </row>
    <row r="145" spans="1:21" x14ac:dyDescent="0.15">
      <c r="A145">
        <f>buff!Q80</f>
        <v>20008</v>
      </c>
      <c r="B145" t="str">
        <f>buff!R80</f>
        <v>被动攻击小lv8</v>
      </c>
      <c r="C145" t="str">
        <f>buff!S80</f>
        <v>被动攻击小lv8</v>
      </c>
      <c r="D145">
        <f>VLOOKUP(buff!T80,对应表!V:W,2,FALSE)</f>
        <v>1</v>
      </c>
      <c r="E145">
        <f>buff!U80</f>
        <v>0</v>
      </c>
      <c r="F145">
        <f>buff!V80</f>
        <v>0</v>
      </c>
      <c r="G145">
        <f>buff!W80</f>
        <v>0</v>
      </c>
      <c r="H145">
        <f>buff!X80</f>
        <v>0</v>
      </c>
      <c r="I145" t="str">
        <f>buff!AI80</f>
        <v/>
      </c>
      <c r="J145">
        <f>buff!AJ80</f>
        <v>0</v>
      </c>
      <c r="K145">
        <f>buff!AK80</f>
        <v>0</v>
      </c>
      <c r="L145">
        <f>buff!AL80</f>
        <v>0</v>
      </c>
      <c r="M145">
        <f>buff!AM80</f>
        <v>0</v>
      </c>
      <c r="N145">
        <f>buff!AN80</f>
        <v>0</v>
      </c>
      <c r="O145">
        <f>buff!AO80</f>
        <v>0</v>
      </c>
      <c r="P145">
        <f>buff!AP80</f>
        <v>0</v>
      </c>
      <c r="Q145">
        <f>buff!AQ80</f>
        <v>0</v>
      </c>
      <c r="R145">
        <f>buff!AR80</f>
        <v>999</v>
      </c>
      <c r="S145">
        <f>buff!AS80</f>
        <v>0</v>
      </c>
      <c r="T145">
        <f>buff!AT80</f>
        <v>0</v>
      </c>
      <c r="U145" t="str">
        <f>buff!AZ80</f>
        <v/>
      </c>
    </row>
    <row r="146" spans="1:21" x14ac:dyDescent="0.15">
      <c r="A146">
        <f>buff!Q81</f>
        <v>20009</v>
      </c>
      <c r="B146" t="str">
        <f>buff!R81</f>
        <v>被动攻击小lv9</v>
      </c>
      <c r="C146" t="str">
        <f>buff!S81</f>
        <v>被动攻击小lv9</v>
      </c>
      <c r="D146">
        <f>VLOOKUP(buff!T81,对应表!V:W,2,FALSE)</f>
        <v>1</v>
      </c>
      <c r="E146">
        <f>buff!U81</f>
        <v>0</v>
      </c>
      <c r="F146">
        <f>buff!V81</f>
        <v>0</v>
      </c>
      <c r="G146">
        <f>buff!W81</f>
        <v>0</v>
      </c>
      <c r="H146">
        <f>buff!X81</f>
        <v>0</v>
      </c>
      <c r="I146" t="str">
        <f>buff!AI81</f>
        <v/>
      </c>
      <c r="J146">
        <f>buff!AJ81</f>
        <v>0</v>
      </c>
      <c r="K146">
        <f>buff!AK81</f>
        <v>0</v>
      </c>
      <c r="L146">
        <f>buff!AL81</f>
        <v>0</v>
      </c>
      <c r="M146">
        <f>buff!AM81</f>
        <v>0</v>
      </c>
      <c r="N146">
        <f>buff!AN81</f>
        <v>0</v>
      </c>
      <c r="O146">
        <f>buff!AO81</f>
        <v>0</v>
      </c>
      <c r="P146">
        <f>buff!AP81</f>
        <v>0</v>
      </c>
      <c r="Q146">
        <f>buff!AQ81</f>
        <v>0</v>
      </c>
      <c r="R146">
        <f>buff!AR81</f>
        <v>999</v>
      </c>
      <c r="S146">
        <f>buff!AS81</f>
        <v>0</v>
      </c>
      <c r="T146">
        <f>buff!AT81</f>
        <v>0</v>
      </c>
      <c r="U146" t="str">
        <f>buff!AZ81</f>
        <v/>
      </c>
    </row>
    <row r="147" spans="1:21" x14ac:dyDescent="0.15">
      <c r="A147">
        <f>buff!Q82</f>
        <v>20010</v>
      </c>
      <c r="B147" t="str">
        <f>buff!R82</f>
        <v>被动攻击小lv10</v>
      </c>
      <c r="C147" t="str">
        <f>buff!S82</f>
        <v>被动攻击小lv10</v>
      </c>
      <c r="D147">
        <f>VLOOKUP(buff!T82,对应表!V:W,2,FALSE)</f>
        <v>1</v>
      </c>
      <c r="E147">
        <f>buff!U82</f>
        <v>0</v>
      </c>
      <c r="F147">
        <f>buff!V82</f>
        <v>0</v>
      </c>
      <c r="G147">
        <f>buff!W82</f>
        <v>0</v>
      </c>
      <c r="H147">
        <f>buff!X82</f>
        <v>0</v>
      </c>
      <c r="I147" t="str">
        <f>buff!AI82</f>
        <v/>
      </c>
      <c r="J147">
        <f>buff!AJ82</f>
        <v>0</v>
      </c>
      <c r="K147">
        <f>buff!AK82</f>
        <v>0</v>
      </c>
      <c r="L147">
        <f>buff!AL82</f>
        <v>0</v>
      </c>
      <c r="M147">
        <f>buff!AM82</f>
        <v>0</v>
      </c>
      <c r="N147">
        <f>buff!AN82</f>
        <v>0</v>
      </c>
      <c r="O147">
        <f>buff!AO82</f>
        <v>0</v>
      </c>
      <c r="P147">
        <f>buff!AP82</f>
        <v>0</v>
      </c>
      <c r="Q147">
        <f>buff!AQ82</f>
        <v>0</v>
      </c>
      <c r="R147">
        <f>buff!AR82</f>
        <v>999</v>
      </c>
      <c r="S147">
        <f>buff!AS82</f>
        <v>0</v>
      </c>
      <c r="T147">
        <f>buff!AT82</f>
        <v>0</v>
      </c>
      <c r="U147" t="str">
        <f>buff!AZ82</f>
        <v/>
      </c>
    </row>
    <row r="148" spans="1:21" x14ac:dyDescent="0.15">
      <c r="A148">
        <f>buff!Q83</f>
        <v>20011</v>
      </c>
      <c r="B148" t="str">
        <f>buff!R83</f>
        <v>被动攻击小lv11</v>
      </c>
      <c r="C148" t="str">
        <f>buff!S83</f>
        <v>被动攻击小lv11</v>
      </c>
      <c r="D148">
        <f>VLOOKUP(buff!T83,对应表!V:W,2,FALSE)</f>
        <v>1</v>
      </c>
      <c r="E148">
        <f>buff!U83</f>
        <v>0</v>
      </c>
      <c r="F148">
        <f>buff!V83</f>
        <v>0</v>
      </c>
      <c r="G148">
        <f>buff!W83</f>
        <v>0</v>
      </c>
      <c r="H148">
        <f>buff!X83</f>
        <v>0</v>
      </c>
      <c r="I148" t="str">
        <f>buff!AI83</f>
        <v/>
      </c>
      <c r="J148">
        <f>buff!AJ83</f>
        <v>0</v>
      </c>
      <c r="K148">
        <f>buff!AK83</f>
        <v>0</v>
      </c>
      <c r="L148">
        <f>buff!AL83</f>
        <v>0</v>
      </c>
      <c r="M148">
        <f>buff!AM83</f>
        <v>0</v>
      </c>
      <c r="N148">
        <f>buff!AN83</f>
        <v>0</v>
      </c>
      <c r="O148">
        <f>buff!AO83</f>
        <v>0</v>
      </c>
      <c r="P148">
        <f>buff!AP83</f>
        <v>0</v>
      </c>
      <c r="Q148">
        <f>buff!AQ83</f>
        <v>0</v>
      </c>
      <c r="R148">
        <f>buff!AR83</f>
        <v>999</v>
      </c>
      <c r="S148">
        <f>buff!AS83</f>
        <v>0</v>
      </c>
      <c r="T148">
        <f>buff!AT83</f>
        <v>0</v>
      </c>
      <c r="U148" t="str">
        <f>buff!AZ83</f>
        <v/>
      </c>
    </row>
    <row r="149" spans="1:21" x14ac:dyDescent="0.15">
      <c r="A149">
        <f>buff!Q84</f>
        <v>20012</v>
      </c>
      <c r="B149" t="str">
        <f>buff!R84</f>
        <v>被动攻击小lv12</v>
      </c>
      <c r="C149" t="str">
        <f>buff!S84</f>
        <v>被动攻击小lv12</v>
      </c>
      <c r="D149">
        <f>VLOOKUP(buff!T84,对应表!V:W,2,FALSE)</f>
        <v>1</v>
      </c>
      <c r="E149">
        <f>buff!U84</f>
        <v>0</v>
      </c>
      <c r="F149">
        <f>buff!V84</f>
        <v>0</v>
      </c>
      <c r="G149">
        <f>buff!W84</f>
        <v>0</v>
      </c>
      <c r="H149">
        <f>buff!X84</f>
        <v>0</v>
      </c>
      <c r="I149" t="str">
        <f>buff!AI84</f>
        <v/>
      </c>
      <c r="J149">
        <f>buff!AJ84</f>
        <v>0</v>
      </c>
      <c r="K149">
        <f>buff!AK84</f>
        <v>0</v>
      </c>
      <c r="L149">
        <f>buff!AL84</f>
        <v>0</v>
      </c>
      <c r="M149">
        <f>buff!AM84</f>
        <v>0</v>
      </c>
      <c r="N149">
        <f>buff!AN84</f>
        <v>0</v>
      </c>
      <c r="O149">
        <f>buff!AO84</f>
        <v>0</v>
      </c>
      <c r="P149">
        <f>buff!AP84</f>
        <v>0</v>
      </c>
      <c r="Q149">
        <f>buff!AQ84</f>
        <v>0</v>
      </c>
      <c r="R149">
        <f>buff!AR84</f>
        <v>999</v>
      </c>
      <c r="S149">
        <f>buff!AS84</f>
        <v>0</v>
      </c>
      <c r="T149">
        <f>buff!AT84</f>
        <v>0</v>
      </c>
      <c r="U149" t="str">
        <f>buff!AZ84</f>
        <v/>
      </c>
    </row>
    <row r="150" spans="1:21" x14ac:dyDescent="0.15">
      <c r="A150">
        <f>buff!Q85</f>
        <v>20013</v>
      </c>
      <c r="B150" t="str">
        <f>buff!R85</f>
        <v>被动攻击小lv13</v>
      </c>
      <c r="C150" t="str">
        <f>buff!S85</f>
        <v>被动攻击小lv13</v>
      </c>
      <c r="D150">
        <f>VLOOKUP(buff!T85,对应表!V:W,2,FALSE)</f>
        <v>1</v>
      </c>
      <c r="E150">
        <f>buff!U85</f>
        <v>0</v>
      </c>
      <c r="F150">
        <f>buff!V85</f>
        <v>0</v>
      </c>
      <c r="G150">
        <f>buff!W85</f>
        <v>0</v>
      </c>
      <c r="H150">
        <f>buff!X85</f>
        <v>0</v>
      </c>
      <c r="I150" t="str">
        <f>buff!AI85</f>
        <v/>
      </c>
      <c r="J150">
        <f>buff!AJ85</f>
        <v>0</v>
      </c>
      <c r="K150">
        <f>buff!AK85</f>
        <v>0</v>
      </c>
      <c r="L150">
        <f>buff!AL85</f>
        <v>0</v>
      </c>
      <c r="M150">
        <f>buff!AM85</f>
        <v>0</v>
      </c>
      <c r="N150">
        <f>buff!AN85</f>
        <v>0</v>
      </c>
      <c r="O150">
        <f>buff!AO85</f>
        <v>0</v>
      </c>
      <c r="P150">
        <f>buff!AP85</f>
        <v>0</v>
      </c>
      <c r="Q150">
        <f>buff!AQ85</f>
        <v>0</v>
      </c>
      <c r="R150">
        <f>buff!AR85</f>
        <v>999</v>
      </c>
      <c r="S150">
        <f>buff!AS85</f>
        <v>0</v>
      </c>
      <c r="T150">
        <f>buff!AT85</f>
        <v>0</v>
      </c>
      <c r="U150" t="str">
        <f>buff!AZ85</f>
        <v/>
      </c>
    </row>
    <row r="151" spans="1:21" x14ac:dyDescent="0.15">
      <c r="A151">
        <f>buff!Q86</f>
        <v>20014</v>
      </c>
      <c r="B151" t="str">
        <f>buff!R86</f>
        <v>被动攻击小lv14</v>
      </c>
      <c r="C151" t="str">
        <f>buff!S86</f>
        <v>被动攻击小lv14</v>
      </c>
      <c r="D151">
        <f>VLOOKUP(buff!T86,对应表!V:W,2,FALSE)</f>
        <v>1</v>
      </c>
      <c r="E151">
        <f>buff!U86</f>
        <v>0</v>
      </c>
      <c r="F151">
        <f>buff!V86</f>
        <v>0</v>
      </c>
      <c r="G151">
        <f>buff!W86</f>
        <v>0</v>
      </c>
      <c r="H151">
        <f>buff!X86</f>
        <v>0</v>
      </c>
      <c r="I151" t="str">
        <f>buff!AI86</f>
        <v/>
      </c>
      <c r="J151">
        <f>buff!AJ86</f>
        <v>0</v>
      </c>
      <c r="K151">
        <f>buff!AK86</f>
        <v>0</v>
      </c>
      <c r="L151">
        <f>buff!AL86</f>
        <v>0</v>
      </c>
      <c r="M151">
        <f>buff!AM86</f>
        <v>0</v>
      </c>
      <c r="N151">
        <f>buff!AN86</f>
        <v>0</v>
      </c>
      <c r="O151">
        <f>buff!AO86</f>
        <v>0</v>
      </c>
      <c r="P151">
        <f>buff!AP86</f>
        <v>0</v>
      </c>
      <c r="Q151">
        <f>buff!AQ86</f>
        <v>0</v>
      </c>
      <c r="R151">
        <f>buff!AR86</f>
        <v>999</v>
      </c>
      <c r="S151">
        <f>buff!AS86</f>
        <v>0</v>
      </c>
      <c r="T151">
        <f>buff!AT86</f>
        <v>0</v>
      </c>
      <c r="U151" t="str">
        <f>buff!AZ86</f>
        <v/>
      </c>
    </row>
    <row r="152" spans="1:21" x14ac:dyDescent="0.15">
      <c r="A152">
        <f>buff!Q87</f>
        <v>20015</v>
      </c>
      <c r="B152" t="str">
        <f>buff!R87</f>
        <v>被动攻击小lv15</v>
      </c>
      <c r="C152" t="str">
        <f>buff!S87</f>
        <v>被动攻击小lv15</v>
      </c>
      <c r="D152">
        <f>VLOOKUP(buff!T87,对应表!V:W,2,FALSE)</f>
        <v>1</v>
      </c>
      <c r="E152">
        <f>buff!U87</f>
        <v>0</v>
      </c>
      <c r="F152">
        <f>buff!V87</f>
        <v>0</v>
      </c>
      <c r="G152">
        <f>buff!W87</f>
        <v>0</v>
      </c>
      <c r="H152">
        <f>buff!X87</f>
        <v>0</v>
      </c>
      <c r="I152" t="str">
        <f>buff!AI87</f>
        <v/>
      </c>
      <c r="J152">
        <f>buff!AJ87</f>
        <v>0</v>
      </c>
      <c r="K152">
        <f>buff!AK87</f>
        <v>0</v>
      </c>
      <c r="L152">
        <f>buff!AL87</f>
        <v>0</v>
      </c>
      <c r="M152">
        <f>buff!AM87</f>
        <v>0</v>
      </c>
      <c r="N152">
        <f>buff!AN87</f>
        <v>0</v>
      </c>
      <c r="O152">
        <f>buff!AO87</f>
        <v>0</v>
      </c>
      <c r="P152">
        <f>buff!AP87</f>
        <v>0</v>
      </c>
      <c r="Q152">
        <f>buff!AQ87</f>
        <v>0</v>
      </c>
      <c r="R152">
        <f>buff!AR87</f>
        <v>999</v>
      </c>
      <c r="S152">
        <f>buff!AS87</f>
        <v>0</v>
      </c>
      <c r="T152">
        <f>buff!AT87</f>
        <v>0</v>
      </c>
      <c r="U152" t="str">
        <f>buff!AZ87</f>
        <v/>
      </c>
    </row>
    <row r="153" spans="1:21" x14ac:dyDescent="0.15">
      <c r="A153">
        <f>buff!Q88</f>
        <v>20016</v>
      </c>
      <c r="B153" t="str">
        <f>buff!R88</f>
        <v>被动攻击小lv16</v>
      </c>
      <c r="C153" t="str">
        <f>buff!S88</f>
        <v>被动攻击小lv16</v>
      </c>
      <c r="D153">
        <f>VLOOKUP(buff!T88,对应表!V:W,2,FALSE)</f>
        <v>1</v>
      </c>
      <c r="E153">
        <f>buff!U88</f>
        <v>0</v>
      </c>
      <c r="F153">
        <f>buff!V88</f>
        <v>0</v>
      </c>
      <c r="G153">
        <f>buff!W88</f>
        <v>0</v>
      </c>
      <c r="H153">
        <f>buff!X88</f>
        <v>0</v>
      </c>
      <c r="I153" t="str">
        <f>buff!AI88</f>
        <v/>
      </c>
      <c r="J153">
        <f>buff!AJ88</f>
        <v>0</v>
      </c>
      <c r="K153">
        <f>buff!AK88</f>
        <v>0</v>
      </c>
      <c r="L153">
        <f>buff!AL88</f>
        <v>0</v>
      </c>
      <c r="M153">
        <f>buff!AM88</f>
        <v>0</v>
      </c>
      <c r="N153">
        <f>buff!AN88</f>
        <v>0</v>
      </c>
      <c r="O153">
        <f>buff!AO88</f>
        <v>0</v>
      </c>
      <c r="P153">
        <f>buff!AP88</f>
        <v>0</v>
      </c>
      <c r="Q153">
        <f>buff!AQ88</f>
        <v>0</v>
      </c>
      <c r="R153">
        <f>buff!AR88</f>
        <v>999</v>
      </c>
      <c r="S153">
        <f>buff!AS88</f>
        <v>0</v>
      </c>
      <c r="T153">
        <f>buff!AT88</f>
        <v>0</v>
      </c>
      <c r="U153" t="str">
        <f>buff!AZ88</f>
        <v/>
      </c>
    </row>
    <row r="154" spans="1:21" x14ac:dyDescent="0.15">
      <c r="A154">
        <f>buff!Q89</f>
        <v>20017</v>
      </c>
      <c r="B154" t="str">
        <f>buff!R89</f>
        <v>被动攻击小lv17</v>
      </c>
      <c r="C154" t="str">
        <f>buff!S89</f>
        <v>被动攻击小lv17</v>
      </c>
      <c r="D154">
        <f>VLOOKUP(buff!T89,对应表!V:W,2,FALSE)</f>
        <v>1</v>
      </c>
      <c r="E154">
        <f>buff!U89</f>
        <v>0</v>
      </c>
      <c r="F154">
        <f>buff!V89</f>
        <v>0</v>
      </c>
      <c r="G154">
        <f>buff!W89</f>
        <v>0</v>
      </c>
      <c r="H154">
        <f>buff!X89</f>
        <v>0</v>
      </c>
      <c r="I154" t="str">
        <f>buff!AI89</f>
        <v/>
      </c>
      <c r="J154">
        <f>buff!AJ89</f>
        <v>0</v>
      </c>
      <c r="K154">
        <f>buff!AK89</f>
        <v>0</v>
      </c>
      <c r="L154">
        <f>buff!AL89</f>
        <v>0</v>
      </c>
      <c r="M154">
        <f>buff!AM89</f>
        <v>0</v>
      </c>
      <c r="N154">
        <f>buff!AN89</f>
        <v>0</v>
      </c>
      <c r="O154">
        <f>buff!AO89</f>
        <v>0</v>
      </c>
      <c r="P154">
        <f>buff!AP89</f>
        <v>0</v>
      </c>
      <c r="Q154">
        <f>buff!AQ89</f>
        <v>0</v>
      </c>
      <c r="R154">
        <f>buff!AR89</f>
        <v>999</v>
      </c>
      <c r="S154">
        <f>buff!AS89</f>
        <v>0</v>
      </c>
      <c r="T154">
        <f>buff!AT89</f>
        <v>0</v>
      </c>
      <c r="U154" t="str">
        <f>buff!AZ89</f>
        <v/>
      </c>
    </row>
    <row r="155" spans="1:21" x14ac:dyDescent="0.15">
      <c r="A155">
        <f>buff!Q90</f>
        <v>20018</v>
      </c>
      <c r="B155" t="str">
        <f>buff!R90</f>
        <v>被动攻击小lv18</v>
      </c>
      <c r="C155" t="str">
        <f>buff!S90</f>
        <v>被动攻击小lv18</v>
      </c>
      <c r="D155">
        <f>VLOOKUP(buff!T90,对应表!V:W,2,FALSE)</f>
        <v>1</v>
      </c>
      <c r="E155">
        <f>buff!U90</f>
        <v>0</v>
      </c>
      <c r="F155">
        <f>buff!V90</f>
        <v>0</v>
      </c>
      <c r="G155">
        <f>buff!W90</f>
        <v>0</v>
      </c>
      <c r="H155">
        <f>buff!X90</f>
        <v>0</v>
      </c>
      <c r="I155" t="str">
        <f>buff!AI90</f>
        <v/>
      </c>
      <c r="J155">
        <f>buff!AJ90</f>
        <v>0</v>
      </c>
      <c r="K155">
        <f>buff!AK90</f>
        <v>0</v>
      </c>
      <c r="L155">
        <f>buff!AL90</f>
        <v>0</v>
      </c>
      <c r="M155">
        <f>buff!AM90</f>
        <v>0</v>
      </c>
      <c r="N155">
        <f>buff!AN90</f>
        <v>0</v>
      </c>
      <c r="O155">
        <f>buff!AO90</f>
        <v>0</v>
      </c>
      <c r="P155">
        <f>buff!AP90</f>
        <v>0</v>
      </c>
      <c r="Q155">
        <f>buff!AQ90</f>
        <v>0</v>
      </c>
      <c r="R155">
        <f>buff!AR90</f>
        <v>999</v>
      </c>
      <c r="S155">
        <f>buff!AS90</f>
        <v>0</v>
      </c>
      <c r="T155">
        <f>buff!AT90</f>
        <v>0</v>
      </c>
      <c r="U155" t="str">
        <f>buff!AZ90</f>
        <v/>
      </c>
    </row>
    <row r="156" spans="1:21" x14ac:dyDescent="0.15">
      <c r="A156">
        <f>buff!Q91</f>
        <v>20019</v>
      </c>
      <c r="B156" t="str">
        <f>buff!R91</f>
        <v>被动攻击小lv19</v>
      </c>
      <c r="C156" t="str">
        <f>buff!S91</f>
        <v>被动攻击小lv19</v>
      </c>
      <c r="D156">
        <f>VLOOKUP(buff!T91,对应表!V:W,2,FALSE)</f>
        <v>1</v>
      </c>
      <c r="E156">
        <f>buff!U91</f>
        <v>0</v>
      </c>
      <c r="F156">
        <f>buff!V91</f>
        <v>0</v>
      </c>
      <c r="G156">
        <f>buff!W91</f>
        <v>0</v>
      </c>
      <c r="H156">
        <f>buff!X91</f>
        <v>0</v>
      </c>
      <c r="I156" t="str">
        <f>buff!AI91</f>
        <v/>
      </c>
      <c r="J156">
        <f>buff!AJ91</f>
        <v>0</v>
      </c>
      <c r="K156">
        <f>buff!AK91</f>
        <v>0</v>
      </c>
      <c r="L156">
        <f>buff!AL91</f>
        <v>0</v>
      </c>
      <c r="M156">
        <f>buff!AM91</f>
        <v>0</v>
      </c>
      <c r="N156">
        <f>buff!AN91</f>
        <v>0</v>
      </c>
      <c r="O156">
        <f>buff!AO91</f>
        <v>0</v>
      </c>
      <c r="P156">
        <f>buff!AP91</f>
        <v>0</v>
      </c>
      <c r="Q156">
        <f>buff!AQ91</f>
        <v>0</v>
      </c>
      <c r="R156">
        <f>buff!AR91</f>
        <v>999</v>
      </c>
      <c r="S156">
        <f>buff!AS91</f>
        <v>0</v>
      </c>
      <c r="T156">
        <f>buff!AT91</f>
        <v>0</v>
      </c>
      <c r="U156" t="str">
        <f>buff!AZ91</f>
        <v/>
      </c>
    </row>
    <row r="157" spans="1:21" x14ac:dyDescent="0.15">
      <c r="A157">
        <f>buff!Q92</f>
        <v>20020</v>
      </c>
      <c r="B157" t="str">
        <f>buff!R92</f>
        <v>被动攻击小lv20</v>
      </c>
      <c r="C157" t="str">
        <f>buff!S92</f>
        <v>被动攻击小lv20</v>
      </c>
      <c r="D157">
        <f>VLOOKUP(buff!T92,对应表!V:W,2,FALSE)</f>
        <v>1</v>
      </c>
      <c r="E157">
        <f>buff!U92</f>
        <v>0</v>
      </c>
      <c r="F157">
        <f>buff!V92</f>
        <v>0</v>
      </c>
      <c r="G157">
        <f>buff!W92</f>
        <v>0</v>
      </c>
      <c r="H157">
        <f>buff!X92</f>
        <v>0</v>
      </c>
      <c r="I157" t="str">
        <f>buff!AI92</f>
        <v/>
      </c>
      <c r="J157">
        <f>buff!AJ92</f>
        <v>0</v>
      </c>
      <c r="K157">
        <f>buff!AK92</f>
        <v>0</v>
      </c>
      <c r="L157">
        <f>buff!AL92</f>
        <v>0</v>
      </c>
      <c r="M157">
        <f>buff!AM92</f>
        <v>0</v>
      </c>
      <c r="N157">
        <f>buff!AN92</f>
        <v>0</v>
      </c>
      <c r="O157">
        <f>buff!AO92</f>
        <v>0</v>
      </c>
      <c r="P157">
        <f>buff!AP92</f>
        <v>0</v>
      </c>
      <c r="Q157">
        <f>buff!AQ92</f>
        <v>0</v>
      </c>
      <c r="R157">
        <f>buff!AR92</f>
        <v>999</v>
      </c>
      <c r="S157">
        <f>buff!AS92</f>
        <v>0</v>
      </c>
      <c r="T157">
        <f>buff!AT92</f>
        <v>0</v>
      </c>
      <c r="U157" t="str">
        <f>buff!AZ92</f>
        <v/>
      </c>
    </row>
    <row r="158" spans="1:21" x14ac:dyDescent="0.15">
      <c r="A158">
        <f>buff!Q93</f>
        <v>20021</v>
      </c>
      <c r="B158" t="str">
        <f>buff!R93</f>
        <v>被动攻击中lv1</v>
      </c>
      <c r="C158" t="str">
        <f>buff!S93</f>
        <v>被动攻击中lv1</v>
      </c>
      <c r="D158">
        <f>VLOOKUP(buff!T93,对应表!V:W,2,FALSE)</f>
        <v>1</v>
      </c>
      <c r="E158">
        <f>buff!U93</f>
        <v>0</v>
      </c>
      <c r="F158">
        <f>buff!V93</f>
        <v>0</v>
      </c>
      <c r="G158">
        <f>buff!W93</f>
        <v>0</v>
      </c>
      <c r="H158">
        <f>buff!X93</f>
        <v>0</v>
      </c>
      <c r="I158" t="str">
        <f>buff!AI93</f>
        <v/>
      </c>
      <c r="J158">
        <f>buff!AJ93</f>
        <v>0</v>
      </c>
      <c r="K158">
        <f>buff!AK93</f>
        <v>0</v>
      </c>
      <c r="L158">
        <f>buff!AL93</f>
        <v>0</v>
      </c>
      <c r="M158">
        <f>buff!AM93</f>
        <v>0</v>
      </c>
      <c r="N158">
        <f>buff!AN93</f>
        <v>0</v>
      </c>
      <c r="O158">
        <f>buff!AO93</f>
        <v>0</v>
      </c>
      <c r="P158">
        <f>buff!AP93</f>
        <v>0</v>
      </c>
      <c r="Q158">
        <f>buff!AQ93</f>
        <v>0</v>
      </c>
      <c r="R158">
        <f>buff!AR93</f>
        <v>999</v>
      </c>
      <c r="S158">
        <f>buff!AS93</f>
        <v>0</v>
      </c>
      <c r="T158">
        <f>buff!AT93</f>
        <v>0</v>
      </c>
      <c r="U158" t="str">
        <f>buff!AZ93</f>
        <v/>
      </c>
    </row>
    <row r="159" spans="1:21" x14ac:dyDescent="0.15">
      <c r="A159">
        <f>buff!Q94</f>
        <v>20022</v>
      </c>
      <c r="B159" t="str">
        <f>buff!R94</f>
        <v>被动攻击中lv2</v>
      </c>
      <c r="C159" t="str">
        <f>buff!S94</f>
        <v>被动攻击中lv2</v>
      </c>
      <c r="D159">
        <f>VLOOKUP(buff!T94,对应表!V:W,2,FALSE)</f>
        <v>1</v>
      </c>
      <c r="E159">
        <f>buff!U94</f>
        <v>0</v>
      </c>
      <c r="F159">
        <f>buff!V94</f>
        <v>0</v>
      </c>
      <c r="G159">
        <f>buff!W94</f>
        <v>0</v>
      </c>
      <c r="H159">
        <f>buff!X94</f>
        <v>0</v>
      </c>
      <c r="I159" t="str">
        <f>buff!AI94</f>
        <v/>
      </c>
      <c r="J159">
        <f>buff!AJ94</f>
        <v>0</v>
      </c>
      <c r="K159">
        <f>buff!AK94</f>
        <v>0</v>
      </c>
      <c r="L159">
        <f>buff!AL94</f>
        <v>0</v>
      </c>
      <c r="M159">
        <f>buff!AM94</f>
        <v>0</v>
      </c>
      <c r="N159">
        <f>buff!AN94</f>
        <v>0</v>
      </c>
      <c r="O159">
        <f>buff!AO94</f>
        <v>0</v>
      </c>
      <c r="P159">
        <f>buff!AP94</f>
        <v>0</v>
      </c>
      <c r="Q159">
        <f>buff!AQ94</f>
        <v>0</v>
      </c>
      <c r="R159">
        <f>buff!AR94</f>
        <v>999</v>
      </c>
      <c r="S159">
        <f>buff!AS94</f>
        <v>0</v>
      </c>
      <c r="T159">
        <f>buff!AT94</f>
        <v>0</v>
      </c>
      <c r="U159" t="str">
        <f>buff!AZ94</f>
        <v/>
      </c>
    </row>
    <row r="160" spans="1:21" x14ac:dyDescent="0.15">
      <c r="A160">
        <f>buff!Q95</f>
        <v>20023</v>
      </c>
      <c r="B160" t="str">
        <f>buff!R95</f>
        <v>被动攻击中lv3</v>
      </c>
      <c r="C160" t="str">
        <f>buff!S95</f>
        <v>被动攻击中lv3</v>
      </c>
      <c r="D160">
        <f>VLOOKUP(buff!T95,对应表!V:W,2,FALSE)</f>
        <v>1</v>
      </c>
      <c r="E160">
        <f>buff!U95</f>
        <v>0</v>
      </c>
      <c r="F160">
        <f>buff!V95</f>
        <v>0</v>
      </c>
      <c r="G160">
        <f>buff!W95</f>
        <v>0</v>
      </c>
      <c r="H160">
        <f>buff!X95</f>
        <v>0</v>
      </c>
      <c r="I160" t="str">
        <f>buff!AI95</f>
        <v/>
      </c>
      <c r="J160">
        <f>buff!AJ95</f>
        <v>0</v>
      </c>
      <c r="K160">
        <f>buff!AK95</f>
        <v>0</v>
      </c>
      <c r="L160">
        <f>buff!AL95</f>
        <v>0</v>
      </c>
      <c r="M160">
        <f>buff!AM95</f>
        <v>0</v>
      </c>
      <c r="N160">
        <f>buff!AN95</f>
        <v>0</v>
      </c>
      <c r="O160">
        <f>buff!AO95</f>
        <v>0</v>
      </c>
      <c r="P160">
        <f>buff!AP95</f>
        <v>0</v>
      </c>
      <c r="Q160">
        <f>buff!AQ95</f>
        <v>0</v>
      </c>
      <c r="R160">
        <f>buff!AR95</f>
        <v>999</v>
      </c>
      <c r="S160">
        <f>buff!AS95</f>
        <v>0</v>
      </c>
      <c r="T160">
        <f>buff!AT95</f>
        <v>0</v>
      </c>
      <c r="U160" t="str">
        <f>buff!AZ95</f>
        <v/>
      </c>
    </row>
    <row r="161" spans="1:21" x14ac:dyDescent="0.15">
      <c r="A161">
        <f>buff!Q96</f>
        <v>20024</v>
      </c>
      <c r="B161" t="str">
        <f>buff!R96</f>
        <v>被动攻击中lv4</v>
      </c>
      <c r="C161" t="str">
        <f>buff!S96</f>
        <v>被动攻击中lv4</v>
      </c>
      <c r="D161">
        <f>VLOOKUP(buff!T96,对应表!V:W,2,FALSE)</f>
        <v>1</v>
      </c>
      <c r="E161">
        <f>buff!U96</f>
        <v>0</v>
      </c>
      <c r="F161">
        <f>buff!V96</f>
        <v>0</v>
      </c>
      <c r="G161">
        <f>buff!W96</f>
        <v>0</v>
      </c>
      <c r="H161">
        <f>buff!X96</f>
        <v>0</v>
      </c>
      <c r="I161" t="str">
        <f>buff!AI96</f>
        <v/>
      </c>
      <c r="J161">
        <f>buff!AJ96</f>
        <v>0</v>
      </c>
      <c r="K161">
        <f>buff!AK96</f>
        <v>0</v>
      </c>
      <c r="L161">
        <f>buff!AL96</f>
        <v>0</v>
      </c>
      <c r="M161">
        <f>buff!AM96</f>
        <v>0</v>
      </c>
      <c r="N161">
        <f>buff!AN96</f>
        <v>0</v>
      </c>
      <c r="O161">
        <f>buff!AO96</f>
        <v>0</v>
      </c>
      <c r="P161">
        <f>buff!AP96</f>
        <v>0</v>
      </c>
      <c r="Q161">
        <f>buff!AQ96</f>
        <v>0</v>
      </c>
      <c r="R161">
        <f>buff!AR96</f>
        <v>999</v>
      </c>
      <c r="S161">
        <f>buff!AS96</f>
        <v>0</v>
      </c>
      <c r="T161">
        <f>buff!AT96</f>
        <v>0</v>
      </c>
      <c r="U161" t="str">
        <f>buff!AZ96</f>
        <v/>
      </c>
    </row>
    <row r="162" spans="1:21" x14ac:dyDescent="0.15">
      <c r="A162">
        <f>buff!Q97</f>
        <v>20025</v>
      </c>
      <c r="B162" t="str">
        <f>buff!R97</f>
        <v>被动攻击中lv5</v>
      </c>
      <c r="C162" t="str">
        <f>buff!S97</f>
        <v>被动攻击中lv5</v>
      </c>
      <c r="D162">
        <f>VLOOKUP(buff!T97,对应表!V:W,2,FALSE)</f>
        <v>1</v>
      </c>
      <c r="E162">
        <f>buff!U97</f>
        <v>0</v>
      </c>
      <c r="F162">
        <f>buff!V97</f>
        <v>0</v>
      </c>
      <c r="G162">
        <f>buff!W97</f>
        <v>0</v>
      </c>
      <c r="H162">
        <f>buff!X97</f>
        <v>0</v>
      </c>
      <c r="I162" t="str">
        <f>buff!AI97</f>
        <v/>
      </c>
      <c r="J162">
        <f>buff!AJ97</f>
        <v>0</v>
      </c>
      <c r="K162">
        <f>buff!AK97</f>
        <v>0</v>
      </c>
      <c r="L162">
        <f>buff!AL97</f>
        <v>0</v>
      </c>
      <c r="M162">
        <f>buff!AM97</f>
        <v>0</v>
      </c>
      <c r="N162">
        <f>buff!AN97</f>
        <v>0</v>
      </c>
      <c r="O162">
        <f>buff!AO97</f>
        <v>0</v>
      </c>
      <c r="P162">
        <f>buff!AP97</f>
        <v>0</v>
      </c>
      <c r="Q162">
        <f>buff!AQ97</f>
        <v>0</v>
      </c>
      <c r="R162">
        <f>buff!AR97</f>
        <v>999</v>
      </c>
      <c r="S162">
        <f>buff!AS97</f>
        <v>0</v>
      </c>
      <c r="T162">
        <f>buff!AT97</f>
        <v>0</v>
      </c>
      <c r="U162" t="str">
        <f>buff!AZ97</f>
        <v/>
      </c>
    </row>
    <row r="163" spans="1:21" x14ac:dyDescent="0.15">
      <c r="A163">
        <f>buff!Q98</f>
        <v>20026</v>
      </c>
      <c r="B163" t="str">
        <f>buff!R98</f>
        <v>被动攻击中lv6</v>
      </c>
      <c r="C163" t="str">
        <f>buff!S98</f>
        <v>被动攻击中lv6</v>
      </c>
      <c r="D163">
        <f>VLOOKUP(buff!T98,对应表!V:W,2,FALSE)</f>
        <v>1</v>
      </c>
      <c r="E163">
        <f>buff!U98</f>
        <v>0</v>
      </c>
      <c r="F163">
        <f>buff!V98</f>
        <v>0</v>
      </c>
      <c r="G163">
        <f>buff!W98</f>
        <v>0</v>
      </c>
      <c r="H163">
        <f>buff!X98</f>
        <v>0</v>
      </c>
      <c r="I163" t="str">
        <f>buff!AI98</f>
        <v/>
      </c>
      <c r="J163">
        <f>buff!AJ98</f>
        <v>0</v>
      </c>
      <c r="K163">
        <f>buff!AK98</f>
        <v>0</v>
      </c>
      <c r="L163">
        <f>buff!AL98</f>
        <v>0</v>
      </c>
      <c r="M163">
        <f>buff!AM98</f>
        <v>0</v>
      </c>
      <c r="N163">
        <f>buff!AN98</f>
        <v>0</v>
      </c>
      <c r="O163">
        <f>buff!AO98</f>
        <v>0</v>
      </c>
      <c r="P163">
        <f>buff!AP98</f>
        <v>0</v>
      </c>
      <c r="Q163">
        <f>buff!AQ98</f>
        <v>0</v>
      </c>
      <c r="R163">
        <f>buff!AR98</f>
        <v>999</v>
      </c>
      <c r="S163">
        <f>buff!AS98</f>
        <v>0</v>
      </c>
      <c r="T163">
        <f>buff!AT98</f>
        <v>0</v>
      </c>
      <c r="U163" t="str">
        <f>buff!AZ98</f>
        <v/>
      </c>
    </row>
    <row r="164" spans="1:21" x14ac:dyDescent="0.15">
      <c r="A164">
        <f>buff!Q99</f>
        <v>20027</v>
      </c>
      <c r="B164" t="str">
        <f>buff!R99</f>
        <v>被动攻击中lv7</v>
      </c>
      <c r="C164" t="str">
        <f>buff!S99</f>
        <v>被动攻击中lv7</v>
      </c>
      <c r="D164">
        <f>VLOOKUP(buff!T99,对应表!V:W,2,FALSE)</f>
        <v>1</v>
      </c>
      <c r="E164">
        <f>buff!U99</f>
        <v>0</v>
      </c>
      <c r="F164">
        <f>buff!V99</f>
        <v>0</v>
      </c>
      <c r="G164">
        <f>buff!W99</f>
        <v>0</v>
      </c>
      <c r="H164">
        <f>buff!X99</f>
        <v>0</v>
      </c>
      <c r="I164" t="str">
        <f>buff!AI99</f>
        <v/>
      </c>
      <c r="J164">
        <f>buff!AJ99</f>
        <v>0</v>
      </c>
      <c r="K164">
        <f>buff!AK99</f>
        <v>0</v>
      </c>
      <c r="L164">
        <f>buff!AL99</f>
        <v>0</v>
      </c>
      <c r="M164">
        <f>buff!AM99</f>
        <v>0</v>
      </c>
      <c r="N164">
        <f>buff!AN99</f>
        <v>0</v>
      </c>
      <c r="O164">
        <f>buff!AO99</f>
        <v>0</v>
      </c>
      <c r="P164">
        <f>buff!AP99</f>
        <v>0</v>
      </c>
      <c r="Q164">
        <f>buff!AQ99</f>
        <v>0</v>
      </c>
      <c r="R164">
        <f>buff!AR99</f>
        <v>999</v>
      </c>
      <c r="S164">
        <f>buff!AS99</f>
        <v>0</v>
      </c>
      <c r="T164">
        <f>buff!AT99</f>
        <v>0</v>
      </c>
      <c r="U164" t="str">
        <f>buff!AZ99</f>
        <v/>
      </c>
    </row>
    <row r="165" spans="1:21" x14ac:dyDescent="0.15">
      <c r="A165">
        <f>buff!Q100</f>
        <v>20028</v>
      </c>
      <c r="B165" t="str">
        <f>buff!R100</f>
        <v>被动攻击中lv8</v>
      </c>
      <c r="C165" t="str">
        <f>buff!S100</f>
        <v>被动攻击中lv8</v>
      </c>
      <c r="D165">
        <f>VLOOKUP(buff!T100,对应表!V:W,2,FALSE)</f>
        <v>1</v>
      </c>
      <c r="E165">
        <f>buff!U100</f>
        <v>0</v>
      </c>
      <c r="F165">
        <f>buff!V100</f>
        <v>0</v>
      </c>
      <c r="G165">
        <f>buff!W100</f>
        <v>0</v>
      </c>
      <c r="H165">
        <f>buff!X100</f>
        <v>0</v>
      </c>
      <c r="I165" t="str">
        <f>buff!AI100</f>
        <v/>
      </c>
      <c r="J165">
        <f>buff!AJ100</f>
        <v>0</v>
      </c>
      <c r="K165">
        <f>buff!AK100</f>
        <v>0</v>
      </c>
      <c r="L165">
        <f>buff!AL100</f>
        <v>0</v>
      </c>
      <c r="M165">
        <f>buff!AM100</f>
        <v>0</v>
      </c>
      <c r="N165">
        <f>buff!AN100</f>
        <v>0</v>
      </c>
      <c r="O165">
        <f>buff!AO100</f>
        <v>0</v>
      </c>
      <c r="P165">
        <f>buff!AP100</f>
        <v>0</v>
      </c>
      <c r="Q165">
        <f>buff!AQ100</f>
        <v>0</v>
      </c>
      <c r="R165">
        <f>buff!AR100</f>
        <v>999</v>
      </c>
      <c r="S165">
        <f>buff!AS100</f>
        <v>0</v>
      </c>
      <c r="T165">
        <f>buff!AT100</f>
        <v>0</v>
      </c>
      <c r="U165" t="str">
        <f>buff!AZ100</f>
        <v/>
      </c>
    </row>
    <row r="166" spans="1:21" x14ac:dyDescent="0.15">
      <c r="A166">
        <f>buff!Q101</f>
        <v>20029</v>
      </c>
      <c r="B166" t="str">
        <f>buff!R101</f>
        <v>被动攻击中lv9</v>
      </c>
      <c r="C166" t="str">
        <f>buff!S101</f>
        <v>被动攻击中lv9</v>
      </c>
      <c r="D166">
        <f>VLOOKUP(buff!T101,对应表!V:W,2,FALSE)</f>
        <v>1</v>
      </c>
      <c r="E166">
        <f>buff!U101</f>
        <v>0</v>
      </c>
      <c r="F166">
        <f>buff!V101</f>
        <v>0</v>
      </c>
      <c r="G166">
        <f>buff!W101</f>
        <v>0</v>
      </c>
      <c r="H166">
        <f>buff!X101</f>
        <v>0</v>
      </c>
      <c r="I166" t="str">
        <f>buff!AI101</f>
        <v/>
      </c>
      <c r="J166">
        <f>buff!AJ101</f>
        <v>0</v>
      </c>
      <c r="K166">
        <f>buff!AK101</f>
        <v>0</v>
      </c>
      <c r="L166">
        <f>buff!AL101</f>
        <v>0</v>
      </c>
      <c r="M166">
        <f>buff!AM101</f>
        <v>0</v>
      </c>
      <c r="N166">
        <f>buff!AN101</f>
        <v>0</v>
      </c>
      <c r="O166">
        <f>buff!AO101</f>
        <v>0</v>
      </c>
      <c r="P166">
        <f>buff!AP101</f>
        <v>0</v>
      </c>
      <c r="Q166">
        <f>buff!AQ101</f>
        <v>0</v>
      </c>
      <c r="R166">
        <f>buff!AR101</f>
        <v>999</v>
      </c>
      <c r="S166">
        <f>buff!AS101</f>
        <v>0</v>
      </c>
      <c r="T166">
        <f>buff!AT101</f>
        <v>0</v>
      </c>
      <c r="U166" t="str">
        <f>buff!AZ101</f>
        <v/>
      </c>
    </row>
    <row r="167" spans="1:21" x14ac:dyDescent="0.15">
      <c r="A167">
        <f>buff!Q102</f>
        <v>20030</v>
      </c>
      <c r="B167" t="str">
        <f>buff!R102</f>
        <v>被动攻击中lv10</v>
      </c>
      <c r="C167" t="str">
        <f>buff!S102</f>
        <v>被动攻击中lv10</v>
      </c>
      <c r="D167">
        <f>VLOOKUP(buff!T102,对应表!V:W,2,FALSE)</f>
        <v>1</v>
      </c>
      <c r="E167">
        <f>buff!U102</f>
        <v>0</v>
      </c>
      <c r="F167">
        <f>buff!V102</f>
        <v>0</v>
      </c>
      <c r="G167">
        <f>buff!W102</f>
        <v>0</v>
      </c>
      <c r="H167">
        <f>buff!X102</f>
        <v>0</v>
      </c>
      <c r="I167" t="str">
        <f>buff!AI102</f>
        <v/>
      </c>
      <c r="J167">
        <f>buff!AJ102</f>
        <v>0</v>
      </c>
      <c r="K167">
        <f>buff!AK102</f>
        <v>0</v>
      </c>
      <c r="L167">
        <f>buff!AL102</f>
        <v>0</v>
      </c>
      <c r="M167">
        <f>buff!AM102</f>
        <v>0</v>
      </c>
      <c r="N167">
        <f>buff!AN102</f>
        <v>0</v>
      </c>
      <c r="O167">
        <f>buff!AO102</f>
        <v>0</v>
      </c>
      <c r="P167">
        <f>buff!AP102</f>
        <v>0</v>
      </c>
      <c r="Q167">
        <f>buff!AQ102</f>
        <v>0</v>
      </c>
      <c r="R167">
        <f>buff!AR102</f>
        <v>999</v>
      </c>
      <c r="S167">
        <f>buff!AS102</f>
        <v>0</v>
      </c>
      <c r="T167">
        <f>buff!AT102</f>
        <v>0</v>
      </c>
      <c r="U167" t="str">
        <f>buff!AZ102</f>
        <v/>
      </c>
    </row>
    <row r="168" spans="1:21" x14ac:dyDescent="0.15">
      <c r="A168">
        <f>buff!Q103</f>
        <v>20031</v>
      </c>
      <c r="B168" t="str">
        <f>buff!R103</f>
        <v>被动攻击中lv11</v>
      </c>
      <c r="C168" t="str">
        <f>buff!S103</f>
        <v>被动攻击中lv11</v>
      </c>
      <c r="D168">
        <f>VLOOKUP(buff!T103,对应表!V:W,2,FALSE)</f>
        <v>1</v>
      </c>
      <c r="E168">
        <f>buff!U103</f>
        <v>0</v>
      </c>
      <c r="F168">
        <f>buff!V103</f>
        <v>0</v>
      </c>
      <c r="G168">
        <f>buff!W103</f>
        <v>0</v>
      </c>
      <c r="H168">
        <f>buff!X103</f>
        <v>0</v>
      </c>
      <c r="I168" t="str">
        <f>buff!AI103</f>
        <v/>
      </c>
      <c r="J168">
        <f>buff!AJ103</f>
        <v>0</v>
      </c>
      <c r="K168">
        <f>buff!AK103</f>
        <v>0</v>
      </c>
      <c r="L168">
        <f>buff!AL103</f>
        <v>0</v>
      </c>
      <c r="M168">
        <f>buff!AM103</f>
        <v>0</v>
      </c>
      <c r="N168">
        <f>buff!AN103</f>
        <v>0</v>
      </c>
      <c r="O168">
        <f>buff!AO103</f>
        <v>0</v>
      </c>
      <c r="P168">
        <f>buff!AP103</f>
        <v>0</v>
      </c>
      <c r="Q168">
        <f>buff!AQ103</f>
        <v>0</v>
      </c>
      <c r="R168">
        <f>buff!AR103</f>
        <v>999</v>
      </c>
      <c r="S168">
        <f>buff!AS103</f>
        <v>0</v>
      </c>
      <c r="T168">
        <f>buff!AT103</f>
        <v>0</v>
      </c>
      <c r="U168" t="str">
        <f>buff!AZ103</f>
        <v/>
      </c>
    </row>
    <row r="169" spans="1:21" x14ac:dyDescent="0.15">
      <c r="A169">
        <f>buff!Q104</f>
        <v>20032</v>
      </c>
      <c r="B169" t="str">
        <f>buff!R104</f>
        <v>被动攻击中lv12</v>
      </c>
      <c r="C169" t="str">
        <f>buff!S104</f>
        <v>被动攻击中lv12</v>
      </c>
      <c r="D169">
        <f>VLOOKUP(buff!T104,对应表!V:W,2,FALSE)</f>
        <v>1</v>
      </c>
      <c r="E169">
        <f>buff!U104</f>
        <v>0</v>
      </c>
      <c r="F169">
        <f>buff!V104</f>
        <v>0</v>
      </c>
      <c r="G169">
        <f>buff!W104</f>
        <v>0</v>
      </c>
      <c r="H169">
        <f>buff!X104</f>
        <v>0</v>
      </c>
      <c r="I169" t="str">
        <f>buff!AI104</f>
        <v/>
      </c>
      <c r="J169">
        <f>buff!AJ104</f>
        <v>0</v>
      </c>
      <c r="K169">
        <f>buff!AK104</f>
        <v>0</v>
      </c>
      <c r="L169">
        <f>buff!AL104</f>
        <v>0</v>
      </c>
      <c r="M169">
        <f>buff!AM104</f>
        <v>0</v>
      </c>
      <c r="N169">
        <f>buff!AN104</f>
        <v>0</v>
      </c>
      <c r="O169">
        <f>buff!AO104</f>
        <v>0</v>
      </c>
      <c r="P169">
        <f>buff!AP104</f>
        <v>0</v>
      </c>
      <c r="Q169">
        <f>buff!AQ104</f>
        <v>0</v>
      </c>
      <c r="R169">
        <f>buff!AR104</f>
        <v>999</v>
      </c>
      <c r="S169">
        <f>buff!AS104</f>
        <v>0</v>
      </c>
      <c r="T169">
        <f>buff!AT104</f>
        <v>0</v>
      </c>
      <c r="U169" t="str">
        <f>buff!AZ104</f>
        <v/>
      </c>
    </row>
    <row r="170" spans="1:21" x14ac:dyDescent="0.15">
      <c r="A170">
        <f>buff!Q105</f>
        <v>20033</v>
      </c>
      <c r="B170" t="str">
        <f>buff!R105</f>
        <v>被动攻击中lv13</v>
      </c>
      <c r="C170" t="str">
        <f>buff!S105</f>
        <v>被动攻击中lv13</v>
      </c>
      <c r="D170">
        <f>VLOOKUP(buff!T105,对应表!V:W,2,FALSE)</f>
        <v>1</v>
      </c>
      <c r="E170">
        <f>buff!U105</f>
        <v>0</v>
      </c>
      <c r="F170">
        <f>buff!V105</f>
        <v>0</v>
      </c>
      <c r="G170">
        <f>buff!W105</f>
        <v>0</v>
      </c>
      <c r="H170">
        <f>buff!X105</f>
        <v>0</v>
      </c>
      <c r="I170" t="str">
        <f>buff!AI105</f>
        <v/>
      </c>
      <c r="J170">
        <f>buff!AJ105</f>
        <v>0</v>
      </c>
      <c r="K170">
        <f>buff!AK105</f>
        <v>0</v>
      </c>
      <c r="L170">
        <f>buff!AL105</f>
        <v>0</v>
      </c>
      <c r="M170">
        <f>buff!AM105</f>
        <v>0</v>
      </c>
      <c r="N170">
        <f>buff!AN105</f>
        <v>0</v>
      </c>
      <c r="O170">
        <f>buff!AO105</f>
        <v>0</v>
      </c>
      <c r="P170">
        <f>buff!AP105</f>
        <v>0</v>
      </c>
      <c r="Q170">
        <f>buff!AQ105</f>
        <v>0</v>
      </c>
      <c r="R170">
        <f>buff!AR105</f>
        <v>999</v>
      </c>
      <c r="S170">
        <f>buff!AS105</f>
        <v>0</v>
      </c>
      <c r="T170">
        <f>buff!AT105</f>
        <v>0</v>
      </c>
      <c r="U170" t="str">
        <f>buff!AZ105</f>
        <v/>
      </c>
    </row>
    <row r="171" spans="1:21" x14ac:dyDescent="0.15">
      <c r="A171">
        <f>buff!Q106</f>
        <v>20034</v>
      </c>
      <c r="B171" t="str">
        <f>buff!R106</f>
        <v>被动攻击中lv14</v>
      </c>
      <c r="C171" t="str">
        <f>buff!S106</f>
        <v>被动攻击中lv14</v>
      </c>
      <c r="D171">
        <f>VLOOKUP(buff!T106,对应表!V:W,2,FALSE)</f>
        <v>1</v>
      </c>
      <c r="E171">
        <f>buff!U106</f>
        <v>0</v>
      </c>
      <c r="F171">
        <f>buff!V106</f>
        <v>0</v>
      </c>
      <c r="G171">
        <f>buff!W106</f>
        <v>0</v>
      </c>
      <c r="H171">
        <f>buff!X106</f>
        <v>0</v>
      </c>
      <c r="I171" t="str">
        <f>buff!AI106</f>
        <v/>
      </c>
      <c r="J171">
        <f>buff!AJ106</f>
        <v>0</v>
      </c>
      <c r="K171">
        <f>buff!AK106</f>
        <v>0</v>
      </c>
      <c r="L171">
        <f>buff!AL106</f>
        <v>0</v>
      </c>
      <c r="M171">
        <f>buff!AM106</f>
        <v>0</v>
      </c>
      <c r="N171">
        <f>buff!AN106</f>
        <v>0</v>
      </c>
      <c r="O171">
        <f>buff!AO106</f>
        <v>0</v>
      </c>
      <c r="P171">
        <f>buff!AP106</f>
        <v>0</v>
      </c>
      <c r="Q171">
        <f>buff!AQ106</f>
        <v>0</v>
      </c>
      <c r="R171">
        <f>buff!AR106</f>
        <v>999</v>
      </c>
      <c r="S171">
        <f>buff!AS106</f>
        <v>0</v>
      </c>
      <c r="T171">
        <f>buff!AT106</f>
        <v>0</v>
      </c>
      <c r="U171" t="str">
        <f>buff!AZ106</f>
        <v/>
      </c>
    </row>
    <row r="172" spans="1:21" x14ac:dyDescent="0.15">
      <c r="A172">
        <f>buff!Q107</f>
        <v>20035</v>
      </c>
      <c r="B172" t="str">
        <f>buff!R107</f>
        <v>被动攻击中lv15</v>
      </c>
      <c r="C172" t="str">
        <f>buff!S107</f>
        <v>被动攻击中lv15</v>
      </c>
      <c r="D172">
        <f>VLOOKUP(buff!T107,对应表!V:W,2,FALSE)</f>
        <v>1</v>
      </c>
      <c r="E172">
        <f>buff!U107</f>
        <v>0</v>
      </c>
      <c r="F172">
        <f>buff!V107</f>
        <v>0</v>
      </c>
      <c r="G172">
        <f>buff!W107</f>
        <v>0</v>
      </c>
      <c r="H172">
        <f>buff!X107</f>
        <v>0</v>
      </c>
      <c r="I172" t="str">
        <f>buff!AI107</f>
        <v/>
      </c>
      <c r="J172">
        <f>buff!AJ107</f>
        <v>0</v>
      </c>
      <c r="K172">
        <f>buff!AK107</f>
        <v>0</v>
      </c>
      <c r="L172">
        <f>buff!AL107</f>
        <v>0</v>
      </c>
      <c r="M172">
        <f>buff!AM107</f>
        <v>0</v>
      </c>
      <c r="N172">
        <f>buff!AN107</f>
        <v>0</v>
      </c>
      <c r="O172">
        <f>buff!AO107</f>
        <v>0</v>
      </c>
      <c r="P172">
        <f>buff!AP107</f>
        <v>0</v>
      </c>
      <c r="Q172">
        <f>buff!AQ107</f>
        <v>0</v>
      </c>
      <c r="R172">
        <f>buff!AR107</f>
        <v>999</v>
      </c>
      <c r="S172">
        <f>buff!AS107</f>
        <v>0</v>
      </c>
      <c r="T172">
        <f>buff!AT107</f>
        <v>0</v>
      </c>
      <c r="U172" t="str">
        <f>buff!AZ107</f>
        <v/>
      </c>
    </row>
    <row r="173" spans="1:21" x14ac:dyDescent="0.15">
      <c r="A173">
        <f>buff!Q108</f>
        <v>20036</v>
      </c>
      <c r="B173" t="str">
        <f>buff!R108</f>
        <v>被动攻击中lv16</v>
      </c>
      <c r="C173" t="str">
        <f>buff!S108</f>
        <v>被动攻击中lv16</v>
      </c>
      <c r="D173">
        <f>VLOOKUP(buff!T108,对应表!V:W,2,FALSE)</f>
        <v>1</v>
      </c>
      <c r="E173">
        <f>buff!U108</f>
        <v>0</v>
      </c>
      <c r="F173">
        <f>buff!V108</f>
        <v>0</v>
      </c>
      <c r="G173">
        <f>buff!W108</f>
        <v>0</v>
      </c>
      <c r="H173">
        <f>buff!X108</f>
        <v>0</v>
      </c>
      <c r="I173" t="str">
        <f>buff!AI108</f>
        <v/>
      </c>
      <c r="J173">
        <f>buff!AJ108</f>
        <v>0</v>
      </c>
      <c r="K173">
        <f>buff!AK108</f>
        <v>0</v>
      </c>
      <c r="L173">
        <f>buff!AL108</f>
        <v>0</v>
      </c>
      <c r="M173">
        <f>buff!AM108</f>
        <v>0</v>
      </c>
      <c r="N173">
        <f>buff!AN108</f>
        <v>0</v>
      </c>
      <c r="O173">
        <f>buff!AO108</f>
        <v>0</v>
      </c>
      <c r="P173">
        <f>buff!AP108</f>
        <v>0</v>
      </c>
      <c r="Q173">
        <f>buff!AQ108</f>
        <v>0</v>
      </c>
      <c r="R173">
        <f>buff!AR108</f>
        <v>999</v>
      </c>
      <c r="S173">
        <f>buff!AS108</f>
        <v>0</v>
      </c>
      <c r="T173">
        <f>buff!AT108</f>
        <v>0</v>
      </c>
      <c r="U173" t="str">
        <f>buff!AZ108</f>
        <v/>
      </c>
    </row>
    <row r="174" spans="1:21" x14ac:dyDescent="0.15">
      <c r="A174">
        <f>buff!Q109</f>
        <v>20037</v>
      </c>
      <c r="B174" t="str">
        <f>buff!R109</f>
        <v>被动攻击中lv17</v>
      </c>
      <c r="C174" t="str">
        <f>buff!S109</f>
        <v>被动攻击中lv17</v>
      </c>
      <c r="D174">
        <f>VLOOKUP(buff!T109,对应表!V:W,2,FALSE)</f>
        <v>1</v>
      </c>
      <c r="E174">
        <f>buff!U109</f>
        <v>0</v>
      </c>
      <c r="F174">
        <f>buff!V109</f>
        <v>0</v>
      </c>
      <c r="G174">
        <f>buff!W109</f>
        <v>0</v>
      </c>
      <c r="H174">
        <f>buff!X109</f>
        <v>0</v>
      </c>
      <c r="I174" t="str">
        <f>buff!AI109</f>
        <v/>
      </c>
      <c r="J174">
        <f>buff!AJ109</f>
        <v>0</v>
      </c>
      <c r="K174">
        <f>buff!AK109</f>
        <v>0</v>
      </c>
      <c r="L174">
        <f>buff!AL109</f>
        <v>0</v>
      </c>
      <c r="M174">
        <f>buff!AM109</f>
        <v>0</v>
      </c>
      <c r="N174">
        <f>buff!AN109</f>
        <v>0</v>
      </c>
      <c r="O174">
        <f>buff!AO109</f>
        <v>0</v>
      </c>
      <c r="P174">
        <f>buff!AP109</f>
        <v>0</v>
      </c>
      <c r="Q174">
        <f>buff!AQ109</f>
        <v>0</v>
      </c>
      <c r="R174">
        <f>buff!AR109</f>
        <v>999</v>
      </c>
      <c r="S174">
        <f>buff!AS109</f>
        <v>0</v>
      </c>
      <c r="T174">
        <f>buff!AT109</f>
        <v>0</v>
      </c>
      <c r="U174" t="str">
        <f>buff!AZ109</f>
        <v/>
      </c>
    </row>
    <row r="175" spans="1:21" x14ac:dyDescent="0.15">
      <c r="A175">
        <f>buff!Q110</f>
        <v>20038</v>
      </c>
      <c r="B175" t="str">
        <f>buff!R110</f>
        <v>被动攻击中lv18</v>
      </c>
      <c r="C175" t="str">
        <f>buff!S110</f>
        <v>被动攻击中lv18</v>
      </c>
      <c r="D175">
        <f>VLOOKUP(buff!T110,对应表!V:W,2,FALSE)</f>
        <v>1</v>
      </c>
      <c r="E175">
        <f>buff!U110</f>
        <v>0</v>
      </c>
      <c r="F175">
        <f>buff!V110</f>
        <v>0</v>
      </c>
      <c r="G175">
        <f>buff!W110</f>
        <v>0</v>
      </c>
      <c r="H175">
        <f>buff!X110</f>
        <v>0</v>
      </c>
      <c r="I175" t="str">
        <f>buff!AI110</f>
        <v/>
      </c>
      <c r="J175">
        <f>buff!AJ110</f>
        <v>0</v>
      </c>
      <c r="K175">
        <f>buff!AK110</f>
        <v>0</v>
      </c>
      <c r="L175">
        <f>buff!AL110</f>
        <v>0</v>
      </c>
      <c r="M175">
        <f>buff!AM110</f>
        <v>0</v>
      </c>
      <c r="N175">
        <f>buff!AN110</f>
        <v>0</v>
      </c>
      <c r="O175">
        <f>buff!AO110</f>
        <v>0</v>
      </c>
      <c r="P175">
        <f>buff!AP110</f>
        <v>0</v>
      </c>
      <c r="Q175">
        <f>buff!AQ110</f>
        <v>0</v>
      </c>
      <c r="R175">
        <f>buff!AR110</f>
        <v>999</v>
      </c>
      <c r="S175">
        <f>buff!AS110</f>
        <v>0</v>
      </c>
      <c r="T175">
        <f>buff!AT110</f>
        <v>0</v>
      </c>
      <c r="U175" t="str">
        <f>buff!AZ110</f>
        <v/>
      </c>
    </row>
    <row r="176" spans="1:21" x14ac:dyDescent="0.15">
      <c r="A176">
        <f>buff!Q111</f>
        <v>20039</v>
      </c>
      <c r="B176" t="str">
        <f>buff!R111</f>
        <v>被动攻击中lv19</v>
      </c>
      <c r="C176" t="str">
        <f>buff!S111</f>
        <v>被动攻击中lv19</v>
      </c>
      <c r="D176">
        <f>VLOOKUP(buff!T111,对应表!V:W,2,FALSE)</f>
        <v>1</v>
      </c>
      <c r="E176">
        <f>buff!U111</f>
        <v>0</v>
      </c>
      <c r="F176">
        <f>buff!V111</f>
        <v>0</v>
      </c>
      <c r="G176">
        <f>buff!W111</f>
        <v>0</v>
      </c>
      <c r="H176">
        <f>buff!X111</f>
        <v>0</v>
      </c>
      <c r="I176" t="str">
        <f>buff!AI111</f>
        <v/>
      </c>
      <c r="J176">
        <f>buff!AJ111</f>
        <v>0</v>
      </c>
      <c r="K176">
        <f>buff!AK111</f>
        <v>0</v>
      </c>
      <c r="L176">
        <f>buff!AL111</f>
        <v>0</v>
      </c>
      <c r="M176">
        <f>buff!AM111</f>
        <v>0</v>
      </c>
      <c r="N176">
        <f>buff!AN111</f>
        <v>0</v>
      </c>
      <c r="O176">
        <f>buff!AO111</f>
        <v>0</v>
      </c>
      <c r="P176">
        <f>buff!AP111</f>
        <v>0</v>
      </c>
      <c r="Q176">
        <f>buff!AQ111</f>
        <v>0</v>
      </c>
      <c r="R176">
        <f>buff!AR111</f>
        <v>999</v>
      </c>
      <c r="S176">
        <f>buff!AS111</f>
        <v>0</v>
      </c>
      <c r="T176">
        <f>buff!AT111</f>
        <v>0</v>
      </c>
      <c r="U176" t="str">
        <f>buff!AZ111</f>
        <v/>
      </c>
    </row>
    <row r="177" spans="1:21" x14ac:dyDescent="0.15">
      <c r="A177">
        <f>buff!Q112</f>
        <v>20040</v>
      </c>
      <c r="B177" t="str">
        <f>buff!R112</f>
        <v>被动攻击中lv20</v>
      </c>
      <c r="C177" t="str">
        <f>buff!S112</f>
        <v>被动攻击中lv20</v>
      </c>
      <c r="D177">
        <f>VLOOKUP(buff!T112,对应表!V:W,2,FALSE)</f>
        <v>1</v>
      </c>
      <c r="E177">
        <f>buff!U112</f>
        <v>0</v>
      </c>
      <c r="F177">
        <f>buff!V112</f>
        <v>0</v>
      </c>
      <c r="G177">
        <f>buff!W112</f>
        <v>0</v>
      </c>
      <c r="H177">
        <f>buff!X112</f>
        <v>0</v>
      </c>
      <c r="I177" t="str">
        <f>buff!AI112</f>
        <v/>
      </c>
      <c r="J177">
        <f>buff!AJ112</f>
        <v>0</v>
      </c>
      <c r="K177">
        <f>buff!AK112</f>
        <v>0</v>
      </c>
      <c r="L177">
        <f>buff!AL112</f>
        <v>0</v>
      </c>
      <c r="M177">
        <f>buff!AM112</f>
        <v>0</v>
      </c>
      <c r="N177">
        <f>buff!AN112</f>
        <v>0</v>
      </c>
      <c r="O177">
        <f>buff!AO112</f>
        <v>0</v>
      </c>
      <c r="P177">
        <f>buff!AP112</f>
        <v>0</v>
      </c>
      <c r="Q177">
        <f>buff!AQ112</f>
        <v>0</v>
      </c>
      <c r="R177">
        <f>buff!AR112</f>
        <v>999</v>
      </c>
      <c r="S177">
        <f>buff!AS112</f>
        <v>0</v>
      </c>
      <c r="T177">
        <f>buff!AT112</f>
        <v>0</v>
      </c>
      <c r="U177" t="str">
        <f>buff!AZ112</f>
        <v/>
      </c>
    </row>
    <row r="178" spans="1:21" x14ac:dyDescent="0.15">
      <c r="A178">
        <f>buff!Q113</f>
        <v>20041</v>
      </c>
      <c r="B178" t="str">
        <f>buff!R113</f>
        <v>被动攻击大lv1</v>
      </c>
      <c r="C178" t="str">
        <f>buff!S113</f>
        <v>被动攻击大lv1</v>
      </c>
      <c r="D178">
        <f>VLOOKUP(buff!T113,对应表!V:W,2,FALSE)</f>
        <v>1</v>
      </c>
      <c r="E178">
        <f>buff!U113</f>
        <v>0</v>
      </c>
      <c r="F178">
        <f>buff!V113</f>
        <v>0</v>
      </c>
      <c r="G178">
        <f>buff!W113</f>
        <v>0</v>
      </c>
      <c r="H178">
        <f>buff!X113</f>
        <v>0</v>
      </c>
      <c r="I178" t="str">
        <f>buff!AI113</f>
        <v/>
      </c>
      <c r="J178">
        <f>buff!AJ113</f>
        <v>0</v>
      </c>
      <c r="K178">
        <f>buff!AK113</f>
        <v>0</v>
      </c>
      <c r="L178">
        <f>buff!AL113</f>
        <v>0</v>
      </c>
      <c r="M178">
        <f>buff!AM113</f>
        <v>0</v>
      </c>
      <c r="N178">
        <f>buff!AN113</f>
        <v>0</v>
      </c>
      <c r="O178">
        <f>buff!AO113</f>
        <v>0</v>
      </c>
      <c r="P178">
        <f>buff!AP113</f>
        <v>0</v>
      </c>
      <c r="Q178">
        <f>buff!AQ113</f>
        <v>0</v>
      </c>
      <c r="R178">
        <f>buff!AR113</f>
        <v>999</v>
      </c>
      <c r="S178">
        <f>buff!AS113</f>
        <v>0</v>
      </c>
      <c r="T178">
        <f>buff!AT113</f>
        <v>0</v>
      </c>
      <c r="U178" t="str">
        <f>buff!AZ113</f>
        <v/>
      </c>
    </row>
    <row r="179" spans="1:21" x14ac:dyDescent="0.15">
      <c r="A179">
        <f>buff!Q114</f>
        <v>20042</v>
      </c>
      <c r="B179" t="str">
        <f>buff!R114</f>
        <v>被动攻击大lv2</v>
      </c>
      <c r="C179" t="str">
        <f>buff!S114</f>
        <v>被动攻击大lv2</v>
      </c>
      <c r="D179">
        <f>VLOOKUP(buff!T114,对应表!V:W,2,FALSE)</f>
        <v>1</v>
      </c>
      <c r="E179">
        <f>buff!U114</f>
        <v>0</v>
      </c>
      <c r="F179">
        <f>buff!V114</f>
        <v>0</v>
      </c>
      <c r="G179">
        <f>buff!W114</f>
        <v>0</v>
      </c>
      <c r="H179">
        <f>buff!X114</f>
        <v>0</v>
      </c>
      <c r="I179" t="str">
        <f>buff!AI114</f>
        <v/>
      </c>
      <c r="J179">
        <f>buff!AJ114</f>
        <v>0</v>
      </c>
      <c r="K179">
        <f>buff!AK114</f>
        <v>0</v>
      </c>
      <c r="L179">
        <f>buff!AL114</f>
        <v>0</v>
      </c>
      <c r="M179">
        <f>buff!AM114</f>
        <v>0</v>
      </c>
      <c r="N179">
        <f>buff!AN114</f>
        <v>0</v>
      </c>
      <c r="O179">
        <f>buff!AO114</f>
        <v>0</v>
      </c>
      <c r="P179">
        <f>buff!AP114</f>
        <v>0</v>
      </c>
      <c r="Q179">
        <f>buff!AQ114</f>
        <v>0</v>
      </c>
      <c r="R179">
        <f>buff!AR114</f>
        <v>999</v>
      </c>
      <c r="S179">
        <f>buff!AS114</f>
        <v>0</v>
      </c>
      <c r="T179">
        <f>buff!AT114</f>
        <v>0</v>
      </c>
      <c r="U179" t="str">
        <f>buff!AZ114</f>
        <v/>
      </c>
    </row>
    <row r="180" spans="1:21" x14ac:dyDescent="0.15">
      <c r="A180">
        <f>buff!Q115</f>
        <v>20043</v>
      </c>
      <c r="B180" t="str">
        <f>buff!R115</f>
        <v>被动攻击大lv3</v>
      </c>
      <c r="C180" t="str">
        <f>buff!S115</f>
        <v>被动攻击大lv3</v>
      </c>
      <c r="D180">
        <f>VLOOKUP(buff!T115,对应表!V:W,2,FALSE)</f>
        <v>1</v>
      </c>
      <c r="E180">
        <f>buff!U115</f>
        <v>0</v>
      </c>
      <c r="F180">
        <f>buff!V115</f>
        <v>0</v>
      </c>
      <c r="G180">
        <f>buff!W115</f>
        <v>0</v>
      </c>
      <c r="H180">
        <f>buff!X115</f>
        <v>0</v>
      </c>
      <c r="I180" t="str">
        <f>buff!AI115</f>
        <v/>
      </c>
      <c r="J180">
        <f>buff!AJ115</f>
        <v>0</v>
      </c>
      <c r="K180">
        <f>buff!AK115</f>
        <v>0</v>
      </c>
      <c r="L180">
        <f>buff!AL115</f>
        <v>0</v>
      </c>
      <c r="M180">
        <f>buff!AM115</f>
        <v>0</v>
      </c>
      <c r="N180">
        <f>buff!AN115</f>
        <v>0</v>
      </c>
      <c r="O180">
        <f>buff!AO115</f>
        <v>0</v>
      </c>
      <c r="P180">
        <f>buff!AP115</f>
        <v>0</v>
      </c>
      <c r="Q180">
        <f>buff!AQ115</f>
        <v>0</v>
      </c>
      <c r="R180">
        <f>buff!AR115</f>
        <v>999</v>
      </c>
      <c r="S180">
        <f>buff!AS115</f>
        <v>0</v>
      </c>
      <c r="T180">
        <f>buff!AT115</f>
        <v>0</v>
      </c>
      <c r="U180" t="str">
        <f>buff!AZ115</f>
        <v/>
      </c>
    </row>
    <row r="181" spans="1:21" x14ac:dyDescent="0.15">
      <c r="A181">
        <f>buff!Q116</f>
        <v>20044</v>
      </c>
      <c r="B181" t="str">
        <f>buff!R116</f>
        <v>被动攻击大lv4</v>
      </c>
      <c r="C181" t="str">
        <f>buff!S116</f>
        <v>被动攻击大lv4</v>
      </c>
      <c r="D181">
        <f>VLOOKUP(buff!T116,对应表!V:W,2,FALSE)</f>
        <v>1</v>
      </c>
      <c r="E181">
        <f>buff!U116</f>
        <v>0</v>
      </c>
      <c r="F181">
        <f>buff!V116</f>
        <v>0</v>
      </c>
      <c r="G181">
        <f>buff!W116</f>
        <v>0</v>
      </c>
      <c r="H181">
        <f>buff!X116</f>
        <v>0</v>
      </c>
      <c r="I181" t="str">
        <f>buff!AI116</f>
        <v/>
      </c>
      <c r="J181">
        <f>buff!AJ116</f>
        <v>0</v>
      </c>
      <c r="K181">
        <f>buff!AK116</f>
        <v>0</v>
      </c>
      <c r="L181">
        <f>buff!AL116</f>
        <v>0</v>
      </c>
      <c r="M181">
        <f>buff!AM116</f>
        <v>0</v>
      </c>
      <c r="N181">
        <f>buff!AN116</f>
        <v>0</v>
      </c>
      <c r="O181">
        <f>buff!AO116</f>
        <v>0</v>
      </c>
      <c r="P181">
        <f>buff!AP116</f>
        <v>0</v>
      </c>
      <c r="Q181">
        <f>buff!AQ116</f>
        <v>0</v>
      </c>
      <c r="R181">
        <f>buff!AR116</f>
        <v>999</v>
      </c>
      <c r="S181">
        <f>buff!AS116</f>
        <v>0</v>
      </c>
      <c r="T181">
        <f>buff!AT116</f>
        <v>0</v>
      </c>
      <c r="U181" t="str">
        <f>buff!AZ116</f>
        <v/>
      </c>
    </row>
    <row r="182" spans="1:21" x14ac:dyDescent="0.15">
      <c r="A182">
        <f>buff!Q117</f>
        <v>20045</v>
      </c>
      <c r="B182" t="str">
        <f>buff!R117</f>
        <v>被动攻击大lv5</v>
      </c>
      <c r="C182" t="str">
        <f>buff!S117</f>
        <v>被动攻击大lv5</v>
      </c>
      <c r="D182">
        <f>VLOOKUP(buff!T117,对应表!V:W,2,FALSE)</f>
        <v>1</v>
      </c>
      <c r="E182">
        <f>buff!U117</f>
        <v>0</v>
      </c>
      <c r="F182">
        <f>buff!V117</f>
        <v>0</v>
      </c>
      <c r="G182">
        <f>buff!W117</f>
        <v>0</v>
      </c>
      <c r="H182">
        <f>buff!X117</f>
        <v>0</v>
      </c>
      <c r="I182" t="str">
        <f>buff!AI117</f>
        <v/>
      </c>
      <c r="J182">
        <f>buff!AJ117</f>
        <v>0</v>
      </c>
      <c r="K182">
        <f>buff!AK117</f>
        <v>0</v>
      </c>
      <c r="L182">
        <f>buff!AL117</f>
        <v>0</v>
      </c>
      <c r="M182">
        <f>buff!AM117</f>
        <v>0</v>
      </c>
      <c r="N182">
        <f>buff!AN117</f>
        <v>0</v>
      </c>
      <c r="O182">
        <f>buff!AO117</f>
        <v>0</v>
      </c>
      <c r="P182">
        <f>buff!AP117</f>
        <v>0</v>
      </c>
      <c r="Q182">
        <f>buff!AQ117</f>
        <v>0</v>
      </c>
      <c r="R182">
        <f>buff!AR117</f>
        <v>999</v>
      </c>
      <c r="S182">
        <f>buff!AS117</f>
        <v>0</v>
      </c>
      <c r="T182">
        <f>buff!AT117</f>
        <v>0</v>
      </c>
      <c r="U182" t="str">
        <f>buff!AZ117</f>
        <v/>
      </c>
    </row>
    <row r="183" spans="1:21" x14ac:dyDescent="0.15">
      <c r="A183">
        <f>buff!Q118</f>
        <v>20046</v>
      </c>
      <c r="B183" t="str">
        <f>buff!R118</f>
        <v>被动攻击大lv6</v>
      </c>
      <c r="C183" t="str">
        <f>buff!S118</f>
        <v>被动攻击大lv6</v>
      </c>
      <c r="D183">
        <f>VLOOKUP(buff!T118,对应表!V:W,2,FALSE)</f>
        <v>1</v>
      </c>
      <c r="E183">
        <f>buff!U118</f>
        <v>0</v>
      </c>
      <c r="F183">
        <f>buff!V118</f>
        <v>0</v>
      </c>
      <c r="G183">
        <f>buff!W118</f>
        <v>0</v>
      </c>
      <c r="H183">
        <f>buff!X118</f>
        <v>0</v>
      </c>
      <c r="I183" t="str">
        <f>buff!AI118</f>
        <v/>
      </c>
      <c r="J183">
        <f>buff!AJ118</f>
        <v>0</v>
      </c>
      <c r="K183">
        <f>buff!AK118</f>
        <v>0</v>
      </c>
      <c r="L183">
        <f>buff!AL118</f>
        <v>0</v>
      </c>
      <c r="M183">
        <f>buff!AM118</f>
        <v>0</v>
      </c>
      <c r="N183">
        <f>buff!AN118</f>
        <v>0</v>
      </c>
      <c r="O183">
        <f>buff!AO118</f>
        <v>0</v>
      </c>
      <c r="P183">
        <f>buff!AP118</f>
        <v>0</v>
      </c>
      <c r="Q183">
        <f>buff!AQ118</f>
        <v>0</v>
      </c>
      <c r="R183">
        <f>buff!AR118</f>
        <v>999</v>
      </c>
      <c r="S183">
        <f>buff!AS118</f>
        <v>0</v>
      </c>
      <c r="T183">
        <f>buff!AT118</f>
        <v>0</v>
      </c>
      <c r="U183" t="str">
        <f>buff!AZ118</f>
        <v/>
      </c>
    </row>
    <row r="184" spans="1:21" x14ac:dyDescent="0.15">
      <c r="A184">
        <f>buff!Q119</f>
        <v>20047</v>
      </c>
      <c r="B184" t="str">
        <f>buff!R119</f>
        <v>被动攻击大lv7</v>
      </c>
      <c r="C184" t="str">
        <f>buff!S119</f>
        <v>被动攻击大lv7</v>
      </c>
      <c r="D184">
        <f>VLOOKUP(buff!T119,对应表!V:W,2,FALSE)</f>
        <v>1</v>
      </c>
      <c r="E184">
        <f>buff!U119</f>
        <v>0</v>
      </c>
      <c r="F184">
        <f>buff!V119</f>
        <v>0</v>
      </c>
      <c r="G184">
        <f>buff!W119</f>
        <v>0</v>
      </c>
      <c r="H184">
        <f>buff!X119</f>
        <v>0</v>
      </c>
      <c r="I184" t="str">
        <f>buff!AI119</f>
        <v/>
      </c>
      <c r="J184">
        <f>buff!AJ119</f>
        <v>0</v>
      </c>
      <c r="K184">
        <f>buff!AK119</f>
        <v>0</v>
      </c>
      <c r="L184">
        <f>buff!AL119</f>
        <v>0</v>
      </c>
      <c r="M184">
        <f>buff!AM119</f>
        <v>0</v>
      </c>
      <c r="N184">
        <f>buff!AN119</f>
        <v>0</v>
      </c>
      <c r="O184">
        <f>buff!AO119</f>
        <v>0</v>
      </c>
      <c r="P184">
        <f>buff!AP119</f>
        <v>0</v>
      </c>
      <c r="Q184">
        <f>buff!AQ119</f>
        <v>0</v>
      </c>
      <c r="R184">
        <f>buff!AR119</f>
        <v>999</v>
      </c>
      <c r="S184">
        <f>buff!AS119</f>
        <v>0</v>
      </c>
      <c r="T184">
        <f>buff!AT119</f>
        <v>0</v>
      </c>
      <c r="U184" t="str">
        <f>buff!AZ119</f>
        <v/>
      </c>
    </row>
    <row r="185" spans="1:21" x14ac:dyDescent="0.15">
      <c r="A185">
        <f>buff!Q120</f>
        <v>20048</v>
      </c>
      <c r="B185" t="str">
        <f>buff!R120</f>
        <v>被动攻击大lv8</v>
      </c>
      <c r="C185" t="str">
        <f>buff!S120</f>
        <v>被动攻击大lv8</v>
      </c>
      <c r="D185">
        <f>VLOOKUP(buff!T120,对应表!V:W,2,FALSE)</f>
        <v>1</v>
      </c>
      <c r="E185">
        <f>buff!U120</f>
        <v>0</v>
      </c>
      <c r="F185">
        <f>buff!V120</f>
        <v>0</v>
      </c>
      <c r="G185">
        <f>buff!W120</f>
        <v>0</v>
      </c>
      <c r="H185">
        <f>buff!X120</f>
        <v>0</v>
      </c>
      <c r="I185" t="str">
        <f>buff!AI120</f>
        <v/>
      </c>
      <c r="J185">
        <f>buff!AJ120</f>
        <v>0</v>
      </c>
      <c r="K185">
        <f>buff!AK120</f>
        <v>0</v>
      </c>
      <c r="L185">
        <f>buff!AL120</f>
        <v>0</v>
      </c>
      <c r="M185">
        <f>buff!AM120</f>
        <v>0</v>
      </c>
      <c r="N185">
        <f>buff!AN120</f>
        <v>0</v>
      </c>
      <c r="O185">
        <f>buff!AO120</f>
        <v>0</v>
      </c>
      <c r="P185">
        <f>buff!AP120</f>
        <v>0</v>
      </c>
      <c r="Q185">
        <f>buff!AQ120</f>
        <v>0</v>
      </c>
      <c r="R185">
        <f>buff!AR120</f>
        <v>999</v>
      </c>
      <c r="S185">
        <f>buff!AS120</f>
        <v>0</v>
      </c>
      <c r="T185">
        <f>buff!AT120</f>
        <v>0</v>
      </c>
      <c r="U185" t="str">
        <f>buff!AZ120</f>
        <v/>
      </c>
    </row>
    <row r="186" spans="1:21" x14ac:dyDescent="0.15">
      <c r="A186">
        <f>buff!Q121</f>
        <v>20049</v>
      </c>
      <c r="B186" t="str">
        <f>buff!R121</f>
        <v>被动攻击大lv9</v>
      </c>
      <c r="C186" t="str">
        <f>buff!S121</f>
        <v>被动攻击大lv9</v>
      </c>
      <c r="D186">
        <f>VLOOKUP(buff!T121,对应表!V:W,2,FALSE)</f>
        <v>1</v>
      </c>
      <c r="E186">
        <f>buff!U121</f>
        <v>0</v>
      </c>
      <c r="F186">
        <f>buff!V121</f>
        <v>0</v>
      </c>
      <c r="G186">
        <f>buff!W121</f>
        <v>0</v>
      </c>
      <c r="H186">
        <f>buff!X121</f>
        <v>0</v>
      </c>
      <c r="I186" t="str">
        <f>buff!AI121</f>
        <v/>
      </c>
      <c r="J186">
        <f>buff!AJ121</f>
        <v>0</v>
      </c>
      <c r="K186">
        <f>buff!AK121</f>
        <v>0</v>
      </c>
      <c r="L186">
        <f>buff!AL121</f>
        <v>0</v>
      </c>
      <c r="M186">
        <f>buff!AM121</f>
        <v>0</v>
      </c>
      <c r="N186">
        <f>buff!AN121</f>
        <v>0</v>
      </c>
      <c r="O186">
        <f>buff!AO121</f>
        <v>0</v>
      </c>
      <c r="P186">
        <f>buff!AP121</f>
        <v>0</v>
      </c>
      <c r="Q186">
        <f>buff!AQ121</f>
        <v>0</v>
      </c>
      <c r="R186">
        <f>buff!AR121</f>
        <v>999</v>
      </c>
      <c r="S186">
        <f>buff!AS121</f>
        <v>0</v>
      </c>
      <c r="T186">
        <f>buff!AT121</f>
        <v>0</v>
      </c>
      <c r="U186" t="str">
        <f>buff!AZ121</f>
        <v/>
      </c>
    </row>
    <row r="187" spans="1:21" x14ac:dyDescent="0.15">
      <c r="A187">
        <f>buff!Q122</f>
        <v>20050</v>
      </c>
      <c r="B187" t="str">
        <f>buff!R122</f>
        <v>被动攻击大lv10</v>
      </c>
      <c r="C187" t="str">
        <f>buff!S122</f>
        <v>被动攻击大lv10</v>
      </c>
      <c r="D187">
        <f>VLOOKUP(buff!T122,对应表!V:W,2,FALSE)</f>
        <v>1</v>
      </c>
      <c r="E187">
        <f>buff!U122</f>
        <v>0</v>
      </c>
      <c r="F187">
        <f>buff!V122</f>
        <v>0</v>
      </c>
      <c r="G187">
        <f>buff!W122</f>
        <v>0</v>
      </c>
      <c r="H187">
        <f>buff!X122</f>
        <v>0</v>
      </c>
      <c r="I187" t="str">
        <f>buff!AI122</f>
        <v/>
      </c>
      <c r="J187">
        <f>buff!AJ122</f>
        <v>0</v>
      </c>
      <c r="K187">
        <f>buff!AK122</f>
        <v>0</v>
      </c>
      <c r="L187">
        <f>buff!AL122</f>
        <v>0</v>
      </c>
      <c r="M187">
        <f>buff!AM122</f>
        <v>0</v>
      </c>
      <c r="N187">
        <f>buff!AN122</f>
        <v>0</v>
      </c>
      <c r="O187">
        <f>buff!AO122</f>
        <v>0</v>
      </c>
      <c r="P187">
        <f>buff!AP122</f>
        <v>0</v>
      </c>
      <c r="Q187">
        <f>buff!AQ122</f>
        <v>0</v>
      </c>
      <c r="R187">
        <f>buff!AR122</f>
        <v>999</v>
      </c>
      <c r="S187">
        <f>buff!AS122</f>
        <v>0</v>
      </c>
      <c r="T187">
        <f>buff!AT122</f>
        <v>0</v>
      </c>
      <c r="U187" t="str">
        <f>buff!AZ122</f>
        <v/>
      </c>
    </row>
    <row r="188" spans="1:21" x14ac:dyDescent="0.15">
      <c r="A188">
        <f>buff!Q123</f>
        <v>20051</v>
      </c>
      <c r="B188" t="str">
        <f>buff!R123</f>
        <v>被动攻击大lv11</v>
      </c>
      <c r="C188" t="str">
        <f>buff!S123</f>
        <v>被动攻击大lv11</v>
      </c>
      <c r="D188">
        <f>VLOOKUP(buff!T123,对应表!V:W,2,FALSE)</f>
        <v>1</v>
      </c>
      <c r="E188">
        <f>buff!U123</f>
        <v>0</v>
      </c>
      <c r="F188">
        <f>buff!V123</f>
        <v>0</v>
      </c>
      <c r="G188">
        <f>buff!W123</f>
        <v>0</v>
      </c>
      <c r="H188">
        <f>buff!X123</f>
        <v>0</v>
      </c>
      <c r="I188" t="str">
        <f>buff!AI123</f>
        <v/>
      </c>
      <c r="J188">
        <f>buff!AJ123</f>
        <v>0</v>
      </c>
      <c r="K188">
        <f>buff!AK123</f>
        <v>0</v>
      </c>
      <c r="L188">
        <f>buff!AL123</f>
        <v>0</v>
      </c>
      <c r="M188">
        <f>buff!AM123</f>
        <v>0</v>
      </c>
      <c r="N188">
        <f>buff!AN123</f>
        <v>0</v>
      </c>
      <c r="O188">
        <f>buff!AO123</f>
        <v>0</v>
      </c>
      <c r="P188">
        <f>buff!AP123</f>
        <v>0</v>
      </c>
      <c r="Q188">
        <f>buff!AQ123</f>
        <v>0</v>
      </c>
      <c r="R188">
        <f>buff!AR123</f>
        <v>999</v>
      </c>
      <c r="S188">
        <f>buff!AS123</f>
        <v>0</v>
      </c>
      <c r="T188">
        <f>buff!AT123</f>
        <v>0</v>
      </c>
      <c r="U188" t="str">
        <f>buff!AZ123</f>
        <v/>
      </c>
    </row>
    <row r="189" spans="1:21" x14ac:dyDescent="0.15">
      <c r="A189">
        <f>buff!Q124</f>
        <v>20052</v>
      </c>
      <c r="B189" t="str">
        <f>buff!R124</f>
        <v>被动攻击大lv12</v>
      </c>
      <c r="C189" t="str">
        <f>buff!S124</f>
        <v>被动攻击大lv12</v>
      </c>
      <c r="D189">
        <f>VLOOKUP(buff!T124,对应表!V:W,2,FALSE)</f>
        <v>1</v>
      </c>
      <c r="E189">
        <f>buff!U124</f>
        <v>0</v>
      </c>
      <c r="F189">
        <f>buff!V124</f>
        <v>0</v>
      </c>
      <c r="G189">
        <f>buff!W124</f>
        <v>0</v>
      </c>
      <c r="H189">
        <f>buff!X124</f>
        <v>0</v>
      </c>
      <c r="I189" t="str">
        <f>buff!AI124</f>
        <v/>
      </c>
      <c r="J189">
        <f>buff!AJ124</f>
        <v>0</v>
      </c>
      <c r="K189">
        <f>buff!AK124</f>
        <v>0</v>
      </c>
      <c r="L189">
        <f>buff!AL124</f>
        <v>0</v>
      </c>
      <c r="M189">
        <f>buff!AM124</f>
        <v>0</v>
      </c>
      <c r="N189">
        <f>buff!AN124</f>
        <v>0</v>
      </c>
      <c r="O189">
        <f>buff!AO124</f>
        <v>0</v>
      </c>
      <c r="P189">
        <f>buff!AP124</f>
        <v>0</v>
      </c>
      <c r="Q189">
        <f>buff!AQ124</f>
        <v>0</v>
      </c>
      <c r="R189">
        <f>buff!AR124</f>
        <v>999</v>
      </c>
      <c r="S189">
        <f>buff!AS124</f>
        <v>0</v>
      </c>
      <c r="T189">
        <f>buff!AT124</f>
        <v>0</v>
      </c>
      <c r="U189" t="str">
        <f>buff!AZ124</f>
        <v/>
      </c>
    </row>
    <row r="190" spans="1:21" x14ac:dyDescent="0.15">
      <c r="A190">
        <f>buff!Q125</f>
        <v>20053</v>
      </c>
      <c r="B190" t="str">
        <f>buff!R125</f>
        <v>被动攻击大lv13</v>
      </c>
      <c r="C190" t="str">
        <f>buff!S125</f>
        <v>被动攻击大lv13</v>
      </c>
      <c r="D190">
        <f>VLOOKUP(buff!T125,对应表!V:W,2,FALSE)</f>
        <v>1</v>
      </c>
      <c r="E190">
        <f>buff!U125</f>
        <v>0</v>
      </c>
      <c r="F190">
        <f>buff!V125</f>
        <v>0</v>
      </c>
      <c r="G190">
        <f>buff!W125</f>
        <v>0</v>
      </c>
      <c r="H190">
        <f>buff!X125</f>
        <v>0</v>
      </c>
      <c r="I190" t="str">
        <f>buff!AI125</f>
        <v/>
      </c>
      <c r="J190">
        <f>buff!AJ125</f>
        <v>0</v>
      </c>
      <c r="K190">
        <f>buff!AK125</f>
        <v>0</v>
      </c>
      <c r="L190">
        <f>buff!AL125</f>
        <v>0</v>
      </c>
      <c r="M190">
        <f>buff!AM125</f>
        <v>0</v>
      </c>
      <c r="N190">
        <f>buff!AN125</f>
        <v>0</v>
      </c>
      <c r="O190">
        <f>buff!AO125</f>
        <v>0</v>
      </c>
      <c r="P190">
        <f>buff!AP125</f>
        <v>0</v>
      </c>
      <c r="Q190">
        <f>buff!AQ125</f>
        <v>0</v>
      </c>
      <c r="R190">
        <f>buff!AR125</f>
        <v>999</v>
      </c>
      <c r="S190">
        <f>buff!AS125</f>
        <v>0</v>
      </c>
      <c r="T190">
        <f>buff!AT125</f>
        <v>0</v>
      </c>
      <c r="U190" t="str">
        <f>buff!AZ125</f>
        <v/>
      </c>
    </row>
    <row r="191" spans="1:21" x14ac:dyDescent="0.15">
      <c r="A191">
        <f>buff!Q126</f>
        <v>20054</v>
      </c>
      <c r="B191" t="str">
        <f>buff!R126</f>
        <v>被动攻击大lv14</v>
      </c>
      <c r="C191" t="str">
        <f>buff!S126</f>
        <v>被动攻击大lv14</v>
      </c>
      <c r="D191">
        <f>VLOOKUP(buff!T126,对应表!V:W,2,FALSE)</f>
        <v>1</v>
      </c>
      <c r="E191">
        <f>buff!U126</f>
        <v>0</v>
      </c>
      <c r="F191">
        <f>buff!V126</f>
        <v>0</v>
      </c>
      <c r="G191">
        <f>buff!W126</f>
        <v>0</v>
      </c>
      <c r="H191">
        <f>buff!X126</f>
        <v>0</v>
      </c>
      <c r="I191" t="str">
        <f>buff!AI126</f>
        <v/>
      </c>
      <c r="J191">
        <f>buff!AJ126</f>
        <v>0</v>
      </c>
      <c r="K191">
        <f>buff!AK126</f>
        <v>0</v>
      </c>
      <c r="L191">
        <f>buff!AL126</f>
        <v>0</v>
      </c>
      <c r="M191">
        <f>buff!AM126</f>
        <v>0</v>
      </c>
      <c r="N191">
        <f>buff!AN126</f>
        <v>0</v>
      </c>
      <c r="O191">
        <f>buff!AO126</f>
        <v>0</v>
      </c>
      <c r="P191">
        <f>buff!AP126</f>
        <v>0</v>
      </c>
      <c r="Q191">
        <f>buff!AQ126</f>
        <v>0</v>
      </c>
      <c r="R191">
        <f>buff!AR126</f>
        <v>999</v>
      </c>
      <c r="S191">
        <f>buff!AS126</f>
        <v>0</v>
      </c>
      <c r="T191">
        <f>buff!AT126</f>
        <v>0</v>
      </c>
      <c r="U191" t="str">
        <f>buff!AZ126</f>
        <v/>
      </c>
    </row>
    <row r="192" spans="1:21" x14ac:dyDescent="0.15">
      <c r="A192">
        <f>buff!Q127</f>
        <v>20055</v>
      </c>
      <c r="B192" t="str">
        <f>buff!R127</f>
        <v>被动攻击大lv15</v>
      </c>
      <c r="C192" t="str">
        <f>buff!S127</f>
        <v>被动攻击大lv15</v>
      </c>
      <c r="D192">
        <f>VLOOKUP(buff!T127,对应表!V:W,2,FALSE)</f>
        <v>1</v>
      </c>
      <c r="E192">
        <f>buff!U127</f>
        <v>0</v>
      </c>
      <c r="F192">
        <f>buff!V127</f>
        <v>0</v>
      </c>
      <c r="G192">
        <f>buff!W127</f>
        <v>0</v>
      </c>
      <c r="H192">
        <f>buff!X127</f>
        <v>0</v>
      </c>
      <c r="I192" t="str">
        <f>buff!AI127</f>
        <v/>
      </c>
      <c r="J192">
        <f>buff!AJ127</f>
        <v>0</v>
      </c>
      <c r="K192">
        <f>buff!AK127</f>
        <v>0</v>
      </c>
      <c r="L192">
        <f>buff!AL127</f>
        <v>0</v>
      </c>
      <c r="M192">
        <f>buff!AM127</f>
        <v>0</v>
      </c>
      <c r="N192">
        <f>buff!AN127</f>
        <v>0</v>
      </c>
      <c r="O192">
        <f>buff!AO127</f>
        <v>0</v>
      </c>
      <c r="P192">
        <f>buff!AP127</f>
        <v>0</v>
      </c>
      <c r="Q192">
        <f>buff!AQ127</f>
        <v>0</v>
      </c>
      <c r="R192">
        <f>buff!AR127</f>
        <v>999</v>
      </c>
      <c r="S192">
        <f>buff!AS127</f>
        <v>0</v>
      </c>
      <c r="T192">
        <f>buff!AT127</f>
        <v>0</v>
      </c>
      <c r="U192" t="str">
        <f>buff!AZ127</f>
        <v/>
      </c>
    </row>
    <row r="193" spans="1:21" x14ac:dyDescent="0.15">
      <c r="A193">
        <f>buff!Q128</f>
        <v>20056</v>
      </c>
      <c r="B193" t="str">
        <f>buff!R128</f>
        <v>被动攻击大lv16</v>
      </c>
      <c r="C193" t="str">
        <f>buff!S128</f>
        <v>被动攻击大lv16</v>
      </c>
      <c r="D193">
        <f>VLOOKUP(buff!T128,对应表!V:W,2,FALSE)</f>
        <v>1</v>
      </c>
      <c r="E193">
        <f>buff!U128</f>
        <v>0</v>
      </c>
      <c r="F193">
        <f>buff!V128</f>
        <v>0</v>
      </c>
      <c r="G193">
        <f>buff!W128</f>
        <v>0</v>
      </c>
      <c r="H193">
        <f>buff!X128</f>
        <v>0</v>
      </c>
      <c r="I193" t="str">
        <f>buff!AI128</f>
        <v/>
      </c>
      <c r="J193">
        <f>buff!AJ128</f>
        <v>0</v>
      </c>
      <c r="K193">
        <f>buff!AK128</f>
        <v>0</v>
      </c>
      <c r="L193">
        <f>buff!AL128</f>
        <v>0</v>
      </c>
      <c r="M193">
        <f>buff!AM128</f>
        <v>0</v>
      </c>
      <c r="N193">
        <f>buff!AN128</f>
        <v>0</v>
      </c>
      <c r="O193">
        <f>buff!AO128</f>
        <v>0</v>
      </c>
      <c r="P193">
        <f>buff!AP128</f>
        <v>0</v>
      </c>
      <c r="Q193">
        <f>buff!AQ128</f>
        <v>0</v>
      </c>
      <c r="R193">
        <f>buff!AR128</f>
        <v>999</v>
      </c>
      <c r="S193">
        <f>buff!AS128</f>
        <v>0</v>
      </c>
      <c r="T193">
        <f>buff!AT128</f>
        <v>0</v>
      </c>
      <c r="U193" t="str">
        <f>buff!AZ128</f>
        <v/>
      </c>
    </row>
    <row r="194" spans="1:21" x14ac:dyDescent="0.15">
      <c r="A194">
        <f>buff!Q129</f>
        <v>20057</v>
      </c>
      <c r="B194" t="str">
        <f>buff!R129</f>
        <v>被动攻击大lv17</v>
      </c>
      <c r="C194" t="str">
        <f>buff!S129</f>
        <v>被动攻击大lv17</v>
      </c>
      <c r="D194">
        <f>VLOOKUP(buff!T129,对应表!V:W,2,FALSE)</f>
        <v>1</v>
      </c>
      <c r="E194">
        <f>buff!U129</f>
        <v>0</v>
      </c>
      <c r="F194">
        <f>buff!V129</f>
        <v>0</v>
      </c>
      <c r="G194">
        <f>buff!W129</f>
        <v>0</v>
      </c>
      <c r="H194">
        <f>buff!X129</f>
        <v>0</v>
      </c>
      <c r="I194" t="str">
        <f>buff!AI129</f>
        <v/>
      </c>
      <c r="J194">
        <f>buff!AJ129</f>
        <v>0</v>
      </c>
      <c r="K194">
        <f>buff!AK129</f>
        <v>0</v>
      </c>
      <c r="L194">
        <f>buff!AL129</f>
        <v>0</v>
      </c>
      <c r="M194">
        <f>buff!AM129</f>
        <v>0</v>
      </c>
      <c r="N194">
        <f>buff!AN129</f>
        <v>0</v>
      </c>
      <c r="O194">
        <f>buff!AO129</f>
        <v>0</v>
      </c>
      <c r="P194">
        <f>buff!AP129</f>
        <v>0</v>
      </c>
      <c r="Q194">
        <f>buff!AQ129</f>
        <v>0</v>
      </c>
      <c r="R194">
        <f>buff!AR129</f>
        <v>999</v>
      </c>
      <c r="S194">
        <f>buff!AS129</f>
        <v>0</v>
      </c>
      <c r="T194">
        <f>buff!AT129</f>
        <v>0</v>
      </c>
      <c r="U194" t="str">
        <f>buff!AZ129</f>
        <v/>
      </c>
    </row>
    <row r="195" spans="1:21" x14ac:dyDescent="0.15">
      <c r="A195">
        <f>buff!Q130</f>
        <v>20058</v>
      </c>
      <c r="B195" t="str">
        <f>buff!R130</f>
        <v>被动攻击大lv18</v>
      </c>
      <c r="C195" t="str">
        <f>buff!S130</f>
        <v>被动攻击大lv18</v>
      </c>
      <c r="D195">
        <f>VLOOKUP(buff!T130,对应表!V:W,2,FALSE)</f>
        <v>1</v>
      </c>
      <c r="E195">
        <f>buff!U130</f>
        <v>0</v>
      </c>
      <c r="F195">
        <f>buff!V130</f>
        <v>0</v>
      </c>
      <c r="G195">
        <f>buff!W130</f>
        <v>0</v>
      </c>
      <c r="H195">
        <f>buff!X130</f>
        <v>0</v>
      </c>
      <c r="I195" t="str">
        <f>buff!AI130</f>
        <v/>
      </c>
      <c r="J195">
        <f>buff!AJ130</f>
        <v>0</v>
      </c>
      <c r="K195">
        <f>buff!AK130</f>
        <v>0</v>
      </c>
      <c r="L195">
        <f>buff!AL130</f>
        <v>0</v>
      </c>
      <c r="M195">
        <f>buff!AM130</f>
        <v>0</v>
      </c>
      <c r="N195">
        <f>buff!AN130</f>
        <v>0</v>
      </c>
      <c r="O195">
        <f>buff!AO130</f>
        <v>0</v>
      </c>
      <c r="P195">
        <f>buff!AP130</f>
        <v>0</v>
      </c>
      <c r="Q195">
        <f>buff!AQ130</f>
        <v>0</v>
      </c>
      <c r="R195">
        <f>buff!AR130</f>
        <v>999</v>
      </c>
      <c r="S195">
        <f>buff!AS130</f>
        <v>0</v>
      </c>
      <c r="T195">
        <f>buff!AT130</f>
        <v>0</v>
      </c>
      <c r="U195" t="str">
        <f>buff!AZ130</f>
        <v/>
      </c>
    </row>
    <row r="196" spans="1:21" x14ac:dyDescent="0.15">
      <c r="A196">
        <f>buff!Q131</f>
        <v>20059</v>
      </c>
      <c r="B196" t="str">
        <f>buff!R131</f>
        <v>被动攻击大lv19</v>
      </c>
      <c r="C196" t="str">
        <f>buff!S131</f>
        <v>被动攻击大lv19</v>
      </c>
      <c r="D196">
        <f>VLOOKUP(buff!T131,对应表!V:W,2,FALSE)</f>
        <v>1</v>
      </c>
      <c r="E196">
        <f>buff!U131</f>
        <v>0</v>
      </c>
      <c r="F196">
        <f>buff!V131</f>
        <v>0</v>
      </c>
      <c r="G196">
        <f>buff!W131</f>
        <v>0</v>
      </c>
      <c r="H196">
        <f>buff!X131</f>
        <v>0</v>
      </c>
      <c r="I196" t="str">
        <f>buff!AI131</f>
        <v/>
      </c>
      <c r="J196">
        <f>buff!AJ131</f>
        <v>0</v>
      </c>
      <c r="K196">
        <f>buff!AK131</f>
        <v>0</v>
      </c>
      <c r="L196">
        <f>buff!AL131</f>
        <v>0</v>
      </c>
      <c r="M196">
        <f>buff!AM131</f>
        <v>0</v>
      </c>
      <c r="N196">
        <f>buff!AN131</f>
        <v>0</v>
      </c>
      <c r="O196">
        <f>buff!AO131</f>
        <v>0</v>
      </c>
      <c r="P196">
        <f>buff!AP131</f>
        <v>0</v>
      </c>
      <c r="Q196">
        <f>buff!AQ131</f>
        <v>0</v>
      </c>
      <c r="R196">
        <f>buff!AR131</f>
        <v>999</v>
      </c>
      <c r="S196">
        <f>buff!AS131</f>
        <v>0</v>
      </c>
      <c r="T196">
        <f>buff!AT131</f>
        <v>0</v>
      </c>
      <c r="U196" t="str">
        <f>buff!AZ131</f>
        <v/>
      </c>
    </row>
    <row r="197" spans="1:21" x14ac:dyDescent="0.15">
      <c r="A197">
        <f>buff!Q132</f>
        <v>20060</v>
      </c>
      <c r="B197" t="str">
        <f>buff!R132</f>
        <v>被动攻击大lv20</v>
      </c>
      <c r="C197" t="str">
        <f>buff!S132</f>
        <v>被动攻击大lv20</v>
      </c>
      <c r="D197">
        <f>VLOOKUP(buff!T132,对应表!V:W,2,FALSE)</f>
        <v>1</v>
      </c>
      <c r="E197">
        <f>buff!U132</f>
        <v>0</v>
      </c>
      <c r="F197">
        <f>buff!V132</f>
        <v>0</v>
      </c>
      <c r="G197">
        <f>buff!W132</f>
        <v>0</v>
      </c>
      <c r="H197">
        <f>buff!X132</f>
        <v>0</v>
      </c>
      <c r="I197" t="str">
        <f>buff!AI132</f>
        <v/>
      </c>
      <c r="J197">
        <f>buff!AJ132</f>
        <v>0</v>
      </c>
      <c r="K197">
        <f>buff!AK132</f>
        <v>0</v>
      </c>
      <c r="L197">
        <f>buff!AL132</f>
        <v>0</v>
      </c>
      <c r="M197">
        <f>buff!AM132</f>
        <v>0</v>
      </c>
      <c r="N197">
        <f>buff!AN132</f>
        <v>0</v>
      </c>
      <c r="O197">
        <f>buff!AO132</f>
        <v>0</v>
      </c>
      <c r="P197">
        <f>buff!AP132</f>
        <v>0</v>
      </c>
      <c r="Q197">
        <f>buff!AQ132</f>
        <v>0</v>
      </c>
      <c r="R197">
        <f>buff!AR132</f>
        <v>999</v>
      </c>
      <c r="S197">
        <f>buff!AS132</f>
        <v>0</v>
      </c>
      <c r="T197">
        <f>buff!AT132</f>
        <v>0</v>
      </c>
      <c r="U197" t="str">
        <f>buff!AZ132</f>
        <v/>
      </c>
    </row>
    <row r="198" spans="1:21" x14ac:dyDescent="0.15">
      <c r="A198">
        <f>buff!Q133</f>
        <v>20061</v>
      </c>
      <c r="B198" t="str">
        <f>buff!R133</f>
        <v>被动防御小lv1</v>
      </c>
      <c r="C198" t="str">
        <f>buff!S133</f>
        <v>被动防御小lv1</v>
      </c>
      <c r="D198">
        <f>VLOOKUP(buff!T133,对应表!V:W,2,FALSE)</f>
        <v>1</v>
      </c>
      <c r="E198">
        <f>buff!U133</f>
        <v>0</v>
      </c>
      <c r="F198">
        <f>buff!V133</f>
        <v>0</v>
      </c>
      <c r="G198">
        <f>buff!W133</f>
        <v>0</v>
      </c>
      <c r="H198">
        <f>buff!X133</f>
        <v>0</v>
      </c>
      <c r="I198" t="str">
        <f>buff!AI133</f>
        <v/>
      </c>
      <c r="J198">
        <f>buff!AJ133</f>
        <v>0</v>
      </c>
      <c r="K198">
        <f>buff!AK133</f>
        <v>0</v>
      </c>
      <c r="L198">
        <f>buff!AL133</f>
        <v>0</v>
      </c>
      <c r="M198">
        <f>buff!AM133</f>
        <v>0</v>
      </c>
      <c r="N198">
        <f>buff!AN133</f>
        <v>0</v>
      </c>
      <c r="O198">
        <f>buff!AO133</f>
        <v>0</v>
      </c>
      <c r="P198">
        <f>buff!AP133</f>
        <v>0</v>
      </c>
      <c r="Q198">
        <f>buff!AQ133</f>
        <v>0</v>
      </c>
      <c r="R198">
        <f>buff!AR133</f>
        <v>999</v>
      </c>
      <c r="S198">
        <f>buff!AS133</f>
        <v>0</v>
      </c>
      <c r="T198">
        <f>buff!AT133</f>
        <v>0</v>
      </c>
      <c r="U198" t="str">
        <f>buff!AZ133</f>
        <v/>
      </c>
    </row>
    <row r="199" spans="1:21" x14ac:dyDescent="0.15">
      <c r="A199">
        <f>buff!Q134</f>
        <v>20062</v>
      </c>
      <c r="B199" t="str">
        <f>buff!R134</f>
        <v>被动防御小lv2</v>
      </c>
      <c r="C199" t="str">
        <f>buff!S134</f>
        <v>被动防御小lv2</v>
      </c>
      <c r="D199">
        <f>VLOOKUP(buff!T134,对应表!V:W,2,FALSE)</f>
        <v>1</v>
      </c>
      <c r="E199">
        <f>buff!U134</f>
        <v>0</v>
      </c>
      <c r="F199">
        <f>buff!V134</f>
        <v>0</v>
      </c>
      <c r="G199">
        <f>buff!W134</f>
        <v>0</v>
      </c>
      <c r="H199">
        <f>buff!X134</f>
        <v>0</v>
      </c>
      <c r="I199" t="str">
        <f>buff!AI134</f>
        <v/>
      </c>
      <c r="J199">
        <f>buff!AJ134</f>
        <v>0</v>
      </c>
      <c r="K199">
        <f>buff!AK134</f>
        <v>0</v>
      </c>
      <c r="L199">
        <f>buff!AL134</f>
        <v>0</v>
      </c>
      <c r="M199">
        <f>buff!AM134</f>
        <v>0</v>
      </c>
      <c r="N199">
        <f>buff!AN134</f>
        <v>0</v>
      </c>
      <c r="O199">
        <f>buff!AO134</f>
        <v>0</v>
      </c>
      <c r="P199">
        <f>buff!AP134</f>
        <v>0</v>
      </c>
      <c r="Q199">
        <f>buff!AQ134</f>
        <v>0</v>
      </c>
      <c r="R199">
        <f>buff!AR134</f>
        <v>999</v>
      </c>
      <c r="S199">
        <f>buff!AS134</f>
        <v>0</v>
      </c>
      <c r="T199">
        <f>buff!AT134</f>
        <v>0</v>
      </c>
      <c r="U199" t="str">
        <f>buff!AZ134</f>
        <v/>
      </c>
    </row>
    <row r="200" spans="1:21" x14ac:dyDescent="0.15">
      <c r="A200">
        <f>buff!Q135</f>
        <v>20063</v>
      </c>
      <c r="B200" t="str">
        <f>buff!R135</f>
        <v>被动防御小lv3</v>
      </c>
      <c r="C200" t="str">
        <f>buff!S135</f>
        <v>被动防御小lv3</v>
      </c>
      <c r="D200">
        <f>VLOOKUP(buff!T135,对应表!V:W,2,FALSE)</f>
        <v>1</v>
      </c>
      <c r="E200">
        <f>buff!U135</f>
        <v>0</v>
      </c>
      <c r="F200">
        <f>buff!V135</f>
        <v>0</v>
      </c>
      <c r="G200">
        <f>buff!W135</f>
        <v>0</v>
      </c>
      <c r="H200">
        <f>buff!X135</f>
        <v>0</v>
      </c>
      <c r="I200" t="str">
        <f>buff!AI135</f>
        <v/>
      </c>
      <c r="J200">
        <f>buff!AJ135</f>
        <v>0</v>
      </c>
      <c r="K200">
        <f>buff!AK135</f>
        <v>0</v>
      </c>
      <c r="L200">
        <f>buff!AL135</f>
        <v>0</v>
      </c>
      <c r="M200">
        <f>buff!AM135</f>
        <v>0</v>
      </c>
      <c r="N200">
        <f>buff!AN135</f>
        <v>0</v>
      </c>
      <c r="O200">
        <f>buff!AO135</f>
        <v>0</v>
      </c>
      <c r="P200">
        <f>buff!AP135</f>
        <v>0</v>
      </c>
      <c r="Q200">
        <f>buff!AQ135</f>
        <v>0</v>
      </c>
      <c r="R200">
        <f>buff!AR135</f>
        <v>999</v>
      </c>
      <c r="S200">
        <f>buff!AS135</f>
        <v>0</v>
      </c>
      <c r="T200">
        <f>buff!AT135</f>
        <v>0</v>
      </c>
      <c r="U200" t="str">
        <f>buff!AZ135</f>
        <v/>
      </c>
    </row>
    <row r="201" spans="1:21" x14ac:dyDescent="0.15">
      <c r="A201">
        <f>buff!Q136</f>
        <v>20064</v>
      </c>
      <c r="B201" t="str">
        <f>buff!R136</f>
        <v>被动防御小lv4</v>
      </c>
      <c r="C201" t="str">
        <f>buff!S136</f>
        <v>被动防御小lv4</v>
      </c>
      <c r="D201">
        <f>VLOOKUP(buff!T136,对应表!V:W,2,FALSE)</f>
        <v>1</v>
      </c>
      <c r="E201">
        <f>buff!U136</f>
        <v>0</v>
      </c>
      <c r="F201">
        <f>buff!V136</f>
        <v>0</v>
      </c>
      <c r="G201">
        <f>buff!W136</f>
        <v>0</v>
      </c>
      <c r="H201">
        <f>buff!X136</f>
        <v>0</v>
      </c>
      <c r="I201" t="str">
        <f>buff!AI136</f>
        <v/>
      </c>
      <c r="J201">
        <f>buff!AJ136</f>
        <v>0</v>
      </c>
      <c r="K201">
        <f>buff!AK136</f>
        <v>0</v>
      </c>
      <c r="L201">
        <f>buff!AL136</f>
        <v>0</v>
      </c>
      <c r="M201">
        <f>buff!AM136</f>
        <v>0</v>
      </c>
      <c r="N201">
        <f>buff!AN136</f>
        <v>0</v>
      </c>
      <c r="O201">
        <f>buff!AO136</f>
        <v>0</v>
      </c>
      <c r="P201">
        <f>buff!AP136</f>
        <v>0</v>
      </c>
      <c r="Q201">
        <f>buff!AQ136</f>
        <v>0</v>
      </c>
      <c r="R201">
        <f>buff!AR136</f>
        <v>999</v>
      </c>
      <c r="S201">
        <f>buff!AS136</f>
        <v>0</v>
      </c>
      <c r="T201">
        <f>buff!AT136</f>
        <v>0</v>
      </c>
      <c r="U201" t="str">
        <f>buff!AZ136</f>
        <v/>
      </c>
    </row>
    <row r="202" spans="1:21" x14ac:dyDescent="0.15">
      <c r="A202">
        <f>buff!Q137</f>
        <v>20065</v>
      </c>
      <c r="B202" t="str">
        <f>buff!R137</f>
        <v>被动防御小lv5</v>
      </c>
      <c r="C202" t="str">
        <f>buff!S137</f>
        <v>被动防御小lv5</v>
      </c>
      <c r="D202">
        <f>VLOOKUP(buff!T137,对应表!V:W,2,FALSE)</f>
        <v>1</v>
      </c>
      <c r="E202">
        <f>buff!U137</f>
        <v>0</v>
      </c>
      <c r="F202">
        <f>buff!V137</f>
        <v>0</v>
      </c>
      <c r="G202">
        <f>buff!W137</f>
        <v>0</v>
      </c>
      <c r="H202">
        <f>buff!X137</f>
        <v>0</v>
      </c>
      <c r="I202" t="str">
        <f>buff!AI137</f>
        <v/>
      </c>
      <c r="J202">
        <f>buff!AJ137</f>
        <v>0</v>
      </c>
      <c r="K202">
        <f>buff!AK137</f>
        <v>0</v>
      </c>
      <c r="L202">
        <f>buff!AL137</f>
        <v>0</v>
      </c>
      <c r="M202">
        <f>buff!AM137</f>
        <v>0</v>
      </c>
      <c r="N202">
        <f>buff!AN137</f>
        <v>0</v>
      </c>
      <c r="O202">
        <f>buff!AO137</f>
        <v>0</v>
      </c>
      <c r="P202">
        <f>buff!AP137</f>
        <v>0</v>
      </c>
      <c r="Q202">
        <f>buff!AQ137</f>
        <v>0</v>
      </c>
      <c r="R202">
        <f>buff!AR137</f>
        <v>999</v>
      </c>
      <c r="S202">
        <f>buff!AS137</f>
        <v>0</v>
      </c>
      <c r="T202">
        <f>buff!AT137</f>
        <v>0</v>
      </c>
      <c r="U202" t="str">
        <f>buff!AZ137</f>
        <v/>
      </c>
    </row>
    <row r="203" spans="1:21" x14ac:dyDescent="0.15">
      <c r="A203">
        <f>buff!Q138</f>
        <v>20066</v>
      </c>
      <c r="B203" t="str">
        <f>buff!R138</f>
        <v>被动防御小lv6</v>
      </c>
      <c r="C203" t="str">
        <f>buff!S138</f>
        <v>被动防御小lv6</v>
      </c>
      <c r="D203">
        <f>VLOOKUP(buff!T138,对应表!V:W,2,FALSE)</f>
        <v>1</v>
      </c>
      <c r="E203">
        <f>buff!U138</f>
        <v>0</v>
      </c>
      <c r="F203">
        <f>buff!V138</f>
        <v>0</v>
      </c>
      <c r="G203">
        <f>buff!W138</f>
        <v>0</v>
      </c>
      <c r="H203">
        <f>buff!X138</f>
        <v>0</v>
      </c>
      <c r="I203" t="str">
        <f>buff!AI138</f>
        <v/>
      </c>
      <c r="J203">
        <f>buff!AJ138</f>
        <v>0</v>
      </c>
      <c r="K203">
        <f>buff!AK138</f>
        <v>0</v>
      </c>
      <c r="L203">
        <f>buff!AL138</f>
        <v>0</v>
      </c>
      <c r="M203">
        <f>buff!AM138</f>
        <v>0</v>
      </c>
      <c r="N203">
        <f>buff!AN138</f>
        <v>0</v>
      </c>
      <c r="O203">
        <f>buff!AO138</f>
        <v>0</v>
      </c>
      <c r="P203">
        <f>buff!AP138</f>
        <v>0</v>
      </c>
      <c r="Q203">
        <f>buff!AQ138</f>
        <v>0</v>
      </c>
      <c r="R203">
        <f>buff!AR138</f>
        <v>999</v>
      </c>
      <c r="S203">
        <f>buff!AS138</f>
        <v>0</v>
      </c>
      <c r="T203">
        <f>buff!AT138</f>
        <v>0</v>
      </c>
      <c r="U203" t="str">
        <f>buff!AZ138</f>
        <v/>
      </c>
    </row>
    <row r="204" spans="1:21" x14ac:dyDescent="0.15">
      <c r="A204">
        <f>buff!Q139</f>
        <v>20067</v>
      </c>
      <c r="B204" t="str">
        <f>buff!R139</f>
        <v>被动防御小lv7</v>
      </c>
      <c r="C204" t="str">
        <f>buff!S139</f>
        <v>被动防御小lv7</v>
      </c>
      <c r="D204">
        <f>VLOOKUP(buff!T139,对应表!V:W,2,FALSE)</f>
        <v>1</v>
      </c>
      <c r="E204">
        <f>buff!U139</f>
        <v>0</v>
      </c>
      <c r="F204">
        <f>buff!V139</f>
        <v>0</v>
      </c>
      <c r="G204">
        <f>buff!W139</f>
        <v>0</v>
      </c>
      <c r="H204">
        <f>buff!X139</f>
        <v>0</v>
      </c>
      <c r="I204" t="str">
        <f>buff!AI139</f>
        <v/>
      </c>
      <c r="J204">
        <f>buff!AJ139</f>
        <v>0</v>
      </c>
      <c r="K204">
        <f>buff!AK139</f>
        <v>0</v>
      </c>
      <c r="L204">
        <f>buff!AL139</f>
        <v>0</v>
      </c>
      <c r="M204">
        <f>buff!AM139</f>
        <v>0</v>
      </c>
      <c r="N204">
        <f>buff!AN139</f>
        <v>0</v>
      </c>
      <c r="O204">
        <f>buff!AO139</f>
        <v>0</v>
      </c>
      <c r="P204">
        <f>buff!AP139</f>
        <v>0</v>
      </c>
      <c r="Q204">
        <f>buff!AQ139</f>
        <v>0</v>
      </c>
      <c r="R204">
        <f>buff!AR139</f>
        <v>999</v>
      </c>
      <c r="S204">
        <f>buff!AS139</f>
        <v>0</v>
      </c>
      <c r="T204">
        <f>buff!AT139</f>
        <v>0</v>
      </c>
      <c r="U204" t="str">
        <f>buff!AZ139</f>
        <v/>
      </c>
    </row>
    <row r="205" spans="1:21" x14ac:dyDescent="0.15">
      <c r="A205">
        <f>buff!Q140</f>
        <v>20068</v>
      </c>
      <c r="B205" t="str">
        <f>buff!R140</f>
        <v>被动防御小lv8</v>
      </c>
      <c r="C205" t="str">
        <f>buff!S140</f>
        <v>被动防御小lv8</v>
      </c>
      <c r="D205">
        <f>VLOOKUP(buff!T140,对应表!V:W,2,FALSE)</f>
        <v>1</v>
      </c>
      <c r="E205">
        <f>buff!U140</f>
        <v>0</v>
      </c>
      <c r="F205">
        <f>buff!V140</f>
        <v>0</v>
      </c>
      <c r="G205">
        <f>buff!W140</f>
        <v>0</v>
      </c>
      <c r="H205">
        <f>buff!X140</f>
        <v>0</v>
      </c>
      <c r="I205" t="str">
        <f>buff!AI140</f>
        <v/>
      </c>
      <c r="J205">
        <f>buff!AJ140</f>
        <v>0</v>
      </c>
      <c r="K205">
        <f>buff!AK140</f>
        <v>0</v>
      </c>
      <c r="L205">
        <f>buff!AL140</f>
        <v>0</v>
      </c>
      <c r="M205">
        <f>buff!AM140</f>
        <v>0</v>
      </c>
      <c r="N205">
        <f>buff!AN140</f>
        <v>0</v>
      </c>
      <c r="O205">
        <f>buff!AO140</f>
        <v>0</v>
      </c>
      <c r="P205">
        <f>buff!AP140</f>
        <v>0</v>
      </c>
      <c r="Q205">
        <f>buff!AQ140</f>
        <v>0</v>
      </c>
      <c r="R205">
        <f>buff!AR140</f>
        <v>999</v>
      </c>
      <c r="S205">
        <f>buff!AS140</f>
        <v>0</v>
      </c>
      <c r="T205">
        <f>buff!AT140</f>
        <v>0</v>
      </c>
      <c r="U205" t="str">
        <f>buff!AZ140</f>
        <v/>
      </c>
    </row>
    <row r="206" spans="1:21" x14ac:dyDescent="0.15">
      <c r="A206">
        <f>buff!Q141</f>
        <v>20069</v>
      </c>
      <c r="B206" t="str">
        <f>buff!R141</f>
        <v>被动防御小lv9</v>
      </c>
      <c r="C206" t="str">
        <f>buff!S141</f>
        <v>被动防御小lv9</v>
      </c>
      <c r="D206">
        <f>VLOOKUP(buff!T141,对应表!V:W,2,FALSE)</f>
        <v>1</v>
      </c>
      <c r="E206">
        <f>buff!U141</f>
        <v>0</v>
      </c>
      <c r="F206">
        <f>buff!V141</f>
        <v>0</v>
      </c>
      <c r="G206">
        <f>buff!W141</f>
        <v>0</v>
      </c>
      <c r="H206">
        <f>buff!X141</f>
        <v>0</v>
      </c>
      <c r="I206" t="str">
        <f>buff!AI141</f>
        <v/>
      </c>
      <c r="J206">
        <f>buff!AJ141</f>
        <v>0</v>
      </c>
      <c r="K206">
        <f>buff!AK141</f>
        <v>0</v>
      </c>
      <c r="L206">
        <f>buff!AL141</f>
        <v>0</v>
      </c>
      <c r="M206">
        <f>buff!AM141</f>
        <v>0</v>
      </c>
      <c r="N206">
        <f>buff!AN141</f>
        <v>0</v>
      </c>
      <c r="O206">
        <f>buff!AO141</f>
        <v>0</v>
      </c>
      <c r="P206">
        <f>buff!AP141</f>
        <v>0</v>
      </c>
      <c r="Q206">
        <f>buff!AQ141</f>
        <v>0</v>
      </c>
      <c r="R206">
        <f>buff!AR141</f>
        <v>999</v>
      </c>
      <c r="S206">
        <f>buff!AS141</f>
        <v>0</v>
      </c>
      <c r="T206">
        <f>buff!AT141</f>
        <v>0</v>
      </c>
      <c r="U206" t="str">
        <f>buff!AZ141</f>
        <v/>
      </c>
    </row>
    <row r="207" spans="1:21" x14ac:dyDescent="0.15">
      <c r="A207">
        <f>buff!Q142</f>
        <v>20070</v>
      </c>
      <c r="B207" t="str">
        <f>buff!R142</f>
        <v>被动防御小lv10</v>
      </c>
      <c r="C207" t="str">
        <f>buff!S142</f>
        <v>被动防御小lv10</v>
      </c>
      <c r="D207">
        <f>VLOOKUP(buff!T142,对应表!V:W,2,FALSE)</f>
        <v>1</v>
      </c>
      <c r="E207">
        <f>buff!U142</f>
        <v>0</v>
      </c>
      <c r="F207">
        <f>buff!V142</f>
        <v>0</v>
      </c>
      <c r="G207">
        <f>buff!W142</f>
        <v>0</v>
      </c>
      <c r="H207">
        <f>buff!X142</f>
        <v>0</v>
      </c>
      <c r="I207" t="str">
        <f>buff!AI142</f>
        <v/>
      </c>
      <c r="J207">
        <f>buff!AJ142</f>
        <v>0</v>
      </c>
      <c r="K207">
        <f>buff!AK142</f>
        <v>0</v>
      </c>
      <c r="L207">
        <f>buff!AL142</f>
        <v>0</v>
      </c>
      <c r="M207">
        <f>buff!AM142</f>
        <v>0</v>
      </c>
      <c r="N207">
        <f>buff!AN142</f>
        <v>0</v>
      </c>
      <c r="O207">
        <f>buff!AO142</f>
        <v>0</v>
      </c>
      <c r="P207">
        <f>buff!AP142</f>
        <v>0</v>
      </c>
      <c r="Q207">
        <f>buff!AQ142</f>
        <v>0</v>
      </c>
      <c r="R207">
        <f>buff!AR142</f>
        <v>999</v>
      </c>
      <c r="S207">
        <f>buff!AS142</f>
        <v>0</v>
      </c>
      <c r="T207">
        <f>buff!AT142</f>
        <v>0</v>
      </c>
      <c r="U207" t="str">
        <f>buff!AZ142</f>
        <v/>
      </c>
    </row>
    <row r="208" spans="1:21" x14ac:dyDescent="0.15">
      <c r="A208">
        <f>buff!Q143</f>
        <v>20071</v>
      </c>
      <c r="B208" t="str">
        <f>buff!R143</f>
        <v>被动防御小lv11</v>
      </c>
      <c r="C208" t="str">
        <f>buff!S143</f>
        <v>被动防御小lv11</v>
      </c>
      <c r="D208">
        <f>VLOOKUP(buff!T143,对应表!V:W,2,FALSE)</f>
        <v>1</v>
      </c>
      <c r="E208">
        <f>buff!U143</f>
        <v>0</v>
      </c>
      <c r="F208">
        <f>buff!V143</f>
        <v>0</v>
      </c>
      <c r="G208">
        <f>buff!W143</f>
        <v>0</v>
      </c>
      <c r="H208">
        <f>buff!X143</f>
        <v>0</v>
      </c>
      <c r="I208" t="str">
        <f>buff!AI143</f>
        <v/>
      </c>
      <c r="J208">
        <f>buff!AJ143</f>
        <v>0</v>
      </c>
      <c r="K208">
        <f>buff!AK143</f>
        <v>0</v>
      </c>
      <c r="L208">
        <f>buff!AL143</f>
        <v>0</v>
      </c>
      <c r="M208">
        <f>buff!AM143</f>
        <v>0</v>
      </c>
      <c r="N208">
        <f>buff!AN143</f>
        <v>0</v>
      </c>
      <c r="O208">
        <f>buff!AO143</f>
        <v>0</v>
      </c>
      <c r="P208">
        <f>buff!AP143</f>
        <v>0</v>
      </c>
      <c r="Q208">
        <f>buff!AQ143</f>
        <v>0</v>
      </c>
      <c r="R208">
        <f>buff!AR143</f>
        <v>999</v>
      </c>
      <c r="S208">
        <f>buff!AS143</f>
        <v>0</v>
      </c>
      <c r="T208">
        <f>buff!AT143</f>
        <v>0</v>
      </c>
      <c r="U208" t="str">
        <f>buff!AZ143</f>
        <v/>
      </c>
    </row>
    <row r="209" spans="1:21" x14ac:dyDescent="0.15">
      <c r="A209">
        <f>buff!Q144</f>
        <v>20072</v>
      </c>
      <c r="B209" t="str">
        <f>buff!R144</f>
        <v>被动防御小lv12</v>
      </c>
      <c r="C209" t="str">
        <f>buff!S144</f>
        <v>被动防御小lv12</v>
      </c>
      <c r="D209">
        <f>VLOOKUP(buff!T144,对应表!V:W,2,FALSE)</f>
        <v>1</v>
      </c>
      <c r="E209">
        <f>buff!U144</f>
        <v>0</v>
      </c>
      <c r="F209">
        <f>buff!V144</f>
        <v>0</v>
      </c>
      <c r="G209">
        <f>buff!W144</f>
        <v>0</v>
      </c>
      <c r="H209">
        <f>buff!X144</f>
        <v>0</v>
      </c>
      <c r="I209" t="str">
        <f>buff!AI144</f>
        <v/>
      </c>
      <c r="J209">
        <f>buff!AJ144</f>
        <v>0</v>
      </c>
      <c r="K209">
        <f>buff!AK144</f>
        <v>0</v>
      </c>
      <c r="L209">
        <f>buff!AL144</f>
        <v>0</v>
      </c>
      <c r="M209">
        <f>buff!AM144</f>
        <v>0</v>
      </c>
      <c r="N209">
        <f>buff!AN144</f>
        <v>0</v>
      </c>
      <c r="O209">
        <f>buff!AO144</f>
        <v>0</v>
      </c>
      <c r="P209">
        <f>buff!AP144</f>
        <v>0</v>
      </c>
      <c r="Q209">
        <f>buff!AQ144</f>
        <v>0</v>
      </c>
      <c r="R209">
        <f>buff!AR144</f>
        <v>999</v>
      </c>
      <c r="S209">
        <f>buff!AS144</f>
        <v>0</v>
      </c>
      <c r="T209">
        <f>buff!AT144</f>
        <v>0</v>
      </c>
      <c r="U209" t="str">
        <f>buff!AZ144</f>
        <v/>
      </c>
    </row>
    <row r="210" spans="1:21" x14ac:dyDescent="0.15">
      <c r="A210">
        <f>buff!Q145</f>
        <v>20073</v>
      </c>
      <c r="B210" t="str">
        <f>buff!R145</f>
        <v>被动防御小lv13</v>
      </c>
      <c r="C210" t="str">
        <f>buff!S145</f>
        <v>被动防御小lv13</v>
      </c>
      <c r="D210">
        <f>VLOOKUP(buff!T145,对应表!V:W,2,FALSE)</f>
        <v>1</v>
      </c>
      <c r="E210">
        <f>buff!U145</f>
        <v>0</v>
      </c>
      <c r="F210">
        <f>buff!V145</f>
        <v>0</v>
      </c>
      <c r="G210">
        <f>buff!W145</f>
        <v>0</v>
      </c>
      <c r="H210">
        <f>buff!X145</f>
        <v>0</v>
      </c>
      <c r="I210" t="str">
        <f>buff!AI145</f>
        <v/>
      </c>
      <c r="J210">
        <f>buff!AJ145</f>
        <v>0</v>
      </c>
      <c r="K210">
        <f>buff!AK145</f>
        <v>0</v>
      </c>
      <c r="L210">
        <f>buff!AL145</f>
        <v>0</v>
      </c>
      <c r="M210">
        <f>buff!AM145</f>
        <v>0</v>
      </c>
      <c r="N210">
        <f>buff!AN145</f>
        <v>0</v>
      </c>
      <c r="O210">
        <f>buff!AO145</f>
        <v>0</v>
      </c>
      <c r="P210">
        <f>buff!AP145</f>
        <v>0</v>
      </c>
      <c r="Q210">
        <f>buff!AQ145</f>
        <v>0</v>
      </c>
      <c r="R210">
        <f>buff!AR145</f>
        <v>999</v>
      </c>
      <c r="S210">
        <f>buff!AS145</f>
        <v>0</v>
      </c>
      <c r="T210">
        <f>buff!AT145</f>
        <v>0</v>
      </c>
      <c r="U210" t="str">
        <f>buff!AZ145</f>
        <v/>
      </c>
    </row>
    <row r="211" spans="1:21" x14ac:dyDescent="0.15">
      <c r="A211">
        <f>buff!Q146</f>
        <v>20074</v>
      </c>
      <c r="B211" t="str">
        <f>buff!R146</f>
        <v>被动防御小lv14</v>
      </c>
      <c r="C211" t="str">
        <f>buff!S146</f>
        <v>被动防御小lv14</v>
      </c>
      <c r="D211">
        <f>VLOOKUP(buff!T146,对应表!V:W,2,FALSE)</f>
        <v>1</v>
      </c>
      <c r="E211">
        <f>buff!U146</f>
        <v>0</v>
      </c>
      <c r="F211">
        <f>buff!V146</f>
        <v>0</v>
      </c>
      <c r="G211">
        <f>buff!W146</f>
        <v>0</v>
      </c>
      <c r="H211">
        <f>buff!X146</f>
        <v>0</v>
      </c>
      <c r="I211" t="str">
        <f>buff!AI146</f>
        <v/>
      </c>
      <c r="J211">
        <f>buff!AJ146</f>
        <v>0</v>
      </c>
      <c r="K211">
        <f>buff!AK146</f>
        <v>0</v>
      </c>
      <c r="L211">
        <f>buff!AL146</f>
        <v>0</v>
      </c>
      <c r="M211">
        <f>buff!AM146</f>
        <v>0</v>
      </c>
      <c r="N211">
        <f>buff!AN146</f>
        <v>0</v>
      </c>
      <c r="O211">
        <f>buff!AO146</f>
        <v>0</v>
      </c>
      <c r="P211">
        <f>buff!AP146</f>
        <v>0</v>
      </c>
      <c r="Q211">
        <f>buff!AQ146</f>
        <v>0</v>
      </c>
      <c r="R211">
        <f>buff!AR146</f>
        <v>999</v>
      </c>
      <c r="S211">
        <f>buff!AS146</f>
        <v>0</v>
      </c>
      <c r="T211">
        <f>buff!AT146</f>
        <v>0</v>
      </c>
      <c r="U211" t="str">
        <f>buff!AZ146</f>
        <v/>
      </c>
    </row>
    <row r="212" spans="1:21" x14ac:dyDescent="0.15">
      <c r="A212">
        <f>buff!Q147</f>
        <v>20075</v>
      </c>
      <c r="B212" t="str">
        <f>buff!R147</f>
        <v>被动防御小lv15</v>
      </c>
      <c r="C212" t="str">
        <f>buff!S147</f>
        <v>被动防御小lv15</v>
      </c>
      <c r="D212">
        <f>VLOOKUP(buff!T147,对应表!V:W,2,FALSE)</f>
        <v>1</v>
      </c>
      <c r="E212">
        <f>buff!U147</f>
        <v>0</v>
      </c>
      <c r="F212">
        <f>buff!V147</f>
        <v>0</v>
      </c>
      <c r="G212">
        <f>buff!W147</f>
        <v>0</v>
      </c>
      <c r="H212">
        <f>buff!X147</f>
        <v>0</v>
      </c>
      <c r="I212" t="str">
        <f>buff!AI147</f>
        <v/>
      </c>
      <c r="J212">
        <f>buff!AJ147</f>
        <v>0</v>
      </c>
      <c r="K212">
        <f>buff!AK147</f>
        <v>0</v>
      </c>
      <c r="L212">
        <f>buff!AL147</f>
        <v>0</v>
      </c>
      <c r="M212">
        <f>buff!AM147</f>
        <v>0</v>
      </c>
      <c r="N212">
        <f>buff!AN147</f>
        <v>0</v>
      </c>
      <c r="O212">
        <f>buff!AO147</f>
        <v>0</v>
      </c>
      <c r="P212">
        <f>buff!AP147</f>
        <v>0</v>
      </c>
      <c r="Q212">
        <f>buff!AQ147</f>
        <v>0</v>
      </c>
      <c r="R212">
        <f>buff!AR147</f>
        <v>999</v>
      </c>
      <c r="S212">
        <f>buff!AS147</f>
        <v>0</v>
      </c>
      <c r="T212">
        <f>buff!AT147</f>
        <v>0</v>
      </c>
      <c r="U212" t="str">
        <f>buff!AZ147</f>
        <v/>
      </c>
    </row>
    <row r="213" spans="1:21" x14ac:dyDescent="0.15">
      <c r="A213">
        <f>buff!Q148</f>
        <v>20076</v>
      </c>
      <c r="B213" t="str">
        <f>buff!R148</f>
        <v>被动防御小lv16</v>
      </c>
      <c r="C213" t="str">
        <f>buff!S148</f>
        <v>被动防御小lv16</v>
      </c>
      <c r="D213">
        <f>VLOOKUP(buff!T148,对应表!V:W,2,FALSE)</f>
        <v>1</v>
      </c>
      <c r="E213">
        <f>buff!U148</f>
        <v>0</v>
      </c>
      <c r="F213">
        <f>buff!V148</f>
        <v>0</v>
      </c>
      <c r="G213">
        <f>buff!W148</f>
        <v>0</v>
      </c>
      <c r="H213">
        <f>buff!X148</f>
        <v>0</v>
      </c>
      <c r="I213" t="str">
        <f>buff!AI148</f>
        <v/>
      </c>
      <c r="J213">
        <f>buff!AJ148</f>
        <v>0</v>
      </c>
      <c r="K213">
        <f>buff!AK148</f>
        <v>0</v>
      </c>
      <c r="L213">
        <f>buff!AL148</f>
        <v>0</v>
      </c>
      <c r="M213">
        <f>buff!AM148</f>
        <v>0</v>
      </c>
      <c r="N213">
        <f>buff!AN148</f>
        <v>0</v>
      </c>
      <c r="O213">
        <f>buff!AO148</f>
        <v>0</v>
      </c>
      <c r="P213">
        <f>buff!AP148</f>
        <v>0</v>
      </c>
      <c r="Q213">
        <f>buff!AQ148</f>
        <v>0</v>
      </c>
      <c r="R213">
        <f>buff!AR148</f>
        <v>999</v>
      </c>
      <c r="S213">
        <f>buff!AS148</f>
        <v>0</v>
      </c>
      <c r="T213">
        <f>buff!AT148</f>
        <v>0</v>
      </c>
      <c r="U213" t="str">
        <f>buff!AZ148</f>
        <v/>
      </c>
    </row>
    <row r="214" spans="1:21" x14ac:dyDescent="0.15">
      <c r="A214">
        <f>buff!Q149</f>
        <v>20077</v>
      </c>
      <c r="B214" t="str">
        <f>buff!R149</f>
        <v>被动防御小lv17</v>
      </c>
      <c r="C214" t="str">
        <f>buff!S149</f>
        <v>被动防御小lv17</v>
      </c>
      <c r="D214">
        <f>VLOOKUP(buff!T149,对应表!V:W,2,FALSE)</f>
        <v>1</v>
      </c>
      <c r="E214">
        <f>buff!U149</f>
        <v>0</v>
      </c>
      <c r="F214">
        <f>buff!V149</f>
        <v>0</v>
      </c>
      <c r="G214">
        <f>buff!W149</f>
        <v>0</v>
      </c>
      <c r="H214">
        <f>buff!X149</f>
        <v>0</v>
      </c>
      <c r="I214" t="str">
        <f>buff!AI149</f>
        <v/>
      </c>
      <c r="J214">
        <f>buff!AJ149</f>
        <v>0</v>
      </c>
      <c r="K214">
        <f>buff!AK149</f>
        <v>0</v>
      </c>
      <c r="L214">
        <f>buff!AL149</f>
        <v>0</v>
      </c>
      <c r="M214">
        <f>buff!AM149</f>
        <v>0</v>
      </c>
      <c r="N214">
        <f>buff!AN149</f>
        <v>0</v>
      </c>
      <c r="O214">
        <f>buff!AO149</f>
        <v>0</v>
      </c>
      <c r="P214">
        <f>buff!AP149</f>
        <v>0</v>
      </c>
      <c r="Q214">
        <f>buff!AQ149</f>
        <v>0</v>
      </c>
      <c r="R214">
        <f>buff!AR149</f>
        <v>999</v>
      </c>
      <c r="S214">
        <f>buff!AS149</f>
        <v>0</v>
      </c>
      <c r="T214">
        <f>buff!AT149</f>
        <v>0</v>
      </c>
      <c r="U214" t="str">
        <f>buff!AZ149</f>
        <v/>
      </c>
    </row>
    <row r="215" spans="1:21" x14ac:dyDescent="0.15">
      <c r="A215">
        <f>buff!Q150</f>
        <v>20078</v>
      </c>
      <c r="B215" t="str">
        <f>buff!R150</f>
        <v>被动防御小lv18</v>
      </c>
      <c r="C215" t="str">
        <f>buff!S150</f>
        <v>被动防御小lv18</v>
      </c>
      <c r="D215">
        <f>VLOOKUP(buff!T150,对应表!V:W,2,FALSE)</f>
        <v>1</v>
      </c>
      <c r="E215">
        <f>buff!U150</f>
        <v>0</v>
      </c>
      <c r="F215">
        <f>buff!V150</f>
        <v>0</v>
      </c>
      <c r="G215">
        <f>buff!W150</f>
        <v>0</v>
      </c>
      <c r="H215">
        <f>buff!X150</f>
        <v>0</v>
      </c>
      <c r="I215" t="str">
        <f>buff!AI150</f>
        <v/>
      </c>
      <c r="J215">
        <f>buff!AJ150</f>
        <v>0</v>
      </c>
      <c r="K215">
        <f>buff!AK150</f>
        <v>0</v>
      </c>
      <c r="L215">
        <f>buff!AL150</f>
        <v>0</v>
      </c>
      <c r="M215">
        <f>buff!AM150</f>
        <v>0</v>
      </c>
      <c r="N215">
        <f>buff!AN150</f>
        <v>0</v>
      </c>
      <c r="O215">
        <f>buff!AO150</f>
        <v>0</v>
      </c>
      <c r="P215">
        <f>buff!AP150</f>
        <v>0</v>
      </c>
      <c r="Q215">
        <f>buff!AQ150</f>
        <v>0</v>
      </c>
      <c r="R215">
        <f>buff!AR150</f>
        <v>999</v>
      </c>
      <c r="S215">
        <f>buff!AS150</f>
        <v>0</v>
      </c>
      <c r="T215">
        <f>buff!AT150</f>
        <v>0</v>
      </c>
      <c r="U215" t="str">
        <f>buff!AZ150</f>
        <v/>
      </c>
    </row>
    <row r="216" spans="1:21" x14ac:dyDescent="0.15">
      <c r="A216">
        <f>buff!Q151</f>
        <v>20079</v>
      </c>
      <c r="B216" t="str">
        <f>buff!R151</f>
        <v>被动防御小lv19</v>
      </c>
      <c r="C216" t="str">
        <f>buff!S151</f>
        <v>被动防御小lv19</v>
      </c>
      <c r="D216">
        <f>VLOOKUP(buff!T151,对应表!V:W,2,FALSE)</f>
        <v>1</v>
      </c>
      <c r="E216">
        <f>buff!U151</f>
        <v>0</v>
      </c>
      <c r="F216">
        <f>buff!V151</f>
        <v>0</v>
      </c>
      <c r="G216">
        <f>buff!W151</f>
        <v>0</v>
      </c>
      <c r="H216">
        <f>buff!X151</f>
        <v>0</v>
      </c>
      <c r="I216" t="str">
        <f>buff!AI151</f>
        <v/>
      </c>
      <c r="J216">
        <f>buff!AJ151</f>
        <v>0</v>
      </c>
      <c r="K216">
        <f>buff!AK151</f>
        <v>0</v>
      </c>
      <c r="L216">
        <f>buff!AL151</f>
        <v>0</v>
      </c>
      <c r="M216">
        <f>buff!AM151</f>
        <v>0</v>
      </c>
      <c r="N216">
        <f>buff!AN151</f>
        <v>0</v>
      </c>
      <c r="O216">
        <f>buff!AO151</f>
        <v>0</v>
      </c>
      <c r="P216">
        <f>buff!AP151</f>
        <v>0</v>
      </c>
      <c r="Q216">
        <f>buff!AQ151</f>
        <v>0</v>
      </c>
      <c r="R216">
        <f>buff!AR151</f>
        <v>999</v>
      </c>
      <c r="S216">
        <f>buff!AS151</f>
        <v>0</v>
      </c>
      <c r="T216">
        <f>buff!AT151</f>
        <v>0</v>
      </c>
      <c r="U216" t="str">
        <f>buff!AZ151</f>
        <v/>
      </c>
    </row>
    <row r="217" spans="1:21" x14ac:dyDescent="0.15">
      <c r="A217">
        <f>buff!Q152</f>
        <v>20080</v>
      </c>
      <c r="B217" t="str">
        <f>buff!R152</f>
        <v>被动防御小lv20</v>
      </c>
      <c r="C217" t="str">
        <f>buff!S152</f>
        <v>被动防御小lv20</v>
      </c>
      <c r="D217">
        <f>VLOOKUP(buff!T152,对应表!V:W,2,FALSE)</f>
        <v>1</v>
      </c>
      <c r="E217">
        <f>buff!U152</f>
        <v>0</v>
      </c>
      <c r="F217">
        <f>buff!V152</f>
        <v>0</v>
      </c>
      <c r="G217">
        <f>buff!W152</f>
        <v>0</v>
      </c>
      <c r="H217">
        <f>buff!X152</f>
        <v>0</v>
      </c>
      <c r="I217" t="str">
        <f>buff!AI152</f>
        <v/>
      </c>
      <c r="J217">
        <f>buff!AJ152</f>
        <v>0</v>
      </c>
      <c r="K217">
        <f>buff!AK152</f>
        <v>0</v>
      </c>
      <c r="L217">
        <f>buff!AL152</f>
        <v>0</v>
      </c>
      <c r="M217">
        <f>buff!AM152</f>
        <v>0</v>
      </c>
      <c r="N217">
        <f>buff!AN152</f>
        <v>0</v>
      </c>
      <c r="O217">
        <f>buff!AO152</f>
        <v>0</v>
      </c>
      <c r="P217">
        <f>buff!AP152</f>
        <v>0</v>
      </c>
      <c r="Q217">
        <f>buff!AQ152</f>
        <v>0</v>
      </c>
      <c r="R217">
        <f>buff!AR152</f>
        <v>999</v>
      </c>
      <c r="S217">
        <f>buff!AS152</f>
        <v>0</v>
      </c>
      <c r="T217">
        <f>buff!AT152</f>
        <v>0</v>
      </c>
      <c r="U217" t="str">
        <f>buff!AZ152</f>
        <v/>
      </c>
    </row>
    <row r="218" spans="1:21" x14ac:dyDescent="0.15">
      <c r="A218">
        <f>buff!Q153</f>
        <v>20081</v>
      </c>
      <c r="B218" t="str">
        <f>buff!R153</f>
        <v>被动防御中lv1</v>
      </c>
      <c r="C218" t="str">
        <f>buff!S153</f>
        <v>被动防御中lv1</v>
      </c>
      <c r="D218">
        <f>VLOOKUP(buff!T153,对应表!V:W,2,FALSE)</f>
        <v>1</v>
      </c>
      <c r="E218">
        <f>buff!U153</f>
        <v>0</v>
      </c>
      <c r="F218">
        <f>buff!V153</f>
        <v>0</v>
      </c>
      <c r="G218">
        <f>buff!W153</f>
        <v>0</v>
      </c>
      <c r="H218">
        <f>buff!X153</f>
        <v>0</v>
      </c>
      <c r="I218" t="str">
        <f>buff!AI153</f>
        <v/>
      </c>
      <c r="J218">
        <f>buff!AJ153</f>
        <v>0</v>
      </c>
      <c r="K218">
        <f>buff!AK153</f>
        <v>0</v>
      </c>
      <c r="L218">
        <f>buff!AL153</f>
        <v>0</v>
      </c>
      <c r="M218">
        <f>buff!AM153</f>
        <v>0</v>
      </c>
      <c r="N218">
        <f>buff!AN153</f>
        <v>0</v>
      </c>
      <c r="O218">
        <f>buff!AO153</f>
        <v>0</v>
      </c>
      <c r="P218">
        <f>buff!AP153</f>
        <v>0</v>
      </c>
      <c r="Q218">
        <f>buff!AQ153</f>
        <v>0</v>
      </c>
      <c r="R218">
        <f>buff!AR153</f>
        <v>999</v>
      </c>
      <c r="S218">
        <f>buff!AS153</f>
        <v>0</v>
      </c>
      <c r="T218">
        <f>buff!AT153</f>
        <v>0</v>
      </c>
      <c r="U218" t="str">
        <f>buff!AZ153</f>
        <v/>
      </c>
    </row>
    <row r="219" spans="1:21" x14ac:dyDescent="0.15">
      <c r="A219">
        <f>buff!Q154</f>
        <v>20082</v>
      </c>
      <c r="B219" t="str">
        <f>buff!R154</f>
        <v>被动防御中lv2</v>
      </c>
      <c r="C219" t="str">
        <f>buff!S154</f>
        <v>被动防御中lv2</v>
      </c>
      <c r="D219">
        <f>VLOOKUP(buff!T154,对应表!V:W,2,FALSE)</f>
        <v>1</v>
      </c>
      <c r="E219">
        <f>buff!U154</f>
        <v>0</v>
      </c>
      <c r="F219">
        <f>buff!V154</f>
        <v>0</v>
      </c>
      <c r="G219">
        <f>buff!W154</f>
        <v>0</v>
      </c>
      <c r="H219">
        <f>buff!X154</f>
        <v>0</v>
      </c>
      <c r="I219" t="str">
        <f>buff!AI154</f>
        <v/>
      </c>
      <c r="J219">
        <f>buff!AJ154</f>
        <v>0</v>
      </c>
      <c r="K219">
        <f>buff!AK154</f>
        <v>0</v>
      </c>
      <c r="L219">
        <f>buff!AL154</f>
        <v>0</v>
      </c>
      <c r="M219">
        <f>buff!AM154</f>
        <v>0</v>
      </c>
      <c r="N219">
        <f>buff!AN154</f>
        <v>0</v>
      </c>
      <c r="O219">
        <f>buff!AO154</f>
        <v>0</v>
      </c>
      <c r="P219">
        <f>buff!AP154</f>
        <v>0</v>
      </c>
      <c r="Q219">
        <f>buff!AQ154</f>
        <v>0</v>
      </c>
      <c r="R219">
        <f>buff!AR154</f>
        <v>999</v>
      </c>
      <c r="S219">
        <f>buff!AS154</f>
        <v>0</v>
      </c>
      <c r="T219">
        <f>buff!AT154</f>
        <v>0</v>
      </c>
      <c r="U219" t="str">
        <f>buff!AZ154</f>
        <v/>
      </c>
    </row>
    <row r="220" spans="1:21" x14ac:dyDescent="0.15">
      <c r="A220">
        <f>buff!Q155</f>
        <v>20083</v>
      </c>
      <c r="B220" t="str">
        <f>buff!R155</f>
        <v>被动防御中lv3</v>
      </c>
      <c r="C220" t="str">
        <f>buff!S155</f>
        <v>被动防御中lv3</v>
      </c>
      <c r="D220">
        <f>VLOOKUP(buff!T155,对应表!V:W,2,FALSE)</f>
        <v>1</v>
      </c>
      <c r="E220">
        <f>buff!U155</f>
        <v>0</v>
      </c>
      <c r="F220">
        <f>buff!V155</f>
        <v>0</v>
      </c>
      <c r="G220">
        <f>buff!W155</f>
        <v>0</v>
      </c>
      <c r="H220">
        <f>buff!X155</f>
        <v>0</v>
      </c>
      <c r="I220" t="str">
        <f>buff!AI155</f>
        <v/>
      </c>
      <c r="J220">
        <f>buff!AJ155</f>
        <v>0</v>
      </c>
      <c r="K220">
        <f>buff!AK155</f>
        <v>0</v>
      </c>
      <c r="L220">
        <f>buff!AL155</f>
        <v>0</v>
      </c>
      <c r="M220">
        <f>buff!AM155</f>
        <v>0</v>
      </c>
      <c r="N220">
        <f>buff!AN155</f>
        <v>0</v>
      </c>
      <c r="O220">
        <f>buff!AO155</f>
        <v>0</v>
      </c>
      <c r="P220">
        <f>buff!AP155</f>
        <v>0</v>
      </c>
      <c r="Q220">
        <f>buff!AQ155</f>
        <v>0</v>
      </c>
      <c r="R220">
        <f>buff!AR155</f>
        <v>999</v>
      </c>
      <c r="S220">
        <f>buff!AS155</f>
        <v>0</v>
      </c>
      <c r="T220">
        <f>buff!AT155</f>
        <v>0</v>
      </c>
      <c r="U220" t="str">
        <f>buff!AZ155</f>
        <v/>
      </c>
    </row>
    <row r="221" spans="1:21" x14ac:dyDescent="0.15">
      <c r="A221">
        <f>buff!Q156</f>
        <v>20084</v>
      </c>
      <c r="B221" t="str">
        <f>buff!R156</f>
        <v>被动防御中lv4</v>
      </c>
      <c r="C221" t="str">
        <f>buff!S156</f>
        <v>被动防御中lv4</v>
      </c>
      <c r="D221">
        <f>VLOOKUP(buff!T156,对应表!V:W,2,FALSE)</f>
        <v>1</v>
      </c>
      <c r="E221">
        <f>buff!U156</f>
        <v>0</v>
      </c>
      <c r="F221">
        <f>buff!V156</f>
        <v>0</v>
      </c>
      <c r="G221">
        <f>buff!W156</f>
        <v>0</v>
      </c>
      <c r="H221">
        <f>buff!X156</f>
        <v>0</v>
      </c>
      <c r="I221" t="str">
        <f>buff!AI156</f>
        <v/>
      </c>
      <c r="J221">
        <f>buff!AJ156</f>
        <v>0</v>
      </c>
      <c r="K221">
        <f>buff!AK156</f>
        <v>0</v>
      </c>
      <c r="L221">
        <f>buff!AL156</f>
        <v>0</v>
      </c>
      <c r="M221">
        <f>buff!AM156</f>
        <v>0</v>
      </c>
      <c r="N221">
        <f>buff!AN156</f>
        <v>0</v>
      </c>
      <c r="O221">
        <f>buff!AO156</f>
        <v>0</v>
      </c>
      <c r="P221">
        <f>buff!AP156</f>
        <v>0</v>
      </c>
      <c r="Q221">
        <f>buff!AQ156</f>
        <v>0</v>
      </c>
      <c r="R221">
        <f>buff!AR156</f>
        <v>999</v>
      </c>
      <c r="S221">
        <f>buff!AS156</f>
        <v>0</v>
      </c>
      <c r="T221">
        <f>buff!AT156</f>
        <v>0</v>
      </c>
      <c r="U221" t="str">
        <f>buff!AZ156</f>
        <v/>
      </c>
    </row>
    <row r="222" spans="1:21" x14ac:dyDescent="0.15">
      <c r="A222">
        <f>buff!Q157</f>
        <v>20085</v>
      </c>
      <c r="B222" t="str">
        <f>buff!R157</f>
        <v>被动防御中lv5</v>
      </c>
      <c r="C222" t="str">
        <f>buff!S157</f>
        <v>被动防御中lv5</v>
      </c>
      <c r="D222">
        <f>VLOOKUP(buff!T157,对应表!V:W,2,FALSE)</f>
        <v>1</v>
      </c>
      <c r="E222">
        <f>buff!U157</f>
        <v>0</v>
      </c>
      <c r="F222">
        <f>buff!V157</f>
        <v>0</v>
      </c>
      <c r="G222">
        <f>buff!W157</f>
        <v>0</v>
      </c>
      <c r="H222">
        <f>buff!X157</f>
        <v>0</v>
      </c>
      <c r="I222" t="str">
        <f>buff!AI157</f>
        <v/>
      </c>
      <c r="J222">
        <f>buff!AJ157</f>
        <v>0</v>
      </c>
      <c r="K222">
        <f>buff!AK157</f>
        <v>0</v>
      </c>
      <c r="L222">
        <f>buff!AL157</f>
        <v>0</v>
      </c>
      <c r="M222">
        <f>buff!AM157</f>
        <v>0</v>
      </c>
      <c r="N222">
        <f>buff!AN157</f>
        <v>0</v>
      </c>
      <c r="O222">
        <f>buff!AO157</f>
        <v>0</v>
      </c>
      <c r="P222">
        <f>buff!AP157</f>
        <v>0</v>
      </c>
      <c r="Q222">
        <f>buff!AQ157</f>
        <v>0</v>
      </c>
      <c r="R222">
        <f>buff!AR157</f>
        <v>999</v>
      </c>
      <c r="S222">
        <f>buff!AS157</f>
        <v>0</v>
      </c>
      <c r="T222">
        <f>buff!AT157</f>
        <v>0</v>
      </c>
      <c r="U222" t="str">
        <f>buff!AZ157</f>
        <v/>
      </c>
    </row>
    <row r="223" spans="1:21" x14ac:dyDescent="0.15">
      <c r="A223">
        <f>buff!Q158</f>
        <v>20086</v>
      </c>
      <c r="B223" t="str">
        <f>buff!R158</f>
        <v>被动防御中lv6</v>
      </c>
      <c r="C223" t="str">
        <f>buff!S158</f>
        <v>被动防御中lv6</v>
      </c>
      <c r="D223">
        <f>VLOOKUP(buff!T158,对应表!V:W,2,FALSE)</f>
        <v>1</v>
      </c>
      <c r="E223">
        <f>buff!U158</f>
        <v>0</v>
      </c>
      <c r="F223">
        <f>buff!V158</f>
        <v>0</v>
      </c>
      <c r="G223">
        <f>buff!W158</f>
        <v>0</v>
      </c>
      <c r="H223">
        <f>buff!X158</f>
        <v>0</v>
      </c>
      <c r="I223" t="str">
        <f>buff!AI158</f>
        <v/>
      </c>
      <c r="J223">
        <f>buff!AJ158</f>
        <v>0</v>
      </c>
      <c r="K223">
        <f>buff!AK158</f>
        <v>0</v>
      </c>
      <c r="L223">
        <f>buff!AL158</f>
        <v>0</v>
      </c>
      <c r="M223">
        <f>buff!AM158</f>
        <v>0</v>
      </c>
      <c r="N223">
        <f>buff!AN158</f>
        <v>0</v>
      </c>
      <c r="O223">
        <f>buff!AO158</f>
        <v>0</v>
      </c>
      <c r="P223">
        <f>buff!AP158</f>
        <v>0</v>
      </c>
      <c r="Q223">
        <f>buff!AQ158</f>
        <v>0</v>
      </c>
      <c r="R223">
        <f>buff!AR158</f>
        <v>999</v>
      </c>
      <c r="S223">
        <f>buff!AS158</f>
        <v>0</v>
      </c>
      <c r="T223">
        <f>buff!AT158</f>
        <v>0</v>
      </c>
      <c r="U223" t="str">
        <f>buff!AZ158</f>
        <v/>
      </c>
    </row>
    <row r="224" spans="1:21" x14ac:dyDescent="0.15">
      <c r="A224">
        <f>buff!Q159</f>
        <v>20087</v>
      </c>
      <c r="B224" t="str">
        <f>buff!R159</f>
        <v>被动防御中lv7</v>
      </c>
      <c r="C224" t="str">
        <f>buff!S159</f>
        <v>被动防御中lv7</v>
      </c>
      <c r="D224">
        <f>VLOOKUP(buff!T159,对应表!V:W,2,FALSE)</f>
        <v>1</v>
      </c>
      <c r="E224">
        <f>buff!U159</f>
        <v>0</v>
      </c>
      <c r="F224">
        <f>buff!V159</f>
        <v>0</v>
      </c>
      <c r="G224">
        <f>buff!W159</f>
        <v>0</v>
      </c>
      <c r="H224">
        <f>buff!X159</f>
        <v>0</v>
      </c>
      <c r="I224" t="str">
        <f>buff!AI159</f>
        <v/>
      </c>
      <c r="J224">
        <f>buff!AJ159</f>
        <v>0</v>
      </c>
      <c r="K224">
        <f>buff!AK159</f>
        <v>0</v>
      </c>
      <c r="L224">
        <f>buff!AL159</f>
        <v>0</v>
      </c>
      <c r="M224">
        <f>buff!AM159</f>
        <v>0</v>
      </c>
      <c r="N224">
        <f>buff!AN159</f>
        <v>0</v>
      </c>
      <c r="O224">
        <f>buff!AO159</f>
        <v>0</v>
      </c>
      <c r="P224">
        <f>buff!AP159</f>
        <v>0</v>
      </c>
      <c r="Q224">
        <f>buff!AQ159</f>
        <v>0</v>
      </c>
      <c r="R224">
        <f>buff!AR159</f>
        <v>999</v>
      </c>
      <c r="S224">
        <f>buff!AS159</f>
        <v>0</v>
      </c>
      <c r="T224">
        <f>buff!AT159</f>
        <v>0</v>
      </c>
      <c r="U224" t="str">
        <f>buff!AZ159</f>
        <v/>
      </c>
    </row>
    <row r="225" spans="1:21" x14ac:dyDescent="0.15">
      <c r="A225">
        <f>buff!Q160</f>
        <v>20088</v>
      </c>
      <c r="B225" t="str">
        <f>buff!R160</f>
        <v>被动防御中lv8</v>
      </c>
      <c r="C225" t="str">
        <f>buff!S160</f>
        <v>被动防御中lv8</v>
      </c>
      <c r="D225">
        <f>VLOOKUP(buff!T160,对应表!V:W,2,FALSE)</f>
        <v>1</v>
      </c>
      <c r="E225">
        <f>buff!U160</f>
        <v>0</v>
      </c>
      <c r="F225">
        <f>buff!V160</f>
        <v>0</v>
      </c>
      <c r="G225">
        <f>buff!W160</f>
        <v>0</v>
      </c>
      <c r="H225">
        <f>buff!X160</f>
        <v>0</v>
      </c>
      <c r="I225" t="str">
        <f>buff!AI160</f>
        <v/>
      </c>
      <c r="J225">
        <f>buff!AJ160</f>
        <v>0</v>
      </c>
      <c r="K225">
        <f>buff!AK160</f>
        <v>0</v>
      </c>
      <c r="L225">
        <f>buff!AL160</f>
        <v>0</v>
      </c>
      <c r="M225">
        <f>buff!AM160</f>
        <v>0</v>
      </c>
      <c r="N225">
        <f>buff!AN160</f>
        <v>0</v>
      </c>
      <c r="O225">
        <f>buff!AO160</f>
        <v>0</v>
      </c>
      <c r="P225">
        <f>buff!AP160</f>
        <v>0</v>
      </c>
      <c r="Q225">
        <f>buff!AQ160</f>
        <v>0</v>
      </c>
      <c r="R225">
        <f>buff!AR160</f>
        <v>999</v>
      </c>
      <c r="S225">
        <f>buff!AS160</f>
        <v>0</v>
      </c>
      <c r="T225">
        <f>buff!AT160</f>
        <v>0</v>
      </c>
      <c r="U225" t="str">
        <f>buff!AZ160</f>
        <v/>
      </c>
    </row>
    <row r="226" spans="1:21" x14ac:dyDescent="0.15">
      <c r="A226">
        <f>buff!Q161</f>
        <v>20089</v>
      </c>
      <c r="B226" t="str">
        <f>buff!R161</f>
        <v>被动防御中lv9</v>
      </c>
      <c r="C226" t="str">
        <f>buff!S161</f>
        <v>被动防御中lv9</v>
      </c>
      <c r="D226">
        <f>VLOOKUP(buff!T161,对应表!V:W,2,FALSE)</f>
        <v>1</v>
      </c>
      <c r="E226">
        <f>buff!U161</f>
        <v>0</v>
      </c>
      <c r="F226">
        <f>buff!V161</f>
        <v>0</v>
      </c>
      <c r="G226">
        <f>buff!W161</f>
        <v>0</v>
      </c>
      <c r="H226">
        <f>buff!X161</f>
        <v>0</v>
      </c>
      <c r="I226" t="str">
        <f>buff!AI161</f>
        <v/>
      </c>
      <c r="J226">
        <f>buff!AJ161</f>
        <v>0</v>
      </c>
      <c r="K226">
        <f>buff!AK161</f>
        <v>0</v>
      </c>
      <c r="L226">
        <f>buff!AL161</f>
        <v>0</v>
      </c>
      <c r="M226">
        <f>buff!AM161</f>
        <v>0</v>
      </c>
      <c r="N226">
        <f>buff!AN161</f>
        <v>0</v>
      </c>
      <c r="O226">
        <f>buff!AO161</f>
        <v>0</v>
      </c>
      <c r="P226">
        <f>buff!AP161</f>
        <v>0</v>
      </c>
      <c r="Q226">
        <f>buff!AQ161</f>
        <v>0</v>
      </c>
      <c r="R226">
        <f>buff!AR161</f>
        <v>999</v>
      </c>
      <c r="S226">
        <f>buff!AS161</f>
        <v>0</v>
      </c>
      <c r="T226">
        <f>buff!AT161</f>
        <v>0</v>
      </c>
      <c r="U226" t="str">
        <f>buff!AZ161</f>
        <v/>
      </c>
    </row>
    <row r="227" spans="1:21" x14ac:dyDescent="0.15">
      <c r="A227">
        <f>buff!Q162</f>
        <v>20090</v>
      </c>
      <c r="B227" t="str">
        <f>buff!R162</f>
        <v>被动防御中lv10</v>
      </c>
      <c r="C227" t="str">
        <f>buff!S162</f>
        <v>被动防御中lv10</v>
      </c>
      <c r="D227">
        <f>VLOOKUP(buff!T162,对应表!V:W,2,FALSE)</f>
        <v>1</v>
      </c>
      <c r="E227">
        <f>buff!U162</f>
        <v>0</v>
      </c>
      <c r="F227">
        <f>buff!V162</f>
        <v>0</v>
      </c>
      <c r="G227">
        <f>buff!W162</f>
        <v>0</v>
      </c>
      <c r="H227">
        <f>buff!X162</f>
        <v>0</v>
      </c>
      <c r="I227" t="str">
        <f>buff!AI162</f>
        <v/>
      </c>
      <c r="J227">
        <f>buff!AJ162</f>
        <v>0</v>
      </c>
      <c r="K227">
        <f>buff!AK162</f>
        <v>0</v>
      </c>
      <c r="L227">
        <f>buff!AL162</f>
        <v>0</v>
      </c>
      <c r="M227">
        <f>buff!AM162</f>
        <v>0</v>
      </c>
      <c r="N227">
        <f>buff!AN162</f>
        <v>0</v>
      </c>
      <c r="O227">
        <f>buff!AO162</f>
        <v>0</v>
      </c>
      <c r="P227">
        <f>buff!AP162</f>
        <v>0</v>
      </c>
      <c r="Q227">
        <f>buff!AQ162</f>
        <v>0</v>
      </c>
      <c r="R227">
        <f>buff!AR162</f>
        <v>999</v>
      </c>
      <c r="S227">
        <f>buff!AS162</f>
        <v>0</v>
      </c>
      <c r="T227">
        <f>buff!AT162</f>
        <v>0</v>
      </c>
      <c r="U227" t="str">
        <f>buff!AZ162</f>
        <v/>
      </c>
    </row>
    <row r="228" spans="1:21" x14ac:dyDescent="0.15">
      <c r="A228">
        <f>buff!Q163</f>
        <v>20091</v>
      </c>
      <c r="B228" t="str">
        <f>buff!R163</f>
        <v>被动防御中lv11</v>
      </c>
      <c r="C228" t="str">
        <f>buff!S163</f>
        <v>被动防御中lv11</v>
      </c>
      <c r="D228">
        <f>VLOOKUP(buff!T163,对应表!V:W,2,FALSE)</f>
        <v>1</v>
      </c>
      <c r="E228">
        <f>buff!U163</f>
        <v>0</v>
      </c>
      <c r="F228">
        <f>buff!V163</f>
        <v>0</v>
      </c>
      <c r="G228">
        <f>buff!W163</f>
        <v>0</v>
      </c>
      <c r="H228">
        <f>buff!X163</f>
        <v>0</v>
      </c>
      <c r="I228" t="str">
        <f>buff!AI163</f>
        <v/>
      </c>
      <c r="J228">
        <f>buff!AJ163</f>
        <v>0</v>
      </c>
      <c r="K228">
        <f>buff!AK163</f>
        <v>0</v>
      </c>
      <c r="L228">
        <f>buff!AL163</f>
        <v>0</v>
      </c>
      <c r="M228">
        <f>buff!AM163</f>
        <v>0</v>
      </c>
      <c r="N228">
        <f>buff!AN163</f>
        <v>0</v>
      </c>
      <c r="O228">
        <f>buff!AO163</f>
        <v>0</v>
      </c>
      <c r="P228">
        <f>buff!AP163</f>
        <v>0</v>
      </c>
      <c r="Q228">
        <f>buff!AQ163</f>
        <v>0</v>
      </c>
      <c r="R228">
        <f>buff!AR163</f>
        <v>999</v>
      </c>
      <c r="S228">
        <f>buff!AS163</f>
        <v>0</v>
      </c>
      <c r="T228">
        <f>buff!AT163</f>
        <v>0</v>
      </c>
      <c r="U228" t="str">
        <f>buff!AZ163</f>
        <v/>
      </c>
    </row>
    <row r="229" spans="1:21" x14ac:dyDescent="0.15">
      <c r="A229">
        <f>buff!Q164</f>
        <v>20092</v>
      </c>
      <c r="B229" t="str">
        <f>buff!R164</f>
        <v>被动防御中lv12</v>
      </c>
      <c r="C229" t="str">
        <f>buff!S164</f>
        <v>被动防御中lv12</v>
      </c>
      <c r="D229">
        <f>VLOOKUP(buff!T164,对应表!V:W,2,FALSE)</f>
        <v>1</v>
      </c>
      <c r="E229">
        <f>buff!U164</f>
        <v>0</v>
      </c>
      <c r="F229">
        <f>buff!V164</f>
        <v>0</v>
      </c>
      <c r="G229">
        <f>buff!W164</f>
        <v>0</v>
      </c>
      <c r="H229">
        <f>buff!X164</f>
        <v>0</v>
      </c>
      <c r="I229" t="str">
        <f>buff!AI164</f>
        <v/>
      </c>
      <c r="J229">
        <f>buff!AJ164</f>
        <v>0</v>
      </c>
      <c r="K229">
        <f>buff!AK164</f>
        <v>0</v>
      </c>
      <c r="L229">
        <f>buff!AL164</f>
        <v>0</v>
      </c>
      <c r="M229">
        <f>buff!AM164</f>
        <v>0</v>
      </c>
      <c r="N229">
        <f>buff!AN164</f>
        <v>0</v>
      </c>
      <c r="O229">
        <f>buff!AO164</f>
        <v>0</v>
      </c>
      <c r="P229">
        <f>buff!AP164</f>
        <v>0</v>
      </c>
      <c r="Q229">
        <f>buff!AQ164</f>
        <v>0</v>
      </c>
      <c r="R229">
        <f>buff!AR164</f>
        <v>999</v>
      </c>
      <c r="S229">
        <f>buff!AS164</f>
        <v>0</v>
      </c>
      <c r="T229">
        <f>buff!AT164</f>
        <v>0</v>
      </c>
      <c r="U229" t="str">
        <f>buff!AZ164</f>
        <v/>
      </c>
    </row>
    <row r="230" spans="1:21" x14ac:dyDescent="0.15">
      <c r="A230">
        <f>buff!Q165</f>
        <v>20093</v>
      </c>
      <c r="B230" t="str">
        <f>buff!R165</f>
        <v>被动防御中lv13</v>
      </c>
      <c r="C230" t="str">
        <f>buff!S165</f>
        <v>被动防御中lv13</v>
      </c>
      <c r="D230">
        <f>VLOOKUP(buff!T165,对应表!V:W,2,FALSE)</f>
        <v>1</v>
      </c>
      <c r="E230">
        <f>buff!U165</f>
        <v>0</v>
      </c>
      <c r="F230">
        <f>buff!V165</f>
        <v>0</v>
      </c>
      <c r="G230">
        <f>buff!W165</f>
        <v>0</v>
      </c>
      <c r="H230">
        <f>buff!X165</f>
        <v>0</v>
      </c>
      <c r="I230" t="str">
        <f>buff!AI165</f>
        <v/>
      </c>
      <c r="J230">
        <f>buff!AJ165</f>
        <v>0</v>
      </c>
      <c r="K230">
        <f>buff!AK165</f>
        <v>0</v>
      </c>
      <c r="L230">
        <f>buff!AL165</f>
        <v>0</v>
      </c>
      <c r="M230">
        <f>buff!AM165</f>
        <v>0</v>
      </c>
      <c r="N230">
        <f>buff!AN165</f>
        <v>0</v>
      </c>
      <c r="O230">
        <f>buff!AO165</f>
        <v>0</v>
      </c>
      <c r="P230">
        <f>buff!AP165</f>
        <v>0</v>
      </c>
      <c r="Q230">
        <f>buff!AQ165</f>
        <v>0</v>
      </c>
      <c r="R230">
        <f>buff!AR165</f>
        <v>999</v>
      </c>
      <c r="S230">
        <f>buff!AS165</f>
        <v>0</v>
      </c>
      <c r="T230">
        <f>buff!AT165</f>
        <v>0</v>
      </c>
      <c r="U230" t="str">
        <f>buff!AZ165</f>
        <v/>
      </c>
    </row>
    <row r="231" spans="1:21" x14ac:dyDescent="0.15">
      <c r="A231">
        <f>buff!Q166</f>
        <v>20094</v>
      </c>
      <c r="B231" t="str">
        <f>buff!R166</f>
        <v>被动防御中lv14</v>
      </c>
      <c r="C231" t="str">
        <f>buff!S166</f>
        <v>被动防御中lv14</v>
      </c>
      <c r="D231">
        <f>VLOOKUP(buff!T166,对应表!V:W,2,FALSE)</f>
        <v>1</v>
      </c>
      <c r="E231">
        <f>buff!U166</f>
        <v>0</v>
      </c>
      <c r="F231">
        <f>buff!V166</f>
        <v>0</v>
      </c>
      <c r="G231">
        <f>buff!W166</f>
        <v>0</v>
      </c>
      <c r="H231">
        <f>buff!X166</f>
        <v>0</v>
      </c>
      <c r="I231" t="str">
        <f>buff!AI166</f>
        <v/>
      </c>
      <c r="J231">
        <f>buff!AJ166</f>
        <v>0</v>
      </c>
      <c r="K231">
        <f>buff!AK166</f>
        <v>0</v>
      </c>
      <c r="L231">
        <f>buff!AL166</f>
        <v>0</v>
      </c>
      <c r="M231">
        <f>buff!AM166</f>
        <v>0</v>
      </c>
      <c r="N231">
        <f>buff!AN166</f>
        <v>0</v>
      </c>
      <c r="O231">
        <f>buff!AO166</f>
        <v>0</v>
      </c>
      <c r="P231">
        <f>buff!AP166</f>
        <v>0</v>
      </c>
      <c r="Q231">
        <f>buff!AQ166</f>
        <v>0</v>
      </c>
      <c r="R231">
        <f>buff!AR166</f>
        <v>999</v>
      </c>
      <c r="S231">
        <f>buff!AS166</f>
        <v>0</v>
      </c>
      <c r="T231">
        <f>buff!AT166</f>
        <v>0</v>
      </c>
      <c r="U231" t="str">
        <f>buff!AZ166</f>
        <v/>
      </c>
    </row>
    <row r="232" spans="1:21" x14ac:dyDescent="0.15">
      <c r="A232">
        <f>buff!Q167</f>
        <v>20095</v>
      </c>
      <c r="B232" t="str">
        <f>buff!R167</f>
        <v>被动防御中lv15</v>
      </c>
      <c r="C232" t="str">
        <f>buff!S167</f>
        <v>被动防御中lv15</v>
      </c>
      <c r="D232">
        <f>VLOOKUP(buff!T167,对应表!V:W,2,FALSE)</f>
        <v>1</v>
      </c>
      <c r="E232">
        <f>buff!U167</f>
        <v>0</v>
      </c>
      <c r="F232">
        <f>buff!V167</f>
        <v>0</v>
      </c>
      <c r="G232">
        <f>buff!W167</f>
        <v>0</v>
      </c>
      <c r="H232">
        <f>buff!X167</f>
        <v>0</v>
      </c>
      <c r="I232" t="str">
        <f>buff!AI167</f>
        <v/>
      </c>
      <c r="J232">
        <f>buff!AJ167</f>
        <v>0</v>
      </c>
      <c r="K232">
        <f>buff!AK167</f>
        <v>0</v>
      </c>
      <c r="L232">
        <f>buff!AL167</f>
        <v>0</v>
      </c>
      <c r="M232">
        <f>buff!AM167</f>
        <v>0</v>
      </c>
      <c r="N232">
        <f>buff!AN167</f>
        <v>0</v>
      </c>
      <c r="O232">
        <f>buff!AO167</f>
        <v>0</v>
      </c>
      <c r="P232">
        <f>buff!AP167</f>
        <v>0</v>
      </c>
      <c r="Q232">
        <f>buff!AQ167</f>
        <v>0</v>
      </c>
      <c r="R232">
        <f>buff!AR167</f>
        <v>999</v>
      </c>
      <c r="S232">
        <f>buff!AS167</f>
        <v>0</v>
      </c>
      <c r="T232">
        <f>buff!AT167</f>
        <v>0</v>
      </c>
      <c r="U232" t="str">
        <f>buff!AZ167</f>
        <v/>
      </c>
    </row>
    <row r="233" spans="1:21" x14ac:dyDescent="0.15">
      <c r="A233">
        <f>buff!Q168</f>
        <v>20096</v>
      </c>
      <c r="B233" t="str">
        <f>buff!R168</f>
        <v>被动防御中lv16</v>
      </c>
      <c r="C233" t="str">
        <f>buff!S168</f>
        <v>被动防御中lv16</v>
      </c>
      <c r="D233">
        <f>VLOOKUP(buff!T168,对应表!V:W,2,FALSE)</f>
        <v>1</v>
      </c>
      <c r="E233">
        <f>buff!U168</f>
        <v>0</v>
      </c>
      <c r="F233">
        <f>buff!V168</f>
        <v>0</v>
      </c>
      <c r="G233">
        <f>buff!W168</f>
        <v>0</v>
      </c>
      <c r="H233">
        <f>buff!X168</f>
        <v>0</v>
      </c>
      <c r="I233" t="str">
        <f>buff!AI168</f>
        <v/>
      </c>
      <c r="J233">
        <f>buff!AJ168</f>
        <v>0</v>
      </c>
      <c r="K233">
        <f>buff!AK168</f>
        <v>0</v>
      </c>
      <c r="L233">
        <f>buff!AL168</f>
        <v>0</v>
      </c>
      <c r="M233">
        <f>buff!AM168</f>
        <v>0</v>
      </c>
      <c r="N233">
        <f>buff!AN168</f>
        <v>0</v>
      </c>
      <c r="O233">
        <f>buff!AO168</f>
        <v>0</v>
      </c>
      <c r="P233">
        <f>buff!AP168</f>
        <v>0</v>
      </c>
      <c r="Q233">
        <f>buff!AQ168</f>
        <v>0</v>
      </c>
      <c r="R233">
        <f>buff!AR168</f>
        <v>999</v>
      </c>
      <c r="S233">
        <f>buff!AS168</f>
        <v>0</v>
      </c>
      <c r="T233">
        <f>buff!AT168</f>
        <v>0</v>
      </c>
      <c r="U233" t="str">
        <f>buff!AZ168</f>
        <v/>
      </c>
    </row>
    <row r="234" spans="1:21" x14ac:dyDescent="0.15">
      <c r="A234">
        <f>buff!Q169</f>
        <v>20097</v>
      </c>
      <c r="B234" t="str">
        <f>buff!R169</f>
        <v>被动防御中lv17</v>
      </c>
      <c r="C234" t="str">
        <f>buff!S169</f>
        <v>被动防御中lv17</v>
      </c>
      <c r="D234">
        <f>VLOOKUP(buff!T169,对应表!V:W,2,FALSE)</f>
        <v>1</v>
      </c>
      <c r="E234">
        <f>buff!U169</f>
        <v>0</v>
      </c>
      <c r="F234">
        <f>buff!V169</f>
        <v>0</v>
      </c>
      <c r="G234">
        <f>buff!W169</f>
        <v>0</v>
      </c>
      <c r="H234">
        <f>buff!X169</f>
        <v>0</v>
      </c>
      <c r="I234" t="str">
        <f>buff!AI169</f>
        <v/>
      </c>
      <c r="J234">
        <f>buff!AJ169</f>
        <v>0</v>
      </c>
      <c r="K234">
        <f>buff!AK169</f>
        <v>0</v>
      </c>
      <c r="L234">
        <f>buff!AL169</f>
        <v>0</v>
      </c>
      <c r="M234">
        <f>buff!AM169</f>
        <v>0</v>
      </c>
      <c r="N234">
        <f>buff!AN169</f>
        <v>0</v>
      </c>
      <c r="O234">
        <f>buff!AO169</f>
        <v>0</v>
      </c>
      <c r="P234">
        <f>buff!AP169</f>
        <v>0</v>
      </c>
      <c r="Q234">
        <f>buff!AQ169</f>
        <v>0</v>
      </c>
      <c r="R234">
        <f>buff!AR169</f>
        <v>999</v>
      </c>
      <c r="S234">
        <f>buff!AS169</f>
        <v>0</v>
      </c>
      <c r="T234">
        <f>buff!AT169</f>
        <v>0</v>
      </c>
      <c r="U234" t="str">
        <f>buff!AZ169</f>
        <v/>
      </c>
    </row>
    <row r="235" spans="1:21" x14ac:dyDescent="0.15">
      <c r="A235">
        <f>buff!Q170</f>
        <v>20098</v>
      </c>
      <c r="B235" t="str">
        <f>buff!R170</f>
        <v>被动防御中lv18</v>
      </c>
      <c r="C235" t="str">
        <f>buff!S170</f>
        <v>被动防御中lv18</v>
      </c>
      <c r="D235">
        <f>VLOOKUP(buff!T170,对应表!V:W,2,FALSE)</f>
        <v>1</v>
      </c>
      <c r="E235">
        <f>buff!U170</f>
        <v>0</v>
      </c>
      <c r="F235">
        <f>buff!V170</f>
        <v>0</v>
      </c>
      <c r="G235">
        <f>buff!W170</f>
        <v>0</v>
      </c>
      <c r="H235">
        <f>buff!X170</f>
        <v>0</v>
      </c>
      <c r="I235" t="str">
        <f>buff!AI170</f>
        <v/>
      </c>
      <c r="J235">
        <f>buff!AJ170</f>
        <v>0</v>
      </c>
      <c r="K235">
        <f>buff!AK170</f>
        <v>0</v>
      </c>
      <c r="L235">
        <f>buff!AL170</f>
        <v>0</v>
      </c>
      <c r="M235">
        <f>buff!AM170</f>
        <v>0</v>
      </c>
      <c r="N235">
        <f>buff!AN170</f>
        <v>0</v>
      </c>
      <c r="O235">
        <f>buff!AO170</f>
        <v>0</v>
      </c>
      <c r="P235">
        <f>buff!AP170</f>
        <v>0</v>
      </c>
      <c r="Q235">
        <f>buff!AQ170</f>
        <v>0</v>
      </c>
      <c r="R235">
        <f>buff!AR170</f>
        <v>999</v>
      </c>
      <c r="S235">
        <f>buff!AS170</f>
        <v>0</v>
      </c>
      <c r="T235">
        <f>buff!AT170</f>
        <v>0</v>
      </c>
      <c r="U235" t="str">
        <f>buff!AZ170</f>
        <v/>
      </c>
    </row>
    <row r="236" spans="1:21" x14ac:dyDescent="0.15">
      <c r="A236">
        <f>buff!Q171</f>
        <v>20099</v>
      </c>
      <c r="B236" t="str">
        <f>buff!R171</f>
        <v>被动防御中lv19</v>
      </c>
      <c r="C236" t="str">
        <f>buff!S171</f>
        <v>被动防御中lv19</v>
      </c>
      <c r="D236">
        <f>VLOOKUP(buff!T171,对应表!V:W,2,FALSE)</f>
        <v>1</v>
      </c>
      <c r="E236">
        <f>buff!U171</f>
        <v>0</v>
      </c>
      <c r="F236">
        <f>buff!V171</f>
        <v>0</v>
      </c>
      <c r="G236">
        <f>buff!W171</f>
        <v>0</v>
      </c>
      <c r="H236">
        <f>buff!X171</f>
        <v>0</v>
      </c>
      <c r="I236" t="str">
        <f>buff!AI171</f>
        <v/>
      </c>
      <c r="J236">
        <f>buff!AJ171</f>
        <v>0</v>
      </c>
      <c r="K236">
        <f>buff!AK171</f>
        <v>0</v>
      </c>
      <c r="L236">
        <f>buff!AL171</f>
        <v>0</v>
      </c>
      <c r="M236">
        <f>buff!AM171</f>
        <v>0</v>
      </c>
      <c r="N236">
        <f>buff!AN171</f>
        <v>0</v>
      </c>
      <c r="O236">
        <f>buff!AO171</f>
        <v>0</v>
      </c>
      <c r="P236">
        <f>buff!AP171</f>
        <v>0</v>
      </c>
      <c r="Q236">
        <f>buff!AQ171</f>
        <v>0</v>
      </c>
      <c r="R236">
        <f>buff!AR171</f>
        <v>999</v>
      </c>
      <c r="S236">
        <f>buff!AS171</f>
        <v>0</v>
      </c>
      <c r="T236">
        <f>buff!AT171</f>
        <v>0</v>
      </c>
      <c r="U236" t="str">
        <f>buff!AZ171</f>
        <v/>
      </c>
    </row>
    <row r="237" spans="1:21" x14ac:dyDescent="0.15">
      <c r="A237">
        <f>buff!Q172</f>
        <v>20100</v>
      </c>
      <c r="B237" t="str">
        <f>buff!R172</f>
        <v>被动防御中lv20</v>
      </c>
      <c r="C237" t="str">
        <f>buff!S172</f>
        <v>被动防御中lv20</v>
      </c>
      <c r="D237">
        <f>VLOOKUP(buff!T172,对应表!V:W,2,FALSE)</f>
        <v>1</v>
      </c>
      <c r="E237">
        <f>buff!U172</f>
        <v>0</v>
      </c>
      <c r="F237">
        <f>buff!V172</f>
        <v>0</v>
      </c>
      <c r="G237">
        <f>buff!W172</f>
        <v>0</v>
      </c>
      <c r="H237">
        <f>buff!X172</f>
        <v>0</v>
      </c>
      <c r="I237" t="str">
        <f>buff!AI172</f>
        <v/>
      </c>
      <c r="J237">
        <f>buff!AJ172</f>
        <v>0</v>
      </c>
      <c r="K237">
        <f>buff!AK172</f>
        <v>0</v>
      </c>
      <c r="L237">
        <f>buff!AL172</f>
        <v>0</v>
      </c>
      <c r="M237">
        <f>buff!AM172</f>
        <v>0</v>
      </c>
      <c r="N237">
        <f>buff!AN172</f>
        <v>0</v>
      </c>
      <c r="O237">
        <f>buff!AO172</f>
        <v>0</v>
      </c>
      <c r="P237">
        <f>buff!AP172</f>
        <v>0</v>
      </c>
      <c r="Q237">
        <f>buff!AQ172</f>
        <v>0</v>
      </c>
      <c r="R237">
        <f>buff!AR172</f>
        <v>999</v>
      </c>
      <c r="S237">
        <f>buff!AS172</f>
        <v>0</v>
      </c>
      <c r="T237">
        <f>buff!AT172</f>
        <v>0</v>
      </c>
      <c r="U237" t="str">
        <f>buff!AZ172</f>
        <v/>
      </c>
    </row>
    <row r="238" spans="1:21" x14ac:dyDescent="0.15">
      <c r="A238">
        <f>buff!Q173</f>
        <v>20101</v>
      </c>
      <c r="B238" t="str">
        <f>buff!R173</f>
        <v>被动防御大lv1</v>
      </c>
      <c r="C238" t="str">
        <f>buff!S173</f>
        <v>被动防御大lv1</v>
      </c>
      <c r="D238">
        <f>VLOOKUP(buff!T173,对应表!V:W,2,FALSE)</f>
        <v>1</v>
      </c>
      <c r="E238">
        <f>buff!U173</f>
        <v>0</v>
      </c>
      <c r="F238">
        <f>buff!V173</f>
        <v>0</v>
      </c>
      <c r="G238">
        <f>buff!W173</f>
        <v>0</v>
      </c>
      <c r="H238">
        <f>buff!X173</f>
        <v>0</v>
      </c>
      <c r="I238" t="str">
        <f>buff!AI173</f>
        <v/>
      </c>
      <c r="J238">
        <f>buff!AJ173</f>
        <v>0</v>
      </c>
      <c r="K238">
        <f>buff!AK173</f>
        <v>0</v>
      </c>
      <c r="L238">
        <f>buff!AL173</f>
        <v>0</v>
      </c>
      <c r="M238">
        <f>buff!AM173</f>
        <v>0</v>
      </c>
      <c r="N238">
        <f>buff!AN173</f>
        <v>0</v>
      </c>
      <c r="O238">
        <f>buff!AO173</f>
        <v>0</v>
      </c>
      <c r="P238">
        <f>buff!AP173</f>
        <v>0</v>
      </c>
      <c r="Q238">
        <f>buff!AQ173</f>
        <v>0</v>
      </c>
      <c r="R238">
        <f>buff!AR173</f>
        <v>999</v>
      </c>
      <c r="S238">
        <f>buff!AS173</f>
        <v>0</v>
      </c>
      <c r="T238">
        <f>buff!AT173</f>
        <v>0</v>
      </c>
      <c r="U238" t="str">
        <f>buff!AZ173</f>
        <v/>
      </c>
    </row>
    <row r="239" spans="1:21" x14ac:dyDescent="0.15">
      <c r="A239">
        <f>buff!Q174</f>
        <v>20102</v>
      </c>
      <c r="B239" t="str">
        <f>buff!R174</f>
        <v>被动防御大lv2</v>
      </c>
      <c r="C239" t="str">
        <f>buff!S174</f>
        <v>被动防御大lv2</v>
      </c>
      <c r="D239">
        <f>VLOOKUP(buff!T174,对应表!V:W,2,FALSE)</f>
        <v>1</v>
      </c>
      <c r="E239">
        <f>buff!U174</f>
        <v>0</v>
      </c>
      <c r="F239">
        <f>buff!V174</f>
        <v>0</v>
      </c>
      <c r="G239">
        <f>buff!W174</f>
        <v>0</v>
      </c>
      <c r="H239">
        <f>buff!X174</f>
        <v>0</v>
      </c>
      <c r="I239" t="str">
        <f>buff!AI174</f>
        <v/>
      </c>
      <c r="J239">
        <f>buff!AJ174</f>
        <v>0</v>
      </c>
      <c r="K239">
        <f>buff!AK174</f>
        <v>0</v>
      </c>
      <c r="L239">
        <f>buff!AL174</f>
        <v>0</v>
      </c>
      <c r="M239">
        <f>buff!AM174</f>
        <v>0</v>
      </c>
      <c r="N239">
        <f>buff!AN174</f>
        <v>0</v>
      </c>
      <c r="O239">
        <f>buff!AO174</f>
        <v>0</v>
      </c>
      <c r="P239">
        <f>buff!AP174</f>
        <v>0</v>
      </c>
      <c r="Q239">
        <f>buff!AQ174</f>
        <v>0</v>
      </c>
      <c r="R239">
        <f>buff!AR174</f>
        <v>999</v>
      </c>
      <c r="S239">
        <f>buff!AS174</f>
        <v>0</v>
      </c>
      <c r="T239">
        <f>buff!AT174</f>
        <v>0</v>
      </c>
      <c r="U239" t="str">
        <f>buff!AZ174</f>
        <v/>
      </c>
    </row>
    <row r="240" spans="1:21" x14ac:dyDescent="0.15">
      <c r="A240">
        <f>buff!Q175</f>
        <v>20103</v>
      </c>
      <c r="B240" t="str">
        <f>buff!R175</f>
        <v>被动防御大lv3</v>
      </c>
      <c r="C240" t="str">
        <f>buff!S175</f>
        <v>被动防御大lv3</v>
      </c>
      <c r="D240">
        <f>VLOOKUP(buff!T175,对应表!V:W,2,FALSE)</f>
        <v>1</v>
      </c>
      <c r="E240">
        <f>buff!U175</f>
        <v>0</v>
      </c>
      <c r="F240">
        <f>buff!V175</f>
        <v>0</v>
      </c>
      <c r="G240">
        <f>buff!W175</f>
        <v>0</v>
      </c>
      <c r="H240">
        <f>buff!X175</f>
        <v>0</v>
      </c>
      <c r="I240" t="str">
        <f>buff!AI175</f>
        <v/>
      </c>
      <c r="J240">
        <f>buff!AJ175</f>
        <v>0</v>
      </c>
      <c r="K240">
        <f>buff!AK175</f>
        <v>0</v>
      </c>
      <c r="L240">
        <f>buff!AL175</f>
        <v>0</v>
      </c>
      <c r="M240">
        <f>buff!AM175</f>
        <v>0</v>
      </c>
      <c r="N240">
        <f>buff!AN175</f>
        <v>0</v>
      </c>
      <c r="O240">
        <f>buff!AO175</f>
        <v>0</v>
      </c>
      <c r="P240">
        <f>buff!AP175</f>
        <v>0</v>
      </c>
      <c r="Q240">
        <f>buff!AQ175</f>
        <v>0</v>
      </c>
      <c r="R240">
        <f>buff!AR175</f>
        <v>999</v>
      </c>
      <c r="S240">
        <f>buff!AS175</f>
        <v>0</v>
      </c>
      <c r="T240">
        <f>buff!AT175</f>
        <v>0</v>
      </c>
      <c r="U240" t="str">
        <f>buff!AZ175</f>
        <v/>
      </c>
    </row>
    <row r="241" spans="1:21" x14ac:dyDescent="0.15">
      <c r="A241">
        <f>buff!Q176</f>
        <v>20104</v>
      </c>
      <c r="B241" t="str">
        <f>buff!R176</f>
        <v>被动防御大lv4</v>
      </c>
      <c r="C241" t="str">
        <f>buff!S176</f>
        <v>被动防御大lv4</v>
      </c>
      <c r="D241">
        <f>VLOOKUP(buff!T176,对应表!V:W,2,FALSE)</f>
        <v>1</v>
      </c>
      <c r="E241">
        <f>buff!U176</f>
        <v>0</v>
      </c>
      <c r="F241">
        <f>buff!V176</f>
        <v>0</v>
      </c>
      <c r="G241">
        <f>buff!W176</f>
        <v>0</v>
      </c>
      <c r="H241">
        <f>buff!X176</f>
        <v>0</v>
      </c>
      <c r="I241" t="str">
        <f>buff!AI176</f>
        <v/>
      </c>
      <c r="J241">
        <f>buff!AJ176</f>
        <v>0</v>
      </c>
      <c r="K241">
        <f>buff!AK176</f>
        <v>0</v>
      </c>
      <c r="L241">
        <f>buff!AL176</f>
        <v>0</v>
      </c>
      <c r="M241">
        <f>buff!AM176</f>
        <v>0</v>
      </c>
      <c r="N241">
        <f>buff!AN176</f>
        <v>0</v>
      </c>
      <c r="O241">
        <f>buff!AO176</f>
        <v>0</v>
      </c>
      <c r="P241">
        <f>buff!AP176</f>
        <v>0</v>
      </c>
      <c r="Q241">
        <f>buff!AQ176</f>
        <v>0</v>
      </c>
      <c r="R241">
        <f>buff!AR176</f>
        <v>999</v>
      </c>
      <c r="S241">
        <f>buff!AS176</f>
        <v>0</v>
      </c>
      <c r="T241">
        <f>buff!AT176</f>
        <v>0</v>
      </c>
      <c r="U241" t="str">
        <f>buff!AZ176</f>
        <v/>
      </c>
    </row>
    <row r="242" spans="1:21" x14ac:dyDescent="0.15">
      <c r="A242">
        <f>buff!Q177</f>
        <v>20105</v>
      </c>
      <c r="B242" t="str">
        <f>buff!R177</f>
        <v>被动防御大lv5</v>
      </c>
      <c r="C242" t="str">
        <f>buff!S177</f>
        <v>被动防御大lv5</v>
      </c>
      <c r="D242">
        <f>VLOOKUP(buff!T177,对应表!V:W,2,FALSE)</f>
        <v>1</v>
      </c>
      <c r="E242">
        <f>buff!U177</f>
        <v>0</v>
      </c>
      <c r="F242">
        <f>buff!V177</f>
        <v>0</v>
      </c>
      <c r="G242">
        <f>buff!W177</f>
        <v>0</v>
      </c>
      <c r="H242">
        <f>buff!X177</f>
        <v>0</v>
      </c>
      <c r="I242" t="str">
        <f>buff!AI177</f>
        <v/>
      </c>
      <c r="J242">
        <f>buff!AJ177</f>
        <v>0</v>
      </c>
      <c r="K242">
        <f>buff!AK177</f>
        <v>0</v>
      </c>
      <c r="L242">
        <f>buff!AL177</f>
        <v>0</v>
      </c>
      <c r="M242">
        <f>buff!AM177</f>
        <v>0</v>
      </c>
      <c r="N242">
        <f>buff!AN177</f>
        <v>0</v>
      </c>
      <c r="O242">
        <f>buff!AO177</f>
        <v>0</v>
      </c>
      <c r="P242">
        <f>buff!AP177</f>
        <v>0</v>
      </c>
      <c r="Q242">
        <f>buff!AQ177</f>
        <v>0</v>
      </c>
      <c r="R242">
        <f>buff!AR177</f>
        <v>999</v>
      </c>
      <c r="S242">
        <f>buff!AS177</f>
        <v>0</v>
      </c>
      <c r="T242">
        <f>buff!AT177</f>
        <v>0</v>
      </c>
      <c r="U242" t="str">
        <f>buff!AZ177</f>
        <v/>
      </c>
    </row>
    <row r="243" spans="1:21" x14ac:dyDescent="0.15">
      <c r="A243">
        <f>buff!Q178</f>
        <v>20106</v>
      </c>
      <c r="B243" t="str">
        <f>buff!R178</f>
        <v>被动防御大lv6</v>
      </c>
      <c r="C243" t="str">
        <f>buff!S178</f>
        <v>被动防御大lv6</v>
      </c>
      <c r="D243">
        <f>VLOOKUP(buff!T178,对应表!V:W,2,FALSE)</f>
        <v>1</v>
      </c>
      <c r="E243">
        <f>buff!U178</f>
        <v>0</v>
      </c>
      <c r="F243">
        <f>buff!V178</f>
        <v>0</v>
      </c>
      <c r="G243">
        <f>buff!W178</f>
        <v>0</v>
      </c>
      <c r="H243">
        <f>buff!X178</f>
        <v>0</v>
      </c>
      <c r="I243" t="str">
        <f>buff!AI178</f>
        <v/>
      </c>
      <c r="J243">
        <f>buff!AJ178</f>
        <v>0</v>
      </c>
      <c r="K243">
        <f>buff!AK178</f>
        <v>0</v>
      </c>
      <c r="L243">
        <f>buff!AL178</f>
        <v>0</v>
      </c>
      <c r="M243">
        <f>buff!AM178</f>
        <v>0</v>
      </c>
      <c r="N243">
        <f>buff!AN178</f>
        <v>0</v>
      </c>
      <c r="O243">
        <f>buff!AO178</f>
        <v>0</v>
      </c>
      <c r="P243">
        <f>buff!AP178</f>
        <v>0</v>
      </c>
      <c r="Q243">
        <f>buff!AQ178</f>
        <v>0</v>
      </c>
      <c r="R243">
        <f>buff!AR178</f>
        <v>999</v>
      </c>
      <c r="S243">
        <f>buff!AS178</f>
        <v>0</v>
      </c>
      <c r="T243">
        <f>buff!AT178</f>
        <v>0</v>
      </c>
      <c r="U243" t="str">
        <f>buff!AZ178</f>
        <v/>
      </c>
    </row>
    <row r="244" spans="1:21" x14ac:dyDescent="0.15">
      <c r="A244">
        <f>buff!Q179</f>
        <v>20107</v>
      </c>
      <c r="B244" t="str">
        <f>buff!R179</f>
        <v>被动防御大lv7</v>
      </c>
      <c r="C244" t="str">
        <f>buff!S179</f>
        <v>被动防御大lv7</v>
      </c>
      <c r="D244">
        <f>VLOOKUP(buff!T179,对应表!V:W,2,FALSE)</f>
        <v>1</v>
      </c>
      <c r="E244">
        <f>buff!U179</f>
        <v>0</v>
      </c>
      <c r="F244">
        <f>buff!V179</f>
        <v>0</v>
      </c>
      <c r="G244">
        <f>buff!W179</f>
        <v>0</v>
      </c>
      <c r="H244">
        <f>buff!X179</f>
        <v>0</v>
      </c>
      <c r="I244" t="str">
        <f>buff!AI179</f>
        <v/>
      </c>
      <c r="J244">
        <f>buff!AJ179</f>
        <v>0</v>
      </c>
      <c r="K244">
        <f>buff!AK179</f>
        <v>0</v>
      </c>
      <c r="L244">
        <f>buff!AL179</f>
        <v>0</v>
      </c>
      <c r="M244">
        <f>buff!AM179</f>
        <v>0</v>
      </c>
      <c r="N244">
        <f>buff!AN179</f>
        <v>0</v>
      </c>
      <c r="O244">
        <f>buff!AO179</f>
        <v>0</v>
      </c>
      <c r="P244">
        <f>buff!AP179</f>
        <v>0</v>
      </c>
      <c r="Q244">
        <f>buff!AQ179</f>
        <v>0</v>
      </c>
      <c r="R244">
        <f>buff!AR179</f>
        <v>999</v>
      </c>
      <c r="S244">
        <f>buff!AS179</f>
        <v>0</v>
      </c>
      <c r="T244">
        <f>buff!AT179</f>
        <v>0</v>
      </c>
      <c r="U244" t="str">
        <f>buff!AZ179</f>
        <v/>
      </c>
    </row>
    <row r="245" spans="1:21" x14ac:dyDescent="0.15">
      <c r="A245">
        <f>buff!Q180</f>
        <v>20108</v>
      </c>
      <c r="B245" t="str">
        <f>buff!R180</f>
        <v>被动防御大lv8</v>
      </c>
      <c r="C245" t="str">
        <f>buff!S180</f>
        <v>被动防御大lv8</v>
      </c>
      <c r="D245">
        <f>VLOOKUP(buff!T180,对应表!V:W,2,FALSE)</f>
        <v>1</v>
      </c>
      <c r="E245">
        <f>buff!U180</f>
        <v>0</v>
      </c>
      <c r="F245">
        <f>buff!V180</f>
        <v>0</v>
      </c>
      <c r="G245">
        <f>buff!W180</f>
        <v>0</v>
      </c>
      <c r="H245">
        <f>buff!X180</f>
        <v>0</v>
      </c>
      <c r="I245" t="str">
        <f>buff!AI180</f>
        <v/>
      </c>
      <c r="J245">
        <f>buff!AJ180</f>
        <v>0</v>
      </c>
      <c r="K245">
        <f>buff!AK180</f>
        <v>0</v>
      </c>
      <c r="L245">
        <f>buff!AL180</f>
        <v>0</v>
      </c>
      <c r="M245">
        <f>buff!AM180</f>
        <v>0</v>
      </c>
      <c r="N245">
        <f>buff!AN180</f>
        <v>0</v>
      </c>
      <c r="O245">
        <f>buff!AO180</f>
        <v>0</v>
      </c>
      <c r="P245">
        <f>buff!AP180</f>
        <v>0</v>
      </c>
      <c r="Q245">
        <f>buff!AQ180</f>
        <v>0</v>
      </c>
      <c r="R245">
        <f>buff!AR180</f>
        <v>999</v>
      </c>
      <c r="S245">
        <f>buff!AS180</f>
        <v>0</v>
      </c>
      <c r="T245">
        <f>buff!AT180</f>
        <v>0</v>
      </c>
      <c r="U245" t="str">
        <f>buff!AZ180</f>
        <v/>
      </c>
    </row>
    <row r="246" spans="1:21" x14ac:dyDescent="0.15">
      <c r="A246">
        <f>buff!Q181</f>
        <v>20109</v>
      </c>
      <c r="B246" t="str">
        <f>buff!R181</f>
        <v>被动防御大lv9</v>
      </c>
      <c r="C246" t="str">
        <f>buff!S181</f>
        <v>被动防御大lv9</v>
      </c>
      <c r="D246">
        <f>VLOOKUP(buff!T181,对应表!V:W,2,FALSE)</f>
        <v>1</v>
      </c>
      <c r="E246">
        <f>buff!U181</f>
        <v>0</v>
      </c>
      <c r="F246">
        <f>buff!V181</f>
        <v>0</v>
      </c>
      <c r="G246">
        <f>buff!W181</f>
        <v>0</v>
      </c>
      <c r="H246">
        <f>buff!X181</f>
        <v>0</v>
      </c>
      <c r="I246" t="str">
        <f>buff!AI181</f>
        <v/>
      </c>
      <c r="J246">
        <f>buff!AJ181</f>
        <v>0</v>
      </c>
      <c r="K246">
        <f>buff!AK181</f>
        <v>0</v>
      </c>
      <c r="L246">
        <f>buff!AL181</f>
        <v>0</v>
      </c>
      <c r="M246">
        <f>buff!AM181</f>
        <v>0</v>
      </c>
      <c r="N246">
        <f>buff!AN181</f>
        <v>0</v>
      </c>
      <c r="O246">
        <f>buff!AO181</f>
        <v>0</v>
      </c>
      <c r="P246">
        <f>buff!AP181</f>
        <v>0</v>
      </c>
      <c r="Q246">
        <f>buff!AQ181</f>
        <v>0</v>
      </c>
      <c r="R246">
        <f>buff!AR181</f>
        <v>999</v>
      </c>
      <c r="S246">
        <f>buff!AS181</f>
        <v>0</v>
      </c>
      <c r="T246">
        <f>buff!AT181</f>
        <v>0</v>
      </c>
      <c r="U246" t="str">
        <f>buff!AZ181</f>
        <v/>
      </c>
    </row>
    <row r="247" spans="1:21" x14ac:dyDescent="0.15">
      <c r="A247">
        <f>buff!Q182</f>
        <v>20110</v>
      </c>
      <c r="B247" t="str">
        <f>buff!R182</f>
        <v>被动防御大lv10</v>
      </c>
      <c r="C247" t="str">
        <f>buff!S182</f>
        <v>被动防御大lv10</v>
      </c>
      <c r="D247">
        <f>VLOOKUP(buff!T182,对应表!V:W,2,FALSE)</f>
        <v>1</v>
      </c>
      <c r="E247">
        <f>buff!U182</f>
        <v>0</v>
      </c>
      <c r="F247">
        <f>buff!V182</f>
        <v>0</v>
      </c>
      <c r="G247">
        <f>buff!W182</f>
        <v>0</v>
      </c>
      <c r="H247">
        <f>buff!X182</f>
        <v>0</v>
      </c>
      <c r="I247" t="str">
        <f>buff!AI182</f>
        <v/>
      </c>
      <c r="J247">
        <f>buff!AJ182</f>
        <v>0</v>
      </c>
      <c r="K247">
        <f>buff!AK182</f>
        <v>0</v>
      </c>
      <c r="L247">
        <f>buff!AL182</f>
        <v>0</v>
      </c>
      <c r="M247">
        <f>buff!AM182</f>
        <v>0</v>
      </c>
      <c r="N247">
        <f>buff!AN182</f>
        <v>0</v>
      </c>
      <c r="O247">
        <f>buff!AO182</f>
        <v>0</v>
      </c>
      <c r="P247">
        <f>buff!AP182</f>
        <v>0</v>
      </c>
      <c r="Q247">
        <f>buff!AQ182</f>
        <v>0</v>
      </c>
      <c r="R247">
        <f>buff!AR182</f>
        <v>999</v>
      </c>
      <c r="S247">
        <f>buff!AS182</f>
        <v>0</v>
      </c>
      <c r="T247">
        <f>buff!AT182</f>
        <v>0</v>
      </c>
      <c r="U247" t="str">
        <f>buff!AZ182</f>
        <v/>
      </c>
    </row>
    <row r="248" spans="1:21" x14ac:dyDescent="0.15">
      <c r="A248">
        <f>buff!Q183</f>
        <v>20111</v>
      </c>
      <c r="B248" t="str">
        <f>buff!R183</f>
        <v>被动防御大lv11</v>
      </c>
      <c r="C248" t="str">
        <f>buff!S183</f>
        <v>被动防御大lv11</v>
      </c>
      <c r="D248">
        <f>VLOOKUP(buff!T183,对应表!V:W,2,FALSE)</f>
        <v>1</v>
      </c>
      <c r="E248">
        <f>buff!U183</f>
        <v>0</v>
      </c>
      <c r="F248">
        <f>buff!V183</f>
        <v>0</v>
      </c>
      <c r="G248">
        <f>buff!W183</f>
        <v>0</v>
      </c>
      <c r="H248">
        <f>buff!X183</f>
        <v>0</v>
      </c>
      <c r="I248" t="str">
        <f>buff!AI183</f>
        <v/>
      </c>
      <c r="J248">
        <f>buff!AJ183</f>
        <v>0</v>
      </c>
      <c r="K248">
        <f>buff!AK183</f>
        <v>0</v>
      </c>
      <c r="L248">
        <f>buff!AL183</f>
        <v>0</v>
      </c>
      <c r="M248">
        <f>buff!AM183</f>
        <v>0</v>
      </c>
      <c r="N248">
        <f>buff!AN183</f>
        <v>0</v>
      </c>
      <c r="O248">
        <f>buff!AO183</f>
        <v>0</v>
      </c>
      <c r="P248">
        <f>buff!AP183</f>
        <v>0</v>
      </c>
      <c r="Q248">
        <f>buff!AQ183</f>
        <v>0</v>
      </c>
      <c r="R248">
        <f>buff!AR183</f>
        <v>999</v>
      </c>
      <c r="S248">
        <f>buff!AS183</f>
        <v>0</v>
      </c>
      <c r="T248">
        <f>buff!AT183</f>
        <v>0</v>
      </c>
      <c r="U248" t="str">
        <f>buff!AZ183</f>
        <v/>
      </c>
    </row>
    <row r="249" spans="1:21" x14ac:dyDescent="0.15">
      <c r="A249">
        <f>buff!Q184</f>
        <v>20112</v>
      </c>
      <c r="B249" t="str">
        <f>buff!R184</f>
        <v>被动防御大lv12</v>
      </c>
      <c r="C249" t="str">
        <f>buff!S184</f>
        <v>被动防御大lv12</v>
      </c>
      <c r="D249">
        <f>VLOOKUP(buff!T184,对应表!V:W,2,FALSE)</f>
        <v>1</v>
      </c>
      <c r="E249">
        <f>buff!U184</f>
        <v>0</v>
      </c>
      <c r="F249">
        <f>buff!V184</f>
        <v>0</v>
      </c>
      <c r="G249">
        <f>buff!W184</f>
        <v>0</v>
      </c>
      <c r="H249">
        <f>buff!X184</f>
        <v>0</v>
      </c>
      <c r="I249" t="str">
        <f>buff!AI184</f>
        <v/>
      </c>
      <c r="J249">
        <f>buff!AJ184</f>
        <v>0</v>
      </c>
      <c r="K249">
        <f>buff!AK184</f>
        <v>0</v>
      </c>
      <c r="L249">
        <f>buff!AL184</f>
        <v>0</v>
      </c>
      <c r="M249">
        <f>buff!AM184</f>
        <v>0</v>
      </c>
      <c r="N249">
        <f>buff!AN184</f>
        <v>0</v>
      </c>
      <c r="O249">
        <f>buff!AO184</f>
        <v>0</v>
      </c>
      <c r="P249">
        <f>buff!AP184</f>
        <v>0</v>
      </c>
      <c r="Q249">
        <f>buff!AQ184</f>
        <v>0</v>
      </c>
      <c r="R249">
        <f>buff!AR184</f>
        <v>999</v>
      </c>
      <c r="S249">
        <f>buff!AS184</f>
        <v>0</v>
      </c>
      <c r="T249">
        <f>buff!AT184</f>
        <v>0</v>
      </c>
      <c r="U249" t="str">
        <f>buff!AZ184</f>
        <v/>
      </c>
    </row>
    <row r="250" spans="1:21" x14ac:dyDescent="0.15">
      <c r="A250">
        <f>buff!Q185</f>
        <v>20113</v>
      </c>
      <c r="B250" t="str">
        <f>buff!R185</f>
        <v>被动防御大lv13</v>
      </c>
      <c r="C250" t="str">
        <f>buff!S185</f>
        <v>被动防御大lv13</v>
      </c>
      <c r="D250">
        <f>VLOOKUP(buff!T185,对应表!V:W,2,FALSE)</f>
        <v>1</v>
      </c>
      <c r="E250">
        <f>buff!U185</f>
        <v>0</v>
      </c>
      <c r="F250">
        <f>buff!V185</f>
        <v>0</v>
      </c>
      <c r="G250">
        <f>buff!W185</f>
        <v>0</v>
      </c>
      <c r="H250">
        <f>buff!X185</f>
        <v>0</v>
      </c>
      <c r="I250" t="str">
        <f>buff!AI185</f>
        <v/>
      </c>
      <c r="J250">
        <f>buff!AJ185</f>
        <v>0</v>
      </c>
      <c r="K250">
        <f>buff!AK185</f>
        <v>0</v>
      </c>
      <c r="L250">
        <f>buff!AL185</f>
        <v>0</v>
      </c>
      <c r="M250">
        <f>buff!AM185</f>
        <v>0</v>
      </c>
      <c r="N250">
        <f>buff!AN185</f>
        <v>0</v>
      </c>
      <c r="O250">
        <f>buff!AO185</f>
        <v>0</v>
      </c>
      <c r="P250">
        <f>buff!AP185</f>
        <v>0</v>
      </c>
      <c r="Q250">
        <f>buff!AQ185</f>
        <v>0</v>
      </c>
      <c r="R250">
        <f>buff!AR185</f>
        <v>999</v>
      </c>
      <c r="S250">
        <f>buff!AS185</f>
        <v>0</v>
      </c>
      <c r="T250">
        <f>buff!AT185</f>
        <v>0</v>
      </c>
      <c r="U250" t="str">
        <f>buff!AZ185</f>
        <v/>
      </c>
    </row>
    <row r="251" spans="1:21" x14ac:dyDescent="0.15">
      <c r="A251">
        <f>buff!Q186</f>
        <v>20114</v>
      </c>
      <c r="B251" t="str">
        <f>buff!R186</f>
        <v>被动防御大lv14</v>
      </c>
      <c r="C251" t="str">
        <f>buff!S186</f>
        <v>被动防御大lv14</v>
      </c>
      <c r="D251">
        <f>VLOOKUP(buff!T186,对应表!V:W,2,FALSE)</f>
        <v>1</v>
      </c>
      <c r="E251">
        <f>buff!U186</f>
        <v>0</v>
      </c>
      <c r="F251">
        <f>buff!V186</f>
        <v>0</v>
      </c>
      <c r="G251">
        <f>buff!W186</f>
        <v>0</v>
      </c>
      <c r="H251">
        <f>buff!X186</f>
        <v>0</v>
      </c>
      <c r="I251" t="str">
        <f>buff!AI186</f>
        <v/>
      </c>
      <c r="J251">
        <f>buff!AJ186</f>
        <v>0</v>
      </c>
      <c r="K251">
        <f>buff!AK186</f>
        <v>0</v>
      </c>
      <c r="L251">
        <f>buff!AL186</f>
        <v>0</v>
      </c>
      <c r="M251">
        <f>buff!AM186</f>
        <v>0</v>
      </c>
      <c r="N251">
        <f>buff!AN186</f>
        <v>0</v>
      </c>
      <c r="O251">
        <f>buff!AO186</f>
        <v>0</v>
      </c>
      <c r="P251">
        <f>buff!AP186</f>
        <v>0</v>
      </c>
      <c r="Q251">
        <f>buff!AQ186</f>
        <v>0</v>
      </c>
      <c r="R251">
        <f>buff!AR186</f>
        <v>999</v>
      </c>
      <c r="S251">
        <f>buff!AS186</f>
        <v>0</v>
      </c>
      <c r="T251">
        <f>buff!AT186</f>
        <v>0</v>
      </c>
      <c r="U251" t="str">
        <f>buff!AZ186</f>
        <v/>
      </c>
    </row>
    <row r="252" spans="1:21" x14ac:dyDescent="0.15">
      <c r="A252">
        <f>buff!Q187</f>
        <v>20115</v>
      </c>
      <c r="B252" t="str">
        <f>buff!R187</f>
        <v>被动防御大lv15</v>
      </c>
      <c r="C252" t="str">
        <f>buff!S187</f>
        <v>被动防御大lv15</v>
      </c>
      <c r="D252">
        <f>VLOOKUP(buff!T187,对应表!V:W,2,FALSE)</f>
        <v>1</v>
      </c>
      <c r="E252">
        <f>buff!U187</f>
        <v>0</v>
      </c>
      <c r="F252">
        <f>buff!V187</f>
        <v>0</v>
      </c>
      <c r="G252">
        <f>buff!W187</f>
        <v>0</v>
      </c>
      <c r="H252">
        <f>buff!X187</f>
        <v>0</v>
      </c>
      <c r="I252" t="str">
        <f>buff!AI187</f>
        <v/>
      </c>
      <c r="J252">
        <f>buff!AJ187</f>
        <v>0</v>
      </c>
      <c r="K252">
        <f>buff!AK187</f>
        <v>0</v>
      </c>
      <c r="L252">
        <f>buff!AL187</f>
        <v>0</v>
      </c>
      <c r="M252">
        <f>buff!AM187</f>
        <v>0</v>
      </c>
      <c r="N252">
        <f>buff!AN187</f>
        <v>0</v>
      </c>
      <c r="O252">
        <f>buff!AO187</f>
        <v>0</v>
      </c>
      <c r="P252">
        <f>buff!AP187</f>
        <v>0</v>
      </c>
      <c r="Q252">
        <f>buff!AQ187</f>
        <v>0</v>
      </c>
      <c r="R252">
        <f>buff!AR187</f>
        <v>999</v>
      </c>
      <c r="S252">
        <f>buff!AS187</f>
        <v>0</v>
      </c>
      <c r="T252">
        <f>buff!AT187</f>
        <v>0</v>
      </c>
      <c r="U252" t="str">
        <f>buff!AZ187</f>
        <v/>
      </c>
    </row>
    <row r="253" spans="1:21" x14ac:dyDescent="0.15">
      <c r="A253">
        <f>buff!Q188</f>
        <v>20116</v>
      </c>
      <c r="B253" t="str">
        <f>buff!R188</f>
        <v>被动防御大lv16</v>
      </c>
      <c r="C253" t="str">
        <f>buff!S188</f>
        <v>被动防御大lv16</v>
      </c>
      <c r="D253">
        <f>VLOOKUP(buff!T188,对应表!V:W,2,FALSE)</f>
        <v>1</v>
      </c>
      <c r="E253">
        <f>buff!U188</f>
        <v>0</v>
      </c>
      <c r="F253">
        <f>buff!V188</f>
        <v>0</v>
      </c>
      <c r="G253">
        <f>buff!W188</f>
        <v>0</v>
      </c>
      <c r="H253">
        <f>buff!X188</f>
        <v>0</v>
      </c>
      <c r="I253" t="str">
        <f>buff!AI188</f>
        <v/>
      </c>
      <c r="J253">
        <f>buff!AJ188</f>
        <v>0</v>
      </c>
      <c r="K253">
        <f>buff!AK188</f>
        <v>0</v>
      </c>
      <c r="L253">
        <f>buff!AL188</f>
        <v>0</v>
      </c>
      <c r="M253">
        <f>buff!AM188</f>
        <v>0</v>
      </c>
      <c r="N253">
        <f>buff!AN188</f>
        <v>0</v>
      </c>
      <c r="O253">
        <f>buff!AO188</f>
        <v>0</v>
      </c>
      <c r="P253">
        <f>buff!AP188</f>
        <v>0</v>
      </c>
      <c r="Q253">
        <f>buff!AQ188</f>
        <v>0</v>
      </c>
      <c r="R253">
        <f>buff!AR188</f>
        <v>999</v>
      </c>
      <c r="S253">
        <f>buff!AS188</f>
        <v>0</v>
      </c>
      <c r="T253">
        <f>buff!AT188</f>
        <v>0</v>
      </c>
      <c r="U253" t="str">
        <f>buff!AZ188</f>
        <v/>
      </c>
    </row>
    <row r="254" spans="1:21" x14ac:dyDescent="0.15">
      <c r="A254">
        <f>buff!Q189</f>
        <v>20117</v>
      </c>
      <c r="B254" t="str">
        <f>buff!R189</f>
        <v>被动防御大lv17</v>
      </c>
      <c r="C254" t="str">
        <f>buff!S189</f>
        <v>被动防御大lv17</v>
      </c>
      <c r="D254">
        <f>VLOOKUP(buff!T189,对应表!V:W,2,FALSE)</f>
        <v>1</v>
      </c>
      <c r="E254">
        <f>buff!U189</f>
        <v>0</v>
      </c>
      <c r="F254">
        <f>buff!V189</f>
        <v>0</v>
      </c>
      <c r="G254">
        <f>buff!W189</f>
        <v>0</v>
      </c>
      <c r="H254">
        <f>buff!X189</f>
        <v>0</v>
      </c>
      <c r="I254" t="str">
        <f>buff!AI189</f>
        <v/>
      </c>
      <c r="J254">
        <f>buff!AJ189</f>
        <v>0</v>
      </c>
      <c r="K254">
        <f>buff!AK189</f>
        <v>0</v>
      </c>
      <c r="L254">
        <f>buff!AL189</f>
        <v>0</v>
      </c>
      <c r="M254">
        <f>buff!AM189</f>
        <v>0</v>
      </c>
      <c r="N254">
        <f>buff!AN189</f>
        <v>0</v>
      </c>
      <c r="O254">
        <f>buff!AO189</f>
        <v>0</v>
      </c>
      <c r="P254">
        <f>buff!AP189</f>
        <v>0</v>
      </c>
      <c r="Q254">
        <f>buff!AQ189</f>
        <v>0</v>
      </c>
      <c r="R254">
        <f>buff!AR189</f>
        <v>999</v>
      </c>
      <c r="S254">
        <f>buff!AS189</f>
        <v>0</v>
      </c>
      <c r="T254">
        <f>buff!AT189</f>
        <v>0</v>
      </c>
      <c r="U254" t="str">
        <f>buff!AZ189</f>
        <v/>
      </c>
    </row>
    <row r="255" spans="1:21" x14ac:dyDescent="0.15">
      <c r="A255">
        <f>buff!Q190</f>
        <v>20118</v>
      </c>
      <c r="B255" t="str">
        <f>buff!R190</f>
        <v>被动防御大lv18</v>
      </c>
      <c r="C255" t="str">
        <f>buff!S190</f>
        <v>被动防御大lv18</v>
      </c>
      <c r="D255">
        <f>VLOOKUP(buff!T190,对应表!V:W,2,FALSE)</f>
        <v>1</v>
      </c>
      <c r="E255">
        <f>buff!U190</f>
        <v>0</v>
      </c>
      <c r="F255">
        <f>buff!V190</f>
        <v>0</v>
      </c>
      <c r="G255">
        <f>buff!W190</f>
        <v>0</v>
      </c>
      <c r="H255">
        <f>buff!X190</f>
        <v>0</v>
      </c>
      <c r="I255" t="str">
        <f>buff!AI190</f>
        <v/>
      </c>
      <c r="J255">
        <f>buff!AJ190</f>
        <v>0</v>
      </c>
      <c r="K255">
        <f>buff!AK190</f>
        <v>0</v>
      </c>
      <c r="L255">
        <f>buff!AL190</f>
        <v>0</v>
      </c>
      <c r="M255">
        <f>buff!AM190</f>
        <v>0</v>
      </c>
      <c r="N255">
        <f>buff!AN190</f>
        <v>0</v>
      </c>
      <c r="O255">
        <f>buff!AO190</f>
        <v>0</v>
      </c>
      <c r="P255">
        <f>buff!AP190</f>
        <v>0</v>
      </c>
      <c r="Q255">
        <f>buff!AQ190</f>
        <v>0</v>
      </c>
      <c r="R255">
        <f>buff!AR190</f>
        <v>999</v>
      </c>
      <c r="S255">
        <f>buff!AS190</f>
        <v>0</v>
      </c>
      <c r="T255">
        <f>buff!AT190</f>
        <v>0</v>
      </c>
      <c r="U255" t="str">
        <f>buff!AZ190</f>
        <v/>
      </c>
    </row>
    <row r="256" spans="1:21" x14ac:dyDescent="0.15">
      <c r="A256">
        <f>buff!Q191</f>
        <v>20119</v>
      </c>
      <c r="B256" t="str">
        <f>buff!R191</f>
        <v>被动防御大lv19</v>
      </c>
      <c r="C256" t="str">
        <f>buff!S191</f>
        <v>被动防御大lv19</v>
      </c>
      <c r="D256">
        <f>VLOOKUP(buff!T191,对应表!V:W,2,FALSE)</f>
        <v>1</v>
      </c>
      <c r="E256">
        <f>buff!U191</f>
        <v>0</v>
      </c>
      <c r="F256">
        <f>buff!V191</f>
        <v>0</v>
      </c>
      <c r="G256">
        <f>buff!W191</f>
        <v>0</v>
      </c>
      <c r="H256">
        <f>buff!X191</f>
        <v>0</v>
      </c>
      <c r="I256" t="str">
        <f>buff!AI191</f>
        <v/>
      </c>
      <c r="J256">
        <f>buff!AJ191</f>
        <v>0</v>
      </c>
      <c r="K256">
        <f>buff!AK191</f>
        <v>0</v>
      </c>
      <c r="L256">
        <f>buff!AL191</f>
        <v>0</v>
      </c>
      <c r="M256">
        <f>buff!AM191</f>
        <v>0</v>
      </c>
      <c r="N256">
        <f>buff!AN191</f>
        <v>0</v>
      </c>
      <c r="O256">
        <f>buff!AO191</f>
        <v>0</v>
      </c>
      <c r="P256">
        <f>buff!AP191</f>
        <v>0</v>
      </c>
      <c r="Q256">
        <f>buff!AQ191</f>
        <v>0</v>
      </c>
      <c r="R256">
        <f>buff!AR191</f>
        <v>999</v>
      </c>
      <c r="S256">
        <f>buff!AS191</f>
        <v>0</v>
      </c>
      <c r="T256">
        <f>buff!AT191</f>
        <v>0</v>
      </c>
      <c r="U256" t="str">
        <f>buff!AZ191</f>
        <v/>
      </c>
    </row>
    <row r="257" spans="1:21" x14ac:dyDescent="0.15">
      <c r="A257">
        <f>buff!Q192</f>
        <v>20120</v>
      </c>
      <c r="B257" t="str">
        <f>buff!R192</f>
        <v>被动防御大lv20</v>
      </c>
      <c r="C257" t="str">
        <f>buff!S192</f>
        <v>被动防御大lv20</v>
      </c>
      <c r="D257">
        <f>VLOOKUP(buff!T192,对应表!V:W,2,FALSE)</f>
        <v>1</v>
      </c>
      <c r="E257">
        <f>buff!U192</f>
        <v>0</v>
      </c>
      <c r="F257">
        <f>buff!V192</f>
        <v>0</v>
      </c>
      <c r="G257">
        <f>buff!W192</f>
        <v>0</v>
      </c>
      <c r="H257">
        <f>buff!X192</f>
        <v>0</v>
      </c>
      <c r="I257" t="str">
        <f>buff!AI192</f>
        <v/>
      </c>
      <c r="J257">
        <f>buff!AJ192</f>
        <v>0</v>
      </c>
      <c r="K257">
        <f>buff!AK192</f>
        <v>0</v>
      </c>
      <c r="L257">
        <f>buff!AL192</f>
        <v>0</v>
      </c>
      <c r="M257">
        <f>buff!AM192</f>
        <v>0</v>
      </c>
      <c r="N257">
        <f>buff!AN192</f>
        <v>0</v>
      </c>
      <c r="O257">
        <f>buff!AO192</f>
        <v>0</v>
      </c>
      <c r="P257">
        <f>buff!AP192</f>
        <v>0</v>
      </c>
      <c r="Q257">
        <f>buff!AQ192</f>
        <v>0</v>
      </c>
      <c r="R257">
        <f>buff!AR192</f>
        <v>999</v>
      </c>
      <c r="S257">
        <f>buff!AS192</f>
        <v>0</v>
      </c>
      <c r="T257">
        <f>buff!AT192</f>
        <v>0</v>
      </c>
      <c r="U257" t="str">
        <f>buff!AZ192</f>
        <v/>
      </c>
    </row>
    <row r="258" spans="1:21" x14ac:dyDescent="0.15">
      <c r="A258">
        <f>buff!Q193</f>
        <v>20121</v>
      </c>
      <c r="B258" t="str">
        <f>buff!R193</f>
        <v>被动生命小lv1</v>
      </c>
      <c r="C258" t="str">
        <f>buff!S193</f>
        <v>被动生命小lv1</v>
      </c>
      <c r="D258">
        <f>VLOOKUP(buff!T193,对应表!V:W,2,FALSE)</f>
        <v>1</v>
      </c>
      <c r="E258">
        <f>buff!U193</f>
        <v>0</v>
      </c>
      <c r="F258">
        <f>buff!V193</f>
        <v>0</v>
      </c>
      <c r="G258">
        <f>buff!W193</f>
        <v>0</v>
      </c>
      <c r="H258">
        <f>buff!X193</f>
        <v>0</v>
      </c>
      <c r="I258" t="str">
        <f>buff!AI193</f>
        <v/>
      </c>
      <c r="J258">
        <f>buff!AJ193</f>
        <v>0</v>
      </c>
      <c r="K258">
        <f>buff!AK193</f>
        <v>0</v>
      </c>
      <c r="L258">
        <f>buff!AL193</f>
        <v>0</v>
      </c>
      <c r="M258">
        <f>buff!AM193</f>
        <v>0</v>
      </c>
      <c r="N258">
        <f>buff!AN193</f>
        <v>0</v>
      </c>
      <c r="O258">
        <f>buff!AO193</f>
        <v>0</v>
      </c>
      <c r="P258">
        <f>buff!AP193</f>
        <v>0</v>
      </c>
      <c r="Q258">
        <f>buff!AQ193</f>
        <v>0</v>
      </c>
      <c r="R258">
        <f>buff!AR193</f>
        <v>999</v>
      </c>
      <c r="S258">
        <f>buff!AS193</f>
        <v>0</v>
      </c>
      <c r="T258">
        <f>buff!AT193</f>
        <v>0</v>
      </c>
      <c r="U258" t="str">
        <f>buff!AZ193</f>
        <v/>
      </c>
    </row>
    <row r="259" spans="1:21" x14ac:dyDescent="0.15">
      <c r="A259">
        <f>buff!Q194</f>
        <v>20122</v>
      </c>
      <c r="B259" t="str">
        <f>buff!R194</f>
        <v>被动生命小lv2</v>
      </c>
      <c r="C259" t="str">
        <f>buff!S194</f>
        <v>被动生命小lv2</v>
      </c>
      <c r="D259">
        <f>VLOOKUP(buff!T194,对应表!V:W,2,FALSE)</f>
        <v>1</v>
      </c>
      <c r="E259">
        <f>buff!U194</f>
        <v>0</v>
      </c>
      <c r="F259">
        <f>buff!V194</f>
        <v>0</v>
      </c>
      <c r="G259">
        <f>buff!W194</f>
        <v>0</v>
      </c>
      <c r="H259">
        <f>buff!X194</f>
        <v>0</v>
      </c>
      <c r="I259" t="str">
        <f>buff!AI194</f>
        <v/>
      </c>
      <c r="J259">
        <f>buff!AJ194</f>
        <v>0</v>
      </c>
      <c r="K259">
        <f>buff!AK194</f>
        <v>0</v>
      </c>
      <c r="L259">
        <f>buff!AL194</f>
        <v>0</v>
      </c>
      <c r="M259">
        <f>buff!AM194</f>
        <v>0</v>
      </c>
      <c r="N259">
        <f>buff!AN194</f>
        <v>0</v>
      </c>
      <c r="O259">
        <f>buff!AO194</f>
        <v>0</v>
      </c>
      <c r="P259">
        <f>buff!AP194</f>
        <v>0</v>
      </c>
      <c r="Q259">
        <f>buff!AQ194</f>
        <v>0</v>
      </c>
      <c r="R259">
        <f>buff!AR194</f>
        <v>999</v>
      </c>
      <c r="S259">
        <f>buff!AS194</f>
        <v>0</v>
      </c>
      <c r="T259">
        <f>buff!AT194</f>
        <v>0</v>
      </c>
      <c r="U259" t="str">
        <f>buff!AZ194</f>
        <v/>
      </c>
    </row>
    <row r="260" spans="1:21" x14ac:dyDescent="0.15">
      <c r="A260">
        <f>buff!Q195</f>
        <v>20123</v>
      </c>
      <c r="B260" t="str">
        <f>buff!R195</f>
        <v>被动生命小lv3</v>
      </c>
      <c r="C260" t="str">
        <f>buff!S195</f>
        <v>被动生命小lv3</v>
      </c>
      <c r="D260">
        <f>VLOOKUP(buff!T195,对应表!V:W,2,FALSE)</f>
        <v>1</v>
      </c>
      <c r="E260">
        <f>buff!U195</f>
        <v>0</v>
      </c>
      <c r="F260">
        <f>buff!V195</f>
        <v>0</v>
      </c>
      <c r="G260">
        <f>buff!W195</f>
        <v>0</v>
      </c>
      <c r="H260">
        <f>buff!X195</f>
        <v>0</v>
      </c>
      <c r="I260" t="str">
        <f>buff!AI195</f>
        <v/>
      </c>
      <c r="J260">
        <f>buff!AJ195</f>
        <v>0</v>
      </c>
      <c r="K260">
        <f>buff!AK195</f>
        <v>0</v>
      </c>
      <c r="L260">
        <f>buff!AL195</f>
        <v>0</v>
      </c>
      <c r="M260">
        <f>buff!AM195</f>
        <v>0</v>
      </c>
      <c r="N260">
        <f>buff!AN195</f>
        <v>0</v>
      </c>
      <c r="O260">
        <f>buff!AO195</f>
        <v>0</v>
      </c>
      <c r="P260">
        <f>buff!AP195</f>
        <v>0</v>
      </c>
      <c r="Q260">
        <f>buff!AQ195</f>
        <v>0</v>
      </c>
      <c r="R260">
        <f>buff!AR195</f>
        <v>999</v>
      </c>
      <c r="S260">
        <f>buff!AS195</f>
        <v>0</v>
      </c>
      <c r="T260">
        <f>buff!AT195</f>
        <v>0</v>
      </c>
      <c r="U260" t="str">
        <f>buff!AZ195</f>
        <v/>
      </c>
    </row>
    <row r="261" spans="1:21" x14ac:dyDescent="0.15">
      <c r="A261">
        <f>buff!Q196</f>
        <v>20124</v>
      </c>
      <c r="B261" t="str">
        <f>buff!R196</f>
        <v>被动生命小lv4</v>
      </c>
      <c r="C261" t="str">
        <f>buff!S196</f>
        <v>被动生命小lv4</v>
      </c>
      <c r="D261">
        <f>VLOOKUP(buff!T196,对应表!V:W,2,FALSE)</f>
        <v>1</v>
      </c>
      <c r="E261">
        <f>buff!U196</f>
        <v>0</v>
      </c>
      <c r="F261">
        <f>buff!V196</f>
        <v>0</v>
      </c>
      <c r="G261">
        <f>buff!W196</f>
        <v>0</v>
      </c>
      <c r="H261">
        <f>buff!X196</f>
        <v>0</v>
      </c>
      <c r="I261" t="str">
        <f>buff!AI196</f>
        <v/>
      </c>
      <c r="J261">
        <f>buff!AJ196</f>
        <v>0</v>
      </c>
      <c r="K261">
        <f>buff!AK196</f>
        <v>0</v>
      </c>
      <c r="L261">
        <f>buff!AL196</f>
        <v>0</v>
      </c>
      <c r="M261">
        <f>buff!AM196</f>
        <v>0</v>
      </c>
      <c r="N261">
        <f>buff!AN196</f>
        <v>0</v>
      </c>
      <c r="O261">
        <f>buff!AO196</f>
        <v>0</v>
      </c>
      <c r="P261">
        <f>buff!AP196</f>
        <v>0</v>
      </c>
      <c r="Q261">
        <f>buff!AQ196</f>
        <v>0</v>
      </c>
      <c r="R261">
        <f>buff!AR196</f>
        <v>999</v>
      </c>
      <c r="S261">
        <f>buff!AS196</f>
        <v>0</v>
      </c>
      <c r="T261">
        <f>buff!AT196</f>
        <v>0</v>
      </c>
      <c r="U261" t="str">
        <f>buff!AZ196</f>
        <v/>
      </c>
    </row>
    <row r="262" spans="1:21" x14ac:dyDescent="0.15">
      <c r="A262">
        <f>buff!Q197</f>
        <v>20125</v>
      </c>
      <c r="B262" t="str">
        <f>buff!R197</f>
        <v>被动生命小lv5</v>
      </c>
      <c r="C262" t="str">
        <f>buff!S197</f>
        <v>被动生命小lv5</v>
      </c>
      <c r="D262">
        <f>VLOOKUP(buff!T197,对应表!V:W,2,FALSE)</f>
        <v>1</v>
      </c>
      <c r="E262">
        <f>buff!U197</f>
        <v>0</v>
      </c>
      <c r="F262">
        <f>buff!V197</f>
        <v>0</v>
      </c>
      <c r="G262">
        <f>buff!W197</f>
        <v>0</v>
      </c>
      <c r="H262">
        <f>buff!X197</f>
        <v>0</v>
      </c>
      <c r="I262" t="str">
        <f>buff!AI197</f>
        <v/>
      </c>
      <c r="J262">
        <f>buff!AJ197</f>
        <v>0</v>
      </c>
      <c r="K262">
        <f>buff!AK197</f>
        <v>0</v>
      </c>
      <c r="L262">
        <f>buff!AL197</f>
        <v>0</v>
      </c>
      <c r="M262">
        <f>buff!AM197</f>
        <v>0</v>
      </c>
      <c r="N262">
        <f>buff!AN197</f>
        <v>0</v>
      </c>
      <c r="O262">
        <f>buff!AO197</f>
        <v>0</v>
      </c>
      <c r="P262">
        <f>buff!AP197</f>
        <v>0</v>
      </c>
      <c r="Q262">
        <f>buff!AQ197</f>
        <v>0</v>
      </c>
      <c r="R262">
        <f>buff!AR197</f>
        <v>999</v>
      </c>
      <c r="S262">
        <f>buff!AS197</f>
        <v>0</v>
      </c>
      <c r="T262">
        <f>buff!AT197</f>
        <v>0</v>
      </c>
      <c r="U262" t="str">
        <f>buff!AZ197</f>
        <v/>
      </c>
    </row>
    <row r="263" spans="1:21" x14ac:dyDescent="0.15">
      <c r="A263">
        <f>buff!Q198</f>
        <v>20126</v>
      </c>
      <c r="B263" t="str">
        <f>buff!R198</f>
        <v>被动生命小lv6</v>
      </c>
      <c r="C263" t="str">
        <f>buff!S198</f>
        <v>被动生命小lv6</v>
      </c>
      <c r="D263">
        <f>VLOOKUP(buff!T198,对应表!V:W,2,FALSE)</f>
        <v>1</v>
      </c>
      <c r="E263">
        <f>buff!U198</f>
        <v>0</v>
      </c>
      <c r="F263">
        <f>buff!V198</f>
        <v>0</v>
      </c>
      <c r="G263">
        <f>buff!W198</f>
        <v>0</v>
      </c>
      <c r="H263">
        <f>buff!X198</f>
        <v>0</v>
      </c>
      <c r="I263" t="str">
        <f>buff!AI198</f>
        <v/>
      </c>
      <c r="J263">
        <f>buff!AJ198</f>
        <v>0</v>
      </c>
      <c r="K263">
        <f>buff!AK198</f>
        <v>0</v>
      </c>
      <c r="L263">
        <f>buff!AL198</f>
        <v>0</v>
      </c>
      <c r="M263">
        <f>buff!AM198</f>
        <v>0</v>
      </c>
      <c r="N263">
        <f>buff!AN198</f>
        <v>0</v>
      </c>
      <c r="O263">
        <f>buff!AO198</f>
        <v>0</v>
      </c>
      <c r="P263">
        <f>buff!AP198</f>
        <v>0</v>
      </c>
      <c r="Q263">
        <f>buff!AQ198</f>
        <v>0</v>
      </c>
      <c r="R263">
        <f>buff!AR198</f>
        <v>999</v>
      </c>
      <c r="S263">
        <f>buff!AS198</f>
        <v>0</v>
      </c>
      <c r="T263">
        <f>buff!AT198</f>
        <v>0</v>
      </c>
      <c r="U263" t="str">
        <f>buff!AZ198</f>
        <v/>
      </c>
    </row>
    <row r="264" spans="1:21" x14ac:dyDescent="0.15">
      <c r="A264">
        <f>buff!Q199</f>
        <v>20127</v>
      </c>
      <c r="B264" t="str">
        <f>buff!R199</f>
        <v>被动生命小lv7</v>
      </c>
      <c r="C264" t="str">
        <f>buff!S199</f>
        <v>被动生命小lv7</v>
      </c>
      <c r="D264">
        <f>VLOOKUP(buff!T199,对应表!V:W,2,FALSE)</f>
        <v>1</v>
      </c>
      <c r="E264">
        <f>buff!U199</f>
        <v>0</v>
      </c>
      <c r="F264">
        <f>buff!V199</f>
        <v>0</v>
      </c>
      <c r="G264">
        <f>buff!W199</f>
        <v>0</v>
      </c>
      <c r="H264">
        <f>buff!X199</f>
        <v>0</v>
      </c>
      <c r="I264" t="str">
        <f>buff!AI199</f>
        <v/>
      </c>
      <c r="J264">
        <f>buff!AJ199</f>
        <v>0</v>
      </c>
      <c r="K264">
        <f>buff!AK199</f>
        <v>0</v>
      </c>
      <c r="L264">
        <f>buff!AL199</f>
        <v>0</v>
      </c>
      <c r="M264">
        <f>buff!AM199</f>
        <v>0</v>
      </c>
      <c r="N264">
        <f>buff!AN199</f>
        <v>0</v>
      </c>
      <c r="O264">
        <f>buff!AO199</f>
        <v>0</v>
      </c>
      <c r="P264">
        <f>buff!AP199</f>
        <v>0</v>
      </c>
      <c r="Q264">
        <f>buff!AQ199</f>
        <v>0</v>
      </c>
      <c r="R264">
        <f>buff!AR199</f>
        <v>999</v>
      </c>
      <c r="S264">
        <f>buff!AS199</f>
        <v>0</v>
      </c>
      <c r="T264">
        <f>buff!AT199</f>
        <v>0</v>
      </c>
      <c r="U264" t="str">
        <f>buff!AZ199</f>
        <v/>
      </c>
    </row>
    <row r="265" spans="1:21" x14ac:dyDescent="0.15">
      <c r="A265">
        <f>buff!Q200</f>
        <v>20128</v>
      </c>
      <c r="B265" t="str">
        <f>buff!R200</f>
        <v>被动生命小lv8</v>
      </c>
      <c r="C265" t="str">
        <f>buff!S200</f>
        <v>被动生命小lv8</v>
      </c>
      <c r="D265">
        <f>VLOOKUP(buff!T200,对应表!V:W,2,FALSE)</f>
        <v>1</v>
      </c>
      <c r="E265">
        <f>buff!U200</f>
        <v>0</v>
      </c>
      <c r="F265">
        <f>buff!V200</f>
        <v>0</v>
      </c>
      <c r="G265">
        <f>buff!W200</f>
        <v>0</v>
      </c>
      <c r="H265">
        <f>buff!X200</f>
        <v>0</v>
      </c>
      <c r="I265" t="str">
        <f>buff!AI200</f>
        <v/>
      </c>
      <c r="J265">
        <f>buff!AJ200</f>
        <v>0</v>
      </c>
      <c r="K265">
        <f>buff!AK200</f>
        <v>0</v>
      </c>
      <c r="L265">
        <f>buff!AL200</f>
        <v>0</v>
      </c>
      <c r="M265">
        <f>buff!AM200</f>
        <v>0</v>
      </c>
      <c r="N265">
        <f>buff!AN200</f>
        <v>0</v>
      </c>
      <c r="O265">
        <f>buff!AO200</f>
        <v>0</v>
      </c>
      <c r="P265">
        <f>buff!AP200</f>
        <v>0</v>
      </c>
      <c r="Q265">
        <f>buff!AQ200</f>
        <v>0</v>
      </c>
      <c r="R265">
        <f>buff!AR200</f>
        <v>999</v>
      </c>
      <c r="S265">
        <f>buff!AS200</f>
        <v>0</v>
      </c>
      <c r="T265">
        <f>buff!AT200</f>
        <v>0</v>
      </c>
      <c r="U265" t="str">
        <f>buff!AZ200</f>
        <v/>
      </c>
    </row>
    <row r="266" spans="1:21" x14ac:dyDescent="0.15">
      <c r="A266">
        <f>buff!Q201</f>
        <v>20129</v>
      </c>
      <c r="B266" t="str">
        <f>buff!R201</f>
        <v>被动生命小lv9</v>
      </c>
      <c r="C266" t="str">
        <f>buff!S201</f>
        <v>被动生命小lv9</v>
      </c>
      <c r="D266">
        <f>VLOOKUP(buff!T201,对应表!V:W,2,FALSE)</f>
        <v>1</v>
      </c>
      <c r="E266">
        <f>buff!U201</f>
        <v>0</v>
      </c>
      <c r="F266">
        <f>buff!V201</f>
        <v>0</v>
      </c>
      <c r="G266">
        <f>buff!W201</f>
        <v>0</v>
      </c>
      <c r="H266">
        <f>buff!X201</f>
        <v>0</v>
      </c>
      <c r="I266" t="str">
        <f>buff!AI201</f>
        <v/>
      </c>
      <c r="J266">
        <f>buff!AJ201</f>
        <v>0</v>
      </c>
      <c r="K266">
        <f>buff!AK201</f>
        <v>0</v>
      </c>
      <c r="L266">
        <f>buff!AL201</f>
        <v>0</v>
      </c>
      <c r="M266">
        <f>buff!AM201</f>
        <v>0</v>
      </c>
      <c r="N266">
        <f>buff!AN201</f>
        <v>0</v>
      </c>
      <c r="O266">
        <f>buff!AO201</f>
        <v>0</v>
      </c>
      <c r="P266">
        <f>buff!AP201</f>
        <v>0</v>
      </c>
      <c r="Q266">
        <f>buff!AQ201</f>
        <v>0</v>
      </c>
      <c r="R266">
        <f>buff!AR201</f>
        <v>999</v>
      </c>
      <c r="S266">
        <f>buff!AS201</f>
        <v>0</v>
      </c>
      <c r="T266">
        <f>buff!AT201</f>
        <v>0</v>
      </c>
      <c r="U266" t="str">
        <f>buff!AZ201</f>
        <v/>
      </c>
    </row>
    <row r="267" spans="1:21" x14ac:dyDescent="0.15">
      <c r="A267">
        <f>buff!Q202</f>
        <v>20130</v>
      </c>
      <c r="B267" t="str">
        <f>buff!R202</f>
        <v>被动生命小lv10</v>
      </c>
      <c r="C267" t="str">
        <f>buff!S202</f>
        <v>被动生命小lv10</v>
      </c>
      <c r="D267">
        <f>VLOOKUP(buff!T202,对应表!V:W,2,FALSE)</f>
        <v>1</v>
      </c>
      <c r="E267">
        <f>buff!U202</f>
        <v>0</v>
      </c>
      <c r="F267">
        <f>buff!V202</f>
        <v>0</v>
      </c>
      <c r="G267">
        <f>buff!W202</f>
        <v>0</v>
      </c>
      <c r="H267">
        <f>buff!X202</f>
        <v>0</v>
      </c>
      <c r="I267" t="str">
        <f>buff!AI202</f>
        <v/>
      </c>
      <c r="J267">
        <f>buff!AJ202</f>
        <v>0</v>
      </c>
      <c r="K267">
        <f>buff!AK202</f>
        <v>0</v>
      </c>
      <c r="L267">
        <f>buff!AL202</f>
        <v>0</v>
      </c>
      <c r="M267">
        <f>buff!AM202</f>
        <v>0</v>
      </c>
      <c r="N267">
        <f>buff!AN202</f>
        <v>0</v>
      </c>
      <c r="O267">
        <f>buff!AO202</f>
        <v>0</v>
      </c>
      <c r="P267">
        <f>buff!AP202</f>
        <v>0</v>
      </c>
      <c r="Q267">
        <f>buff!AQ202</f>
        <v>0</v>
      </c>
      <c r="R267">
        <f>buff!AR202</f>
        <v>999</v>
      </c>
      <c r="S267">
        <f>buff!AS202</f>
        <v>0</v>
      </c>
      <c r="T267">
        <f>buff!AT202</f>
        <v>0</v>
      </c>
      <c r="U267" t="str">
        <f>buff!AZ202</f>
        <v/>
      </c>
    </row>
    <row r="268" spans="1:21" x14ac:dyDescent="0.15">
      <c r="A268">
        <f>buff!Q203</f>
        <v>20131</v>
      </c>
      <c r="B268" t="str">
        <f>buff!R203</f>
        <v>被动生命小lv11</v>
      </c>
      <c r="C268" t="str">
        <f>buff!S203</f>
        <v>被动生命小lv11</v>
      </c>
      <c r="D268">
        <f>VLOOKUP(buff!T203,对应表!V:W,2,FALSE)</f>
        <v>1</v>
      </c>
      <c r="E268">
        <f>buff!U203</f>
        <v>0</v>
      </c>
      <c r="F268">
        <f>buff!V203</f>
        <v>0</v>
      </c>
      <c r="G268">
        <f>buff!W203</f>
        <v>0</v>
      </c>
      <c r="H268">
        <f>buff!X203</f>
        <v>0</v>
      </c>
      <c r="I268" t="str">
        <f>buff!AI203</f>
        <v/>
      </c>
      <c r="J268">
        <f>buff!AJ203</f>
        <v>0</v>
      </c>
      <c r="K268">
        <f>buff!AK203</f>
        <v>0</v>
      </c>
      <c r="L268">
        <f>buff!AL203</f>
        <v>0</v>
      </c>
      <c r="M268">
        <f>buff!AM203</f>
        <v>0</v>
      </c>
      <c r="N268">
        <f>buff!AN203</f>
        <v>0</v>
      </c>
      <c r="O268">
        <f>buff!AO203</f>
        <v>0</v>
      </c>
      <c r="P268">
        <f>buff!AP203</f>
        <v>0</v>
      </c>
      <c r="Q268">
        <f>buff!AQ203</f>
        <v>0</v>
      </c>
      <c r="R268">
        <f>buff!AR203</f>
        <v>999</v>
      </c>
      <c r="S268">
        <f>buff!AS203</f>
        <v>0</v>
      </c>
      <c r="T268">
        <f>buff!AT203</f>
        <v>0</v>
      </c>
      <c r="U268" t="str">
        <f>buff!AZ203</f>
        <v/>
      </c>
    </row>
    <row r="269" spans="1:21" x14ac:dyDescent="0.15">
      <c r="A269">
        <f>buff!Q204</f>
        <v>20132</v>
      </c>
      <c r="B269" t="str">
        <f>buff!R204</f>
        <v>被动生命小lv12</v>
      </c>
      <c r="C269" t="str">
        <f>buff!S204</f>
        <v>被动生命小lv12</v>
      </c>
      <c r="D269">
        <f>VLOOKUP(buff!T204,对应表!V:W,2,FALSE)</f>
        <v>1</v>
      </c>
      <c r="E269">
        <f>buff!U204</f>
        <v>0</v>
      </c>
      <c r="F269">
        <f>buff!V204</f>
        <v>0</v>
      </c>
      <c r="G269">
        <f>buff!W204</f>
        <v>0</v>
      </c>
      <c r="H269">
        <f>buff!X204</f>
        <v>0</v>
      </c>
      <c r="I269" t="str">
        <f>buff!AI204</f>
        <v/>
      </c>
      <c r="J269">
        <f>buff!AJ204</f>
        <v>0</v>
      </c>
      <c r="K269">
        <f>buff!AK204</f>
        <v>0</v>
      </c>
      <c r="L269">
        <f>buff!AL204</f>
        <v>0</v>
      </c>
      <c r="M269">
        <f>buff!AM204</f>
        <v>0</v>
      </c>
      <c r="N269">
        <f>buff!AN204</f>
        <v>0</v>
      </c>
      <c r="O269">
        <f>buff!AO204</f>
        <v>0</v>
      </c>
      <c r="P269">
        <f>buff!AP204</f>
        <v>0</v>
      </c>
      <c r="Q269">
        <f>buff!AQ204</f>
        <v>0</v>
      </c>
      <c r="R269">
        <f>buff!AR204</f>
        <v>999</v>
      </c>
      <c r="S269">
        <f>buff!AS204</f>
        <v>0</v>
      </c>
      <c r="T269">
        <f>buff!AT204</f>
        <v>0</v>
      </c>
      <c r="U269" t="str">
        <f>buff!AZ204</f>
        <v/>
      </c>
    </row>
    <row r="270" spans="1:21" x14ac:dyDescent="0.15">
      <c r="A270">
        <f>buff!Q205</f>
        <v>20133</v>
      </c>
      <c r="B270" t="str">
        <f>buff!R205</f>
        <v>被动生命小lv13</v>
      </c>
      <c r="C270" t="str">
        <f>buff!S205</f>
        <v>被动生命小lv13</v>
      </c>
      <c r="D270">
        <f>VLOOKUP(buff!T205,对应表!V:W,2,FALSE)</f>
        <v>1</v>
      </c>
      <c r="E270">
        <f>buff!U205</f>
        <v>0</v>
      </c>
      <c r="F270">
        <f>buff!V205</f>
        <v>0</v>
      </c>
      <c r="G270">
        <f>buff!W205</f>
        <v>0</v>
      </c>
      <c r="H270">
        <f>buff!X205</f>
        <v>0</v>
      </c>
      <c r="I270" t="str">
        <f>buff!AI205</f>
        <v/>
      </c>
      <c r="J270">
        <f>buff!AJ205</f>
        <v>0</v>
      </c>
      <c r="K270">
        <f>buff!AK205</f>
        <v>0</v>
      </c>
      <c r="L270">
        <f>buff!AL205</f>
        <v>0</v>
      </c>
      <c r="M270">
        <f>buff!AM205</f>
        <v>0</v>
      </c>
      <c r="N270">
        <f>buff!AN205</f>
        <v>0</v>
      </c>
      <c r="O270">
        <f>buff!AO205</f>
        <v>0</v>
      </c>
      <c r="P270">
        <f>buff!AP205</f>
        <v>0</v>
      </c>
      <c r="Q270">
        <f>buff!AQ205</f>
        <v>0</v>
      </c>
      <c r="R270">
        <f>buff!AR205</f>
        <v>999</v>
      </c>
      <c r="S270">
        <f>buff!AS205</f>
        <v>0</v>
      </c>
      <c r="T270">
        <f>buff!AT205</f>
        <v>0</v>
      </c>
      <c r="U270" t="str">
        <f>buff!AZ205</f>
        <v/>
      </c>
    </row>
    <row r="271" spans="1:21" x14ac:dyDescent="0.15">
      <c r="A271">
        <f>buff!Q206</f>
        <v>20134</v>
      </c>
      <c r="B271" t="str">
        <f>buff!R206</f>
        <v>被动生命小lv14</v>
      </c>
      <c r="C271" t="str">
        <f>buff!S206</f>
        <v>被动生命小lv14</v>
      </c>
      <c r="D271">
        <f>VLOOKUP(buff!T206,对应表!V:W,2,FALSE)</f>
        <v>1</v>
      </c>
      <c r="E271">
        <f>buff!U206</f>
        <v>0</v>
      </c>
      <c r="F271">
        <f>buff!V206</f>
        <v>0</v>
      </c>
      <c r="G271">
        <f>buff!W206</f>
        <v>0</v>
      </c>
      <c r="H271">
        <f>buff!X206</f>
        <v>0</v>
      </c>
      <c r="I271" t="str">
        <f>buff!AI206</f>
        <v/>
      </c>
      <c r="J271">
        <f>buff!AJ206</f>
        <v>0</v>
      </c>
      <c r="K271">
        <f>buff!AK206</f>
        <v>0</v>
      </c>
      <c r="L271">
        <f>buff!AL206</f>
        <v>0</v>
      </c>
      <c r="M271">
        <f>buff!AM206</f>
        <v>0</v>
      </c>
      <c r="N271">
        <f>buff!AN206</f>
        <v>0</v>
      </c>
      <c r="O271">
        <f>buff!AO206</f>
        <v>0</v>
      </c>
      <c r="P271">
        <f>buff!AP206</f>
        <v>0</v>
      </c>
      <c r="Q271">
        <f>buff!AQ206</f>
        <v>0</v>
      </c>
      <c r="R271">
        <f>buff!AR206</f>
        <v>999</v>
      </c>
      <c r="S271">
        <f>buff!AS206</f>
        <v>0</v>
      </c>
      <c r="T271">
        <f>buff!AT206</f>
        <v>0</v>
      </c>
      <c r="U271" t="str">
        <f>buff!AZ206</f>
        <v/>
      </c>
    </row>
    <row r="272" spans="1:21" x14ac:dyDescent="0.15">
      <c r="A272">
        <f>buff!Q207</f>
        <v>20135</v>
      </c>
      <c r="B272" t="str">
        <f>buff!R207</f>
        <v>被动生命小lv15</v>
      </c>
      <c r="C272" t="str">
        <f>buff!S207</f>
        <v>被动生命小lv15</v>
      </c>
      <c r="D272">
        <f>VLOOKUP(buff!T207,对应表!V:W,2,FALSE)</f>
        <v>1</v>
      </c>
      <c r="E272">
        <f>buff!U207</f>
        <v>0</v>
      </c>
      <c r="F272">
        <f>buff!V207</f>
        <v>0</v>
      </c>
      <c r="G272">
        <f>buff!W207</f>
        <v>0</v>
      </c>
      <c r="H272">
        <f>buff!X207</f>
        <v>0</v>
      </c>
      <c r="I272" t="str">
        <f>buff!AI207</f>
        <v/>
      </c>
      <c r="J272">
        <f>buff!AJ207</f>
        <v>0</v>
      </c>
      <c r="K272">
        <f>buff!AK207</f>
        <v>0</v>
      </c>
      <c r="L272">
        <f>buff!AL207</f>
        <v>0</v>
      </c>
      <c r="M272">
        <f>buff!AM207</f>
        <v>0</v>
      </c>
      <c r="N272">
        <f>buff!AN207</f>
        <v>0</v>
      </c>
      <c r="O272">
        <f>buff!AO207</f>
        <v>0</v>
      </c>
      <c r="P272">
        <f>buff!AP207</f>
        <v>0</v>
      </c>
      <c r="Q272">
        <f>buff!AQ207</f>
        <v>0</v>
      </c>
      <c r="R272">
        <f>buff!AR207</f>
        <v>999</v>
      </c>
      <c r="S272">
        <f>buff!AS207</f>
        <v>0</v>
      </c>
      <c r="T272">
        <f>buff!AT207</f>
        <v>0</v>
      </c>
      <c r="U272" t="str">
        <f>buff!AZ207</f>
        <v/>
      </c>
    </row>
    <row r="273" spans="1:21" x14ac:dyDescent="0.15">
      <c r="A273">
        <f>buff!Q208</f>
        <v>20136</v>
      </c>
      <c r="B273" t="str">
        <f>buff!R208</f>
        <v>被动生命小lv16</v>
      </c>
      <c r="C273" t="str">
        <f>buff!S208</f>
        <v>被动生命小lv16</v>
      </c>
      <c r="D273">
        <f>VLOOKUP(buff!T208,对应表!V:W,2,FALSE)</f>
        <v>1</v>
      </c>
      <c r="E273">
        <f>buff!U208</f>
        <v>0</v>
      </c>
      <c r="F273">
        <f>buff!V208</f>
        <v>0</v>
      </c>
      <c r="G273">
        <f>buff!W208</f>
        <v>0</v>
      </c>
      <c r="H273">
        <f>buff!X208</f>
        <v>0</v>
      </c>
      <c r="I273" t="str">
        <f>buff!AI208</f>
        <v/>
      </c>
      <c r="J273">
        <f>buff!AJ208</f>
        <v>0</v>
      </c>
      <c r="K273">
        <f>buff!AK208</f>
        <v>0</v>
      </c>
      <c r="L273">
        <f>buff!AL208</f>
        <v>0</v>
      </c>
      <c r="M273">
        <f>buff!AM208</f>
        <v>0</v>
      </c>
      <c r="N273">
        <f>buff!AN208</f>
        <v>0</v>
      </c>
      <c r="O273">
        <f>buff!AO208</f>
        <v>0</v>
      </c>
      <c r="P273">
        <f>buff!AP208</f>
        <v>0</v>
      </c>
      <c r="Q273">
        <f>buff!AQ208</f>
        <v>0</v>
      </c>
      <c r="R273">
        <f>buff!AR208</f>
        <v>999</v>
      </c>
      <c r="S273">
        <f>buff!AS208</f>
        <v>0</v>
      </c>
      <c r="T273">
        <f>buff!AT208</f>
        <v>0</v>
      </c>
      <c r="U273" t="str">
        <f>buff!AZ208</f>
        <v/>
      </c>
    </row>
    <row r="274" spans="1:21" x14ac:dyDescent="0.15">
      <c r="A274">
        <f>buff!Q209</f>
        <v>20137</v>
      </c>
      <c r="B274" t="str">
        <f>buff!R209</f>
        <v>被动生命小lv17</v>
      </c>
      <c r="C274" t="str">
        <f>buff!S209</f>
        <v>被动生命小lv17</v>
      </c>
      <c r="D274">
        <f>VLOOKUP(buff!T209,对应表!V:W,2,FALSE)</f>
        <v>1</v>
      </c>
      <c r="E274">
        <f>buff!U209</f>
        <v>0</v>
      </c>
      <c r="F274">
        <f>buff!V209</f>
        <v>0</v>
      </c>
      <c r="G274">
        <f>buff!W209</f>
        <v>0</v>
      </c>
      <c r="H274">
        <f>buff!X209</f>
        <v>0</v>
      </c>
      <c r="I274" t="str">
        <f>buff!AI209</f>
        <v/>
      </c>
      <c r="J274">
        <f>buff!AJ209</f>
        <v>0</v>
      </c>
      <c r="K274">
        <f>buff!AK209</f>
        <v>0</v>
      </c>
      <c r="L274">
        <f>buff!AL209</f>
        <v>0</v>
      </c>
      <c r="M274">
        <f>buff!AM209</f>
        <v>0</v>
      </c>
      <c r="N274">
        <f>buff!AN209</f>
        <v>0</v>
      </c>
      <c r="O274">
        <f>buff!AO209</f>
        <v>0</v>
      </c>
      <c r="P274">
        <f>buff!AP209</f>
        <v>0</v>
      </c>
      <c r="Q274">
        <f>buff!AQ209</f>
        <v>0</v>
      </c>
      <c r="R274">
        <f>buff!AR209</f>
        <v>999</v>
      </c>
      <c r="S274">
        <f>buff!AS209</f>
        <v>0</v>
      </c>
      <c r="T274">
        <f>buff!AT209</f>
        <v>0</v>
      </c>
      <c r="U274" t="str">
        <f>buff!AZ209</f>
        <v/>
      </c>
    </row>
    <row r="275" spans="1:21" x14ac:dyDescent="0.15">
      <c r="A275">
        <f>buff!Q210</f>
        <v>20138</v>
      </c>
      <c r="B275" t="str">
        <f>buff!R210</f>
        <v>被动生命小lv18</v>
      </c>
      <c r="C275" t="str">
        <f>buff!S210</f>
        <v>被动生命小lv18</v>
      </c>
      <c r="D275">
        <f>VLOOKUP(buff!T210,对应表!V:W,2,FALSE)</f>
        <v>1</v>
      </c>
      <c r="E275">
        <f>buff!U210</f>
        <v>0</v>
      </c>
      <c r="F275">
        <f>buff!V210</f>
        <v>0</v>
      </c>
      <c r="G275">
        <f>buff!W210</f>
        <v>0</v>
      </c>
      <c r="H275">
        <f>buff!X210</f>
        <v>0</v>
      </c>
      <c r="I275" t="str">
        <f>buff!AI210</f>
        <v/>
      </c>
      <c r="J275">
        <f>buff!AJ210</f>
        <v>0</v>
      </c>
      <c r="K275">
        <f>buff!AK210</f>
        <v>0</v>
      </c>
      <c r="L275">
        <f>buff!AL210</f>
        <v>0</v>
      </c>
      <c r="M275">
        <f>buff!AM210</f>
        <v>0</v>
      </c>
      <c r="N275">
        <f>buff!AN210</f>
        <v>0</v>
      </c>
      <c r="O275">
        <f>buff!AO210</f>
        <v>0</v>
      </c>
      <c r="P275">
        <f>buff!AP210</f>
        <v>0</v>
      </c>
      <c r="Q275">
        <f>buff!AQ210</f>
        <v>0</v>
      </c>
      <c r="R275">
        <f>buff!AR210</f>
        <v>999</v>
      </c>
      <c r="S275">
        <f>buff!AS210</f>
        <v>0</v>
      </c>
      <c r="T275">
        <f>buff!AT210</f>
        <v>0</v>
      </c>
      <c r="U275" t="str">
        <f>buff!AZ210</f>
        <v/>
      </c>
    </row>
    <row r="276" spans="1:21" x14ac:dyDescent="0.15">
      <c r="A276">
        <f>buff!Q211</f>
        <v>20139</v>
      </c>
      <c r="B276" t="str">
        <f>buff!R211</f>
        <v>被动生命小lv19</v>
      </c>
      <c r="C276" t="str">
        <f>buff!S211</f>
        <v>被动生命小lv19</v>
      </c>
      <c r="D276">
        <f>VLOOKUP(buff!T211,对应表!V:W,2,FALSE)</f>
        <v>1</v>
      </c>
      <c r="E276">
        <f>buff!U211</f>
        <v>0</v>
      </c>
      <c r="F276">
        <f>buff!V211</f>
        <v>0</v>
      </c>
      <c r="G276">
        <f>buff!W211</f>
        <v>0</v>
      </c>
      <c r="H276">
        <f>buff!X211</f>
        <v>0</v>
      </c>
      <c r="I276" t="str">
        <f>buff!AI211</f>
        <v/>
      </c>
      <c r="J276">
        <f>buff!AJ211</f>
        <v>0</v>
      </c>
      <c r="K276">
        <f>buff!AK211</f>
        <v>0</v>
      </c>
      <c r="L276">
        <f>buff!AL211</f>
        <v>0</v>
      </c>
      <c r="M276">
        <f>buff!AM211</f>
        <v>0</v>
      </c>
      <c r="N276">
        <f>buff!AN211</f>
        <v>0</v>
      </c>
      <c r="O276">
        <f>buff!AO211</f>
        <v>0</v>
      </c>
      <c r="P276">
        <f>buff!AP211</f>
        <v>0</v>
      </c>
      <c r="Q276">
        <f>buff!AQ211</f>
        <v>0</v>
      </c>
      <c r="R276">
        <f>buff!AR211</f>
        <v>999</v>
      </c>
      <c r="S276">
        <f>buff!AS211</f>
        <v>0</v>
      </c>
      <c r="T276">
        <f>buff!AT211</f>
        <v>0</v>
      </c>
      <c r="U276" t="str">
        <f>buff!AZ211</f>
        <v/>
      </c>
    </row>
    <row r="277" spans="1:21" x14ac:dyDescent="0.15">
      <c r="A277">
        <f>buff!Q212</f>
        <v>20140</v>
      </c>
      <c r="B277" t="str">
        <f>buff!R212</f>
        <v>被动生命小lv20</v>
      </c>
      <c r="C277" t="str">
        <f>buff!S212</f>
        <v>被动生命小lv20</v>
      </c>
      <c r="D277">
        <f>VLOOKUP(buff!T212,对应表!V:W,2,FALSE)</f>
        <v>1</v>
      </c>
      <c r="E277">
        <f>buff!U212</f>
        <v>0</v>
      </c>
      <c r="F277">
        <f>buff!V212</f>
        <v>0</v>
      </c>
      <c r="G277">
        <f>buff!W212</f>
        <v>0</v>
      </c>
      <c r="H277">
        <f>buff!X212</f>
        <v>0</v>
      </c>
      <c r="I277" t="str">
        <f>buff!AI212</f>
        <v/>
      </c>
      <c r="J277">
        <f>buff!AJ212</f>
        <v>0</v>
      </c>
      <c r="K277">
        <f>buff!AK212</f>
        <v>0</v>
      </c>
      <c r="L277">
        <f>buff!AL212</f>
        <v>0</v>
      </c>
      <c r="M277">
        <f>buff!AM212</f>
        <v>0</v>
      </c>
      <c r="N277">
        <f>buff!AN212</f>
        <v>0</v>
      </c>
      <c r="O277">
        <f>buff!AO212</f>
        <v>0</v>
      </c>
      <c r="P277">
        <f>buff!AP212</f>
        <v>0</v>
      </c>
      <c r="Q277">
        <f>buff!AQ212</f>
        <v>0</v>
      </c>
      <c r="R277">
        <f>buff!AR212</f>
        <v>999</v>
      </c>
      <c r="S277">
        <f>buff!AS212</f>
        <v>0</v>
      </c>
      <c r="T277">
        <f>buff!AT212</f>
        <v>0</v>
      </c>
      <c r="U277" t="str">
        <f>buff!AZ212</f>
        <v/>
      </c>
    </row>
    <row r="278" spans="1:21" x14ac:dyDescent="0.15">
      <c r="A278">
        <f>buff!Q213</f>
        <v>20141</v>
      </c>
      <c r="B278" t="str">
        <f>buff!R213</f>
        <v>被动生命中lv1</v>
      </c>
      <c r="C278" t="str">
        <f>buff!S213</f>
        <v>被动生命中lv1</v>
      </c>
      <c r="D278">
        <f>VLOOKUP(buff!T213,对应表!V:W,2,FALSE)</f>
        <v>1</v>
      </c>
      <c r="E278">
        <f>buff!U213</f>
        <v>0</v>
      </c>
      <c r="F278">
        <f>buff!V213</f>
        <v>0</v>
      </c>
      <c r="G278">
        <f>buff!W213</f>
        <v>0</v>
      </c>
      <c r="H278">
        <f>buff!X213</f>
        <v>0</v>
      </c>
      <c r="I278" t="str">
        <f>buff!AI213</f>
        <v/>
      </c>
      <c r="J278">
        <f>buff!AJ213</f>
        <v>0</v>
      </c>
      <c r="K278">
        <f>buff!AK213</f>
        <v>0</v>
      </c>
      <c r="L278">
        <f>buff!AL213</f>
        <v>0</v>
      </c>
      <c r="M278">
        <f>buff!AM213</f>
        <v>0</v>
      </c>
      <c r="N278">
        <f>buff!AN213</f>
        <v>0</v>
      </c>
      <c r="O278">
        <f>buff!AO213</f>
        <v>0</v>
      </c>
      <c r="P278">
        <f>buff!AP213</f>
        <v>0</v>
      </c>
      <c r="Q278">
        <f>buff!AQ213</f>
        <v>0</v>
      </c>
      <c r="R278">
        <f>buff!AR213</f>
        <v>999</v>
      </c>
      <c r="S278">
        <f>buff!AS213</f>
        <v>0</v>
      </c>
      <c r="T278">
        <f>buff!AT213</f>
        <v>0</v>
      </c>
      <c r="U278" t="str">
        <f>buff!AZ213</f>
        <v/>
      </c>
    </row>
    <row r="279" spans="1:21" x14ac:dyDescent="0.15">
      <c r="A279">
        <f>buff!Q214</f>
        <v>20142</v>
      </c>
      <c r="B279" t="str">
        <f>buff!R214</f>
        <v>被动生命中lv2</v>
      </c>
      <c r="C279" t="str">
        <f>buff!S214</f>
        <v>被动生命中lv2</v>
      </c>
      <c r="D279">
        <f>VLOOKUP(buff!T214,对应表!V:W,2,FALSE)</f>
        <v>1</v>
      </c>
      <c r="E279">
        <f>buff!U214</f>
        <v>0</v>
      </c>
      <c r="F279">
        <f>buff!V214</f>
        <v>0</v>
      </c>
      <c r="G279">
        <f>buff!W214</f>
        <v>0</v>
      </c>
      <c r="H279">
        <f>buff!X214</f>
        <v>0</v>
      </c>
      <c r="I279" t="str">
        <f>buff!AI214</f>
        <v/>
      </c>
      <c r="J279">
        <f>buff!AJ214</f>
        <v>0</v>
      </c>
      <c r="K279">
        <f>buff!AK214</f>
        <v>0</v>
      </c>
      <c r="L279">
        <f>buff!AL214</f>
        <v>0</v>
      </c>
      <c r="M279">
        <f>buff!AM214</f>
        <v>0</v>
      </c>
      <c r="N279">
        <f>buff!AN214</f>
        <v>0</v>
      </c>
      <c r="O279">
        <f>buff!AO214</f>
        <v>0</v>
      </c>
      <c r="P279">
        <f>buff!AP214</f>
        <v>0</v>
      </c>
      <c r="Q279">
        <f>buff!AQ214</f>
        <v>0</v>
      </c>
      <c r="R279">
        <f>buff!AR214</f>
        <v>999</v>
      </c>
      <c r="S279">
        <f>buff!AS214</f>
        <v>0</v>
      </c>
      <c r="T279">
        <f>buff!AT214</f>
        <v>0</v>
      </c>
      <c r="U279" t="str">
        <f>buff!AZ214</f>
        <v/>
      </c>
    </row>
    <row r="280" spans="1:21" x14ac:dyDescent="0.15">
      <c r="A280">
        <f>buff!Q215</f>
        <v>20143</v>
      </c>
      <c r="B280" t="str">
        <f>buff!R215</f>
        <v>被动生命中lv3</v>
      </c>
      <c r="C280" t="str">
        <f>buff!S215</f>
        <v>被动生命中lv3</v>
      </c>
      <c r="D280">
        <f>VLOOKUP(buff!T215,对应表!V:W,2,FALSE)</f>
        <v>1</v>
      </c>
      <c r="E280">
        <f>buff!U215</f>
        <v>0</v>
      </c>
      <c r="F280">
        <f>buff!V215</f>
        <v>0</v>
      </c>
      <c r="G280">
        <f>buff!W215</f>
        <v>0</v>
      </c>
      <c r="H280">
        <f>buff!X215</f>
        <v>0</v>
      </c>
      <c r="I280" t="str">
        <f>buff!AI215</f>
        <v/>
      </c>
      <c r="J280">
        <f>buff!AJ215</f>
        <v>0</v>
      </c>
      <c r="K280">
        <f>buff!AK215</f>
        <v>0</v>
      </c>
      <c r="L280">
        <f>buff!AL215</f>
        <v>0</v>
      </c>
      <c r="M280">
        <f>buff!AM215</f>
        <v>0</v>
      </c>
      <c r="N280">
        <f>buff!AN215</f>
        <v>0</v>
      </c>
      <c r="O280">
        <f>buff!AO215</f>
        <v>0</v>
      </c>
      <c r="P280">
        <f>buff!AP215</f>
        <v>0</v>
      </c>
      <c r="Q280">
        <f>buff!AQ215</f>
        <v>0</v>
      </c>
      <c r="R280">
        <f>buff!AR215</f>
        <v>999</v>
      </c>
      <c r="S280">
        <f>buff!AS215</f>
        <v>0</v>
      </c>
      <c r="T280">
        <f>buff!AT215</f>
        <v>0</v>
      </c>
      <c r="U280" t="str">
        <f>buff!AZ215</f>
        <v/>
      </c>
    </row>
    <row r="281" spans="1:21" x14ac:dyDescent="0.15">
      <c r="A281">
        <f>buff!Q216</f>
        <v>20144</v>
      </c>
      <c r="B281" t="str">
        <f>buff!R216</f>
        <v>被动生命中lv4</v>
      </c>
      <c r="C281" t="str">
        <f>buff!S216</f>
        <v>被动生命中lv4</v>
      </c>
      <c r="D281">
        <f>VLOOKUP(buff!T216,对应表!V:W,2,FALSE)</f>
        <v>1</v>
      </c>
      <c r="E281">
        <f>buff!U216</f>
        <v>0</v>
      </c>
      <c r="F281">
        <f>buff!V216</f>
        <v>0</v>
      </c>
      <c r="G281">
        <f>buff!W216</f>
        <v>0</v>
      </c>
      <c r="H281">
        <f>buff!X216</f>
        <v>0</v>
      </c>
      <c r="I281" t="str">
        <f>buff!AI216</f>
        <v/>
      </c>
      <c r="J281">
        <f>buff!AJ216</f>
        <v>0</v>
      </c>
      <c r="K281">
        <f>buff!AK216</f>
        <v>0</v>
      </c>
      <c r="L281">
        <f>buff!AL216</f>
        <v>0</v>
      </c>
      <c r="M281">
        <f>buff!AM216</f>
        <v>0</v>
      </c>
      <c r="N281">
        <f>buff!AN216</f>
        <v>0</v>
      </c>
      <c r="O281">
        <f>buff!AO216</f>
        <v>0</v>
      </c>
      <c r="P281">
        <f>buff!AP216</f>
        <v>0</v>
      </c>
      <c r="Q281">
        <f>buff!AQ216</f>
        <v>0</v>
      </c>
      <c r="R281">
        <f>buff!AR216</f>
        <v>999</v>
      </c>
      <c r="S281">
        <f>buff!AS216</f>
        <v>0</v>
      </c>
      <c r="T281">
        <f>buff!AT216</f>
        <v>0</v>
      </c>
      <c r="U281" t="str">
        <f>buff!AZ216</f>
        <v/>
      </c>
    </row>
    <row r="282" spans="1:21" x14ac:dyDescent="0.15">
      <c r="A282">
        <f>buff!Q217</f>
        <v>20145</v>
      </c>
      <c r="B282" t="str">
        <f>buff!R217</f>
        <v>被动生命中lv5</v>
      </c>
      <c r="C282" t="str">
        <f>buff!S217</f>
        <v>被动生命中lv5</v>
      </c>
      <c r="D282">
        <f>VLOOKUP(buff!T217,对应表!V:W,2,FALSE)</f>
        <v>1</v>
      </c>
      <c r="E282">
        <f>buff!U217</f>
        <v>0</v>
      </c>
      <c r="F282">
        <f>buff!V217</f>
        <v>0</v>
      </c>
      <c r="G282">
        <f>buff!W217</f>
        <v>0</v>
      </c>
      <c r="H282">
        <f>buff!X217</f>
        <v>0</v>
      </c>
      <c r="I282" t="str">
        <f>buff!AI217</f>
        <v/>
      </c>
      <c r="J282">
        <f>buff!AJ217</f>
        <v>0</v>
      </c>
      <c r="K282">
        <f>buff!AK217</f>
        <v>0</v>
      </c>
      <c r="L282">
        <f>buff!AL217</f>
        <v>0</v>
      </c>
      <c r="M282">
        <f>buff!AM217</f>
        <v>0</v>
      </c>
      <c r="N282">
        <f>buff!AN217</f>
        <v>0</v>
      </c>
      <c r="O282">
        <f>buff!AO217</f>
        <v>0</v>
      </c>
      <c r="P282">
        <f>buff!AP217</f>
        <v>0</v>
      </c>
      <c r="Q282">
        <f>buff!AQ217</f>
        <v>0</v>
      </c>
      <c r="R282">
        <f>buff!AR217</f>
        <v>999</v>
      </c>
      <c r="S282">
        <f>buff!AS217</f>
        <v>0</v>
      </c>
      <c r="T282">
        <f>buff!AT217</f>
        <v>0</v>
      </c>
      <c r="U282" t="str">
        <f>buff!AZ217</f>
        <v/>
      </c>
    </row>
    <row r="283" spans="1:21" x14ac:dyDescent="0.15">
      <c r="A283">
        <f>buff!Q218</f>
        <v>20146</v>
      </c>
      <c r="B283" t="str">
        <f>buff!R218</f>
        <v>被动生命中lv6</v>
      </c>
      <c r="C283" t="str">
        <f>buff!S218</f>
        <v>被动生命中lv6</v>
      </c>
      <c r="D283">
        <f>VLOOKUP(buff!T218,对应表!V:W,2,FALSE)</f>
        <v>1</v>
      </c>
      <c r="E283">
        <f>buff!U218</f>
        <v>0</v>
      </c>
      <c r="F283">
        <f>buff!V218</f>
        <v>0</v>
      </c>
      <c r="G283">
        <f>buff!W218</f>
        <v>0</v>
      </c>
      <c r="H283">
        <f>buff!X218</f>
        <v>0</v>
      </c>
      <c r="I283" t="str">
        <f>buff!AI218</f>
        <v/>
      </c>
      <c r="J283">
        <f>buff!AJ218</f>
        <v>0</v>
      </c>
      <c r="K283">
        <f>buff!AK218</f>
        <v>0</v>
      </c>
      <c r="L283">
        <f>buff!AL218</f>
        <v>0</v>
      </c>
      <c r="M283">
        <f>buff!AM218</f>
        <v>0</v>
      </c>
      <c r="N283">
        <f>buff!AN218</f>
        <v>0</v>
      </c>
      <c r="O283">
        <f>buff!AO218</f>
        <v>0</v>
      </c>
      <c r="P283">
        <f>buff!AP218</f>
        <v>0</v>
      </c>
      <c r="Q283">
        <f>buff!AQ218</f>
        <v>0</v>
      </c>
      <c r="R283">
        <f>buff!AR218</f>
        <v>999</v>
      </c>
      <c r="S283">
        <f>buff!AS218</f>
        <v>0</v>
      </c>
      <c r="T283">
        <f>buff!AT218</f>
        <v>0</v>
      </c>
      <c r="U283" t="str">
        <f>buff!AZ218</f>
        <v/>
      </c>
    </row>
    <row r="284" spans="1:21" x14ac:dyDescent="0.15">
      <c r="A284">
        <f>buff!Q219</f>
        <v>20147</v>
      </c>
      <c r="B284" t="str">
        <f>buff!R219</f>
        <v>被动生命中lv7</v>
      </c>
      <c r="C284" t="str">
        <f>buff!S219</f>
        <v>被动生命中lv7</v>
      </c>
      <c r="D284">
        <f>VLOOKUP(buff!T219,对应表!V:W,2,FALSE)</f>
        <v>1</v>
      </c>
      <c r="E284">
        <f>buff!U219</f>
        <v>0</v>
      </c>
      <c r="F284">
        <f>buff!V219</f>
        <v>0</v>
      </c>
      <c r="G284">
        <f>buff!W219</f>
        <v>0</v>
      </c>
      <c r="H284">
        <f>buff!X219</f>
        <v>0</v>
      </c>
      <c r="I284" t="str">
        <f>buff!AI219</f>
        <v/>
      </c>
      <c r="J284">
        <f>buff!AJ219</f>
        <v>0</v>
      </c>
      <c r="K284">
        <f>buff!AK219</f>
        <v>0</v>
      </c>
      <c r="L284">
        <f>buff!AL219</f>
        <v>0</v>
      </c>
      <c r="M284">
        <f>buff!AM219</f>
        <v>0</v>
      </c>
      <c r="N284">
        <f>buff!AN219</f>
        <v>0</v>
      </c>
      <c r="O284">
        <f>buff!AO219</f>
        <v>0</v>
      </c>
      <c r="P284">
        <f>buff!AP219</f>
        <v>0</v>
      </c>
      <c r="Q284">
        <f>buff!AQ219</f>
        <v>0</v>
      </c>
      <c r="R284">
        <f>buff!AR219</f>
        <v>999</v>
      </c>
      <c r="S284">
        <f>buff!AS219</f>
        <v>0</v>
      </c>
      <c r="T284">
        <f>buff!AT219</f>
        <v>0</v>
      </c>
      <c r="U284" t="str">
        <f>buff!AZ219</f>
        <v/>
      </c>
    </row>
    <row r="285" spans="1:21" x14ac:dyDescent="0.15">
      <c r="A285">
        <f>buff!Q220</f>
        <v>20148</v>
      </c>
      <c r="B285" t="str">
        <f>buff!R220</f>
        <v>被动生命中lv8</v>
      </c>
      <c r="C285" t="str">
        <f>buff!S220</f>
        <v>被动生命中lv8</v>
      </c>
      <c r="D285">
        <f>VLOOKUP(buff!T220,对应表!V:W,2,FALSE)</f>
        <v>1</v>
      </c>
      <c r="E285">
        <f>buff!U220</f>
        <v>0</v>
      </c>
      <c r="F285">
        <f>buff!V220</f>
        <v>0</v>
      </c>
      <c r="G285">
        <f>buff!W220</f>
        <v>0</v>
      </c>
      <c r="H285">
        <f>buff!X220</f>
        <v>0</v>
      </c>
      <c r="I285" t="str">
        <f>buff!AI220</f>
        <v/>
      </c>
      <c r="J285">
        <f>buff!AJ220</f>
        <v>0</v>
      </c>
      <c r="K285">
        <f>buff!AK220</f>
        <v>0</v>
      </c>
      <c r="L285">
        <f>buff!AL220</f>
        <v>0</v>
      </c>
      <c r="M285">
        <f>buff!AM220</f>
        <v>0</v>
      </c>
      <c r="N285">
        <f>buff!AN220</f>
        <v>0</v>
      </c>
      <c r="O285">
        <f>buff!AO220</f>
        <v>0</v>
      </c>
      <c r="P285">
        <f>buff!AP220</f>
        <v>0</v>
      </c>
      <c r="Q285">
        <f>buff!AQ220</f>
        <v>0</v>
      </c>
      <c r="R285">
        <f>buff!AR220</f>
        <v>999</v>
      </c>
      <c r="S285">
        <f>buff!AS220</f>
        <v>0</v>
      </c>
      <c r="T285">
        <f>buff!AT220</f>
        <v>0</v>
      </c>
      <c r="U285" t="str">
        <f>buff!AZ220</f>
        <v/>
      </c>
    </row>
    <row r="286" spans="1:21" x14ac:dyDescent="0.15">
      <c r="A286">
        <f>buff!Q221</f>
        <v>20149</v>
      </c>
      <c r="B286" t="str">
        <f>buff!R221</f>
        <v>被动生命中lv9</v>
      </c>
      <c r="C286" t="str">
        <f>buff!S221</f>
        <v>被动生命中lv9</v>
      </c>
      <c r="D286">
        <f>VLOOKUP(buff!T221,对应表!V:W,2,FALSE)</f>
        <v>1</v>
      </c>
      <c r="E286">
        <f>buff!U221</f>
        <v>0</v>
      </c>
      <c r="F286">
        <f>buff!V221</f>
        <v>0</v>
      </c>
      <c r="G286">
        <f>buff!W221</f>
        <v>0</v>
      </c>
      <c r="H286">
        <f>buff!X221</f>
        <v>0</v>
      </c>
      <c r="I286" t="str">
        <f>buff!AI221</f>
        <v/>
      </c>
      <c r="J286">
        <f>buff!AJ221</f>
        <v>0</v>
      </c>
      <c r="K286">
        <f>buff!AK221</f>
        <v>0</v>
      </c>
      <c r="L286">
        <f>buff!AL221</f>
        <v>0</v>
      </c>
      <c r="M286">
        <f>buff!AM221</f>
        <v>0</v>
      </c>
      <c r="N286">
        <f>buff!AN221</f>
        <v>0</v>
      </c>
      <c r="O286">
        <f>buff!AO221</f>
        <v>0</v>
      </c>
      <c r="P286">
        <f>buff!AP221</f>
        <v>0</v>
      </c>
      <c r="Q286">
        <f>buff!AQ221</f>
        <v>0</v>
      </c>
      <c r="R286">
        <f>buff!AR221</f>
        <v>999</v>
      </c>
      <c r="S286">
        <f>buff!AS221</f>
        <v>0</v>
      </c>
      <c r="T286">
        <f>buff!AT221</f>
        <v>0</v>
      </c>
      <c r="U286" t="str">
        <f>buff!AZ221</f>
        <v/>
      </c>
    </row>
    <row r="287" spans="1:21" x14ac:dyDescent="0.15">
      <c r="A287">
        <f>buff!Q222</f>
        <v>20150</v>
      </c>
      <c r="B287" t="str">
        <f>buff!R222</f>
        <v>被动生命中lv10</v>
      </c>
      <c r="C287" t="str">
        <f>buff!S222</f>
        <v>被动生命中lv10</v>
      </c>
      <c r="D287">
        <f>VLOOKUP(buff!T222,对应表!V:W,2,FALSE)</f>
        <v>1</v>
      </c>
      <c r="E287">
        <f>buff!U222</f>
        <v>0</v>
      </c>
      <c r="F287">
        <f>buff!V222</f>
        <v>0</v>
      </c>
      <c r="G287">
        <f>buff!W222</f>
        <v>0</v>
      </c>
      <c r="H287">
        <f>buff!X222</f>
        <v>0</v>
      </c>
      <c r="I287" t="str">
        <f>buff!AI222</f>
        <v/>
      </c>
      <c r="J287">
        <f>buff!AJ222</f>
        <v>0</v>
      </c>
      <c r="K287">
        <f>buff!AK222</f>
        <v>0</v>
      </c>
      <c r="L287">
        <f>buff!AL222</f>
        <v>0</v>
      </c>
      <c r="M287">
        <f>buff!AM222</f>
        <v>0</v>
      </c>
      <c r="N287">
        <f>buff!AN222</f>
        <v>0</v>
      </c>
      <c r="O287">
        <f>buff!AO222</f>
        <v>0</v>
      </c>
      <c r="P287">
        <f>buff!AP222</f>
        <v>0</v>
      </c>
      <c r="Q287">
        <f>buff!AQ222</f>
        <v>0</v>
      </c>
      <c r="R287">
        <f>buff!AR222</f>
        <v>999</v>
      </c>
      <c r="S287">
        <f>buff!AS222</f>
        <v>0</v>
      </c>
      <c r="T287">
        <f>buff!AT222</f>
        <v>0</v>
      </c>
      <c r="U287" t="str">
        <f>buff!AZ222</f>
        <v/>
      </c>
    </row>
    <row r="288" spans="1:21" x14ac:dyDescent="0.15">
      <c r="A288">
        <f>buff!Q223</f>
        <v>20151</v>
      </c>
      <c r="B288" t="str">
        <f>buff!R223</f>
        <v>被动生命中lv11</v>
      </c>
      <c r="C288" t="str">
        <f>buff!S223</f>
        <v>被动生命中lv11</v>
      </c>
      <c r="D288">
        <f>VLOOKUP(buff!T223,对应表!V:W,2,FALSE)</f>
        <v>1</v>
      </c>
      <c r="E288">
        <f>buff!U223</f>
        <v>0</v>
      </c>
      <c r="F288">
        <f>buff!V223</f>
        <v>0</v>
      </c>
      <c r="G288">
        <f>buff!W223</f>
        <v>0</v>
      </c>
      <c r="H288">
        <f>buff!X223</f>
        <v>0</v>
      </c>
      <c r="I288" t="str">
        <f>buff!AI223</f>
        <v/>
      </c>
      <c r="J288">
        <f>buff!AJ223</f>
        <v>0</v>
      </c>
      <c r="K288">
        <f>buff!AK223</f>
        <v>0</v>
      </c>
      <c r="L288">
        <f>buff!AL223</f>
        <v>0</v>
      </c>
      <c r="M288">
        <f>buff!AM223</f>
        <v>0</v>
      </c>
      <c r="N288">
        <f>buff!AN223</f>
        <v>0</v>
      </c>
      <c r="O288">
        <f>buff!AO223</f>
        <v>0</v>
      </c>
      <c r="P288">
        <f>buff!AP223</f>
        <v>0</v>
      </c>
      <c r="Q288">
        <f>buff!AQ223</f>
        <v>0</v>
      </c>
      <c r="R288">
        <f>buff!AR223</f>
        <v>999</v>
      </c>
      <c r="S288">
        <f>buff!AS223</f>
        <v>0</v>
      </c>
      <c r="T288">
        <f>buff!AT223</f>
        <v>0</v>
      </c>
      <c r="U288" t="str">
        <f>buff!AZ223</f>
        <v/>
      </c>
    </row>
    <row r="289" spans="1:21" x14ac:dyDescent="0.15">
      <c r="A289">
        <f>buff!Q224</f>
        <v>20152</v>
      </c>
      <c r="B289" t="str">
        <f>buff!R224</f>
        <v>被动生命中lv12</v>
      </c>
      <c r="C289" t="str">
        <f>buff!S224</f>
        <v>被动生命中lv12</v>
      </c>
      <c r="D289">
        <f>VLOOKUP(buff!T224,对应表!V:W,2,FALSE)</f>
        <v>1</v>
      </c>
      <c r="E289">
        <f>buff!U224</f>
        <v>0</v>
      </c>
      <c r="F289">
        <f>buff!V224</f>
        <v>0</v>
      </c>
      <c r="G289">
        <f>buff!W224</f>
        <v>0</v>
      </c>
      <c r="H289">
        <f>buff!X224</f>
        <v>0</v>
      </c>
      <c r="I289" t="str">
        <f>buff!AI224</f>
        <v/>
      </c>
      <c r="J289">
        <f>buff!AJ224</f>
        <v>0</v>
      </c>
      <c r="K289">
        <f>buff!AK224</f>
        <v>0</v>
      </c>
      <c r="L289">
        <f>buff!AL224</f>
        <v>0</v>
      </c>
      <c r="M289">
        <f>buff!AM224</f>
        <v>0</v>
      </c>
      <c r="N289">
        <f>buff!AN224</f>
        <v>0</v>
      </c>
      <c r="O289">
        <f>buff!AO224</f>
        <v>0</v>
      </c>
      <c r="P289">
        <f>buff!AP224</f>
        <v>0</v>
      </c>
      <c r="Q289">
        <f>buff!AQ224</f>
        <v>0</v>
      </c>
      <c r="R289">
        <f>buff!AR224</f>
        <v>999</v>
      </c>
      <c r="S289">
        <f>buff!AS224</f>
        <v>0</v>
      </c>
      <c r="T289">
        <f>buff!AT224</f>
        <v>0</v>
      </c>
      <c r="U289" t="str">
        <f>buff!AZ224</f>
        <v/>
      </c>
    </row>
    <row r="290" spans="1:21" x14ac:dyDescent="0.15">
      <c r="A290">
        <f>buff!Q225</f>
        <v>20153</v>
      </c>
      <c r="B290" t="str">
        <f>buff!R225</f>
        <v>被动生命中lv13</v>
      </c>
      <c r="C290" t="str">
        <f>buff!S225</f>
        <v>被动生命中lv13</v>
      </c>
      <c r="D290">
        <f>VLOOKUP(buff!T225,对应表!V:W,2,FALSE)</f>
        <v>1</v>
      </c>
      <c r="E290">
        <f>buff!U225</f>
        <v>0</v>
      </c>
      <c r="F290">
        <f>buff!V225</f>
        <v>0</v>
      </c>
      <c r="G290">
        <f>buff!W225</f>
        <v>0</v>
      </c>
      <c r="H290">
        <f>buff!X225</f>
        <v>0</v>
      </c>
      <c r="I290" t="str">
        <f>buff!AI225</f>
        <v/>
      </c>
      <c r="J290">
        <f>buff!AJ225</f>
        <v>0</v>
      </c>
      <c r="K290">
        <f>buff!AK225</f>
        <v>0</v>
      </c>
      <c r="L290">
        <f>buff!AL225</f>
        <v>0</v>
      </c>
      <c r="M290">
        <f>buff!AM225</f>
        <v>0</v>
      </c>
      <c r="N290">
        <f>buff!AN225</f>
        <v>0</v>
      </c>
      <c r="O290">
        <f>buff!AO225</f>
        <v>0</v>
      </c>
      <c r="P290">
        <f>buff!AP225</f>
        <v>0</v>
      </c>
      <c r="Q290">
        <f>buff!AQ225</f>
        <v>0</v>
      </c>
      <c r="R290">
        <f>buff!AR225</f>
        <v>999</v>
      </c>
      <c r="S290">
        <f>buff!AS225</f>
        <v>0</v>
      </c>
      <c r="T290">
        <f>buff!AT225</f>
        <v>0</v>
      </c>
      <c r="U290" t="str">
        <f>buff!AZ225</f>
        <v/>
      </c>
    </row>
    <row r="291" spans="1:21" x14ac:dyDescent="0.15">
      <c r="A291">
        <f>buff!Q226</f>
        <v>20154</v>
      </c>
      <c r="B291" t="str">
        <f>buff!R226</f>
        <v>被动生命中lv14</v>
      </c>
      <c r="C291" t="str">
        <f>buff!S226</f>
        <v>被动生命中lv14</v>
      </c>
      <c r="D291">
        <f>VLOOKUP(buff!T226,对应表!V:W,2,FALSE)</f>
        <v>1</v>
      </c>
      <c r="E291">
        <f>buff!U226</f>
        <v>0</v>
      </c>
      <c r="F291">
        <f>buff!V226</f>
        <v>0</v>
      </c>
      <c r="G291">
        <f>buff!W226</f>
        <v>0</v>
      </c>
      <c r="H291">
        <f>buff!X226</f>
        <v>0</v>
      </c>
      <c r="I291" t="str">
        <f>buff!AI226</f>
        <v/>
      </c>
      <c r="J291">
        <f>buff!AJ226</f>
        <v>0</v>
      </c>
      <c r="K291">
        <f>buff!AK226</f>
        <v>0</v>
      </c>
      <c r="L291">
        <f>buff!AL226</f>
        <v>0</v>
      </c>
      <c r="M291">
        <f>buff!AM226</f>
        <v>0</v>
      </c>
      <c r="N291">
        <f>buff!AN226</f>
        <v>0</v>
      </c>
      <c r="O291">
        <f>buff!AO226</f>
        <v>0</v>
      </c>
      <c r="P291">
        <f>buff!AP226</f>
        <v>0</v>
      </c>
      <c r="Q291">
        <f>buff!AQ226</f>
        <v>0</v>
      </c>
      <c r="R291">
        <f>buff!AR226</f>
        <v>999</v>
      </c>
      <c r="S291">
        <f>buff!AS226</f>
        <v>0</v>
      </c>
      <c r="T291">
        <f>buff!AT226</f>
        <v>0</v>
      </c>
      <c r="U291" t="str">
        <f>buff!AZ226</f>
        <v/>
      </c>
    </row>
    <row r="292" spans="1:21" x14ac:dyDescent="0.15">
      <c r="A292">
        <f>buff!Q227</f>
        <v>20155</v>
      </c>
      <c r="B292" t="str">
        <f>buff!R227</f>
        <v>被动生命中lv15</v>
      </c>
      <c r="C292" t="str">
        <f>buff!S227</f>
        <v>被动生命中lv15</v>
      </c>
      <c r="D292">
        <f>VLOOKUP(buff!T227,对应表!V:W,2,FALSE)</f>
        <v>1</v>
      </c>
      <c r="E292">
        <f>buff!U227</f>
        <v>0</v>
      </c>
      <c r="F292">
        <f>buff!V227</f>
        <v>0</v>
      </c>
      <c r="G292">
        <f>buff!W227</f>
        <v>0</v>
      </c>
      <c r="H292">
        <f>buff!X227</f>
        <v>0</v>
      </c>
      <c r="I292" t="str">
        <f>buff!AI227</f>
        <v/>
      </c>
      <c r="J292">
        <f>buff!AJ227</f>
        <v>0</v>
      </c>
      <c r="K292">
        <f>buff!AK227</f>
        <v>0</v>
      </c>
      <c r="L292">
        <f>buff!AL227</f>
        <v>0</v>
      </c>
      <c r="M292">
        <f>buff!AM227</f>
        <v>0</v>
      </c>
      <c r="N292">
        <f>buff!AN227</f>
        <v>0</v>
      </c>
      <c r="O292">
        <f>buff!AO227</f>
        <v>0</v>
      </c>
      <c r="P292">
        <f>buff!AP227</f>
        <v>0</v>
      </c>
      <c r="Q292">
        <f>buff!AQ227</f>
        <v>0</v>
      </c>
      <c r="R292">
        <f>buff!AR227</f>
        <v>999</v>
      </c>
      <c r="S292">
        <f>buff!AS227</f>
        <v>0</v>
      </c>
      <c r="T292">
        <f>buff!AT227</f>
        <v>0</v>
      </c>
      <c r="U292" t="str">
        <f>buff!AZ227</f>
        <v/>
      </c>
    </row>
    <row r="293" spans="1:21" x14ac:dyDescent="0.15">
      <c r="A293">
        <f>buff!Q228</f>
        <v>20156</v>
      </c>
      <c r="B293" t="str">
        <f>buff!R228</f>
        <v>被动生命中lv16</v>
      </c>
      <c r="C293" t="str">
        <f>buff!S228</f>
        <v>被动生命中lv16</v>
      </c>
      <c r="D293">
        <f>VLOOKUP(buff!T228,对应表!V:W,2,FALSE)</f>
        <v>1</v>
      </c>
      <c r="E293">
        <f>buff!U228</f>
        <v>0</v>
      </c>
      <c r="F293">
        <f>buff!V228</f>
        <v>0</v>
      </c>
      <c r="G293">
        <f>buff!W228</f>
        <v>0</v>
      </c>
      <c r="H293">
        <f>buff!X228</f>
        <v>0</v>
      </c>
      <c r="I293" t="str">
        <f>buff!AI228</f>
        <v/>
      </c>
      <c r="J293">
        <f>buff!AJ228</f>
        <v>0</v>
      </c>
      <c r="K293">
        <f>buff!AK228</f>
        <v>0</v>
      </c>
      <c r="L293">
        <f>buff!AL228</f>
        <v>0</v>
      </c>
      <c r="M293">
        <f>buff!AM228</f>
        <v>0</v>
      </c>
      <c r="N293">
        <f>buff!AN228</f>
        <v>0</v>
      </c>
      <c r="O293">
        <f>buff!AO228</f>
        <v>0</v>
      </c>
      <c r="P293">
        <f>buff!AP228</f>
        <v>0</v>
      </c>
      <c r="Q293">
        <f>buff!AQ228</f>
        <v>0</v>
      </c>
      <c r="R293">
        <f>buff!AR228</f>
        <v>999</v>
      </c>
      <c r="S293">
        <f>buff!AS228</f>
        <v>0</v>
      </c>
      <c r="T293">
        <f>buff!AT228</f>
        <v>0</v>
      </c>
      <c r="U293" t="str">
        <f>buff!AZ228</f>
        <v/>
      </c>
    </row>
    <row r="294" spans="1:21" x14ac:dyDescent="0.15">
      <c r="A294">
        <f>buff!Q229</f>
        <v>20157</v>
      </c>
      <c r="B294" t="str">
        <f>buff!R229</f>
        <v>被动生命中lv17</v>
      </c>
      <c r="C294" t="str">
        <f>buff!S229</f>
        <v>被动生命中lv17</v>
      </c>
      <c r="D294">
        <f>VLOOKUP(buff!T229,对应表!V:W,2,FALSE)</f>
        <v>1</v>
      </c>
      <c r="E294">
        <f>buff!U229</f>
        <v>0</v>
      </c>
      <c r="F294">
        <f>buff!V229</f>
        <v>0</v>
      </c>
      <c r="G294">
        <f>buff!W229</f>
        <v>0</v>
      </c>
      <c r="H294">
        <f>buff!X229</f>
        <v>0</v>
      </c>
      <c r="I294" t="str">
        <f>buff!AI229</f>
        <v/>
      </c>
      <c r="J294">
        <f>buff!AJ229</f>
        <v>0</v>
      </c>
      <c r="K294">
        <f>buff!AK229</f>
        <v>0</v>
      </c>
      <c r="L294">
        <f>buff!AL229</f>
        <v>0</v>
      </c>
      <c r="M294">
        <f>buff!AM229</f>
        <v>0</v>
      </c>
      <c r="N294">
        <f>buff!AN229</f>
        <v>0</v>
      </c>
      <c r="O294">
        <f>buff!AO229</f>
        <v>0</v>
      </c>
      <c r="P294">
        <f>buff!AP229</f>
        <v>0</v>
      </c>
      <c r="Q294">
        <f>buff!AQ229</f>
        <v>0</v>
      </c>
      <c r="R294">
        <f>buff!AR229</f>
        <v>999</v>
      </c>
      <c r="S294">
        <f>buff!AS229</f>
        <v>0</v>
      </c>
      <c r="T294">
        <f>buff!AT229</f>
        <v>0</v>
      </c>
      <c r="U294" t="str">
        <f>buff!AZ229</f>
        <v/>
      </c>
    </row>
    <row r="295" spans="1:21" x14ac:dyDescent="0.15">
      <c r="A295">
        <f>buff!Q230</f>
        <v>20158</v>
      </c>
      <c r="B295" t="str">
        <f>buff!R230</f>
        <v>被动生命中lv18</v>
      </c>
      <c r="C295" t="str">
        <f>buff!S230</f>
        <v>被动生命中lv18</v>
      </c>
      <c r="D295">
        <f>VLOOKUP(buff!T230,对应表!V:W,2,FALSE)</f>
        <v>1</v>
      </c>
      <c r="E295">
        <f>buff!U230</f>
        <v>0</v>
      </c>
      <c r="F295">
        <f>buff!V230</f>
        <v>0</v>
      </c>
      <c r="G295">
        <f>buff!W230</f>
        <v>0</v>
      </c>
      <c r="H295">
        <f>buff!X230</f>
        <v>0</v>
      </c>
      <c r="I295" t="str">
        <f>buff!AI230</f>
        <v/>
      </c>
      <c r="J295">
        <f>buff!AJ230</f>
        <v>0</v>
      </c>
      <c r="K295">
        <f>buff!AK230</f>
        <v>0</v>
      </c>
      <c r="L295">
        <f>buff!AL230</f>
        <v>0</v>
      </c>
      <c r="M295">
        <f>buff!AM230</f>
        <v>0</v>
      </c>
      <c r="N295">
        <f>buff!AN230</f>
        <v>0</v>
      </c>
      <c r="O295">
        <f>buff!AO230</f>
        <v>0</v>
      </c>
      <c r="P295">
        <f>buff!AP230</f>
        <v>0</v>
      </c>
      <c r="Q295">
        <f>buff!AQ230</f>
        <v>0</v>
      </c>
      <c r="R295">
        <f>buff!AR230</f>
        <v>999</v>
      </c>
      <c r="S295">
        <f>buff!AS230</f>
        <v>0</v>
      </c>
      <c r="T295">
        <f>buff!AT230</f>
        <v>0</v>
      </c>
      <c r="U295" t="str">
        <f>buff!AZ230</f>
        <v/>
      </c>
    </row>
    <row r="296" spans="1:21" x14ac:dyDescent="0.15">
      <c r="A296">
        <f>buff!Q231</f>
        <v>20159</v>
      </c>
      <c r="B296" t="str">
        <f>buff!R231</f>
        <v>被动生命中lv19</v>
      </c>
      <c r="C296" t="str">
        <f>buff!S231</f>
        <v>被动生命中lv19</v>
      </c>
      <c r="D296">
        <f>VLOOKUP(buff!T231,对应表!V:W,2,FALSE)</f>
        <v>1</v>
      </c>
      <c r="E296">
        <f>buff!U231</f>
        <v>0</v>
      </c>
      <c r="F296">
        <f>buff!V231</f>
        <v>0</v>
      </c>
      <c r="G296">
        <f>buff!W231</f>
        <v>0</v>
      </c>
      <c r="H296">
        <f>buff!X231</f>
        <v>0</v>
      </c>
      <c r="I296" t="str">
        <f>buff!AI231</f>
        <v/>
      </c>
      <c r="J296">
        <f>buff!AJ231</f>
        <v>0</v>
      </c>
      <c r="K296">
        <f>buff!AK231</f>
        <v>0</v>
      </c>
      <c r="L296">
        <f>buff!AL231</f>
        <v>0</v>
      </c>
      <c r="M296">
        <f>buff!AM231</f>
        <v>0</v>
      </c>
      <c r="N296">
        <f>buff!AN231</f>
        <v>0</v>
      </c>
      <c r="O296">
        <f>buff!AO231</f>
        <v>0</v>
      </c>
      <c r="P296">
        <f>buff!AP231</f>
        <v>0</v>
      </c>
      <c r="Q296">
        <f>buff!AQ231</f>
        <v>0</v>
      </c>
      <c r="R296">
        <f>buff!AR231</f>
        <v>999</v>
      </c>
      <c r="S296">
        <f>buff!AS231</f>
        <v>0</v>
      </c>
      <c r="T296">
        <f>buff!AT231</f>
        <v>0</v>
      </c>
      <c r="U296" t="str">
        <f>buff!AZ231</f>
        <v/>
      </c>
    </row>
    <row r="297" spans="1:21" x14ac:dyDescent="0.15">
      <c r="A297">
        <f>buff!Q232</f>
        <v>20160</v>
      </c>
      <c r="B297" t="str">
        <f>buff!R232</f>
        <v>被动生命中lv20</v>
      </c>
      <c r="C297" t="str">
        <f>buff!S232</f>
        <v>被动生命中lv20</v>
      </c>
      <c r="D297">
        <f>VLOOKUP(buff!T232,对应表!V:W,2,FALSE)</f>
        <v>1</v>
      </c>
      <c r="E297">
        <f>buff!U232</f>
        <v>0</v>
      </c>
      <c r="F297">
        <f>buff!V232</f>
        <v>0</v>
      </c>
      <c r="G297">
        <f>buff!W232</f>
        <v>0</v>
      </c>
      <c r="H297">
        <f>buff!X232</f>
        <v>0</v>
      </c>
      <c r="I297" t="str">
        <f>buff!AI232</f>
        <v/>
      </c>
      <c r="J297">
        <f>buff!AJ232</f>
        <v>0</v>
      </c>
      <c r="K297">
        <f>buff!AK232</f>
        <v>0</v>
      </c>
      <c r="L297">
        <f>buff!AL232</f>
        <v>0</v>
      </c>
      <c r="M297">
        <f>buff!AM232</f>
        <v>0</v>
      </c>
      <c r="N297">
        <f>buff!AN232</f>
        <v>0</v>
      </c>
      <c r="O297">
        <f>buff!AO232</f>
        <v>0</v>
      </c>
      <c r="P297">
        <f>buff!AP232</f>
        <v>0</v>
      </c>
      <c r="Q297">
        <f>buff!AQ232</f>
        <v>0</v>
      </c>
      <c r="R297">
        <f>buff!AR232</f>
        <v>999</v>
      </c>
      <c r="S297">
        <f>buff!AS232</f>
        <v>0</v>
      </c>
      <c r="T297">
        <f>buff!AT232</f>
        <v>0</v>
      </c>
      <c r="U297" t="str">
        <f>buff!AZ232</f>
        <v/>
      </c>
    </row>
    <row r="298" spans="1:21" x14ac:dyDescent="0.15">
      <c r="A298">
        <f>buff!Q233</f>
        <v>20161</v>
      </c>
      <c r="B298" t="str">
        <f>buff!R233</f>
        <v>被动生命大lv1</v>
      </c>
      <c r="C298" t="str">
        <f>buff!S233</f>
        <v>被动生命大lv1</v>
      </c>
      <c r="D298">
        <f>VLOOKUP(buff!T233,对应表!V:W,2,FALSE)</f>
        <v>1</v>
      </c>
      <c r="E298">
        <f>buff!U233</f>
        <v>0</v>
      </c>
      <c r="F298">
        <f>buff!V233</f>
        <v>0</v>
      </c>
      <c r="G298">
        <f>buff!W233</f>
        <v>0</v>
      </c>
      <c r="H298">
        <f>buff!X233</f>
        <v>0</v>
      </c>
      <c r="I298" t="str">
        <f>buff!AI233</f>
        <v/>
      </c>
      <c r="J298">
        <f>buff!AJ233</f>
        <v>0</v>
      </c>
      <c r="K298">
        <f>buff!AK233</f>
        <v>0</v>
      </c>
      <c r="L298">
        <f>buff!AL233</f>
        <v>0</v>
      </c>
      <c r="M298">
        <f>buff!AM233</f>
        <v>0</v>
      </c>
      <c r="N298">
        <f>buff!AN233</f>
        <v>0</v>
      </c>
      <c r="O298">
        <f>buff!AO233</f>
        <v>0</v>
      </c>
      <c r="P298">
        <f>buff!AP233</f>
        <v>0</v>
      </c>
      <c r="Q298">
        <f>buff!AQ233</f>
        <v>0</v>
      </c>
      <c r="R298">
        <f>buff!AR233</f>
        <v>999</v>
      </c>
      <c r="S298">
        <f>buff!AS233</f>
        <v>0</v>
      </c>
      <c r="T298">
        <f>buff!AT233</f>
        <v>0</v>
      </c>
      <c r="U298" t="str">
        <f>buff!AZ233</f>
        <v/>
      </c>
    </row>
    <row r="299" spans="1:21" x14ac:dyDescent="0.15">
      <c r="A299">
        <f>buff!Q234</f>
        <v>20162</v>
      </c>
      <c r="B299" t="str">
        <f>buff!R234</f>
        <v>被动生命大lv2</v>
      </c>
      <c r="C299" t="str">
        <f>buff!S234</f>
        <v>被动生命大lv2</v>
      </c>
      <c r="D299">
        <f>VLOOKUP(buff!T234,对应表!V:W,2,FALSE)</f>
        <v>1</v>
      </c>
      <c r="E299">
        <f>buff!U234</f>
        <v>0</v>
      </c>
      <c r="F299">
        <f>buff!V234</f>
        <v>0</v>
      </c>
      <c r="G299">
        <f>buff!W234</f>
        <v>0</v>
      </c>
      <c r="H299">
        <f>buff!X234</f>
        <v>0</v>
      </c>
      <c r="I299" t="str">
        <f>buff!AI234</f>
        <v/>
      </c>
      <c r="J299">
        <f>buff!AJ234</f>
        <v>0</v>
      </c>
      <c r="K299">
        <f>buff!AK234</f>
        <v>0</v>
      </c>
      <c r="L299">
        <f>buff!AL234</f>
        <v>0</v>
      </c>
      <c r="M299">
        <f>buff!AM234</f>
        <v>0</v>
      </c>
      <c r="N299">
        <f>buff!AN234</f>
        <v>0</v>
      </c>
      <c r="O299">
        <f>buff!AO234</f>
        <v>0</v>
      </c>
      <c r="P299">
        <f>buff!AP234</f>
        <v>0</v>
      </c>
      <c r="Q299">
        <f>buff!AQ234</f>
        <v>0</v>
      </c>
      <c r="R299">
        <f>buff!AR234</f>
        <v>999</v>
      </c>
      <c r="S299">
        <f>buff!AS234</f>
        <v>0</v>
      </c>
      <c r="T299">
        <f>buff!AT234</f>
        <v>0</v>
      </c>
      <c r="U299" t="str">
        <f>buff!AZ234</f>
        <v/>
      </c>
    </row>
    <row r="300" spans="1:21" x14ac:dyDescent="0.15">
      <c r="A300">
        <f>buff!Q235</f>
        <v>20163</v>
      </c>
      <c r="B300" t="str">
        <f>buff!R235</f>
        <v>被动生命大lv3</v>
      </c>
      <c r="C300" t="str">
        <f>buff!S235</f>
        <v>被动生命大lv3</v>
      </c>
      <c r="D300">
        <f>VLOOKUP(buff!T235,对应表!V:W,2,FALSE)</f>
        <v>1</v>
      </c>
      <c r="E300">
        <f>buff!U235</f>
        <v>0</v>
      </c>
      <c r="F300">
        <f>buff!V235</f>
        <v>0</v>
      </c>
      <c r="G300">
        <f>buff!W235</f>
        <v>0</v>
      </c>
      <c r="H300">
        <f>buff!X235</f>
        <v>0</v>
      </c>
      <c r="I300" t="str">
        <f>buff!AI235</f>
        <v/>
      </c>
      <c r="J300">
        <f>buff!AJ235</f>
        <v>0</v>
      </c>
      <c r="K300">
        <f>buff!AK235</f>
        <v>0</v>
      </c>
      <c r="L300">
        <f>buff!AL235</f>
        <v>0</v>
      </c>
      <c r="M300">
        <f>buff!AM235</f>
        <v>0</v>
      </c>
      <c r="N300">
        <f>buff!AN235</f>
        <v>0</v>
      </c>
      <c r="O300">
        <f>buff!AO235</f>
        <v>0</v>
      </c>
      <c r="P300">
        <f>buff!AP235</f>
        <v>0</v>
      </c>
      <c r="Q300">
        <f>buff!AQ235</f>
        <v>0</v>
      </c>
      <c r="R300">
        <f>buff!AR235</f>
        <v>999</v>
      </c>
      <c r="S300">
        <f>buff!AS235</f>
        <v>0</v>
      </c>
      <c r="T300">
        <f>buff!AT235</f>
        <v>0</v>
      </c>
      <c r="U300" t="str">
        <f>buff!AZ235</f>
        <v/>
      </c>
    </row>
    <row r="301" spans="1:21" x14ac:dyDescent="0.15">
      <c r="A301">
        <f>buff!Q236</f>
        <v>20164</v>
      </c>
      <c r="B301" t="str">
        <f>buff!R236</f>
        <v>被动生命大lv4</v>
      </c>
      <c r="C301" t="str">
        <f>buff!S236</f>
        <v>被动生命大lv4</v>
      </c>
      <c r="D301">
        <f>VLOOKUP(buff!T236,对应表!V:W,2,FALSE)</f>
        <v>1</v>
      </c>
      <c r="E301">
        <f>buff!U236</f>
        <v>0</v>
      </c>
      <c r="F301">
        <f>buff!V236</f>
        <v>0</v>
      </c>
      <c r="G301">
        <f>buff!W236</f>
        <v>0</v>
      </c>
      <c r="H301">
        <f>buff!X236</f>
        <v>0</v>
      </c>
      <c r="I301" t="str">
        <f>buff!AI236</f>
        <v/>
      </c>
      <c r="J301">
        <f>buff!AJ236</f>
        <v>0</v>
      </c>
      <c r="K301">
        <f>buff!AK236</f>
        <v>0</v>
      </c>
      <c r="L301">
        <f>buff!AL236</f>
        <v>0</v>
      </c>
      <c r="M301">
        <f>buff!AM236</f>
        <v>0</v>
      </c>
      <c r="N301">
        <f>buff!AN236</f>
        <v>0</v>
      </c>
      <c r="O301">
        <f>buff!AO236</f>
        <v>0</v>
      </c>
      <c r="P301">
        <f>buff!AP236</f>
        <v>0</v>
      </c>
      <c r="Q301">
        <f>buff!AQ236</f>
        <v>0</v>
      </c>
      <c r="R301">
        <f>buff!AR236</f>
        <v>999</v>
      </c>
      <c r="S301">
        <f>buff!AS236</f>
        <v>0</v>
      </c>
      <c r="T301">
        <f>buff!AT236</f>
        <v>0</v>
      </c>
      <c r="U301" t="str">
        <f>buff!AZ236</f>
        <v/>
      </c>
    </row>
    <row r="302" spans="1:21" x14ac:dyDescent="0.15">
      <c r="A302">
        <f>buff!Q237</f>
        <v>20165</v>
      </c>
      <c r="B302" t="str">
        <f>buff!R237</f>
        <v>被动生命大lv5</v>
      </c>
      <c r="C302" t="str">
        <f>buff!S237</f>
        <v>被动生命大lv5</v>
      </c>
      <c r="D302">
        <f>VLOOKUP(buff!T237,对应表!V:W,2,FALSE)</f>
        <v>1</v>
      </c>
      <c r="E302">
        <f>buff!U237</f>
        <v>0</v>
      </c>
      <c r="F302">
        <f>buff!V237</f>
        <v>0</v>
      </c>
      <c r="G302">
        <f>buff!W237</f>
        <v>0</v>
      </c>
      <c r="H302">
        <f>buff!X237</f>
        <v>0</v>
      </c>
      <c r="I302" t="str">
        <f>buff!AI237</f>
        <v/>
      </c>
      <c r="J302">
        <f>buff!AJ237</f>
        <v>0</v>
      </c>
      <c r="K302">
        <f>buff!AK237</f>
        <v>0</v>
      </c>
      <c r="L302">
        <f>buff!AL237</f>
        <v>0</v>
      </c>
      <c r="M302">
        <f>buff!AM237</f>
        <v>0</v>
      </c>
      <c r="N302">
        <f>buff!AN237</f>
        <v>0</v>
      </c>
      <c r="O302">
        <f>buff!AO237</f>
        <v>0</v>
      </c>
      <c r="P302">
        <f>buff!AP237</f>
        <v>0</v>
      </c>
      <c r="Q302">
        <f>buff!AQ237</f>
        <v>0</v>
      </c>
      <c r="R302">
        <f>buff!AR237</f>
        <v>999</v>
      </c>
      <c r="S302">
        <f>buff!AS237</f>
        <v>0</v>
      </c>
      <c r="T302">
        <f>buff!AT237</f>
        <v>0</v>
      </c>
      <c r="U302" t="str">
        <f>buff!AZ237</f>
        <v/>
      </c>
    </row>
    <row r="303" spans="1:21" x14ac:dyDescent="0.15">
      <c r="A303">
        <f>buff!Q238</f>
        <v>20166</v>
      </c>
      <c r="B303" t="str">
        <f>buff!R238</f>
        <v>被动生命大lv6</v>
      </c>
      <c r="C303" t="str">
        <f>buff!S238</f>
        <v>被动生命大lv6</v>
      </c>
      <c r="D303">
        <f>VLOOKUP(buff!T238,对应表!V:W,2,FALSE)</f>
        <v>1</v>
      </c>
      <c r="E303">
        <f>buff!U238</f>
        <v>0</v>
      </c>
      <c r="F303">
        <f>buff!V238</f>
        <v>0</v>
      </c>
      <c r="G303">
        <f>buff!W238</f>
        <v>0</v>
      </c>
      <c r="H303">
        <f>buff!X238</f>
        <v>0</v>
      </c>
      <c r="I303" t="str">
        <f>buff!AI238</f>
        <v/>
      </c>
      <c r="J303">
        <f>buff!AJ238</f>
        <v>0</v>
      </c>
      <c r="K303">
        <f>buff!AK238</f>
        <v>0</v>
      </c>
      <c r="L303">
        <f>buff!AL238</f>
        <v>0</v>
      </c>
      <c r="M303">
        <f>buff!AM238</f>
        <v>0</v>
      </c>
      <c r="N303">
        <f>buff!AN238</f>
        <v>0</v>
      </c>
      <c r="O303">
        <f>buff!AO238</f>
        <v>0</v>
      </c>
      <c r="P303">
        <f>buff!AP238</f>
        <v>0</v>
      </c>
      <c r="Q303">
        <f>buff!AQ238</f>
        <v>0</v>
      </c>
      <c r="R303">
        <f>buff!AR238</f>
        <v>999</v>
      </c>
      <c r="S303">
        <f>buff!AS238</f>
        <v>0</v>
      </c>
      <c r="T303">
        <f>buff!AT238</f>
        <v>0</v>
      </c>
      <c r="U303" t="str">
        <f>buff!AZ238</f>
        <v/>
      </c>
    </row>
    <row r="304" spans="1:21" x14ac:dyDescent="0.15">
      <c r="A304">
        <f>buff!Q239</f>
        <v>20167</v>
      </c>
      <c r="B304" t="str">
        <f>buff!R239</f>
        <v>被动生命大lv7</v>
      </c>
      <c r="C304" t="str">
        <f>buff!S239</f>
        <v>被动生命大lv7</v>
      </c>
      <c r="D304">
        <f>VLOOKUP(buff!T239,对应表!V:W,2,FALSE)</f>
        <v>1</v>
      </c>
      <c r="E304">
        <f>buff!U239</f>
        <v>0</v>
      </c>
      <c r="F304">
        <f>buff!V239</f>
        <v>0</v>
      </c>
      <c r="G304">
        <f>buff!W239</f>
        <v>0</v>
      </c>
      <c r="H304">
        <f>buff!X239</f>
        <v>0</v>
      </c>
      <c r="I304" t="str">
        <f>buff!AI239</f>
        <v/>
      </c>
      <c r="J304">
        <f>buff!AJ239</f>
        <v>0</v>
      </c>
      <c r="K304">
        <f>buff!AK239</f>
        <v>0</v>
      </c>
      <c r="L304">
        <f>buff!AL239</f>
        <v>0</v>
      </c>
      <c r="M304">
        <f>buff!AM239</f>
        <v>0</v>
      </c>
      <c r="N304">
        <f>buff!AN239</f>
        <v>0</v>
      </c>
      <c r="O304">
        <f>buff!AO239</f>
        <v>0</v>
      </c>
      <c r="P304">
        <f>buff!AP239</f>
        <v>0</v>
      </c>
      <c r="Q304">
        <f>buff!AQ239</f>
        <v>0</v>
      </c>
      <c r="R304">
        <f>buff!AR239</f>
        <v>999</v>
      </c>
      <c r="S304">
        <f>buff!AS239</f>
        <v>0</v>
      </c>
      <c r="T304">
        <f>buff!AT239</f>
        <v>0</v>
      </c>
      <c r="U304" t="str">
        <f>buff!AZ239</f>
        <v/>
      </c>
    </row>
    <row r="305" spans="1:21" x14ac:dyDescent="0.15">
      <c r="A305">
        <f>buff!Q240</f>
        <v>20168</v>
      </c>
      <c r="B305" t="str">
        <f>buff!R240</f>
        <v>被动生命大lv8</v>
      </c>
      <c r="C305" t="str">
        <f>buff!S240</f>
        <v>被动生命大lv8</v>
      </c>
      <c r="D305">
        <f>VLOOKUP(buff!T240,对应表!V:W,2,FALSE)</f>
        <v>1</v>
      </c>
      <c r="E305">
        <f>buff!U240</f>
        <v>0</v>
      </c>
      <c r="F305">
        <f>buff!V240</f>
        <v>0</v>
      </c>
      <c r="G305">
        <f>buff!W240</f>
        <v>0</v>
      </c>
      <c r="H305">
        <f>buff!X240</f>
        <v>0</v>
      </c>
      <c r="I305" t="str">
        <f>buff!AI240</f>
        <v/>
      </c>
      <c r="J305">
        <f>buff!AJ240</f>
        <v>0</v>
      </c>
      <c r="K305">
        <f>buff!AK240</f>
        <v>0</v>
      </c>
      <c r="L305">
        <f>buff!AL240</f>
        <v>0</v>
      </c>
      <c r="M305">
        <f>buff!AM240</f>
        <v>0</v>
      </c>
      <c r="N305">
        <f>buff!AN240</f>
        <v>0</v>
      </c>
      <c r="O305">
        <f>buff!AO240</f>
        <v>0</v>
      </c>
      <c r="P305">
        <f>buff!AP240</f>
        <v>0</v>
      </c>
      <c r="Q305">
        <f>buff!AQ240</f>
        <v>0</v>
      </c>
      <c r="R305">
        <f>buff!AR240</f>
        <v>999</v>
      </c>
      <c r="S305">
        <f>buff!AS240</f>
        <v>0</v>
      </c>
      <c r="T305">
        <f>buff!AT240</f>
        <v>0</v>
      </c>
      <c r="U305" t="str">
        <f>buff!AZ240</f>
        <v/>
      </c>
    </row>
    <row r="306" spans="1:21" x14ac:dyDescent="0.15">
      <c r="A306">
        <f>buff!Q241</f>
        <v>20169</v>
      </c>
      <c r="B306" t="str">
        <f>buff!R241</f>
        <v>被动生命大lv9</v>
      </c>
      <c r="C306" t="str">
        <f>buff!S241</f>
        <v>被动生命大lv9</v>
      </c>
      <c r="D306">
        <f>VLOOKUP(buff!T241,对应表!V:W,2,FALSE)</f>
        <v>1</v>
      </c>
      <c r="E306">
        <f>buff!U241</f>
        <v>0</v>
      </c>
      <c r="F306">
        <f>buff!V241</f>
        <v>0</v>
      </c>
      <c r="G306">
        <f>buff!W241</f>
        <v>0</v>
      </c>
      <c r="H306">
        <f>buff!X241</f>
        <v>0</v>
      </c>
      <c r="I306" t="str">
        <f>buff!AI241</f>
        <v/>
      </c>
      <c r="J306">
        <f>buff!AJ241</f>
        <v>0</v>
      </c>
      <c r="K306">
        <f>buff!AK241</f>
        <v>0</v>
      </c>
      <c r="L306">
        <f>buff!AL241</f>
        <v>0</v>
      </c>
      <c r="M306">
        <f>buff!AM241</f>
        <v>0</v>
      </c>
      <c r="N306">
        <f>buff!AN241</f>
        <v>0</v>
      </c>
      <c r="O306">
        <f>buff!AO241</f>
        <v>0</v>
      </c>
      <c r="P306">
        <f>buff!AP241</f>
        <v>0</v>
      </c>
      <c r="Q306">
        <f>buff!AQ241</f>
        <v>0</v>
      </c>
      <c r="R306">
        <f>buff!AR241</f>
        <v>999</v>
      </c>
      <c r="S306">
        <f>buff!AS241</f>
        <v>0</v>
      </c>
      <c r="T306">
        <f>buff!AT241</f>
        <v>0</v>
      </c>
      <c r="U306" t="str">
        <f>buff!AZ241</f>
        <v/>
      </c>
    </row>
    <row r="307" spans="1:21" x14ac:dyDescent="0.15">
      <c r="A307">
        <f>buff!Q242</f>
        <v>20170</v>
      </c>
      <c r="B307" t="str">
        <f>buff!R242</f>
        <v>被动生命大lv10</v>
      </c>
      <c r="C307" t="str">
        <f>buff!S242</f>
        <v>被动生命大lv10</v>
      </c>
      <c r="D307">
        <f>VLOOKUP(buff!T242,对应表!V:W,2,FALSE)</f>
        <v>1</v>
      </c>
      <c r="E307">
        <f>buff!U242</f>
        <v>0</v>
      </c>
      <c r="F307">
        <f>buff!V242</f>
        <v>0</v>
      </c>
      <c r="G307">
        <f>buff!W242</f>
        <v>0</v>
      </c>
      <c r="H307">
        <f>buff!X242</f>
        <v>0</v>
      </c>
      <c r="I307" t="str">
        <f>buff!AI242</f>
        <v/>
      </c>
      <c r="J307">
        <f>buff!AJ242</f>
        <v>0</v>
      </c>
      <c r="K307">
        <f>buff!AK242</f>
        <v>0</v>
      </c>
      <c r="L307">
        <f>buff!AL242</f>
        <v>0</v>
      </c>
      <c r="M307">
        <f>buff!AM242</f>
        <v>0</v>
      </c>
      <c r="N307">
        <f>buff!AN242</f>
        <v>0</v>
      </c>
      <c r="O307">
        <f>buff!AO242</f>
        <v>0</v>
      </c>
      <c r="P307">
        <f>buff!AP242</f>
        <v>0</v>
      </c>
      <c r="Q307">
        <f>buff!AQ242</f>
        <v>0</v>
      </c>
      <c r="R307">
        <f>buff!AR242</f>
        <v>999</v>
      </c>
      <c r="S307">
        <f>buff!AS242</f>
        <v>0</v>
      </c>
      <c r="T307">
        <f>buff!AT242</f>
        <v>0</v>
      </c>
      <c r="U307" t="str">
        <f>buff!AZ242</f>
        <v/>
      </c>
    </row>
    <row r="308" spans="1:21" x14ac:dyDescent="0.15">
      <c r="A308">
        <f>buff!Q243</f>
        <v>20171</v>
      </c>
      <c r="B308" t="str">
        <f>buff!R243</f>
        <v>被动生命大lv11</v>
      </c>
      <c r="C308" t="str">
        <f>buff!S243</f>
        <v>被动生命大lv11</v>
      </c>
      <c r="D308">
        <f>VLOOKUP(buff!T243,对应表!V:W,2,FALSE)</f>
        <v>1</v>
      </c>
      <c r="E308">
        <f>buff!U243</f>
        <v>0</v>
      </c>
      <c r="F308">
        <f>buff!V243</f>
        <v>0</v>
      </c>
      <c r="G308">
        <f>buff!W243</f>
        <v>0</v>
      </c>
      <c r="H308">
        <f>buff!X243</f>
        <v>0</v>
      </c>
      <c r="I308" t="str">
        <f>buff!AI243</f>
        <v/>
      </c>
      <c r="J308">
        <f>buff!AJ243</f>
        <v>0</v>
      </c>
      <c r="K308">
        <f>buff!AK243</f>
        <v>0</v>
      </c>
      <c r="L308">
        <f>buff!AL243</f>
        <v>0</v>
      </c>
      <c r="M308">
        <f>buff!AM243</f>
        <v>0</v>
      </c>
      <c r="N308">
        <f>buff!AN243</f>
        <v>0</v>
      </c>
      <c r="O308">
        <f>buff!AO243</f>
        <v>0</v>
      </c>
      <c r="P308">
        <f>buff!AP243</f>
        <v>0</v>
      </c>
      <c r="Q308">
        <f>buff!AQ243</f>
        <v>0</v>
      </c>
      <c r="R308">
        <f>buff!AR243</f>
        <v>999</v>
      </c>
      <c r="S308">
        <f>buff!AS243</f>
        <v>0</v>
      </c>
      <c r="T308">
        <f>buff!AT243</f>
        <v>0</v>
      </c>
      <c r="U308" t="str">
        <f>buff!AZ243</f>
        <v/>
      </c>
    </row>
    <row r="309" spans="1:21" x14ac:dyDescent="0.15">
      <c r="A309">
        <f>buff!Q244</f>
        <v>20172</v>
      </c>
      <c r="B309" t="str">
        <f>buff!R244</f>
        <v>被动生命大lv12</v>
      </c>
      <c r="C309" t="str">
        <f>buff!S244</f>
        <v>被动生命大lv12</v>
      </c>
      <c r="D309">
        <f>VLOOKUP(buff!T244,对应表!V:W,2,FALSE)</f>
        <v>1</v>
      </c>
      <c r="E309">
        <f>buff!U244</f>
        <v>0</v>
      </c>
      <c r="F309">
        <f>buff!V244</f>
        <v>0</v>
      </c>
      <c r="G309">
        <f>buff!W244</f>
        <v>0</v>
      </c>
      <c r="H309">
        <f>buff!X244</f>
        <v>0</v>
      </c>
      <c r="I309" t="str">
        <f>buff!AI244</f>
        <v/>
      </c>
      <c r="J309">
        <f>buff!AJ244</f>
        <v>0</v>
      </c>
      <c r="K309">
        <f>buff!AK244</f>
        <v>0</v>
      </c>
      <c r="L309">
        <f>buff!AL244</f>
        <v>0</v>
      </c>
      <c r="M309">
        <f>buff!AM244</f>
        <v>0</v>
      </c>
      <c r="N309">
        <f>buff!AN244</f>
        <v>0</v>
      </c>
      <c r="O309">
        <f>buff!AO244</f>
        <v>0</v>
      </c>
      <c r="P309">
        <f>buff!AP244</f>
        <v>0</v>
      </c>
      <c r="Q309">
        <f>buff!AQ244</f>
        <v>0</v>
      </c>
      <c r="R309">
        <f>buff!AR244</f>
        <v>999</v>
      </c>
      <c r="S309">
        <f>buff!AS244</f>
        <v>0</v>
      </c>
      <c r="T309">
        <f>buff!AT244</f>
        <v>0</v>
      </c>
      <c r="U309" t="str">
        <f>buff!AZ244</f>
        <v/>
      </c>
    </row>
    <row r="310" spans="1:21" x14ac:dyDescent="0.15">
      <c r="A310">
        <f>buff!Q245</f>
        <v>20173</v>
      </c>
      <c r="B310" t="str">
        <f>buff!R245</f>
        <v>被动生命大lv13</v>
      </c>
      <c r="C310" t="str">
        <f>buff!S245</f>
        <v>被动生命大lv13</v>
      </c>
      <c r="D310">
        <f>VLOOKUP(buff!T245,对应表!V:W,2,FALSE)</f>
        <v>1</v>
      </c>
      <c r="E310">
        <f>buff!U245</f>
        <v>0</v>
      </c>
      <c r="F310">
        <f>buff!V245</f>
        <v>0</v>
      </c>
      <c r="G310">
        <f>buff!W245</f>
        <v>0</v>
      </c>
      <c r="H310">
        <f>buff!X245</f>
        <v>0</v>
      </c>
      <c r="I310" t="str">
        <f>buff!AI245</f>
        <v/>
      </c>
      <c r="J310">
        <f>buff!AJ245</f>
        <v>0</v>
      </c>
      <c r="K310">
        <f>buff!AK245</f>
        <v>0</v>
      </c>
      <c r="L310">
        <f>buff!AL245</f>
        <v>0</v>
      </c>
      <c r="M310">
        <f>buff!AM245</f>
        <v>0</v>
      </c>
      <c r="N310">
        <f>buff!AN245</f>
        <v>0</v>
      </c>
      <c r="O310">
        <f>buff!AO245</f>
        <v>0</v>
      </c>
      <c r="P310">
        <f>buff!AP245</f>
        <v>0</v>
      </c>
      <c r="Q310">
        <f>buff!AQ245</f>
        <v>0</v>
      </c>
      <c r="R310">
        <f>buff!AR245</f>
        <v>999</v>
      </c>
      <c r="S310">
        <f>buff!AS245</f>
        <v>0</v>
      </c>
      <c r="T310">
        <f>buff!AT245</f>
        <v>0</v>
      </c>
      <c r="U310" t="str">
        <f>buff!AZ245</f>
        <v/>
      </c>
    </row>
    <row r="311" spans="1:21" x14ac:dyDescent="0.15">
      <c r="A311">
        <f>buff!Q246</f>
        <v>20174</v>
      </c>
      <c r="B311" t="str">
        <f>buff!R246</f>
        <v>被动生命大lv14</v>
      </c>
      <c r="C311" t="str">
        <f>buff!S246</f>
        <v>被动生命大lv14</v>
      </c>
      <c r="D311">
        <f>VLOOKUP(buff!T246,对应表!V:W,2,FALSE)</f>
        <v>1</v>
      </c>
      <c r="E311">
        <f>buff!U246</f>
        <v>0</v>
      </c>
      <c r="F311">
        <f>buff!V246</f>
        <v>0</v>
      </c>
      <c r="G311">
        <f>buff!W246</f>
        <v>0</v>
      </c>
      <c r="H311">
        <f>buff!X246</f>
        <v>0</v>
      </c>
      <c r="I311" t="str">
        <f>buff!AI246</f>
        <v/>
      </c>
      <c r="J311">
        <f>buff!AJ246</f>
        <v>0</v>
      </c>
      <c r="K311">
        <f>buff!AK246</f>
        <v>0</v>
      </c>
      <c r="L311">
        <f>buff!AL246</f>
        <v>0</v>
      </c>
      <c r="M311">
        <f>buff!AM246</f>
        <v>0</v>
      </c>
      <c r="N311">
        <f>buff!AN246</f>
        <v>0</v>
      </c>
      <c r="O311">
        <f>buff!AO246</f>
        <v>0</v>
      </c>
      <c r="P311">
        <f>buff!AP246</f>
        <v>0</v>
      </c>
      <c r="Q311">
        <f>buff!AQ246</f>
        <v>0</v>
      </c>
      <c r="R311">
        <f>buff!AR246</f>
        <v>999</v>
      </c>
      <c r="S311">
        <f>buff!AS246</f>
        <v>0</v>
      </c>
      <c r="T311">
        <f>buff!AT246</f>
        <v>0</v>
      </c>
      <c r="U311" t="str">
        <f>buff!AZ246</f>
        <v/>
      </c>
    </row>
    <row r="312" spans="1:21" x14ac:dyDescent="0.15">
      <c r="A312">
        <f>buff!Q247</f>
        <v>20175</v>
      </c>
      <c r="B312" t="str">
        <f>buff!R247</f>
        <v>被动生命大lv15</v>
      </c>
      <c r="C312" t="str">
        <f>buff!S247</f>
        <v>被动生命大lv15</v>
      </c>
      <c r="D312">
        <f>VLOOKUP(buff!T247,对应表!V:W,2,FALSE)</f>
        <v>1</v>
      </c>
      <c r="E312">
        <f>buff!U247</f>
        <v>0</v>
      </c>
      <c r="F312">
        <f>buff!V247</f>
        <v>0</v>
      </c>
      <c r="G312">
        <f>buff!W247</f>
        <v>0</v>
      </c>
      <c r="H312">
        <f>buff!X247</f>
        <v>0</v>
      </c>
      <c r="I312" t="str">
        <f>buff!AI247</f>
        <v/>
      </c>
      <c r="J312">
        <f>buff!AJ247</f>
        <v>0</v>
      </c>
      <c r="K312">
        <f>buff!AK247</f>
        <v>0</v>
      </c>
      <c r="L312">
        <f>buff!AL247</f>
        <v>0</v>
      </c>
      <c r="M312">
        <f>buff!AM247</f>
        <v>0</v>
      </c>
      <c r="N312">
        <f>buff!AN247</f>
        <v>0</v>
      </c>
      <c r="O312">
        <f>buff!AO247</f>
        <v>0</v>
      </c>
      <c r="P312">
        <f>buff!AP247</f>
        <v>0</v>
      </c>
      <c r="Q312">
        <f>buff!AQ247</f>
        <v>0</v>
      </c>
      <c r="R312">
        <f>buff!AR247</f>
        <v>999</v>
      </c>
      <c r="S312">
        <f>buff!AS247</f>
        <v>0</v>
      </c>
      <c r="T312">
        <f>buff!AT247</f>
        <v>0</v>
      </c>
      <c r="U312" t="str">
        <f>buff!AZ247</f>
        <v/>
      </c>
    </row>
    <row r="313" spans="1:21" x14ac:dyDescent="0.15">
      <c r="A313">
        <f>buff!Q248</f>
        <v>20176</v>
      </c>
      <c r="B313" t="str">
        <f>buff!R248</f>
        <v>被动生命大lv16</v>
      </c>
      <c r="C313" t="str">
        <f>buff!S248</f>
        <v>被动生命大lv16</v>
      </c>
      <c r="D313">
        <f>VLOOKUP(buff!T248,对应表!V:W,2,FALSE)</f>
        <v>1</v>
      </c>
      <c r="E313">
        <f>buff!U248</f>
        <v>0</v>
      </c>
      <c r="F313">
        <f>buff!V248</f>
        <v>0</v>
      </c>
      <c r="G313">
        <f>buff!W248</f>
        <v>0</v>
      </c>
      <c r="H313">
        <f>buff!X248</f>
        <v>0</v>
      </c>
      <c r="I313" t="str">
        <f>buff!AI248</f>
        <v/>
      </c>
      <c r="J313">
        <f>buff!AJ248</f>
        <v>0</v>
      </c>
      <c r="K313">
        <f>buff!AK248</f>
        <v>0</v>
      </c>
      <c r="L313">
        <f>buff!AL248</f>
        <v>0</v>
      </c>
      <c r="M313">
        <f>buff!AM248</f>
        <v>0</v>
      </c>
      <c r="N313">
        <f>buff!AN248</f>
        <v>0</v>
      </c>
      <c r="O313">
        <f>buff!AO248</f>
        <v>0</v>
      </c>
      <c r="P313">
        <f>buff!AP248</f>
        <v>0</v>
      </c>
      <c r="Q313">
        <f>buff!AQ248</f>
        <v>0</v>
      </c>
      <c r="R313">
        <f>buff!AR248</f>
        <v>999</v>
      </c>
      <c r="S313">
        <f>buff!AS248</f>
        <v>0</v>
      </c>
      <c r="T313">
        <f>buff!AT248</f>
        <v>0</v>
      </c>
      <c r="U313" t="str">
        <f>buff!AZ248</f>
        <v/>
      </c>
    </row>
    <row r="314" spans="1:21" x14ac:dyDescent="0.15">
      <c r="A314">
        <f>buff!Q249</f>
        <v>20177</v>
      </c>
      <c r="B314" t="str">
        <f>buff!R249</f>
        <v>被动生命大lv17</v>
      </c>
      <c r="C314" t="str">
        <f>buff!S249</f>
        <v>被动生命大lv17</v>
      </c>
      <c r="D314">
        <f>VLOOKUP(buff!T249,对应表!V:W,2,FALSE)</f>
        <v>1</v>
      </c>
      <c r="E314">
        <f>buff!U249</f>
        <v>0</v>
      </c>
      <c r="F314">
        <f>buff!V249</f>
        <v>0</v>
      </c>
      <c r="G314">
        <f>buff!W249</f>
        <v>0</v>
      </c>
      <c r="H314">
        <f>buff!X249</f>
        <v>0</v>
      </c>
      <c r="I314" t="str">
        <f>buff!AI249</f>
        <v/>
      </c>
      <c r="J314">
        <f>buff!AJ249</f>
        <v>0</v>
      </c>
      <c r="K314">
        <f>buff!AK249</f>
        <v>0</v>
      </c>
      <c r="L314">
        <f>buff!AL249</f>
        <v>0</v>
      </c>
      <c r="M314">
        <f>buff!AM249</f>
        <v>0</v>
      </c>
      <c r="N314">
        <f>buff!AN249</f>
        <v>0</v>
      </c>
      <c r="O314">
        <f>buff!AO249</f>
        <v>0</v>
      </c>
      <c r="P314">
        <f>buff!AP249</f>
        <v>0</v>
      </c>
      <c r="Q314">
        <f>buff!AQ249</f>
        <v>0</v>
      </c>
      <c r="R314">
        <f>buff!AR249</f>
        <v>999</v>
      </c>
      <c r="S314">
        <f>buff!AS249</f>
        <v>0</v>
      </c>
      <c r="T314">
        <f>buff!AT249</f>
        <v>0</v>
      </c>
      <c r="U314" t="str">
        <f>buff!AZ249</f>
        <v/>
      </c>
    </row>
    <row r="315" spans="1:21" x14ac:dyDescent="0.15">
      <c r="A315">
        <f>buff!Q250</f>
        <v>20178</v>
      </c>
      <c r="B315" t="str">
        <f>buff!R250</f>
        <v>被动生命大lv18</v>
      </c>
      <c r="C315" t="str">
        <f>buff!S250</f>
        <v>被动生命大lv18</v>
      </c>
      <c r="D315">
        <f>VLOOKUP(buff!T250,对应表!V:W,2,FALSE)</f>
        <v>1</v>
      </c>
      <c r="E315">
        <f>buff!U250</f>
        <v>0</v>
      </c>
      <c r="F315">
        <f>buff!V250</f>
        <v>0</v>
      </c>
      <c r="G315">
        <f>buff!W250</f>
        <v>0</v>
      </c>
      <c r="H315">
        <f>buff!X250</f>
        <v>0</v>
      </c>
      <c r="I315" t="str">
        <f>buff!AI250</f>
        <v/>
      </c>
      <c r="J315">
        <f>buff!AJ250</f>
        <v>0</v>
      </c>
      <c r="K315">
        <f>buff!AK250</f>
        <v>0</v>
      </c>
      <c r="L315">
        <f>buff!AL250</f>
        <v>0</v>
      </c>
      <c r="M315">
        <f>buff!AM250</f>
        <v>0</v>
      </c>
      <c r="N315">
        <f>buff!AN250</f>
        <v>0</v>
      </c>
      <c r="O315">
        <f>buff!AO250</f>
        <v>0</v>
      </c>
      <c r="P315">
        <f>buff!AP250</f>
        <v>0</v>
      </c>
      <c r="Q315">
        <f>buff!AQ250</f>
        <v>0</v>
      </c>
      <c r="R315">
        <f>buff!AR250</f>
        <v>999</v>
      </c>
      <c r="S315">
        <f>buff!AS250</f>
        <v>0</v>
      </c>
      <c r="T315">
        <f>buff!AT250</f>
        <v>0</v>
      </c>
      <c r="U315" t="str">
        <f>buff!AZ250</f>
        <v/>
      </c>
    </row>
    <row r="316" spans="1:21" x14ac:dyDescent="0.15">
      <c r="A316">
        <f>buff!Q251</f>
        <v>20179</v>
      </c>
      <c r="B316" t="str">
        <f>buff!R251</f>
        <v>被动生命大lv19</v>
      </c>
      <c r="C316" t="str">
        <f>buff!S251</f>
        <v>被动生命大lv19</v>
      </c>
      <c r="D316">
        <f>VLOOKUP(buff!T251,对应表!V:W,2,FALSE)</f>
        <v>1</v>
      </c>
      <c r="E316">
        <f>buff!U251</f>
        <v>0</v>
      </c>
      <c r="F316">
        <f>buff!V251</f>
        <v>0</v>
      </c>
      <c r="G316">
        <f>buff!W251</f>
        <v>0</v>
      </c>
      <c r="H316">
        <f>buff!X251</f>
        <v>0</v>
      </c>
      <c r="I316" t="str">
        <f>buff!AI251</f>
        <v/>
      </c>
      <c r="J316">
        <f>buff!AJ251</f>
        <v>0</v>
      </c>
      <c r="K316">
        <f>buff!AK251</f>
        <v>0</v>
      </c>
      <c r="L316">
        <f>buff!AL251</f>
        <v>0</v>
      </c>
      <c r="M316">
        <f>buff!AM251</f>
        <v>0</v>
      </c>
      <c r="N316">
        <f>buff!AN251</f>
        <v>0</v>
      </c>
      <c r="O316">
        <f>buff!AO251</f>
        <v>0</v>
      </c>
      <c r="P316">
        <f>buff!AP251</f>
        <v>0</v>
      </c>
      <c r="Q316">
        <f>buff!AQ251</f>
        <v>0</v>
      </c>
      <c r="R316">
        <f>buff!AR251</f>
        <v>999</v>
      </c>
      <c r="S316">
        <f>buff!AS251</f>
        <v>0</v>
      </c>
      <c r="T316">
        <f>buff!AT251</f>
        <v>0</v>
      </c>
      <c r="U316" t="str">
        <f>buff!AZ251</f>
        <v/>
      </c>
    </row>
    <row r="317" spans="1:21" x14ac:dyDescent="0.15">
      <c r="A317">
        <f>buff!Q252</f>
        <v>20180</v>
      </c>
      <c r="B317" t="str">
        <f>buff!R252</f>
        <v>被动生命大lv20</v>
      </c>
      <c r="C317" t="str">
        <f>buff!S252</f>
        <v>被动生命大lv20</v>
      </c>
      <c r="D317">
        <f>VLOOKUP(buff!T252,对应表!V:W,2,FALSE)</f>
        <v>1</v>
      </c>
      <c r="E317">
        <f>buff!U252</f>
        <v>0</v>
      </c>
      <c r="F317">
        <f>buff!V252</f>
        <v>0</v>
      </c>
      <c r="G317">
        <f>buff!W252</f>
        <v>0</v>
      </c>
      <c r="H317">
        <f>buff!X252</f>
        <v>0</v>
      </c>
      <c r="I317" t="str">
        <f>buff!AI252</f>
        <v/>
      </c>
      <c r="J317">
        <f>buff!AJ252</f>
        <v>0</v>
      </c>
      <c r="K317">
        <f>buff!AK252</f>
        <v>0</v>
      </c>
      <c r="L317">
        <f>buff!AL252</f>
        <v>0</v>
      </c>
      <c r="M317">
        <f>buff!AM252</f>
        <v>0</v>
      </c>
      <c r="N317">
        <f>buff!AN252</f>
        <v>0</v>
      </c>
      <c r="O317">
        <f>buff!AO252</f>
        <v>0</v>
      </c>
      <c r="P317">
        <f>buff!AP252</f>
        <v>0</v>
      </c>
      <c r="Q317">
        <f>buff!AQ252</f>
        <v>0</v>
      </c>
      <c r="R317">
        <f>buff!AR252</f>
        <v>999</v>
      </c>
      <c r="S317">
        <f>buff!AS252</f>
        <v>0</v>
      </c>
      <c r="T317">
        <f>buff!AT252</f>
        <v>0</v>
      </c>
      <c r="U317" t="str">
        <f>buff!AZ252</f>
        <v/>
      </c>
    </row>
    <row r="318" spans="1:21" x14ac:dyDescent="0.15">
      <c r="A318">
        <f>buff!Q253</f>
        <v>20181</v>
      </c>
      <c r="B318" t="str">
        <f>buff!R253</f>
        <v>被动急速lv1</v>
      </c>
      <c r="C318" t="str">
        <f>buff!S253</f>
        <v>被动急速lv1</v>
      </c>
      <c r="D318">
        <f>VLOOKUP(buff!T253,对应表!V:W,2,FALSE)</f>
        <v>1</v>
      </c>
      <c r="E318">
        <f>buff!U253</f>
        <v>0</v>
      </c>
      <c r="F318">
        <f>buff!V253</f>
        <v>0</v>
      </c>
      <c r="G318">
        <f>buff!W253</f>
        <v>0</v>
      </c>
      <c r="H318">
        <f>buff!X253</f>
        <v>0</v>
      </c>
      <c r="I318" t="str">
        <f>buff!AI253</f>
        <v>HIT:5|SPD_P:5</v>
      </c>
      <c r="J318">
        <f>buff!AJ253</f>
        <v>0</v>
      </c>
      <c r="K318">
        <f>buff!AK253</f>
        <v>0</v>
      </c>
      <c r="L318">
        <f>buff!AL253</f>
        <v>0</v>
      </c>
      <c r="M318">
        <f>buff!AM253</f>
        <v>0</v>
      </c>
      <c r="N318">
        <f>buff!AN253</f>
        <v>0</v>
      </c>
      <c r="O318">
        <f>buff!AO253</f>
        <v>0</v>
      </c>
      <c r="P318">
        <f>buff!AP253</f>
        <v>0</v>
      </c>
      <c r="Q318">
        <f>buff!AQ253</f>
        <v>0</v>
      </c>
      <c r="R318">
        <f>buff!AR253</f>
        <v>999</v>
      </c>
      <c r="S318">
        <f>buff!AS253</f>
        <v>0</v>
      </c>
      <c r="T318">
        <f>buff!AT253</f>
        <v>0</v>
      </c>
      <c r="U318" t="str">
        <f>buff!AZ253</f>
        <v/>
      </c>
    </row>
    <row r="319" spans="1:21" x14ac:dyDescent="0.15">
      <c r="A319">
        <f>buff!Q254</f>
        <v>20182</v>
      </c>
      <c r="B319" t="str">
        <f>buff!R254</f>
        <v>被动急速lv2</v>
      </c>
      <c r="C319" t="str">
        <f>buff!S254</f>
        <v>被动急速lv2</v>
      </c>
      <c r="D319">
        <f>VLOOKUP(buff!T254,对应表!V:W,2,FALSE)</f>
        <v>1</v>
      </c>
      <c r="E319">
        <f>buff!U254</f>
        <v>0</v>
      </c>
      <c r="F319">
        <f>buff!V254</f>
        <v>0</v>
      </c>
      <c r="G319">
        <f>buff!W254</f>
        <v>0</v>
      </c>
      <c r="H319">
        <f>buff!X254</f>
        <v>0</v>
      </c>
      <c r="I319" t="str">
        <f>buff!AI254</f>
        <v>HIT:6|SPD_P:5</v>
      </c>
      <c r="J319">
        <f>buff!AJ254</f>
        <v>0</v>
      </c>
      <c r="K319">
        <f>buff!AK254</f>
        <v>0</v>
      </c>
      <c r="L319">
        <f>buff!AL254</f>
        <v>0</v>
      </c>
      <c r="M319">
        <f>buff!AM254</f>
        <v>0</v>
      </c>
      <c r="N319">
        <f>buff!AN254</f>
        <v>0</v>
      </c>
      <c r="O319">
        <f>buff!AO254</f>
        <v>0</v>
      </c>
      <c r="P319">
        <f>buff!AP254</f>
        <v>0</v>
      </c>
      <c r="Q319">
        <f>buff!AQ254</f>
        <v>0</v>
      </c>
      <c r="R319">
        <f>buff!AR254</f>
        <v>999</v>
      </c>
      <c r="S319">
        <f>buff!AS254</f>
        <v>0</v>
      </c>
      <c r="T319">
        <f>buff!AT254</f>
        <v>0</v>
      </c>
      <c r="U319" t="str">
        <f>buff!AZ254</f>
        <v/>
      </c>
    </row>
    <row r="320" spans="1:21" x14ac:dyDescent="0.15">
      <c r="A320">
        <f>buff!Q255</f>
        <v>20183</v>
      </c>
      <c r="B320" t="str">
        <f>buff!R255</f>
        <v>被动急速lv3</v>
      </c>
      <c r="C320" t="str">
        <f>buff!S255</f>
        <v>被动急速lv3</v>
      </c>
      <c r="D320">
        <f>VLOOKUP(buff!T255,对应表!V:W,2,FALSE)</f>
        <v>1</v>
      </c>
      <c r="E320">
        <f>buff!U255</f>
        <v>0</v>
      </c>
      <c r="F320">
        <f>buff!V255</f>
        <v>0</v>
      </c>
      <c r="G320">
        <f>buff!W255</f>
        <v>0</v>
      </c>
      <c r="H320">
        <f>buff!X255</f>
        <v>0</v>
      </c>
      <c r="I320" t="str">
        <f>buff!AI255</f>
        <v>HIT:7|SPD_P:6</v>
      </c>
      <c r="J320">
        <f>buff!AJ255</f>
        <v>0</v>
      </c>
      <c r="K320">
        <f>buff!AK255</f>
        <v>0</v>
      </c>
      <c r="L320">
        <f>buff!AL255</f>
        <v>0</v>
      </c>
      <c r="M320">
        <f>buff!AM255</f>
        <v>0</v>
      </c>
      <c r="N320">
        <f>buff!AN255</f>
        <v>0</v>
      </c>
      <c r="O320">
        <f>buff!AO255</f>
        <v>0</v>
      </c>
      <c r="P320">
        <f>buff!AP255</f>
        <v>0</v>
      </c>
      <c r="Q320">
        <f>buff!AQ255</f>
        <v>0</v>
      </c>
      <c r="R320">
        <f>buff!AR255</f>
        <v>999</v>
      </c>
      <c r="S320">
        <f>buff!AS255</f>
        <v>0</v>
      </c>
      <c r="T320">
        <f>buff!AT255</f>
        <v>0</v>
      </c>
      <c r="U320" t="str">
        <f>buff!AZ255</f>
        <v/>
      </c>
    </row>
    <row r="321" spans="1:21" x14ac:dyDescent="0.15">
      <c r="A321">
        <f>buff!Q256</f>
        <v>20184</v>
      </c>
      <c r="B321" t="str">
        <f>buff!R256</f>
        <v>被动急速lv4</v>
      </c>
      <c r="C321" t="str">
        <f>buff!S256</f>
        <v>被动急速lv4</v>
      </c>
      <c r="D321">
        <f>VLOOKUP(buff!T256,对应表!V:W,2,FALSE)</f>
        <v>1</v>
      </c>
      <c r="E321">
        <f>buff!U256</f>
        <v>0</v>
      </c>
      <c r="F321">
        <f>buff!V256</f>
        <v>0</v>
      </c>
      <c r="G321">
        <f>buff!W256</f>
        <v>0</v>
      </c>
      <c r="H321">
        <f>buff!X256</f>
        <v>0</v>
      </c>
      <c r="I321" t="str">
        <f>buff!AI256</f>
        <v>HIT:8|SPD_P:6</v>
      </c>
      <c r="J321">
        <f>buff!AJ256</f>
        <v>0</v>
      </c>
      <c r="K321">
        <f>buff!AK256</f>
        <v>0</v>
      </c>
      <c r="L321">
        <f>buff!AL256</f>
        <v>0</v>
      </c>
      <c r="M321">
        <f>buff!AM256</f>
        <v>0</v>
      </c>
      <c r="N321">
        <f>buff!AN256</f>
        <v>0</v>
      </c>
      <c r="O321">
        <f>buff!AO256</f>
        <v>0</v>
      </c>
      <c r="P321">
        <f>buff!AP256</f>
        <v>0</v>
      </c>
      <c r="Q321">
        <f>buff!AQ256</f>
        <v>0</v>
      </c>
      <c r="R321">
        <f>buff!AR256</f>
        <v>999</v>
      </c>
      <c r="S321">
        <f>buff!AS256</f>
        <v>0</v>
      </c>
      <c r="T321">
        <f>buff!AT256</f>
        <v>0</v>
      </c>
      <c r="U321" t="str">
        <f>buff!AZ256</f>
        <v/>
      </c>
    </row>
    <row r="322" spans="1:21" x14ac:dyDescent="0.15">
      <c r="A322">
        <f>buff!Q257</f>
        <v>20185</v>
      </c>
      <c r="B322" t="str">
        <f>buff!R257</f>
        <v>被动急速lv5</v>
      </c>
      <c r="C322" t="str">
        <f>buff!S257</f>
        <v>被动急速lv5</v>
      </c>
      <c r="D322">
        <f>VLOOKUP(buff!T257,对应表!V:W,2,FALSE)</f>
        <v>1</v>
      </c>
      <c r="E322">
        <f>buff!U257</f>
        <v>0</v>
      </c>
      <c r="F322">
        <f>buff!V257</f>
        <v>0</v>
      </c>
      <c r="G322">
        <f>buff!W257</f>
        <v>0</v>
      </c>
      <c r="H322">
        <f>buff!X257</f>
        <v>0</v>
      </c>
      <c r="I322" t="str">
        <f>buff!AI257</f>
        <v>HIT:9|SPD_P:7</v>
      </c>
      <c r="J322">
        <f>buff!AJ257</f>
        <v>0</v>
      </c>
      <c r="K322">
        <f>buff!AK257</f>
        <v>0</v>
      </c>
      <c r="L322">
        <f>buff!AL257</f>
        <v>0</v>
      </c>
      <c r="M322">
        <f>buff!AM257</f>
        <v>0</v>
      </c>
      <c r="N322">
        <f>buff!AN257</f>
        <v>0</v>
      </c>
      <c r="O322">
        <f>buff!AO257</f>
        <v>0</v>
      </c>
      <c r="P322">
        <f>buff!AP257</f>
        <v>0</v>
      </c>
      <c r="Q322">
        <f>buff!AQ257</f>
        <v>0</v>
      </c>
      <c r="R322">
        <f>buff!AR257</f>
        <v>999</v>
      </c>
      <c r="S322">
        <f>buff!AS257</f>
        <v>0</v>
      </c>
      <c r="T322">
        <f>buff!AT257</f>
        <v>0</v>
      </c>
      <c r="U322" t="str">
        <f>buff!AZ257</f>
        <v/>
      </c>
    </row>
    <row r="323" spans="1:21" x14ac:dyDescent="0.15">
      <c r="A323">
        <f>buff!Q258</f>
        <v>20186</v>
      </c>
      <c r="B323" t="str">
        <f>buff!R258</f>
        <v>被动急速lv6</v>
      </c>
      <c r="C323" t="str">
        <f>buff!S258</f>
        <v>被动急速lv6</v>
      </c>
      <c r="D323">
        <f>VLOOKUP(buff!T258,对应表!V:W,2,FALSE)</f>
        <v>1</v>
      </c>
      <c r="E323">
        <f>buff!U258</f>
        <v>0</v>
      </c>
      <c r="F323">
        <f>buff!V258</f>
        <v>0</v>
      </c>
      <c r="G323">
        <f>buff!W258</f>
        <v>0</v>
      </c>
      <c r="H323">
        <f>buff!X258</f>
        <v>0</v>
      </c>
      <c r="I323" t="str">
        <f>buff!AI258</f>
        <v>HIT:10|SPD_P:7</v>
      </c>
      <c r="J323">
        <f>buff!AJ258</f>
        <v>0</v>
      </c>
      <c r="K323">
        <f>buff!AK258</f>
        <v>0</v>
      </c>
      <c r="L323">
        <f>buff!AL258</f>
        <v>0</v>
      </c>
      <c r="M323">
        <f>buff!AM258</f>
        <v>0</v>
      </c>
      <c r="N323">
        <f>buff!AN258</f>
        <v>0</v>
      </c>
      <c r="O323">
        <f>buff!AO258</f>
        <v>0</v>
      </c>
      <c r="P323">
        <f>buff!AP258</f>
        <v>0</v>
      </c>
      <c r="Q323">
        <f>buff!AQ258</f>
        <v>0</v>
      </c>
      <c r="R323">
        <f>buff!AR258</f>
        <v>999</v>
      </c>
      <c r="S323">
        <f>buff!AS258</f>
        <v>0</v>
      </c>
      <c r="T323">
        <f>buff!AT258</f>
        <v>0</v>
      </c>
      <c r="U323" t="str">
        <f>buff!AZ258</f>
        <v/>
      </c>
    </row>
    <row r="324" spans="1:21" x14ac:dyDescent="0.15">
      <c r="A324">
        <f>buff!Q259</f>
        <v>20187</v>
      </c>
      <c r="B324" t="str">
        <f>buff!R259</f>
        <v>被动急速lv7</v>
      </c>
      <c r="C324" t="str">
        <f>buff!S259</f>
        <v>被动急速lv7</v>
      </c>
      <c r="D324">
        <f>VLOOKUP(buff!T259,对应表!V:W,2,FALSE)</f>
        <v>1</v>
      </c>
      <c r="E324">
        <f>buff!U259</f>
        <v>0</v>
      </c>
      <c r="F324">
        <f>buff!V259</f>
        <v>0</v>
      </c>
      <c r="G324">
        <f>buff!W259</f>
        <v>0</v>
      </c>
      <c r="H324">
        <f>buff!X259</f>
        <v>0</v>
      </c>
      <c r="I324" t="str">
        <f>buff!AI259</f>
        <v>HIT:11|SPD_P:8</v>
      </c>
      <c r="J324">
        <f>buff!AJ259</f>
        <v>0</v>
      </c>
      <c r="K324">
        <f>buff!AK259</f>
        <v>0</v>
      </c>
      <c r="L324">
        <f>buff!AL259</f>
        <v>0</v>
      </c>
      <c r="M324">
        <f>buff!AM259</f>
        <v>0</v>
      </c>
      <c r="N324">
        <f>buff!AN259</f>
        <v>0</v>
      </c>
      <c r="O324">
        <f>buff!AO259</f>
        <v>0</v>
      </c>
      <c r="P324">
        <f>buff!AP259</f>
        <v>0</v>
      </c>
      <c r="Q324">
        <f>buff!AQ259</f>
        <v>0</v>
      </c>
      <c r="R324">
        <f>buff!AR259</f>
        <v>999</v>
      </c>
      <c r="S324">
        <f>buff!AS259</f>
        <v>0</v>
      </c>
      <c r="T324">
        <f>buff!AT259</f>
        <v>0</v>
      </c>
      <c r="U324" t="str">
        <f>buff!AZ259</f>
        <v/>
      </c>
    </row>
    <row r="325" spans="1:21" x14ac:dyDescent="0.15">
      <c r="A325">
        <f>buff!Q260</f>
        <v>20188</v>
      </c>
      <c r="B325" t="str">
        <f>buff!R260</f>
        <v>被动急速lv8</v>
      </c>
      <c r="C325" t="str">
        <f>buff!S260</f>
        <v>被动急速lv8</v>
      </c>
      <c r="D325">
        <f>VLOOKUP(buff!T260,对应表!V:W,2,FALSE)</f>
        <v>1</v>
      </c>
      <c r="E325">
        <f>buff!U260</f>
        <v>0</v>
      </c>
      <c r="F325">
        <f>buff!V260</f>
        <v>0</v>
      </c>
      <c r="G325">
        <f>buff!W260</f>
        <v>0</v>
      </c>
      <c r="H325">
        <f>buff!X260</f>
        <v>0</v>
      </c>
      <c r="I325" t="str">
        <f>buff!AI260</f>
        <v>HIT:12|SPD_P:8</v>
      </c>
      <c r="J325">
        <f>buff!AJ260</f>
        <v>0</v>
      </c>
      <c r="K325">
        <f>buff!AK260</f>
        <v>0</v>
      </c>
      <c r="L325">
        <f>buff!AL260</f>
        <v>0</v>
      </c>
      <c r="M325">
        <f>buff!AM260</f>
        <v>0</v>
      </c>
      <c r="N325">
        <f>buff!AN260</f>
        <v>0</v>
      </c>
      <c r="O325">
        <f>buff!AO260</f>
        <v>0</v>
      </c>
      <c r="P325">
        <f>buff!AP260</f>
        <v>0</v>
      </c>
      <c r="Q325">
        <f>buff!AQ260</f>
        <v>0</v>
      </c>
      <c r="R325">
        <f>buff!AR260</f>
        <v>999</v>
      </c>
      <c r="S325">
        <f>buff!AS260</f>
        <v>0</v>
      </c>
      <c r="T325">
        <f>buff!AT260</f>
        <v>0</v>
      </c>
      <c r="U325" t="str">
        <f>buff!AZ260</f>
        <v/>
      </c>
    </row>
    <row r="326" spans="1:21" x14ac:dyDescent="0.15">
      <c r="A326">
        <f>buff!Q261</f>
        <v>20189</v>
      </c>
      <c r="B326" t="str">
        <f>buff!R261</f>
        <v>被动急速lv9</v>
      </c>
      <c r="C326" t="str">
        <f>buff!S261</f>
        <v>被动急速lv9</v>
      </c>
      <c r="D326">
        <f>VLOOKUP(buff!T261,对应表!V:W,2,FALSE)</f>
        <v>1</v>
      </c>
      <c r="E326">
        <f>buff!U261</f>
        <v>0</v>
      </c>
      <c r="F326">
        <f>buff!V261</f>
        <v>0</v>
      </c>
      <c r="G326">
        <f>buff!W261</f>
        <v>0</v>
      </c>
      <c r="H326">
        <f>buff!X261</f>
        <v>0</v>
      </c>
      <c r="I326" t="str">
        <f>buff!AI261</f>
        <v>HIT:13|SPD_P:9</v>
      </c>
      <c r="J326">
        <f>buff!AJ261</f>
        <v>0</v>
      </c>
      <c r="K326">
        <f>buff!AK261</f>
        <v>0</v>
      </c>
      <c r="L326">
        <f>buff!AL261</f>
        <v>0</v>
      </c>
      <c r="M326">
        <f>buff!AM261</f>
        <v>0</v>
      </c>
      <c r="N326">
        <f>buff!AN261</f>
        <v>0</v>
      </c>
      <c r="O326">
        <f>buff!AO261</f>
        <v>0</v>
      </c>
      <c r="P326">
        <f>buff!AP261</f>
        <v>0</v>
      </c>
      <c r="Q326">
        <f>buff!AQ261</f>
        <v>0</v>
      </c>
      <c r="R326">
        <f>buff!AR261</f>
        <v>999</v>
      </c>
      <c r="S326">
        <f>buff!AS261</f>
        <v>0</v>
      </c>
      <c r="T326">
        <f>buff!AT261</f>
        <v>0</v>
      </c>
      <c r="U326" t="str">
        <f>buff!AZ261</f>
        <v/>
      </c>
    </row>
    <row r="327" spans="1:21" x14ac:dyDescent="0.15">
      <c r="A327">
        <f>buff!Q262</f>
        <v>20190</v>
      </c>
      <c r="B327" t="str">
        <f>buff!R262</f>
        <v>被动急速lv10</v>
      </c>
      <c r="C327" t="str">
        <f>buff!S262</f>
        <v>被动急速lv10</v>
      </c>
      <c r="D327">
        <f>VLOOKUP(buff!T262,对应表!V:W,2,FALSE)</f>
        <v>1</v>
      </c>
      <c r="E327">
        <f>buff!U262</f>
        <v>0</v>
      </c>
      <c r="F327">
        <f>buff!V262</f>
        <v>0</v>
      </c>
      <c r="G327">
        <f>buff!W262</f>
        <v>0</v>
      </c>
      <c r="H327">
        <f>buff!X262</f>
        <v>0</v>
      </c>
      <c r="I327" t="str">
        <f>buff!AI262</f>
        <v>HIT:14|SPD_P:9</v>
      </c>
      <c r="J327">
        <f>buff!AJ262</f>
        <v>0</v>
      </c>
      <c r="K327">
        <f>buff!AK262</f>
        <v>0</v>
      </c>
      <c r="L327">
        <f>buff!AL262</f>
        <v>0</v>
      </c>
      <c r="M327">
        <f>buff!AM262</f>
        <v>0</v>
      </c>
      <c r="N327">
        <f>buff!AN262</f>
        <v>0</v>
      </c>
      <c r="O327">
        <f>buff!AO262</f>
        <v>0</v>
      </c>
      <c r="P327">
        <f>buff!AP262</f>
        <v>0</v>
      </c>
      <c r="Q327">
        <f>buff!AQ262</f>
        <v>0</v>
      </c>
      <c r="R327">
        <f>buff!AR262</f>
        <v>999</v>
      </c>
      <c r="S327">
        <f>buff!AS262</f>
        <v>0</v>
      </c>
      <c r="T327">
        <f>buff!AT262</f>
        <v>0</v>
      </c>
      <c r="U327" t="str">
        <f>buff!AZ262</f>
        <v/>
      </c>
    </row>
    <row r="328" spans="1:21" x14ac:dyDescent="0.15">
      <c r="A328">
        <f>buff!Q263</f>
        <v>20191</v>
      </c>
      <c r="B328" t="str">
        <f>buff!R263</f>
        <v>被动急速lv11</v>
      </c>
      <c r="C328" t="str">
        <f>buff!S263</f>
        <v>被动急速lv11</v>
      </c>
      <c r="D328">
        <f>VLOOKUP(buff!T263,对应表!V:W,2,FALSE)</f>
        <v>1</v>
      </c>
      <c r="E328">
        <f>buff!U263</f>
        <v>0</v>
      </c>
      <c r="F328">
        <f>buff!V263</f>
        <v>0</v>
      </c>
      <c r="G328">
        <f>buff!W263</f>
        <v>0</v>
      </c>
      <c r="H328">
        <f>buff!X263</f>
        <v>0</v>
      </c>
      <c r="I328" t="str">
        <f>buff!AI263</f>
        <v>HIT:15|SPD_P:10</v>
      </c>
      <c r="J328">
        <f>buff!AJ263</f>
        <v>0</v>
      </c>
      <c r="K328">
        <f>buff!AK263</f>
        <v>0</v>
      </c>
      <c r="L328">
        <f>buff!AL263</f>
        <v>0</v>
      </c>
      <c r="M328">
        <f>buff!AM263</f>
        <v>0</v>
      </c>
      <c r="N328">
        <f>buff!AN263</f>
        <v>0</v>
      </c>
      <c r="O328">
        <f>buff!AO263</f>
        <v>0</v>
      </c>
      <c r="P328">
        <f>buff!AP263</f>
        <v>0</v>
      </c>
      <c r="Q328">
        <f>buff!AQ263</f>
        <v>0</v>
      </c>
      <c r="R328">
        <f>buff!AR263</f>
        <v>999</v>
      </c>
      <c r="S328">
        <f>buff!AS263</f>
        <v>0</v>
      </c>
      <c r="T328">
        <f>buff!AT263</f>
        <v>0</v>
      </c>
      <c r="U328" t="str">
        <f>buff!AZ263</f>
        <v/>
      </c>
    </row>
    <row r="329" spans="1:21" x14ac:dyDescent="0.15">
      <c r="A329">
        <f>buff!Q264</f>
        <v>20192</v>
      </c>
      <c r="B329" t="str">
        <f>buff!R264</f>
        <v>被动急速lv12</v>
      </c>
      <c r="C329" t="str">
        <f>buff!S264</f>
        <v>被动急速lv12</v>
      </c>
      <c r="D329">
        <f>VLOOKUP(buff!T264,对应表!V:W,2,FALSE)</f>
        <v>1</v>
      </c>
      <c r="E329">
        <f>buff!U264</f>
        <v>0</v>
      </c>
      <c r="F329">
        <f>buff!V264</f>
        <v>0</v>
      </c>
      <c r="G329">
        <f>buff!W264</f>
        <v>0</v>
      </c>
      <c r="H329">
        <f>buff!X264</f>
        <v>0</v>
      </c>
      <c r="I329" t="str">
        <f>buff!AI264</f>
        <v>HIT:16|SPD_P:10</v>
      </c>
      <c r="J329">
        <f>buff!AJ264</f>
        <v>0</v>
      </c>
      <c r="K329">
        <f>buff!AK264</f>
        <v>0</v>
      </c>
      <c r="L329">
        <f>buff!AL264</f>
        <v>0</v>
      </c>
      <c r="M329">
        <f>buff!AM264</f>
        <v>0</v>
      </c>
      <c r="N329">
        <f>buff!AN264</f>
        <v>0</v>
      </c>
      <c r="O329">
        <f>buff!AO264</f>
        <v>0</v>
      </c>
      <c r="P329">
        <f>buff!AP264</f>
        <v>0</v>
      </c>
      <c r="Q329">
        <f>buff!AQ264</f>
        <v>0</v>
      </c>
      <c r="R329">
        <f>buff!AR264</f>
        <v>999</v>
      </c>
      <c r="S329">
        <f>buff!AS264</f>
        <v>0</v>
      </c>
      <c r="T329">
        <f>buff!AT264</f>
        <v>0</v>
      </c>
      <c r="U329" t="str">
        <f>buff!AZ264</f>
        <v/>
      </c>
    </row>
    <row r="330" spans="1:21" x14ac:dyDescent="0.15">
      <c r="A330">
        <f>buff!Q265</f>
        <v>20193</v>
      </c>
      <c r="B330" t="str">
        <f>buff!R265</f>
        <v>被动急速lv13</v>
      </c>
      <c r="C330" t="str">
        <f>buff!S265</f>
        <v>被动急速lv13</v>
      </c>
      <c r="D330">
        <f>VLOOKUP(buff!T265,对应表!V:W,2,FALSE)</f>
        <v>1</v>
      </c>
      <c r="E330">
        <f>buff!U265</f>
        <v>0</v>
      </c>
      <c r="F330">
        <f>buff!V265</f>
        <v>0</v>
      </c>
      <c r="G330">
        <f>buff!W265</f>
        <v>0</v>
      </c>
      <c r="H330">
        <f>buff!X265</f>
        <v>0</v>
      </c>
      <c r="I330" t="str">
        <f>buff!AI265</f>
        <v>HIT:17|SPD_P:10</v>
      </c>
      <c r="J330">
        <f>buff!AJ265</f>
        <v>0</v>
      </c>
      <c r="K330">
        <f>buff!AK265</f>
        <v>0</v>
      </c>
      <c r="L330">
        <f>buff!AL265</f>
        <v>0</v>
      </c>
      <c r="M330">
        <f>buff!AM265</f>
        <v>0</v>
      </c>
      <c r="N330">
        <f>buff!AN265</f>
        <v>0</v>
      </c>
      <c r="O330">
        <f>buff!AO265</f>
        <v>0</v>
      </c>
      <c r="P330">
        <f>buff!AP265</f>
        <v>0</v>
      </c>
      <c r="Q330">
        <f>buff!AQ265</f>
        <v>0</v>
      </c>
      <c r="R330">
        <f>buff!AR265</f>
        <v>999</v>
      </c>
      <c r="S330">
        <f>buff!AS265</f>
        <v>0</v>
      </c>
      <c r="T330">
        <f>buff!AT265</f>
        <v>0</v>
      </c>
      <c r="U330" t="str">
        <f>buff!AZ265</f>
        <v/>
      </c>
    </row>
    <row r="331" spans="1:21" x14ac:dyDescent="0.15">
      <c r="A331">
        <f>buff!Q266</f>
        <v>20194</v>
      </c>
      <c r="B331" t="str">
        <f>buff!R266</f>
        <v>被动急速lv14</v>
      </c>
      <c r="C331" t="str">
        <f>buff!S266</f>
        <v>被动急速lv14</v>
      </c>
      <c r="D331">
        <f>VLOOKUP(buff!T266,对应表!V:W,2,FALSE)</f>
        <v>1</v>
      </c>
      <c r="E331">
        <f>buff!U266</f>
        <v>0</v>
      </c>
      <c r="F331">
        <f>buff!V266</f>
        <v>0</v>
      </c>
      <c r="G331">
        <f>buff!W266</f>
        <v>0</v>
      </c>
      <c r="H331">
        <f>buff!X266</f>
        <v>0</v>
      </c>
      <c r="I331" t="str">
        <f>buff!AI266</f>
        <v>HIT:18|SPD_P:10</v>
      </c>
      <c r="J331">
        <f>buff!AJ266</f>
        <v>0</v>
      </c>
      <c r="K331">
        <f>buff!AK266</f>
        <v>0</v>
      </c>
      <c r="L331">
        <f>buff!AL266</f>
        <v>0</v>
      </c>
      <c r="M331">
        <f>buff!AM266</f>
        <v>0</v>
      </c>
      <c r="N331">
        <f>buff!AN266</f>
        <v>0</v>
      </c>
      <c r="O331">
        <f>buff!AO266</f>
        <v>0</v>
      </c>
      <c r="P331">
        <f>buff!AP266</f>
        <v>0</v>
      </c>
      <c r="Q331">
        <f>buff!AQ266</f>
        <v>0</v>
      </c>
      <c r="R331">
        <f>buff!AR266</f>
        <v>999</v>
      </c>
      <c r="S331">
        <f>buff!AS266</f>
        <v>0</v>
      </c>
      <c r="T331">
        <f>buff!AT266</f>
        <v>0</v>
      </c>
      <c r="U331" t="str">
        <f>buff!AZ266</f>
        <v/>
      </c>
    </row>
    <row r="332" spans="1:21" x14ac:dyDescent="0.15">
      <c r="A332">
        <f>buff!Q267</f>
        <v>20195</v>
      </c>
      <c r="B332" t="str">
        <f>buff!R267</f>
        <v>被动急速lv15</v>
      </c>
      <c r="C332" t="str">
        <f>buff!S267</f>
        <v>被动急速lv15</v>
      </c>
      <c r="D332">
        <f>VLOOKUP(buff!T267,对应表!V:W,2,FALSE)</f>
        <v>1</v>
      </c>
      <c r="E332">
        <f>buff!U267</f>
        <v>0</v>
      </c>
      <c r="F332">
        <f>buff!V267</f>
        <v>0</v>
      </c>
      <c r="G332">
        <f>buff!W267</f>
        <v>0</v>
      </c>
      <c r="H332">
        <f>buff!X267</f>
        <v>0</v>
      </c>
      <c r="I332" t="str">
        <f>buff!AI267</f>
        <v>HIT:19|SPD_P:10</v>
      </c>
      <c r="J332">
        <f>buff!AJ267</f>
        <v>0</v>
      </c>
      <c r="K332">
        <f>buff!AK267</f>
        <v>0</v>
      </c>
      <c r="L332">
        <f>buff!AL267</f>
        <v>0</v>
      </c>
      <c r="M332">
        <f>buff!AM267</f>
        <v>0</v>
      </c>
      <c r="N332">
        <f>buff!AN267</f>
        <v>0</v>
      </c>
      <c r="O332">
        <f>buff!AO267</f>
        <v>0</v>
      </c>
      <c r="P332">
        <f>buff!AP267</f>
        <v>0</v>
      </c>
      <c r="Q332">
        <f>buff!AQ267</f>
        <v>0</v>
      </c>
      <c r="R332">
        <f>buff!AR267</f>
        <v>999</v>
      </c>
      <c r="S332">
        <f>buff!AS267</f>
        <v>0</v>
      </c>
      <c r="T332">
        <f>buff!AT267</f>
        <v>0</v>
      </c>
      <c r="U332" t="str">
        <f>buff!AZ267</f>
        <v/>
      </c>
    </row>
    <row r="333" spans="1:21" x14ac:dyDescent="0.15">
      <c r="A333">
        <f>buff!Q268</f>
        <v>20196</v>
      </c>
      <c r="B333" t="str">
        <f>buff!R268</f>
        <v>被动急速lv16</v>
      </c>
      <c r="C333" t="str">
        <f>buff!S268</f>
        <v>被动急速lv16</v>
      </c>
      <c r="D333">
        <f>VLOOKUP(buff!T268,对应表!V:W,2,FALSE)</f>
        <v>1</v>
      </c>
      <c r="E333">
        <f>buff!U268</f>
        <v>0</v>
      </c>
      <c r="F333">
        <f>buff!V268</f>
        <v>0</v>
      </c>
      <c r="G333">
        <f>buff!W268</f>
        <v>0</v>
      </c>
      <c r="H333">
        <f>buff!X268</f>
        <v>0</v>
      </c>
      <c r="I333" t="str">
        <f>buff!AI268</f>
        <v>HIT:20|SPD_P:10</v>
      </c>
      <c r="J333">
        <f>buff!AJ268</f>
        <v>0</v>
      </c>
      <c r="K333">
        <f>buff!AK268</f>
        <v>0</v>
      </c>
      <c r="L333">
        <f>buff!AL268</f>
        <v>0</v>
      </c>
      <c r="M333">
        <f>buff!AM268</f>
        <v>0</v>
      </c>
      <c r="N333">
        <f>buff!AN268</f>
        <v>0</v>
      </c>
      <c r="O333">
        <f>buff!AO268</f>
        <v>0</v>
      </c>
      <c r="P333">
        <f>buff!AP268</f>
        <v>0</v>
      </c>
      <c r="Q333">
        <f>buff!AQ268</f>
        <v>0</v>
      </c>
      <c r="R333">
        <f>buff!AR268</f>
        <v>999</v>
      </c>
      <c r="S333">
        <f>buff!AS268</f>
        <v>0</v>
      </c>
      <c r="T333">
        <f>buff!AT268</f>
        <v>0</v>
      </c>
      <c r="U333" t="str">
        <f>buff!AZ268</f>
        <v/>
      </c>
    </row>
    <row r="334" spans="1:21" x14ac:dyDescent="0.15">
      <c r="A334">
        <f>buff!Q269</f>
        <v>20197</v>
      </c>
      <c r="B334" t="str">
        <f>buff!R269</f>
        <v>被动急速lv17</v>
      </c>
      <c r="C334" t="str">
        <f>buff!S269</f>
        <v>被动急速lv17</v>
      </c>
      <c r="D334">
        <f>VLOOKUP(buff!T269,对应表!V:W,2,FALSE)</f>
        <v>1</v>
      </c>
      <c r="E334">
        <f>buff!U269</f>
        <v>0</v>
      </c>
      <c r="F334">
        <f>buff!V269</f>
        <v>0</v>
      </c>
      <c r="G334">
        <f>buff!W269</f>
        <v>0</v>
      </c>
      <c r="H334">
        <f>buff!X269</f>
        <v>0</v>
      </c>
      <c r="I334" t="str">
        <f>buff!AI269</f>
        <v>HIT:21|SPD_P:10</v>
      </c>
      <c r="J334">
        <f>buff!AJ269</f>
        <v>0</v>
      </c>
      <c r="K334">
        <f>buff!AK269</f>
        <v>0</v>
      </c>
      <c r="L334">
        <f>buff!AL269</f>
        <v>0</v>
      </c>
      <c r="M334">
        <f>buff!AM269</f>
        <v>0</v>
      </c>
      <c r="N334">
        <f>buff!AN269</f>
        <v>0</v>
      </c>
      <c r="O334">
        <f>buff!AO269</f>
        <v>0</v>
      </c>
      <c r="P334">
        <f>buff!AP269</f>
        <v>0</v>
      </c>
      <c r="Q334">
        <f>buff!AQ269</f>
        <v>0</v>
      </c>
      <c r="R334">
        <f>buff!AR269</f>
        <v>999</v>
      </c>
      <c r="S334">
        <f>buff!AS269</f>
        <v>0</v>
      </c>
      <c r="T334">
        <f>buff!AT269</f>
        <v>0</v>
      </c>
      <c r="U334" t="str">
        <f>buff!AZ269</f>
        <v/>
      </c>
    </row>
    <row r="335" spans="1:21" x14ac:dyDescent="0.15">
      <c r="A335">
        <f>buff!Q270</f>
        <v>20198</v>
      </c>
      <c r="B335" t="str">
        <f>buff!R270</f>
        <v>被动急速lv18</v>
      </c>
      <c r="C335" t="str">
        <f>buff!S270</f>
        <v>被动急速lv18</v>
      </c>
      <c r="D335">
        <f>VLOOKUP(buff!T270,对应表!V:W,2,FALSE)</f>
        <v>1</v>
      </c>
      <c r="E335">
        <f>buff!U270</f>
        <v>0</v>
      </c>
      <c r="F335">
        <f>buff!V270</f>
        <v>0</v>
      </c>
      <c r="G335">
        <f>buff!W270</f>
        <v>0</v>
      </c>
      <c r="H335">
        <f>buff!X270</f>
        <v>0</v>
      </c>
      <c r="I335" t="str">
        <f>buff!AI270</f>
        <v>HIT:22|SPD_P:10</v>
      </c>
      <c r="J335">
        <f>buff!AJ270</f>
        <v>0</v>
      </c>
      <c r="K335">
        <f>buff!AK270</f>
        <v>0</v>
      </c>
      <c r="L335">
        <f>buff!AL270</f>
        <v>0</v>
      </c>
      <c r="M335">
        <f>buff!AM270</f>
        <v>0</v>
      </c>
      <c r="N335">
        <f>buff!AN270</f>
        <v>0</v>
      </c>
      <c r="O335">
        <f>buff!AO270</f>
        <v>0</v>
      </c>
      <c r="P335">
        <f>buff!AP270</f>
        <v>0</v>
      </c>
      <c r="Q335">
        <f>buff!AQ270</f>
        <v>0</v>
      </c>
      <c r="R335">
        <f>buff!AR270</f>
        <v>999</v>
      </c>
      <c r="S335">
        <f>buff!AS270</f>
        <v>0</v>
      </c>
      <c r="T335">
        <f>buff!AT270</f>
        <v>0</v>
      </c>
      <c r="U335" t="str">
        <f>buff!AZ270</f>
        <v/>
      </c>
    </row>
    <row r="336" spans="1:21" x14ac:dyDescent="0.15">
      <c r="A336">
        <f>buff!Q271</f>
        <v>20199</v>
      </c>
      <c r="B336" t="str">
        <f>buff!R271</f>
        <v>被动急速lv19</v>
      </c>
      <c r="C336" t="str">
        <f>buff!S271</f>
        <v>被动急速lv19</v>
      </c>
      <c r="D336">
        <f>VLOOKUP(buff!T271,对应表!V:W,2,FALSE)</f>
        <v>1</v>
      </c>
      <c r="E336">
        <f>buff!U271</f>
        <v>0</v>
      </c>
      <c r="F336">
        <f>buff!V271</f>
        <v>0</v>
      </c>
      <c r="G336">
        <f>buff!W271</f>
        <v>0</v>
      </c>
      <c r="H336">
        <f>buff!X271</f>
        <v>0</v>
      </c>
      <c r="I336" t="str">
        <f>buff!AI271</f>
        <v>HIT:23|SPD_P:10</v>
      </c>
      <c r="J336">
        <f>buff!AJ271</f>
        <v>0</v>
      </c>
      <c r="K336">
        <f>buff!AK271</f>
        <v>0</v>
      </c>
      <c r="L336">
        <f>buff!AL271</f>
        <v>0</v>
      </c>
      <c r="M336">
        <f>buff!AM271</f>
        <v>0</v>
      </c>
      <c r="N336">
        <f>buff!AN271</f>
        <v>0</v>
      </c>
      <c r="O336">
        <f>buff!AO271</f>
        <v>0</v>
      </c>
      <c r="P336">
        <f>buff!AP271</f>
        <v>0</v>
      </c>
      <c r="Q336">
        <f>buff!AQ271</f>
        <v>0</v>
      </c>
      <c r="R336">
        <f>buff!AR271</f>
        <v>999</v>
      </c>
      <c r="S336">
        <f>buff!AS271</f>
        <v>0</v>
      </c>
      <c r="T336">
        <f>buff!AT271</f>
        <v>0</v>
      </c>
      <c r="U336" t="str">
        <f>buff!AZ271</f>
        <v/>
      </c>
    </row>
    <row r="337" spans="1:21" x14ac:dyDescent="0.15">
      <c r="A337">
        <f>buff!Q272</f>
        <v>20200</v>
      </c>
      <c r="B337" t="str">
        <f>buff!R272</f>
        <v>被动急速lv20</v>
      </c>
      <c r="C337" t="str">
        <f>buff!S272</f>
        <v>被动急速lv20</v>
      </c>
      <c r="D337">
        <f>VLOOKUP(buff!T272,对应表!V:W,2,FALSE)</f>
        <v>1</v>
      </c>
      <c r="E337">
        <f>buff!U272</f>
        <v>0</v>
      </c>
      <c r="F337">
        <f>buff!V272</f>
        <v>0</v>
      </c>
      <c r="G337">
        <f>buff!W272</f>
        <v>0</v>
      </c>
      <c r="H337">
        <f>buff!X272</f>
        <v>0</v>
      </c>
      <c r="I337" t="str">
        <f>buff!AI272</f>
        <v>HIT:24|SPD_P:10</v>
      </c>
      <c r="J337">
        <f>buff!AJ272</f>
        <v>0</v>
      </c>
      <c r="K337">
        <f>buff!AK272</f>
        <v>0</v>
      </c>
      <c r="L337">
        <f>buff!AL272</f>
        <v>0</v>
      </c>
      <c r="M337">
        <f>buff!AM272</f>
        <v>0</v>
      </c>
      <c r="N337">
        <f>buff!AN272</f>
        <v>0</v>
      </c>
      <c r="O337">
        <f>buff!AO272</f>
        <v>0</v>
      </c>
      <c r="P337">
        <f>buff!AP272</f>
        <v>0</v>
      </c>
      <c r="Q337">
        <f>buff!AQ272</f>
        <v>0</v>
      </c>
      <c r="R337">
        <f>buff!AR272</f>
        <v>999</v>
      </c>
      <c r="S337">
        <f>buff!AS272</f>
        <v>0</v>
      </c>
      <c r="T337">
        <f>buff!AT272</f>
        <v>0</v>
      </c>
      <c r="U337" t="str">
        <f>buff!AZ272</f>
        <v/>
      </c>
    </row>
    <row r="338" spans="1:21" x14ac:dyDescent="0.15">
      <c r="A338">
        <f>buff!Q273</f>
        <v>20201</v>
      </c>
      <c r="B338" t="str">
        <f>buff!R273</f>
        <v>被动暴伤lv1</v>
      </c>
      <c r="C338" t="str">
        <f>buff!S273</f>
        <v>被动暴伤lv1</v>
      </c>
      <c r="D338">
        <f>VLOOKUP(buff!T273,对应表!V:W,2,FALSE)</f>
        <v>1</v>
      </c>
      <c r="E338">
        <f>buff!U273</f>
        <v>0</v>
      </c>
      <c r="F338">
        <f>buff!V273</f>
        <v>0</v>
      </c>
      <c r="G338">
        <f>buff!W273</f>
        <v>0</v>
      </c>
      <c r="H338">
        <f>buff!X273</f>
        <v>0</v>
      </c>
      <c r="I338" t="str">
        <f>buff!AI273</f>
        <v>CPR:20</v>
      </c>
      <c r="J338">
        <f>buff!AJ273</f>
        <v>0</v>
      </c>
      <c r="K338">
        <f>buff!AK273</f>
        <v>0</v>
      </c>
      <c r="L338">
        <f>buff!AL273</f>
        <v>0</v>
      </c>
      <c r="M338">
        <f>buff!AM273</f>
        <v>0</v>
      </c>
      <c r="N338">
        <f>buff!AN273</f>
        <v>0</v>
      </c>
      <c r="O338">
        <f>buff!AO273</f>
        <v>0</v>
      </c>
      <c r="P338">
        <f>buff!AP273</f>
        <v>0</v>
      </c>
      <c r="Q338">
        <f>buff!AQ273</f>
        <v>0</v>
      </c>
      <c r="R338">
        <f>buff!AR273</f>
        <v>999</v>
      </c>
      <c r="S338">
        <f>buff!AS273</f>
        <v>0</v>
      </c>
      <c r="T338">
        <f>buff!AT273</f>
        <v>0</v>
      </c>
      <c r="U338" t="str">
        <f>buff!AZ273</f>
        <v/>
      </c>
    </row>
    <row r="339" spans="1:21" x14ac:dyDescent="0.15">
      <c r="A339">
        <f>buff!Q274</f>
        <v>20202</v>
      </c>
      <c r="B339" t="str">
        <f>buff!R274</f>
        <v>被动暴伤lv2</v>
      </c>
      <c r="C339" t="str">
        <f>buff!S274</f>
        <v>被动暴伤lv2</v>
      </c>
      <c r="D339">
        <f>VLOOKUP(buff!T274,对应表!V:W,2,FALSE)</f>
        <v>1</v>
      </c>
      <c r="E339">
        <f>buff!U274</f>
        <v>0</v>
      </c>
      <c r="F339">
        <f>buff!V274</f>
        <v>0</v>
      </c>
      <c r="G339">
        <f>buff!W274</f>
        <v>0</v>
      </c>
      <c r="H339">
        <f>buff!X274</f>
        <v>0</v>
      </c>
      <c r="I339" t="str">
        <f>buff!AI274</f>
        <v>CPR:21</v>
      </c>
      <c r="J339">
        <f>buff!AJ274</f>
        <v>0</v>
      </c>
      <c r="K339">
        <f>buff!AK274</f>
        <v>0</v>
      </c>
      <c r="L339">
        <f>buff!AL274</f>
        <v>0</v>
      </c>
      <c r="M339">
        <f>buff!AM274</f>
        <v>0</v>
      </c>
      <c r="N339">
        <f>buff!AN274</f>
        <v>0</v>
      </c>
      <c r="O339">
        <f>buff!AO274</f>
        <v>0</v>
      </c>
      <c r="P339">
        <f>buff!AP274</f>
        <v>0</v>
      </c>
      <c r="Q339">
        <f>buff!AQ274</f>
        <v>0</v>
      </c>
      <c r="R339">
        <f>buff!AR274</f>
        <v>999</v>
      </c>
      <c r="S339">
        <f>buff!AS274</f>
        <v>0</v>
      </c>
      <c r="T339">
        <f>buff!AT274</f>
        <v>0</v>
      </c>
      <c r="U339" t="str">
        <f>buff!AZ274</f>
        <v/>
      </c>
    </row>
    <row r="340" spans="1:21" x14ac:dyDescent="0.15">
      <c r="A340">
        <f>buff!Q275</f>
        <v>20203</v>
      </c>
      <c r="B340" t="str">
        <f>buff!R275</f>
        <v>被动暴伤lv3</v>
      </c>
      <c r="C340" t="str">
        <f>buff!S275</f>
        <v>被动暴伤lv3</v>
      </c>
      <c r="D340">
        <f>VLOOKUP(buff!T275,对应表!V:W,2,FALSE)</f>
        <v>1</v>
      </c>
      <c r="E340">
        <f>buff!U275</f>
        <v>0</v>
      </c>
      <c r="F340">
        <f>buff!V275</f>
        <v>0</v>
      </c>
      <c r="G340">
        <f>buff!W275</f>
        <v>0</v>
      </c>
      <c r="H340">
        <f>buff!X275</f>
        <v>0</v>
      </c>
      <c r="I340" t="str">
        <f>buff!AI275</f>
        <v>CPR:22</v>
      </c>
      <c r="J340">
        <f>buff!AJ275</f>
        <v>0</v>
      </c>
      <c r="K340">
        <f>buff!AK275</f>
        <v>0</v>
      </c>
      <c r="L340">
        <f>buff!AL275</f>
        <v>0</v>
      </c>
      <c r="M340">
        <f>buff!AM275</f>
        <v>0</v>
      </c>
      <c r="N340">
        <f>buff!AN275</f>
        <v>0</v>
      </c>
      <c r="O340">
        <f>buff!AO275</f>
        <v>0</v>
      </c>
      <c r="P340">
        <f>buff!AP275</f>
        <v>0</v>
      </c>
      <c r="Q340">
        <f>buff!AQ275</f>
        <v>0</v>
      </c>
      <c r="R340">
        <f>buff!AR275</f>
        <v>999</v>
      </c>
      <c r="S340">
        <f>buff!AS275</f>
        <v>0</v>
      </c>
      <c r="T340">
        <f>buff!AT275</f>
        <v>0</v>
      </c>
      <c r="U340" t="str">
        <f>buff!AZ275</f>
        <v/>
      </c>
    </row>
    <row r="341" spans="1:21" x14ac:dyDescent="0.15">
      <c r="A341">
        <f>buff!Q276</f>
        <v>20204</v>
      </c>
      <c r="B341" t="str">
        <f>buff!R276</f>
        <v>被动暴伤lv4</v>
      </c>
      <c r="C341" t="str">
        <f>buff!S276</f>
        <v>被动暴伤lv4</v>
      </c>
      <c r="D341">
        <f>VLOOKUP(buff!T276,对应表!V:W,2,FALSE)</f>
        <v>1</v>
      </c>
      <c r="E341">
        <f>buff!U276</f>
        <v>0</v>
      </c>
      <c r="F341">
        <f>buff!V276</f>
        <v>0</v>
      </c>
      <c r="G341">
        <f>buff!W276</f>
        <v>0</v>
      </c>
      <c r="H341">
        <f>buff!X276</f>
        <v>0</v>
      </c>
      <c r="I341" t="str">
        <f>buff!AI276</f>
        <v>CPR:23</v>
      </c>
      <c r="J341">
        <f>buff!AJ276</f>
        <v>0</v>
      </c>
      <c r="K341">
        <f>buff!AK276</f>
        <v>0</v>
      </c>
      <c r="L341">
        <f>buff!AL276</f>
        <v>0</v>
      </c>
      <c r="M341">
        <f>buff!AM276</f>
        <v>0</v>
      </c>
      <c r="N341">
        <f>buff!AN276</f>
        <v>0</v>
      </c>
      <c r="O341">
        <f>buff!AO276</f>
        <v>0</v>
      </c>
      <c r="P341">
        <f>buff!AP276</f>
        <v>0</v>
      </c>
      <c r="Q341">
        <f>buff!AQ276</f>
        <v>0</v>
      </c>
      <c r="R341">
        <f>buff!AR276</f>
        <v>999</v>
      </c>
      <c r="S341">
        <f>buff!AS276</f>
        <v>0</v>
      </c>
      <c r="T341">
        <f>buff!AT276</f>
        <v>0</v>
      </c>
      <c r="U341" t="str">
        <f>buff!AZ276</f>
        <v/>
      </c>
    </row>
    <row r="342" spans="1:21" x14ac:dyDescent="0.15">
      <c r="A342">
        <f>buff!Q277</f>
        <v>20205</v>
      </c>
      <c r="B342" t="str">
        <f>buff!R277</f>
        <v>被动暴伤lv5</v>
      </c>
      <c r="C342" t="str">
        <f>buff!S277</f>
        <v>被动暴伤lv5</v>
      </c>
      <c r="D342">
        <f>VLOOKUP(buff!T277,对应表!V:W,2,FALSE)</f>
        <v>1</v>
      </c>
      <c r="E342">
        <f>buff!U277</f>
        <v>0</v>
      </c>
      <c r="F342">
        <f>buff!V277</f>
        <v>0</v>
      </c>
      <c r="G342">
        <f>buff!W277</f>
        <v>0</v>
      </c>
      <c r="H342">
        <f>buff!X277</f>
        <v>0</v>
      </c>
      <c r="I342" t="str">
        <f>buff!AI277</f>
        <v>CPR:24</v>
      </c>
      <c r="J342">
        <f>buff!AJ277</f>
        <v>0</v>
      </c>
      <c r="K342">
        <f>buff!AK277</f>
        <v>0</v>
      </c>
      <c r="L342">
        <f>buff!AL277</f>
        <v>0</v>
      </c>
      <c r="M342">
        <f>buff!AM277</f>
        <v>0</v>
      </c>
      <c r="N342">
        <f>buff!AN277</f>
        <v>0</v>
      </c>
      <c r="O342">
        <f>buff!AO277</f>
        <v>0</v>
      </c>
      <c r="P342">
        <f>buff!AP277</f>
        <v>0</v>
      </c>
      <c r="Q342">
        <f>buff!AQ277</f>
        <v>0</v>
      </c>
      <c r="R342">
        <f>buff!AR277</f>
        <v>999</v>
      </c>
      <c r="S342">
        <f>buff!AS277</f>
        <v>0</v>
      </c>
      <c r="T342">
        <f>buff!AT277</f>
        <v>0</v>
      </c>
      <c r="U342" t="str">
        <f>buff!AZ277</f>
        <v/>
      </c>
    </row>
    <row r="343" spans="1:21" x14ac:dyDescent="0.15">
      <c r="A343">
        <f>buff!Q278</f>
        <v>20206</v>
      </c>
      <c r="B343" t="str">
        <f>buff!R278</f>
        <v>被动暴伤lv6</v>
      </c>
      <c r="C343" t="str">
        <f>buff!S278</f>
        <v>被动暴伤lv6</v>
      </c>
      <c r="D343">
        <f>VLOOKUP(buff!T278,对应表!V:W,2,FALSE)</f>
        <v>1</v>
      </c>
      <c r="E343">
        <f>buff!U278</f>
        <v>0</v>
      </c>
      <c r="F343">
        <f>buff!V278</f>
        <v>0</v>
      </c>
      <c r="G343">
        <f>buff!W278</f>
        <v>0</v>
      </c>
      <c r="H343">
        <f>buff!X278</f>
        <v>0</v>
      </c>
      <c r="I343" t="str">
        <f>buff!AI278</f>
        <v>CPR:25</v>
      </c>
      <c r="J343">
        <f>buff!AJ278</f>
        <v>0</v>
      </c>
      <c r="K343">
        <f>buff!AK278</f>
        <v>0</v>
      </c>
      <c r="L343">
        <f>buff!AL278</f>
        <v>0</v>
      </c>
      <c r="M343">
        <f>buff!AM278</f>
        <v>0</v>
      </c>
      <c r="N343">
        <f>buff!AN278</f>
        <v>0</v>
      </c>
      <c r="O343">
        <f>buff!AO278</f>
        <v>0</v>
      </c>
      <c r="P343">
        <f>buff!AP278</f>
        <v>0</v>
      </c>
      <c r="Q343">
        <f>buff!AQ278</f>
        <v>0</v>
      </c>
      <c r="R343">
        <f>buff!AR278</f>
        <v>999</v>
      </c>
      <c r="S343">
        <f>buff!AS278</f>
        <v>0</v>
      </c>
      <c r="T343">
        <f>buff!AT278</f>
        <v>0</v>
      </c>
      <c r="U343" t="str">
        <f>buff!AZ278</f>
        <v/>
      </c>
    </row>
    <row r="344" spans="1:21" x14ac:dyDescent="0.15">
      <c r="A344">
        <f>buff!Q279</f>
        <v>20207</v>
      </c>
      <c r="B344" t="str">
        <f>buff!R279</f>
        <v>被动暴伤lv7</v>
      </c>
      <c r="C344" t="str">
        <f>buff!S279</f>
        <v>被动暴伤lv7</v>
      </c>
      <c r="D344">
        <f>VLOOKUP(buff!T279,对应表!V:W,2,FALSE)</f>
        <v>1</v>
      </c>
      <c r="E344">
        <f>buff!U279</f>
        <v>0</v>
      </c>
      <c r="F344">
        <f>buff!V279</f>
        <v>0</v>
      </c>
      <c r="G344">
        <f>buff!W279</f>
        <v>0</v>
      </c>
      <c r="H344">
        <f>buff!X279</f>
        <v>0</v>
      </c>
      <c r="I344" t="str">
        <f>buff!AI279</f>
        <v>CPR:26</v>
      </c>
      <c r="J344">
        <f>buff!AJ279</f>
        <v>0</v>
      </c>
      <c r="K344">
        <f>buff!AK279</f>
        <v>0</v>
      </c>
      <c r="L344">
        <f>buff!AL279</f>
        <v>0</v>
      </c>
      <c r="M344">
        <f>buff!AM279</f>
        <v>0</v>
      </c>
      <c r="N344">
        <f>buff!AN279</f>
        <v>0</v>
      </c>
      <c r="O344">
        <f>buff!AO279</f>
        <v>0</v>
      </c>
      <c r="P344">
        <f>buff!AP279</f>
        <v>0</v>
      </c>
      <c r="Q344">
        <f>buff!AQ279</f>
        <v>0</v>
      </c>
      <c r="R344">
        <f>buff!AR279</f>
        <v>999</v>
      </c>
      <c r="S344">
        <f>buff!AS279</f>
        <v>0</v>
      </c>
      <c r="T344">
        <f>buff!AT279</f>
        <v>0</v>
      </c>
      <c r="U344" t="str">
        <f>buff!AZ279</f>
        <v/>
      </c>
    </row>
    <row r="345" spans="1:21" x14ac:dyDescent="0.15">
      <c r="A345">
        <f>buff!Q280</f>
        <v>20208</v>
      </c>
      <c r="B345" t="str">
        <f>buff!R280</f>
        <v>被动暴伤lv8</v>
      </c>
      <c r="C345" t="str">
        <f>buff!S280</f>
        <v>被动暴伤lv8</v>
      </c>
      <c r="D345">
        <f>VLOOKUP(buff!T280,对应表!V:W,2,FALSE)</f>
        <v>1</v>
      </c>
      <c r="E345">
        <f>buff!U280</f>
        <v>0</v>
      </c>
      <c r="F345">
        <f>buff!V280</f>
        <v>0</v>
      </c>
      <c r="G345">
        <f>buff!W280</f>
        <v>0</v>
      </c>
      <c r="H345">
        <f>buff!X280</f>
        <v>0</v>
      </c>
      <c r="I345" t="str">
        <f>buff!AI280</f>
        <v>CPR:27</v>
      </c>
      <c r="J345">
        <f>buff!AJ280</f>
        <v>0</v>
      </c>
      <c r="K345">
        <f>buff!AK280</f>
        <v>0</v>
      </c>
      <c r="L345">
        <f>buff!AL280</f>
        <v>0</v>
      </c>
      <c r="M345">
        <f>buff!AM280</f>
        <v>0</v>
      </c>
      <c r="N345">
        <f>buff!AN280</f>
        <v>0</v>
      </c>
      <c r="O345">
        <f>buff!AO280</f>
        <v>0</v>
      </c>
      <c r="P345">
        <f>buff!AP280</f>
        <v>0</v>
      </c>
      <c r="Q345">
        <f>buff!AQ280</f>
        <v>0</v>
      </c>
      <c r="R345">
        <f>buff!AR280</f>
        <v>999</v>
      </c>
      <c r="S345">
        <f>buff!AS280</f>
        <v>0</v>
      </c>
      <c r="T345">
        <f>buff!AT280</f>
        <v>0</v>
      </c>
      <c r="U345" t="str">
        <f>buff!AZ280</f>
        <v/>
      </c>
    </row>
    <row r="346" spans="1:21" x14ac:dyDescent="0.15">
      <c r="A346">
        <f>buff!Q281</f>
        <v>20209</v>
      </c>
      <c r="B346" t="str">
        <f>buff!R281</f>
        <v>被动暴伤lv9</v>
      </c>
      <c r="C346" t="str">
        <f>buff!S281</f>
        <v>被动暴伤lv9</v>
      </c>
      <c r="D346">
        <f>VLOOKUP(buff!T281,对应表!V:W,2,FALSE)</f>
        <v>1</v>
      </c>
      <c r="E346">
        <f>buff!U281</f>
        <v>0</v>
      </c>
      <c r="F346">
        <f>buff!V281</f>
        <v>0</v>
      </c>
      <c r="G346">
        <f>buff!W281</f>
        <v>0</v>
      </c>
      <c r="H346">
        <f>buff!X281</f>
        <v>0</v>
      </c>
      <c r="I346" t="str">
        <f>buff!AI281</f>
        <v>CPR:28</v>
      </c>
      <c r="J346">
        <f>buff!AJ281</f>
        <v>0</v>
      </c>
      <c r="K346">
        <f>buff!AK281</f>
        <v>0</v>
      </c>
      <c r="L346">
        <f>buff!AL281</f>
        <v>0</v>
      </c>
      <c r="M346">
        <f>buff!AM281</f>
        <v>0</v>
      </c>
      <c r="N346">
        <f>buff!AN281</f>
        <v>0</v>
      </c>
      <c r="O346">
        <f>buff!AO281</f>
        <v>0</v>
      </c>
      <c r="P346">
        <f>buff!AP281</f>
        <v>0</v>
      </c>
      <c r="Q346">
        <f>buff!AQ281</f>
        <v>0</v>
      </c>
      <c r="R346">
        <f>buff!AR281</f>
        <v>999</v>
      </c>
      <c r="S346">
        <f>buff!AS281</f>
        <v>0</v>
      </c>
      <c r="T346">
        <f>buff!AT281</f>
        <v>0</v>
      </c>
      <c r="U346" t="str">
        <f>buff!AZ281</f>
        <v/>
      </c>
    </row>
    <row r="347" spans="1:21" x14ac:dyDescent="0.15">
      <c r="A347">
        <f>buff!Q282</f>
        <v>20210</v>
      </c>
      <c r="B347" t="str">
        <f>buff!R282</f>
        <v>被动暴伤lv10</v>
      </c>
      <c r="C347" t="str">
        <f>buff!S282</f>
        <v>被动暴伤lv10</v>
      </c>
      <c r="D347">
        <f>VLOOKUP(buff!T282,对应表!V:W,2,FALSE)</f>
        <v>1</v>
      </c>
      <c r="E347">
        <f>buff!U282</f>
        <v>0</v>
      </c>
      <c r="F347">
        <f>buff!V282</f>
        <v>0</v>
      </c>
      <c r="G347">
        <f>buff!W282</f>
        <v>0</v>
      </c>
      <c r="H347">
        <f>buff!X282</f>
        <v>0</v>
      </c>
      <c r="I347" t="str">
        <f>buff!AI282</f>
        <v>CPR:29</v>
      </c>
      <c r="J347">
        <f>buff!AJ282</f>
        <v>0</v>
      </c>
      <c r="K347">
        <f>buff!AK282</f>
        <v>0</v>
      </c>
      <c r="L347">
        <f>buff!AL282</f>
        <v>0</v>
      </c>
      <c r="M347">
        <f>buff!AM282</f>
        <v>0</v>
      </c>
      <c r="N347">
        <f>buff!AN282</f>
        <v>0</v>
      </c>
      <c r="O347">
        <f>buff!AO282</f>
        <v>0</v>
      </c>
      <c r="P347">
        <f>buff!AP282</f>
        <v>0</v>
      </c>
      <c r="Q347">
        <f>buff!AQ282</f>
        <v>0</v>
      </c>
      <c r="R347">
        <f>buff!AR282</f>
        <v>999</v>
      </c>
      <c r="S347">
        <f>buff!AS282</f>
        <v>0</v>
      </c>
      <c r="T347">
        <f>buff!AT282</f>
        <v>0</v>
      </c>
      <c r="U347" t="str">
        <f>buff!AZ282</f>
        <v/>
      </c>
    </row>
    <row r="348" spans="1:21" x14ac:dyDescent="0.15">
      <c r="A348">
        <f>buff!Q283</f>
        <v>20211</v>
      </c>
      <c r="B348" t="str">
        <f>buff!R283</f>
        <v>被动暴伤lv11</v>
      </c>
      <c r="C348" t="str">
        <f>buff!S283</f>
        <v>被动暴伤lv11</v>
      </c>
      <c r="D348">
        <f>VLOOKUP(buff!T283,对应表!V:W,2,FALSE)</f>
        <v>1</v>
      </c>
      <c r="E348">
        <f>buff!U283</f>
        <v>0</v>
      </c>
      <c r="F348">
        <f>buff!V283</f>
        <v>0</v>
      </c>
      <c r="G348">
        <f>buff!W283</f>
        <v>0</v>
      </c>
      <c r="H348">
        <f>buff!X283</f>
        <v>0</v>
      </c>
      <c r="I348" t="str">
        <f>buff!AI283</f>
        <v>CPR:30</v>
      </c>
      <c r="J348">
        <f>buff!AJ283</f>
        <v>0</v>
      </c>
      <c r="K348">
        <f>buff!AK283</f>
        <v>0</v>
      </c>
      <c r="L348">
        <f>buff!AL283</f>
        <v>0</v>
      </c>
      <c r="M348">
        <f>buff!AM283</f>
        <v>0</v>
      </c>
      <c r="N348">
        <f>buff!AN283</f>
        <v>0</v>
      </c>
      <c r="O348">
        <f>buff!AO283</f>
        <v>0</v>
      </c>
      <c r="P348">
        <f>buff!AP283</f>
        <v>0</v>
      </c>
      <c r="Q348">
        <f>buff!AQ283</f>
        <v>0</v>
      </c>
      <c r="R348">
        <f>buff!AR283</f>
        <v>999</v>
      </c>
      <c r="S348">
        <f>buff!AS283</f>
        <v>0</v>
      </c>
      <c r="T348">
        <f>buff!AT283</f>
        <v>0</v>
      </c>
      <c r="U348" t="str">
        <f>buff!AZ283</f>
        <v/>
      </c>
    </row>
    <row r="349" spans="1:21" x14ac:dyDescent="0.15">
      <c r="A349">
        <f>buff!Q284</f>
        <v>20212</v>
      </c>
      <c r="B349" t="str">
        <f>buff!R284</f>
        <v>被动暴伤lv12</v>
      </c>
      <c r="C349" t="str">
        <f>buff!S284</f>
        <v>被动暴伤lv12</v>
      </c>
      <c r="D349">
        <f>VLOOKUP(buff!T284,对应表!V:W,2,FALSE)</f>
        <v>1</v>
      </c>
      <c r="E349">
        <f>buff!U284</f>
        <v>0</v>
      </c>
      <c r="F349">
        <f>buff!V284</f>
        <v>0</v>
      </c>
      <c r="G349">
        <f>buff!W284</f>
        <v>0</v>
      </c>
      <c r="H349">
        <f>buff!X284</f>
        <v>0</v>
      </c>
      <c r="I349" t="str">
        <f>buff!AI284</f>
        <v>CPR:31</v>
      </c>
      <c r="J349">
        <f>buff!AJ284</f>
        <v>0</v>
      </c>
      <c r="K349">
        <f>buff!AK284</f>
        <v>0</v>
      </c>
      <c r="L349">
        <f>buff!AL284</f>
        <v>0</v>
      </c>
      <c r="M349">
        <f>buff!AM284</f>
        <v>0</v>
      </c>
      <c r="N349">
        <f>buff!AN284</f>
        <v>0</v>
      </c>
      <c r="O349">
        <f>buff!AO284</f>
        <v>0</v>
      </c>
      <c r="P349">
        <f>buff!AP284</f>
        <v>0</v>
      </c>
      <c r="Q349">
        <f>buff!AQ284</f>
        <v>0</v>
      </c>
      <c r="R349">
        <f>buff!AR284</f>
        <v>999</v>
      </c>
      <c r="S349">
        <f>buff!AS284</f>
        <v>0</v>
      </c>
      <c r="T349">
        <f>buff!AT284</f>
        <v>0</v>
      </c>
      <c r="U349" t="str">
        <f>buff!AZ284</f>
        <v/>
      </c>
    </row>
    <row r="350" spans="1:21" x14ac:dyDescent="0.15">
      <c r="A350">
        <f>buff!Q285</f>
        <v>20213</v>
      </c>
      <c r="B350" t="str">
        <f>buff!R285</f>
        <v>被动暴伤lv13</v>
      </c>
      <c r="C350" t="str">
        <f>buff!S285</f>
        <v>被动暴伤lv13</v>
      </c>
      <c r="D350">
        <f>VLOOKUP(buff!T285,对应表!V:W,2,FALSE)</f>
        <v>1</v>
      </c>
      <c r="E350">
        <f>buff!U285</f>
        <v>0</v>
      </c>
      <c r="F350">
        <f>buff!V285</f>
        <v>0</v>
      </c>
      <c r="G350">
        <f>buff!W285</f>
        <v>0</v>
      </c>
      <c r="H350">
        <f>buff!X285</f>
        <v>0</v>
      </c>
      <c r="I350" t="str">
        <f>buff!AI285</f>
        <v>CPR:32</v>
      </c>
      <c r="J350">
        <f>buff!AJ285</f>
        <v>0</v>
      </c>
      <c r="K350">
        <f>buff!AK285</f>
        <v>0</v>
      </c>
      <c r="L350">
        <f>buff!AL285</f>
        <v>0</v>
      </c>
      <c r="M350">
        <f>buff!AM285</f>
        <v>0</v>
      </c>
      <c r="N350">
        <f>buff!AN285</f>
        <v>0</v>
      </c>
      <c r="O350">
        <f>buff!AO285</f>
        <v>0</v>
      </c>
      <c r="P350">
        <f>buff!AP285</f>
        <v>0</v>
      </c>
      <c r="Q350">
        <f>buff!AQ285</f>
        <v>0</v>
      </c>
      <c r="R350">
        <f>buff!AR285</f>
        <v>999</v>
      </c>
      <c r="S350">
        <f>buff!AS285</f>
        <v>0</v>
      </c>
      <c r="T350">
        <f>buff!AT285</f>
        <v>0</v>
      </c>
      <c r="U350" t="str">
        <f>buff!AZ285</f>
        <v/>
      </c>
    </row>
    <row r="351" spans="1:21" x14ac:dyDescent="0.15">
      <c r="A351">
        <f>buff!Q286</f>
        <v>20214</v>
      </c>
      <c r="B351" t="str">
        <f>buff!R286</f>
        <v>被动暴伤lv14</v>
      </c>
      <c r="C351" t="str">
        <f>buff!S286</f>
        <v>被动暴伤lv14</v>
      </c>
      <c r="D351">
        <f>VLOOKUP(buff!T286,对应表!V:W,2,FALSE)</f>
        <v>1</v>
      </c>
      <c r="E351">
        <f>buff!U286</f>
        <v>0</v>
      </c>
      <c r="F351">
        <f>buff!V286</f>
        <v>0</v>
      </c>
      <c r="G351">
        <f>buff!W286</f>
        <v>0</v>
      </c>
      <c r="H351">
        <f>buff!X286</f>
        <v>0</v>
      </c>
      <c r="I351" t="str">
        <f>buff!AI286</f>
        <v>CPR:33</v>
      </c>
      <c r="J351">
        <f>buff!AJ286</f>
        <v>0</v>
      </c>
      <c r="K351">
        <f>buff!AK286</f>
        <v>0</v>
      </c>
      <c r="L351">
        <f>buff!AL286</f>
        <v>0</v>
      </c>
      <c r="M351">
        <f>buff!AM286</f>
        <v>0</v>
      </c>
      <c r="N351">
        <f>buff!AN286</f>
        <v>0</v>
      </c>
      <c r="O351">
        <f>buff!AO286</f>
        <v>0</v>
      </c>
      <c r="P351">
        <f>buff!AP286</f>
        <v>0</v>
      </c>
      <c r="Q351">
        <f>buff!AQ286</f>
        <v>0</v>
      </c>
      <c r="R351">
        <f>buff!AR286</f>
        <v>999</v>
      </c>
      <c r="S351">
        <f>buff!AS286</f>
        <v>0</v>
      </c>
      <c r="T351">
        <f>buff!AT286</f>
        <v>0</v>
      </c>
      <c r="U351" t="str">
        <f>buff!AZ286</f>
        <v/>
      </c>
    </row>
    <row r="352" spans="1:21" x14ac:dyDescent="0.15">
      <c r="A352">
        <f>buff!Q287</f>
        <v>20215</v>
      </c>
      <c r="B352" t="str">
        <f>buff!R287</f>
        <v>被动暴伤lv15</v>
      </c>
      <c r="C352" t="str">
        <f>buff!S287</f>
        <v>被动暴伤lv15</v>
      </c>
      <c r="D352">
        <f>VLOOKUP(buff!T287,对应表!V:W,2,FALSE)</f>
        <v>1</v>
      </c>
      <c r="E352">
        <f>buff!U287</f>
        <v>0</v>
      </c>
      <c r="F352">
        <f>buff!V287</f>
        <v>0</v>
      </c>
      <c r="G352">
        <f>buff!W287</f>
        <v>0</v>
      </c>
      <c r="H352">
        <f>buff!X287</f>
        <v>0</v>
      </c>
      <c r="I352" t="str">
        <f>buff!AI287</f>
        <v>CPR:34</v>
      </c>
      <c r="J352">
        <f>buff!AJ287</f>
        <v>0</v>
      </c>
      <c r="K352">
        <f>buff!AK287</f>
        <v>0</v>
      </c>
      <c r="L352">
        <f>buff!AL287</f>
        <v>0</v>
      </c>
      <c r="M352">
        <f>buff!AM287</f>
        <v>0</v>
      </c>
      <c r="N352">
        <f>buff!AN287</f>
        <v>0</v>
      </c>
      <c r="O352">
        <f>buff!AO287</f>
        <v>0</v>
      </c>
      <c r="P352">
        <f>buff!AP287</f>
        <v>0</v>
      </c>
      <c r="Q352">
        <f>buff!AQ287</f>
        <v>0</v>
      </c>
      <c r="R352">
        <f>buff!AR287</f>
        <v>999</v>
      </c>
      <c r="S352">
        <f>buff!AS287</f>
        <v>0</v>
      </c>
      <c r="T352">
        <f>buff!AT287</f>
        <v>0</v>
      </c>
      <c r="U352" t="str">
        <f>buff!AZ287</f>
        <v/>
      </c>
    </row>
    <row r="353" spans="1:21" x14ac:dyDescent="0.15">
      <c r="A353">
        <f>buff!Q288</f>
        <v>20216</v>
      </c>
      <c r="B353" t="str">
        <f>buff!R288</f>
        <v>被动暴伤lv16</v>
      </c>
      <c r="C353" t="str">
        <f>buff!S288</f>
        <v>被动暴伤lv16</v>
      </c>
      <c r="D353">
        <f>VLOOKUP(buff!T288,对应表!V:W,2,FALSE)</f>
        <v>1</v>
      </c>
      <c r="E353">
        <f>buff!U288</f>
        <v>0</v>
      </c>
      <c r="F353">
        <f>buff!V288</f>
        <v>0</v>
      </c>
      <c r="G353">
        <f>buff!W288</f>
        <v>0</v>
      </c>
      <c r="H353">
        <f>buff!X288</f>
        <v>0</v>
      </c>
      <c r="I353" t="str">
        <f>buff!AI288</f>
        <v>CPR:35</v>
      </c>
      <c r="J353">
        <f>buff!AJ288</f>
        <v>0</v>
      </c>
      <c r="K353">
        <f>buff!AK288</f>
        <v>0</v>
      </c>
      <c r="L353">
        <f>buff!AL288</f>
        <v>0</v>
      </c>
      <c r="M353">
        <f>buff!AM288</f>
        <v>0</v>
      </c>
      <c r="N353">
        <f>buff!AN288</f>
        <v>0</v>
      </c>
      <c r="O353">
        <f>buff!AO288</f>
        <v>0</v>
      </c>
      <c r="P353">
        <f>buff!AP288</f>
        <v>0</v>
      </c>
      <c r="Q353">
        <f>buff!AQ288</f>
        <v>0</v>
      </c>
      <c r="R353">
        <f>buff!AR288</f>
        <v>999</v>
      </c>
      <c r="S353">
        <f>buff!AS288</f>
        <v>0</v>
      </c>
      <c r="T353">
        <f>buff!AT288</f>
        <v>0</v>
      </c>
      <c r="U353" t="str">
        <f>buff!AZ288</f>
        <v/>
      </c>
    </row>
    <row r="354" spans="1:21" x14ac:dyDescent="0.15">
      <c r="A354">
        <f>buff!Q289</f>
        <v>20217</v>
      </c>
      <c r="B354" t="str">
        <f>buff!R289</f>
        <v>被动暴伤lv17</v>
      </c>
      <c r="C354" t="str">
        <f>buff!S289</f>
        <v>被动暴伤lv17</v>
      </c>
      <c r="D354">
        <f>VLOOKUP(buff!T289,对应表!V:W,2,FALSE)</f>
        <v>1</v>
      </c>
      <c r="E354">
        <f>buff!U289</f>
        <v>0</v>
      </c>
      <c r="F354">
        <f>buff!V289</f>
        <v>0</v>
      </c>
      <c r="G354">
        <f>buff!W289</f>
        <v>0</v>
      </c>
      <c r="H354">
        <f>buff!X289</f>
        <v>0</v>
      </c>
      <c r="I354" t="str">
        <f>buff!AI289</f>
        <v>CPR:36</v>
      </c>
      <c r="J354">
        <f>buff!AJ289</f>
        <v>0</v>
      </c>
      <c r="K354">
        <f>buff!AK289</f>
        <v>0</v>
      </c>
      <c r="L354">
        <f>buff!AL289</f>
        <v>0</v>
      </c>
      <c r="M354">
        <f>buff!AM289</f>
        <v>0</v>
      </c>
      <c r="N354">
        <f>buff!AN289</f>
        <v>0</v>
      </c>
      <c r="O354">
        <f>buff!AO289</f>
        <v>0</v>
      </c>
      <c r="P354">
        <f>buff!AP289</f>
        <v>0</v>
      </c>
      <c r="Q354">
        <f>buff!AQ289</f>
        <v>0</v>
      </c>
      <c r="R354">
        <f>buff!AR289</f>
        <v>999</v>
      </c>
      <c r="S354">
        <f>buff!AS289</f>
        <v>0</v>
      </c>
      <c r="T354">
        <f>buff!AT289</f>
        <v>0</v>
      </c>
      <c r="U354" t="str">
        <f>buff!AZ289</f>
        <v/>
      </c>
    </row>
    <row r="355" spans="1:21" x14ac:dyDescent="0.15">
      <c r="A355">
        <f>buff!Q290</f>
        <v>20218</v>
      </c>
      <c r="B355" t="str">
        <f>buff!R290</f>
        <v>被动暴伤lv18</v>
      </c>
      <c r="C355" t="str">
        <f>buff!S290</f>
        <v>被动暴伤lv18</v>
      </c>
      <c r="D355">
        <f>VLOOKUP(buff!T290,对应表!V:W,2,FALSE)</f>
        <v>1</v>
      </c>
      <c r="E355">
        <f>buff!U290</f>
        <v>0</v>
      </c>
      <c r="F355">
        <f>buff!V290</f>
        <v>0</v>
      </c>
      <c r="G355">
        <f>buff!W290</f>
        <v>0</v>
      </c>
      <c r="H355">
        <f>buff!X290</f>
        <v>0</v>
      </c>
      <c r="I355" t="str">
        <f>buff!AI290</f>
        <v>CPR:37</v>
      </c>
      <c r="J355">
        <f>buff!AJ290</f>
        <v>0</v>
      </c>
      <c r="K355">
        <f>buff!AK290</f>
        <v>0</v>
      </c>
      <c r="L355">
        <f>buff!AL290</f>
        <v>0</v>
      </c>
      <c r="M355">
        <f>buff!AM290</f>
        <v>0</v>
      </c>
      <c r="N355">
        <f>buff!AN290</f>
        <v>0</v>
      </c>
      <c r="O355">
        <f>buff!AO290</f>
        <v>0</v>
      </c>
      <c r="P355">
        <f>buff!AP290</f>
        <v>0</v>
      </c>
      <c r="Q355">
        <f>buff!AQ290</f>
        <v>0</v>
      </c>
      <c r="R355">
        <f>buff!AR290</f>
        <v>999</v>
      </c>
      <c r="S355">
        <f>buff!AS290</f>
        <v>0</v>
      </c>
      <c r="T355">
        <f>buff!AT290</f>
        <v>0</v>
      </c>
      <c r="U355" t="str">
        <f>buff!AZ290</f>
        <v/>
      </c>
    </row>
    <row r="356" spans="1:21" x14ac:dyDescent="0.15">
      <c r="A356">
        <f>buff!Q291</f>
        <v>20219</v>
      </c>
      <c r="B356" t="str">
        <f>buff!R291</f>
        <v>被动暴伤lv19</v>
      </c>
      <c r="C356" t="str">
        <f>buff!S291</f>
        <v>被动暴伤lv19</v>
      </c>
      <c r="D356">
        <f>VLOOKUP(buff!T291,对应表!V:W,2,FALSE)</f>
        <v>1</v>
      </c>
      <c r="E356">
        <f>buff!U291</f>
        <v>0</v>
      </c>
      <c r="F356">
        <f>buff!V291</f>
        <v>0</v>
      </c>
      <c r="G356">
        <f>buff!W291</f>
        <v>0</v>
      </c>
      <c r="H356">
        <f>buff!X291</f>
        <v>0</v>
      </c>
      <c r="I356" t="str">
        <f>buff!AI291</f>
        <v>CPR:38</v>
      </c>
      <c r="J356">
        <f>buff!AJ291</f>
        <v>0</v>
      </c>
      <c r="K356">
        <f>buff!AK291</f>
        <v>0</v>
      </c>
      <c r="L356">
        <f>buff!AL291</f>
        <v>0</v>
      </c>
      <c r="M356">
        <f>buff!AM291</f>
        <v>0</v>
      </c>
      <c r="N356">
        <f>buff!AN291</f>
        <v>0</v>
      </c>
      <c r="O356">
        <f>buff!AO291</f>
        <v>0</v>
      </c>
      <c r="P356">
        <f>buff!AP291</f>
        <v>0</v>
      </c>
      <c r="Q356">
        <f>buff!AQ291</f>
        <v>0</v>
      </c>
      <c r="R356">
        <f>buff!AR291</f>
        <v>999</v>
      </c>
      <c r="S356">
        <f>buff!AS291</f>
        <v>0</v>
      </c>
      <c r="T356">
        <f>buff!AT291</f>
        <v>0</v>
      </c>
      <c r="U356" t="str">
        <f>buff!AZ291</f>
        <v/>
      </c>
    </row>
    <row r="357" spans="1:21" x14ac:dyDescent="0.15">
      <c r="A357">
        <f>buff!Q292</f>
        <v>20220</v>
      </c>
      <c r="B357" t="str">
        <f>buff!R292</f>
        <v>被动暴伤lv20</v>
      </c>
      <c r="C357" t="str">
        <f>buff!S292</f>
        <v>被动暴伤lv20</v>
      </c>
      <c r="D357">
        <f>VLOOKUP(buff!T292,对应表!V:W,2,FALSE)</f>
        <v>1</v>
      </c>
      <c r="E357">
        <f>buff!U292</f>
        <v>0</v>
      </c>
      <c r="F357">
        <f>buff!V292</f>
        <v>0</v>
      </c>
      <c r="G357">
        <f>buff!W292</f>
        <v>0</v>
      </c>
      <c r="H357">
        <f>buff!X292</f>
        <v>0</v>
      </c>
      <c r="I357" t="str">
        <f>buff!AI292</f>
        <v>CPR:39</v>
      </c>
      <c r="J357">
        <f>buff!AJ292</f>
        <v>0</v>
      </c>
      <c r="K357">
        <f>buff!AK292</f>
        <v>0</v>
      </c>
      <c r="L357">
        <f>buff!AL292</f>
        <v>0</v>
      </c>
      <c r="M357">
        <f>buff!AM292</f>
        <v>0</v>
      </c>
      <c r="N357">
        <f>buff!AN292</f>
        <v>0</v>
      </c>
      <c r="O357">
        <f>buff!AO292</f>
        <v>0</v>
      </c>
      <c r="P357">
        <f>buff!AP292</f>
        <v>0</v>
      </c>
      <c r="Q357">
        <f>buff!AQ292</f>
        <v>0</v>
      </c>
      <c r="R357">
        <f>buff!AR292</f>
        <v>999</v>
      </c>
      <c r="S357">
        <f>buff!AS292</f>
        <v>0</v>
      </c>
      <c r="T357">
        <f>buff!AT292</f>
        <v>0</v>
      </c>
      <c r="U357" t="str">
        <f>buff!AZ292</f>
        <v/>
      </c>
    </row>
    <row r="358" spans="1:21" x14ac:dyDescent="0.15">
      <c r="A358">
        <f>buff!Q293</f>
        <v>20221</v>
      </c>
      <c r="B358" t="str">
        <f>buff!R293</f>
        <v>被动致命lv1</v>
      </c>
      <c r="C358" t="str">
        <f>buff!S293</f>
        <v>被动致命lv1</v>
      </c>
      <c r="D358">
        <f>VLOOKUP(buff!T293,对应表!V:W,2,FALSE)</f>
        <v>1</v>
      </c>
      <c r="E358">
        <f>buff!U293</f>
        <v>0</v>
      </c>
      <c r="F358">
        <f>buff!V293</f>
        <v>0</v>
      </c>
      <c r="G358">
        <f>buff!W293</f>
        <v>0</v>
      </c>
      <c r="H358">
        <f>buff!X293</f>
        <v>0</v>
      </c>
      <c r="I358" t="str">
        <f>buff!AI293</f>
        <v>CRI:5|CPR:10</v>
      </c>
      <c r="J358">
        <f>buff!AJ293</f>
        <v>0</v>
      </c>
      <c r="K358">
        <f>buff!AK293</f>
        <v>0</v>
      </c>
      <c r="L358">
        <f>buff!AL293</f>
        <v>0</v>
      </c>
      <c r="M358">
        <f>buff!AM293</f>
        <v>0</v>
      </c>
      <c r="N358">
        <f>buff!AN293</f>
        <v>0</v>
      </c>
      <c r="O358">
        <f>buff!AO293</f>
        <v>0</v>
      </c>
      <c r="P358">
        <f>buff!AP293</f>
        <v>0</v>
      </c>
      <c r="Q358">
        <f>buff!AQ293</f>
        <v>0</v>
      </c>
      <c r="R358">
        <f>buff!AR293</f>
        <v>999</v>
      </c>
      <c r="S358">
        <f>buff!AS293</f>
        <v>0</v>
      </c>
      <c r="T358">
        <f>buff!AT293</f>
        <v>0</v>
      </c>
      <c r="U358" t="str">
        <f>buff!AZ293</f>
        <v/>
      </c>
    </row>
    <row r="359" spans="1:21" x14ac:dyDescent="0.15">
      <c r="A359">
        <f>buff!Q294</f>
        <v>20222</v>
      </c>
      <c r="B359" t="str">
        <f>buff!R294</f>
        <v>被动致命lv2</v>
      </c>
      <c r="C359" t="str">
        <f>buff!S294</f>
        <v>被动致命lv2</v>
      </c>
      <c r="D359">
        <f>VLOOKUP(buff!T294,对应表!V:W,2,FALSE)</f>
        <v>1</v>
      </c>
      <c r="E359">
        <f>buff!U294</f>
        <v>0</v>
      </c>
      <c r="F359">
        <f>buff!V294</f>
        <v>0</v>
      </c>
      <c r="G359">
        <f>buff!W294</f>
        <v>0</v>
      </c>
      <c r="H359">
        <f>buff!X294</f>
        <v>0</v>
      </c>
      <c r="I359" t="str">
        <f>buff!AI294</f>
        <v>CRI:6|CPR:11</v>
      </c>
      <c r="J359">
        <f>buff!AJ294</f>
        <v>0</v>
      </c>
      <c r="K359">
        <f>buff!AK294</f>
        <v>0</v>
      </c>
      <c r="L359">
        <f>buff!AL294</f>
        <v>0</v>
      </c>
      <c r="M359">
        <f>buff!AM294</f>
        <v>0</v>
      </c>
      <c r="N359">
        <f>buff!AN294</f>
        <v>0</v>
      </c>
      <c r="O359">
        <f>buff!AO294</f>
        <v>0</v>
      </c>
      <c r="P359">
        <f>buff!AP294</f>
        <v>0</v>
      </c>
      <c r="Q359">
        <f>buff!AQ294</f>
        <v>0</v>
      </c>
      <c r="R359">
        <f>buff!AR294</f>
        <v>999</v>
      </c>
      <c r="S359">
        <f>buff!AS294</f>
        <v>0</v>
      </c>
      <c r="T359">
        <f>buff!AT294</f>
        <v>0</v>
      </c>
      <c r="U359" t="str">
        <f>buff!AZ294</f>
        <v/>
      </c>
    </row>
    <row r="360" spans="1:21" x14ac:dyDescent="0.15">
      <c r="A360">
        <f>buff!Q295</f>
        <v>20223</v>
      </c>
      <c r="B360" t="str">
        <f>buff!R295</f>
        <v>被动致命lv3</v>
      </c>
      <c r="C360" t="str">
        <f>buff!S295</f>
        <v>被动致命lv3</v>
      </c>
      <c r="D360">
        <f>VLOOKUP(buff!T295,对应表!V:W,2,FALSE)</f>
        <v>1</v>
      </c>
      <c r="E360">
        <f>buff!U295</f>
        <v>0</v>
      </c>
      <c r="F360">
        <f>buff!V295</f>
        <v>0</v>
      </c>
      <c r="G360">
        <f>buff!W295</f>
        <v>0</v>
      </c>
      <c r="H360">
        <f>buff!X295</f>
        <v>0</v>
      </c>
      <c r="I360" t="str">
        <f>buff!AI295</f>
        <v>CRI:7|CPR:12</v>
      </c>
      <c r="J360">
        <f>buff!AJ295</f>
        <v>0</v>
      </c>
      <c r="K360">
        <f>buff!AK295</f>
        <v>0</v>
      </c>
      <c r="L360">
        <f>buff!AL295</f>
        <v>0</v>
      </c>
      <c r="M360">
        <f>buff!AM295</f>
        <v>0</v>
      </c>
      <c r="N360">
        <f>buff!AN295</f>
        <v>0</v>
      </c>
      <c r="O360">
        <f>buff!AO295</f>
        <v>0</v>
      </c>
      <c r="P360">
        <f>buff!AP295</f>
        <v>0</v>
      </c>
      <c r="Q360">
        <f>buff!AQ295</f>
        <v>0</v>
      </c>
      <c r="R360">
        <f>buff!AR295</f>
        <v>999</v>
      </c>
      <c r="S360">
        <f>buff!AS295</f>
        <v>0</v>
      </c>
      <c r="T360">
        <f>buff!AT295</f>
        <v>0</v>
      </c>
      <c r="U360" t="str">
        <f>buff!AZ295</f>
        <v/>
      </c>
    </row>
    <row r="361" spans="1:21" x14ac:dyDescent="0.15">
      <c r="A361">
        <f>buff!Q296</f>
        <v>20224</v>
      </c>
      <c r="B361" t="str">
        <f>buff!R296</f>
        <v>被动致命lv4</v>
      </c>
      <c r="C361" t="str">
        <f>buff!S296</f>
        <v>被动致命lv4</v>
      </c>
      <c r="D361">
        <f>VLOOKUP(buff!T296,对应表!V:W,2,FALSE)</f>
        <v>1</v>
      </c>
      <c r="E361">
        <f>buff!U296</f>
        <v>0</v>
      </c>
      <c r="F361">
        <f>buff!V296</f>
        <v>0</v>
      </c>
      <c r="G361">
        <f>buff!W296</f>
        <v>0</v>
      </c>
      <c r="H361">
        <f>buff!X296</f>
        <v>0</v>
      </c>
      <c r="I361" t="str">
        <f>buff!AI296</f>
        <v>CRI:8|CPR:13</v>
      </c>
      <c r="J361">
        <f>buff!AJ296</f>
        <v>0</v>
      </c>
      <c r="K361">
        <f>buff!AK296</f>
        <v>0</v>
      </c>
      <c r="L361">
        <f>buff!AL296</f>
        <v>0</v>
      </c>
      <c r="M361">
        <f>buff!AM296</f>
        <v>0</v>
      </c>
      <c r="N361">
        <f>buff!AN296</f>
        <v>0</v>
      </c>
      <c r="O361">
        <f>buff!AO296</f>
        <v>0</v>
      </c>
      <c r="P361">
        <f>buff!AP296</f>
        <v>0</v>
      </c>
      <c r="Q361">
        <f>buff!AQ296</f>
        <v>0</v>
      </c>
      <c r="R361">
        <f>buff!AR296</f>
        <v>999</v>
      </c>
      <c r="S361">
        <f>buff!AS296</f>
        <v>0</v>
      </c>
      <c r="T361">
        <f>buff!AT296</f>
        <v>0</v>
      </c>
      <c r="U361" t="str">
        <f>buff!AZ296</f>
        <v/>
      </c>
    </row>
    <row r="362" spans="1:21" x14ac:dyDescent="0.15">
      <c r="A362">
        <f>buff!Q297</f>
        <v>20225</v>
      </c>
      <c r="B362" t="str">
        <f>buff!R297</f>
        <v>被动致命lv5</v>
      </c>
      <c r="C362" t="str">
        <f>buff!S297</f>
        <v>被动致命lv5</v>
      </c>
      <c r="D362">
        <f>VLOOKUP(buff!T297,对应表!V:W,2,FALSE)</f>
        <v>1</v>
      </c>
      <c r="E362">
        <f>buff!U297</f>
        <v>0</v>
      </c>
      <c r="F362">
        <f>buff!V297</f>
        <v>0</v>
      </c>
      <c r="G362">
        <f>buff!W297</f>
        <v>0</v>
      </c>
      <c r="H362">
        <f>buff!X297</f>
        <v>0</v>
      </c>
      <c r="I362" t="str">
        <f>buff!AI297</f>
        <v>CRI:9|CPR:14</v>
      </c>
      <c r="J362">
        <f>buff!AJ297</f>
        <v>0</v>
      </c>
      <c r="K362">
        <f>buff!AK297</f>
        <v>0</v>
      </c>
      <c r="L362">
        <f>buff!AL297</f>
        <v>0</v>
      </c>
      <c r="M362">
        <f>buff!AM297</f>
        <v>0</v>
      </c>
      <c r="N362">
        <f>buff!AN297</f>
        <v>0</v>
      </c>
      <c r="O362">
        <f>buff!AO297</f>
        <v>0</v>
      </c>
      <c r="P362">
        <f>buff!AP297</f>
        <v>0</v>
      </c>
      <c r="Q362">
        <f>buff!AQ297</f>
        <v>0</v>
      </c>
      <c r="R362">
        <f>buff!AR297</f>
        <v>999</v>
      </c>
      <c r="S362">
        <f>buff!AS297</f>
        <v>0</v>
      </c>
      <c r="T362">
        <f>buff!AT297</f>
        <v>0</v>
      </c>
      <c r="U362" t="str">
        <f>buff!AZ297</f>
        <v/>
      </c>
    </row>
    <row r="363" spans="1:21" x14ac:dyDescent="0.15">
      <c r="A363">
        <f>buff!Q298</f>
        <v>20226</v>
      </c>
      <c r="B363" t="str">
        <f>buff!R298</f>
        <v>被动致命lv6</v>
      </c>
      <c r="C363" t="str">
        <f>buff!S298</f>
        <v>被动致命lv6</v>
      </c>
      <c r="D363">
        <f>VLOOKUP(buff!T298,对应表!V:W,2,FALSE)</f>
        <v>1</v>
      </c>
      <c r="E363">
        <f>buff!U298</f>
        <v>0</v>
      </c>
      <c r="F363">
        <f>buff!V298</f>
        <v>0</v>
      </c>
      <c r="G363">
        <f>buff!W298</f>
        <v>0</v>
      </c>
      <c r="H363">
        <f>buff!X298</f>
        <v>0</v>
      </c>
      <c r="I363" t="str">
        <f>buff!AI298</f>
        <v>CRI:10|CPR:15</v>
      </c>
      <c r="J363">
        <f>buff!AJ298</f>
        <v>0</v>
      </c>
      <c r="K363">
        <f>buff!AK298</f>
        <v>0</v>
      </c>
      <c r="L363">
        <f>buff!AL298</f>
        <v>0</v>
      </c>
      <c r="M363">
        <f>buff!AM298</f>
        <v>0</v>
      </c>
      <c r="N363">
        <f>buff!AN298</f>
        <v>0</v>
      </c>
      <c r="O363">
        <f>buff!AO298</f>
        <v>0</v>
      </c>
      <c r="P363">
        <f>buff!AP298</f>
        <v>0</v>
      </c>
      <c r="Q363">
        <f>buff!AQ298</f>
        <v>0</v>
      </c>
      <c r="R363">
        <f>buff!AR298</f>
        <v>999</v>
      </c>
      <c r="S363">
        <f>buff!AS298</f>
        <v>0</v>
      </c>
      <c r="T363">
        <f>buff!AT298</f>
        <v>0</v>
      </c>
      <c r="U363" t="str">
        <f>buff!AZ298</f>
        <v/>
      </c>
    </row>
    <row r="364" spans="1:21" x14ac:dyDescent="0.15">
      <c r="A364">
        <f>buff!Q299</f>
        <v>20227</v>
      </c>
      <c r="B364" t="str">
        <f>buff!R299</f>
        <v>被动致命lv7</v>
      </c>
      <c r="C364" t="str">
        <f>buff!S299</f>
        <v>被动致命lv7</v>
      </c>
      <c r="D364">
        <f>VLOOKUP(buff!T299,对应表!V:W,2,FALSE)</f>
        <v>1</v>
      </c>
      <c r="E364">
        <f>buff!U299</f>
        <v>0</v>
      </c>
      <c r="F364">
        <f>buff!V299</f>
        <v>0</v>
      </c>
      <c r="G364">
        <f>buff!W299</f>
        <v>0</v>
      </c>
      <c r="H364">
        <f>buff!X299</f>
        <v>0</v>
      </c>
      <c r="I364" t="str">
        <f>buff!AI299</f>
        <v>CRI:11|CPR:16</v>
      </c>
      <c r="J364">
        <f>buff!AJ299</f>
        <v>0</v>
      </c>
      <c r="K364">
        <f>buff!AK299</f>
        <v>0</v>
      </c>
      <c r="L364">
        <f>buff!AL299</f>
        <v>0</v>
      </c>
      <c r="M364">
        <f>buff!AM299</f>
        <v>0</v>
      </c>
      <c r="N364">
        <f>buff!AN299</f>
        <v>0</v>
      </c>
      <c r="O364">
        <f>buff!AO299</f>
        <v>0</v>
      </c>
      <c r="P364">
        <f>buff!AP299</f>
        <v>0</v>
      </c>
      <c r="Q364">
        <f>buff!AQ299</f>
        <v>0</v>
      </c>
      <c r="R364">
        <f>buff!AR299</f>
        <v>999</v>
      </c>
      <c r="S364">
        <f>buff!AS299</f>
        <v>0</v>
      </c>
      <c r="T364">
        <f>buff!AT299</f>
        <v>0</v>
      </c>
      <c r="U364" t="str">
        <f>buff!AZ299</f>
        <v/>
      </c>
    </row>
    <row r="365" spans="1:21" x14ac:dyDescent="0.15">
      <c r="A365">
        <f>buff!Q300</f>
        <v>20228</v>
      </c>
      <c r="B365" t="str">
        <f>buff!R300</f>
        <v>被动致命lv8</v>
      </c>
      <c r="C365" t="str">
        <f>buff!S300</f>
        <v>被动致命lv8</v>
      </c>
      <c r="D365">
        <f>VLOOKUP(buff!T300,对应表!V:W,2,FALSE)</f>
        <v>1</v>
      </c>
      <c r="E365">
        <f>buff!U300</f>
        <v>0</v>
      </c>
      <c r="F365">
        <f>buff!V300</f>
        <v>0</v>
      </c>
      <c r="G365">
        <f>buff!W300</f>
        <v>0</v>
      </c>
      <c r="H365">
        <f>buff!X300</f>
        <v>0</v>
      </c>
      <c r="I365" t="str">
        <f>buff!AI300</f>
        <v>CRI:12|CPR:17</v>
      </c>
      <c r="J365">
        <f>buff!AJ300</f>
        <v>0</v>
      </c>
      <c r="K365">
        <f>buff!AK300</f>
        <v>0</v>
      </c>
      <c r="L365">
        <f>buff!AL300</f>
        <v>0</v>
      </c>
      <c r="M365">
        <f>buff!AM300</f>
        <v>0</v>
      </c>
      <c r="N365">
        <f>buff!AN300</f>
        <v>0</v>
      </c>
      <c r="O365">
        <f>buff!AO300</f>
        <v>0</v>
      </c>
      <c r="P365">
        <f>buff!AP300</f>
        <v>0</v>
      </c>
      <c r="Q365">
        <f>buff!AQ300</f>
        <v>0</v>
      </c>
      <c r="R365">
        <f>buff!AR300</f>
        <v>999</v>
      </c>
      <c r="S365">
        <f>buff!AS300</f>
        <v>0</v>
      </c>
      <c r="T365">
        <f>buff!AT300</f>
        <v>0</v>
      </c>
      <c r="U365" t="str">
        <f>buff!AZ300</f>
        <v/>
      </c>
    </row>
    <row r="366" spans="1:21" x14ac:dyDescent="0.15">
      <c r="A366">
        <f>buff!Q301</f>
        <v>20229</v>
      </c>
      <c r="B366" t="str">
        <f>buff!R301</f>
        <v>被动致命lv9</v>
      </c>
      <c r="C366" t="str">
        <f>buff!S301</f>
        <v>被动致命lv9</v>
      </c>
      <c r="D366">
        <f>VLOOKUP(buff!T301,对应表!V:W,2,FALSE)</f>
        <v>1</v>
      </c>
      <c r="E366">
        <f>buff!U301</f>
        <v>0</v>
      </c>
      <c r="F366">
        <f>buff!V301</f>
        <v>0</v>
      </c>
      <c r="G366">
        <f>buff!W301</f>
        <v>0</v>
      </c>
      <c r="H366">
        <f>buff!X301</f>
        <v>0</v>
      </c>
      <c r="I366" t="str">
        <f>buff!AI301</f>
        <v>CRI:13|CPR:18</v>
      </c>
      <c r="J366">
        <f>buff!AJ301</f>
        <v>0</v>
      </c>
      <c r="K366">
        <f>buff!AK301</f>
        <v>0</v>
      </c>
      <c r="L366">
        <f>buff!AL301</f>
        <v>0</v>
      </c>
      <c r="M366">
        <f>buff!AM301</f>
        <v>0</v>
      </c>
      <c r="N366">
        <f>buff!AN301</f>
        <v>0</v>
      </c>
      <c r="O366">
        <f>buff!AO301</f>
        <v>0</v>
      </c>
      <c r="P366">
        <f>buff!AP301</f>
        <v>0</v>
      </c>
      <c r="Q366">
        <f>buff!AQ301</f>
        <v>0</v>
      </c>
      <c r="R366">
        <f>buff!AR301</f>
        <v>999</v>
      </c>
      <c r="S366">
        <f>buff!AS301</f>
        <v>0</v>
      </c>
      <c r="T366">
        <f>buff!AT301</f>
        <v>0</v>
      </c>
      <c r="U366" t="str">
        <f>buff!AZ301</f>
        <v/>
      </c>
    </row>
    <row r="367" spans="1:21" x14ac:dyDescent="0.15">
      <c r="A367">
        <f>buff!Q302</f>
        <v>20230</v>
      </c>
      <c r="B367" t="str">
        <f>buff!R302</f>
        <v>被动致命lv10</v>
      </c>
      <c r="C367" t="str">
        <f>buff!S302</f>
        <v>被动致命lv10</v>
      </c>
      <c r="D367">
        <f>VLOOKUP(buff!T302,对应表!V:W,2,FALSE)</f>
        <v>1</v>
      </c>
      <c r="E367">
        <f>buff!U302</f>
        <v>0</v>
      </c>
      <c r="F367">
        <f>buff!V302</f>
        <v>0</v>
      </c>
      <c r="G367">
        <f>buff!W302</f>
        <v>0</v>
      </c>
      <c r="H367">
        <f>buff!X302</f>
        <v>0</v>
      </c>
      <c r="I367" t="str">
        <f>buff!AI302</f>
        <v>CRI:14|CPR:19</v>
      </c>
      <c r="J367">
        <f>buff!AJ302</f>
        <v>0</v>
      </c>
      <c r="K367">
        <f>buff!AK302</f>
        <v>0</v>
      </c>
      <c r="L367">
        <f>buff!AL302</f>
        <v>0</v>
      </c>
      <c r="M367">
        <f>buff!AM302</f>
        <v>0</v>
      </c>
      <c r="N367">
        <f>buff!AN302</f>
        <v>0</v>
      </c>
      <c r="O367">
        <f>buff!AO302</f>
        <v>0</v>
      </c>
      <c r="P367">
        <f>buff!AP302</f>
        <v>0</v>
      </c>
      <c r="Q367">
        <f>buff!AQ302</f>
        <v>0</v>
      </c>
      <c r="R367">
        <f>buff!AR302</f>
        <v>999</v>
      </c>
      <c r="S367">
        <f>buff!AS302</f>
        <v>0</v>
      </c>
      <c r="T367">
        <f>buff!AT302</f>
        <v>0</v>
      </c>
      <c r="U367" t="str">
        <f>buff!AZ302</f>
        <v/>
      </c>
    </row>
    <row r="368" spans="1:21" x14ac:dyDescent="0.15">
      <c r="A368">
        <f>buff!Q303</f>
        <v>20231</v>
      </c>
      <c r="B368" t="str">
        <f>buff!R303</f>
        <v>被动致命lv11</v>
      </c>
      <c r="C368" t="str">
        <f>buff!S303</f>
        <v>被动致命lv11</v>
      </c>
      <c r="D368">
        <f>VLOOKUP(buff!T303,对应表!V:W,2,FALSE)</f>
        <v>1</v>
      </c>
      <c r="E368">
        <f>buff!U303</f>
        <v>0</v>
      </c>
      <c r="F368">
        <f>buff!V303</f>
        <v>0</v>
      </c>
      <c r="G368">
        <f>buff!W303</f>
        <v>0</v>
      </c>
      <c r="H368">
        <f>buff!X303</f>
        <v>0</v>
      </c>
      <c r="I368" t="str">
        <f>buff!AI303</f>
        <v>CRI:15|CPR:20</v>
      </c>
      <c r="J368">
        <f>buff!AJ303</f>
        <v>0</v>
      </c>
      <c r="K368">
        <f>buff!AK303</f>
        <v>0</v>
      </c>
      <c r="L368">
        <f>buff!AL303</f>
        <v>0</v>
      </c>
      <c r="M368">
        <f>buff!AM303</f>
        <v>0</v>
      </c>
      <c r="N368">
        <f>buff!AN303</f>
        <v>0</v>
      </c>
      <c r="O368">
        <f>buff!AO303</f>
        <v>0</v>
      </c>
      <c r="P368">
        <f>buff!AP303</f>
        <v>0</v>
      </c>
      <c r="Q368">
        <f>buff!AQ303</f>
        <v>0</v>
      </c>
      <c r="R368">
        <f>buff!AR303</f>
        <v>999</v>
      </c>
      <c r="S368">
        <f>buff!AS303</f>
        <v>0</v>
      </c>
      <c r="T368">
        <f>buff!AT303</f>
        <v>0</v>
      </c>
      <c r="U368" t="str">
        <f>buff!AZ303</f>
        <v/>
      </c>
    </row>
    <row r="369" spans="1:21" x14ac:dyDescent="0.15">
      <c r="A369">
        <f>buff!Q304</f>
        <v>20232</v>
      </c>
      <c r="B369" t="str">
        <f>buff!R304</f>
        <v>被动致命lv12</v>
      </c>
      <c r="C369" t="str">
        <f>buff!S304</f>
        <v>被动致命lv12</v>
      </c>
      <c r="D369">
        <f>VLOOKUP(buff!T304,对应表!V:W,2,FALSE)</f>
        <v>1</v>
      </c>
      <c r="E369">
        <f>buff!U304</f>
        <v>0</v>
      </c>
      <c r="F369">
        <f>buff!V304</f>
        <v>0</v>
      </c>
      <c r="G369">
        <f>buff!W304</f>
        <v>0</v>
      </c>
      <c r="H369">
        <f>buff!X304</f>
        <v>0</v>
      </c>
      <c r="I369" t="str">
        <f>buff!AI304</f>
        <v>CRI:16|CPR:21</v>
      </c>
      <c r="J369">
        <f>buff!AJ304</f>
        <v>0</v>
      </c>
      <c r="K369">
        <f>buff!AK304</f>
        <v>0</v>
      </c>
      <c r="L369">
        <f>buff!AL304</f>
        <v>0</v>
      </c>
      <c r="M369">
        <f>buff!AM304</f>
        <v>0</v>
      </c>
      <c r="N369">
        <f>buff!AN304</f>
        <v>0</v>
      </c>
      <c r="O369">
        <f>buff!AO304</f>
        <v>0</v>
      </c>
      <c r="P369">
        <f>buff!AP304</f>
        <v>0</v>
      </c>
      <c r="Q369">
        <f>buff!AQ304</f>
        <v>0</v>
      </c>
      <c r="R369">
        <f>buff!AR304</f>
        <v>999</v>
      </c>
      <c r="S369">
        <f>buff!AS304</f>
        <v>0</v>
      </c>
      <c r="T369">
        <f>buff!AT304</f>
        <v>0</v>
      </c>
      <c r="U369" t="str">
        <f>buff!AZ304</f>
        <v/>
      </c>
    </row>
    <row r="370" spans="1:21" x14ac:dyDescent="0.15">
      <c r="A370">
        <f>buff!Q305</f>
        <v>20233</v>
      </c>
      <c r="B370" t="str">
        <f>buff!R305</f>
        <v>被动致命lv13</v>
      </c>
      <c r="C370" t="str">
        <f>buff!S305</f>
        <v>被动致命lv13</v>
      </c>
      <c r="D370">
        <f>VLOOKUP(buff!T305,对应表!V:W,2,FALSE)</f>
        <v>1</v>
      </c>
      <c r="E370">
        <f>buff!U305</f>
        <v>0</v>
      </c>
      <c r="F370">
        <f>buff!V305</f>
        <v>0</v>
      </c>
      <c r="G370">
        <f>buff!W305</f>
        <v>0</v>
      </c>
      <c r="H370">
        <f>buff!X305</f>
        <v>0</v>
      </c>
      <c r="I370" t="str">
        <f>buff!AI305</f>
        <v>CRI:17|CPR:22</v>
      </c>
      <c r="J370">
        <f>buff!AJ305</f>
        <v>0</v>
      </c>
      <c r="K370">
        <f>buff!AK305</f>
        <v>0</v>
      </c>
      <c r="L370">
        <f>buff!AL305</f>
        <v>0</v>
      </c>
      <c r="M370">
        <f>buff!AM305</f>
        <v>0</v>
      </c>
      <c r="N370">
        <f>buff!AN305</f>
        <v>0</v>
      </c>
      <c r="O370">
        <f>buff!AO305</f>
        <v>0</v>
      </c>
      <c r="P370">
        <f>buff!AP305</f>
        <v>0</v>
      </c>
      <c r="Q370">
        <f>buff!AQ305</f>
        <v>0</v>
      </c>
      <c r="R370">
        <f>buff!AR305</f>
        <v>999</v>
      </c>
      <c r="S370">
        <f>buff!AS305</f>
        <v>0</v>
      </c>
      <c r="T370">
        <f>buff!AT305</f>
        <v>0</v>
      </c>
      <c r="U370" t="str">
        <f>buff!AZ305</f>
        <v/>
      </c>
    </row>
    <row r="371" spans="1:21" x14ac:dyDescent="0.15">
      <c r="A371">
        <f>buff!Q306</f>
        <v>20234</v>
      </c>
      <c r="B371" t="str">
        <f>buff!R306</f>
        <v>被动致命lv14</v>
      </c>
      <c r="C371" t="str">
        <f>buff!S306</f>
        <v>被动致命lv14</v>
      </c>
      <c r="D371">
        <f>VLOOKUP(buff!T306,对应表!V:W,2,FALSE)</f>
        <v>1</v>
      </c>
      <c r="E371">
        <f>buff!U306</f>
        <v>0</v>
      </c>
      <c r="F371">
        <f>buff!V306</f>
        <v>0</v>
      </c>
      <c r="G371">
        <f>buff!W306</f>
        <v>0</v>
      </c>
      <c r="H371">
        <f>buff!X306</f>
        <v>0</v>
      </c>
      <c r="I371" t="str">
        <f>buff!AI306</f>
        <v>CRI:18|CPR:23</v>
      </c>
      <c r="J371">
        <f>buff!AJ306</f>
        <v>0</v>
      </c>
      <c r="K371">
        <f>buff!AK306</f>
        <v>0</v>
      </c>
      <c r="L371">
        <f>buff!AL306</f>
        <v>0</v>
      </c>
      <c r="M371">
        <f>buff!AM306</f>
        <v>0</v>
      </c>
      <c r="N371">
        <f>buff!AN306</f>
        <v>0</v>
      </c>
      <c r="O371">
        <f>buff!AO306</f>
        <v>0</v>
      </c>
      <c r="P371">
        <f>buff!AP306</f>
        <v>0</v>
      </c>
      <c r="Q371">
        <f>buff!AQ306</f>
        <v>0</v>
      </c>
      <c r="R371">
        <f>buff!AR306</f>
        <v>999</v>
      </c>
      <c r="S371">
        <f>buff!AS306</f>
        <v>0</v>
      </c>
      <c r="T371">
        <f>buff!AT306</f>
        <v>0</v>
      </c>
      <c r="U371" t="str">
        <f>buff!AZ306</f>
        <v/>
      </c>
    </row>
    <row r="372" spans="1:21" x14ac:dyDescent="0.15">
      <c r="A372">
        <f>buff!Q307</f>
        <v>20235</v>
      </c>
      <c r="B372" t="str">
        <f>buff!R307</f>
        <v>被动致命lv15</v>
      </c>
      <c r="C372" t="str">
        <f>buff!S307</f>
        <v>被动致命lv15</v>
      </c>
      <c r="D372">
        <f>VLOOKUP(buff!T307,对应表!V:W,2,FALSE)</f>
        <v>1</v>
      </c>
      <c r="E372">
        <f>buff!U307</f>
        <v>0</v>
      </c>
      <c r="F372">
        <f>buff!V307</f>
        <v>0</v>
      </c>
      <c r="G372">
        <f>buff!W307</f>
        <v>0</v>
      </c>
      <c r="H372">
        <f>buff!X307</f>
        <v>0</v>
      </c>
      <c r="I372" t="str">
        <f>buff!AI307</f>
        <v>CRI:19|CPR:24</v>
      </c>
      <c r="J372">
        <f>buff!AJ307</f>
        <v>0</v>
      </c>
      <c r="K372">
        <f>buff!AK307</f>
        <v>0</v>
      </c>
      <c r="L372">
        <f>buff!AL307</f>
        <v>0</v>
      </c>
      <c r="M372">
        <f>buff!AM307</f>
        <v>0</v>
      </c>
      <c r="N372">
        <f>buff!AN307</f>
        <v>0</v>
      </c>
      <c r="O372">
        <f>buff!AO307</f>
        <v>0</v>
      </c>
      <c r="P372">
        <f>buff!AP307</f>
        <v>0</v>
      </c>
      <c r="Q372">
        <f>buff!AQ307</f>
        <v>0</v>
      </c>
      <c r="R372">
        <f>buff!AR307</f>
        <v>999</v>
      </c>
      <c r="S372">
        <f>buff!AS307</f>
        <v>0</v>
      </c>
      <c r="T372">
        <f>buff!AT307</f>
        <v>0</v>
      </c>
      <c r="U372" t="str">
        <f>buff!AZ307</f>
        <v/>
      </c>
    </row>
    <row r="373" spans="1:21" x14ac:dyDescent="0.15">
      <c r="A373">
        <f>buff!Q308</f>
        <v>20236</v>
      </c>
      <c r="B373" t="str">
        <f>buff!R308</f>
        <v>被动致命lv16</v>
      </c>
      <c r="C373" t="str">
        <f>buff!S308</f>
        <v>被动致命lv16</v>
      </c>
      <c r="D373">
        <f>VLOOKUP(buff!T308,对应表!V:W,2,FALSE)</f>
        <v>1</v>
      </c>
      <c r="E373">
        <f>buff!U308</f>
        <v>0</v>
      </c>
      <c r="F373">
        <f>buff!V308</f>
        <v>0</v>
      </c>
      <c r="G373">
        <f>buff!W308</f>
        <v>0</v>
      </c>
      <c r="H373">
        <f>buff!X308</f>
        <v>0</v>
      </c>
      <c r="I373" t="str">
        <f>buff!AI308</f>
        <v>CRI:20|CPR:25</v>
      </c>
      <c r="J373">
        <f>buff!AJ308</f>
        <v>0</v>
      </c>
      <c r="K373">
        <f>buff!AK308</f>
        <v>0</v>
      </c>
      <c r="L373">
        <f>buff!AL308</f>
        <v>0</v>
      </c>
      <c r="M373">
        <f>buff!AM308</f>
        <v>0</v>
      </c>
      <c r="N373">
        <f>buff!AN308</f>
        <v>0</v>
      </c>
      <c r="O373">
        <f>buff!AO308</f>
        <v>0</v>
      </c>
      <c r="P373">
        <f>buff!AP308</f>
        <v>0</v>
      </c>
      <c r="Q373">
        <f>buff!AQ308</f>
        <v>0</v>
      </c>
      <c r="R373">
        <f>buff!AR308</f>
        <v>999</v>
      </c>
      <c r="S373">
        <f>buff!AS308</f>
        <v>0</v>
      </c>
      <c r="T373">
        <f>buff!AT308</f>
        <v>0</v>
      </c>
      <c r="U373" t="str">
        <f>buff!AZ308</f>
        <v/>
      </c>
    </row>
    <row r="374" spans="1:21" x14ac:dyDescent="0.15">
      <c r="A374">
        <f>buff!Q309</f>
        <v>20237</v>
      </c>
      <c r="B374" t="str">
        <f>buff!R309</f>
        <v>被动致命lv17</v>
      </c>
      <c r="C374" t="str">
        <f>buff!S309</f>
        <v>被动致命lv17</v>
      </c>
      <c r="D374">
        <f>VLOOKUP(buff!T309,对应表!V:W,2,FALSE)</f>
        <v>1</v>
      </c>
      <c r="E374">
        <f>buff!U309</f>
        <v>0</v>
      </c>
      <c r="F374">
        <f>buff!V309</f>
        <v>0</v>
      </c>
      <c r="G374">
        <f>buff!W309</f>
        <v>0</v>
      </c>
      <c r="H374">
        <f>buff!X309</f>
        <v>0</v>
      </c>
      <c r="I374" t="str">
        <f>buff!AI309</f>
        <v>CRI:21|CPR:26</v>
      </c>
      <c r="J374">
        <f>buff!AJ309</f>
        <v>0</v>
      </c>
      <c r="K374">
        <f>buff!AK309</f>
        <v>0</v>
      </c>
      <c r="L374">
        <f>buff!AL309</f>
        <v>0</v>
      </c>
      <c r="M374">
        <f>buff!AM309</f>
        <v>0</v>
      </c>
      <c r="N374">
        <f>buff!AN309</f>
        <v>0</v>
      </c>
      <c r="O374">
        <f>buff!AO309</f>
        <v>0</v>
      </c>
      <c r="P374">
        <f>buff!AP309</f>
        <v>0</v>
      </c>
      <c r="Q374">
        <f>buff!AQ309</f>
        <v>0</v>
      </c>
      <c r="R374">
        <f>buff!AR309</f>
        <v>999</v>
      </c>
      <c r="S374">
        <f>buff!AS309</f>
        <v>0</v>
      </c>
      <c r="T374">
        <f>buff!AT309</f>
        <v>0</v>
      </c>
      <c r="U374" t="str">
        <f>buff!AZ309</f>
        <v/>
      </c>
    </row>
    <row r="375" spans="1:21" x14ac:dyDescent="0.15">
      <c r="A375">
        <f>buff!Q310</f>
        <v>20238</v>
      </c>
      <c r="B375" t="str">
        <f>buff!R310</f>
        <v>被动致命lv18</v>
      </c>
      <c r="C375" t="str">
        <f>buff!S310</f>
        <v>被动致命lv18</v>
      </c>
      <c r="D375">
        <f>VLOOKUP(buff!T310,对应表!V:W,2,FALSE)</f>
        <v>1</v>
      </c>
      <c r="E375">
        <f>buff!U310</f>
        <v>0</v>
      </c>
      <c r="F375">
        <f>buff!V310</f>
        <v>0</v>
      </c>
      <c r="G375">
        <f>buff!W310</f>
        <v>0</v>
      </c>
      <c r="H375">
        <f>buff!X310</f>
        <v>0</v>
      </c>
      <c r="I375" t="str">
        <f>buff!AI310</f>
        <v>CRI:22|CPR:27</v>
      </c>
      <c r="J375">
        <f>buff!AJ310</f>
        <v>0</v>
      </c>
      <c r="K375">
        <f>buff!AK310</f>
        <v>0</v>
      </c>
      <c r="L375">
        <f>buff!AL310</f>
        <v>0</v>
      </c>
      <c r="M375">
        <f>buff!AM310</f>
        <v>0</v>
      </c>
      <c r="N375">
        <f>buff!AN310</f>
        <v>0</v>
      </c>
      <c r="O375">
        <f>buff!AO310</f>
        <v>0</v>
      </c>
      <c r="P375">
        <f>buff!AP310</f>
        <v>0</v>
      </c>
      <c r="Q375">
        <f>buff!AQ310</f>
        <v>0</v>
      </c>
      <c r="R375">
        <f>buff!AR310</f>
        <v>999</v>
      </c>
      <c r="S375">
        <f>buff!AS310</f>
        <v>0</v>
      </c>
      <c r="T375">
        <f>buff!AT310</f>
        <v>0</v>
      </c>
      <c r="U375" t="str">
        <f>buff!AZ310</f>
        <v/>
      </c>
    </row>
    <row r="376" spans="1:21" x14ac:dyDescent="0.15">
      <c r="A376">
        <f>buff!Q311</f>
        <v>20239</v>
      </c>
      <c r="B376" t="str">
        <f>buff!R311</f>
        <v>被动致命lv19</v>
      </c>
      <c r="C376" t="str">
        <f>buff!S311</f>
        <v>被动致命lv19</v>
      </c>
      <c r="D376">
        <f>VLOOKUP(buff!T311,对应表!V:W,2,FALSE)</f>
        <v>1</v>
      </c>
      <c r="E376">
        <f>buff!U311</f>
        <v>0</v>
      </c>
      <c r="F376">
        <f>buff!V311</f>
        <v>0</v>
      </c>
      <c r="G376">
        <f>buff!W311</f>
        <v>0</v>
      </c>
      <c r="H376">
        <f>buff!X311</f>
        <v>0</v>
      </c>
      <c r="I376" t="str">
        <f>buff!AI311</f>
        <v>CRI:23|CPR:28</v>
      </c>
      <c r="J376">
        <f>buff!AJ311</f>
        <v>0</v>
      </c>
      <c r="K376">
        <f>buff!AK311</f>
        <v>0</v>
      </c>
      <c r="L376">
        <f>buff!AL311</f>
        <v>0</v>
      </c>
      <c r="M376">
        <f>buff!AM311</f>
        <v>0</v>
      </c>
      <c r="N376">
        <f>buff!AN311</f>
        <v>0</v>
      </c>
      <c r="O376">
        <f>buff!AO311</f>
        <v>0</v>
      </c>
      <c r="P376">
        <f>buff!AP311</f>
        <v>0</v>
      </c>
      <c r="Q376">
        <f>buff!AQ311</f>
        <v>0</v>
      </c>
      <c r="R376">
        <f>buff!AR311</f>
        <v>999</v>
      </c>
      <c r="S376">
        <f>buff!AS311</f>
        <v>0</v>
      </c>
      <c r="T376">
        <f>buff!AT311</f>
        <v>0</v>
      </c>
      <c r="U376" t="str">
        <f>buff!AZ311</f>
        <v/>
      </c>
    </row>
    <row r="377" spans="1:21" x14ac:dyDescent="0.15">
      <c r="A377">
        <f>buff!Q312</f>
        <v>20240</v>
      </c>
      <c r="B377" t="str">
        <f>buff!R312</f>
        <v>被动致命lv20</v>
      </c>
      <c r="C377" t="str">
        <f>buff!S312</f>
        <v>被动致命lv20</v>
      </c>
      <c r="D377">
        <f>VLOOKUP(buff!T312,对应表!V:W,2,FALSE)</f>
        <v>1</v>
      </c>
      <c r="E377">
        <f>buff!U312</f>
        <v>0</v>
      </c>
      <c r="F377">
        <f>buff!V312</f>
        <v>0</v>
      </c>
      <c r="G377">
        <f>buff!W312</f>
        <v>0</v>
      </c>
      <c r="H377">
        <f>buff!X312</f>
        <v>0</v>
      </c>
      <c r="I377" t="str">
        <f>buff!AI312</f>
        <v>CRI:24|CPR:29</v>
      </c>
      <c r="J377">
        <f>buff!AJ312</f>
        <v>0</v>
      </c>
      <c r="K377">
        <f>buff!AK312</f>
        <v>0</v>
      </c>
      <c r="L377">
        <f>buff!AL312</f>
        <v>0</v>
      </c>
      <c r="M377">
        <f>buff!AM312</f>
        <v>0</v>
      </c>
      <c r="N377">
        <f>buff!AN312</f>
        <v>0</v>
      </c>
      <c r="O377">
        <f>buff!AO312</f>
        <v>0</v>
      </c>
      <c r="P377">
        <f>buff!AP312</f>
        <v>0</v>
      </c>
      <c r="Q377">
        <f>buff!AQ312</f>
        <v>0</v>
      </c>
      <c r="R377">
        <f>buff!AR312</f>
        <v>999</v>
      </c>
      <c r="S377">
        <f>buff!AS312</f>
        <v>0</v>
      </c>
      <c r="T377">
        <f>buff!AT312</f>
        <v>0</v>
      </c>
      <c r="U377" t="str">
        <f>buff!AZ312</f>
        <v/>
      </c>
    </row>
    <row r="378" spans="1:21" x14ac:dyDescent="0.15">
      <c r="A378">
        <f>buff!Q313</f>
        <v>20241</v>
      </c>
      <c r="B378" t="str">
        <f>buff!R313</f>
        <v>被动冷静lv1</v>
      </c>
      <c r="C378" t="str">
        <f>buff!S313</f>
        <v>被动冷静lv1</v>
      </c>
      <c r="D378">
        <f>VLOOKUP(buff!T313,对应表!V:W,2,FALSE)</f>
        <v>1</v>
      </c>
      <c r="E378">
        <f>buff!U313</f>
        <v>0</v>
      </c>
      <c r="F378">
        <f>buff!V313</f>
        <v>0</v>
      </c>
      <c r="G378">
        <f>buff!W313</f>
        <v>0</v>
      </c>
      <c r="H378">
        <f>buff!X313</f>
        <v>0</v>
      </c>
      <c r="I378" t="str">
        <f>buff!AI313</f>
        <v>HIT:5|ATK_P:5</v>
      </c>
      <c r="J378">
        <f>buff!AJ313</f>
        <v>0</v>
      </c>
      <c r="K378">
        <f>buff!AK313</f>
        <v>0</v>
      </c>
      <c r="L378">
        <f>buff!AL313</f>
        <v>0</v>
      </c>
      <c r="M378">
        <f>buff!AM313</f>
        <v>0</v>
      </c>
      <c r="N378">
        <f>buff!AN313</f>
        <v>0</v>
      </c>
      <c r="O378">
        <f>buff!AO313</f>
        <v>0</v>
      </c>
      <c r="P378">
        <f>buff!AP313</f>
        <v>0</v>
      </c>
      <c r="Q378">
        <f>buff!AQ313</f>
        <v>0</v>
      </c>
      <c r="R378">
        <f>buff!AR313</f>
        <v>999</v>
      </c>
      <c r="S378">
        <f>buff!AS313</f>
        <v>0</v>
      </c>
      <c r="T378">
        <f>buff!AT313</f>
        <v>0</v>
      </c>
      <c r="U378" t="str">
        <f>buff!AZ313</f>
        <v/>
      </c>
    </row>
    <row r="379" spans="1:21" x14ac:dyDescent="0.15">
      <c r="A379">
        <f>buff!Q314</f>
        <v>20242</v>
      </c>
      <c r="B379" t="str">
        <f>buff!R314</f>
        <v>被动冷静lv2</v>
      </c>
      <c r="C379" t="str">
        <f>buff!S314</f>
        <v>被动冷静lv2</v>
      </c>
      <c r="D379">
        <f>VLOOKUP(buff!T314,对应表!V:W,2,FALSE)</f>
        <v>1</v>
      </c>
      <c r="E379">
        <f>buff!U314</f>
        <v>0</v>
      </c>
      <c r="F379">
        <f>buff!V314</f>
        <v>0</v>
      </c>
      <c r="G379">
        <f>buff!W314</f>
        <v>0</v>
      </c>
      <c r="H379">
        <f>buff!X314</f>
        <v>0</v>
      </c>
      <c r="I379" t="str">
        <f>buff!AI314</f>
        <v>HIT:6|ATK_P:5</v>
      </c>
      <c r="J379">
        <f>buff!AJ314</f>
        <v>0</v>
      </c>
      <c r="K379">
        <f>buff!AK314</f>
        <v>0</v>
      </c>
      <c r="L379">
        <f>buff!AL314</f>
        <v>0</v>
      </c>
      <c r="M379">
        <f>buff!AM314</f>
        <v>0</v>
      </c>
      <c r="N379">
        <f>buff!AN314</f>
        <v>0</v>
      </c>
      <c r="O379">
        <f>buff!AO314</f>
        <v>0</v>
      </c>
      <c r="P379">
        <f>buff!AP314</f>
        <v>0</v>
      </c>
      <c r="Q379">
        <f>buff!AQ314</f>
        <v>0</v>
      </c>
      <c r="R379">
        <f>buff!AR314</f>
        <v>999</v>
      </c>
      <c r="S379">
        <f>buff!AS314</f>
        <v>0</v>
      </c>
      <c r="T379">
        <f>buff!AT314</f>
        <v>0</v>
      </c>
      <c r="U379" t="str">
        <f>buff!AZ314</f>
        <v/>
      </c>
    </row>
    <row r="380" spans="1:21" x14ac:dyDescent="0.15">
      <c r="A380">
        <f>buff!Q315</f>
        <v>20243</v>
      </c>
      <c r="B380" t="str">
        <f>buff!R315</f>
        <v>被动冷静lv3</v>
      </c>
      <c r="C380" t="str">
        <f>buff!S315</f>
        <v>被动冷静lv3</v>
      </c>
      <c r="D380">
        <f>VLOOKUP(buff!T315,对应表!V:W,2,FALSE)</f>
        <v>1</v>
      </c>
      <c r="E380">
        <f>buff!U315</f>
        <v>0</v>
      </c>
      <c r="F380">
        <f>buff!V315</f>
        <v>0</v>
      </c>
      <c r="G380">
        <f>buff!W315</f>
        <v>0</v>
      </c>
      <c r="H380">
        <f>buff!X315</f>
        <v>0</v>
      </c>
      <c r="I380" t="str">
        <f>buff!AI315</f>
        <v>HIT:7|ATK_P:6</v>
      </c>
      <c r="J380">
        <f>buff!AJ315</f>
        <v>0</v>
      </c>
      <c r="K380">
        <f>buff!AK315</f>
        <v>0</v>
      </c>
      <c r="L380">
        <f>buff!AL315</f>
        <v>0</v>
      </c>
      <c r="M380">
        <f>buff!AM315</f>
        <v>0</v>
      </c>
      <c r="N380">
        <f>buff!AN315</f>
        <v>0</v>
      </c>
      <c r="O380">
        <f>buff!AO315</f>
        <v>0</v>
      </c>
      <c r="P380">
        <f>buff!AP315</f>
        <v>0</v>
      </c>
      <c r="Q380">
        <f>buff!AQ315</f>
        <v>0</v>
      </c>
      <c r="R380">
        <f>buff!AR315</f>
        <v>999</v>
      </c>
      <c r="S380">
        <f>buff!AS315</f>
        <v>0</v>
      </c>
      <c r="T380">
        <f>buff!AT315</f>
        <v>0</v>
      </c>
      <c r="U380" t="str">
        <f>buff!AZ315</f>
        <v/>
      </c>
    </row>
    <row r="381" spans="1:21" x14ac:dyDescent="0.15">
      <c r="A381">
        <f>buff!Q316</f>
        <v>20244</v>
      </c>
      <c r="B381" t="str">
        <f>buff!R316</f>
        <v>被动冷静lv4</v>
      </c>
      <c r="C381" t="str">
        <f>buff!S316</f>
        <v>被动冷静lv4</v>
      </c>
      <c r="D381">
        <f>VLOOKUP(buff!T316,对应表!V:W,2,FALSE)</f>
        <v>1</v>
      </c>
      <c r="E381">
        <f>buff!U316</f>
        <v>0</v>
      </c>
      <c r="F381">
        <f>buff!V316</f>
        <v>0</v>
      </c>
      <c r="G381">
        <f>buff!W316</f>
        <v>0</v>
      </c>
      <c r="H381">
        <f>buff!X316</f>
        <v>0</v>
      </c>
      <c r="I381" t="str">
        <f>buff!AI316</f>
        <v>HIT:8|ATK_P:6</v>
      </c>
      <c r="J381">
        <f>buff!AJ316</f>
        <v>0</v>
      </c>
      <c r="K381">
        <f>buff!AK316</f>
        <v>0</v>
      </c>
      <c r="L381">
        <f>buff!AL316</f>
        <v>0</v>
      </c>
      <c r="M381">
        <f>buff!AM316</f>
        <v>0</v>
      </c>
      <c r="N381">
        <f>buff!AN316</f>
        <v>0</v>
      </c>
      <c r="O381">
        <f>buff!AO316</f>
        <v>0</v>
      </c>
      <c r="P381">
        <f>buff!AP316</f>
        <v>0</v>
      </c>
      <c r="Q381">
        <f>buff!AQ316</f>
        <v>0</v>
      </c>
      <c r="R381">
        <f>buff!AR316</f>
        <v>999</v>
      </c>
      <c r="S381">
        <f>buff!AS316</f>
        <v>0</v>
      </c>
      <c r="T381">
        <f>buff!AT316</f>
        <v>0</v>
      </c>
      <c r="U381" t="str">
        <f>buff!AZ316</f>
        <v/>
      </c>
    </row>
    <row r="382" spans="1:21" x14ac:dyDescent="0.15">
      <c r="A382">
        <f>buff!Q317</f>
        <v>20245</v>
      </c>
      <c r="B382" t="str">
        <f>buff!R317</f>
        <v>被动冷静lv5</v>
      </c>
      <c r="C382" t="str">
        <f>buff!S317</f>
        <v>被动冷静lv5</v>
      </c>
      <c r="D382">
        <f>VLOOKUP(buff!T317,对应表!V:W,2,FALSE)</f>
        <v>1</v>
      </c>
      <c r="E382">
        <f>buff!U317</f>
        <v>0</v>
      </c>
      <c r="F382">
        <f>buff!V317</f>
        <v>0</v>
      </c>
      <c r="G382">
        <f>buff!W317</f>
        <v>0</v>
      </c>
      <c r="H382">
        <f>buff!X317</f>
        <v>0</v>
      </c>
      <c r="I382" t="str">
        <f>buff!AI317</f>
        <v>HIT:9|ATK_P:7</v>
      </c>
      <c r="J382">
        <f>buff!AJ317</f>
        <v>0</v>
      </c>
      <c r="K382">
        <f>buff!AK317</f>
        <v>0</v>
      </c>
      <c r="L382">
        <f>buff!AL317</f>
        <v>0</v>
      </c>
      <c r="M382">
        <f>buff!AM317</f>
        <v>0</v>
      </c>
      <c r="N382">
        <f>buff!AN317</f>
        <v>0</v>
      </c>
      <c r="O382">
        <f>buff!AO317</f>
        <v>0</v>
      </c>
      <c r="P382">
        <f>buff!AP317</f>
        <v>0</v>
      </c>
      <c r="Q382">
        <f>buff!AQ317</f>
        <v>0</v>
      </c>
      <c r="R382">
        <f>buff!AR317</f>
        <v>999</v>
      </c>
      <c r="S382">
        <f>buff!AS317</f>
        <v>0</v>
      </c>
      <c r="T382">
        <f>buff!AT317</f>
        <v>0</v>
      </c>
      <c r="U382" t="str">
        <f>buff!AZ317</f>
        <v/>
      </c>
    </row>
    <row r="383" spans="1:21" x14ac:dyDescent="0.15">
      <c r="A383">
        <f>buff!Q318</f>
        <v>20246</v>
      </c>
      <c r="B383" t="str">
        <f>buff!R318</f>
        <v>被动冷静lv6</v>
      </c>
      <c r="C383" t="str">
        <f>buff!S318</f>
        <v>被动冷静lv6</v>
      </c>
      <c r="D383">
        <f>VLOOKUP(buff!T318,对应表!V:W,2,FALSE)</f>
        <v>1</v>
      </c>
      <c r="E383">
        <f>buff!U318</f>
        <v>0</v>
      </c>
      <c r="F383">
        <f>buff!V318</f>
        <v>0</v>
      </c>
      <c r="G383">
        <f>buff!W318</f>
        <v>0</v>
      </c>
      <c r="H383">
        <f>buff!X318</f>
        <v>0</v>
      </c>
      <c r="I383" t="str">
        <f>buff!AI318</f>
        <v>HIT:10|ATK_P:7</v>
      </c>
      <c r="J383">
        <f>buff!AJ318</f>
        <v>0</v>
      </c>
      <c r="K383">
        <f>buff!AK318</f>
        <v>0</v>
      </c>
      <c r="L383">
        <f>buff!AL318</f>
        <v>0</v>
      </c>
      <c r="M383">
        <f>buff!AM318</f>
        <v>0</v>
      </c>
      <c r="N383">
        <f>buff!AN318</f>
        <v>0</v>
      </c>
      <c r="O383">
        <f>buff!AO318</f>
        <v>0</v>
      </c>
      <c r="P383">
        <f>buff!AP318</f>
        <v>0</v>
      </c>
      <c r="Q383">
        <f>buff!AQ318</f>
        <v>0</v>
      </c>
      <c r="R383">
        <f>buff!AR318</f>
        <v>999</v>
      </c>
      <c r="S383">
        <f>buff!AS318</f>
        <v>0</v>
      </c>
      <c r="T383">
        <f>buff!AT318</f>
        <v>0</v>
      </c>
      <c r="U383" t="str">
        <f>buff!AZ318</f>
        <v/>
      </c>
    </row>
    <row r="384" spans="1:21" x14ac:dyDescent="0.15">
      <c r="A384">
        <f>buff!Q319</f>
        <v>20247</v>
      </c>
      <c r="B384" t="str">
        <f>buff!R319</f>
        <v>被动冷静lv7</v>
      </c>
      <c r="C384" t="str">
        <f>buff!S319</f>
        <v>被动冷静lv7</v>
      </c>
      <c r="D384">
        <f>VLOOKUP(buff!T319,对应表!V:W,2,FALSE)</f>
        <v>1</v>
      </c>
      <c r="E384">
        <f>buff!U319</f>
        <v>0</v>
      </c>
      <c r="F384">
        <f>buff!V319</f>
        <v>0</v>
      </c>
      <c r="G384">
        <f>buff!W319</f>
        <v>0</v>
      </c>
      <c r="H384">
        <f>buff!X319</f>
        <v>0</v>
      </c>
      <c r="I384" t="str">
        <f>buff!AI319</f>
        <v>HIT:11|ATK_P:8</v>
      </c>
      <c r="J384">
        <f>buff!AJ319</f>
        <v>0</v>
      </c>
      <c r="K384">
        <f>buff!AK319</f>
        <v>0</v>
      </c>
      <c r="L384">
        <f>buff!AL319</f>
        <v>0</v>
      </c>
      <c r="M384">
        <f>buff!AM319</f>
        <v>0</v>
      </c>
      <c r="N384">
        <f>buff!AN319</f>
        <v>0</v>
      </c>
      <c r="O384">
        <f>buff!AO319</f>
        <v>0</v>
      </c>
      <c r="P384">
        <f>buff!AP319</f>
        <v>0</v>
      </c>
      <c r="Q384">
        <f>buff!AQ319</f>
        <v>0</v>
      </c>
      <c r="R384">
        <f>buff!AR319</f>
        <v>999</v>
      </c>
      <c r="S384">
        <f>buff!AS319</f>
        <v>0</v>
      </c>
      <c r="T384">
        <f>buff!AT319</f>
        <v>0</v>
      </c>
      <c r="U384" t="str">
        <f>buff!AZ319</f>
        <v/>
      </c>
    </row>
    <row r="385" spans="1:21" x14ac:dyDescent="0.15">
      <c r="A385">
        <f>buff!Q320</f>
        <v>20248</v>
      </c>
      <c r="B385" t="str">
        <f>buff!R320</f>
        <v>被动冷静lv8</v>
      </c>
      <c r="C385" t="str">
        <f>buff!S320</f>
        <v>被动冷静lv8</v>
      </c>
      <c r="D385">
        <f>VLOOKUP(buff!T320,对应表!V:W,2,FALSE)</f>
        <v>1</v>
      </c>
      <c r="E385">
        <f>buff!U320</f>
        <v>0</v>
      </c>
      <c r="F385">
        <f>buff!V320</f>
        <v>0</v>
      </c>
      <c r="G385">
        <f>buff!W320</f>
        <v>0</v>
      </c>
      <c r="H385">
        <f>buff!X320</f>
        <v>0</v>
      </c>
      <c r="I385" t="str">
        <f>buff!AI320</f>
        <v>HIT:12|ATK_P:8</v>
      </c>
      <c r="J385">
        <f>buff!AJ320</f>
        <v>0</v>
      </c>
      <c r="K385">
        <f>buff!AK320</f>
        <v>0</v>
      </c>
      <c r="L385">
        <f>buff!AL320</f>
        <v>0</v>
      </c>
      <c r="M385">
        <f>buff!AM320</f>
        <v>0</v>
      </c>
      <c r="N385">
        <f>buff!AN320</f>
        <v>0</v>
      </c>
      <c r="O385">
        <f>buff!AO320</f>
        <v>0</v>
      </c>
      <c r="P385">
        <f>buff!AP320</f>
        <v>0</v>
      </c>
      <c r="Q385">
        <f>buff!AQ320</f>
        <v>0</v>
      </c>
      <c r="R385">
        <f>buff!AR320</f>
        <v>999</v>
      </c>
      <c r="S385">
        <f>buff!AS320</f>
        <v>0</v>
      </c>
      <c r="T385">
        <f>buff!AT320</f>
        <v>0</v>
      </c>
      <c r="U385" t="str">
        <f>buff!AZ320</f>
        <v/>
      </c>
    </row>
    <row r="386" spans="1:21" x14ac:dyDescent="0.15">
      <c r="A386">
        <f>buff!Q321</f>
        <v>20249</v>
      </c>
      <c r="B386" t="str">
        <f>buff!R321</f>
        <v>被动冷静lv9</v>
      </c>
      <c r="C386" t="str">
        <f>buff!S321</f>
        <v>被动冷静lv9</v>
      </c>
      <c r="D386">
        <f>VLOOKUP(buff!T321,对应表!V:W,2,FALSE)</f>
        <v>1</v>
      </c>
      <c r="E386">
        <f>buff!U321</f>
        <v>0</v>
      </c>
      <c r="F386">
        <f>buff!V321</f>
        <v>0</v>
      </c>
      <c r="G386">
        <f>buff!W321</f>
        <v>0</v>
      </c>
      <c r="H386">
        <f>buff!X321</f>
        <v>0</v>
      </c>
      <c r="I386" t="str">
        <f>buff!AI321</f>
        <v>HIT:13|ATK_P:9</v>
      </c>
      <c r="J386">
        <f>buff!AJ321</f>
        <v>0</v>
      </c>
      <c r="K386">
        <f>buff!AK321</f>
        <v>0</v>
      </c>
      <c r="L386">
        <f>buff!AL321</f>
        <v>0</v>
      </c>
      <c r="M386">
        <f>buff!AM321</f>
        <v>0</v>
      </c>
      <c r="N386">
        <f>buff!AN321</f>
        <v>0</v>
      </c>
      <c r="O386">
        <f>buff!AO321</f>
        <v>0</v>
      </c>
      <c r="P386">
        <f>buff!AP321</f>
        <v>0</v>
      </c>
      <c r="Q386">
        <f>buff!AQ321</f>
        <v>0</v>
      </c>
      <c r="R386">
        <f>buff!AR321</f>
        <v>999</v>
      </c>
      <c r="S386">
        <f>buff!AS321</f>
        <v>0</v>
      </c>
      <c r="T386">
        <f>buff!AT321</f>
        <v>0</v>
      </c>
      <c r="U386" t="str">
        <f>buff!AZ321</f>
        <v/>
      </c>
    </row>
    <row r="387" spans="1:21" x14ac:dyDescent="0.15">
      <c r="A387">
        <f>buff!Q322</f>
        <v>20250</v>
      </c>
      <c r="B387" t="str">
        <f>buff!R322</f>
        <v>被动冷静lv10</v>
      </c>
      <c r="C387" t="str">
        <f>buff!S322</f>
        <v>被动冷静lv10</v>
      </c>
      <c r="D387">
        <f>VLOOKUP(buff!T322,对应表!V:W,2,FALSE)</f>
        <v>1</v>
      </c>
      <c r="E387">
        <f>buff!U322</f>
        <v>0</v>
      </c>
      <c r="F387">
        <f>buff!V322</f>
        <v>0</v>
      </c>
      <c r="G387">
        <f>buff!W322</f>
        <v>0</v>
      </c>
      <c r="H387">
        <f>buff!X322</f>
        <v>0</v>
      </c>
      <c r="I387" t="str">
        <f>buff!AI322</f>
        <v>HIT:14|ATK_P:9</v>
      </c>
      <c r="J387">
        <f>buff!AJ322</f>
        <v>0</v>
      </c>
      <c r="K387">
        <f>buff!AK322</f>
        <v>0</v>
      </c>
      <c r="L387">
        <f>buff!AL322</f>
        <v>0</v>
      </c>
      <c r="M387">
        <f>buff!AM322</f>
        <v>0</v>
      </c>
      <c r="N387">
        <f>buff!AN322</f>
        <v>0</v>
      </c>
      <c r="O387">
        <f>buff!AO322</f>
        <v>0</v>
      </c>
      <c r="P387">
        <f>buff!AP322</f>
        <v>0</v>
      </c>
      <c r="Q387">
        <f>buff!AQ322</f>
        <v>0</v>
      </c>
      <c r="R387">
        <f>buff!AR322</f>
        <v>999</v>
      </c>
      <c r="S387">
        <f>buff!AS322</f>
        <v>0</v>
      </c>
      <c r="T387">
        <f>buff!AT322</f>
        <v>0</v>
      </c>
      <c r="U387" t="str">
        <f>buff!AZ322</f>
        <v/>
      </c>
    </row>
    <row r="388" spans="1:21" x14ac:dyDescent="0.15">
      <c r="A388">
        <f>buff!Q323</f>
        <v>20251</v>
      </c>
      <c r="B388" t="str">
        <f>buff!R323</f>
        <v>被动冷静lv11</v>
      </c>
      <c r="C388" t="str">
        <f>buff!S323</f>
        <v>被动冷静lv11</v>
      </c>
      <c r="D388">
        <f>VLOOKUP(buff!T323,对应表!V:W,2,FALSE)</f>
        <v>1</v>
      </c>
      <c r="E388">
        <f>buff!U323</f>
        <v>0</v>
      </c>
      <c r="F388">
        <f>buff!V323</f>
        <v>0</v>
      </c>
      <c r="G388">
        <f>buff!W323</f>
        <v>0</v>
      </c>
      <c r="H388">
        <f>buff!X323</f>
        <v>0</v>
      </c>
      <c r="I388" t="str">
        <f>buff!AI323</f>
        <v>HIT:15|ATK_P:10</v>
      </c>
      <c r="J388">
        <f>buff!AJ323</f>
        <v>0</v>
      </c>
      <c r="K388">
        <f>buff!AK323</f>
        <v>0</v>
      </c>
      <c r="L388">
        <f>buff!AL323</f>
        <v>0</v>
      </c>
      <c r="M388">
        <f>buff!AM323</f>
        <v>0</v>
      </c>
      <c r="N388">
        <f>buff!AN323</f>
        <v>0</v>
      </c>
      <c r="O388">
        <f>buff!AO323</f>
        <v>0</v>
      </c>
      <c r="P388">
        <f>buff!AP323</f>
        <v>0</v>
      </c>
      <c r="Q388">
        <f>buff!AQ323</f>
        <v>0</v>
      </c>
      <c r="R388">
        <f>buff!AR323</f>
        <v>999</v>
      </c>
      <c r="S388">
        <f>buff!AS323</f>
        <v>0</v>
      </c>
      <c r="T388">
        <f>buff!AT323</f>
        <v>0</v>
      </c>
      <c r="U388" t="str">
        <f>buff!AZ323</f>
        <v/>
      </c>
    </row>
    <row r="389" spans="1:21" x14ac:dyDescent="0.15">
      <c r="A389">
        <f>buff!Q324</f>
        <v>20252</v>
      </c>
      <c r="B389" t="str">
        <f>buff!R324</f>
        <v>被动冷静lv12</v>
      </c>
      <c r="C389" t="str">
        <f>buff!S324</f>
        <v>被动冷静lv12</v>
      </c>
      <c r="D389">
        <f>VLOOKUP(buff!T324,对应表!V:W,2,FALSE)</f>
        <v>1</v>
      </c>
      <c r="E389">
        <f>buff!U324</f>
        <v>0</v>
      </c>
      <c r="F389">
        <f>buff!V324</f>
        <v>0</v>
      </c>
      <c r="G389">
        <f>buff!W324</f>
        <v>0</v>
      </c>
      <c r="H389">
        <f>buff!X324</f>
        <v>0</v>
      </c>
      <c r="I389" t="str">
        <f>buff!AI324</f>
        <v>HIT:16|ATK_P:10</v>
      </c>
      <c r="J389">
        <f>buff!AJ324</f>
        <v>0</v>
      </c>
      <c r="K389">
        <f>buff!AK324</f>
        <v>0</v>
      </c>
      <c r="L389">
        <f>buff!AL324</f>
        <v>0</v>
      </c>
      <c r="M389">
        <f>buff!AM324</f>
        <v>0</v>
      </c>
      <c r="N389">
        <f>buff!AN324</f>
        <v>0</v>
      </c>
      <c r="O389">
        <f>buff!AO324</f>
        <v>0</v>
      </c>
      <c r="P389">
        <f>buff!AP324</f>
        <v>0</v>
      </c>
      <c r="Q389">
        <f>buff!AQ324</f>
        <v>0</v>
      </c>
      <c r="R389">
        <f>buff!AR324</f>
        <v>999</v>
      </c>
      <c r="S389">
        <f>buff!AS324</f>
        <v>0</v>
      </c>
      <c r="T389">
        <f>buff!AT324</f>
        <v>0</v>
      </c>
      <c r="U389" t="str">
        <f>buff!AZ324</f>
        <v/>
      </c>
    </row>
    <row r="390" spans="1:21" x14ac:dyDescent="0.15">
      <c r="A390">
        <f>buff!Q325</f>
        <v>20253</v>
      </c>
      <c r="B390" t="str">
        <f>buff!R325</f>
        <v>被动冷静lv13</v>
      </c>
      <c r="C390" t="str">
        <f>buff!S325</f>
        <v>被动冷静lv13</v>
      </c>
      <c r="D390">
        <f>VLOOKUP(buff!T325,对应表!V:W,2,FALSE)</f>
        <v>1</v>
      </c>
      <c r="E390">
        <f>buff!U325</f>
        <v>0</v>
      </c>
      <c r="F390">
        <f>buff!V325</f>
        <v>0</v>
      </c>
      <c r="G390">
        <f>buff!W325</f>
        <v>0</v>
      </c>
      <c r="H390">
        <f>buff!X325</f>
        <v>0</v>
      </c>
      <c r="I390" t="str">
        <f>buff!AI325</f>
        <v>HIT:17|ATK_P:10</v>
      </c>
      <c r="J390">
        <f>buff!AJ325</f>
        <v>0</v>
      </c>
      <c r="K390">
        <f>buff!AK325</f>
        <v>0</v>
      </c>
      <c r="L390">
        <f>buff!AL325</f>
        <v>0</v>
      </c>
      <c r="M390">
        <f>buff!AM325</f>
        <v>0</v>
      </c>
      <c r="N390">
        <f>buff!AN325</f>
        <v>0</v>
      </c>
      <c r="O390">
        <f>buff!AO325</f>
        <v>0</v>
      </c>
      <c r="P390">
        <f>buff!AP325</f>
        <v>0</v>
      </c>
      <c r="Q390">
        <f>buff!AQ325</f>
        <v>0</v>
      </c>
      <c r="R390">
        <f>buff!AR325</f>
        <v>999</v>
      </c>
      <c r="S390">
        <f>buff!AS325</f>
        <v>0</v>
      </c>
      <c r="T390">
        <f>buff!AT325</f>
        <v>0</v>
      </c>
      <c r="U390" t="str">
        <f>buff!AZ325</f>
        <v/>
      </c>
    </row>
    <row r="391" spans="1:21" x14ac:dyDescent="0.15">
      <c r="A391">
        <f>buff!Q326</f>
        <v>20254</v>
      </c>
      <c r="B391" t="str">
        <f>buff!R326</f>
        <v>被动冷静lv14</v>
      </c>
      <c r="C391" t="str">
        <f>buff!S326</f>
        <v>被动冷静lv14</v>
      </c>
      <c r="D391">
        <f>VLOOKUP(buff!T326,对应表!V:W,2,FALSE)</f>
        <v>1</v>
      </c>
      <c r="E391">
        <f>buff!U326</f>
        <v>0</v>
      </c>
      <c r="F391">
        <f>buff!V326</f>
        <v>0</v>
      </c>
      <c r="G391">
        <f>buff!W326</f>
        <v>0</v>
      </c>
      <c r="H391">
        <f>buff!X326</f>
        <v>0</v>
      </c>
      <c r="I391" t="str">
        <f>buff!AI326</f>
        <v>HIT:18|ATK_P:10</v>
      </c>
      <c r="J391">
        <f>buff!AJ326</f>
        <v>0</v>
      </c>
      <c r="K391">
        <f>buff!AK326</f>
        <v>0</v>
      </c>
      <c r="L391">
        <f>buff!AL326</f>
        <v>0</v>
      </c>
      <c r="M391">
        <f>buff!AM326</f>
        <v>0</v>
      </c>
      <c r="N391">
        <f>buff!AN326</f>
        <v>0</v>
      </c>
      <c r="O391">
        <f>buff!AO326</f>
        <v>0</v>
      </c>
      <c r="P391">
        <f>buff!AP326</f>
        <v>0</v>
      </c>
      <c r="Q391">
        <f>buff!AQ326</f>
        <v>0</v>
      </c>
      <c r="R391">
        <f>buff!AR326</f>
        <v>999</v>
      </c>
      <c r="S391">
        <f>buff!AS326</f>
        <v>0</v>
      </c>
      <c r="T391">
        <f>buff!AT326</f>
        <v>0</v>
      </c>
      <c r="U391" t="str">
        <f>buff!AZ326</f>
        <v/>
      </c>
    </row>
    <row r="392" spans="1:21" x14ac:dyDescent="0.15">
      <c r="A392">
        <f>buff!Q327</f>
        <v>20255</v>
      </c>
      <c r="B392" t="str">
        <f>buff!R327</f>
        <v>被动冷静lv15</v>
      </c>
      <c r="C392" t="str">
        <f>buff!S327</f>
        <v>被动冷静lv15</v>
      </c>
      <c r="D392">
        <f>VLOOKUP(buff!T327,对应表!V:W,2,FALSE)</f>
        <v>1</v>
      </c>
      <c r="E392">
        <f>buff!U327</f>
        <v>0</v>
      </c>
      <c r="F392">
        <f>buff!V327</f>
        <v>0</v>
      </c>
      <c r="G392">
        <f>buff!W327</f>
        <v>0</v>
      </c>
      <c r="H392">
        <f>buff!X327</f>
        <v>0</v>
      </c>
      <c r="I392" t="str">
        <f>buff!AI327</f>
        <v>HIT:19|ATK_P:10</v>
      </c>
      <c r="J392">
        <f>buff!AJ327</f>
        <v>0</v>
      </c>
      <c r="K392">
        <f>buff!AK327</f>
        <v>0</v>
      </c>
      <c r="L392">
        <f>buff!AL327</f>
        <v>0</v>
      </c>
      <c r="M392">
        <f>buff!AM327</f>
        <v>0</v>
      </c>
      <c r="N392">
        <f>buff!AN327</f>
        <v>0</v>
      </c>
      <c r="O392">
        <f>buff!AO327</f>
        <v>0</v>
      </c>
      <c r="P392">
        <f>buff!AP327</f>
        <v>0</v>
      </c>
      <c r="Q392">
        <f>buff!AQ327</f>
        <v>0</v>
      </c>
      <c r="R392">
        <f>buff!AR327</f>
        <v>999</v>
      </c>
      <c r="S392">
        <f>buff!AS327</f>
        <v>0</v>
      </c>
      <c r="T392">
        <f>buff!AT327</f>
        <v>0</v>
      </c>
      <c r="U392" t="str">
        <f>buff!AZ327</f>
        <v/>
      </c>
    </row>
    <row r="393" spans="1:21" x14ac:dyDescent="0.15">
      <c r="A393">
        <f>buff!Q328</f>
        <v>20256</v>
      </c>
      <c r="B393" t="str">
        <f>buff!R328</f>
        <v>被动冷静lv16</v>
      </c>
      <c r="C393" t="str">
        <f>buff!S328</f>
        <v>被动冷静lv16</v>
      </c>
      <c r="D393">
        <f>VLOOKUP(buff!T328,对应表!V:W,2,FALSE)</f>
        <v>1</v>
      </c>
      <c r="E393">
        <f>buff!U328</f>
        <v>0</v>
      </c>
      <c r="F393">
        <f>buff!V328</f>
        <v>0</v>
      </c>
      <c r="G393">
        <f>buff!W328</f>
        <v>0</v>
      </c>
      <c r="H393">
        <f>buff!X328</f>
        <v>0</v>
      </c>
      <c r="I393" t="str">
        <f>buff!AI328</f>
        <v>HIT:20|ATK_P:10</v>
      </c>
      <c r="J393">
        <f>buff!AJ328</f>
        <v>0</v>
      </c>
      <c r="K393">
        <f>buff!AK328</f>
        <v>0</v>
      </c>
      <c r="L393">
        <f>buff!AL328</f>
        <v>0</v>
      </c>
      <c r="M393">
        <f>buff!AM328</f>
        <v>0</v>
      </c>
      <c r="N393">
        <f>buff!AN328</f>
        <v>0</v>
      </c>
      <c r="O393">
        <f>buff!AO328</f>
        <v>0</v>
      </c>
      <c r="P393">
        <f>buff!AP328</f>
        <v>0</v>
      </c>
      <c r="Q393">
        <f>buff!AQ328</f>
        <v>0</v>
      </c>
      <c r="R393">
        <f>buff!AR328</f>
        <v>999</v>
      </c>
      <c r="S393">
        <f>buff!AS328</f>
        <v>0</v>
      </c>
      <c r="T393">
        <f>buff!AT328</f>
        <v>0</v>
      </c>
      <c r="U393" t="str">
        <f>buff!AZ328</f>
        <v/>
      </c>
    </row>
    <row r="394" spans="1:21" x14ac:dyDescent="0.15">
      <c r="A394">
        <f>buff!Q329</f>
        <v>20257</v>
      </c>
      <c r="B394" t="str">
        <f>buff!R329</f>
        <v>被动冷静lv17</v>
      </c>
      <c r="C394" t="str">
        <f>buff!S329</f>
        <v>被动冷静lv17</v>
      </c>
      <c r="D394">
        <f>VLOOKUP(buff!T329,对应表!V:W,2,FALSE)</f>
        <v>1</v>
      </c>
      <c r="E394">
        <f>buff!U329</f>
        <v>0</v>
      </c>
      <c r="F394">
        <f>buff!V329</f>
        <v>0</v>
      </c>
      <c r="G394">
        <f>buff!W329</f>
        <v>0</v>
      </c>
      <c r="H394">
        <f>buff!X329</f>
        <v>0</v>
      </c>
      <c r="I394" t="str">
        <f>buff!AI329</f>
        <v>HIT:21|ATK_P:10</v>
      </c>
      <c r="J394">
        <f>buff!AJ329</f>
        <v>0</v>
      </c>
      <c r="K394">
        <f>buff!AK329</f>
        <v>0</v>
      </c>
      <c r="L394">
        <f>buff!AL329</f>
        <v>0</v>
      </c>
      <c r="M394">
        <f>buff!AM329</f>
        <v>0</v>
      </c>
      <c r="N394">
        <f>buff!AN329</f>
        <v>0</v>
      </c>
      <c r="O394">
        <f>buff!AO329</f>
        <v>0</v>
      </c>
      <c r="P394">
        <f>buff!AP329</f>
        <v>0</v>
      </c>
      <c r="Q394">
        <f>buff!AQ329</f>
        <v>0</v>
      </c>
      <c r="R394">
        <f>buff!AR329</f>
        <v>999</v>
      </c>
      <c r="S394">
        <f>buff!AS329</f>
        <v>0</v>
      </c>
      <c r="T394">
        <f>buff!AT329</f>
        <v>0</v>
      </c>
      <c r="U394" t="str">
        <f>buff!AZ329</f>
        <v/>
      </c>
    </row>
    <row r="395" spans="1:21" x14ac:dyDescent="0.15">
      <c r="A395">
        <f>buff!Q330</f>
        <v>20258</v>
      </c>
      <c r="B395" t="str">
        <f>buff!R330</f>
        <v>被动冷静lv18</v>
      </c>
      <c r="C395" t="str">
        <f>buff!S330</f>
        <v>被动冷静lv18</v>
      </c>
      <c r="D395">
        <f>VLOOKUP(buff!T330,对应表!V:W,2,FALSE)</f>
        <v>1</v>
      </c>
      <c r="E395">
        <f>buff!U330</f>
        <v>0</v>
      </c>
      <c r="F395">
        <f>buff!V330</f>
        <v>0</v>
      </c>
      <c r="G395">
        <f>buff!W330</f>
        <v>0</v>
      </c>
      <c r="H395">
        <f>buff!X330</f>
        <v>0</v>
      </c>
      <c r="I395" t="str">
        <f>buff!AI330</f>
        <v>HIT:22|ATK_P:10</v>
      </c>
      <c r="J395">
        <f>buff!AJ330</f>
        <v>0</v>
      </c>
      <c r="K395">
        <f>buff!AK330</f>
        <v>0</v>
      </c>
      <c r="L395">
        <f>buff!AL330</f>
        <v>0</v>
      </c>
      <c r="M395">
        <f>buff!AM330</f>
        <v>0</v>
      </c>
      <c r="N395">
        <f>buff!AN330</f>
        <v>0</v>
      </c>
      <c r="O395">
        <f>buff!AO330</f>
        <v>0</v>
      </c>
      <c r="P395">
        <f>buff!AP330</f>
        <v>0</v>
      </c>
      <c r="Q395">
        <f>buff!AQ330</f>
        <v>0</v>
      </c>
      <c r="R395">
        <f>buff!AR330</f>
        <v>999</v>
      </c>
      <c r="S395">
        <f>buff!AS330</f>
        <v>0</v>
      </c>
      <c r="T395">
        <f>buff!AT330</f>
        <v>0</v>
      </c>
      <c r="U395" t="str">
        <f>buff!AZ330</f>
        <v/>
      </c>
    </row>
    <row r="396" spans="1:21" x14ac:dyDescent="0.15">
      <c r="A396">
        <f>buff!Q331</f>
        <v>20259</v>
      </c>
      <c r="B396" t="str">
        <f>buff!R331</f>
        <v>被动冷静lv19</v>
      </c>
      <c r="C396" t="str">
        <f>buff!S331</f>
        <v>被动冷静lv19</v>
      </c>
      <c r="D396">
        <f>VLOOKUP(buff!T331,对应表!V:W,2,FALSE)</f>
        <v>1</v>
      </c>
      <c r="E396">
        <f>buff!U331</f>
        <v>0</v>
      </c>
      <c r="F396">
        <f>buff!V331</f>
        <v>0</v>
      </c>
      <c r="G396">
        <f>buff!W331</f>
        <v>0</v>
      </c>
      <c r="H396">
        <f>buff!X331</f>
        <v>0</v>
      </c>
      <c r="I396" t="str">
        <f>buff!AI331</f>
        <v>HIT:23|ATK_P:10</v>
      </c>
      <c r="J396">
        <f>buff!AJ331</f>
        <v>0</v>
      </c>
      <c r="K396">
        <f>buff!AK331</f>
        <v>0</v>
      </c>
      <c r="L396">
        <f>buff!AL331</f>
        <v>0</v>
      </c>
      <c r="M396">
        <f>buff!AM331</f>
        <v>0</v>
      </c>
      <c r="N396">
        <f>buff!AN331</f>
        <v>0</v>
      </c>
      <c r="O396">
        <f>buff!AO331</f>
        <v>0</v>
      </c>
      <c r="P396">
        <f>buff!AP331</f>
        <v>0</v>
      </c>
      <c r="Q396">
        <f>buff!AQ331</f>
        <v>0</v>
      </c>
      <c r="R396">
        <f>buff!AR331</f>
        <v>999</v>
      </c>
      <c r="S396">
        <f>buff!AS331</f>
        <v>0</v>
      </c>
      <c r="T396">
        <f>buff!AT331</f>
        <v>0</v>
      </c>
      <c r="U396" t="str">
        <f>buff!AZ331</f>
        <v/>
      </c>
    </row>
    <row r="397" spans="1:21" x14ac:dyDescent="0.15">
      <c r="A397">
        <f>buff!Q332</f>
        <v>20260</v>
      </c>
      <c r="B397" t="str">
        <f>buff!R332</f>
        <v>被动冷静lv20</v>
      </c>
      <c r="C397" t="str">
        <f>buff!S332</f>
        <v>被动冷静lv20</v>
      </c>
      <c r="D397">
        <f>VLOOKUP(buff!T332,对应表!V:W,2,FALSE)</f>
        <v>1</v>
      </c>
      <c r="E397">
        <f>buff!U332</f>
        <v>0</v>
      </c>
      <c r="F397">
        <f>buff!V332</f>
        <v>0</v>
      </c>
      <c r="G397">
        <f>buff!W332</f>
        <v>0</v>
      </c>
      <c r="H397">
        <f>buff!X332</f>
        <v>0</v>
      </c>
      <c r="I397" t="str">
        <f>buff!AI332</f>
        <v>HIT:24|ATK_P:10</v>
      </c>
      <c r="J397">
        <f>buff!AJ332</f>
        <v>0</v>
      </c>
      <c r="K397">
        <f>buff!AK332</f>
        <v>0</v>
      </c>
      <c r="L397">
        <f>buff!AL332</f>
        <v>0</v>
      </c>
      <c r="M397">
        <f>buff!AM332</f>
        <v>0</v>
      </c>
      <c r="N397">
        <f>buff!AN332</f>
        <v>0</v>
      </c>
      <c r="O397">
        <f>buff!AO332</f>
        <v>0</v>
      </c>
      <c r="P397">
        <f>buff!AP332</f>
        <v>0</v>
      </c>
      <c r="Q397">
        <f>buff!AQ332</f>
        <v>0</v>
      </c>
      <c r="R397">
        <f>buff!AR332</f>
        <v>999</v>
      </c>
      <c r="S397">
        <f>buff!AS332</f>
        <v>0</v>
      </c>
      <c r="T397">
        <f>buff!AT332</f>
        <v>0</v>
      </c>
      <c r="U397" t="str">
        <f>buff!AZ332</f>
        <v/>
      </c>
    </row>
    <row r="398" spans="1:21" x14ac:dyDescent="0.15">
      <c r="A398">
        <f>buff!Q333</f>
        <v>20261</v>
      </c>
      <c r="B398" t="str">
        <f>buff!R333</f>
        <v>被动鼓舞lv1</v>
      </c>
      <c r="C398" t="str">
        <f>buff!S333</f>
        <v>被动鼓舞lv1</v>
      </c>
      <c r="D398">
        <f>VLOOKUP(buff!T333,对应表!V:W,2,FALSE)</f>
        <v>1</v>
      </c>
      <c r="E398">
        <f>buff!U333</f>
        <v>0</v>
      </c>
      <c r="F398">
        <f>buff!V333</f>
        <v>0</v>
      </c>
      <c r="G398">
        <f>buff!W333</f>
        <v>0</v>
      </c>
      <c r="H398">
        <f>buff!X333</f>
        <v>0</v>
      </c>
      <c r="I398" t="str">
        <f>buff!AI333</f>
        <v>MP:10|MPS:10</v>
      </c>
      <c r="J398">
        <f>buff!AJ333</f>
        <v>0</v>
      </c>
      <c r="K398">
        <f>buff!AK333</f>
        <v>0</v>
      </c>
      <c r="L398">
        <f>buff!AL333</f>
        <v>0</v>
      </c>
      <c r="M398">
        <f>buff!AM333</f>
        <v>0</v>
      </c>
      <c r="N398">
        <f>buff!AN333</f>
        <v>0</v>
      </c>
      <c r="O398">
        <f>buff!AO333</f>
        <v>0</v>
      </c>
      <c r="P398">
        <f>buff!AP333</f>
        <v>0</v>
      </c>
      <c r="Q398">
        <f>buff!AQ333</f>
        <v>0</v>
      </c>
      <c r="R398">
        <f>buff!AR333</f>
        <v>999</v>
      </c>
      <c r="S398">
        <f>buff!AS333</f>
        <v>0</v>
      </c>
      <c r="T398">
        <f>buff!AT333</f>
        <v>0</v>
      </c>
      <c r="U398" t="str">
        <f>buff!AZ333</f>
        <v/>
      </c>
    </row>
    <row r="399" spans="1:21" x14ac:dyDescent="0.15">
      <c r="A399">
        <f>buff!Q334</f>
        <v>20262</v>
      </c>
      <c r="B399" t="str">
        <f>buff!R334</f>
        <v>被动鼓舞lv2</v>
      </c>
      <c r="C399" t="str">
        <f>buff!S334</f>
        <v>被动鼓舞lv2</v>
      </c>
      <c r="D399">
        <f>VLOOKUP(buff!T334,对应表!V:W,2,FALSE)</f>
        <v>1</v>
      </c>
      <c r="E399">
        <f>buff!U334</f>
        <v>0</v>
      </c>
      <c r="F399">
        <f>buff!V334</f>
        <v>0</v>
      </c>
      <c r="G399">
        <f>buff!W334</f>
        <v>0</v>
      </c>
      <c r="H399">
        <f>buff!X334</f>
        <v>0</v>
      </c>
      <c r="I399" t="str">
        <f>buff!AI334</f>
        <v>MP:10|MPS:15</v>
      </c>
      <c r="J399">
        <f>buff!AJ334</f>
        <v>0</v>
      </c>
      <c r="K399">
        <f>buff!AK334</f>
        <v>0</v>
      </c>
      <c r="L399">
        <f>buff!AL334</f>
        <v>0</v>
      </c>
      <c r="M399">
        <f>buff!AM334</f>
        <v>0</v>
      </c>
      <c r="N399">
        <f>buff!AN334</f>
        <v>0</v>
      </c>
      <c r="O399">
        <f>buff!AO334</f>
        <v>0</v>
      </c>
      <c r="P399">
        <f>buff!AP334</f>
        <v>0</v>
      </c>
      <c r="Q399">
        <f>buff!AQ334</f>
        <v>0</v>
      </c>
      <c r="R399">
        <f>buff!AR334</f>
        <v>999</v>
      </c>
      <c r="S399">
        <f>buff!AS334</f>
        <v>0</v>
      </c>
      <c r="T399">
        <f>buff!AT334</f>
        <v>0</v>
      </c>
      <c r="U399" t="str">
        <f>buff!AZ334</f>
        <v/>
      </c>
    </row>
    <row r="400" spans="1:21" x14ac:dyDescent="0.15">
      <c r="A400">
        <f>buff!Q335</f>
        <v>20263</v>
      </c>
      <c r="B400" t="str">
        <f>buff!R335</f>
        <v>被动鼓舞lv3</v>
      </c>
      <c r="C400" t="str">
        <f>buff!S335</f>
        <v>被动鼓舞lv3</v>
      </c>
      <c r="D400">
        <f>VLOOKUP(buff!T335,对应表!V:W,2,FALSE)</f>
        <v>1</v>
      </c>
      <c r="E400">
        <f>buff!U335</f>
        <v>0</v>
      </c>
      <c r="F400">
        <f>buff!V335</f>
        <v>0</v>
      </c>
      <c r="G400">
        <f>buff!W335</f>
        <v>0</v>
      </c>
      <c r="H400">
        <f>buff!X335</f>
        <v>0</v>
      </c>
      <c r="I400" t="str">
        <f>buff!AI335</f>
        <v>MP:20|MPS:15</v>
      </c>
      <c r="J400">
        <f>buff!AJ335</f>
        <v>0</v>
      </c>
      <c r="K400">
        <f>buff!AK335</f>
        <v>0</v>
      </c>
      <c r="L400">
        <f>buff!AL335</f>
        <v>0</v>
      </c>
      <c r="M400">
        <f>buff!AM335</f>
        <v>0</v>
      </c>
      <c r="N400">
        <f>buff!AN335</f>
        <v>0</v>
      </c>
      <c r="O400">
        <f>buff!AO335</f>
        <v>0</v>
      </c>
      <c r="P400">
        <f>buff!AP335</f>
        <v>0</v>
      </c>
      <c r="Q400">
        <f>buff!AQ335</f>
        <v>0</v>
      </c>
      <c r="R400">
        <f>buff!AR335</f>
        <v>999</v>
      </c>
      <c r="S400">
        <f>buff!AS335</f>
        <v>0</v>
      </c>
      <c r="T400">
        <f>buff!AT335</f>
        <v>0</v>
      </c>
      <c r="U400" t="str">
        <f>buff!AZ335</f>
        <v/>
      </c>
    </row>
    <row r="401" spans="1:21" x14ac:dyDescent="0.15">
      <c r="A401">
        <f>buff!Q336</f>
        <v>20264</v>
      </c>
      <c r="B401" t="str">
        <f>buff!R336</f>
        <v>被动鼓舞lv4</v>
      </c>
      <c r="C401" t="str">
        <f>buff!S336</f>
        <v>被动鼓舞lv4</v>
      </c>
      <c r="D401">
        <f>VLOOKUP(buff!T336,对应表!V:W,2,FALSE)</f>
        <v>1</v>
      </c>
      <c r="E401">
        <f>buff!U336</f>
        <v>0</v>
      </c>
      <c r="F401">
        <f>buff!V336</f>
        <v>0</v>
      </c>
      <c r="G401">
        <f>buff!W336</f>
        <v>0</v>
      </c>
      <c r="H401">
        <f>buff!X336</f>
        <v>0</v>
      </c>
      <c r="I401" t="str">
        <f>buff!AI336</f>
        <v>MP:20|MPS:20</v>
      </c>
      <c r="J401">
        <f>buff!AJ336</f>
        <v>0</v>
      </c>
      <c r="K401">
        <f>buff!AK336</f>
        <v>0</v>
      </c>
      <c r="L401">
        <f>buff!AL336</f>
        <v>0</v>
      </c>
      <c r="M401">
        <f>buff!AM336</f>
        <v>0</v>
      </c>
      <c r="N401">
        <f>buff!AN336</f>
        <v>0</v>
      </c>
      <c r="O401">
        <f>buff!AO336</f>
        <v>0</v>
      </c>
      <c r="P401">
        <f>buff!AP336</f>
        <v>0</v>
      </c>
      <c r="Q401">
        <f>buff!AQ336</f>
        <v>0</v>
      </c>
      <c r="R401">
        <f>buff!AR336</f>
        <v>999</v>
      </c>
      <c r="S401">
        <f>buff!AS336</f>
        <v>0</v>
      </c>
      <c r="T401">
        <f>buff!AT336</f>
        <v>0</v>
      </c>
      <c r="U401" t="str">
        <f>buff!AZ336</f>
        <v/>
      </c>
    </row>
    <row r="402" spans="1:21" x14ac:dyDescent="0.15">
      <c r="A402">
        <f>buff!Q337</f>
        <v>20265</v>
      </c>
      <c r="B402" t="str">
        <f>buff!R337</f>
        <v>被动鼓舞lv5</v>
      </c>
      <c r="C402" t="str">
        <f>buff!S337</f>
        <v>被动鼓舞lv5</v>
      </c>
      <c r="D402">
        <f>VLOOKUP(buff!T337,对应表!V:W,2,FALSE)</f>
        <v>1</v>
      </c>
      <c r="E402">
        <f>buff!U337</f>
        <v>0</v>
      </c>
      <c r="F402">
        <f>buff!V337</f>
        <v>0</v>
      </c>
      <c r="G402">
        <f>buff!W337</f>
        <v>0</v>
      </c>
      <c r="H402">
        <f>buff!X337</f>
        <v>0</v>
      </c>
      <c r="I402" t="str">
        <f>buff!AI337</f>
        <v>MP:30|MPS:20</v>
      </c>
      <c r="J402">
        <f>buff!AJ337</f>
        <v>0</v>
      </c>
      <c r="K402">
        <f>buff!AK337</f>
        <v>0</v>
      </c>
      <c r="L402">
        <f>buff!AL337</f>
        <v>0</v>
      </c>
      <c r="M402">
        <f>buff!AM337</f>
        <v>0</v>
      </c>
      <c r="N402">
        <f>buff!AN337</f>
        <v>0</v>
      </c>
      <c r="O402">
        <f>buff!AO337</f>
        <v>0</v>
      </c>
      <c r="P402">
        <f>buff!AP337</f>
        <v>0</v>
      </c>
      <c r="Q402">
        <f>buff!AQ337</f>
        <v>0</v>
      </c>
      <c r="R402">
        <f>buff!AR337</f>
        <v>999</v>
      </c>
      <c r="S402">
        <f>buff!AS337</f>
        <v>0</v>
      </c>
      <c r="T402">
        <f>buff!AT337</f>
        <v>0</v>
      </c>
      <c r="U402" t="str">
        <f>buff!AZ337</f>
        <v/>
      </c>
    </row>
    <row r="403" spans="1:21" x14ac:dyDescent="0.15">
      <c r="A403">
        <f>buff!Q338</f>
        <v>20266</v>
      </c>
      <c r="B403" t="str">
        <f>buff!R338</f>
        <v>被动鼓舞lv6</v>
      </c>
      <c r="C403" t="str">
        <f>buff!S338</f>
        <v>被动鼓舞lv6</v>
      </c>
      <c r="D403">
        <f>VLOOKUP(buff!T338,对应表!V:W,2,FALSE)</f>
        <v>1</v>
      </c>
      <c r="E403">
        <f>buff!U338</f>
        <v>0</v>
      </c>
      <c r="F403">
        <f>buff!V338</f>
        <v>0</v>
      </c>
      <c r="G403">
        <f>buff!W338</f>
        <v>0</v>
      </c>
      <c r="H403">
        <f>buff!X338</f>
        <v>0</v>
      </c>
      <c r="I403" t="str">
        <f>buff!AI338</f>
        <v>MP:30|MPS:25</v>
      </c>
      <c r="J403">
        <f>buff!AJ338</f>
        <v>0</v>
      </c>
      <c r="K403">
        <f>buff!AK338</f>
        <v>0</v>
      </c>
      <c r="L403">
        <f>buff!AL338</f>
        <v>0</v>
      </c>
      <c r="M403">
        <f>buff!AM338</f>
        <v>0</v>
      </c>
      <c r="N403">
        <f>buff!AN338</f>
        <v>0</v>
      </c>
      <c r="O403">
        <f>buff!AO338</f>
        <v>0</v>
      </c>
      <c r="P403">
        <f>buff!AP338</f>
        <v>0</v>
      </c>
      <c r="Q403">
        <f>buff!AQ338</f>
        <v>0</v>
      </c>
      <c r="R403">
        <f>buff!AR338</f>
        <v>999</v>
      </c>
      <c r="S403">
        <f>buff!AS338</f>
        <v>0</v>
      </c>
      <c r="T403">
        <f>buff!AT338</f>
        <v>0</v>
      </c>
      <c r="U403" t="str">
        <f>buff!AZ338</f>
        <v/>
      </c>
    </row>
    <row r="404" spans="1:21" x14ac:dyDescent="0.15">
      <c r="A404">
        <f>buff!Q339</f>
        <v>20267</v>
      </c>
      <c r="B404" t="str">
        <f>buff!R339</f>
        <v>被动鼓舞lv7</v>
      </c>
      <c r="C404" t="str">
        <f>buff!S339</f>
        <v>被动鼓舞lv7</v>
      </c>
      <c r="D404">
        <f>VLOOKUP(buff!T339,对应表!V:W,2,FALSE)</f>
        <v>1</v>
      </c>
      <c r="E404">
        <f>buff!U339</f>
        <v>0</v>
      </c>
      <c r="F404">
        <f>buff!V339</f>
        <v>0</v>
      </c>
      <c r="G404">
        <f>buff!W339</f>
        <v>0</v>
      </c>
      <c r="H404">
        <f>buff!X339</f>
        <v>0</v>
      </c>
      <c r="I404" t="str">
        <f>buff!AI339</f>
        <v>MP:40|MPS:25</v>
      </c>
      <c r="J404">
        <f>buff!AJ339</f>
        <v>0</v>
      </c>
      <c r="K404">
        <f>buff!AK339</f>
        <v>0</v>
      </c>
      <c r="L404">
        <f>buff!AL339</f>
        <v>0</v>
      </c>
      <c r="M404">
        <f>buff!AM339</f>
        <v>0</v>
      </c>
      <c r="N404">
        <f>buff!AN339</f>
        <v>0</v>
      </c>
      <c r="O404">
        <f>buff!AO339</f>
        <v>0</v>
      </c>
      <c r="P404">
        <f>buff!AP339</f>
        <v>0</v>
      </c>
      <c r="Q404">
        <f>buff!AQ339</f>
        <v>0</v>
      </c>
      <c r="R404">
        <f>buff!AR339</f>
        <v>999</v>
      </c>
      <c r="S404">
        <f>buff!AS339</f>
        <v>0</v>
      </c>
      <c r="T404">
        <f>buff!AT339</f>
        <v>0</v>
      </c>
      <c r="U404" t="str">
        <f>buff!AZ339</f>
        <v/>
      </c>
    </row>
    <row r="405" spans="1:21" x14ac:dyDescent="0.15">
      <c r="A405">
        <f>buff!Q340</f>
        <v>20268</v>
      </c>
      <c r="B405" t="str">
        <f>buff!R340</f>
        <v>被动鼓舞lv8</v>
      </c>
      <c r="C405" t="str">
        <f>buff!S340</f>
        <v>被动鼓舞lv8</v>
      </c>
      <c r="D405">
        <f>VLOOKUP(buff!T340,对应表!V:W,2,FALSE)</f>
        <v>1</v>
      </c>
      <c r="E405">
        <f>buff!U340</f>
        <v>0</v>
      </c>
      <c r="F405">
        <f>buff!V340</f>
        <v>0</v>
      </c>
      <c r="G405">
        <f>buff!W340</f>
        <v>0</v>
      </c>
      <c r="H405">
        <f>buff!X340</f>
        <v>0</v>
      </c>
      <c r="I405" t="str">
        <f>buff!AI340</f>
        <v>MP:40|MPS:30</v>
      </c>
      <c r="J405">
        <f>buff!AJ340</f>
        <v>0</v>
      </c>
      <c r="K405">
        <f>buff!AK340</f>
        <v>0</v>
      </c>
      <c r="L405">
        <f>buff!AL340</f>
        <v>0</v>
      </c>
      <c r="M405">
        <f>buff!AM340</f>
        <v>0</v>
      </c>
      <c r="N405">
        <f>buff!AN340</f>
        <v>0</v>
      </c>
      <c r="O405">
        <f>buff!AO340</f>
        <v>0</v>
      </c>
      <c r="P405">
        <f>buff!AP340</f>
        <v>0</v>
      </c>
      <c r="Q405">
        <f>buff!AQ340</f>
        <v>0</v>
      </c>
      <c r="R405">
        <f>buff!AR340</f>
        <v>999</v>
      </c>
      <c r="S405">
        <f>buff!AS340</f>
        <v>0</v>
      </c>
      <c r="T405">
        <f>buff!AT340</f>
        <v>0</v>
      </c>
      <c r="U405" t="str">
        <f>buff!AZ340</f>
        <v/>
      </c>
    </row>
    <row r="406" spans="1:21" x14ac:dyDescent="0.15">
      <c r="A406">
        <f>buff!Q341</f>
        <v>20269</v>
      </c>
      <c r="B406" t="str">
        <f>buff!R341</f>
        <v>被动鼓舞lv9</v>
      </c>
      <c r="C406" t="str">
        <f>buff!S341</f>
        <v>被动鼓舞lv9</v>
      </c>
      <c r="D406">
        <f>VLOOKUP(buff!T341,对应表!V:W,2,FALSE)</f>
        <v>1</v>
      </c>
      <c r="E406">
        <f>buff!U341</f>
        <v>0</v>
      </c>
      <c r="F406">
        <f>buff!V341</f>
        <v>0</v>
      </c>
      <c r="G406">
        <f>buff!W341</f>
        <v>0</v>
      </c>
      <c r="H406">
        <f>buff!X341</f>
        <v>0</v>
      </c>
      <c r="I406" t="str">
        <f>buff!AI341</f>
        <v>MP:50|MPS:30</v>
      </c>
      <c r="J406">
        <f>buff!AJ341</f>
        <v>0</v>
      </c>
      <c r="K406">
        <f>buff!AK341</f>
        <v>0</v>
      </c>
      <c r="L406">
        <f>buff!AL341</f>
        <v>0</v>
      </c>
      <c r="M406">
        <f>buff!AM341</f>
        <v>0</v>
      </c>
      <c r="N406">
        <f>buff!AN341</f>
        <v>0</v>
      </c>
      <c r="O406">
        <f>buff!AO341</f>
        <v>0</v>
      </c>
      <c r="P406">
        <f>buff!AP341</f>
        <v>0</v>
      </c>
      <c r="Q406">
        <f>buff!AQ341</f>
        <v>0</v>
      </c>
      <c r="R406">
        <f>buff!AR341</f>
        <v>999</v>
      </c>
      <c r="S406">
        <f>buff!AS341</f>
        <v>0</v>
      </c>
      <c r="T406">
        <f>buff!AT341</f>
        <v>0</v>
      </c>
      <c r="U406" t="str">
        <f>buff!AZ341</f>
        <v/>
      </c>
    </row>
    <row r="407" spans="1:21" x14ac:dyDescent="0.15">
      <c r="A407">
        <f>buff!Q342</f>
        <v>20270</v>
      </c>
      <c r="B407" t="str">
        <f>buff!R342</f>
        <v>被动鼓舞lv10</v>
      </c>
      <c r="C407" t="str">
        <f>buff!S342</f>
        <v>被动鼓舞lv10</v>
      </c>
      <c r="D407">
        <f>VLOOKUP(buff!T342,对应表!V:W,2,FALSE)</f>
        <v>1</v>
      </c>
      <c r="E407">
        <f>buff!U342</f>
        <v>0</v>
      </c>
      <c r="F407">
        <f>buff!V342</f>
        <v>0</v>
      </c>
      <c r="G407">
        <f>buff!W342</f>
        <v>0</v>
      </c>
      <c r="H407">
        <f>buff!X342</f>
        <v>0</v>
      </c>
      <c r="I407" t="str">
        <f>buff!AI342</f>
        <v>MP:50|MPS:35</v>
      </c>
      <c r="J407">
        <f>buff!AJ342</f>
        <v>0</v>
      </c>
      <c r="K407">
        <f>buff!AK342</f>
        <v>0</v>
      </c>
      <c r="L407">
        <f>buff!AL342</f>
        <v>0</v>
      </c>
      <c r="M407">
        <f>buff!AM342</f>
        <v>0</v>
      </c>
      <c r="N407">
        <f>buff!AN342</f>
        <v>0</v>
      </c>
      <c r="O407">
        <f>buff!AO342</f>
        <v>0</v>
      </c>
      <c r="P407">
        <f>buff!AP342</f>
        <v>0</v>
      </c>
      <c r="Q407">
        <f>buff!AQ342</f>
        <v>0</v>
      </c>
      <c r="R407">
        <f>buff!AR342</f>
        <v>999</v>
      </c>
      <c r="S407">
        <f>buff!AS342</f>
        <v>0</v>
      </c>
      <c r="T407">
        <f>buff!AT342</f>
        <v>0</v>
      </c>
      <c r="U407" t="str">
        <f>buff!AZ342</f>
        <v/>
      </c>
    </row>
    <row r="408" spans="1:21" x14ac:dyDescent="0.15">
      <c r="A408">
        <f>buff!Q343</f>
        <v>20271</v>
      </c>
      <c r="B408" t="str">
        <f>buff!R343</f>
        <v>被动鼓舞lv11</v>
      </c>
      <c r="C408" t="str">
        <f>buff!S343</f>
        <v>被动鼓舞lv11</v>
      </c>
      <c r="D408">
        <f>VLOOKUP(buff!T343,对应表!V:W,2,FALSE)</f>
        <v>1</v>
      </c>
      <c r="E408">
        <f>buff!U343</f>
        <v>0</v>
      </c>
      <c r="F408">
        <f>buff!V343</f>
        <v>0</v>
      </c>
      <c r="G408">
        <f>buff!W343</f>
        <v>0</v>
      </c>
      <c r="H408">
        <f>buff!X343</f>
        <v>0</v>
      </c>
      <c r="I408" t="str">
        <f>buff!AI343</f>
        <v>MP:60|MPS:35</v>
      </c>
      <c r="J408">
        <f>buff!AJ343</f>
        <v>0</v>
      </c>
      <c r="K408">
        <f>buff!AK343</f>
        <v>0</v>
      </c>
      <c r="L408">
        <f>buff!AL343</f>
        <v>0</v>
      </c>
      <c r="M408">
        <f>buff!AM343</f>
        <v>0</v>
      </c>
      <c r="N408">
        <f>buff!AN343</f>
        <v>0</v>
      </c>
      <c r="O408">
        <f>buff!AO343</f>
        <v>0</v>
      </c>
      <c r="P408">
        <f>buff!AP343</f>
        <v>0</v>
      </c>
      <c r="Q408">
        <f>buff!AQ343</f>
        <v>0</v>
      </c>
      <c r="R408">
        <f>buff!AR343</f>
        <v>999</v>
      </c>
      <c r="S408">
        <f>buff!AS343</f>
        <v>0</v>
      </c>
      <c r="T408">
        <f>buff!AT343</f>
        <v>0</v>
      </c>
      <c r="U408" t="str">
        <f>buff!AZ343</f>
        <v/>
      </c>
    </row>
    <row r="409" spans="1:21" x14ac:dyDescent="0.15">
      <c r="A409">
        <f>buff!Q344</f>
        <v>20272</v>
      </c>
      <c r="B409" t="str">
        <f>buff!R344</f>
        <v>被动鼓舞lv12</v>
      </c>
      <c r="C409" t="str">
        <f>buff!S344</f>
        <v>被动鼓舞lv12</v>
      </c>
      <c r="D409">
        <f>VLOOKUP(buff!T344,对应表!V:W,2,FALSE)</f>
        <v>1</v>
      </c>
      <c r="E409">
        <f>buff!U344</f>
        <v>0</v>
      </c>
      <c r="F409">
        <f>buff!V344</f>
        <v>0</v>
      </c>
      <c r="G409">
        <f>buff!W344</f>
        <v>0</v>
      </c>
      <c r="H409">
        <f>buff!X344</f>
        <v>0</v>
      </c>
      <c r="I409" t="str">
        <f>buff!AI344</f>
        <v>MP:60|MPS:40</v>
      </c>
      <c r="J409">
        <f>buff!AJ344</f>
        <v>0</v>
      </c>
      <c r="K409">
        <f>buff!AK344</f>
        <v>0</v>
      </c>
      <c r="L409">
        <f>buff!AL344</f>
        <v>0</v>
      </c>
      <c r="M409">
        <f>buff!AM344</f>
        <v>0</v>
      </c>
      <c r="N409">
        <f>buff!AN344</f>
        <v>0</v>
      </c>
      <c r="O409">
        <f>buff!AO344</f>
        <v>0</v>
      </c>
      <c r="P409">
        <f>buff!AP344</f>
        <v>0</v>
      </c>
      <c r="Q409">
        <f>buff!AQ344</f>
        <v>0</v>
      </c>
      <c r="R409">
        <f>buff!AR344</f>
        <v>999</v>
      </c>
      <c r="S409">
        <f>buff!AS344</f>
        <v>0</v>
      </c>
      <c r="T409">
        <f>buff!AT344</f>
        <v>0</v>
      </c>
      <c r="U409" t="str">
        <f>buff!AZ344</f>
        <v/>
      </c>
    </row>
    <row r="410" spans="1:21" x14ac:dyDescent="0.15">
      <c r="A410">
        <f>buff!Q345</f>
        <v>20273</v>
      </c>
      <c r="B410" t="str">
        <f>buff!R345</f>
        <v>被动鼓舞lv13</v>
      </c>
      <c r="C410" t="str">
        <f>buff!S345</f>
        <v>被动鼓舞lv13</v>
      </c>
      <c r="D410">
        <f>VLOOKUP(buff!T345,对应表!V:W,2,FALSE)</f>
        <v>1</v>
      </c>
      <c r="E410">
        <f>buff!U345</f>
        <v>0</v>
      </c>
      <c r="F410">
        <f>buff!V345</f>
        <v>0</v>
      </c>
      <c r="G410">
        <f>buff!W345</f>
        <v>0</v>
      </c>
      <c r="H410">
        <f>buff!X345</f>
        <v>0</v>
      </c>
      <c r="I410" t="str">
        <f>buff!AI345</f>
        <v>MP:70|MPS:40</v>
      </c>
      <c r="J410">
        <f>buff!AJ345</f>
        <v>0</v>
      </c>
      <c r="K410">
        <f>buff!AK345</f>
        <v>0</v>
      </c>
      <c r="L410">
        <f>buff!AL345</f>
        <v>0</v>
      </c>
      <c r="M410">
        <f>buff!AM345</f>
        <v>0</v>
      </c>
      <c r="N410">
        <f>buff!AN345</f>
        <v>0</v>
      </c>
      <c r="O410">
        <f>buff!AO345</f>
        <v>0</v>
      </c>
      <c r="P410">
        <f>buff!AP345</f>
        <v>0</v>
      </c>
      <c r="Q410">
        <f>buff!AQ345</f>
        <v>0</v>
      </c>
      <c r="R410">
        <f>buff!AR345</f>
        <v>999</v>
      </c>
      <c r="S410">
        <f>buff!AS345</f>
        <v>0</v>
      </c>
      <c r="T410">
        <f>buff!AT345</f>
        <v>0</v>
      </c>
      <c r="U410" t="str">
        <f>buff!AZ345</f>
        <v/>
      </c>
    </row>
    <row r="411" spans="1:21" x14ac:dyDescent="0.15">
      <c r="A411">
        <f>buff!Q346</f>
        <v>20274</v>
      </c>
      <c r="B411" t="str">
        <f>buff!R346</f>
        <v>被动鼓舞lv14</v>
      </c>
      <c r="C411" t="str">
        <f>buff!S346</f>
        <v>被动鼓舞lv14</v>
      </c>
      <c r="D411">
        <f>VLOOKUP(buff!T346,对应表!V:W,2,FALSE)</f>
        <v>1</v>
      </c>
      <c r="E411">
        <f>buff!U346</f>
        <v>0</v>
      </c>
      <c r="F411">
        <f>buff!V346</f>
        <v>0</v>
      </c>
      <c r="G411">
        <f>buff!W346</f>
        <v>0</v>
      </c>
      <c r="H411">
        <f>buff!X346</f>
        <v>0</v>
      </c>
      <c r="I411" t="str">
        <f>buff!AI346</f>
        <v>MP:70|MPS:45</v>
      </c>
      <c r="J411">
        <f>buff!AJ346</f>
        <v>0</v>
      </c>
      <c r="K411">
        <f>buff!AK346</f>
        <v>0</v>
      </c>
      <c r="L411">
        <f>buff!AL346</f>
        <v>0</v>
      </c>
      <c r="M411">
        <f>buff!AM346</f>
        <v>0</v>
      </c>
      <c r="N411">
        <f>buff!AN346</f>
        <v>0</v>
      </c>
      <c r="O411">
        <f>buff!AO346</f>
        <v>0</v>
      </c>
      <c r="P411">
        <f>buff!AP346</f>
        <v>0</v>
      </c>
      <c r="Q411">
        <f>buff!AQ346</f>
        <v>0</v>
      </c>
      <c r="R411">
        <f>buff!AR346</f>
        <v>999</v>
      </c>
      <c r="S411">
        <f>buff!AS346</f>
        <v>0</v>
      </c>
      <c r="T411">
        <f>buff!AT346</f>
        <v>0</v>
      </c>
      <c r="U411" t="str">
        <f>buff!AZ346</f>
        <v/>
      </c>
    </row>
    <row r="412" spans="1:21" x14ac:dyDescent="0.15">
      <c r="A412">
        <f>buff!Q347</f>
        <v>20275</v>
      </c>
      <c r="B412" t="str">
        <f>buff!R347</f>
        <v>被动鼓舞lv15</v>
      </c>
      <c r="C412" t="str">
        <f>buff!S347</f>
        <v>被动鼓舞lv15</v>
      </c>
      <c r="D412">
        <f>VLOOKUP(buff!T347,对应表!V:W,2,FALSE)</f>
        <v>1</v>
      </c>
      <c r="E412">
        <f>buff!U347</f>
        <v>0</v>
      </c>
      <c r="F412">
        <f>buff!V347</f>
        <v>0</v>
      </c>
      <c r="G412">
        <f>buff!W347</f>
        <v>0</v>
      </c>
      <c r="H412">
        <f>buff!X347</f>
        <v>0</v>
      </c>
      <c r="I412" t="str">
        <f>buff!AI347</f>
        <v>MP:80|MPS:45</v>
      </c>
      <c r="J412">
        <f>buff!AJ347</f>
        <v>0</v>
      </c>
      <c r="K412">
        <f>buff!AK347</f>
        <v>0</v>
      </c>
      <c r="L412">
        <f>buff!AL347</f>
        <v>0</v>
      </c>
      <c r="M412">
        <f>buff!AM347</f>
        <v>0</v>
      </c>
      <c r="N412">
        <f>buff!AN347</f>
        <v>0</v>
      </c>
      <c r="O412">
        <f>buff!AO347</f>
        <v>0</v>
      </c>
      <c r="P412">
        <f>buff!AP347</f>
        <v>0</v>
      </c>
      <c r="Q412">
        <f>buff!AQ347</f>
        <v>0</v>
      </c>
      <c r="R412">
        <f>buff!AR347</f>
        <v>999</v>
      </c>
      <c r="S412">
        <f>buff!AS347</f>
        <v>0</v>
      </c>
      <c r="T412">
        <f>buff!AT347</f>
        <v>0</v>
      </c>
      <c r="U412" t="str">
        <f>buff!AZ347</f>
        <v/>
      </c>
    </row>
    <row r="413" spans="1:21" x14ac:dyDescent="0.15">
      <c r="A413">
        <f>buff!Q348</f>
        <v>20276</v>
      </c>
      <c r="B413" t="str">
        <f>buff!R348</f>
        <v>被动鼓舞lv16</v>
      </c>
      <c r="C413" t="str">
        <f>buff!S348</f>
        <v>被动鼓舞lv16</v>
      </c>
      <c r="D413">
        <f>VLOOKUP(buff!T348,对应表!V:W,2,FALSE)</f>
        <v>1</v>
      </c>
      <c r="E413">
        <f>buff!U348</f>
        <v>0</v>
      </c>
      <c r="F413">
        <f>buff!V348</f>
        <v>0</v>
      </c>
      <c r="G413">
        <f>buff!W348</f>
        <v>0</v>
      </c>
      <c r="H413">
        <f>buff!X348</f>
        <v>0</v>
      </c>
      <c r="I413" t="str">
        <f>buff!AI348</f>
        <v>MP:80|MPS:50</v>
      </c>
      <c r="J413">
        <f>buff!AJ348</f>
        <v>0</v>
      </c>
      <c r="K413">
        <f>buff!AK348</f>
        <v>0</v>
      </c>
      <c r="L413">
        <f>buff!AL348</f>
        <v>0</v>
      </c>
      <c r="M413">
        <f>buff!AM348</f>
        <v>0</v>
      </c>
      <c r="N413">
        <f>buff!AN348</f>
        <v>0</v>
      </c>
      <c r="O413">
        <f>buff!AO348</f>
        <v>0</v>
      </c>
      <c r="P413">
        <f>buff!AP348</f>
        <v>0</v>
      </c>
      <c r="Q413">
        <f>buff!AQ348</f>
        <v>0</v>
      </c>
      <c r="R413">
        <f>buff!AR348</f>
        <v>999</v>
      </c>
      <c r="S413">
        <f>buff!AS348</f>
        <v>0</v>
      </c>
      <c r="T413">
        <f>buff!AT348</f>
        <v>0</v>
      </c>
      <c r="U413" t="str">
        <f>buff!AZ348</f>
        <v/>
      </c>
    </row>
    <row r="414" spans="1:21" x14ac:dyDescent="0.15">
      <c r="A414">
        <f>buff!Q349</f>
        <v>20277</v>
      </c>
      <c r="B414" t="str">
        <f>buff!R349</f>
        <v>被动鼓舞lv17</v>
      </c>
      <c r="C414" t="str">
        <f>buff!S349</f>
        <v>被动鼓舞lv17</v>
      </c>
      <c r="D414">
        <f>VLOOKUP(buff!T349,对应表!V:W,2,FALSE)</f>
        <v>1</v>
      </c>
      <c r="E414">
        <f>buff!U349</f>
        <v>0</v>
      </c>
      <c r="F414">
        <f>buff!V349</f>
        <v>0</v>
      </c>
      <c r="G414">
        <f>buff!W349</f>
        <v>0</v>
      </c>
      <c r="H414">
        <f>buff!X349</f>
        <v>0</v>
      </c>
      <c r="I414" t="str">
        <f>buff!AI349</f>
        <v>MP:90|MPS:50</v>
      </c>
      <c r="J414">
        <f>buff!AJ349</f>
        <v>0</v>
      </c>
      <c r="K414">
        <f>buff!AK349</f>
        <v>0</v>
      </c>
      <c r="L414">
        <f>buff!AL349</f>
        <v>0</v>
      </c>
      <c r="M414">
        <f>buff!AM349</f>
        <v>0</v>
      </c>
      <c r="N414">
        <f>buff!AN349</f>
        <v>0</v>
      </c>
      <c r="O414">
        <f>buff!AO349</f>
        <v>0</v>
      </c>
      <c r="P414">
        <f>buff!AP349</f>
        <v>0</v>
      </c>
      <c r="Q414">
        <f>buff!AQ349</f>
        <v>0</v>
      </c>
      <c r="R414">
        <f>buff!AR349</f>
        <v>999</v>
      </c>
      <c r="S414">
        <f>buff!AS349</f>
        <v>0</v>
      </c>
      <c r="T414">
        <f>buff!AT349</f>
        <v>0</v>
      </c>
      <c r="U414" t="str">
        <f>buff!AZ349</f>
        <v/>
      </c>
    </row>
    <row r="415" spans="1:21" x14ac:dyDescent="0.15">
      <c r="A415">
        <f>buff!Q350</f>
        <v>20278</v>
      </c>
      <c r="B415" t="str">
        <f>buff!R350</f>
        <v>被动鼓舞lv18</v>
      </c>
      <c r="C415" t="str">
        <f>buff!S350</f>
        <v>被动鼓舞lv18</v>
      </c>
      <c r="D415">
        <f>VLOOKUP(buff!T350,对应表!V:W,2,FALSE)</f>
        <v>1</v>
      </c>
      <c r="E415">
        <f>buff!U350</f>
        <v>0</v>
      </c>
      <c r="F415">
        <f>buff!V350</f>
        <v>0</v>
      </c>
      <c r="G415">
        <f>buff!W350</f>
        <v>0</v>
      </c>
      <c r="H415">
        <f>buff!X350</f>
        <v>0</v>
      </c>
      <c r="I415" t="str">
        <f>buff!AI350</f>
        <v>MP:90|MPS:55</v>
      </c>
      <c r="J415">
        <f>buff!AJ350</f>
        <v>0</v>
      </c>
      <c r="K415">
        <f>buff!AK350</f>
        <v>0</v>
      </c>
      <c r="L415">
        <f>buff!AL350</f>
        <v>0</v>
      </c>
      <c r="M415">
        <f>buff!AM350</f>
        <v>0</v>
      </c>
      <c r="N415">
        <f>buff!AN350</f>
        <v>0</v>
      </c>
      <c r="O415">
        <f>buff!AO350</f>
        <v>0</v>
      </c>
      <c r="P415">
        <f>buff!AP350</f>
        <v>0</v>
      </c>
      <c r="Q415">
        <f>buff!AQ350</f>
        <v>0</v>
      </c>
      <c r="R415">
        <f>buff!AR350</f>
        <v>999</v>
      </c>
      <c r="S415">
        <f>buff!AS350</f>
        <v>0</v>
      </c>
      <c r="T415">
        <f>buff!AT350</f>
        <v>0</v>
      </c>
      <c r="U415" t="str">
        <f>buff!AZ350</f>
        <v/>
      </c>
    </row>
    <row r="416" spans="1:21" x14ac:dyDescent="0.15">
      <c r="A416">
        <f>buff!Q351</f>
        <v>20279</v>
      </c>
      <c r="B416" t="str">
        <f>buff!R351</f>
        <v>被动鼓舞lv19</v>
      </c>
      <c r="C416" t="str">
        <f>buff!S351</f>
        <v>被动鼓舞lv19</v>
      </c>
      <c r="D416">
        <f>VLOOKUP(buff!T351,对应表!V:W,2,FALSE)</f>
        <v>1</v>
      </c>
      <c r="E416">
        <f>buff!U351</f>
        <v>0</v>
      </c>
      <c r="F416">
        <f>buff!V351</f>
        <v>0</v>
      </c>
      <c r="G416">
        <f>buff!W351</f>
        <v>0</v>
      </c>
      <c r="H416">
        <f>buff!X351</f>
        <v>0</v>
      </c>
      <c r="I416" t="str">
        <f>buff!AI351</f>
        <v>MP:100|MPS:55</v>
      </c>
      <c r="J416">
        <f>buff!AJ351</f>
        <v>0</v>
      </c>
      <c r="K416">
        <f>buff!AK351</f>
        <v>0</v>
      </c>
      <c r="L416">
        <f>buff!AL351</f>
        <v>0</v>
      </c>
      <c r="M416">
        <f>buff!AM351</f>
        <v>0</v>
      </c>
      <c r="N416">
        <f>buff!AN351</f>
        <v>0</v>
      </c>
      <c r="O416">
        <f>buff!AO351</f>
        <v>0</v>
      </c>
      <c r="P416">
        <f>buff!AP351</f>
        <v>0</v>
      </c>
      <c r="Q416">
        <f>buff!AQ351</f>
        <v>0</v>
      </c>
      <c r="R416">
        <f>buff!AR351</f>
        <v>999</v>
      </c>
      <c r="S416">
        <f>buff!AS351</f>
        <v>0</v>
      </c>
      <c r="T416">
        <f>buff!AT351</f>
        <v>0</v>
      </c>
      <c r="U416" t="str">
        <f>buff!AZ351</f>
        <v/>
      </c>
    </row>
    <row r="417" spans="1:21" x14ac:dyDescent="0.15">
      <c r="A417">
        <f>buff!Q352</f>
        <v>20280</v>
      </c>
      <c r="B417" t="str">
        <f>buff!R352</f>
        <v>被动鼓舞lv20</v>
      </c>
      <c r="C417" t="str">
        <f>buff!S352</f>
        <v>被动鼓舞lv20</v>
      </c>
      <c r="D417">
        <f>VLOOKUP(buff!T352,对应表!V:W,2,FALSE)</f>
        <v>1</v>
      </c>
      <c r="E417">
        <f>buff!U352</f>
        <v>0</v>
      </c>
      <c r="F417">
        <f>buff!V352</f>
        <v>0</v>
      </c>
      <c r="G417">
        <f>buff!W352</f>
        <v>0</v>
      </c>
      <c r="H417">
        <f>buff!X352</f>
        <v>0</v>
      </c>
      <c r="I417" t="str">
        <f>buff!AI352</f>
        <v>MP:100|MPS:60</v>
      </c>
      <c r="J417">
        <f>buff!AJ352</f>
        <v>0</v>
      </c>
      <c r="K417">
        <f>buff!AK352</f>
        <v>0</v>
      </c>
      <c r="L417">
        <f>buff!AL352</f>
        <v>0</v>
      </c>
      <c r="M417">
        <f>buff!AM352</f>
        <v>0</v>
      </c>
      <c r="N417">
        <f>buff!AN352</f>
        <v>0</v>
      </c>
      <c r="O417">
        <f>buff!AO352</f>
        <v>0</v>
      </c>
      <c r="P417">
        <f>buff!AP352</f>
        <v>0</v>
      </c>
      <c r="Q417">
        <f>buff!AQ352</f>
        <v>0</v>
      </c>
      <c r="R417">
        <f>buff!AR352</f>
        <v>999</v>
      </c>
      <c r="S417">
        <f>buff!AS352</f>
        <v>0</v>
      </c>
      <c r="T417">
        <f>buff!AT352</f>
        <v>0</v>
      </c>
      <c r="U417" t="str">
        <f>buff!AZ352</f>
        <v/>
      </c>
    </row>
    <row r="418" spans="1:21" x14ac:dyDescent="0.15">
      <c r="A418">
        <f>buff!Q353</f>
        <v>20281</v>
      </c>
      <c r="B418" t="str">
        <f>buff!R353</f>
        <v>被动刚烈lv1</v>
      </c>
      <c r="C418" t="str">
        <f>buff!S353</f>
        <v>被动刚烈lv1</v>
      </c>
      <c r="D418">
        <f>VLOOKUP(buff!T353,对应表!V:W,2,FALSE)</f>
        <v>1</v>
      </c>
      <c r="E418">
        <f>buff!U353</f>
        <v>0</v>
      </c>
      <c r="F418">
        <f>buff!V353</f>
        <v>0</v>
      </c>
      <c r="G418">
        <f>buff!W353</f>
        <v>0</v>
      </c>
      <c r="H418">
        <f>buff!X353</f>
        <v>0</v>
      </c>
      <c r="I418" t="str">
        <f>buff!AI353</f>
        <v>COT:10</v>
      </c>
      <c r="J418">
        <f>buff!AJ353</f>
        <v>0</v>
      </c>
      <c r="K418">
        <f>buff!AK353</f>
        <v>0</v>
      </c>
      <c r="L418">
        <f>buff!AL353</f>
        <v>0</v>
      </c>
      <c r="M418">
        <f>buff!AM353</f>
        <v>0</v>
      </c>
      <c r="N418">
        <f>buff!AN353</f>
        <v>0</v>
      </c>
      <c r="O418">
        <f>buff!AO353</f>
        <v>0</v>
      </c>
      <c r="P418">
        <f>buff!AP353</f>
        <v>0</v>
      </c>
      <c r="Q418">
        <f>buff!AQ353</f>
        <v>0</v>
      </c>
      <c r="R418">
        <f>buff!AR353</f>
        <v>999</v>
      </c>
      <c r="S418">
        <f>buff!AS353</f>
        <v>0</v>
      </c>
      <c r="T418">
        <f>buff!AT353</f>
        <v>0</v>
      </c>
      <c r="U418" t="str">
        <f>buff!AZ353</f>
        <v/>
      </c>
    </row>
    <row r="419" spans="1:21" x14ac:dyDescent="0.15">
      <c r="A419">
        <f>buff!Q354</f>
        <v>20282</v>
      </c>
      <c r="B419" t="str">
        <f>buff!R354</f>
        <v>被动刚烈lv2</v>
      </c>
      <c r="C419" t="str">
        <f>buff!S354</f>
        <v>被动刚烈lv2</v>
      </c>
      <c r="D419">
        <f>VLOOKUP(buff!T354,对应表!V:W,2,FALSE)</f>
        <v>1</v>
      </c>
      <c r="E419">
        <f>buff!U354</f>
        <v>0</v>
      </c>
      <c r="F419">
        <f>buff!V354</f>
        <v>0</v>
      </c>
      <c r="G419">
        <f>buff!W354</f>
        <v>0</v>
      </c>
      <c r="H419">
        <f>buff!X354</f>
        <v>0</v>
      </c>
      <c r="I419" t="str">
        <f>buff!AI354</f>
        <v>COT:11</v>
      </c>
      <c r="J419">
        <f>buff!AJ354</f>
        <v>0</v>
      </c>
      <c r="K419">
        <f>buff!AK354</f>
        <v>0</v>
      </c>
      <c r="L419">
        <f>buff!AL354</f>
        <v>0</v>
      </c>
      <c r="M419">
        <f>buff!AM354</f>
        <v>0</v>
      </c>
      <c r="N419">
        <f>buff!AN354</f>
        <v>0</v>
      </c>
      <c r="O419">
        <f>buff!AO354</f>
        <v>0</v>
      </c>
      <c r="P419">
        <f>buff!AP354</f>
        <v>0</v>
      </c>
      <c r="Q419">
        <f>buff!AQ354</f>
        <v>0</v>
      </c>
      <c r="R419">
        <f>buff!AR354</f>
        <v>999</v>
      </c>
      <c r="S419">
        <f>buff!AS354</f>
        <v>0</v>
      </c>
      <c r="T419">
        <f>buff!AT354</f>
        <v>0</v>
      </c>
      <c r="U419" t="str">
        <f>buff!AZ354</f>
        <v/>
      </c>
    </row>
    <row r="420" spans="1:21" x14ac:dyDescent="0.15">
      <c r="A420">
        <f>buff!Q355</f>
        <v>20283</v>
      </c>
      <c r="B420" t="str">
        <f>buff!R355</f>
        <v>被动刚烈lv3</v>
      </c>
      <c r="C420" t="str">
        <f>buff!S355</f>
        <v>被动刚烈lv3</v>
      </c>
      <c r="D420">
        <f>VLOOKUP(buff!T355,对应表!V:W,2,FALSE)</f>
        <v>1</v>
      </c>
      <c r="E420">
        <f>buff!U355</f>
        <v>0</v>
      </c>
      <c r="F420">
        <f>buff!V355</f>
        <v>0</v>
      </c>
      <c r="G420">
        <f>buff!W355</f>
        <v>0</v>
      </c>
      <c r="H420">
        <f>buff!X355</f>
        <v>0</v>
      </c>
      <c r="I420" t="str">
        <f>buff!AI355</f>
        <v>COT:12</v>
      </c>
      <c r="J420">
        <f>buff!AJ355</f>
        <v>0</v>
      </c>
      <c r="K420">
        <f>buff!AK355</f>
        <v>0</v>
      </c>
      <c r="L420">
        <f>buff!AL355</f>
        <v>0</v>
      </c>
      <c r="M420">
        <f>buff!AM355</f>
        <v>0</v>
      </c>
      <c r="N420">
        <f>buff!AN355</f>
        <v>0</v>
      </c>
      <c r="O420">
        <f>buff!AO355</f>
        <v>0</v>
      </c>
      <c r="P420">
        <f>buff!AP355</f>
        <v>0</v>
      </c>
      <c r="Q420">
        <f>buff!AQ355</f>
        <v>0</v>
      </c>
      <c r="R420">
        <f>buff!AR355</f>
        <v>999</v>
      </c>
      <c r="S420">
        <f>buff!AS355</f>
        <v>0</v>
      </c>
      <c r="T420">
        <f>buff!AT355</f>
        <v>0</v>
      </c>
      <c r="U420" t="str">
        <f>buff!AZ355</f>
        <v/>
      </c>
    </row>
    <row r="421" spans="1:21" x14ac:dyDescent="0.15">
      <c r="A421">
        <f>buff!Q356</f>
        <v>20284</v>
      </c>
      <c r="B421" t="str">
        <f>buff!R356</f>
        <v>被动刚烈lv4</v>
      </c>
      <c r="C421" t="str">
        <f>buff!S356</f>
        <v>被动刚烈lv4</v>
      </c>
      <c r="D421">
        <f>VLOOKUP(buff!T356,对应表!V:W,2,FALSE)</f>
        <v>1</v>
      </c>
      <c r="E421">
        <f>buff!U356</f>
        <v>0</v>
      </c>
      <c r="F421">
        <f>buff!V356</f>
        <v>0</v>
      </c>
      <c r="G421">
        <f>buff!W356</f>
        <v>0</v>
      </c>
      <c r="H421">
        <f>buff!X356</f>
        <v>0</v>
      </c>
      <c r="I421" t="str">
        <f>buff!AI356</f>
        <v>COT:13</v>
      </c>
      <c r="J421">
        <f>buff!AJ356</f>
        <v>0</v>
      </c>
      <c r="K421">
        <f>buff!AK356</f>
        <v>0</v>
      </c>
      <c r="L421">
        <f>buff!AL356</f>
        <v>0</v>
      </c>
      <c r="M421">
        <f>buff!AM356</f>
        <v>0</v>
      </c>
      <c r="N421">
        <f>buff!AN356</f>
        <v>0</v>
      </c>
      <c r="O421">
        <f>buff!AO356</f>
        <v>0</v>
      </c>
      <c r="P421">
        <f>buff!AP356</f>
        <v>0</v>
      </c>
      <c r="Q421">
        <f>buff!AQ356</f>
        <v>0</v>
      </c>
      <c r="R421">
        <f>buff!AR356</f>
        <v>999</v>
      </c>
      <c r="S421">
        <f>buff!AS356</f>
        <v>0</v>
      </c>
      <c r="T421">
        <f>buff!AT356</f>
        <v>0</v>
      </c>
      <c r="U421" t="str">
        <f>buff!AZ356</f>
        <v/>
      </c>
    </row>
    <row r="422" spans="1:21" x14ac:dyDescent="0.15">
      <c r="A422">
        <f>buff!Q357</f>
        <v>20285</v>
      </c>
      <c r="B422" t="str">
        <f>buff!R357</f>
        <v>被动刚烈lv5</v>
      </c>
      <c r="C422" t="str">
        <f>buff!S357</f>
        <v>被动刚烈lv5</v>
      </c>
      <c r="D422">
        <f>VLOOKUP(buff!T357,对应表!V:W,2,FALSE)</f>
        <v>1</v>
      </c>
      <c r="E422">
        <f>buff!U357</f>
        <v>0</v>
      </c>
      <c r="F422">
        <f>buff!V357</f>
        <v>0</v>
      </c>
      <c r="G422">
        <f>buff!W357</f>
        <v>0</v>
      </c>
      <c r="H422">
        <f>buff!X357</f>
        <v>0</v>
      </c>
      <c r="I422" t="str">
        <f>buff!AI357</f>
        <v>COT:14</v>
      </c>
      <c r="J422">
        <f>buff!AJ357</f>
        <v>0</v>
      </c>
      <c r="K422">
        <f>buff!AK357</f>
        <v>0</v>
      </c>
      <c r="L422">
        <f>buff!AL357</f>
        <v>0</v>
      </c>
      <c r="M422">
        <f>buff!AM357</f>
        <v>0</v>
      </c>
      <c r="N422">
        <f>buff!AN357</f>
        <v>0</v>
      </c>
      <c r="O422">
        <f>buff!AO357</f>
        <v>0</v>
      </c>
      <c r="P422">
        <f>buff!AP357</f>
        <v>0</v>
      </c>
      <c r="Q422">
        <f>buff!AQ357</f>
        <v>0</v>
      </c>
      <c r="R422">
        <f>buff!AR357</f>
        <v>999</v>
      </c>
      <c r="S422">
        <f>buff!AS357</f>
        <v>0</v>
      </c>
      <c r="T422">
        <f>buff!AT357</f>
        <v>0</v>
      </c>
      <c r="U422" t="str">
        <f>buff!AZ357</f>
        <v/>
      </c>
    </row>
    <row r="423" spans="1:21" x14ac:dyDescent="0.15">
      <c r="A423">
        <f>buff!Q358</f>
        <v>20286</v>
      </c>
      <c r="B423" t="str">
        <f>buff!R358</f>
        <v>被动刚烈lv6</v>
      </c>
      <c r="C423" t="str">
        <f>buff!S358</f>
        <v>被动刚烈lv6</v>
      </c>
      <c r="D423">
        <f>VLOOKUP(buff!T358,对应表!V:W,2,FALSE)</f>
        <v>1</v>
      </c>
      <c r="E423">
        <f>buff!U358</f>
        <v>0</v>
      </c>
      <c r="F423">
        <f>buff!V358</f>
        <v>0</v>
      </c>
      <c r="G423">
        <f>buff!W358</f>
        <v>0</v>
      </c>
      <c r="H423">
        <f>buff!X358</f>
        <v>0</v>
      </c>
      <c r="I423" t="str">
        <f>buff!AI358</f>
        <v>COT:15</v>
      </c>
      <c r="J423">
        <f>buff!AJ358</f>
        <v>0</v>
      </c>
      <c r="K423">
        <f>buff!AK358</f>
        <v>0</v>
      </c>
      <c r="L423">
        <f>buff!AL358</f>
        <v>0</v>
      </c>
      <c r="M423">
        <f>buff!AM358</f>
        <v>0</v>
      </c>
      <c r="N423">
        <f>buff!AN358</f>
        <v>0</v>
      </c>
      <c r="O423">
        <f>buff!AO358</f>
        <v>0</v>
      </c>
      <c r="P423">
        <f>buff!AP358</f>
        <v>0</v>
      </c>
      <c r="Q423">
        <f>buff!AQ358</f>
        <v>0</v>
      </c>
      <c r="R423">
        <f>buff!AR358</f>
        <v>999</v>
      </c>
      <c r="S423">
        <f>buff!AS358</f>
        <v>0</v>
      </c>
      <c r="T423">
        <f>buff!AT358</f>
        <v>0</v>
      </c>
      <c r="U423" t="str">
        <f>buff!AZ358</f>
        <v/>
      </c>
    </row>
    <row r="424" spans="1:21" x14ac:dyDescent="0.15">
      <c r="A424">
        <f>buff!Q359</f>
        <v>20287</v>
      </c>
      <c r="B424" t="str">
        <f>buff!R359</f>
        <v>被动刚烈lv7</v>
      </c>
      <c r="C424" t="str">
        <f>buff!S359</f>
        <v>被动刚烈lv7</v>
      </c>
      <c r="D424">
        <f>VLOOKUP(buff!T359,对应表!V:W,2,FALSE)</f>
        <v>1</v>
      </c>
      <c r="E424">
        <f>buff!U359</f>
        <v>0</v>
      </c>
      <c r="F424">
        <f>buff!V359</f>
        <v>0</v>
      </c>
      <c r="G424">
        <f>buff!W359</f>
        <v>0</v>
      </c>
      <c r="H424">
        <f>buff!X359</f>
        <v>0</v>
      </c>
      <c r="I424" t="str">
        <f>buff!AI359</f>
        <v>COT:16</v>
      </c>
      <c r="J424">
        <f>buff!AJ359</f>
        <v>0</v>
      </c>
      <c r="K424">
        <f>buff!AK359</f>
        <v>0</v>
      </c>
      <c r="L424">
        <f>buff!AL359</f>
        <v>0</v>
      </c>
      <c r="M424">
        <f>buff!AM359</f>
        <v>0</v>
      </c>
      <c r="N424">
        <f>buff!AN359</f>
        <v>0</v>
      </c>
      <c r="O424">
        <f>buff!AO359</f>
        <v>0</v>
      </c>
      <c r="P424">
        <f>buff!AP359</f>
        <v>0</v>
      </c>
      <c r="Q424">
        <f>buff!AQ359</f>
        <v>0</v>
      </c>
      <c r="R424">
        <f>buff!AR359</f>
        <v>999</v>
      </c>
      <c r="S424">
        <f>buff!AS359</f>
        <v>0</v>
      </c>
      <c r="T424">
        <f>buff!AT359</f>
        <v>0</v>
      </c>
      <c r="U424" t="str">
        <f>buff!AZ359</f>
        <v/>
      </c>
    </row>
    <row r="425" spans="1:21" x14ac:dyDescent="0.15">
      <c r="A425">
        <f>buff!Q360</f>
        <v>20288</v>
      </c>
      <c r="B425" t="str">
        <f>buff!R360</f>
        <v>被动刚烈lv8</v>
      </c>
      <c r="C425" t="str">
        <f>buff!S360</f>
        <v>被动刚烈lv8</v>
      </c>
      <c r="D425">
        <f>VLOOKUP(buff!T360,对应表!V:W,2,FALSE)</f>
        <v>1</v>
      </c>
      <c r="E425">
        <f>buff!U360</f>
        <v>0</v>
      </c>
      <c r="F425">
        <f>buff!V360</f>
        <v>0</v>
      </c>
      <c r="G425">
        <f>buff!W360</f>
        <v>0</v>
      </c>
      <c r="H425">
        <f>buff!X360</f>
        <v>0</v>
      </c>
      <c r="I425" t="str">
        <f>buff!AI360</f>
        <v>COT:17</v>
      </c>
      <c r="J425">
        <f>buff!AJ360</f>
        <v>0</v>
      </c>
      <c r="K425">
        <f>buff!AK360</f>
        <v>0</v>
      </c>
      <c r="L425">
        <f>buff!AL360</f>
        <v>0</v>
      </c>
      <c r="M425">
        <f>buff!AM360</f>
        <v>0</v>
      </c>
      <c r="N425">
        <f>buff!AN360</f>
        <v>0</v>
      </c>
      <c r="O425">
        <f>buff!AO360</f>
        <v>0</v>
      </c>
      <c r="P425">
        <f>buff!AP360</f>
        <v>0</v>
      </c>
      <c r="Q425">
        <f>buff!AQ360</f>
        <v>0</v>
      </c>
      <c r="R425">
        <f>buff!AR360</f>
        <v>999</v>
      </c>
      <c r="S425">
        <f>buff!AS360</f>
        <v>0</v>
      </c>
      <c r="T425">
        <f>buff!AT360</f>
        <v>0</v>
      </c>
      <c r="U425" t="str">
        <f>buff!AZ360</f>
        <v/>
      </c>
    </row>
    <row r="426" spans="1:21" x14ac:dyDescent="0.15">
      <c r="A426">
        <f>buff!Q361</f>
        <v>20289</v>
      </c>
      <c r="B426" t="str">
        <f>buff!R361</f>
        <v>被动刚烈lv9</v>
      </c>
      <c r="C426" t="str">
        <f>buff!S361</f>
        <v>被动刚烈lv9</v>
      </c>
      <c r="D426">
        <f>VLOOKUP(buff!T361,对应表!V:W,2,FALSE)</f>
        <v>1</v>
      </c>
      <c r="E426">
        <f>buff!U361</f>
        <v>0</v>
      </c>
      <c r="F426">
        <f>buff!V361</f>
        <v>0</v>
      </c>
      <c r="G426">
        <f>buff!W361</f>
        <v>0</v>
      </c>
      <c r="H426">
        <f>buff!X361</f>
        <v>0</v>
      </c>
      <c r="I426" t="str">
        <f>buff!AI361</f>
        <v>COT:18</v>
      </c>
      <c r="J426">
        <f>buff!AJ361</f>
        <v>0</v>
      </c>
      <c r="K426">
        <f>buff!AK361</f>
        <v>0</v>
      </c>
      <c r="L426">
        <f>buff!AL361</f>
        <v>0</v>
      </c>
      <c r="M426">
        <f>buff!AM361</f>
        <v>0</v>
      </c>
      <c r="N426">
        <f>buff!AN361</f>
        <v>0</v>
      </c>
      <c r="O426">
        <f>buff!AO361</f>
        <v>0</v>
      </c>
      <c r="P426">
        <f>buff!AP361</f>
        <v>0</v>
      </c>
      <c r="Q426">
        <f>buff!AQ361</f>
        <v>0</v>
      </c>
      <c r="R426">
        <f>buff!AR361</f>
        <v>999</v>
      </c>
      <c r="S426">
        <f>buff!AS361</f>
        <v>0</v>
      </c>
      <c r="T426">
        <f>buff!AT361</f>
        <v>0</v>
      </c>
      <c r="U426" t="str">
        <f>buff!AZ361</f>
        <v/>
      </c>
    </row>
    <row r="427" spans="1:21" x14ac:dyDescent="0.15">
      <c r="A427">
        <f>buff!Q362</f>
        <v>20290</v>
      </c>
      <c r="B427" t="str">
        <f>buff!R362</f>
        <v>被动刚烈lv10</v>
      </c>
      <c r="C427" t="str">
        <f>buff!S362</f>
        <v>被动刚烈lv10</v>
      </c>
      <c r="D427">
        <f>VLOOKUP(buff!T362,对应表!V:W,2,FALSE)</f>
        <v>1</v>
      </c>
      <c r="E427">
        <f>buff!U362</f>
        <v>0</v>
      </c>
      <c r="F427">
        <f>buff!V362</f>
        <v>0</v>
      </c>
      <c r="G427">
        <f>buff!W362</f>
        <v>0</v>
      </c>
      <c r="H427">
        <f>buff!X362</f>
        <v>0</v>
      </c>
      <c r="I427" t="str">
        <f>buff!AI362</f>
        <v>COT:19</v>
      </c>
      <c r="J427">
        <f>buff!AJ362</f>
        <v>0</v>
      </c>
      <c r="K427">
        <f>buff!AK362</f>
        <v>0</v>
      </c>
      <c r="L427">
        <f>buff!AL362</f>
        <v>0</v>
      </c>
      <c r="M427">
        <f>buff!AM362</f>
        <v>0</v>
      </c>
      <c r="N427">
        <f>buff!AN362</f>
        <v>0</v>
      </c>
      <c r="O427">
        <f>buff!AO362</f>
        <v>0</v>
      </c>
      <c r="P427">
        <f>buff!AP362</f>
        <v>0</v>
      </c>
      <c r="Q427">
        <f>buff!AQ362</f>
        <v>0</v>
      </c>
      <c r="R427">
        <f>buff!AR362</f>
        <v>999</v>
      </c>
      <c r="S427">
        <f>buff!AS362</f>
        <v>0</v>
      </c>
      <c r="T427">
        <f>buff!AT362</f>
        <v>0</v>
      </c>
      <c r="U427" t="str">
        <f>buff!AZ362</f>
        <v/>
      </c>
    </row>
    <row r="428" spans="1:21" x14ac:dyDescent="0.15">
      <c r="A428">
        <f>buff!Q363</f>
        <v>20291</v>
      </c>
      <c r="B428" t="str">
        <f>buff!R363</f>
        <v>被动刚烈lv11</v>
      </c>
      <c r="C428" t="str">
        <f>buff!S363</f>
        <v>被动刚烈lv11</v>
      </c>
      <c r="D428">
        <f>VLOOKUP(buff!T363,对应表!V:W,2,FALSE)</f>
        <v>1</v>
      </c>
      <c r="E428">
        <f>buff!U363</f>
        <v>0</v>
      </c>
      <c r="F428">
        <f>buff!V363</f>
        <v>0</v>
      </c>
      <c r="G428">
        <f>buff!W363</f>
        <v>0</v>
      </c>
      <c r="H428">
        <f>buff!X363</f>
        <v>0</v>
      </c>
      <c r="I428" t="str">
        <f>buff!AI363</f>
        <v>COT:20</v>
      </c>
      <c r="J428">
        <f>buff!AJ363</f>
        <v>0</v>
      </c>
      <c r="K428">
        <f>buff!AK363</f>
        <v>0</v>
      </c>
      <c r="L428">
        <f>buff!AL363</f>
        <v>0</v>
      </c>
      <c r="M428">
        <f>buff!AM363</f>
        <v>0</v>
      </c>
      <c r="N428">
        <f>buff!AN363</f>
        <v>0</v>
      </c>
      <c r="O428">
        <f>buff!AO363</f>
        <v>0</v>
      </c>
      <c r="P428">
        <f>buff!AP363</f>
        <v>0</v>
      </c>
      <c r="Q428">
        <f>buff!AQ363</f>
        <v>0</v>
      </c>
      <c r="R428">
        <f>buff!AR363</f>
        <v>999</v>
      </c>
      <c r="S428">
        <f>buff!AS363</f>
        <v>0</v>
      </c>
      <c r="T428">
        <f>buff!AT363</f>
        <v>0</v>
      </c>
      <c r="U428" t="str">
        <f>buff!AZ363</f>
        <v/>
      </c>
    </row>
    <row r="429" spans="1:21" x14ac:dyDescent="0.15">
      <c r="A429">
        <f>buff!Q364</f>
        <v>20292</v>
      </c>
      <c r="B429" t="str">
        <f>buff!R364</f>
        <v>被动刚烈lv12</v>
      </c>
      <c r="C429" t="str">
        <f>buff!S364</f>
        <v>被动刚烈lv12</v>
      </c>
      <c r="D429">
        <f>VLOOKUP(buff!T364,对应表!V:W,2,FALSE)</f>
        <v>1</v>
      </c>
      <c r="E429">
        <f>buff!U364</f>
        <v>0</v>
      </c>
      <c r="F429">
        <f>buff!V364</f>
        <v>0</v>
      </c>
      <c r="G429">
        <f>buff!W364</f>
        <v>0</v>
      </c>
      <c r="H429">
        <f>buff!X364</f>
        <v>0</v>
      </c>
      <c r="I429" t="str">
        <f>buff!AI364</f>
        <v>COT:21</v>
      </c>
      <c r="J429">
        <f>buff!AJ364</f>
        <v>0</v>
      </c>
      <c r="K429">
        <f>buff!AK364</f>
        <v>0</v>
      </c>
      <c r="L429">
        <f>buff!AL364</f>
        <v>0</v>
      </c>
      <c r="M429">
        <f>buff!AM364</f>
        <v>0</v>
      </c>
      <c r="N429">
        <f>buff!AN364</f>
        <v>0</v>
      </c>
      <c r="O429">
        <f>buff!AO364</f>
        <v>0</v>
      </c>
      <c r="P429">
        <f>buff!AP364</f>
        <v>0</v>
      </c>
      <c r="Q429">
        <f>buff!AQ364</f>
        <v>0</v>
      </c>
      <c r="R429">
        <f>buff!AR364</f>
        <v>999</v>
      </c>
      <c r="S429">
        <f>buff!AS364</f>
        <v>0</v>
      </c>
      <c r="T429">
        <f>buff!AT364</f>
        <v>0</v>
      </c>
      <c r="U429" t="str">
        <f>buff!AZ364</f>
        <v/>
      </c>
    </row>
    <row r="430" spans="1:21" x14ac:dyDescent="0.15">
      <c r="A430">
        <f>buff!Q365</f>
        <v>20293</v>
      </c>
      <c r="B430" t="str">
        <f>buff!R365</f>
        <v>被动刚烈lv13</v>
      </c>
      <c r="C430" t="str">
        <f>buff!S365</f>
        <v>被动刚烈lv13</v>
      </c>
      <c r="D430">
        <f>VLOOKUP(buff!T365,对应表!V:W,2,FALSE)</f>
        <v>1</v>
      </c>
      <c r="E430">
        <f>buff!U365</f>
        <v>0</v>
      </c>
      <c r="F430">
        <f>buff!V365</f>
        <v>0</v>
      </c>
      <c r="G430">
        <f>buff!W365</f>
        <v>0</v>
      </c>
      <c r="H430">
        <f>buff!X365</f>
        <v>0</v>
      </c>
      <c r="I430" t="str">
        <f>buff!AI365</f>
        <v>COT:22</v>
      </c>
      <c r="J430">
        <f>buff!AJ365</f>
        <v>0</v>
      </c>
      <c r="K430">
        <f>buff!AK365</f>
        <v>0</v>
      </c>
      <c r="L430">
        <f>buff!AL365</f>
        <v>0</v>
      </c>
      <c r="M430">
        <f>buff!AM365</f>
        <v>0</v>
      </c>
      <c r="N430">
        <f>buff!AN365</f>
        <v>0</v>
      </c>
      <c r="O430">
        <f>buff!AO365</f>
        <v>0</v>
      </c>
      <c r="P430">
        <f>buff!AP365</f>
        <v>0</v>
      </c>
      <c r="Q430">
        <f>buff!AQ365</f>
        <v>0</v>
      </c>
      <c r="R430">
        <f>buff!AR365</f>
        <v>999</v>
      </c>
      <c r="S430">
        <f>buff!AS365</f>
        <v>0</v>
      </c>
      <c r="T430">
        <f>buff!AT365</f>
        <v>0</v>
      </c>
      <c r="U430" t="str">
        <f>buff!AZ365</f>
        <v/>
      </c>
    </row>
    <row r="431" spans="1:21" x14ac:dyDescent="0.15">
      <c r="A431">
        <f>buff!Q366</f>
        <v>20294</v>
      </c>
      <c r="B431" t="str">
        <f>buff!R366</f>
        <v>被动刚烈lv14</v>
      </c>
      <c r="C431" t="str">
        <f>buff!S366</f>
        <v>被动刚烈lv14</v>
      </c>
      <c r="D431">
        <f>VLOOKUP(buff!T366,对应表!V:W,2,FALSE)</f>
        <v>1</v>
      </c>
      <c r="E431">
        <f>buff!U366</f>
        <v>0</v>
      </c>
      <c r="F431">
        <f>buff!V366</f>
        <v>0</v>
      </c>
      <c r="G431">
        <f>buff!W366</f>
        <v>0</v>
      </c>
      <c r="H431">
        <f>buff!X366</f>
        <v>0</v>
      </c>
      <c r="I431" t="str">
        <f>buff!AI366</f>
        <v>COT:23</v>
      </c>
      <c r="J431">
        <f>buff!AJ366</f>
        <v>0</v>
      </c>
      <c r="K431">
        <f>buff!AK366</f>
        <v>0</v>
      </c>
      <c r="L431">
        <f>buff!AL366</f>
        <v>0</v>
      </c>
      <c r="M431">
        <f>buff!AM366</f>
        <v>0</v>
      </c>
      <c r="N431">
        <f>buff!AN366</f>
        <v>0</v>
      </c>
      <c r="O431">
        <f>buff!AO366</f>
        <v>0</v>
      </c>
      <c r="P431">
        <f>buff!AP366</f>
        <v>0</v>
      </c>
      <c r="Q431">
        <f>buff!AQ366</f>
        <v>0</v>
      </c>
      <c r="R431">
        <f>buff!AR366</f>
        <v>999</v>
      </c>
      <c r="S431">
        <f>buff!AS366</f>
        <v>0</v>
      </c>
      <c r="T431">
        <f>buff!AT366</f>
        <v>0</v>
      </c>
      <c r="U431" t="str">
        <f>buff!AZ366</f>
        <v/>
      </c>
    </row>
    <row r="432" spans="1:21" x14ac:dyDescent="0.15">
      <c r="A432">
        <f>buff!Q367</f>
        <v>20295</v>
      </c>
      <c r="B432" t="str">
        <f>buff!R367</f>
        <v>被动刚烈lv15</v>
      </c>
      <c r="C432" t="str">
        <f>buff!S367</f>
        <v>被动刚烈lv15</v>
      </c>
      <c r="D432">
        <f>VLOOKUP(buff!T367,对应表!V:W,2,FALSE)</f>
        <v>1</v>
      </c>
      <c r="E432">
        <f>buff!U367</f>
        <v>0</v>
      </c>
      <c r="F432">
        <f>buff!V367</f>
        <v>0</v>
      </c>
      <c r="G432">
        <f>buff!W367</f>
        <v>0</v>
      </c>
      <c r="H432">
        <f>buff!X367</f>
        <v>0</v>
      </c>
      <c r="I432" t="str">
        <f>buff!AI367</f>
        <v>COT:24</v>
      </c>
      <c r="J432">
        <f>buff!AJ367</f>
        <v>0</v>
      </c>
      <c r="K432">
        <f>buff!AK367</f>
        <v>0</v>
      </c>
      <c r="L432">
        <f>buff!AL367</f>
        <v>0</v>
      </c>
      <c r="M432">
        <f>buff!AM367</f>
        <v>0</v>
      </c>
      <c r="N432">
        <f>buff!AN367</f>
        <v>0</v>
      </c>
      <c r="O432">
        <f>buff!AO367</f>
        <v>0</v>
      </c>
      <c r="P432">
        <f>buff!AP367</f>
        <v>0</v>
      </c>
      <c r="Q432">
        <f>buff!AQ367</f>
        <v>0</v>
      </c>
      <c r="R432">
        <f>buff!AR367</f>
        <v>999</v>
      </c>
      <c r="S432">
        <f>buff!AS367</f>
        <v>0</v>
      </c>
      <c r="T432">
        <f>buff!AT367</f>
        <v>0</v>
      </c>
      <c r="U432" t="str">
        <f>buff!AZ367</f>
        <v/>
      </c>
    </row>
    <row r="433" spans="1:21" x14ac:dyDescent="0.15">
      <c r="A433">
        <f>buff!Q368</f>
        <v>20296</v>
      </c>
      <c r="B433" t="str">
        <f>buff!R368</f>
        <v>被动刚烈lv16</v>
      </c>
      <c r="C433" t="str">
        <f>buff!S368</f>
        <v>被动刚烈lv16</v>
      </c>
      <c r="D433">
        <f>VLOOKUP(buff!T368,对应表!V:W,2,FALSE)</f>
        <v>1</v>
      </c>
      <c r="E433">
        <f>buff!U368</f>
        <v>0</v>
      </c>
      <c r="F433">
        <f>buff!V368</f>
        <v>0</v>
      </c>
      <c r="G433">
        <f>buff!W368</f>
        <v>0</v>
      </c>
      <c r="H433">
        <f>buff!X368</f>
        <v>0</v>
      </c>
      <c r="I433" t="str">
        <f>buff!AI368</f>
        <v>COT:25</v>
      </c>
      <c r="J433">
        <f>buff!AJ368</f>
        <v>0</v>
      </c>
      <c r="K433">
        <f>buff!AK368</f>
        <v>0</v>
      </c>
      <c r="L433">
        <f>buff!AL368</f>
        <v>0</v>
      </c>
      <c r="M433">
        <f>buff!AM368</f>
        <v>0</v>
      </c>
      <c r="N433">
        <f>buff!AN368</f>
        <v>0</v>
      </c>
      <c r="O433">
        <f>buff!AO368</f>
        <v>0</v>
      </c>
      <c r="P433">
        <f>buff!AP368</f>
        <v>0</v>
      </c>
      <c r="Q433">
        <f>buff!AQ368</f>
        <v>0</v>
      </c>
      <c r="R433">
        <f>buff!AR368</f>
        <v>999</v>
      </c>
      <c r="S433">
        <f>buff!AS368</f>
        <v>0</v>
      </c>
      <c r="T433">
        <f>buff!AT368</f>
        <v>0</v>
      </c>
      <c r="U433" t="str">
        <f>buff!AZ368</f>
        <v/>
      </c>
    </row>
    <row r="434" spans="1:21" x14ac:dyDescent="0.15">
      <c r="A434">
        <f>buff!Q369</f>
        <v>20297</v>
      </c>
      <c r="B434" t="str">
        <f>buff!R369</f>
        <v>被动刚烈lv17</v>
      </c>
      <c r="C434" t="str">
        <f>buff!S369</f>
        <v>被动刚烈lv17</v>
      </c>
      <c r="D434">
        <f>VLOOKUP(buff!T369,对应表!V:W,2,FALSE)</f>
        <v>1</v>
      </c>
      <c r="E434">
        <f>buff!U369</f>
        <v>0</v>
      </c>
      <c r="F434">
        <f>buff!V369</f>
        <v>0</v>
      </c>
      <c r="G434">
        <f>buff!W369</f>
        <v>0</v>
      </c>
      <c r="H434">
        <f>buff!X369</f>
        <v>0</v>
      </c>
      <c r="I434" t="str">
        <f>buff!AI369</f>
        <v>COT:26</v>
      </c>
      <c r="J434">
        <f>buff!AJ369</f>
        <v>0</v>
      </c>
      <c r="K434">
        <f>buff!AK369</f>
        <v>0</v>
      </c>
      <c r="L434">
        <f>buff!AL369</f>
        <v>0</v>
      </c>
      <c r="M434">
        <f>buff!AM369</f>
        <v>0</v>
      </c>
      <c r="N434">
        <f>buff!AN369</f>
        <v>0</v>
      </c>
      <c r="O434">
        <f>buff!AO369</f>
        <v>0</v>
      </c>
      <c r="P434">
        <f>buff!AP369</f>
        <v>0</v>
      </c>
      <c r="Q434">
        <f>buff!AQ369</f>
        <v>0</v>
      </c>
      <c r="R434">
        <f>buff!AR369</f>
        <v>999</v>
      </c>
      <c r="S434">
        <f>buff!AS369</f>
        <v>0</v>
      </c>
      <c r="T434">
        <f>buff!AT369</f>
        <v>0</v>
      </c>
      <c r="U434" t="str">
        <f>buff!AZ369</f>
        <v/>
      </c>
    </row>
    <row r="435" spans="1:21" x14ac:dyDescent="0.15">
      <c r="A435">
        <f>buff!Q370</f>
        <v>20298</v>
      </c>
      <c r="B435" t="str">
        <f>buff!R370</f>
        <v>被动刚烈lv18</v>
      </c>
      <c r="C435" t="str">
        <f>buff!S370</f>
        <v>被动刚烈lv18</v>
      </c>
      <c r="D435">
        <f>VLOOKUP(buff!T370,对应表!V:W,2,FALSE)</f>
        <v>1</v>
      </c>
      <c r="E435">
        <f>buff!U370</f>
        <v>0</v>
      </c>
      <c r="F435">
        <f>buff!V370</f>
        <v>0</v>
      </c>
      <c r="G435">
        <f>buff!W370</f>
        <v>0</v>
      </c>
      <c r="H435">
        <f>buff!X370</f>
        <v>0</v>
      </c>
      <c r="I435" t="str">
        <f>buff!AI370</f>
        <v>COT:27</v>
      </c>
      <c r="J435">
        <f>buff!AJ370</f>
        <v>0</v>
      </c>
      <c r="K435">
        <f>buff!AK370</f>
        <v>0</v>
      </c>
      <c r="L435">
        <f>buff!AL370</f>
        <v>0</v>
      </c>
      <c r="M435">
        <f>buff!AM370</f>
        <v>0</v>
      </c>
      <c r="N435">
        <f>buff!AN370</f>
        <v>0</v>
      </c>
      <c r="O435">
        <f>buff!AO370</f>
        <v>0</v>
      </c>
      <c r="P435">
        <f>buff!AP370</f>
        <v>0</v>
      </c>
      <c r="Q435">
        <f>buff!AQ370</f>
        <v>0</v>
      </c>
      <c r="R435">
        <f>buff!AR370</f>
        <v>999</v>
      </c>
      <c r="S435">
        <f>buff!AS370</f>
        <v>0</v>
      </c>
      <c r="T435">
        <f>buff!AT370</f>
        <v>0</v>
      </c>
      <c r="U435" t="str">
        <f>buff!AZ370</f>
        <v/>
      </c>
    </row>
    <row r="436" spans="1:21" x14ac:dyDescent="0.15">
      <c r="A436">
        <f>buff!Q371</f>
        <v>20299</v>
      </c>
      <c r="B436" t="str">
        <f>buff!R371</f>
        <v>被动刚烈lv19</v>
      </c>
      <c r="C436" t="str">
        <f>buff!S371</f>
        <v>被动刚烈lv19</v>
      </c>
      <c r="D436">
        <f>VLOOKUP(buff!T371,对应表!V:W,2,FALSE)</f>
        <v>1</v>
      </c>
      <c r="E436">
        <f>buff!U371</f>
        <v>0</v>
      </c>
      <c r="F436">
        <f>buff!V371</f>
        <v>0</v>
      </c>
      <c r="G436">
        <f>buff!W371</f>
        <v>0</v>
      </c>
      <c r="H436">
        <f>buff!X371</f>
        <v>0</v>
      </c>
      <c r="I436" t="str">
        <f>buff!AI371</f>
        <v>COT:28</v>
      </c>
      <c r="J436">
        <f>buff!AJ371</f>
        <v>0</v>
      </c>
      <c r="K436">
        <f>buff!AK371</f>
        <v>0</v>
      </c>
      <c r="L436">
        <f>buff!AL371</f>
        <v>0</v>
      </c>
      <c r="M436">
        <f>buff!AM371</f>
        <v>0</v>
      </c>
      <c r="N436">
        <f>buff!AN371</f>
        <v>0</v>
      </c>
      <c r="O436">
        <f>buff!AO371</f>
        <v>0</v>
      </c>
      <c r="P436">
        <f>buff!AP371</f>
        <v>0</v>
      </c>
      <c r="Q436">
        <f>buff!AQ371</f>
        <v>0</v>
      </c>
      <c r="R436">
        <f>buff!AR371</f>
        <v>999</v>
      </c>
      <c r="S436">
        <f>buff!AS371</f>
        <v>0</v>
      </c>
      <c r="T436">
        <f>buff!AT371</f>
        <v>0</v>
      </c>
      <c r="U436" t="str">
        <f>buff!AZ371</f>
        <v/>
      </c>
    </row>
    <row r="437" spans="1:21" x14ac:dyDescent="0.15">
      <c r="A437">
        <f>buff!Q372</f>
        <v>20300</v>
      </c>
      <c r="B437" t="str">
        <f>buff!R372</f>
        <v>被动刚烈lv20</v>
      </c>
      <c r="C437" t="str">
        <f>buff!S372</f>
        <v>被动刚烈lv20</v>
      </c>
      <c r="D437">
        <f>VLOOKUP(buff!T372,对应表!V:W,2,FALSE)</f>
        <v>1</v>
      </c>
      <c r="E437">
        <f>buff!U372</f>
        <v>0</v>
      </c>
      <c r="F437">
        <f>buff!V372</f>
        <v>0</v>
      </c>
      <c r="G437">
        <f>buff!W372</f>
        <v>0</v>
      </c>
      <c r="H437">
        <f>buff!X372</f>
        <v>0</v>
      </c>
      <c r="I437" t="str">
        <f>buff!AI372</f>
        <v>COT:29</v>
      </c>
      <c r="J437">
        <f>buff!AJ372</f>
        <v>0</v>
      </c>
      <c r="K437">
        <f>buff!AK372</f>
        <v>0</v>
      </c>
      <c r="L437">
        <f>buff!AL372</f>
        <v>0</v>
      </c>
      <c r="M437">
        <f>buff!AM372</f>
        <v>0</v>
      </c>
      <c r="N437">
        <f>buff!AN372</f>
        <v>0</v>
      </c>
      <c r="O437">
        <f>buff!AO372</f>
        <v>0</v>
      </c>
      <c r="P437">
        <f>buff!AP372</f>
        <v>0</v>
      </c>
      <c r="Q437">
        <f>buff!AQ372</f>
        <v>0</v>
      </c>
      <c r="R437">
        <f>buff!AR372</f>
        <v>999</v>
      </c>
      <c r="S437">
        <f>buff!AS372</f>
        <v>0</v>
      </c>
      <c r="T437">
        <f>buff!AT372</f>
        <v>0</v>
      </c>
      <c r="U437" t="str">
        <f>buff!AZ372</f>
        <v/>
      </c>
    </row>
    <row r="438" spans="1:21" x14ac:dyDescent="0.15">
      <c r="A438">
        <f>buff!Q373</f>
        <v>20301</v>
      </c>
      <c r="B438" t="str">
        <f>buff!R373</f>
        <v>被动祝福小lv1</v>
      </c>
      <c r="C438" t="str">
        <f>buff!S373</f>
        <v>被动祝福小lv1</v>
      </c>
      <c r="D438">
        <f>VLOOKUP(buff!T373,对应表!V:W,2,FALSE)</f>
        <v>1</v>
      </c>
      <c r="E438">
        <f>buff!U373</f>
        <v>0</v>
      </c>
      <c r="F438">
        <f>buff!V373</f>
        <v>0</v>
      </c>
      <c r="G438">
        <f>buff!W373</f>
        <v>0</v>
      </c>
      <c r="H438">
        <f>buff!X373</f>
        <v>0</v>
      </c>
      <c r="I438" t="str">
        <f>buff!AI373</f>
        <v/>
      </c>
      <c r="J438">
        <f>buff!AJ373</f>
        <v>0</v>
      </c>
      <c r="K438">
        <f>buff!AK373</f>
        <v>0</v>
      </c>
      <c r="L438">
        <f>buff!AL373</f>
        <v>0</v>
      </c>
      <c r="M438">
        <f>buff!AM373</f>
        <v>0</v>
      </c>
      <c r="N438">
        <f>buff!AN373</f>
        <v>0</v>
      </c>
      <c r="O438">
        <f>buff!AO373</f>
        <v>0</v>
      </c>
      <c r="P438">
        <f>buff!AP373</f>
        <v>0</v>
      </c>
      <c r="Q438">
        <f>buff!AQ373</f>
        <v>0</v>
      </c>
      <c r="R438">
        <f>buff!AR373</f>
        <v>999</v>
      </c>
      <c r="S438">
        <f>buff!AS373</f>
        <v>0</v>
      </c>
      <c r="T438">
        <f>buff!AT373</f>
        <v>0</v>
      </c>
      <c r="U438" t="str">
        <f>buff!AZ373</f>
        <v/>
      </c>
    </row>
    <row r="439" spans="1:21" x14ac:dyDescent="0.15">
      <c r="A439">
        <f>buff!Q374</f>
        <v>20302</v>
      </c>
      <c r="B439" t="str">
        <f>buff!R374</f>
        <v>被动祝福小lv2</v>
      </c>
      <c r="C439" t="str">
        <f>buff!S374</f>
        <v>被动祝福小lv2</v>
      </c>
      <c r="D439">
        <f>VLOOKUP(buff!T374,对应表!V:W,2,FALSE)</f>
        <v>1</v>
      </c>
      <c r="E439">
        <f>buff!U374</f>
        <v>0</v>
      </c>
      <c r="F439">
        <f>buff!V374</f>
        <v>0</v>
      </c>
      <c r="G439">
        <f>buff!W374</f>
        <v>0</v>
      </c>
      <c r="H439">
        <f>buff!X374</f>
        <v>0</v>
      </c>
      <c r="I439" t="str">
        <f>buff!AI374</f>
        <v/>
      </c>
      <c r="J439">
        <f>buff!AJ374</f>
        <v>0</v>
      </c>
      <c r="K439">
        <f>buff!AK374</f>
        <v>0</v>
      </c>
      <c r="L439">
        <f>buff!AL374</f>
        <v>0</v>
      </c>
      <c r="M439">
        <f>buff!AM374</f>
        <v>0</v>
      </c>
      <c r="N439">
        <f>buff!AN374</f>
        <v>0</v>
      </c>
      <c r="O439">
        <f>buff!AO374</f>
        <v>0</v>
      </c>
      <c r="P439">
        <f>buff!AP374</f>
        <v>0</v>
      </c>
      <c r="Q439">
        <f>buff!AQ374</f>
        <v>0</v>
      </c>
      <c r="R439">
        <f>buff!AR374</f>
        <v>999</v>
      </c>
      <c r="S439">
        <f>buff!AS374</f>
        <v>0</v>
      </c>
      <c r="T439">
        <f>buff!AT374</f>
        <v>0</v>
      </c>
      <c r="U439" t="str">
        <f>buff!AZ374</f>
        <v/>
      </c>
    </row>
    <row r="440" spans="1:21" x14ac:dyDescent="0.15">
      <c r="A440">
        <f>buff!Q375</f>
        <v>20303</v>
      </c>
      <c r="B440" t="str">
        <f>buff!R375</f>
        <v>被动祝福小lv3</v>
      </c>
      <c r="C440" t="str">
        <f>buff!S375</f>
        <v>被动祝福小lv3</v>
      </c>
      <c r="D440">
        <f>VLOOKUP(buff!T375,对应表!V:W,2,FALSE)</f>
        <v>1</v>
      </c>
      <c r="E440">
        <f>buff!U375</f>
        <v>0</v>
      </c>
      <c r="F440">
        <f>buff!V375</f>
        <v>0</v>
      </c>
      <c r="G440">
        <f>buff!W375</f>
        <v>0</v>
      </c>
      <c r="H440">
        <f>buff!X375</f>
        <v>0</v>
      </c>
      <c r="I440" t="str">
        <f>buff!AI375</f>
        <v/>
      </c>
      <c r="J440">
        <f>buff!AJ375</f>
        <v>0</v>
      </c>
      <c r="K440">
        <f>buff!AK375</f>
        <v>0</v>
      </c>
      <c r="L440">
        <f>buff!AL375</f>
        <v>0</v>
      </c>
      <c r="M440">
        <f>buff!AM375</f>
        <v>0</v>
      </c>
      <c r="N440">
        <f>buff!AN375</f>
        <v>0</v>
      </c>
      <c r="O440">
        <f>buff!AO375</f>
        <v>0</v>
      </c>
      <c r="P440">
        <f>buff!AP375</f>
        <v>0</v>
      </c>
      <c r="Q440">
        <f>buff!AQ375</f>
        <v>0</v>
      </c>
      <c r="R440">
        <f>buff!AR375</f>
        <v>999</v>
      </c>
      <c r="S440">
        <f>buff!AS375</f>
        <v>0</v>
      </c>
      <c r="T440">
        <f>buff!AT375</f>
        <v>0</v>
      </c>
      <c r="U440" t="str">
        <f>buff!AZ375</f>
        <v/>
      </c>
    </row>
    <row r="441" spans="1:21" x14ac:dyDescent="0.15">
      <c r="A441">
        <f>buff!Q376</f>
        <v>20304</v>
      </c>
      <c r="B441" t="str">
        <f>buff!R376</f>
        <v>被动祝福小lv4</v>
      </c>
      <c r="C441" t="str">
        <f>buff!S376</f>
        <v>被动祝福小lv4</v>
      </c>
      <c r="D441">
        <f>VLOOKUP(buff!T376,对应表!V:W,2,FALSE)</f>
        <v>1</v>
      </c>
      <c r="E441">
        <f>buff!U376</f>
        <v>0</v>
      </c>
      <c r="F441">
        <f>buff!V376</f>
        <v>0</v>
      </c>
      <c r="G441">
        <f>buff!W376</f>
        <v>0</v>
      </c>
      <c r="H441">
        <f>buff!X376</f>
        <v>0</v>
      </c>
      <c r="I441" t="str">
        <f>buff!AI376</f>
        <v/>
      </c>
      <c r="J441">
        <f>buff!AJ376</f>
        <v>0</v>
      </c>
      <c r="K441">
        <f>buff!AK376</f>
        <v>0</v>
      </c>
      <c r="L441">
        <f>buff!AL376</f>
        <v>0</v>
      </c>
      <c r="M441">
        <f>buff!AM376</f>
        <v>0</v>
      </c>
      <c r="N441">
        <f>buff!AN376</f>
        <v>0</v>
      </c>
      <c r="O441">
        <f>buff!AO376</f>
        <v>0</v>
      </c>
      <c r="P441">
        <f>buff!AP376</f>
        <v>0</v>
      </c>
      <c r="Q441">
        <f>buff!AQ376</f>
        <v>0</v>
      </c>
      <c r="R441">
        <f>buff!AR376</f>
        <v>999</v>
      </c>
      <c r="S441">
        <f>buff!AS376</f>
        <v>0</v>
      </c>
      <c r="T441">
        <f>buff!AT376</f>
        <v>0</v>
      </c>
      <c r="U441" t="str">
        <f>buff!AZ376</f>
        <v/>
      </c>
    </row>
    <row r="442" spans="1:21" x14ac:dyDescent="0.15">
      <c r="A442">
        <f>buff!Q377</f>
        <v>20305</v>
      </c>
      <c r="B442" t="str">
        <f>buff!R377</f>
        <v>被动祝福小lv5</v>
      </c>
      <c r="C442" t="str">
        <f>buff!S377</f>
        <v>被动祝福小lv5</v>
      </c>
      <c r="D442">
        <f>VLOOKUP(buff!T377,对应表!V:W,2,FALSE)</f>
        <v>1</v>
      </c>
      <c r="E442">
        <f>buff!U377</f>
        <v>0</v>
      </c>
      <c r="F442">
        <f>buff!V377</f>
        <v>0</v>
      </c>
      <c r="G442">
        <f>buff!W377</f>
        <v>0</v>
      </c>
      <c r="H442">
        <f>buff!X377</f>
        <v>0</v>
      </c>
      <c r="I442" t="str">
        <f>buff!AI377</f>
        <v/>
      </c>
      <c r="J442">
        <f>buff!AJ377</f>
        <v>0</v>
      </c>
      <c r="K442">
        <f>buff!AK377</f>
        <v>0</v>
      </c>
      <c r="L442">
        <f>buff!AL377</f>
        <v>0</v>
      </c>
      <c r="M442">
        <f>buff!AM377</f>
        <v>0</v>
      </c>
      <c r="N442">
        <f>buff!AN377</f>
        <v>0</v>
      </c>
      <c r="O442">
        <f>buff!AO377</f>
        <v>0</v>
      </c>
      <c r="P442">
        <f>buff!AP377</f>
        <v>0</v>
      </c>
      <c r="Q442">
        <f>buff!AQ377</f>
        <v>0</v>
      </c>
      <c r="R442">
        <f>buff!AR377</f>
        <v>999</v>
      </c>
      <c r="S442">
        <f>buff!AS377</f>
        <v>0</v>
      </c>
      <c r="T442">
        <f>buff!AT377</f>
        <v>0</v>
      </c>
      <c r="U442" t="str">
        <f>buff!AZ377</f>
        <v/>
      </c>
    </row>
    <row r="443" spans="1:21" x14ac:dyDescent="0.15">
      <c r="A443">
        <f>buff!Q378</f>
        <v>20306</v>
      </c>
      <c r="B443" t="str">
        <f>buff!R378</f>
        <v>被动祝福小lv6</v>
      </c>
      <c r="C443" t="str">
        <f>buff!S378</f>
        <v>被动祝福小lv6</v>
      </c>
      <c r="D443">
        <f>VLOOKUP(buff!T378,对应表!V:W,2,FALSE)</f>
        <v>1</v>
      </c>
      <c r="E443">
        <f>buff!U378</f>
        <v>0</v>
      </c>
      <c r="F443">
        <f>buff!V378</f>
        <v>0</v>
      </c>
      <c r="G443">
        <f>buff!W378</f>
        <v>0</v>
      </c>
      <c r="H443">
        <f>buff!X378</f>
        <v>0</v>
      </c>
      <c r="I443" t="str">
        <f>buff!AI378</f>
        <v/>
      </c>
      <c r="J443">
        <f>buff!AJ378</f>
        <v>0</v>
      </c>
      <c r="K443">
        <f>buff!AK378</f>
        <v>0</v>
      </c>
      <c r="L443">
        <f>buff!AL378</f>
        <v>0</v>
      </c>
      <c r="M443">
        <f>buff!AM378</f>
        <v>0</v>
      </c>
      <c r="N443">
        <f>buff!AN378</f>
        <v>0</v>
      </c>
      <c r="O443">
        <f>buff!AO378</f>
        <v>0</v>
      </c>
      <c r="P443">
        <f>buff!AP378</f>
        <v>0</v>
      </c>
      <c r="Q443">
        <f>buff!AQ378</f>
        <v>0</v>
      </c>
      <c r="R443">
        <f>buff!AR378</f>
        <v>999</v>
      </c>
      <c r="S443">
        <f>buff!AS378</f>
        <v>0</v>
      </c>
      <c r="T443">
        <f>buff!AT378</f>
        <v>0</v>
      </c>
      <c r="U443" t="str">
        <f>buff!AZ378</f>
        <v/>
      </c>
    </row>
    <row r="444" spans="1:21" x14ac:dyDescent="0.15">
      <c r="A444">
        <f>buff!Q379</f>
        <v>20307</v>
      </c>
      <c r="B444" t="str">
        <f>buff!R379</f>
        <v>被动祝福小lv7</v>
      </c>
      <c r="C444" t="str">
        <f>buff!S379</f>
        <v>被动祝福小lv7</v>
      </c>
      <c r="D444">
        <f>VLOOKUP(buff!T379,对应表!V:W,2,FALSE)</f>
        <v>1</v>
      </c>
      <c r="E444">
        <f>buff!U379</f>
        <v>0</v>
      </c>
      <c r="F444">
        <f>buff!V379</f>
        <v>0</v>
      </c>
      <c r="G444">
        <f>buff!W379</f>
        <v>0</v>
      </c>
      <c r="H444">
        <f>buff!X379</f>
        <v>0</v>
      </c>
      <c r="I444" t="str">
        <f>buff!AI379</f>
        <v/>
      </c>
      <c r="J444">
        <f>buff!AJ379</f>
        <v>0</v>
      </c>
      <c r="K444">
        <f>buff!AK379</f>
        <v>0</v>
      </c>
      <c r="L444">
        <f>buff!AL379</f>
        <v>0</v>
      </c>
      <c r="M444">
        <f>buff!AM379</f>
        <v>0</v>
      </c>
      <c r="N444">
        <f>buff!AN379</f>
        <v>0</v>
      </c>
      <c r="O444">
        <f>buff!AO379</f>
        <v>0</v>
      </c>
      <c r="P444">
        <f>buff!AP379</f>
        <v>0</v>
      </c>
      <c r="Q444">
        <f>buff!AQ379</f>
        <v>0</v>
      </c>
      <c r="R444">
        <f>buff!AR379</f>
        <v>999</v>
      </c>
      <c r="S444">
        <f>buff!AS379</f>
        <v>0</v>
      </c>
      <c r="T444">
        <f>buff!AT379</f>
        <v>0</v>
      </c>
      <c r="U444" t="str">
        <f>buff!AZ379</f>
        <v/>
      </c>
    </row>
    <row r="445" spans="1:21" x14ac:dyDescent="0.15">
      <c r="A445">
        <f>buff!Q380</f>
        <v>20308</v>
      </c>
      <c r="B445" t="str">
        <f>buff!R380</f>
        <v>被动祝福小lv8</v>
      </c>
      <c r="C445" t="str">
        <f>buff!S380</f>
        <v>被动祝福小lv8</v>
      </c>
      <c r="D445">
        <f>VLOOKUP(buff!T380,对应表!V:W,2,FALSE)</f>
        <v>1</v>
      </c>
      <c r="E445">
        <f>buff!U380</f>
        <v>0</v>
      </c>
      <c r="F445">
        <f>buff!V380</f>
        <v>0</v>
      </c>
      <c r="G445">
        <f>buff!W380</f>
        <v>0</v>
      </c>
      <c r="H445">
        <f>buff!X380</f>
        <v>0</v>
      </c>
      <c r="I445" t="str">
        <f>buff!AI380</f>
        <v/>
      </c>
      <c r="J445">
        <f>buff!AJ380</f>
        <v>0</v>
      </c>
      <c r="K445">
        <f>buff!AK380</f>
        <v>0</v>
      </c>
      <c r="L445">
        <f>buff!AL380</f>
        <v>0</v>
      </c>
      <c r="M445">
        <f>buff!AM380</f>
        <v>0</v>
      </c>
      <c r="N445">
        <f>buff!AN380</f>
        <v>0</v>
      </c>
      <c r="O445">
        <f>buff!AO380</f>
        <v>0</v>
      </c>
      <c r="P445">
        <f>buff!AP380</f>
        <v>0</v>
      </c>
      <c r="Q445">
        <f>buff!AQ380</f>
        <v>0</v>
      </c>
      <c r="R445">
        <f>buff!AR380</f>
        <v>999</v>
      </c>
      <c r="S445">
        <f>buff!AS380</f>
        <v>0</v>
      </c>
      <c r="T445">
        <f>buff!AT380</f>
        <v>0</v>
      </c>
      <c r="U445" t="str">
        <f>buff!AZ380</f>
        <v/>
      </c>
    </row>
    <row r="446" spans="1:21" x14ac:dyDescent="0.15">
      <c r="A446">
        <f>buff!Q381</f>
        <v>20309</v>
      </c>
      <c r="B446" t="str">
        <f>buff!R381</f>
        <v>被动祝福小lv9</v>
      </c>
      <c r="C446" t="str">
        <f>buff!S381</f>
        <v>被动祝福小lv9</v>
      </c>
      <c r="D446">
        <f>VLOOKUP(buff!T381,对应表!V:W,2,FALSE)</f>
        <v>1</v>
      </c>
      <c r="E446">
        <f>buff!U381</f>
        <v>0</v>
      </c>
      <c r="F446">
        <f>buff!V381</f>
        <v>0</v>
      </c>
      <c r="G446">
        <f>buff!W381</f>
        <v>0</v>
      </c>
      <c r="H446">
        <f>buff!X381</f>
        <v>0</v>
      </c>
      <c r="I446" t="str">
        <f>buff!AI381</f>
        <v/>
      </c>
      <c r="J446">
        <f>buff!AJ381</f>
        <v>0</v>
      </c>
      <c r="K446">
        <f>buff!AK381</f>
        <v>0</v>
      </c>
      <c r="L446">
        <f>buff!AL381</f>
        <v>0</v>
      </c>
      <c r="M446">
        <f>buff!AM381</f>
        <v>0</v>
      </c>
      <c r="N446">
        <f>buff!AN381</f>
        <v>0</v>
      </c>
      <c r="O446">
        <f>buff!AO381</f>
        <v>0</v>
      </c>
      <c r="P446">
        <f>buff!AP381</f>
        <v>0</v>
      </c>
      <c r="Q446">
        <f>buff!AQ381</f>
        <v>0</v>
      </c>
      <c r="R446">
        <f>buff!AR381</f>
        <v>999</v>
      </c>
      <c r="S446">
        <f>buff!AS381</f>
        <v>0</v>
      </c>
      <c r="T446">
        <f>buff!AT381</f>
        <v>0</v>
      </c>
      <c r="U446" t="str">
        <f>buff!AZ381</f>
        <v/>
      </c>
    </row>
    <row r="447" spans="1:21" x14ac:dyDescent="0.15">
      <c r="A447">
        <f>buff!Q382</f>
        <v>20310</v>
      </c>
      <c r="B447" t="str">
        <f>buff!R382</f>
        <v>被动祝福小lv10</v>
      </c>
      <c r="C447" t="str">
        <f>buff!S382</f>
        <v>被动祝福小lv10</v>
      </c>
      <c r="D447">
        <f>VLOOKUP(buff!T382,对应表!V:W,2,FALSE)</f>
        <v>1</v>
      </c>
      <c r="E447">
        <f>buff!U382</f>
        <v>0</v>
      </c>
      <c r="F447">
        <f>buff!V382</f>
        <v>0</v>
      </c>
      <c r="G447">
        <f>buff!W382</f>
        <v>0</v>
      </c>
      <c r="H447">
        <f>buff!X382</f>
        <v>0</v>
      </c>
      <c r="I447" t="str">
        <f>buff!AI382</f>
        <v/>
      </c>
      <c r="J447">
        <f>buff!AJ382</f>
        <v>0</v>
      </c>
      <c r="K447">
        <f>buff!AK382</f>
        <v>0</v>
      </c>
      <c r="L447">
        <f>buff!AL382</f>
        <v>0</v>
      </c>
      <c r="M447">
        <f>buff!AM382</f>
        <v>0</v>
      </c>
      <c r="N447">
        <f>buff!AN382</f>
        <v>0</v>
      </c>
      <c r="O447">
        <f>buff!AO382</f>
        <v>0</v>
      </c>
      <c r="P447">
        <f>buff!AP382</f>
        <v>0</v>
      </c>
      <c r="Q447">
        <f>buff!AQ382</f>
        <v>0</v>
      </c>
      <c r="R447">
        <f>buff!AR382</f>
        <v>999</v>
      </c>
      <c r="S447">
        <f>buff!AS382</f>
        <v>0</v>
      </c>
      <c r="T447">
        <f>buff!AT382</f>
        <v>0</v>
      </c>
      <c r="U447" t="str">
        <f>buff!AZ382</f>
        <v/>
      </c>
    </row>
    <row r="448" spans="1:21" x14ac:dyDescent="0.15">
      <c r="A448">
        <f>buff!Q383</f>
        <v>20311</v>
      </c>
      <c r="B448" t="str">
        <f>buff!R383</f>
        <v>被动祝福小lv11</v>
      </c>
      <c r="C448" t="str">
        <f>buff!S383</f>
        <v>被动祝福小lv11</v>
      </c>
      <c r="D448">
        <f>VLOOKUP(buff!T383,对应表!V:W,2,FALSE)</f>
        <v>1</v>
      </c>
      <c r="E448">
        <f>buff!U383</f>
        <v>0</v>
      </c>
      <c r="F448">
        <f>buff!V383</f>
        <v>0</v>
      </c>
      <c r="G448">
        <f>buff!W383</f>
        <v>0</v>
      </c>
      <c r="H448">
        <f>buff!X383</f>
        <v>0</v>
      </c>
      <c r="I448" t="str">
        <f>buff!AI383</f>
        <v/>
      </c>
      <c r="J448">
        <f>buff!AJ383</f>
        <v>0</v>
      </c>
      <c r="K448">
        <f>buff!AK383</f>
        <v>0</v>
      </c>
      <c r="L448">
        <f>buff!AL383</f>
        <v>0</v>
      </c>
      <c r="M448">
        <f>buff!AM383</f>
        <v>0</v>
      </c>
      <c r="N448">
        <f>buff!AN383</f>
        <v>0</v>
      </c>
      <c r="O448">
        <f>buff!AO383</f>
        <v>0</v>
      </c>
      <c r="P448">
        <f>buff!AP383</f>
        <v>0</v>
      </c>
      <c r="Q448">
        <f>buff!AQ383</f>
        <v>0</v>
      </c>
      <c r="R448">
        <f>buff!AR383</f>
        <v>999</v>
      </c>
      <c r="S448">
        <f>buff!AS383</f>
        <v>0</v>
      </c>
      <c r="T448">
        <f>buff!AT383</f>
        <v>0</v>
      </c>
      <c r="U448" t="str">
        <f>buff!AZ383</f>
        <v/>
      </c>
    </row>
    <row r="449" spans="1:21" x14ac:dyDescent="0.15">
      <c r="A449">
        <f>buff!Q384</f>
        <v>20312</v>
      </c>
      <c r="B449" t="str">
        <f>buff!R384</f>
        <v>被动祝福小lv12</v>
      </c>
      <c r="C449" t="str">
        <f>buff!S384</f>
        <v>被动祝福小lv12</v>
      </c>
      <c r="D449">
        <f>VLOOKUP(buff!T384,对应表!V:W,2,FALSE)</f>
        <v>1</v>
      </c>
      <c r="E449">
        <f>buff!U384</f>
        <v>0</v>
      </c>
      <c r="F449">
        <f>buff!V384</f>
        <v>0</v>
      </c>
      <c r="G449">
        <f>buff!W384</f>
        <v>0</v>
      </c>
      <c r="H449">
        <f>buff!X384</f>
        <v>0</v>
      </c>
      <c r="I449" t="str">
        <f>buff!AI384</f>
        <v/>
      </c>
      <c r="J449">
        <f>buff!AJ384</f>
        <v>0</v>
      </c>
      <c r="K449">
        <f>buff!AK384</f>
        <v>0</v>
      </c>
      <c r="L449">
        <f>buff!AL384</f>
        <v>0</v>
      </c>
      <c r="M449">
        <f>buff!AM384</f>
        <v>0</v>
      </c>
      <c r="N449">
        <f>buff!AN384</f>
        <v>0</v>
      </c>
      <c r="O449">
        <f>buff!AO384</f>
        <v>0</v>
      </c>
      <c r="P449">
        <f>buff!AP384</f>
        <v>0</v>
      </c>
      <c r="Q449">
        <f>buff!AQ384</f>
        <v>0</v>
      </c>
      <c r="R449">
        <f>buff!AR384</f>
        <v>999</v>
      </c>
      <c r="S449">
        <f>buff!AS384</f>
        <v>0</v>
      </c>
      <c r="T449">
        <f>buff!AT384</f>
        <v>0</v>
      </c>
      <c r="U449" t="str">
        <f>buff!AZ384</f>
        <v/>
      </c>
    </row>
    <row r="450" spans="1:21" x14ac:dyDescent="0.15">
      <c r="A450">
        <f>buff!Q385</f>
        <v>20313</v>
      </c>
      <c r="B450" t="str">
        <f>buff!R385</f>
        <v>被动祝福小lv13</v>
      </c>
      <c r="C450" t="str">
        <f>buff!S385</f>
        <v>被动祝福小lv13</v>
      </c>
      <c r="D450">
        <f>VLOOKUP(buff!T385,对应表!V:W,2,FALSE)</f>
        <v>1</v>
      </c>
      <c r="E450">
        <f>buff!U385</f>
        <v>0</v>
      </c>
      <c r="F450">
        <f>buff!V385</f>
        <v>0</v>
      </c>
      <c r="G450">
        <f>buff!W385</f>
        <v>0</v>
      </c>
      <c r="H450">
        <f>buff!X385</f>
        <v>0</v>
      </c>
      <c r="I450" t="str">
        <f>buff!AI385</f>
        <v/>
      </c>
      <c r="J450">
        <f>buff!AJ385</f>
        <v>0</v>
      </c>
      <c r="K450">
        <f>buff!AK385</f>
        <v>0</v>
      </c>
      <c r="L450">
        <f>buff!AL385</f>
        <v>0</v>
      </c>
      <c r="M450">
        <f>buff!AM385</f>
        <v>0</v>
      </c>
      <c r="N450">
        <f>buff!AN385</f>
        <v>0</v>
      </c>
      <c r="O450">
        <f>buff!AO385</f>
        <v>0</v>
      </c>
      <c r="P450">
        <f>buff!AP385</f>
        <v>0</v>
      </c>
      <c r="Q450">
        <f>buff!AQ385</f>
        <v>0</v>
      </c>
      <c r="R450">
        <f>buff!AR385</f>
        <v>999</v>
      </c>
      <c r="S450">
        <f>buff!AS385</f>
        <v>0</v>
      </c>
      <c r="T450">
        <f>buff!AT385</f>
        <v>0</v>
      </c>
      <c r="U450" t="str">
        <f>buff!AZ385</f>
        <v/>
      </c>
    </row>
    <row r="451" spans="1:21" x14ac:dyDescent="0.15">
      <c r="A451">
        <f>buff!Q386</f>
        <v>20314</v>
      </c>
      <c r="B451" t="str">
        <f>buff!R386</f>
        <v>被动祝福小lv14</v>
      </c>
      <c r="C451" t="str">
        <f>buff!S386</f>
        <v>被动祝福小lv14</v>
      </c>
      <c r="D451">
        <f>VLOOKUP(buff!T386,对应表!V:W,2,FALSE)</f>
        <v>1</v>
      </c>
      <c r="E451">
        <f>buff!U386</f>
        <v>0</v>
      </c>
      <c r="F451">
        <f>buff!V386</f>
        <v>0</v>
      </c>
      <c r="G451">
        <f>buff!W386</f>
        <v>0</v>
      </c>
      <c r="H451">
        <f>buff!X386</f>
        <v>0</v>
      </c>
      <c r="I451" t="str">
        <f>buff!AI386</f>
        <v/>
      </c>
      <c r="J451">
        <f>buff!AJ386</f>
        <v>0</v>
      </c>
      <c r="K451">
        <f>buff!AK386</f>
        <v>0</v>
      </c>
      <c r="L451">
        <f>buff!AL386</f>
        <v>0</v>
      </c>
      <c r="M451">
        <f>buff!AM386</f>
        <v>0</v>
      </c>
      <c r="N451">
        <f>buff!AN386</f>
        <v>0</v>
      </c>
      <c r="O451">
        <f>buff!AO386</f>
        <v>0</v>
      </c>
      <c r="P451">
        <f>buff!AP386</f>
        <v>0</v>
      </c>
      <c r="Q451">
        <f>buff!AQ386</f>
        <v>0</v>
      </c>
      <c r="R451">
        <f>buff!AR386</f>
        <v>999</v>
      </c>
      <c r="S451">
        <f>buff!AS386</f>
        <v>0</v>
      </c>
      <c r="T451">
        <f>buff!AT386</f>
        <v>0</v>
      </c>
      <c r="U451" t="str">
        <f>buff!AZ386</f>
        <v/>
      </c>
    </row>
    <row r="452" spans="1:21" x14ac:dyDescent="0.15">
      <c r="A452">
        <f>buff!Q387</f>
        <v>20315</v>
      </c>
      <c r="B452" t="str">
        <f>buff!R387</f>
        <v>被动祝福小lv15</v>
      </c>
      <c r="C452" t="str">
        <f>buff!S387</f>
        <v>被动祝福小lv15</v>
      </c>
      <c r="D452">
        <f>VLOOKUP(buff!T387,对应表!V:W,2,FALSE)</f>
        <v>1</v>
      </c>
      <c r="E452">
        <f>buff!U387</f>
        <v>0</v>
      </c>
      <c r="F452">
        <f>buff!V387</f>
        <v>0</v>
      </c>
      <c r="G452">
        <f>buff!W387</f>
        <v>0</v>
      </c>
      <c r="H452">
        <f>buff!X387</f>
        <v>0</v>
      </c>
      <c r="I452" t="str">
        <f>buff!AI387</f>
        <v/>
      </c>
      <c r="J452">
        <f>buff!AJ387</f>
        <v>0</v>
      </c>
      <c r="K452">
        <f>buff!AK387</f>
        <v>0</v>
      </c>
      <c r="L452">
        <f>buff!AL387</f>
        <v>0</v>
      </c>
      <c r="M452">
        <f>buff!AM387</f>
        <v>0</v>
      </c>
      <c r="N452">
        <f>buff!AN387</f>
        <v>0</v>
      </c>
      <c r="O452">
        <f>buff!AO387</f>
        <v>0</v>
      </c>
      <c r="P452">
        <f>buff!AP387</f>
        <v>0</v>
      </c>
      <c r="Q452">
        <f>buff!AQ387</f>
        <v>0</v>
      </c>
      <c r="R452">
        <f>buff!AR387</f>
        <v>999</v>
      </c>
      <c r="S452">
        <f>buff!AS387</f>
        <v>0</v>
      </c>
      <c r="T452">
        <f>buff!AT387</f>
        <v>0</v>
      </c>
      <c r="U452" t="str">
        <f>buff!AZ387</f>
        <v/>
      </c>
    </row>
    <row r="453" spans="1:21" x14ac:dyDescent="0.15">
      <c r="A453">
        <f>buff!Q388</f>
        <v>20316</v>
      </c>
      <c r="B453" t="str">
        <f>buff!R388</f>
        <v>被动祝福小lv16</v>
      </c>
      <c r="C453" t="str">
        <f>buff!S388</f>
        <v>被动祝福小lv16</v>
      </c>
      <c r="D453">
        <f>VLOOKUP(buff!T388,对应表!V:W,2,FALSE)</f>
        <v>1</v>
      </c>
      <c r="E453">
        <f>buff!U388</f>
        <v>0</v>
      </c>
      <c r="F453">
        <f>buff!V388</f>
        <v>0</v>
      </c>
      <c r="G453">
        <f>buff!W388</f>
        <v>0</v>
      </c>
      <c r="H453">
        <f>buff!X388</f>
        <v>0</v>
      </c>
      <c r="I453" t="str">
        <f>buff!AI388</f>
        <v/>
      </c>
      <c r="J453">
        <f>buff!AJ388</f>
        <v>0</v>
      </c>
      <c r="K453">
        <f>buff!AK388</f>
        <v>0</v>
      </c>
      <c r="L453">
        <f>buff!AL388</f>
        <v>0</v>
      </c>
      <c r="M453">
        <f>buff!AM388</f>
        <v>0</v>
      </c>
      <c r="N453">
        <f>buff!AN388</f>
        <v>0</v>
      </c>
      <c r="O453">
        <f>buff!AO388</f>
        <v>0</v>
      </c>
      <c r="P453">
        <f>buff!AP388</f>
        <v>0</v>
      </c>
      <c r="Q453">
        <f>buff!AQ388</f>
        <v>0</v>
      </c>
      <c r="R453">
        <f>buff!AR388</f>
        <v>999</v>
      </c>
      <c r="S453">
        <f>buff!AS388</f>
        <v>0</v>
      </c>
      <c r="T453">
        <f>buff!AT388</f>
        <v>0</v>
      </c>
      <c r="U453" t="str">
        <f>buff!AZ388</f>
        <v/>
      </c>
    </row>
    <row r="454" spans="1:21" x14ac:dyDescent="0.15">
      <c r="A454">
        <f>buff!Q389</f>
        <v>20317</v>
      </c>
      <c r="B454" t="str">
        <f>buff!R389</f>
        <v>被动祝福小lv17</v>
      </c>
      <c r="C454" t="str">
        <f>buff!S389</f>
        <v>被动祝福小lv17</v>
      </c>
      <c r="D454">
        <f>VLOOKUP(buff!T389,对应表!V:W,2,FALSE)</f>
        <v>1</v>
      </c>
      <c r="E454">
        <f>buff!U389</f>
        <v>0</v>
      </c>
      <c r="F454">
        <f>buff!V389</f>
        <v>0</v>
      </c>
      <c r="G454">
        <f>buff!W389</f>
        <v>0</v>
      </c>
      <c r="H454">
        <f>buff!X389</f>
        <v>0</v>
      </c>
      <c r="I454" t="str">
        <f>buff!AI389</f>
        <v/>
      </c>
      <c r="J454">
        <f>buff!AJ389</f>
        <v>0</v>
      </c>
      <c r="K454">
        <f>buff!AK389</f>
        <v>0</v>
      </c>
      <c r="L454">
        <f>buff!AL389</f>
        <v>0</v>
      </c>
      <c r="M454">
        <f>buff!AM389</f>
        <v>0</v>
      </c>
      <c r="N454">
        <f>buff!AN389</f>
        <v>0</v>
      </c>
      <c r="O454">
        <f>buff!AO389</f>
        <v>0</v>
      </c>
      <c r="P454">
        <f>buff!AP389</f>
        <v>0</v>
      </c>
      <c r="Q454">
        <f>buff!AQ389</f>
        <v>0</v>
      </c>
      <c r="R454">
        <f>buff!AR389</f>
        <v>999</v>
      </c>
      <c r="S454">
        <f>buff!AS389</f>
        <v>0</v>
      </c>
      <c r="T454">
        <f>buff!AT389</f>
        <v>0</v>
      </c>
      <c r="U454" t="str">
        <f>buff!AZ389</f>
        <v/>
      </c>
    </row>
    <row r="455" spans="1:21" x14ac:dyDescent="0.15">
      <c r="A455">
        <f>buff!Q390</f>
        <v>20318</v>
      </c>
      <c r="B455" t="str">
        <f>buff!R390</f>
        <v>被动祝福小lv18</v>
      </c>
      <c r="C455" t="str">
        <f>buff!S390</f>
        <v>被动祝福小lv18</v>
      </c>
      <c r="D455">
        <f>VLOOKUP(buff!T390,对应表!V:W,2,FALSE)</f>
        <v>1</v>
      </c>
      <c r="E455">
        <f>buff!U390</f>
        <v>0</v>
      </c>
      <c r="F455">
        <f>buff!V390</f>
        <v>0</v>
      </c>
      <c r="G455">
        <f>buff!W390</f>
        <v>0</v>
      </c>
      <c r="H455">
        <f>buff!X390</f>
        <v>0</v>
      </c>
      <c r="I455" t="str">
        <f>buff!AI390</f>
        <v/>
      </c>
      <c r="J455">
        <f>buff!AJ390</f>
        <v>0</v>
      </c>
      <c r="K455">
        <f>buff!AK390</f>
        <v>0</v>
      </c>
      <c r="L455">
        <f>buff!AL390</f>
        <v>0</v>
      </c>
      <c r="M455">
        <f>buff!AM390</f>
        <v>0</v>
      </c>
      <c r="N455">
        <f>buff!AN390</f>
        <v>0</v>
      </c>
      <c r="O455">
        <f>buff!AO390</f>
        <v>0</v>
      </c>
      <c r="P455">
        <f>buff!AP390</f>
        <v>0</v>
      </c>
      <c r="Q455">
        <f>buff!AQ390</f>
        <v>0</v>
      </c>
      <c r="R455">
        <f>buff!AR390</f>
        <v>999</v>
      </c>
      <c r="S455">
        <f>buff!AS390</f>
        <v>0</v>
      </c>
      <c r="T455">
        <f>buff!AT390</f>
        <v>0</v>
      </c>
      <c r="U455" t="str">
        <f>buff!AZ390</f>
        <v/>
      </c>
    </row>
    <row r="456" spans="1:21" x14ac:dyDescent="0.15">
      <c r="A456">
        <f>buff!Q391</f>
        <v>20319</v>
      </c>
      <c r="B456" t="str">
        <f>buff!R391</f>
        <v>被动祝福小lv19</v>
      </c>
      <c r="C456" t="str">
        <f>buff!S391</f>
        <v>被动祝福小lv19</v>
      </c>
      <c r="D456">
        <f>VLOOKUP(buff!T391,对应表!V:W,2,FALSE)</f>
        <v>1</v>
      </c>
      <c r="E456">
        <f>buff!U391</f>
        <v>0</v>
      </c>
      <c r="F456">
        <f>buff!V391</f>
        <v>0</v>
      </c>
      <c r="G456">
        <f>buff!W391</f>
        <v>0</v>
      </c>
      <c r="H456">
        <f>buff!X391</f>
        <v>0</v>
      </c>
      <c r="I456" t="str">
        <f>buff!AI391</f>
        <v/>
      </c>
      <c r="J456">
        <f>buff!AJ391</f>
        <v>0</v>
      </c>
      <c r="K456">
        <f>buff!AK391</f>
        <v>0</v>
      </c>
      <c r="L456">
        <f>buff!AL391</f>
        <v>0</v>
      </c>
      <c r="M456">
        <f>buff!AM391</f>
        <v>0</v>
      </c>
      <c r="N456">
        <f>buff!AN391</f>
        <v>0</v>
      </c>
      <c r="O456">
        <f>buff!AO391</f>
        <v>0</v>
      </c>
      <c r="P456">
        <f>buff!AP391</f>
        <v>0</v>
      </c>
      <c r="Q456">
        <f>buff!AQ391</f>
        <v>0</v>
      </c>
      <c r="R456">
        <f>buff!AR391</f>
        <v>999</v>
      </c>
      <c r="S456">
        <f>buff!AS391</f>
        <v>0</v>
      </c>
      <c r="T456">
        <f>buff!AT391</f>
        <v>0</v>
      </c>
      <c r="U456" t="str">
        <f>buff!AZ391</f>
        <v/>
      </c>
    </row>
    <row r="457" spans="1:21" x14ac:dyDescent="0.15">
      <c r="A457">
        <f>buff!Q392</f>
        <v>20320</v>
      </c>
      <c r="B457" t="str">
        <f>buff!R392</f>
        <v>被动祝福小lv20</v>
      </c>
      <c r="C457" t="str">
        <f>buff!S392</f>
        <v>被动祝福小lv20</v>
      </c>
      <c r="D457">
        <f>VLOOKUP(buff!T392,对应表!V:W,2,FALSE)</f>
        <v>1</v>
      </c>
      <c r="E457">
        <f>buff!U392</f>
        <v>0</v>
      </c>
      <c r="F457">
        <f>buff!V392</f>
        <v>0</v>
      </c>
      <c r="G457">
        <f>buff!W392</f>
        <v>0</v>
      </c>
      <c r="H457">
        <f>buff!X392</f>
        <v>0</v>
      </c>
      <c r="I457" t="str">
        <f>buff!AI392</f>
        <v/>
      </c>
      <c r="J457">
        <f>buff!AJ392</f>
        <v>0</v>
      </c>
      <c r="K457">
        <f>buff!AK392</f>
        <v>0</v>
      </c>
      <c r="L457">
        <f>buff!AL392</f>
        <v>0</v>
      </c>
      <c r="M457">
        <f>buff!AM392</f>
        <v>0</v>
      </c>
      <c r="N457">
        <f>buff!AN392</f>
        <v>0</v>
      </c>
      <c r="O457">
        <f>buff!AO392</f>
        <v>0</v>
      </c>
      <c r="P457">
        <f>buff!AP392</f>
        <v>0</v>
      </c>
      <c r="Q457">
        <f>buff!AQ392</f>
        <v>0</v>
      </c>
      <c r="R457">
        <f>buff!AR392</f>
        <v>999</v>
      </c>
      <c r="S457">
        <f>buff!AS392</f>
        <v>0</v>
      </c>
      <c r="T457">
        <f>buff!AT392</f>
        <v>0</v>
      </c>
      <c r="U457" t="str">
        <f>buff!AZ392</f>
        <v/>
      </c>
    </row>
    <row r="458" spans="1:21" x14ac:dyDescent="0.15">
      <c r="A458">
        <f>buff!Q393</f>
        <v>20321</v>
      </c>
      <c r="B458" t="str">
        <f>buff!R393</f>
        <v>被动祝福中lv1</v>
      </c>
      <c r="C458" t="str">
        <f>buff!S393</f>
        <v>被动祝福中lv1</v>
      </c>
      <c r="D458">
        <f>VLOOKUP(buff!T393,对应表!V:W,2,FALSE)</f>
        <v>1</v>
      </c>
      <c r="E458">
        <f>buff!U393</f>
        <v>0</v>
      </c>
      <c r="F458">
        <f>buff!V393</f>
        <v>0</v>
      </c>
      <c r="G458">
        <f>buff!W393</f>
        <v>0</v>
      </c>
      <c r="H458">
        <f>buff!X393</f>
        <v>0</v>
      </c>
      <c r="I458" t="str">
        <f>buff!AI393</f>
        <v/>
      </c>
      <c r="J458">
        <f>buff!AJ393</f>
        <v>0</v>
      </c>
      <c r="K458">
        <f>buff!AK393</f>
        <v>0</v>
      </c>
      <c r="L458">
        <f>buff!AL393</f>
        <v>0</v>
      </c>
      <c r="M458">
        <f>buff!AM393</f>
        <v>0</v>
      </c>
      <c r="N458">
        <f>buff!AN393</f>
        <v>0</v>
      </c>
      <c r="O458">
        <f>buff!AO393</f>
        <v>0</v>
      </c>
      <c r="P458">
        <f>buff!AP393</f>
        <v>0</v>
      </c>
      <c r="Q458">
        <f>buff!AQ393</f>
        <v>0</v>
      </c>
      <c r="R458">
        <f>buff!AR393</f>
        <v>999</v>
      </c>
      <c r="S458">
        <f>buff!AS393</f>
        <v>0</v>
      </c>
      <c r="T458">
        <f>buff!AT393</f>
        <v>0</v>
      </c>
      <c r="U458" t="str">
        <f>buff!AZ393</f>
        <v/>
      </c>
    </row>
    <row r="459" spans="1:21" x14ac:dyDescent="0.15">
      <c r="A459">
        <f>buff!Q394</f>
        <v>20322</v>
      </c>
      <c r="B459" t="str">
        <f>buff!R394</f>
        <v>被动祝福中lv2</v>
      </c>
      <c r="C459" t="str">
        <f>buff!S394</f>
        <v>被动祝福中lv2</v>
      </c>
      <c r="D459">
        <f>VLOOKUP(buff!T394,对应表!V:W,2,FALSE)</f>
        <v>1</v>
      </c>
      <c r="E459">
        <f>buff!U394</f>
        <v>0</v>
      </c>
      <c r="F459">
        <f>buff!V394</f>
        <v>0</v>
      </c>
      <c r="G459">
        <f>buff!W394</f>
        <v>0</v>
      </c>
      <c r="H459">
        <f>buff!X394</f>
        <v>0</v>
      </c>
      <c r="I459" t="str">
        <f>buff!AI394</f>
        <v/>
      </c>
      <c r="J459">
        <f>buff!AJ394</f>
        <v>0</v>
      </c>
      <c r="K459">
        <f>buff!AK394</f>
        <v>0</v>
      </c>
      <c r="L459">
        <f>buff!AL394</f>
        <v>0</v>
      </c>
      <c r="M459">
        <f>buff!AM394</f>
        <v>0</v>
      </c>
      <c r="N459">
        <f>buff!AN394</f>
        <v>0</v>
      </c>
      <c r="O459">
        <f>buff!AO394</f>
        <v>0</v>
      </c>
      <c r="P459">
        <f>buff!AP394</f>
        <v>0</v>
      </c>
      <c r="Q459">
        <f>buff!AQ394</f>
        <v>0</v>
      </c>
      <c r="R459">
        <f>buff!AR394</f>
        <v>999</v>
      </c>
      <c r="S459">
        <f>buff!AS394</f>
        <v>0</v>
      </c>
      <c r="T459">
        <f>buff!AT394</f>
        <v>0</v>
      </c>
      <c r="U459" t="str">
        <f>buff!AZ394</f>
        <v/>
      </c>
    </row>
    <row r="460" spans="1:21" x14ac:dyDescent="0.15">
      <c r="A460">
        <f>buff!Q395</f>
        <v>20323</v>
      </c>
      <c r="B460" t="str">
        <f>buff!R395</f>
        <v>被动祝福中lv3</v>
      </c>
      <c r="C460" t="str">
        <f>buff!S395</f>
        <v>被动祝福中lv3</v>
      </c>
      <c r="D460">
        <f>VLOOKUP(buff!T395,对应表!V:W,2,FALSE)</f>
        <v>1</v>
      </c>
      <c r="E460">
        <f>buff!U395</f>
        <v>0</v>
      </c>
      <c r="F460">
        <f>buff!V395</f>
        <v>0</v>
      </c>
      <c r="G460">
        <f>buff!W395</f>
        <v>0</v>
      </c>
      <c r="H460">
        <f>buff!X395</f>
        <v>0</v>
      </c>
      <c r="I460" t="str">
        <f>buff!AI395</f>
        <v/>
      </c>
      <c r="J460">
        <f>buff!AJ395</f>
        <v>0</v>
      </c>
      <c r="K460">
        <f>buff!AK395</f>
        <v>0</v>
      </c>
      <c r="L460">
        <f>buff!AL395</f>
        <v>0</v>
      </c>
      <c r="M460">
        <f>buff!AM395</f>
        <v>0</v>
      </c>
      <c r="N460">
        <f>buff!AN395</f>
        <v>0</v>
      </c>
      <c r="O460">
        <f>buff!AO395</f>
        <v>0</v>
      </c>
      <c r="P460">
        <f>buff!AP395</f>
        <v>0</v>
      </c>
      <c r="Q460">
        <f>buff!AQ395</f>
        <v>0</v>
      </c>
      <c r="R460">
        <f>buff!AR395</f>
        <v>999</v>
      </c>
      <c r="S460">
        <f>buff!AS395</f>
        <v>0</v>
      </c>
      <c r="T460">
        <f>buff!AT395</f>
        <v>0</v>
      </c>
      <c r="U460" t="str">
        <f>buff!AZ395</f>
        <v/>
      </c>
    </row>
    <row r="461" spans="1:21" x14ac:dyDescent="0.15">
      <c r="A461">
        <f>buff!Q396</f>
        <v>20324</v>
      </c>
      <c r="B461" t="str">
        <f>buff!R396</f>
        <v>被动祝福中lv4</v>
      </c>
      <c r="C461" t="str">
        <f>buff!S396</f>
        <v>被动祝福中lv4</v>
      </c>
      <c r="D461">
        <f>VLOOKUP(buff!T396,对应表!V:W,2,FALSE)</f>
        <v>1</v>
      </c>
      <c r="E461">
        <f>buff!U396</f>
        <v>0</v>
      </c>
      <c r="F461">
        <f>buff!V396</f>
        <v>0</v>
      </c>
      <c r="G461">
        <f>buff!W396</f>
        <v>0</v>
      </c>
      <c r="H461">
        <f>buff!X396</f>
        <v>0</v>
      </c>
      <c r="I461" t="str">
        <f>buff!AI396</f>
        <v/>
      </c>
      <c r="J461">
        <f>buff!AJ396</f>
        <v>0</v>
      </c>
      <c r="K461">
        <f>buff!AK396</f>
        <v>0</v>
      </c>
      <c r="L461">
        <f>buff!AL396</f>
        <v>0</v>
      </c>
      <c r="M461">
        <f>buff!AM396</f>
        <v>0</v>
      </c>
      <c r="N461">
        <f>buff!AN396</f>
        <v>0</v>
      </c>
      <c r="O461">
        <f>buff!AO396</f>
        <v>0</v>
      </c>
      <c r="P461">
        <f>buff!AP396</f>
        <v>0</v>
      </c>
      <c r="Q461">
        <f>buff!AQ396</f>
        <v>0</v>
      </c>
      <c r="R461">
        <f>buff!AR396</f>
        <v>999</v>
      </c>
      <c r="S461">
        <f>buff!AS396</f>
        <v>0</v>
      </c>
      <c r="T461">
        <f>buff!AT396</f>
        <v>0</v>
      </c>
      <c r="U461" t="str">
        <f>buff!AZ396</f>
        <v/>
      </c>
    </row>
    <row r="462" spans="1:21" x14ac:dyDescent="0.15">
      <c r="A462">
        <f>buff!Q397</f>
        <v>20325</v>
      </c>
      <c r="B462" t="str">
        <f>buff!R397</f>
        <v>被动祝福中lv5</v>
      </c>
      <c r="C462" t="str">
        <f>buff!S397</f>
        <v>被动祝福中lv5</v>
      </c>
      <c r="D462">
        <f>VLOOKUP(buff!T397,对应表!V:W,2,FALSE)</f>
        <v>1</v>
      </c>
      <c r="E462">
        <f>buff!U397</f>
        <v>0</v>
      </c>
      <c r="F462">
        <f>buff!V397</f>
        <v>0</v>
      </c>
      <c r="G462">
        <f>buff!W397</f>
        <v>0</v>
      </c>
      <c r="H462">
        <f>buff!X397</f>
        <v>0</v>
      </c>
      <c r="I462" t="str">
        <f>buff!AI397</f>
        <v/>
      </c>
      <c r="J462">
        <f>buff!AJ397</f>
        <v>0</v>
      </c>
      <c r="K462">
        <f>buff!AK397</f>
        <v>0</v>
      </c>
      <c r="L462">
        <f>buff!AL397</f>
        <v>0</v>
      </c>
      <c r="M462">
        <f>buff!AM397</f>
        <v>0</v>
      </c>
      <c r="N462">
        <f>buff!AN397</f>
        <v>0</v>
      </c>
      <c r="O462">
        <f>buff!AO397</f>
        <v>0</v>
      </c>
      <c r="P462">
        <f>buff!AP397</f>
        <v>0</v>
      </c>
      <c r="Q462">
        <f>buff!AQ397</f>
        <v>0</v>
      </c>
      <c r="R462">
        <f>buff!AR397</f>
        <v>999</v>
      </c>
      <c r="S462">
        <f>buff!AS397</f>
        <v>0</v>
      </c>
      <c r="T462">
        <f>buff!AT397</f>
        <v>0</v>
      </c>
      <c r="U462" t="str">
        <f>buff!AZ397</f>
        <v/>
      </c>
    </row>
    <row r="463" spans="1:21" x14ac:dyDescent="0.15">
      <c r="A463">
        <f>buff!Q398</f>
        <v>20326</v>
      </c>
      <c r="B463" t="str">
        <f>buff!R398</f>
        <v>被动祝福中lv6</v>
      </c>
      <c r="C463" t="str">
        <f>buff!S398</f>
        <v>被动祝福中lv6</v>
      </c>
      <c r="D463">
        <f>VLOOKUP(buff!T398,对应表!V:W,2,FALSE)</f>
        <v>1</v>
      </c>
      <c r="E463">
        <f>buff!U398</f>
        <v>0</v>
      </c>
      <c r="F463">
        <f>buff!V398</f>
        <v>0</v>
      </c>
      <c r="G463">
        <f>buff!W398</f>
        <v>0</v>
      </c>
      <c r="H463">
        <f>buff!X398</f>
        <v>0</v>
      </c>
      <c r="I463" t="str">
        <f>buff!AI398</f>
        <v/>
      </c>
      <c r="J463">
        <f>buff!AJ398</f>
        <v>0</v>
      </c>
      <c r="K463">
        <f>buff!AK398</f>
        <v>0</v>
      </c>
      <c r="L463">
        <f>buff!AL398</f>
        <v>0</v>
      </c>
      <c r="M463">
        <f>buff!AM398</f>
        <v>0</v>
      </c>
      <c r="N463">
        <f>buff!AN398</f>
        <v>0</v>
      </c>
      <c r="O463">
        <f>buff!AO398</f>
        <v>0</v>
      </c>
      <c r="P463">
        <f>buff!AP398</f>
        <v>0</v>
      </c>
      <c r="Q463">
        <f>buff!AQ398</f>
        <v>0</v>
      </c>
      <c r="R463">
        <f>buff!AR398</f>
        <v>999</v>
      </c>
      <c r="S463">
        <f>buff!AS398</f>
        <v>0</v>
      </c>
      <c r="T463">
        <f>buff!AT398</f>
        <v>0</v>
      </c>
      <c r="U463" t="str">
        <f>buff!AZ398</f>
        <v/>
      </c>
    </row>
    <row r="464" spans="1:21" x14ac:dyDescent="0.15">
      <c r="A464">
        <f>buff!Q399</f>
        <v>20327</v>
      </c>
      <c r="B464" t="str">
        <f>buff!R399</f>
        <v>被动祝福中lv7</v>
      </c>
      <c r="C464" t="str">
        <f>buff!S399</f>
        <v>被动祝福中lv7</v>
      </c>
      <c r="D464">
        <f>VLOOKUP(buff!T399,对应表!V:W,2,FALSE)</f>
        <v>1</v>
      </c>
      <c r="E464">
        <f>buff!U399</f>
        <v>0</v>
      </c>
      <c r="F464">
        <f>buff!V399</f>
        <v>0</v>
      </c>
      <c r="G464">
        <f>buff!W399</f>
        <v>0</v>
      </c>
      <c r="H464">
        <f>buff!X399</f>
        <v>0</v>
      </c>
      <c r="I464" t="str">
        <f>buff!AI399</f>
        <v/>
      </c>
      <c r="J464">
        <f>buff!AJ399</f>
        <v>0</v>
      </c>
      <c r="K464">
        <f>buff!AK399</f>
        <v>0</v>
      </c>
      <c r="L464">
        <f>buff!AL399</f>
        <v>0</v>
      </c>
      <c r="M464">
        <f>buff!AM399</f>
        <v>0</v>
      </c>
      <c r="N464">
        <f>buff!AN399</f>
        <v>0</v>
      </c>
      <c r="O464">
        <f>buff!AO399</f>
        <v>0</v>
      </c>
      <c r="P464">
        <f>buff!AP399</f>
        <v>0</v>
      </c>
      <c r="Q464">
        <f>buff!AQ399</f>
        <v>0</v>
      </c>
      <c r="R464">
        <f>buff!AR399</f>
        <v>999</v>
      </c>
      <c r="S464">
        <f>buff!AS399</f>
        <v>0</v>
      </c>
      <c r="T464">
        <f>buff!AT399</f>
        <v>0</v>
      </c>
      <c r="U464" t="str">
        <f>buff!AZ399</f>
        <v/>
      </c>
    </row>
    <row r="465" spans="1:21" x14ac:dyDescent="0.15">
      <c r="A465">
        <f>buff!Q400</f>
        <v>20328</v>
      </c>
      <c r="B465" t="str">
        <f>buff!R400</f>
        <v>被动祝福中lv8</v>
      </c>
      <c r="C465" t="str">
        <f>buff!S400</f>
        <v>被动祝福中lv8</v>
      </c>
      <c r="D465">
        <f>VLOOKUP(buff!T400,对应表!V:W,2,FALSE)</f>
        <v>1</v>
      </c>
      <c r="E465">
        <f>buff!U400</f>
        <v>0</v>
      </c>
      <c r="F465">
        <f>buff!V400</f>
        <v>0</v>
      </c>
      <c r="G465">
        <f>buff!W400</f>
        <v>0</v>
      </c>
      <c r="H465">
        <f>buff!X400</f>
        <v>0</v>
      </c>
      <c r="I465" t="str">
        <f>buff!AI400</f>
        <v/>
      </c>
      <c r="J465">
        <f>buff!AJ400</f>
        <v>0</v>
      </c>
      <c r="K465">
        <f>buff!AK400</f>
        <v>0</v>
      </c>
      <c r="L465">
        <f>buff!AL400</f>
        <v>0</v>
      </c>
      <c r="M465">
        <f>buff!AM400</f>
        <v>0</v>
      </c>
      <c r="N465">
        <f>buff!AN400</f>
        <v>0</v>
      </c>
      <c r="O465">
        <f>buff!AO400</f>
        <v>0</v>
      </c>
      <c r="P465">
        <f>buff!AP400</f>
        <v>0</v>
      </c>
      <c r="Q465">
        <f>buff!AQ400</f>
        <v>0</v>
      </c>
      <c r="R465">
        <f>buff!AR400</f>
        <v>999</v>
      </c>
      <c r="S465">
        <f>buff!AS400</f>
        <v>0</v>
      </c>
      <c r="T465">
        <f>buff!AT400</f>
        <v>0</v>
      </c>
      <c r="U465" t="str">
        <f>buff!AZ400</f>
        <v/>
      </c>
    </row>
    <row r="466" spans="1:21" x14ac:dyDescent="0.15">
      <c r="A466">
        <f>buff!Q401</f>
        <v>20329</v>
      </c>
      <c r="B466" t="str">
        <f>buff!R401</f>
        <v>被动祝福中lv9</v>
      </c>
      <c r="C466" t="str">
        <f>buff!S401</f>
        <v>被动祝福中lv9</v>
      </c>
      <c r="D466">
        <f>VLOOKUP(buff!T401,对应表!V:W,2,FALSE)</f>
        <v>1</v>
      </c>
      <c r="E466">
        <f>buff!U401</f>
        <v>0</v>
      </c>
      <c r="F466">
        <f>buff!V401</f>
        <v>0</v>
      </c>
      <c r="G466">
        <f>buff!W401</f>
        <v>0</v>
      </c>
      <c r="H466">
        <f>buff!X401</f>
        <v>0</v>
      </c>
      <c r="I466" t="str">
        <f>buff!AI401</f>
        <v/>
      </c>
      <c r="J466">
        <f>buff!AJ401</f>
        <v>0</v>
      </c>
      <c r="K466">
        <f>buff!AK401</f>
        <v>0</v>
      </c>
      <c r="L466">
        <f>buff!AL401</f>
        <v>0</v>
      </c>
      <c r="M466">
        <f>buff!AM401</f>
        <v>0</v>
      </c>
      <c r="N466">
        <f>buff!AN401</f>
        <v>0</v>
      </c>
      <c r="O466">
        <f>buff!AO401</f>
        <v>0</v>
      </c>
      <c r="P466">
        <f>buff!AP401</f>
        <v>0</v>
      </c>
      <c r="Q466">
        <f>buff!AQ401</f>
        <v>0</v>
      </c>
      <c r="R466">
        <f>buff!AR401</f>
        <v>999</v>
      </c>
      <c r="S466">
        <f>buff!AS401</f>
        <v>0</v>
      </c>
      <c r="T466">
        <f>buff!AT401</f>
        <v>0</v>
      </c>
      <c r="U466" t="str">
        <f>buff!AZ401</f>
        <v/>
      </c>
    </row>
    <row r="467" spans="1:21" x14ac:dyDescent="0.15">
      <c r="A467">
        <f>buff!Q402</f>
        <v>20330</v>
      </c>
      <c r="B467" t="str">
        <f>buff!R402</f>
        <v>被动祝福中lv10</v>
      </c>
      <c r="C467" t="str">
        <f>buff!S402</f>
        <v>被动祝福中lv10</v>
      </c>
      <c r="D467">
        <f>VLOOKUP(buff!T402,对应表!V:W,2,FALSE)</f>
        <v>1</v>
      </c>
      <c r="E467">
        <f>buff!U402</f>
        <v>0</v>
      </c>
      <c r="F467">
        <f>buff!V402</f>
        <v>0</v>
      </c>
      <c r="G467">
        <f>buff!W402</f>
        <v>0</v>
      </c>
      <c r="H467">
        <f>buff!X402</f>
        <v>0</v>
      </c>
      <c r="I467" t="str">
        <f>buff!AI402</f>
        <v/>
      </c>
      <c r="J467">
        <f>buff!AJ402</f>
        <v>0</v>
      </c>
      <c r="K467">
        <f>buff!AK402</f>
        <v>0</v>
      </c>
      <c r="L467">
        <f>buff!AL402</f>
        <v>0</v>
      </c>
      <c r="M467">
        <f>buff!AM402</f>
        <v>0</v>
      </c>
      <c r="N467">
        <f>buff!AN402</f>
        <v>0</v>
      </c>
      <c r="O467">
        <f>buff!AO402</f>
        <v>0</v>
      </c>
      <c r="P467">
        <f>buff!AP402</f>
        <v>0</v>
      </c>
      <c r="Q467">
        <f>buff!AQ402</f>
        <v>0</v>
      </c>
      <c r="R467">
        <f>buff!AR402</f>
        <v>999</v>
      </c>
      <c r="S467">
        <f>buff!AS402</f>
        <v>0</v>
      </c>
      <c r="T467">
        <f>buff!AT402</f>
        <v>0</v>
      </c>
      <c r="U467" t="str">
        <f>buff!AZ402</f>
        <v/>
      </c>
    </row>
    <row r="468" spans="1:21" x14ac:dyDescent="0.15">
      <c r="A468">
        <f>buff!Q403</f>
        <v>20331</v>
      </c>
      <c r="B468" t="str">
        <f>buff!R403</f>
        <v>被动祝福中lv11</v>
      </c>
      <c r="C468" t="str">
        <f>buff!S403</f>
        <v>被动祝福中lv11</v>
      </c>
      <c r="D468">
        <f>VLOOKUP(buff!T403,对应表!V:W,2,FALSE)</f>
        <v>1</v>
      </c>
      <c r="E468">
        <f>buff!U403</f>
        <v>0</v>
      </c>
      <c r="F468">
        <f>buff!V403</f>
        <v>0</v>
      </c>
      <c r="G468">
        <f>buff!W403</f>
        <v>0</v>
      </c>
      <c r="H468">
        <f>buff!X403</f>
        <v>0</v>
      </c>
      <c r="I468" t="str">
        <f>buff!AI403</f>
        <v/>
      </c>
      <c r="J468">
        <f>buff!AJ403</f>
        <v>0</v>
      </c>
      <c r="K468">
        <f>buff!AK403</f>
        <v>0</v>
      </c>
      <c r="L468">
        <f>buff!AL403</f>
        <v>0</v>
      </c>
      <c r="M468">
        <f>buff!AM403</f>
        <v>0</v>
      </c>
      <c r="N468">
        <f>buff!AN403</f>
        <v>0</v>
      </c>
      <c r="O468">
        <f>buff!AO403</f>
        <v>0</v>
      </c>
      <c r="P468">
        <f>buff!AP403</f>
        <v>0</v>
      </c>
      <c r="Q468">
        <f>buff!AQ403</f>
        <v>0</v>
      </c>
      <c r="R468">
        <f>buff!AR403</f>
        <v>999</v>
      </c>
      <c r="S468">
        <f>buff!AS403</f>
        <v>0</v>
      </c>
      <c r="T468">
        <f>buff!AT403</f>
        <v>0</v>
      </c>
      <c r="U468" t="str">
        <f>buff!AZ403</f>
        <v/>
      </c>
    </row>
    <row r="469" spans="1:21" x14ac:dyDescent="0.15">
      <c r="A469">
        <f>buff!Q404</f>
        <v>20332</v>
      </c>
      <c r="B469" t="str">
        <f>buff!R404</f>
        <v>被动祝福中lv12</v>
      </c>
      <c r="C469" t="str">
        <f>buff!S404</f>
        <v>被动祝福中lv12</v>
      </c>
      <c r="D469">
        <f>VLOOKUP(buff!T404,对应表!V:W,2,FALSE)</f>
        <v>1</v>
      </c>
      <c r="E469">
        <f>buff!U404</f>
        <v>0</v>
      </c>
      <c r="F469">
        <f>buff!V404</f>
        <v>0</v>
      </c>
      <c r="G469">
        <f>buff!W404</f>
        <v>0</v>
      </c>
      <c r="H469">
        <f>buff!X404</f>
        <v>0</v>
      </c>
      <c r="I469" t="str">
        <f>buff!AI404</f>
        <v/>
      </c>
      <c r="J469">
        <f>buff!AJ404</f>
        <v>0</v>
      </c>
      <c r="K469">
        <f>buff!AK404</f>
        <v>0</v>
      </c>
      <c r="L469">
        <f>buff!AL404</f>
        <v>0</v>
      </c>
      <c r="M469">
        <f>buff!AM404</f>
        <v>0</v>
      </c>
      <c r="N469">
        <f>buff!AN404</f>
        <v>0</v>
      </c>
      <c r="O469">
        <f>buff!AO404</f>
        <v>0</v>
      </c>
      <c r="P469">
        <f>buff!AP404</f>
        <v>0</v>
      </c>
      <c r="Q469">
        <f>buff!AQ404</f>
        <v>0</v>
      </c>
      <c r="R469">
        <f>buff!AR404</f>
        <v>999</v>
      </c>
      <c r="S469">
        <f>buff!AS404</f>
        <v>0</v>
      </c>
      <c r="T469">
        <f>buff!AT404</f>
        <v>0</v>
      </c>
      <c r="U469" t="str">
        <f>buff!AZ404</f>
        <v/>
      </c>
    </row>
    <row r="470" spans="1:21" x14ac:dyDescent="0.15">
      <c r="A470">
        <f>buff!Q405</f>
        <v>20333</v>
      </c>
      <c r="B470" t="str">
        <f>buff!R405</f>
        <v>被动祝福中lv13</v>
      </c>
      <c r="C470" t="str">
        <f>buff!S405</f>
        <v>被动祝福中lv13</v>
      </c>
      <c r="D470">
        <f>VLOOKUP(buff!T405,对应表!V:W,2,FALSE)</f>
        <v>1</v>
      </c>
      <c r="E470">
        <f>buff!U405</f>
        <v>0</v>
      </c>
      <c r="F470">
        <f>buff!V405</f>
        <v>0</v>
      </c>
      <c r="G470">
        <f>buff!W405</f>
        <v>0</v>
      </c>
      <c r="H470">
        <f>buff!X405</f>
        <v>0</v>
      </c>
      <c r="I470" t="str">
        <f>buff!AI405</f>
        <v/>
      </c>
      <c r="J470">
        <f>buff!AJ405</f>
        <v>0</v>
      </c>
      <c r="K470">
        <f>buff!AK405</f>
        <v>0</v>
      </c>
      <c r="L470">
        <f>buff!AL405</f>
        <v>0</v>
      </c>
      <c r="M470">
        <f>buff!AM405</f>
        <v>0</v>
      </c>
      <c r="N470">
        <f>buff!AN405</f>
        <v>0</v>
      </c>
      <c r="O470">
        <f>buff!AO405</f>
        <v>0</v>
      </c>
      <c r="P470">
        <f>buff!AP405</f>
        <v>0</v>
      </c>
      <c r="Q470">
        <f>buff!AQ405</f>
        <v>0</v>
      </c>
      <c r="R470">
        <f>buff!AR405</f>
        <v>999</v>
      </c>
      <c r="S470">
        <f>buff!AS405</f>
        <v>0</v>
      </c>
      <c r="T470">
        <f>buff!AT405</f>
        <v>0</v>
      </c>
      <c r="U470" t="str">
        <f>buff!AZ405</f>
        <v/>
      </c>
    </row>
    <row r="471" spans="1:21" x14ac:dyDescent="0.15">
      <c r="A471">
        <f>buff!Q406</f>
        <v>20334</v>
      </c>
      <c r="B471" t="str">
        <f>buff!R406</f>
        <v>被动祝福中lv14</v>
      </c>
      <c r="C471" t="str">
        <f>buff!S406</f>
        <v>被动祝福中lv14</v>
      </c>
      <c r="D471">
        <f>VLOOKUP(buff!T406,对应表!V:W,2,FALSE)</f>
        <v>1</v>
      </c>
      <c r="E471">
        <f>buff!U406</f>
        <v>0</v>
      </c>
      <c r="F471">
        <f>buff!V406</f>
        <v>0</v>
      </c>
      <c r="G471">
        <f>buff!W406</f>
        <v>0</v>
      </c>
      <c r="H471">
        <f>buff!X406</f>
        <v>0</v>
      </c>
      <c r="I471" t="str">
        <f>buff!AI406</f>
        <v/>
      </c>
      <c r="J471">
        <f>buff!AJ406</f>
        <v>0</v>
      </c>
      <c r="K471">
        <f>buff!AK406</f>
        <v>0</v>
      </c>
      <c r="L471">
        <f>buff!AL406</f>
        <v>0</v>
      </c>
      <c r="M471">
        <f>buff!AM406</f>
        <v>0</v>
      </c>
      <c r="N471">
        <f>buff!AN406</f>
        <v>0</v>
      </c>
      <c r="O471">
        <f>buff!AO406</f>
        <v>0</v>
      </c>
      <c r="P471">
        <f>buff!AP406</f>
        <v>0</v>
      </c>
      <c r="Q471">
        <f>buff!AQ406</f>
        <v>0</v>
      </c>
      <c r="R471">
        <f>buff!AR406</f>
        <v>999</v>
      </c>
      <c r="S471">
        <f>buff!AS406</f>
        <v>0</v>
      </c>
      <c r="T471">
        <f>buff!AT406</f>
        <v>0</v>
      </c>
      <c r="U471" t="str">
        <f>buff!AZ406</f>
        <v/>
      </c>
    </row>
    <row r="472" spans="1:21" x14ac:dyDescent="0.15">
      <c r="A472">
        <f>buff!Q407</f>
        <v>20335</v>
      </c>
      <c r="B472" t="str">
        <f>buff!R407</f>
        <v>被动祝福中lv15</v>
      </c>
      <c r="C472" t="str">
        <f>buff!S407</f>
        <v>被动祝福中lv15</v>
      </c>
      <c r="D472">
        <f>VLOOKUP(buff!T407,对应表!V:W,2,FALSE)</f>
        <v>1</v>
      </c>
      <c r="E472">
        <f>buff!U407</f>
        <v>0</v>
      </c>
      <c r="F472">
        <f>buff!V407</f>
        <v>0</v>
      </c>
      <c r="G472">
        <f>buff!W407</f>
        <v>0</v>
      </c>
      <c r="H472">
        <f>buff!X407</f>
        <v>0</v>
      </c>
      <c r="I472" t="str">
        <f>buff!AI407</f>
        <v/>
      </c>
      <c r="J472">
        <f>buff!AJ407</f>
        <v>0</v>
      </c>
      <c r="K472">
        <f>buff!AK407</f>
        <v>0</v>
      </c>
      <c r="L472">
        <f>buff!AL407</f>
        <v>0</v>
      </c>
      <c r="M472">
        <f>buff!AM407</f>
        <v>0</v>
      </c>
      <c r="N472">
        <f>buff!AN407</f>
        <v>0</v>
      </c>
      <c r="O472">
        <f>buff!AO407</f>
        <v>0</v>
      </c>
      <c r="P472">
        <f>buff!AP407</f>
        <v>0</v>
      </c>
      <c r="Q472">
        <f>buff!AQ407</f>
        <v>0</v>
      </c>
      <c r="R472">
        <f>buff!AR407</f>
        <v>999</v>
      </c>
      <c r="S472">
        <f>buff!AS407</f>
        <v>0</v>
      </c>
      <c r="T472">
        <f>buff!AT407</f>
        <v>0</v>
      </c>
      <c r="U472" t="str">
        <f>buff!AZ407</f>
        <v/>
      </c>
    </row>
    <row r="473" spans="1:21" x14ac:dyDescent="0.15">
      <c r="A473">
        <f>buff!Q408</f>
        <v>20336</v>
      </c>
      <c r="B473" t="str">
        <f>buff!R408</f>
        <v>被动祝福中lv16</v>
      </c>
      <c r="C473" t="str">
        <f>buff!S408</f>
        <v>被动祝福中lv16</v>
      </c>
      <c r="D473">
        <f>VLOOKUP(buff!T408,对应表!V:W,2,FALSE)</f>
        <v>1</v>
      </c>
      <c r="E473">
        <f>buff!U408</f>
        <v>0</v>
      </c>
      <c r="F473">
        <f>buff!V408</f>
        <v>0</v>
      </c>
      <c r="G473">
        <f>buff!W408</f>
        <v>0</v>
      </c>
      <c r="H473">
        <f>buff!X408</f>
        <v>0</v>
      </c>
      <c r="I473" t="str">
        <f>buff!AI408</f>
        <v/>
      </c>
      <c r="J473">
        <f>buff!AJ408</f>
        <v>0</v>
      </c>
      <c r="K473">
        <f>buff!AK408</f>
        <v>0</v>
      </c>
      <c r="L473">
        <f>buff!AL408</f>
        <v>0</v>
      </c>
      <c r="M473">
        <f>buff!AM408</f>
        <v>0</v>
      </c>
      <c r="N473">
        <f>buff!AN408</f>
        <v>0</v>
      </c>
      <c r="O473">
        <f>buff!AO408</f>
        <v>0</v>
      </c>
      <c r="P473">
        <f>buff!AP408</f>
        <v>0</v>
      </c>
      <c r="Q473">
        <f>buff!AQ408</f>
        <v>0</v>
      </c>
      <c r="R473">
        <f>buff!AR408</f>
        <v>999</v>
      </c>
      <c r="S473">
        <f>buff!AS408</f>
        <v>0</v>
      </c>
      <c r="T473">
        <f>buff!AT408</f>
        <v>0</v>
      </c>
      <c r="U473" t="str">
        <f>buff!AZ408</f>
        <v/>
      </c>
    </row>
    <row r="474" spans="1:21" x14ac:dyDescent="0.15">
      <c r="A474">
        <f>buff!Q409</f>
        <v>20337</v>
      </c>
      <c r="B474" t="str">
        <f>buff!R409</f>
        <v>被动祝福中lv17</v>
      </c>
      <c r="C474" t="str">
        <f>buff!S409</f>
        <v>被动祝福中lv17</v>
      </c>
      <c r="D474">
        <f>VLOOKUP(buff!T409,对应表!V:W,2,FALSE)</f>
        <v>1</v>
      </c>
      <c r="E474">
        <f>buff!U409</f>
        <v>0</v>
      </c>
      <c r="F474">
        <f>buff!V409</f>
        <v>0</v>
      </c>
      <c r="G474">
        <f>buff!W409</f>
        <v>0</v>
      </c>
      <c r="H474">
        <f>buff!X409</f>
        <v>0</v>
      </c>
      <c r="I474" t="str">
        <f>buff!AI409</f>
        <v/>
      </c>
      <c r="J474">
        <f>buff!AJ409</f>
        <v>0</v>
      </c>
      <c r="K474">
        <f>buff!AK409</f>
        <v>0</v>
      </c>
      <c r="L474">
        <f>buff!AL409</f>
        <v>0</v>
      </c>
      <c r="M474">
        <f>buff!AM409</f>
        <v>0</v>
      </c>
      <c r="N474">
        <f>buff!AN409</f>
        <v>0</v>
      </c>
      <c r="O474">
        <f>buff!AO409</f>
        <v>0</v>
      </c>
      <c r="P474">
        <f>buff!AP409</f>
        <v>0</v>
      </c>
      <c r="Q474">
        <f>buff!AQ409</f>
        <v>0</v>
      </c>
      <c r="R474">
        <f>buff!AR409</f>
        <v>999</v>
      </c>
      <c r="S474">
        <f>buff!AS409</f>
        <v>0</v>
      </c>
      <c r="T474">
        <f>buff!AT409</f>
        <v>0</v>
      </c>
      <c r="U474" t="str">
        <f>buff!AZ409</f>
        <v/>
      </c>
    </row>
    <row r="475" spans="1:21" x14ac:dyDescent="0.15">
      <c r="A475">
        <f>buff!Q410</f>
        <v>20338</v>
      </c>
      <c r="B475" t="str">
        <f>buff!R410</f>
        <v>被动祝福中lv18</v>
      </c>
      <c r="C475" t="str">
        <f>buff!S410</f>
        <v>被动祝福中lv18</v>
      </c>
      <c r="D475">
        <f>VLOOKUP(buff!T410,对应表!V:W,2,FALSE)</f>
        <v>1</v>
      </c>
      <c r="E475">
        <f>buff!U410</f>
        <v>0</v>
      </c>
      <c r="F475">
        <f>buff!V410</f>
        <v>0</v>
      </c>
      <c r="G475">
        <f>buff!W410</f>
        <v>0</v>
      </c>
      <c r="H475">
        <f>buff!X410</f>
        <v>0</v>
      </c>
      <c r="I475" t="str">
        <f>buff!AI410</f>
        <v/>
      </c>
      <c r="J475">
        <f>buff!AJ410</f>
        <v>0</v>
      </c>
      <c r="K475">
        <f>buff!AK410</f>
        <v>0</v>
      </c>
      <c r="L475">
        <f>buff!AL410</f>
        <v>0</v>
      </c>
      <c r="M475">
        <f>buff!AM410</f>
        <v>0</v>
      </c>
      <c r="N475">
        <f>buff!AN410</f>
        <v>0</v>
      </c>
      <c r="O475">
        <f>buff!AO410</f>
        <v>0</v>
      </c>
      <c r="P475">
        <f>buff!AP410</f>
        <v>0</v>
      </c>
      <c r="Q475">
        <f>buff!AQ410</f>
        <v>0</v>
      </c>
      <c r="R475">
        <f>buff!AR410</f>
        <v>999</v>
      </c>
      <c r="S475">
        <f>buff!AS410</f>
        <v>0</v>
      </c>
      <c r="T475">
        <f>buff!AT410</f>
        <v>0</v>
      </c>
      <c r="U475" t="str">
        <f>buff!AZ410</f>
        <v/>
      </c>
    </row>
    <row r="476" spans="1:21" x14ac:dyDescent="0.15">
      <c r="A476">
        <f>buff!Q411</f>
        <v>20339</v>
      </c>
      <c r="B476" t="str">
        <f>buff!R411</f>
        <v>被动祝福中lv19</v>
      </c>
      <c r="C476" t="str">
        <f>buff!S411</f>
        <v>被动祝福中lv19</v>
      </c>
      <c r="D476">
        <f>VLOOKUP(buff!T411,对应表!V:W,2,FALSE)</f>
        <v>1</v>
      </c>
      <c r="E476">
        <f>buff!U411</f>
        <v>0</v>
      </c>
      <c r="F476">
        <f>buff!V411</f>
        <v>0</v>
      </c>
      <c r="G476">
        <f>buff!W411</f>
        <v>0</v>
      </c>
      <c r="H476">
        <f>buff!X411</f>
        <v>0</v>
      </c>
      <c r="I476" t="str">
        <f>buff!AI411</f>
        <v/>
      </c>
      <c r="J476">
        <f>buff!AJ411</f>
        <v>0</v>
      </c>
      <c r="K476">
        <f>buff!AK411</f>
        <v>0</v>
      </c>
      <c r="L476">
        <f>buff!AL411</f>
        <v>0</v>
      </c>
      <c r="M476">
        <f>buff!AM411</f>
        <v>0</v>
      </c>
      <c r="N476">
        <f>buff!AN411</f>
        <v>0</v>
      </c>
      <c r="O476">
        <f>buff!AO411</f>
        <v>0</v>
      </c>
      <c r="P476">
        <f>buff!AP411</f>
        <v>0</v>
      </c>
      <c r="Q476">
        <f>buff!AQ411</f>
        <v>0</v>
      </c>
      <c r="R476">
        <f>buff!AR411</f>
        <v>999</v>
      </c>
      <c r="S476">
        <f>buff!AS411</f>
        <v>0</v>
      </c>
      <c r="T476">
        <f>buff!AT411</f>
        <v>0</v>
      </c>
      <c r="U476" t="str">
        <f>buff!AZ411</f>
        <v/>
      </c>
    </row>
    <row r="477" spans="1:21" x14ac:dyDescent="0.15">
      <c r="A477">
        <f>buff!Q412</f>
        <v>20340</v>
      </c>
      <c r="B477" t="str">
        <f>buff!R412</f>
        <v>被动祝福中lv20</v>
      </c>
      <c r="C477" t="str">
        <f>buff!S412</f>
        <v>被动祝福中lv20</v>
      </c>
      <c r="D477">
        <f>VLOOKUP(buff!T412,对应表!V:W,2,FALSE)</f>
        <v>1</v>
      </c>
      <c r="E477">
        <f>buff!U412</f>
        <v>0</v>
      </c>
      <c r="F477">
        <f>buff!V412</f>
        <v>0</v>
      </c>
      <c r="G477">
        <f>buff!W412</f>
        <v>0</v>
      </c>
      <c r="H477">
        <f>buff!X412</f>
        <v>0</v>
      </c>
      <c r="I477" t="str">
        <f>buff!AI412</f>
        <v/>
      </c>
      <c r="J477">
        <f>buff!AJ412</f>
        <v>0</v>
      </c>
      <c r="K477">
        <f>buff!AK412</f>
        <v>0</v>
      </c>
      <c r="L477">
        <f>buff!AL412</f>
        <v>0</v>
      </c>
      <c r="M477">
        <f>buff!AM412</f>
        <v>0</v>
      </c>
      <c r="N477">
        <f>buff!AN412</f>
        <v>0</v>
      </c>
      <c r="O477">
        <f>buff!AO412</f>
        <v>0</v>
      </c>
      <c r="P477">
        <f>buff!AP412</f>
        <v>0</v>
      </c>
      <c r="Q477">
        <f>buff!AQ412</f>
        <v>0</v>
      </c>
      <c r="R477">
        <f>buff!AR412</f>
        <v>999</v>
      </c>
      <c r="S477">
        <f>buff!AS412</f>
        <v>0</v>
      </c>
      <c r="T477">
        <f>buff!AT412</f>
        <v>0</v>
      </c>
      <c r="U477" t="str">
        <f>buff!AZ412</f>
        <v/>
      </c>
    </row>
    <row r="478" spans="1:21" x14ac:dyDescent="0.15">
      <c r="A478">
        <f>buff!Q413</f>
        <v>20341</v>
      </c>
      <c r="B478" t="str">
        <f>buff!R413</f>
        <v>被动祝福大lv1</v>
      </c>
      <c r="C478" t="str">
        <f>buff!S413</f>
        <v>被动祝福大lv1</v>
      </c>
      <c r="D478">
        <f>VLOOKUP(buff!T413,对应表!V:W,2,FALSE)</f>
        <v>1</v>
      </c>
      <c r="E478">
        <f>buff!U413</f>
        <v>0</v>
      </c>
      <c r="F478">
        <f>buff!V413</f>
        <v>0</v>
      </c>
      <c r="G478">
        <f>buff!W413</f>
        <v>0</v>
      </c>
      <c r="H478">
        <f>buff!X413</f>
        <v>0</v>
      </c>
      <c r="I478" t="str">
        <f>buff!AI413</f>
        <v/>
      </c>
      <c r="J478">
        <f>buff!AJ413</f>
        <v>0</v>
      </c>
      <c r="K478">
        <f>buff!AK413</f>
        <v>0</v>
      </c>
      <c r="L478">
        <f>buff!AL413</f>
        <v>0</v>
      </c>
      <c r="M478">
        <f>buff!AM413</f>
        <v>0</v>
      </c>
      <c r="N478">
        <f>buff!AN413</f>
        <v>0</v>
      </c>
      <c r="O478">
        <f>buff!AO413</f>
        <v>0</v>
      </c>
      <c r="P478">
        <f>buff!AP413</f>
        <v>0</v>
      </c>
      <c r="Q478">
        <f>buff!AQ413</f>
        <v>0</v>
      </c>
      <c r="R478">
        <f>buff!AR413</f>
        <v>999</v>
      </c>
      <c r="S478">
        <f>buff!AS413</f>
        <v>0</v>
      </c>
      <c r="T478">
        <f>buff!AT413</f>
        <v>0</v>
      </c>
      <c r="U478" t="str">
        <f>buff!AZ413</f>
        <v/>
      </c>
    </row>
    <row r="479" spans="1:21" x14ac:dyDescent="0.15">
      <c r="A479">
        <f>buff!Q414</f>
        <v>20342</v>
      </c>
      <c r="B479" t="str">
        <f>buff!R414</f>
        <v>被动祝福大lv2</v>
      </c>
      <c r="C479" t="str">
        <f>buff!S414</f>
        <v>被动祝福大lv2</v>
      </c>
      <c r="D479">
        <f>VLOOKUP(buff!T414,对应表!V:W,2,FALSE)</f>
        <v>1</v>
      </c>
      <c r="E479">
        <f>buff!U414</f>
        <v>0</v>
      </c>
      <c r="F479">
        <f>buff!V414</f>
        <v>0</v>
      </c>
      <c r="G479">
        <f>buff!W414</f>
        <v>0</v>
      </c>
      <c r="H479">
        <f>buff!X414</f>
        <v>0</v>
      </c>
      <c r="I479" t="str">
        <f>buff!AI414</f>
        <v/>
      </c>
      <c r="J479">
        <f>buff!AJ414</f>
        <v>0</v>
      </c>
      <c r="K479">
        <f>buff!AK414</f>
        <v>0</v>
      </c>
      <c r="L479">
        <f>buff!AL414</f>
        <v>0</v>
      </c>
      <c r="M479">
        <f>buff!AM414</f>
        <v>0</v>
      </c>
      <c r="N479">
        <f>buff!AN414</f>
        <v>0</v>
      </c>
      <c r="O479">
        <f>buff!AO414</f>
        <v>0</v>
      </c>
      <c r="P479">
        <f>buff!AP414</f>
        <v>0</v>
      </c>
      <c r="Q479">
        <f>buff!AQ414</f>
        <v>0</v>
      </c>
      <c r="R479">
        <f>buff!AR414</f>
        <v>999</v>
      </c>
      <c r="S479">
        <f>buff!AS414</f>
        <v>0</v>
      </c>
      <c r="T479">
        <f>buff!AT414</f>
        <v>0</v>
      </c>
      <c r="U479" t="str">
        <f>buff!AZ414</f>
        <v/>
      </c>
    </row>
    <row r="480" spans="1:21" x14ac:dyDescent="0.15">
      <c r="A480">
        <f>buff!Q415</f>
        <v>20343</v>
      </c>
      <c r="B480" t="str">
        <f>buff!R415</f>
        <v>被动祝福大lv3</v>
      </c>
      <c r="C480" t="str">
        <f>buff!S415</f>
        <v>被动祝福大lv3</v>
      </c>
      <c r="D480">
        <f>VLOOKUP(buff!T415,对应表!V:W,2,FALSE)</f>
        <v>1</v>
      </c>
      <c r="E480">
        <f>buff!U415</f>
        <v>0</v>
      </c>
      <c r="F480">
        <f>buff!V415</f>
        <v>0</v>
      </c>
      <c r="G480">
        <f>buff!W415</f>
        <v>0</v>
      </c>
      <c r="H480">
        <f>buff!X415</f>
        <v>0</v>
      </c>
      <c r="I480" t="str">
        <f>buff!AI415</f>
        <v/>
      </c>
      <c r="J480">
        <f>buff!AJ415</f>
        <v>0</v>
      </c>
      <c r="K480">
        <f>buff!AK415</f>
        <v>0</v>
      </c>
      <c r="L480">
        <f>buff!AL415</f>
        <v>0</v>
      </c>
      <c r="M480">
        <f>buff!AM415</f>
        <v>0</v>
      </c>
      <c r="N480">
        <f>buff!AN415</f>
        <v>0</v>
      </c>
      <c r="O480">
        <f>buff!AO415</f>
        <v>0</v>
      </c>
      <c r="P480">
        <f>buff!AP415</f>
        <v>0</v>
      </c>
      <c r="Q480">
        <f>buff!AQ415</f>
        <v>0</v>
      </c>
      <c r="R480">
        <f>buff!AR415</f>
        <v>999</v>
      </c>
      <c r="S480">
        <f>buff!AS415</f>
        <v>0</v>
      </c>
      <c r="T480">
        <f>buff!AT415</f>
        <v>0</v>
      </c>
      <c r="U480" t="str">
        <f>buff!AZ415</f>
        <v/>
      </c>
    </row>
    <row r="481" spans="1:21" x14ac:dyDescent="0.15">
      <c r="A481">
        <f>buff!Q416</f>
        <v>20344</v>
      </c>
      <c r="B481" t="str">
        <f>buff!R416</f>
        <v>被动祝福大lv4</v>
      </c>
      <c r="C481" t="str">
        <f>buff!S416</f>
        <v>被动祝福大lv4</v>
      </c>
      <c r="D481">
        <f>VLOOKUP(buff!T416,对应表!V:W,2,FALSE)</f>
        <v>1</v>
      </c>
      <c r="E481">
        <f>buff!U416</f>
        <v>0</v>
      </c>
      <c r="F481">
        <f>buff!V416</f>
        <v>0</v>
      </c>
      <c r="G481">
        <f>buff!W416</f>
        <v>0</v>
      </c>
      <c r="H481">
        <f>buff!X416</f>
        <v>0</v>
      </c>
      <c r="I481" t="str">
        <f>buff!AI416</f>
        <v/>
      </c>
      <c r="J481">
        <f>buff!AJ416</f>
        <v>0</v>
      </c>
      <c r="K481">
        <f>buff!AK416</f>
        <v>0</v>
      </c>
      <c r="L481">
        <f>buff!AL416</f>
        <v>0</v>
      </c>
      <c r="M481">
        <f>buff!AM416</f>
        <v>0</v>
      </c>
      <c r="N481">
        <f>buff!AN416</f>
        <v>0</v>
      </c>
      <c r="O481">
        <f>buff!AO416</f>
        <v>0</v>
      </c>
      <c r="P481">
        <f>buff!AP416</f>
        <v>0</v>
      </c>
      <c r="Q481">
        <f>buff!AQ416</f>
        <v>0</v>
      </c>
      <c r="R481">
        <f>buff!AR416</f>
        <v>999</v>
      </c>
      <c r="S481">
        <f>buff!AS416</f>
        <v>0</v>
      </c>
      <c r="T481">
        <f>buff!AT416</f>
        <v>0</v>
      </c>
      <c r="U481" t="str">
        <f>buff!AZ416</f>
        <v/>
      </c>
    </row>
    <row r="482" spans="1:21" x14ac:dyDescent="0.15">
      <c r="A482">
        <f>buff!Q417</f>
        <v>20345</v>
      </c>
      <c r="B482" t="str">
        <f>buff!R417</f>
        <v>被动祝福大lv5</v>
      </c>
      <c r="C482" t="str">
        <f>buff!S417</f>
        <v>被动祝福大lv5</v>
      </c>
      <c r="D482">
        <f>VLOOKUP(buff!T417,对应表!V:W,2,FALSE)</f>
        <v>1</v>
      </c>
      <c r="E482">
        <f>buff!U417</f>
        <v>0</v>
      </c>
      <c r="F482">
        <f>buff!V417</f>
        <v>0</v>
      </c>
      <c r="G482">
        <f>buff!W417</f>
        <v>0</v>
      </c>
      <c r="H482">
        <f>buff!X417</f>
        <v>0</v>
      </c>
      <c r="I482" t="str">
        <f>buff!AI417</f>
        <v/>
      </c>
      <c r="J482">
        <f>buff!AJ417</f>
        <v>0</v>
      </c>
      <c r="K482">
        <f>buff!AK417</f>
        <v>0</v>
      </c>
      <c r="L482">
        <f>buff!AL417</f>
        <v>0</v>
      </c>
      <c r="M482">
        <f>buff!AM417</f>
        <v>0</v>
      </c>
      <c r="N482">
        <f>buff!AN417</f>
        <v>0</v>
      </c>
      <c r="O482">
        <f>buff!AO417</f>
        <v>0</v>
      </c>
      <c r="P482">
        <f>buff!AP417</f>
        <v>0</v>
      </c>
      <c r="Q482">
        <f>buff!AQ417</f>
        <v>0</v>
      </c>
      <c r="R482">
        <f>buff!AR417</f>
        <v>999</v>
      </c>
      <c r="S482">
        <f>buff!AS417</f>
        <v>0</v>
      </c>
      <c r="T482">
        <f>buff!AT417</f>
        <v>0</v>
      </c>
      <c r="U482" t="str">
        <f>buff!AZ417</f>
        <v/>
      </c>
    </row>
    <row r="483" spans="1:21" x14ac:dyDescent="0.15">
      <c r="A483">
        <f>buff!Q418</f>
        <v>20346</v>
      </c>
      <c r="B483" t="str">
        <f>buff!R418</f>
        <v>被动祝福大lv6</v>
      </c>
      <c r="C483" t="str">
        <f>buff!S418</f>
        <v>被动祝福大lv6</v>
      </c>
      <c r="D483">
        <f>VLOOKUP(buff!T418,对应表!V:W,2,FALSE)</f>
        <v>1</v>
      </c>
      <c r="E483">
        <f>buff!U418</f>
        <v>0</v>
      </c>
      <c r="F483">
        <f>buff!V418</f>
        <v>0</v>
      </c>
      <c r="G483">
        <f>buff!W418</f>
        <v>0</v>
      </c>
      <c r="H483">
        <f>buff!X418</f>
        <v>0</v>
      </c>
      <c r="I483" t="str">
        <f>buff!AI418</f>
        <v/>
      </c>
      <c r="J483">
        <f>buff!AJ418</f>
        <v>0</v>
      </c>
      <c r="K483">
        <f>buff!AK418</f>
        <v>0</v>
      </c>
      <c r="L483">
        <f>buff!AL418</f>
        <v>0</v>
      </c>
      <c r="M483">
        <f>buff!AM418</f>
        <v>0</v>
      </c>
      <c r="N483">
        <f>buff!AN418</f>
        <v>0</v>
      </c>
      <c r="O483">
        <f>buff!AO418</f>
        <v>0</v>
      </c>
      <c r="P483">
        <f>buff!AP418</f>
        <v>0</v>
      </c>
      <c r="Q483">
        <f>buff!AQ418</f>
        <v>0</v>
      </c>
      <c r="R483">
        <f>buff!AR418</f>
        <v>999</v>
      </c>
      <c r="S483">
        <f>buff!AS418</f>
        <v>0</v>
      </c>
      <c r="T483">
        <f>buff!AT418</f>
        <v>0</v>
      </c>
      <c r="U483" t="str">
        <f>buff!AZ418</f>
        <v/>
      </c>
    </row>
    <row r="484" spans="1:21" x14ac:dyDescent="0.15">
      <c r="A484">
        <f>buff!Q419</f>
        <v>20347</v>
      </c>
      <c r="B484" t="str">
        <f>buff!R419</f>
        <v>被动祝福大lv7</v>
      </c>
      <c r="C484" t="str">
        <f>buff!S419</f>
        <v>被动祝福大lv7</v>
      </c>
      <c r="D484">
        <f>VLOOKUP(buff!T419,对应表!V:W,2,FALSE)</f>
        <v>1</v>
      </c>
      <c r="E484">
        <f>buff!U419</f>
        <v>0</v>
      </c>
      <c r="F484">
        <f>buff!V419</f>
        <v>0</v>
      </c>
      <c r="G484">
        <f>buff!W419</f>
        <v>0</v>
      </c>
      <c r="H484">
        <f>buff!X419</f>
        <v>0</v>
      </c>
      <c r="I484" t="str">
        <f>buff!AI419</f>
        <v/>
      </c>
      <c r="J484">
        <f>buff!AJ419</f>
        <v>0</v>
      </c>
      <c r="K484">
        <f>buff!AK419</f>
        <v>0</v>
      </c>
      <c r="L484">
        <f>buff!AL419</f>
        <v>0</v>
      </c>
      <c r="M484">
        <f>buff!AM419</f>
        <v>0</v>
      </c>
      <c r="N484">
        <f>buff!AN419</f>
        <v>0</v>
      </c>
      <c r="O484">
        <f>buff!AO419</f>
        <v>0</v>
      </c>
      <c r="P484">
        <f>buff!AP419</f>
        <v>0</v>
      </c>
      <c r="Q484">
        <f>buff!AQ419</f>
        <v>0</v>
      </c>
      <c r="R484">
        <f>buff!AR419</f>
        <v>999</v>
      </c>
      <c r="S484">
        <f>buff!AS419</f>
        <v>0</v>
      </c>
      <c r="T484">
        <f>buff!AT419</f>
        <v>0</v>
      </c>
      <c r="U484" t="str">
        <f>buff!AZ419</f>
        <v/>
      </c>
    </row>
    <row r="485" spans="1:21" x14ac:dyDescent="0.15">
      <c r="A485">
        <f>buff!Q420</f>
        <v>20348</v>
      </c>
      <c r="B485" t="str">
        <f>buff!R420</f>
        <v>被动祝福大lv8</v>
      </c>
      <c r="C485" t="str">
        <f>buff!S420</f>
        <v>被动祝福大lv8</v>
      </c>
      <c r="D485">
        <f>VLOOKUP(buff!T420,对应表!V:W,2,FALSE)</f>
        <v>1</v>
      </c>
      <c r="E485">
        <f>buff!U420</f>
        <v>0</v>
      </c>
      <c r="F485">
        <f>buff!V420</f>
        <v>0</v>
      </c>
      <c r="G485">
        <f>buff!W420</f>
        <v>0</v>
      </c>
      <c r="H485">
        <f>buff!X420</f>
        <v>0</v>
      </c>
      <c r="I485" t="str">
        <f>buff!AI420</f>
        <v/>
      </c>
      <c r="J485">
        <f>buff!AJ420</f>
        <v>0</v>
      </c>
      <c r="K485">
        <f>buff!AK420</f>
        <v>0</v>
      </c>
      <c r="L485">
        <f>buff!AL420</f>
        <v>0</v>
      </c>
      <c r="M485">
        <f>buff!AM420</f>
        <v>0</v>
      </c>
      <c r="N485">
        <f>buff!AN420</f>
        <v>0</v>
      </c>
      <c r="O485">
        <f>buff!AO420</f>
        <v>0</v>
      </c>
      <c r="P485">
        <f>buff!AP420</f>
        <v>0</v>
      </c>
      <c r="Q485">
        <f>buff!AQ420</f>
        <v>0</v>
      </c>
      <c r="R485">
        <f>buff!AR420</f>
        <v>999</v>
      </c>
      <c r="S485">
        <f>buff!AS420</f>
        <v>0</v>
      </c>
      <c r="T485">
        <f>buff!AT420</f>
        <v>0</v>
      </c>
      <c r="U485" t="str">
        <f>buff!AZ420</f>
        <v/>
      </c>
    </row>
    <row r="486" spans="1:21" x14ac:dyDescent="0.15">
      <c r="A486">
        <f>buff!Q421</f>
        <v>20349</v>
      </c>
      <c r="B486" t="str">
        <f>buff!R421</f>
        <v>被动祝福大lv9</v>
      </c>
      <c r="C486" t="str">
        <f>buff!S421</f>
        <v>被动祝福大lv9</v>
      </c>
      <c r="D486">
        <f>VLOOKUP(buff!T421,对应表!V:W,2,FALSE)</f>
        <v>1</v>
      </c>
      <c r="E486">
        <f>buff!U421</f>
        <v>0</v>
      </c>
      <c r="F486">
        <f>buff!V421</f>
        <v>0</v>
      </c>
      <c r="G486">
        <f>buff!W421</f>
        <v>0</v>
      </c>
      <c r="H486">
        <f>buff!X421</f>
        <v>0</v>
      </c>
      <c r="I486" t="str">
        <f>buff!AI421</f>
        <v/>
      </c>
      <c r="J486">
        <f>buff!AJ421</f>
        <v>0</v>
      </c>
      <c r="K486">
        <f>buff!AK421</f>
        <v>0</v>
      </c>
      <c r="L486">
        <f>buff!AL421</f>
        <v>0</v>
      </c>
      <c r="M486">
        <f>buff!AM421</f>
        <v>0</v>
      </c>
      <c r="N486">
        <f>buff!AN421</f>
        <v>0</v>
      </c>
      <c r="O486">
        <f>buff!AO421</f>
        <v>0</v>
      </c>
      <c r="P486">
        <f>buff!AP421</f>
        <v>0</v>
      </c>
      <c r="Q486">
        <f>buff!AQ421</f>
        <v>0</v>
      </c>
      <c r="R486">
        <f>buff!AR421</f>
        <v>999</v>
      </c>
      <c r="S486">
        <f>buff!AS421</f>
        <v>0</v>
      </c>
      <c r="T486">
        <f>buff!AT421</f>
        <v>0</v>
      </c>
      <c r="U486" t="str">
        <f>buff!AZ421</f>
        <v/>
      </c>
    </row>
    <row r="487" spans="1:21" x14ac:dyDescent="0.15">
      <c r="A487">
        <f>buff!Q422</f>
        <v>20350</v>
      </c>
      <c r="B487" t="str">
        <f>buff!R422</f>
        <v>被动祝福大lv10</v>
      </c>
      <c r="C487" t="str">
        <f>buff!S422</f>
        <v>被动祝福大lv10</v>
      </c>
      <c r="D487">
        <f>VLOOKUP(buff!T422,对应表!V:W,2,FALSE)</f>
        <v>1</v>
      </c>
      <c r="E487">
        <f>buff!U422</f>
        <v>0</v>
      </c>
      <c r="F487">
        <f>buff!V422</f>
        <v>0</v>
      </c>
      <c r="G487">
        <f>buff!W422</f>
        <v>0</v>
      </c>
      <c r="H487">
        <f>buff!X422</f>
        <v>0</v>
      </c>
      <c r="I487" t="str">
        <f>buff!AI422</f>
        <v/>
      </c>
      <c r="J487">
        <f>buff!AJ422</f>
        <v>0</v>
      </c>
      <c r="K487">
        <f>buff!AK422</f>
        <v>0</v>
      </c>
      <c r="L487">
        <f>buff!AL422</f>
        <v>0</v>
      </c>
      <c r="M487">
        <f>buff!AM422</f>
        <v>0</v>
      </c>
      <c r="N487">
        <f>buff!AN422</f>
        <v>0</v>
      </c>
      <c r="O487">
        <f>buff!AO422</f>
        <v>0</v>
      </c>
      <c r="P487">
        <f>buff!AP422</f>
        <v>0</v>
      </c>
      <c r="Q487">
        <f>buff!AQ422</f>
        <v>0</v>
      </c>
      <c r="R487">
        <f>buff!AR422</f>
        <v>999</v>
      </c>
      <c r="S487">
        <f>buff!AS422</f>
        <v>0</v>
      </c>
      <c r="T487">
        <f>buff!AT422</f>
        <v>0</v>
      </c>
      <c r="U487" t="str">
        <f>buff!AZ422</f>
        <v/>
      </c>
    </row>
    <row r="488" spans="1:21" x14ac:dyDescent="0.15">
      <c r="A488">
        <f>buff!Q423</f>
        <v>20351</v>
      </c>
      <c r="B488" t="str">
        <f>buff!R423</f>
        <v>被动祝福大lv11</v>
      </c>
      <c r="C488" t="str">
        <f>buff!S423</f>
        <v>被动祝福大lv11</v>
      </c>
      <c r="D488">
        <f>VLOOKUP(buff!T423,对应表!V:W,2,FALSE)</f>
        <v>1</v>
      </c>
      <c r="E488">
        <f>buff!U423</f>
        <v>0</v>
      </c>
      <c r="F488">
        <f>buff!V423</f>
        <v>0</v>
      </c>
      <c r="G488">
        <f>buff!W423</f>
        <v>0</v>
      </c>
      <c r="H488">
        <f>buff!X423</f>
        <v>0</v>
      </c>
      <c r="I488" t="str">
        <f>buff!AI423</f>
        <v/>
      </c>
      <c r="J488">
        <f>buff!AJ423</f>
        <v>0</v>
      </c>
      <c r="K488">
        <f>buff!AK423</f>
        <v>0</v>
      </c>
      <c r="L488">
        <f>buff!AL423</f>
        <v>0</v>
      </c>
      <c r="M488">
        <f>buff!AM423</f>
        <v>0</v>
      </c>
      <c r="N488">
        <f>buff!AN423</f>
        <v>0</v>
      </c>
      <c r="O488">
        <f>buff!AO423</f>
        <v>0</v>
      </c>
      <c r="P488">
        <f>buff!AP423</f>
        <v>0</v>
      </c>
      <c r="Q488">
        <f>buff!AQ423</f>
        <v>0</v>
      </c>
      <c r="R488">
        <f>buff!AR423</f>
        <v>999</v>
      </c>
      <c r="S488">
        <f>buff!AS423</f>
        <v>0</v>
      </c>
      <c r="T488">
        <f>buff!AT423</f>
        <v>0</v>
      </c>
      <c r="U488" t="str">
        <f>buff!AZ423</f>
        <v/>
      </c>
    </row>
    <row r="489" spans="1:21" x14ac:dyDescent="0.15">
      <c r="A489">
        <f>buff!Q424</f>
        <v>20352</v>
      </c>
      <c r="B489" t="str">
        <f>buff!R424</f>
        <v>被动祝福大lv12</v>
      </c>
      <c r="C489" t="str">
        <f>buff!S424</f>
        <v>被动祝福大lv12</v>
      </c>
      <c r="D489">
        <f>VLOOKUP(buff!T424,对应表!V:W,2,FALSE)</f>
        <v>1</v>
      </c>
      <c r="E489">
        <f>buff!U424</f>
        <v>0</v>
      </c>
      <c r="F489">
        <f>buff!V424</f>
        <v>0</v>
      </c>
      <c r="G489">
        <f>buff!W424</f>
        <v>0</v>
      </c>
      <c r="H489">
        <f>buff!X424</f>
        <v>0</v>
      </c>
      <c r="I489" t="str">
        <f>buff!AI424</f>
        <v/>
      </c>
      <c r="J489">
        <f>buff!AJ424</f>
        <v>0</v>
      </c>
      <c r="K489">
        <f>buff!AK424</f>
        <v>0</v>
      </c>
      <c r="L489">
        <f>buff!AL424</f>
        <v>0</v>
      </c>
      <c r="M489">
        <f>buff!AM424</f>
        <v>0</v>
      </c>
      <c r="N489">
        <f>buff!AN424</f>
        <v>0</v>
      </c>
      <c r="O489">
        <f>buff!AO424</f>
        <v>0</v>
      </c>
      <c r="P489">
        <f>buff!AP424</f>
        <v>0</v>
      </c>
      <c r="Q489">
        <f>buff!AQ424</f>
        <v>0</v>
      </c>
      <c r="R489">
        <f>buff!AR424</f>
        <v>999</v>
      </c>
      <c r="S489">
        <f>buff!AS424</f>
        <v>0</v>
      </c>
      <c r="T489">
        <f>buff!AT424</f>
        <v>0</v>
      </c>
      <c r="U489" t="str">
        <f>buff!AZ424</f>
        <v/>
      </c>
    </row>
    <row r="490" spans="1:21" x14ac:dyDescent="0.15">
      <c r="A490">
        <f>buff!Q425</f>
        <v>20353</v>
      </c>
      <c r="B490" t="str">
        <f>buff!R425</f>
        <v>被动祝福大lv13</v>
      </c>
      <c r="C490" t="str">
        <f>buff!S425</f>
        <v>被动祝福大lv13</v>
      </c>
      <c r="D490">
        <f>VLOOKUP(buff!T425,对应表!V:W,2,FALSE)</f>
        <v>1</v>
      </c>
      <c r="E490">
        <f>buff!U425</f>
        <v>0</v>
      </c>
      <c r="F490">
        <f>buff!V425</f>
        <v>0</v>
      </c>
      <c r="G490">
        <f>buff!W425</f>
        <v>0</v>
      </c>
      <c r="H490">
        <f>buff!X425</f>
        <v>0</v>
      </c>
      <c r="I490" t="str">
        <f>buff!AI425</f>
        <v/>
      </c>
      <c r="J490">
        <f>buff!AJ425</f>
        <v>0</v>
      </c>
      <c r="K490">
        <f>buff!AK425</f>
        <v>0</v>
      </c>
      <c r="L490">
        <f>buff!AL425</f>
        <v>0</v>
      </c>
      <c r="M490">
        <f>buff!AM425</f>
        <v>0</v>
      </c>
      <c r="N490">
        <f>buff!AN425</f>
        <v>0</v>
      </c>
      <c r="O490">
        <f>buff!AO425</f>
        <v>0</v>
      </c>
      <c r="P490">
        <f>buff!AP425</f>
        <v>0</v>
      </c>
      <c r="Q490">
        <f>buff!AQ425</f>
        <v>0</v>
      </c>
      <c r="R490">
        <f>buff!AR425</f>
        <v>999</v>
      </c>
      <c r="S490">
        <f>buff!AS425</f>
        <v>0</v>
      </c>
      <c r="T490">
        <f>buff!AT425</f>
        <v>0</v>
      </c>
      <c r="U490" t="str">
        <f>buff!AZ425</f>
        <v/>
      </c>
    </row>
    <row r="491" spans="1:21" x14ac:dyDescent="0.15">
      <c r="A491">
        <f>buff!Q426</f>
        <v>20354</v>
      </c>
      <c r="B491" t="str">
        <f>buff!R426</f>
        <v>被动祝福大lv14</v>
      </c>
      <c r="C491" t="str">
        <f>buff!S426</f>
        <v>被动祝福大lv14</v>
      </c>
      <c r="D491">
        <f>VLOOKUP(buff!T426,对应表!V:W,2,FALSE)</f>
        <v>1</v>
      </c>
      <c r="E491">
        <f>buff!U426</f>
        <v>0</v>
      </c>
      <c r="F491">
        <f>buff!V426</f>
        <v>0</v>
      </c>
      <c r="G491">
        <f>buff!W426</f>
        <v>0</v>
      </c>
      <c r="H491">
        <f>buff!X426</f>
        <v>0</v>
      </c>
      <c r="I491" t="str">
        <f>buff!AI426</f>
        <v/>
      </c>
      <c r="J491">
        <f>buff!AJ426</f>
        <v>0</v>
      </c>
      <c r="K491">
        <f>buff!AK426</f>
        <v>0</v>
      </c>
      <c r="L491">
        <f>buff!AL426</f>
        <v>0</v>
      </c>
      <c r="M491">
        <f>buff!AM426</f>
        <v>0</v>
      </c>
      <c r="N491">
        <f>buff!AN426</f>
        <v>0</v>
      </c>
      <c r="O491">
        <f>buff!AO426</f>
        <v>0</v>
      </c>
      <c r="P491">
        <f>buff!AP426</f>
        <v>0</v>
      </c>
      <c r="Q491">
        <f>buff!AQ426</f>
        <v>0</v>
      </c>
      <c r="R491">
        <f>buff!AR426</f>
        <v>999</v>
      </c>
      <c r="S491">
        <f>buff!AS426</f>
        <v>0</v>
      </c>
      <c r="T491">
        <f>buff!AT426</f>
        <v>0</v>
      </c>
      <c r="U491" t="str">
        <f>buff!AZ426</f>
        <v/>
      </c>
    </row>
    <row r="492" spans="1:21" x14ac:dyDescent="0.15">
      <c r="A492">
        <f>buff!Q427</f>
        <v>20355</v>
      </c>
      <c r="B492" t="str">
        <f>buff!R427</f>
        <v>被动祝福大lv15</v>
      </c>
      <c r="C492" t="str">
        <f>buff!S427</f>
        <v>被动祝福大lv15</v>
      </c>
      <c r="D492">
        <f>VLOOKUP(buff!T427,对应表!V:W,2,FALSE)</f>
        <v>1</v>
      </c>
      <c r="E492">
        <f>buff!U427</f>
        <v>0</v>
      </c>
      <c r="F492">
        <f>buff!V427</f>
        <v>0</v>
      </c>
      <c r="G492">
        <f>buff!W427</f>
        <v>0</v>
      </c>
      <c r="H492">
        <f>buff!X427</f>
        <v>0</v>
      </c>
      <c r="I492" t="str">
        <f>buff!AI427</f>
        <v/>
      </c>
      <c r="J492">
        <f>buff!AJ427</f>
        <v>0</v>
      </c>
      <c r="K492">
        <f>buff!AK427</f>
        <v>0</v>
      </c>
      <c r="L492">
        <f>buff!AL427</f>
        <v>0</v>
      </c>
      <c r="M492">
        <f>buff!AM427</f>
        <v>0</v>
      </c>
      <c r="N492">
        <f>buff!AN427</f>
        <v>0</v>
      </c>
      <c r="O492">
        <f>buff!AO427</f>
        <v>0</v>
      </c>
      <c r="P492">
        <f>buff!AP427</f>
        <v>0</v>
      </c>
      <c r="Q492">
        <f>buff!AQ427</f>
        <v>0</v>
      </c>
      <c r="R492">
        <f>buff!AR427</f>
        <v>999</v>
      </c>
      <c r="S492">
        <f>buff!AS427</f>
        <v>0</v>
      </c>
      <c r="T492">
        <f>buff!AT427</f>
        <v>0</v>
      </c>
      <c r="U492" t="str">
        <f>buff!AZ427</f>
        <v/>
      </c>
    </row>
    <row r="493" spans="1:21" x14ac:dyDescent="0.15">
      <c r="A493">
        <f>buff!Q428</f>
        <v>20356</v>
      </c>
      <c r="B493" t="str">
        <f>buff!R428</f>
        <v>被动祝福大lv16</v>
      </c>
      <c r="C493" t="str">
        <f>buff!S428</f>
        <v>被动祝福大lv16</v>
      </c>
      <c r="D493">
        <f>VLOOKUP(buff!T428,对应表!V:W,2,FALSE)</f>
        <v>1</v>
      </c>
      <c r="E493">
        <f>buff!U428</f>
        <v>0</v>
      </c>
      <c r="F493">
        <f>buff!V428</f>
        <v>0</v>
      </c>
      <c r="G493">
        <f>buff!W428</f>
        <v>0</v>
      </c>
      <c r="H493">
        <f>buff!X428</f>
        <v>0</v>
      </c>
      <c r="I493" t="str">
        <f>buff!AI428</f>
        <v/>
      </c>
      <c r="J493">
        <f>buff!AJ428</f>
        <v>0</v>
      </c>
      <c r="K493">
        <f>buff!AK428</f>
        <v>0</v>
      </c>
      <c r="L493">
        <f>buff!AL428</f>
        <v>0</v>
      </c>
      <c r="M493">
        <f>buff!AM428</f>
        <v>0</v>
      </c>
      <c r="N493">
        <f>buff!AN428</f>
        <v>0</v>
      </c>
      <c r="O493">
        <f>buff!AO428</f>
        <v>0</v>
      </c>
      <c r="P493">
        <f>buff!AP428</f>
        <v>0</v>
      </c>
      <c r="Q493">
        <f>buff!AQ428</f>
        <v>0</v>
      </c>
      <c r="R493">
        <f>buff!AR428</f>
        <v>999</v>
      </c>
      <c r="S493">
        <f>buff!AS428</f>
        <v>0</v>
      </c>
      <c r="T493">
        <f>buff!AT428</f>
        <v>0</v>
      </c>
      <c r="U493" t="str">
        <f>buff!AZ428</f>
        <v/>
      </c>
    </row>
    <row r="494" spans="1:21" x14ac:dyDescent="0.15">
      <c r="A494">
        <f>buff!Q429</f>
        <v>20357</v>
      </c>
      <c r="B494" t="str">
        <f>buff!R429</f>
        <v>被动祝福大lv17</v>
      </c>
      <c r="C494" t="str">
        <f>buff!S429</f>
        <v>被动祝福大lv17</v>
      </c>
      <c r="D494">
        <f>VLOOKUP(buff!T429,对应表!V:W,2,FALSE)</f>
        <v>1</v>
      </c>
      <c r="E494">
        <f>buff!U429</f>
        <v>0</v>
      </c>
      <c r="F494">
        <f>buff!V429</f>
        <v>0</v>
      </c>
      <c r="G494">
        <f>buff!W429</f>
        <v>0</v>
      </c>
      <c r="H494">
        <f>buff!X429</f>
        <v>0</v>
      </c>
      <c r="I494" t="str">
        <f>buff!AI429</f>
        <v/>
      </c>
      <c r="J494">
        <f>buff!AJ429</f>
        <v>0</v>
      </c>
      <c r="K494">
        <f>buff!AK429</f>
        <v>0</v>
      </c>
      <c r="L494">
        <f>buff!AL429</f>
        <v>0</v>
      </c>
      <c r="M494">
        <f>buff!AM429</f>
        <v>0</v>
      </c>
      <c r="N494">
        <f>buff!AN429</f>
        <v>0</v>
      </c>
      <c r="O494">
        <f>buff!AO429</f>
        <v>0</v>
      </c>
      <c r="P494">
        <f>buff!AP429</f>
        <v>0</v>
      </c>
      <c r="Q494">
        <f>buff!AQ429</f>
        <v>0</v>
      </c>
      <c r="R494">
        <f>buff!AR429</f>
        <v>999</v>
      </c>
      <c r="S494">
        <f>buff!AS429</f>
        <v>0</v>
      </c>
      <c r="T494">
        <f>buff!AT429</f>
        <v>0</v>
      </c>
      <c r="U494" t="str">
        <f>buff!AZ429</f>
        <v/>
      </c>
    </row>
    <row r="495" spans="1:21" x14ac:dyDescent="0.15">
      <c r="A495">
        <f>buff!Q430</f>
        <v>20358</v>
      </c>
      <c r="B495" t="str">
        <f>buff!R430</f>
        <v>被动祝福大lv18</v>
      </c>
      <c r="C495" t="str">
        <f>buff!S430</f>
        <v>被动祝福大lv18</v>
      </c>
      <c r="D495">
        <f>VLOOKUP(buff!T430,对应表!V:W,2,FALSE)</f>
        <v>1</v>
      </c>
      <c r="E495">
        <f>buff!U430</f>
        <v>0</v>
      </c>
      <c r="F495">
        <f>buff!V430</f>
        <v>0</v>
      </c>
      <c r="G495">
        <f>buff!W430</f>
        <v>0</v>
      </c>
      <c r="H495">
        <f>buff!X430</f>
        <v>0</v>
      </c>
      <c r="I495" t="str">
        <f>buff!AI430</f>
        <v/>
      </c>
      <c r="J495">
        <f>buff!AJ430</f>
        <v>0</v>
      </c>
      <c r="K495">
        <f>buff!AK430</f>
        <v>0</v>
      </c>
      <c r="L495">
        <f>buff!AL430</f>
        <v>0</v>
      </c>
      <c r="M495">
        <f>buff!AM430</f>
        <v>0</v>
      </c>
      <c r="N495">
        <f>buff!AN430</f>
        <v>0</v>
      </c>
      <c r="O495">
        <f>buff!AO430</f>
        <v>0</v>
      </c>
      <c r="P495">
        <f>buff!AP430</f>
        <v>0</v>
      </c>
      <c r="Q495">
        <f>buff!AQ430</f>
        <v>0</v>
      </c>
      <c r="R495">
        <f>buff!AR430</f>
        <v>999</v>
      </c>
      <c r="S495">
        <f>buff!AS430</f>
        <v>0</v>
      </c>
      <c r="T495">
        <f>buff!AT430</f>
        <v>0</v>
      </c>
      <c r="U495" t="str">
        <f>buff!AZ430</f>
        <v/>
      </c>
    </row>
    <row r="496" spans="1:21" x14ac:dyDescent="0.15">
      <c r="A496">
        <f>buff!Q431</f>
        <v>20359</v>
      </c>
      <c r="B496" t="str">
        <f>buff!R431</f>
        <v>被动祝福大lv19</v>
      </c>
      <c r="C496" t="str">
        <f>buff!S431</f>
        <v>被动祝福大lv19</v>
      </c>
      <c r="D496">
        <f>VLOOKUP(buff!T431,对应表!V:W,2,FALSE)</f>
        <v>1</v>
      </c>
      <c r="E496">
        <f>buff!U431</f>
        <v>0</v>
      </c>
      <c r="F496">
        <f>buff!V431</f>
        <v>0</v>
      </c>
      <c r="G496">
        <f>buff!W431</f>
        <v>0</v>
      </c>
      <c r="H496">
        <f>buff!X431</f>
        <v>0</v>
      </c>
      <c r="I496" t="str">
        <f>buff!AI431</f>
        <v/>
      </c>
      <c r="J496">
        <f>buff!AJ431</f>
        <v>0</v>
      </c>
      <c r="K496">
        <f>buff!AK431</f>
        <v>0</v>
      </c>
      <c r="L496">
        <f>buff!AL431</f>
        <v>0</v>
      </c>
      <c r="M496">
        <f>buff!AM431</f>
        <v>0</v>
      </c>
      <c r="N496">
        <f>buff!AN431</f>
        <v>0</v>
      </c>
      <c r="O496">
        <f>buff!AO431</f>
        <v>0</v>
      </c>
      <c r="P496">
        <f>buff!AP431</f>
        <v>0</v>
      </c>
      <c r="Q496">
        <f>buff!AQ431</f>
        <v>0</v>
      </c>
      <c r="R496">
        <f>buff!AR431</f>
        <v>999</v>
      </c>
      <c r="S496">
        <f>buff!AS431</f>
        <v>0</v>
      </c>
      <c r="T496">
        <f>buff!AT431</f>
        <v>0</v>
      </c>
      <c r="U496" t="str">
        <f>buff!AZ431</f>
        <v/>
      </c>
    </row>
    <row r="497" spans="1:21" x14ac:dyDescent="0.15">
      <c r="A497">
        <f>buff!Q432</f>
        <v>20360</v>
      </c>
      <c r="B497" t="str">
        <f>buff!R432</f>
        <v>被动祝福大lv20</v>
      </c>
      <c r="C497" t="str">
        <f>buff!S432</f>
        <v>被动祝福大lv20</v>
      </c>
      <c r="D497">
        <f>VLOOKUP(buff!T432,对应表!V:W,2,FALSE)</f>
        <v>1</v>
      </c>
      <c r="E497">
        <f>buff!U432</f>
        <v>0</v>
      </c>
      <c r="F497">
        <f>buff!V432</f>
        <v>0</v>
      </c>
      <c r="G497">
        <f>buff!W432</f>
        <v>0</v>
      </c>
      <c r="H497">
        <f>buff!X432</f>
        <v>0</v>
      </c>
      <c r="I497" t="str">
        <f>buff!AI432</f>
        <v/>
      </c>
      <c r="J497">
        <f>buff!AJ432</f>
        <v>0</v>
      </c>
      <c r="K497">
        <f>buff!AK432</f>
        <v>0</v>
      </c>
      <c r="L497">
        <f>buff!AL432</f>
        <v>0</v>
      </c>
      <c r="M497">
        <f>buff!AM432</f>
        <v>0</v>
      </c>
      <c r="N497">
        <f>buff!AN432</f>
        <v>0</v>
      </c>
      <c r="O497">
        <f>buff!AO432</f>
        <v>0</v>
      </c>
      <c r="P497">
        <f>buff!AP432</f>
        <v>0</v>
      </c>
      <c r="Q497">
        <f>buff!AQ432</f>
        <v>0</v>
      </c>
      <c r="R497">
        <f>buff!AR432</f>
        <v>999</v>
      </c>
      <c r="S497">
        <f>buff!AS432</f>
        <v>0</v>
      </c>
      <c r="T497">
        <f>buff!AT432</f>
        <v>0</v>
      </c>
      <c r="U497" t="str">
        <f>buff!AZ432</f>
        <v/>
      </c>
    </row>
    <row r="498" spans="1:21" x14ac:dyDescent="0.15">
      <c r="A498">
        <f>buff!Q433</f>
        <v>20361</v>
      </c>
      <c r="B498" t="str">
        <f>buff!R433</f>
        <v>被动直觉lv1</v>
      </c>
      <c r="C498" t="str">
        <f>buff!S433</f>
        <v>被动直觉lv1</v>
      </c>
      <c r="D498">
        <f>VLOOKUP(buff!T433,对应表!V:W,2,FALSE)</f>
        <v>1</v>
      </c>
      <c r="E498">
        <f>buff!U433</f>
        <v>0</v>
      </c>
      <c r="F498">
        <f>buff!V433</f>
        <v>0</v>
      </c>
      <c r="G498">
        <f>buff!W433</f>
        <v>0</v>
      </c>
      <c r="H498">
        <f>buff!X433</f>
        <v>0</v>
      </c>
      <c r="I498" t="str">
        <f>buff!AI433</f>
        <v>MIS:5</v>
      </c>
      <c r="J498">
        <f>buff!AJ433</f>
        <v>0</v>
      </c>
      <c r="K498">
        <f>buff!AK433</f>
        <v>0</v>
      </c>
      <c r="L498">
        <f>buff!AL433</f>
        <v>0</v>
      </c>
      <c r="M498">
        <f>buff!AM433</f>
        <v>0</v>
      </c>
      <c r="N498">
        <f>buff!AN433</f>
        <v>0</v>
      </c>
      <c r="O498">
        <f>buff!AO433</f>
        <v>0</v>
      </c>
      <c r="P498">
        <f>buff!AP433</f>
        <v>0</v>
      </c>
      <c r="Q498">
        <f>buff!AQ433</f>
        <v>0</v>
      </c>
      <c r="R498">
        <f>buff!AR433</f>
        <v>999</v>
      </c>
      <c r="S498">
        <f>buff!AS433</f>
        <v>0</v>
      </c>
      <c r="T498">
        <f>buff!AT433</f>
        <v>0</v>
      </c>
      <c r="U498" t="str">
        <f>buff!AZ433</f>
        <v/>
      </c>
    </row>
    <row r="499" spans="1:21" x14ac:dyDescent="0.15">
      <c r="A499">
        <f>buff!Q434</f>
        <v>20362</v>
      </c>
      <c r="B499" t="str">
        <f>buff!R434</f>
        <v>被动直觉lv2</v>
      </c>
      <c r="C499" t="str">
        <f>buff!S434</f>
        <v>被动直觉lv2</v>
      </c>
      <c r="D499">
        <f>VLOOKUP(buff!T434,对应表!V:W,2,FALSE)</f>
        <v>1</v>
      </c>
      <c r="E499">
        <f>buff!U434</f>
        <v>0</v>
      </c>
      <c r="F499">
        <f>buff!V434</f>
        <v>0</v>
      </c>
      <c r="G499">
        <f>buff!W434</f>
        <v>0</v>
      </c>
      <c r="H499">
        <f>buff!X434</f>
        <v>0</v>
      </c>
      <c r="I499" t="str">
        <f>buff!AI434</f>
        <v>MIS:6</v>
      </c>
      <c r="J499">
        <f>buff!AJ434</f>
        <v>0</v>
      </c>
      <c r="K499">
        <f>buff!AK434</f>
        <v>0</v>
      </c>
      <c r="L499">
        <f>buff!AL434</f>
        <v>0</v>
      </c>
      <c r="M499">
        <f>buff!AM434</f>
        <v>0</v>
      </c>
      <c r="N499">
        <f>buff!AN434</f>
        <v>0</v>
      </c>
      <c r="O499">
        <f>buff!AO434</f>
        <v>0</v>
      </c>
      <c r="P499">
        <f>buff!AP434</f>
        <v>0</v>
      </c>
      <c r="Q499">
        <f>buff!AQ434</f>
        <v>0</v>
      </c>
      <c r="R499">
        <f>buff!AR434</f>
        <v>999</v>
      </c>
      <c r="S499">
        <f>buff!AS434</f>
        <v>0</v>
      </c>
      <c r="T499">
        <f>buff!AT434</f>
        <v>0</v>
      </c>
      <c r="U499" t="str">
        <f>buff!AZ434</f>
        <v/>
      </c>
    </row>
    <row r="500" spans="1:21" x14ac:dyDescent="0.15">
      <c r="A500">
        <f>buff!Q435</f>
        <v>20363</v>
      </c>
      <c r="B500" t="str">
        <f>buff!R435</f>
        <v>被动直觉lv3</v>
      </c>
      <c r="C500" t="str">
        <f>buff!S435</f>
        <v>被动直觉lv3</v>
      </c>
      <c r="D500">
        <f>VLOOKUP(buff!T435,对应表!V:W,2,FALSE)</f>
        <v>1</v>
      </c>
      <c r="E500">
        <f>buff!U435</f>
        <v>0</v>
      </c>
      <c r="F500">
        <f>buff!V435</f>
        <v>0</v>
      </c>
      <c r="G500">
        <f>buff!W435</f>
        <v>0</v>
      </c>
      <c r="H500">
        <f>buff!X435</f>
        <v>0</v>
      </c>
      <c r="I500" t="str">
        <f>buff!AI435</f>
        <v>MIS:7</v>
      </c>
      <c r="J500">
        <f>buff!AJ435</f>
        <v>0</v>
      </c>
      <c r="K500">
        <f>buff!AK435</f>
        <v>0</v>
      </c>
      <c r="L500">
        <f>buff!AL435</f>
        <v>0</v>
      </c>
      <c r="M500">
        <f>buff!AM435</f>
        <v>0</v>
      </c>
      <c r="N500">
        <f>buff!AN435</f>
        <v>0</v>
      </c>
      <c r="O500">
        <f>buff!AO435</f>
        <v>0</v>
      </c>
      <c r="P500">
        <f>buff!AP435</f>
        <v>0</v>
      </c>
      <c r="Q500">
        <f>buff!AQ435</f>
        <v>0</v>
      </c>
      <c r="R500">
        <f>buff!AR435</f>
        <v>999</v>
      </c>
      <c r="S500">
        <f>buff!AS435</f>
        <v>0</v>
      </c>
      <c r="T500">
        <f>buff!AT435</f>
        <v>0</v>
      </c>
      <c r="U500" t="str">
        <f>buff!AZ435</f>
        <v/>
      </c>
    </row>
    <row r="501" spans="1:21" x14ac:dyDescent="0.15">
      <c r="A501">
        <f>buff!Q436</f>
        <v>20364</v>
      </c>
      <c r="B501" t="str">
        <f>buff!R436</f>
        <v>被动直觉lv4</v>
      </c>
      <c r="C501" t="str">
        <f>buff!S436</f>
        <v>被动直觉lv4</v>
      </c>
      <c r="D501">
        <f>VLOOKUP(buff!T436,对应表!V:W,2,FALSE)</f>
        <v>1</v>
      </c>
      <c r="E501">
        <f>buff!U436</f>
        <v>0</v>
      </c>
      <c r="F501">
        <f>buff!V436</f>
        <v>0</v>
      </c>
      <c r="G501">
        <f>buff!W436</f>
        <v>0</v>
      </c>
      <c r="H501">
        <f>buff!X436</f>
        <v>0</v>
      </c>
      <c r="I501" t="str">
        <f>buff!AI436</f>
        <v>MIS:8</v>
      </c>
      <c r="J501">
        <f>buff!AJ436</f>
        <v>0</v>
      </c>
      <c r="K501">
        <f>buff!AK436</f>
        <v>0</v>
      </c>
      <c r="L501">
        <f>buff!AL436</f>
        <v>0</v>
      </c>
      <c r="M501">
        <f>buff!AM436</f>
        <v>0</v>
      </c>
      <c r="N501">
        <f>buff!AN436</f>
        <v>0</v>
      </c>
      <c r="O501">
        <f>buff!AO436</f>
        <v>0</v>
      </c>
      <c r="P501">
        <f>buff!AP436</f>
        <v>0</v>
      </c>
      <c r="Q501">
        <f>buff!AQ436</f>
        <v>0</v>
      </c>
      <c r="R501">
        <f>buff!AR436</f>
        <v>999</v>
      </c>
      <c r="S501">
        <f>buff!AS436</f>
        <v>0</v>
      </c>
      <c r="T501">
        <f>buff!AT436</f>
        <v>0</v>
      </c>
      <c r="U501" t="str">
        <f>buff!AZ436</f>
        <v/>
      </c>
    </row>
    <row r="502" spans="1:21" x14ac:dyDescent="0.15">
      <c r="A502">
        <f>buff!Q437</f>
        <v>20365</v>
      </c>
      <c r="B502" t="str">
        <f>buff!R437</f>
        <v>被动直觉lv5</v>
      </c>
      <c r="C502" t="str">
        <f>buff!S437</f>
        <v>被动直觉lv5</v>
      </c>
      <c r="D502">
        <f>VLOOKUP(buff!T437,对应表!V:W,2,FALSE)</f>
        <v>1</v>
      </c>
      <c r="E502">
        <f>buff!U437</f>
        <v>0</v>
      </c>
      <c r="F502">
        <f>buff!V437</f>
        <v>0</v>
      </c>
      <c r="G502">
        <f>buff!W437</f>
        <v>0</v>
      </c>
      <c r="H502">
        <f>buff!X437</f>
        <v>0</v>
      </c>
      <c r="I502" t="str">
        <f>buff!AI437</f>
        <v>MIS:9</v>
      </c>
      <c r="J502">
        <f>buff!AJ437</f>
        <v>0</v>
      </c>
      <c r="K502">
        <f>buff!AK437</f>
        <v>0</v>
      </c>
      <c r="L502">
        <f>buff!AL437</f>
        <v>0</v>
      </c>
      <c r="M502">
        <f>buff!AM437</f>
        <v>0</v>
      </c>
      <c r="N502">
        <f>buff!AN437</f>
        <v>0</v>
      </c>
      <c r="O502">
        <f>buff!AO437</f>
        <v>0</v>
      </c>
      <c r="P502">
        <f>buff!AP437</f>
        <v>0</v>
      </c>
      <c r="Q502">
        <f>buff!AQ437</f>
        <v>0</v>
      </c>
      <c r="R502">
        <f>buff!AR437</f>
        <v>999</v>
      </c>
      <c r="S502">
        <f>buff!AS437</f>
        <v>0</v>
      </c>
      <c r="T502">
        <f>buff!AT437</f>
        <v>0</v>
      </c>
      <c r="U502" t="str">
        <f>buff!AZ437</f>
        <v/>
      </c>
    </row>
    <row r="503" spans="1:21" x14ac:dyDescent="0.15">
      <c r="A503">
        <f>buff!Q438</f>
        <v>20366</v>
      </c>
      <c r="B503" t="str">
        <f>buff!R438</f>
        <v>被动直觉lv6</v>
      </c>
      <c r="C503" t="str">
        <f>buff!S438</f>
        <v>被动直觉lv6</v>
      </c>
      <c r="D503">
        <f>VLOOKUP(buff!T438,对应表!V:W,2,FALSE)</f>
        <v>1</v>
      </c>
      <c r="E503">
        <f>buff!U438</f>
        <v>0</v>
      </c>
      <c r="F503">
        <f>buff!V438</f>
        <v>0</v>
      </c>
      <c r="G503">
        <f>buff!W438</f>
        <v>0</v>
      </c>
      <c r="H503">
        <f>buff!X438</f>
        <v>0</v>
      </c>
      <c r="I503" t="str">
        <f>buff!AI438</f>
        <v>MIS:10</v>
      </c>
      <c r="J503">
        <f>buff!AJ438</f>
        <v>0</v>
      </c>
      <c r="K503">
        <f>buff!AK438</f>
        <v>0</v>
      </c>
      <c r="L503">
        <f>buff!AL438</f>
        <v>0</v>
      </c>
      <c r="M503">
        <f>buff!AM438</f>
        <v>0</v>
      </c>
      <c r="N503">
        <f>buff!AN438</f>
        <v>0</v>
      </c>
      <c r="O503">
        <f>buff!AO438</f>
        <v>0</v>
      </c>
      <c r="P503">
        <f>buff!AP438</f>
        <v>0</v>
      </c>
      <c r="Q503">
        <f>buff!AQ438</f>
        <v>0</v>
      </c>
      <c r="R503">
        <f>buff!AR438</f>
        <v>999</v>
      </c>
      <c r="S503">
        <f>buff!AS438</f>
        <v>0</v>
      </c>
      <c r="T503">
        <f>buff!AT438</f>
        <v>0</v>
      </c>
      <c r="U503" t="str">
        <f>buff!AZ438</f>
        <v/>
      </c>
    </row>
    <row r="504" spans="1:21" x14ac:dyDescent="0.15">
      <c r="A504">
        <f>buff!Q439</f>
        <v>20367</v>
      </c>
      <c r="B504" t="str">
        <f>buff!R439</f>
        <v>被动直觉lv7</v>
      </c>
      <c r="C504" t="str">
        <f>buff!S439</f>
        <v>被动直觉lv7</v>
      </c>
      <c r="D504">
        <f>VLOOKUP(buff!T439,对应表!V:W,2,FALSE)</f>
        <v>1</v>
      </c>
      <c r="E504">
        <f>buff!U439</f>
        <v>0</v>
      </c>
      <c r="F504">
        <f>buff!V439</f>
        <v>0</v>
      </c>
      <c r="G504">
        <f>buff!W439</f>
        <v>0</v>
      </c>
      <c r="H504">
        <f>buff!X439</f>
        <v>0</v>
      </c>
      <c r="I504" t="str">
        <f>buff!AI439</f>
        <v>MIS:11</v>
      </c>
      <c r="J504">
        <f>buff!AJ439</f>
        <v>0</v>
      </c>
      <c r="K504">
        <f>buff!AK439</f>
        <v>0</v>
      </c>
      <c r="L504">
        <f>buff!AL439</f>
        <v>0</v>
      </c>
      <c r="M504">
        <f>buff!AM439</f>
        <v>0</v>
      </c>
      <c r="N504">
        <f>buff!AN439</f>
        <v>0</v>
      </c>
      <c r="O504">
        <f>buff!AO439</f>
        <v>0</v>
      </c>
      <c r="P504">
        <f>buff!AP439</f>
        <v>0</v>
      </c>
      <c r="Q504">
        <f>buff!AQ439</f>
        <v>0</v>
      </c>
      <c r="R504">
        <f>buff!AR439</f>
        <v>999</v>
      </c>
      <c r="S504">
        <f>buff!AS439</f>
        <v>0</v>
      </c>
      <c r="T504">
        <f>buff!AT439</f>
        <v>0</v>
      </c>
      <c r="U504" t="str">
        <f>buff!AZ439</f>
        <v/>
      </c>
    </row>
    <row r="505" spans="1:21" x14ac:dyDescent="0.15">
      <c r="A505">
        <f>buff!Q440</f>
        <v>20368</v>
      </c>
      <c r="B505" t="str">
        <f>buff!R440</f>
        <v>被动直觉lv8</v>
      </c>
      <c r="C505" t="str">
        <f>buff!S440</f>
        <v>被动直觉lv8</v>
      </c>
      <c r="D505">
        <f>VLOOKUP(buff!T440,对应表!V:W,2,FALSE)</f>
        <v>1</v>
      </c>
      <c r="E505">
        <f>buff!U440</f>
        <v>0</v>
      </c>
      <c r="F505">
        <f>buff!V440</f>
        <v>0</v>
      </c>
      <c r="G505">
        <f>buff!W440</f>
        <v>0</v>
      </c>
      <c r="H505">
        <f>buff!X440</f>
        <v>0</v>
      </c>
      <c r="I505" t="str">
        <f>buff!AI440</f>
        <v>MIS:12</v>
      </c>
      <c r="J505">
        <f>buff!AJ440</f>
        <v>0</v>
      </c>
      <c r="K505">
        <f>buff!AK440</f>
        <v>0</v>
      </c>
      <c r="L505">
        <f>buff!AL440</f>
        <v>0</v>
      </c>
      <c r="M505">
        <f>buff!AM440</f>
        <v>0</v>
      </c>
      <c r="N505">
        <f>buff!AN440</f>
        <v>0</v>
      </c>
      <c r="O505">
        <f>buff!AO440</f>
        <v>0</v>
      </c>
      <c r="P505">
        <f>buff!AP440</f>
        <v>0</v>
      </c>
      <c r="Q505">
        <f>buff!AQ440</f>
        <v>0</v>
      </c>
      <c r="R505">
        <f>buff!AR440</f>
        <v>999</v>
      </c>
      <c r="S505">
        <f>buff!AS440</f>
        <v>0</v>
      </c>
      <c r="T505">
        <f>buff!AT440</f>
        <v>0</v>
      </c>
      <c r="U505" t="str">
        <f>buff!AZ440</f>
        <v/>
      </c>
    </row>
    <row r="506" spans="1:21" x14ac:dyDescent="0.15">
      <c r="A506">
        <f>buff!Q441</f>
        <v>20369</v>
      </c>
      <c r="B506" t="str">
        <f>buff!R441</f>
        <v>被动直觉lv9</v>
      </c>
      <c r="C506" t="str">
        <f>buff!S441</f>
        <v>被动直觉lv9</v>
      </c>
      <c r="D506">
        <f>VLOOKUP(buff!T441,对应表!V:W,2,FALSE)</f>
        <v>1</v>
      </c>
      <c r="E506">
        <f>buff!U441</f>
        <v>0</v>
      </c>
      <c r="F506">
        <f>buff!V441</f>
        <v>0</v>
      </c>
      <c r="G506">
        <f>buff!W441</f>
        <v>0</v>
      </c>
      <c r="H506">
        <f>buff!X441</f>
        <v>0</v>
      </c>
      <c r="I506" t="str">
        <f>buff!AI441</f>
        <v>MIS:13</v>
      </c>
      <c r="J506">
        <f>buff!AJ441</f>
        <v>0</v>
      </c>
      <c r="K506">
        <f>buff!AK441</f>
        <v>0</v>
      </c>
      <c r="L506">
        <f>buff!AL441</f>
        <v>0</v>
      </c>
      <c r="M506">
        <f>buff!AM441</f>
        <v>0</v>
      </c>
      <c r="N506">
        <f>buff!AN441</f>
        <v>0</v>
      </c>
      <c r="O506">
        <f>buff!AO441</f>
        <v>0</v>
      </c>
      <c r="P506">
        <f>buff!AP441</f>
        <v>0</v>
      </c>
      <c r="Q506">
        <f>buff!AQ441</f>
        <v>0</v>
      </c>
      <c r="R506">
        <f>buff!AR441</f>
        <v>999</v>
      </c>
      <c r="S506">
        <f>buff!AS441</f>
        <v>0</v>
      </c>
      <c r="T506">
        <f>buff!AT441</f>
        <v>0</v>
      </c>
      <c r="U506" t="str">
        <f>buff!AZ441</f>
        <v/>
      </c>
    </row>
    <row r="507" spans="1:21" x14ac:dyDescent="0.15">
      <c r="A507">
        <f>buff!Q442</f>
        <v>20370</v>
      </c>
      <c r="B507" t="str">
        <f>buff!R442</f>
        <v>被动直觉lv10</v>
      </c>
      <c r="C507" t="str">
        <f>buff!S442</f>
        <v>被动直觉lv10</v>
      </c>
      <c r="D507">
        <f>VLOOKUP(buff!T442,对应表!V:W,2,FALSE)</f>
        <v>1</v>
      </c>
      <c r="E507">
        <f>buff!U442</f>
        <v>0</v>
      </c>
      <c r="F507">
        <f>buff!V442</f>
        <v>0</v>
      </c>
      <c r="G507">
        <f>buff!W442</f>
        <v>0</v>
      </c>
      <c r="H507">
        <f>buff!X442</f>
        <v>0</v>
      </c>
      <c r="I507" t="str">
        <f>buff!AI442</f>
        <v>MIS:14</v>
      </c>
      <c r="J507">
        <f>buff!AJ442</f>
        <v>0</v>
      </c>
      <c r="K507">
        <f>buff!AK442</f>
        <v>0</v>
      </c>
      <c r="L507">
        <f>buff!AL442</f>
        <v>0</v>
      </c>
      <c r="M507">
        <f>buff!AM442</f>
        <v>0</v>
      </c>
      <c r="N507">
        <f>buff!AN442</f>
        <v>0</v>
      </c>
      <c r="O507">
        <f>buff!AO442</f>
        <v>0</v>
      </c>
      <c r="P507">
        <f>buff!AP442</f>
        <v>0</v>
      </c>
      <c r="Q507">
        <f>buff!AQ442</f>
        <v>0</v>
      </c>
      <c r="R507">
        <f>buff!AR442</f>
        <v>999</v>
      </c>
      <c r="S507">
        <f>buff!AS442</f>
        <v>0</v>
      </c>
      <c r="T507">
        <f>buff!AT442</f>
        <v>0</v>
      </c>
      <c r="U507" t="str">
        <f>buff!AZ442</f>
        <v/>
      </c>
    </row>
    <row r="508" spans="1:21" x14ac:dyDescent="0.15">
      <c r="A508">
        <f>buff!Q443</f>
        <v>20371</v>
      </c>
      <c r="B508" t="str">
        <f>buff!R443</f>
        <v>被动直觉lv11</v>
      </c>
      <c r="C508" t="str">
        <f>buff!S443</f>
        <v>被动直觉lv11</v>
      </c>
      <c r="D508">
        <f>VLOOKUP(buff!T443,对应表!V:W,2,FALSE)</f>
        <v>1</v>
      </c>
      <c r="E508">
        <f>buff!U443</f>
        <v>0</v>
      </c>
      <c r="F508">
        <f>buff!V443</f>
        <v>0</v>
      </c>
      <c r="G508">
        <f>buff!W443</f>
        <v>0</v>
      </c>
      <c r="H508">
        <f>buff!X443</f>
        <v>0</v>
      </c>
      <c r="I508" t="str">
        <f>buff!AI443</f>
        <v>MIS:15</v>
      </c>
      <c r="J508">
        <f>buff!AJ443</f>
        <v>0</v>
      </c>
      <c r="K508">
        <f>buff!AK443</f>
        <v>0</v>
      </c>
      <c r="L508">
        <f>buff!AL443</f>
        <v>0</v>
      </c>
      <c r="M508">
        <f>buff!AM443</f>
        <v>0</v>
      </c>
      <c r="N508">
        <f>buff!AN443</f>
        <v>0</v>
      </c>
      <c r="O508">
        <f>buff!AO443</f>
        <v>0</v>
      </c>
      <c r="P508">
        <f>buff!AP443</f>
        <v>0</v>
      </c>
      <c r="Q508">
        <f>buff!AQ443</f>
        <v>0</v>
      </c>
      <c r="R508">
        <f>buff!AR443</f>
        <v>999</v>
      </c>
      <c r="S508">
        <f>buff!AS443</f>
        <v>0</v>
      </c>
      <c r="T508">
        <f>buff!AT443</f>
        <v>0</v>
      </c>
      <c r="U508" t="str">
        <f>buff!AZ443</f>
        <v/>
      </c>
    </row>
    <row r="509" spans="1:21" x14ac:dyDescent="0.15">
      <c r="A509">
        <f>buff!Q444</f>
        <v>20372</v>
      </c>
      <c r="B509" t="str">
        <f>buff!R444</f>
        <v>被动直觉lv12</v>
      </c>
      <c r="C509" t="str">
        <f>buff!S444</f>
        <v>被动直觉lv12</v>
      </c>
      <c r="D509">
        <f>VLOOKUP(buff!T444,对应表!V:W,2,FALSE)</f>
        <v>1</v>
      </c>
      <c r="E509">
        <f>buff!U444</f>
        <v>0</v>
      </c>
      <c r="F509">
        <f>buff!V444</f>
        <v>0</v>
      </c>
      <c r="G509">
        <f>buff!W444</f>
        <v>0</v>
      </c>
      <c r="H509">
        <f>buff!X444</f>
        <v>0</v>
      </c>
      <c r="I509" t="str">
        <f>buff!AI444</f>
        <v>MIS:16</v>
      </c>
      <c r="J509">
        <f>buff!AJ444</f>
        <v>0</v>
      </c>
      <c r="K509">
        <f>buff!AK444</f>
        <v>0</v>
      </c>
      <c r="L509">
        <f>buff!AL444</f>
        <v>0</v>
      </c>
      <c r="M509">
        <f>buff!AM444</f>
        <v>0</v>
      </c>
      <c r="N509">
        <f>buff!AN444</f>
        <v>0</v>
      </c>
      <c r="O509">
        <f>buff!AO444</f>
        <v>0</v>
      </c>
      <c r="P509">
        <f>buff!AP444</f>
        <v>0</v>
      </c>
      <c r="Q509">
        <f>buff!AQ444</f>
        <v>0</v>
      </c>
      <c r="R509">
        <f>buff!AR444</f>
        <v>999</v>
      </c>
      <c r="S509">
        <f>buff!AS444</f>
        <v>0</v>
      </c>
      <c r="T509">
        <f>buff!AT444</f>
        <v>0</v>
      </c>
      <c r="U509" t="str">
        <f>buff!AZ444</f>
        <v/>
      </c>
    </row>
    <row r="510" spans="1:21" x14ac:dyDescent="0.15">
      <c r="A510">
        <f>buff!Q445</f>
        <v>20373</v>
      </c>
      <c r="B510" t="str">
        <f>buff!R445</f>
        <v>被动直觉lv13</v>
      </c>
      <c r="C510" t="str">
        <f>buff!S445</f>
        <v>被动直觉lv13</v>
      </c>
      <c r="D510">
        <f>VLOOKUP(buff!T445,对应表!V:W,2,FALSE)</f>
        <v>1</v>
      </c>
      <c r="E510">
        <f>buff!U445</f>
        <v>0</v>
      </c>
      <c r="F510">
        <f>buff!V445</f>
        <v>0</v>
      </c>
      <c r="G510">
        <f>buff!W445</f>
        <v>0</v>
      </c>
      <c r="H510">
        <f>buff!X445</f>
        <v>0</v>
      </c>
      <c r="I510" t="str">
        <f>buff!AI445</f>
        <v>MIS:17</v>
      </c>
      <c r="J510">
        <f>buff!AJ445</f>
        <v>0</v>
      </c>
      <c r="K510">
        <f>buff!AK445</f>
        <v>0</v>
      </c>
      <c r="L510">
        <f>buff!AL445</f>
        <v>0</v>
      </c>
      <c r="M510">
        <f>buff!AM445</f>
        <v>0</v>
      </c>
      <c r="N510">
        <f>buff!AN445</f>
        <v>0</v>
      </c>
      <c r="O510">
        <f>buff!AO445</f>
        <v>0</v>
      </c>
      <c r="P510">
        <f>buff!AP445</f>
        <v>0</v>
      </c>
      <c r="Q510">
        <f>buff!AQ445</f>
        <v>0</v>
      </c>
      <c r="R510">
        <f>buff!AR445</f>
        <v>999</v>
      </c>
      <c r="S510">
        <f>buff!AS445</f>
        <v>0</v>
      </c>
      <c r="T510">
        <f>buff!AT445</f>
        <v>0</v>
      </c>
      <c r="U510" t="str">
        <f>buff!AZ445</f>
        <v/>
      </c>
    </row>
    <row r="511" spans="1:21" x14ac:dyDescent="0.15">
      <c r="A511">
        <f>buff!Q446</f>
        <v>20374</v>
      </c>
      <c r="B511" t="str">
        <f>buff!R446</f>
        <v>被动直觉lv14</v>
      </c>
      <c r="C511" t="str">
        <f>buff!S446</f>
        <v>被动直觉lv14</v>
      </c>
      <c r="D511">
        <f>VLOOKUP(buff!T446,对应表!V:W,2,FALSE)</f>
        <v>1</v>
      </c>
      <c r="E511">
        <f>buff!U446</f>
        <v>0</v>
      </c>
      <c r="F511">
        <f>buff!V446</f>
        <v>0</v>
      </c>
      <c r="G511">
        <f>buff!W446</f>
        <v>0</v>
      </c>
      <c r="H511">
        <f>buff!X446</f>
        <v>0</v>
      </c>
      <c r="I511" t="str">
        <f>buff!AI446</f>
        <v>MIS:18</v>
      </c>
      <c r="J511">
        <f>buff!AJ446</f>
        <v>0</v>
      </c>
      <c r="K511">
        <f>buff!AK446</f>
        <v>0</v>
      </c>
      <c r="L511">
        <f>buff!AL446</f>
        <v>0</v>
      </c>
      <c r="M511">
        <f>buff!AM446</f>
        <v>0</v>
      </c>
      <c r="N511">
        <f>buff!AN446</f>
        <v>0</v>
      </c>
      <c r="O511">
        <f>buff!AO446</f>
        <v>0</v>
      </c>
      <c r="P511">
        <f>buff!AP446</f>
        <v>0</v>
      </c>
      <c r="Q511">
        <f>buff!AQ446</f>
        <v>0</v>
      </c>
      <c r="R511">
        <f>buff!AR446</f>
        <v>999</v>
      </c>
      <c r="S511">
        <f>buff!AS446</f>
        <v>0</v>
      </c>
      <c r="T511">
        <f>buff!AT446</f>
        <v>0</v>
      </c>
      <c r="U511" t="str">
        <f>buff!AZ446</f>
        <v/>
      </c>
    </row>
    <row r="512" spans="1:21" x14ac:dyDescent="0.15">
      <c r="A512">
        <f>buff!Q447</f>
        <v>20375</v>
      </c>
      <c r="B512" t="str">
        <f>buff!R447</f>
        <v>被动直觉lv15</v>
      </c>
      <c r="C512" t="str">
        <f>buff!S447</f>
        <v>被动直觉lv15</v>
      </c>
      <c r="D512">
        <f>VLOOKUP(buff!T447,对应表!V:W,2,FALSE)</f>
        <v>1</v>
      </c>
      <c r="E512">
        <f>buff!U447</f>
        <v>0</v>
      </c>
      <c r="F512">
        <f>buff!V447</f>
        <v>0</v>
      </c>
      <c r="G512">
        <f>buff!W447</f>
        <v>0</v>
      </c>
      <c r="H512">
        <f>buff!X447</f>
        <v>0</v>
      </c>
      <c r="I512" t="str">
        <f>buff!AI447</f>
        <v>MIS:19</v>
      </c>
      <c r="J512">
        <f>buff!AJ447</f>
        <v>0</v>
      </c>
      <c r="K512">
        <f>buff!AK447</f>
        <v>0</v>
      </c>
      <c r="L512">
        <f>buff!AL447</f>
        <v>0</v>
      </c>
      <c r="M512">
        <f>buff!AM447</f>
        <v>0</v>
      </c>
      <c r="N512">
        <f>buff!AN447</f>
        <v>0</v>
      </c>
      <c r="O512">
        <f>buff!AO447</f>
        <v>0</v>
      </c>
      <c r="P512">
        <f>buff!AP447</f>
        <v>0</v>
      </c>
      <c r="Q512">
        <f>buff!AQ447</f>
        <v>0</v>
      </c>
      <c r="R512">
        <f>buff!AR447</f>
        <v>999</v>
      </c>
      <c r="S512">
        <f>buff!AS447</f>
        <v>0</v>
      </c>
      <c r="T512">
        <f>buff!AT447</f>
        <v>0</v>
      </c>
      <c r="U512" t="str">
        <f>buff!AZ447</f>
        <v/>
      </c>
    </row>
    <row r="513" spans="1:21" x14ac:dyDescent="0.15">
      <c r="A513">
        <f>buff!Q448</f>
        <v>20376</v>
      </c>
      <c r="B513" t="str">
        <f>buff!R448</f>
        <v>被动直觉lv16</v>
      </c>
      <c r="C513" t="str">
        <f>buff!S448</f>
        <v>被动直觉lv16</v>
      </c>
      <c r="D513">
        <f>VLOOKUP(buff!T448,对应表!V:W,2,FALSE)</f>
        <v>1</v>
      </c>
      <c r="E513">
        <f>buff!U448</f>
        <v>0</v>
      </c>
      <c r="F513">
        <f>buff!V448</f>
        <v>0</v>
      </c>
      <c r="G513">
        <f>buff!W448</f>
        <v>0</v>
      </c>
      <c r="H513">
        <f>buff!X448</f>
        <v>0</v>
      </c>
      <c r="I513" t="str">
        <f>buff!AI448</f>
        <v>MIS:20</v>
      </c>
      <c r="J513">
        <f>buff!AJ448</f>
        <v>0</v>
      </c>
      <c r="K513">
        <f>buff!AK448</f>
        <v>0</v>
      </c>
      <c r="L513">
        <f>buff!AL448</f>
        <v>0</v>
      </c>
      <c r="M513">
        <f>buff!AM448</f>
        <v>0</v>
      </c>
      <c r="N513">
        <f>buff!AN448</f>
        <v>0</v>
      </c>
      <c r="O513">
        <f>buff!AO448</f>
        <v>0</v>
      </c>
      <c r="P513">
        <f>buff!AP448</f>
        <v>0</v>
      </c>
      <c r="Q513">
        <f>buff!AQ448</f>
        <v>0</v>
      </c>
      <c r="R513">
        <f>buff!AR448</f>
        <v>999</v>
      </c>
      <c r="S513">
        <f>buff!AS448</f>
        <v>0</v>
      </c>
      <c r="T513">
        <f>buff!AT448</f>
        <v>0</v>
      </c>
      <c r="U513" t="str">
        <f>buff!AZ448</f>
        <v/>
      </c>
    </row>
    <row r="514" spans="1:21" x14ac:dyDescent="0.15">
      <c r="A514">
        <f>buff!Q449</f>
        <v>20377</v>
      </c>
      <c r="B514" t="str">
        <f>buff!R449</f>
        <v>被动直觉lv17</v>
      </c>
      <c r="C514" t="str">
        <f>buff!S449</f>
        <v>被动直觉lv17</v>
      </c>
      <c r="D514">
        <f>VLOOKUP(buff!T449,对应表!V:W,2,FALSE)</f>
        <v>1</v>
      </c>
      <c r="E514">
        <f>buff!U449</f>
        <v>0</v>
      </c>
      <c r="F514">
        <f>buff!V449</f>
        <v>0</v>
      </c>
      <c r="G514">
        <f>buff!W449</f>
        <v>0</v>
      </c>
      <c r="H514">
        <f>buff!X449</f>
        <v>0</v>
      </c>
      <c r="I514" t="str">
        <f>buff!AI449</f>
        <v>MIS:21</v>
      </c>
      <c r="J514">
        <f>buff!AJ449</f>
        <v>0</v>
      </c>
      <c r="K514">
        <f>buff!AK449</f>
        <v>0</v>
      </c>
      <c r="L514">
        <f>buff!AL449</f>
        <v>0</v>
      </c>
      <c r="M514">
        <f>buff!AM449</f>
        <v>0</v>
      </c>
      <c r="N514">
        <f>buff!AN449</f>
        <v>0</v>
      </c>
      <c r="O514">
        <f>buff!AO449</f>
        <v>0</v>
      </c>
      <c r="P514">
        <f>buff!AP449</f>
        <v>0</v>
      </c>
      <c r="Q514">
        <f>buff!AQ449</f>
        <v>0</v>
      </c>
      <c r="R514">
        <f>buff!AR449</f>
        <v>999</v>
      </c>
      <c r="S514">
        <f>buff!AS449</f>
        <v>0</v>
      </c>
      <c r="T514">
        <f>buff!AT449</f>
        <v>0</v>
      </c>
      <c r="U514" t="str">
        <f>buff!AZ449</f>
        <v/>
      </c>
    </row>
    <row r="515" spans="1:21" x14ac:dyDescent="0.15">
      <c r="A515">
        <f>buff!Q450</f>
        <v>20378</v>
      </c>
      <c r="B515" t="str">
        <f>buff!R450</f>
        <v>被动直觉lv18</v>
      </c>
      <c r="C515" t="str">
        <f>buff!S450</f>
        <v>被动直觉lv18</v>
      </c>
      <c r="D515">
        <f>VLOOKUP(buff!T450,对应表!V:W,2,FALSE)</f>
        <v>1</v>
      </c>
      <c r="E515">
        <f>buff!U450</f>
        <v>0</v>
      </c>
      <c r="F515">
        <f>buff!V450</f>
        <v>0</v>
      </c>
      <c r="G515">
        <f>buff!W450</f>
        <v>0</v>
      </c>
      <c r="H515">
        <f>buff!X450</f>
        <v>0</v>
      </c>
      <c r="I515" t="str">
        <f>buff!AI450</f>
        <v>MIS:22</v>
      </c>
      <c r="J515">
        <f>buff!AJ450</f>
        <v>0</v>
      </c>
      <c r="K515">
        <f>buff!AK450</f>
        <v>0</v>
      </c>
      <c r="L515">
        <f>buff!AL450</f>
        <v>0</v>
      </c>
      <c r="M515">
        <f>buff!AM450</f>
        <v>0</v>
      </c>
      <c r="N515">
        <f>buff!AN450</f>
        <v>0</v>
      </c>
      <c r="O515">
        <f>buff!AO450</f>
        <v>0</v>
      </c>
      <c r="P515">
        <f>buff!AP450</f>
        <v>0</v>
      </c>
      <c r="Q515">
        <f>buff!AQ450</f>
        <v>0</v>
      </c>
      <c r="R515">
        <f>buff!AR450</f>
        <v>999</v>
      </c>
      <c r="S515">
        <f>buff!AS450</f>
        <v>0</v>
      </c>
      <c r="T515">
        <f>buff!AT450</f>
        <v>0</v>
      </c>
      <c r="U515" t="str">
        <f>buff!AZ450</f>
        <v/>
      </c>
    </row>
    <row r="516" spans="1:21" x14ac:dyDescent="0.15">
      <c r="A516">
        <f>buff!Q451</f>
        <v>20379</v>
      </c>
      <c r="B516" t="str">
        <f>buff!R451</f>
        <v>被动直觉lv19</v>
      </c>
      <c r="C516" t="str">
        <f>buff!S451</f>
        <v>被动直觉lv19</v>
      </c>
      <c r="D516">
        <f>VLOOKUP(buff!T451,对应表!V:W,2,FALSE)</f>
        <v>1</v>
      </c>
      <c r="E516">
        <f>buff!U451</f>
        <v>0</v>
      </c>
      <c r="F516">
        <f>buff!V451</f>
        <v>0</v>
      </c>
      <c r="G516">
        <f>buff!W451</f>
        <v>0</v>
      </c>
      <c r="H516">
        <f>buff!X451</f>
        <v>0</v>
      </c>
      <c r="I516" t="str">
        <f>buff!AI451</f>
        <v>MIS:23</v>
      </c>
      <c r="J516">
        <f>buff!AJ451</f>
        <v>0</v>
      </c>
      <c r="K516">
        <f>buff!AK451</f>
        <v>0</v>
      </c>
      <c r="L516">
        <f>buff!AL451</f>
        <v>0</v>
      </c>
      <c r="M516">
        <f>buff!AM451</f>
        <v>0</v>
      </c>
      <c r="N516">
        <f>buff!AN451</f>
        <v>0</v>
      </c>
      <c r="O516">
        <f>buff!AO451</f>
        <v>0</v>
      </c>
      <c r="P516">
        <f>buff!AP451</f>
        <v>0</v>
      </c>
      <c r="Q516">
        <f>buff!AQ451</f>
        <v>0</v>
      </c>
      <c r="R516">
        <f>buff!AR451</f>
        <v>999</v>
      </c>
      <c r="S516">
        <f>buff!AS451</f>
        <v>0</v>
      </c>
      <c r="T516">
        <f>buff!AT451</f>
        <v>0</v>
      </c>
      <c r="U516" t="str">
        <f>buff!AZ451</f>
        <v/>
      </c>
    </row>
    <row r="517" spans="1:21" x14ac:dyDescent="0.15">
      <c r="A517">
        <f>buff!Q452</f>
        <v>20380</v>
      </c>
      <c r="B517" t="str">
        <f>buff!R452</f>
        <v>被动直觉lv20</v>
      </c>
      <c r="C517" t="str">
        <f>buff!S452</f>
        <v>被动直觉lv20</v>
      </c>
      <c r="D517">
        <f>VLOOKUP(buff!T452,对应表!V:W,2,FALSE)</f>
        <v>1</v>
      </c>
      <c r="E517">
        <f>buff!U452</f>
        <v>0</v>
      </c>
      <c r="F517">
        <f>buff!V452</f>
        <v>0</v>
      </c>
      <c r="G517">
        <f>buff!W452</f>
        <v>0</v>
      </c>
      <c r="H517">
        <f>buff!X452</f>
        <v>0</v>
      </c>
      <c r="I517" t="str">
        <f>buff!AI452</f>
        <v>MIS:24</v>
      </c>
      <c r="J517">
        <f>buff!AJ452</f>
        <v>0</v>
      </c>
      <c r="K517">
        <f>buff!AK452</f>
        <v>0</v>
      </c>
      <c r="L517">
        <f>buff!AL452</f>
        <v>0</v>
      </c>
      <c r="M517">
        <f>buff!AM452</f>
        <v>0</v>
      </c>
      <c r="N517">
        <f>buff!AN452</f>
        <v>0</v>
      </c>
      <c r="O517">
        <f>buff!AO452</f>
        <v>0</v>
      </c>
      <c r="P517">
        <f>buff!AP452</f>
        <v>0</v>
      </c>
      <c r="Q517">
        <f>buff!AQ452</f>
        <v>0</v>
      </c>
      <c r="R517">
        <f>buff!AR452</f>
        <v>999</v>
      </c>
      <c r="S517">
        <f>buff!AS452</f>
        <v>0</v>
      </c>
      <c r="T517">
        <f>buff!AT452</f>
        <v>0</v>
      </c>
      <c r="U517" t="str">
        <f>buff!AZ452</f>
        <v/>
      </c>
    </row>
    <row r="518" spans="1:21" x14ac:dyDescent="0.15">
      <c r="A518">
        <f>buff!Q453</f>
        <v>20381</v>
      </c>
      <c r="B518" t="str">
        <f>buff!R453</f>
        <v>被动守护lv1</v>
      </c>
      <c r="C518" t="str">
        <f>buff!S453</f>
        <v>被动守护lv1</v>
      </c>
      <c r="D518">
        <f>VLOOKUP(buff!T453,对应表!V:W,2,FALSE)</f>
        <v>1</v>
      </c>
      <c r="E518">
        <f>buff!U453</f>
        <v>0</v>
      </c>
      <c r="F518">
        <f>buff!V453</f>
        <v>0</v>
      </c>
      <c r="G518">
        <f>buff!W453</f>
        <v>0</v>
      </c>
      <c r="H518">
        <f>buff!X453</f>
        <v>0</v>
      </c>
      <c r="I518" t="str">
        <f>buff!AI453</f>
        <v>|TUF:5</v>
      </c>
      <c r="J518">
        <f>buff!AJ453</f>
        <v>0</v>
      </c>
      <c r="K518">
        <f>buff!AK453</f>
        <v>0</v>
      </c>
      <c r="L518">
        <f>buff!AL453</f>
        <v>0</v>
      </c>
      <c r="M518">
        <f>buff!AM453</f>
        <v>0</v>
      </c>
      <c r="N518">
        <f>buff!AN453</f>
        <v>0</v>
      </c>
      <c r="O518">
        <f>buff!AO453</f>
        <v>0</v>
      </c>
      <c r="P518">
        <f>buff!AP453</f>
        <v>0</v>
      </c>
      <c r="Q518">
        <f>buff!AQ453</f>
        <v>0</v>
      </c>
      <c r="R518">
        <f>buff!AR453</f>
        <v>999</v>
      </c>
      <c r="S518">
        <f>buff!AS453</f>
        <v>0</v>
      </c>
      <c r="T518">
        <f>buff!AT453</f>
        <v>0</v>
      </c>
      <c r="U518" t="str">
        <f>buff!AZ453</f>
        <v/>
      </c>
    </row>
    <row r="519" spans="1:21" x14ac:dyDescent="0.15">
      <c r="A519">
        <f>buff!Q454</f>
        <v>20382</v>
      </c>
      <c r="B519" t="str">
        <f>buff!R454</f>
        <v>被动守护lv2</v>
      </c>
      <c r="C519" t="str">
        <f>buff!S454</f>
        <v>被动守护lv2</v>
      </c>
      <c r="D519">
        <f>VLOOKUP(buff!T454,对应表!V:W,2,FALSE)</f>
        <v>1</v>
      </c>
      <c r="E519">
        <f>buff!U454</f>
        <v>0</v>
      </c>
      <c r="F519">
        <f>buff!V454</f>
        <v>0</v>
      </c>
      <c r="G519">
        <f>buff!W454</f>
        <v>0</v>
      </c>
      <c r="H519">
        <f>buff!X454</f>
        <v>0</v>
      </c>
      <c r="I519" t="str">
        <f>buff!AI454</f>
        <v>|TUF:5</v>
      </c>
      <c r="J519">
        <f>buff!AJ454</f>
        <v>0</v>
      </c>
      <c r="K519">
        <f>buff!AK454</f>
        <v>0</v>
      </c>
      <c r="L519">
        <f>buff!AL454</f>
        <v>0</v>
      </c>
      <c r="M519">
        <f>buff!AM454</f>
        <v>0</v>
      </c>
      <c r="N519">
        <f>buff!AN454</f>
        <v>0</v>
      </c>
      <c r="O519">
        <f>buff!AO454</f>
        <v>0</v>
      </c>
      <c r="P519">
        <f>buff!AP454</f>
        <v>0</v>
      </c>
      <c r="Q519">
        <f>buff!AQ454</f>
        <v>0</v>
      </c>
      <c r="R519">
        <f>buff!AR454</f>
        <v>999</v>
      </c>
      <c r="S519">
        <f>buff!AS454</f>
        <v>0</v>
      </c>
      <c r="T519">
        <f>buff!AT454</f>
        <v>0</v>
      </c>
      <c r="U519" t="str">
        <f>buff!AZ454</f>
        <v/>
      </c>
    </row>
    <row r="520" spans="1:21" x14ac:dyDescent="0.15">
      <c r="A520">
        <f>buff!Q455</f>
        <v>20383</v>
      </c>
      <c r="B520" t="str">
        <f>buff!R455</f>
        <v>被动守护lv3</v>
      </c>
      <c r="C520" t="str">
        <f>buff!S455</f>
        <v>被动守护lv3</v>
      </c>
      <c r="D520">
        <f>VLOOKUP(buff!T455,对应表!V:W,2,FALSE)</f>
        <v>1</v>
      </c>
      <c r="E520">
        <f>buff!U455</f>
        <v>0</v>
      </c>
      <c r="F520">
        <f>buff!V455</f>
        <v>0</v>
      </c>
      <c r="G520">
        <f>buff!W455</f>
        <v>0</v>
      </c>
      <c r="H520">
        <f>buff!X455</f>
        <v>0</v>
      </c>
      <c r="I520" t="str">
        <f>buff!AI455</f>
        <v>|TUF:6</v>
      </c>
      <c r="J520">
        <f>buff!AJ455</f>
        <v>0</v>
      </c>
      <c r="K520">
        <f>buff!AK455</f>
        <v>0</v>
      </c>
      <c r="L520">
        <f>buff!AL455</f>
        <v>0</v>
      </c>
      <c r="M520">
        <f>buff!AM455</f>
        <v>0</v>
      </c>
      <c r="N520">
        <f>buff!AN455</f>
        <v>0</v>
      </c>
      <c r="O520">
        <f>buff!AO455</f>
        <v>0</v>
      </c>
      <c r="P520">
        <f>buff!AP455</f>
        <v>0</v>
      </c>
      <c r="Q520">
        <f>buff!AQ455</f>
        <v>0</v>
      </c>
      <c r="R520">
        <f>buff!AR455</f>
        <v>999</v>
      </c>
      <c r="S520">
        <f>buff!AS455</f>
        <v>0</v>
      </c>
      <c r="T520">
        <f>buff!AT455</f>
        <v>0</v>
      </c>
      <c r="U520" t="str">
        <f>buff!AZ455</f>
        <v/>
      </c>
    </row>
    <row r="521" spans="1:21" x14ac:dyDescent="0.15">
      <c r="A521">
        <f>buff!Q456</f>
        <v>20384</v>
      </c>
      <c r="B521" t="str">
        <f>buff!R456</f>
        <v>被动守护lv4</v>
      </c>
      <c r="C521" t="str">
        <f>buff!S456</f>
        <v>被动守护lv4</v>
      </c>
      <c r="D521">
        <f>VLOOKUP(buff!T456,对应表!V:W,2,FALSE)</f>
        <v>1</v>
      </c>
      <c r="E521">
        <f>buff!U456</f>
        <v>0</v>
      </c>
      <c r="F521">
        <f>buff!V456</f>
        <v>0</v>
      </c>
      <c r="G521">
        <f>buff!W456</f>
        <v>0</v>
      </c>
      <c r="H521">
        <f>buff!X456</f>
        <v>0</v>
      </c>
      <c r="I521" t="str">
        <f>buff!AI456</f>
        <v>|TUF:6</v>
      </c>
      <c r="J521">
        <f>buff!AJ456</f>
        <v>0</v>
      </c>
      <c r="K521">
        <f>buff!AK456</f>
        <v>0</v>
      </c>
      <c r="L521">
        <f>buff!AL456</f>
        <v>0</v>
      </c>
      <c r="M521">
        <f>buff!AM456</f>
        <v>0</v>
      </c>
      <c r="N521">
        <f>buff!AN456</f>
        <v>0</v>
      </c>
      <c r="O521">
        <f>buff!AO456</f>
        <v>0</v>
      </c>
      <c r="P521">
        <f>buff!AP456</f>
        <v>0</v>
      </c>
      <c r="Q521">
        <f>buff!AQ456</f>
        <v>0</v>
      </c>
      <c r="R521">
        <f>buff!AR456</f>
        <v>999</v>
      </c>
      <c r="S521">
        <f>buff!AS456</f>
        <v>0</v>
      </c>
      <c r="T521">
        <f>buff!AT456</f>
        <v>0</v>
      </c>
      <c r="U521" t="str">
        <f>buff!AZ456</f>
        <v/>
      </c>
    </row>
    <row r="522" spans="1:21" x14ac:dyDescent="0.15">
      <c r="A522">
        <f>buff!Q457</f>
        <v>20385</v>
      </c>
      <c r="B522" t="str">
        <f>buff!R457</f>
        <v>被动守护lv5</v>
      </c>
      <c r="C522" t="str">
        <f>buff!S457</f>
        <v>被动守护lv5</v>
      </c>
      <c r="D522">
        <f>VLOOKUP(buff!T457,对应表!V:W,2,FALSE)</f>
        <v>1</v>
      </c>
      <c r="E522">
        <f>buff!U457</f>
        <v>0</v>
      </c>
      <c r="F522">
        <f>buff!V457</f>
        <v>0</v>
      </c>
      <c r="G522">
        <f>buff!W457</f>
        <v>0</v>
      </c>
      <c r="H522">
        <f>buff!X457</f>
        <v>0</v>
      </c>
      <c r="I522" t="str">
        <f>buff!AI457</f>
        <v>|TUF:7</v>
      </c>
      <c r="J522">
        <f>buff!AJ457</f>
        <v>0</v>
      </c>
      <c r="K522">
        <f>buff!AK457</f>
        <v>0</v>
      </c>
      <c r="L522">
        <f>buff!AL457</f>
        <v>0</v>
      </c>
      <c r="M522">
        <f>buff!AM457</f>
        <v>0</v>
      </c>
      <c r="N522">
        <f>buff!AN457</f>
        <v>0</v>
      </c>
      <c r="O522">
        <f>buff!AO457</f>
        <v>0</v>
      </c>
      <c r="P522">
        <f>buff!AP457</f>
        <v>0</v>
      </c>
      <c r="Q522">
        <f>buff!AQ457</f>
        <v>0</v>
      </c>
      <c r="R522">
        <f>buff!AR457</f>
        <v>999</v>
      </c>
      <c r="S522">
        <f>buff!AS457</f>
        <v>0</v>
      </c>
      <c r="T522">
        <f>buff!AT457</f>
        <v>0</v>
      </c>
      <c r="U522" t="str">
        <f>buff!AZ457</f>
        <v/>
      </c>
    </row>
    <row r="523" spans="1:21" x14ac:dyDescent="0.15">
      <c r="A523">
        <f>buff!Q458</f>
        <v>20386</v>
      </c>
      <c r="B523" t="str">
        <f>buff!R458</f>
        <v>被动守护lv6</v>
      </c>
      <c r="C523" t="str">
        <f>buff!S458</f>
        <v>被动守护lv6</v>
      </c>
      <c r="D523">
        <f>VLOOKUP(buff!T458,对应表!V:W,2,FALSE)</f>
        <v>1</v>
      </c>
      <c r="E523">
        <f>buff!U458</f>
        <v>0</v>
      </c>
      <c r="F523">
        <f>buff!V458</f>
        <v>0</v>
      </c>
      <c r="G523">
        <f>buff!W458</f>
        <v>0</v>
      </c>
      <c r="H523">
        <f>buff!X458</f>
        <v>0</v>
      </c>
      <c r="I523" t="str">
        <f>buff!AI458</f>
        <v>|TUF:7</v>
      </c>
      <c r="J523">
        <f>buff!AJ458</f>
        <v>0</v>
      </c>
      <c r="K523">
        <f>buff!AK458</f>
        <v>0</v>
      </c>
      <c r="L523">
        <f>buff!AL458</f>
        <v>0</v>
      </c>
      <c r="M523">
        <f>buff!AM458</f>
        <v>0</v>
      </c>
      <c r="N523">
        <f>buff!AN458</f>
        <v>0</v>
      </c>
      <c r="O523">
        <f>buff!AO458</f>
        <v>0</v>
      </c>
      <c r="P523">
        <f>buff!AP458</f>
        <v>0</v>
      </c>
      <c r="Q523">
        <f>buff!AQ458</f>
        <v>0</v>
      </c>
      <c r="R523">
        <f>buff!AR458</f>
        <v>999</v>
      </c>
      <c r="S523">
        <f>buff!AS458</f>
        <v>0</v>
      </c>
      <c r="T523">
        <f>buff!AT458</f>
        <v>0</v>
      </c>
      <c r="U523" t="str">
        <f>buff!AZ458</f>
        <v/>
      </c>
    </row>
    <row r="524" spans="1:21" x14ac:dyDescent="0.15">
      <c r="A524">
        <f>buff!Q459</f>
        <v>20387</v>
      </c>
      <c r="B524" t="str">
        <f>buff!R459</f>
        <v>被动守护lv7</v>
      </c>
      <c r="C524" t="str">
        <f>buff!S459</f>
        <v>被动守护lv7</v>
      </c>
      <c r="D524">
        <f>VLOOKUP(buff!T459,对应表!V:W,2,FALSE)</f>
        <v>1</v>
      </c>
      <c r="E524">
        <f>buff!U459</f>
        <v>0</v>
      </c>
      <c r="F524">
        <f>buff!V459</f>
        <v>0</v>
      </c>
      <c r="G524">
        <f>buff!W459</f>
        <v>0</v>
      </c>
      <c r="H524">
        <f>buff!X459</f>
        <v>0</v>
      </c>
      <c r="I524" t="str">
        <f>buff!AI459</f>
        <v>|TUF:8</v>
      </c>
      <c r="J524">
        <f>buff!AJ459</f>
        <v>0</v>
      </c>
      <c r="K524">
        <f>buff!AK459</f>
        <v>0</v>
      </c>
      <c r="L524">
        <f>buff!AL459</f>
        <v>0</v>
      </c>
      <c r="M524">
        <f>buff!AM459</f>
        <v>0</v>
      </c>
      <c r="N524">
        <f>buff!AN459</f>
        <v>0</v>
      </c>
      <c r="O524">
        <f>buff!AO459</f>
        <v>0</v>
      </c>
      <c r="P524">
        <f>buff!AP459</f>
        <v>0</v>
      </c>
      <c r="Q524">
        <f>buff!AQ459</f>
        <v>0</v>
      </c>
      <c r="R524">
        <f>buff!AR459</f>
        <v>999</v>
      </c>
      <c r="S524">
        <f>buff!AS459</f>
        <v>0</v>
      </c>
      <c r="T524">
        <f>buff!AT459</f>
        <v>0</v>
      </c>
      <c r="U524" t="str">
        <f>buff!AZ459</f>
        <v/>
      </c>
    </row>
    <row r="525" spans="1:21" x14ac:dyDescent="0.15">
      <c r="A525">
        <f>buff!Q460</f>
        <v>20388</v>
      </c>
      <c r="B525" t="str">
        <f>buff!R460</f>
        <v>被动守护lv8</v>
      </c>
      <c r="C525" t="str">
        <f>buff!S460</f>
        <v>被动守护lv8</v>
      </c>
      <c r="D525">
        <f>VLOOKUP(buff!T460,对应表!V:W,2,FALSE)</f>
        <v>1</v>
      </c>
      <c r="E525">
        <f>buff!U460</f>
        <v>0</v>
      </c>
      <c r="F525">
        <f>buff!V460</f>
        <v>0</v>
      </c>
      <c r="G525">
        <f>buff!W460</f>
        <v>0</v>
      </c>
      <c r="H525">
        <f>buff!X460</f>
        <v>0</v>
      </c>
      <c r="I525" t="str">
        <f>buff!AI460</f>
        <v>|TUF:8</v>
      </c>
      <c r="J525">
        <f>buff!AJ460</f>
        <v>0</v>
      </c>
      <c r="K525">
        <f>buff!AK460</f>
        <v>0</v>
      </c>
      <c r="L525">
        <f>buff!AL460</f>
        <v>0</v>
      </c>
      <c r="M525">
        <f>buff!AM460</f>
        <v>0</v>
      </c>
      <c r="N525">
        <f>buff!AN460</f>
        <v>0</v>
      </c>
      <c r="O525">
        <f>buff!AO460</f>
        <v>0</v>
      </c>
      <c r="P525">
        <f>buff!AP460</f>
        <v>0</v>
      </c>
      <c r="Q525">
        <f>buff!AQ460</f>
        <v>0</v>
      </c>
      <c r="R525">
        <f>buff!AR460</f>
        <v>999</v>
      </c>
      <c r="S525">
        <f>buff!AS460</f>
        <v>0</v>
      </c>
      <c r="T525">
        <f>buff!AT460</f>
        <v>0</v>
      </c>
      <c r="U525" t="str">
        <f>buff!AZ460</f>
        <v/>
      </c>
    </row>
    <row r="526" spans="1:21" x14ac:dyDescent="0.15">
      <c r="A526">
        <f>buff!Q461</f>
        <v>20389</v>
      </c>
      <c r="B526" t="str">
        <f>buff!R461</f>
        <v>被动守护lv9</v>
      </c>
      <c r="C526" t="str">
        <f>buff!S461</f>
        <v>被动守护lv9</v>
      </c>
      <c r="D526">
        <f>VLOOKUP(buff!T461,对应表!V:W,2,FALSE)</f>
        <v>1</v>
      </c>
      <c r="E526">
        <f>buff!U461</f>
        <v>0</v>
      </c>
      <c r="F526">
        <f>buff!V461</f>
        <v>0</v>
      </c>
      <c r="G526">
        <f>buff!W461</f>
        <v>0</v>
      </c>
      <c r="H526">
        <f>buff!X461</f>
        <v>0</v>
      </c>
      <c r="I526" t="str">
        <f>buff!AI461</f>
        <v>|TUF:9</v>
      </c>
      <c r="J526">
        <f>buff!AJ461</f>
        <v>0</v>
      </c>
      <c r="K526">
        <f>buff!AK461</f>
        <v>0</v>
      </c>
      <c r="L526">
        <f>buff!AL461</f>
        <v>0</v>
      </c>
      <c r="M526">
        <f>buff!AM461</f>
        <v>0</v>
      </c>
      <c r="N526">
        <f>buff!AN461</f>
        <v>0</v>
      </c>
      <c r="O526">
        <f>buff!AO461</f>
        <v>0</v>
      </c>
      <c r="P526">
        <f>buff!AP461</f>
        <v>0</v>
      </c>
      <c r="Q526">
        <f>buff!AQ461</f>
        <v>0</v>
      </c>
      <c r="R526">
        <f>buff!AR461</f>
        <v>999</v>
      </c>
      <c r="S526">
        <f>buff!AS461</f>
        <v>0</v>
      </c>
      <c r="T526">
        <f>buff!AT461</f>
        <v>0</v>
      </c>
      <c r="U526" t="str">
        <f>buff!AZ461</f>
        <v/>
      </c>
    </row>
    <row r="527" spans="1:21" x14ac:dyDescent="0.15">
      <c r="A527">
        <f>buff!Q462</f>
        <v>20390</v>
      </c>
      <c r="B527" t="str">
        <f>buff!R462</f>
        <v>被动守护lv10</v>
      </c>
      <c r="C527" t="str">
        <f>buff!S462</f>
        <v>被动守护lv10</v>
      </c>
      <c r="D527">
        <f>VLOOKUP(buff!T462,对应表!V:W,2,FALSE)</f>
        <v>1</v>
      </c>
      <c r="E527">
        <f>buff!U462</f>
        <v>0</v>
      </c>
      <c r="F527">
        <f>buff!V462</f>
        <v>0</v>
      </c>
      <c r="G527">
        <f>buff!W462</f>
        <v>0</v>
      </c>
      <c r="H527">
        <f>buff!X462</f>
        <v>0</v>
      </c>
      <c r="I527" t="str">
        <f>buff!AI462</f>
        <v>|TUF:9</v>
      </c>
      <c r="J527">
        <f>buff!AJ462</f>
        <v>0</v>
      </c>
      <c r="K527">
        <f>buff!AK462</f>
        <v>0</v>
      </c>
      <c r="L527">
        <f>buff!AL462</f>
        <v>0</v>
      </c>
      <c r="M527">
        <f>buff!AM462</f>
        <v>0</v>
      </c>
      <c r="N527">
        <f>buff!AN462</f>
        <v>0</v>
      </c>
      <c r="O527">
        <f>buff!AO462</f>
        <v>0</v>
      </c>
      <c r="P527">
        <f>buff!AP462</f>
        <v>0</v>
      </c>
      <c r="Q527">
        <f>buff!AQ462</f>
        <v>0</v>
      </c>
      <c r="R527">
        <f>buff!AR462</f>
        <v>999</v>
      </c>
      <c r="S527">
        <f>buff!AS462</f>
        <v>0</v>
      </c>
      <c r="T527">
        <f>buff!AT462</f>
        <v>0</v>
      </c>
      <c r="U527" t="str">
        <f>buff!AZ462</f>
        <v/>
      </c>
    </row>
    <row r="528" spans="1:21" x14ac:dyDescent="0.15">
      <c r="A528">
        <f>buff!Q463</f>
        <v>20391</v>
      </c>
      <c r="B528" t="str">
        <f>buff!R463</f>
        <v>被动守护lv11</v>
      </c>
      <c r="C528" t="str">
        <f>buff!S463</f>
        <v>被动守护lv11</v>
      </c>
      <c r="D528">
        <f>VLOOKUP(buff!T463,对应表!V:W,2,FALSE)</f>
        <v>1</v>
      </c>
      <c r="E528">
        <f>buff!U463</f>
        <v>0</v>
      </c>
      <c r="F528">
        <f>buff!V463</f>
        <v>0</v>
      </c>
      <c r="G528">
        <f>buff!W463</f>
        <v>0</v>
      </c>
      <c r="H528">
        <f>buff!X463</f>
        <v>0</v>
      </c>
      <c r="I528" t="str">
        <f>buff!AI463</f>
        <v>|TUF:10</v>
      </c>
      <c r="J528">
        <f>buff!AJ463</f>
        <v>0</v>
      </c>
      <c r="K528">
        <f>buff!AK463</f>
        <v>0</v>
      </c>
      <c r="L528">
        <f>buff!AL463</f>
        <v>0</v>
      </c>
      <c r="M528">
        <f>buff!AM463</f>
        <v>0</v>
      </c>
      <c r="N528">
        <f>buff!AN463</f>
        <v>0</v>
      </c>
      <c r="O528">
        <f>buff!AO463</f>
        <v>0</v>
      </c>
      <c r="P528">
        <f>buff!AP463</f>
        <v>0</v>
      </c>
      <c r="Q528">
        <f>buff!AQ463</f>
        <v>0</v>
      </c>
      <c r="R528">
        <f>buff!AR463</f>
        <v>999</v>
      </c>
      <c r="S528">
        <f>buff!AS463</f>
        <v>0</v>
      </c>
      <c r="T528">
        <f>buff!AT463</f>
        <v>0</v>
      </c>
      <c r="U528" t="str">
        <f>buff!AZ463</f>
        <v/>
      </c>
    </row>
    <row r="529" spans="1:21" x14ac:dyDescent="0.15">
      <c r="A529">
        <f>buff!Q464</f>
        <v>20392</v>
      </c>
      <c r="B529" t="str">
        <f>buff!R464</f>
        <v>被动守护lv12</v>
      </c>
      <c r="C529" t="str">
        <f>buff!S464</f>
        <v>被动守护lv12</v>
      </c>
      <c r="D529">
        <f>VLOOKUP(buff!T464,对应表!V:W,2,FALSE)</f>
        <v>1</v>
      </c>
      <c r="E529">
        <f>buff!U464</f>
        <v>0</v>
      </c>
      <c r="F529">
        <f>buff!V464</f>
        <v>0</v>
      </c>
      <c r="G529">
        <f>buff!W464</f>
        <v>0</v>
      </c>
      <c r="H529">
        <f>buff!X464</f>
        <v>0</v>
      </c>
      <c r="I529" t="str">
        <f>buff!AI464</f>
        <v>|TUF:10</v>
      </c>
      <c r="J529">
        <f>buff!AJ464</f>
        <v>0</v>
      </c>
      <c r="K529">
        <f>buff!AK464</f>
        <v>0</v>
      </c>
      <c r="L529">
        <f>buff!AL464</f>
        <v>0</v>
      </c>
      <c r="M529">
        <f>buff!AM464</f>
        <v>0</v>
      </c>
      <c r="N529">
        <f>buff!AN464</f>
        <v>0</v>
      </c>
      <c r="O529">
        <f>buff!AO464</f>
        <v>0</v>
      </c>
      <c r="P529">
        <f>buff!AP464</f>
        <v>0</v>
      </c>
      <c r="Q529">
        <f>buff!AQ464</f>
        <v>0</v>
      </c>
      <c r="R529">
        <f>buff!AR464</f>
        <v>999</v>
      </c>
      <c r="S529">
        <f>buff!AS464</f>
        <v>0</v>
      </c>
      <c r="T529">
        <f>buff!AT464</f>
        <v>0</v>
      </c>
      <c r="U529" t="str">
        <f>buff!AZ464</f>
        <v/>
      </c>
    </row>
    <row r="530" spans="1:21" x14ac:dyDescent="0.15">
      <c r="A530">
        <f>buff!Q465</f>
        <v>20393</v>
      </c>
      <c r="B530" t="str">
        <f>buff!R465</f>
        <v>被动守护lv13</v>
      </c>
      <c r="C530" t="str">
        <f>buff!S465</f>
        <v>被动守护lv13</v>
      </c>
      <c r="D530">
        <f>VLOOKUP(buff!T465,对应表!V:W,2,FALSE)</f>
        <v>1</v>
      </c>
      <c r="E530">
        <f>buff!U465</f>
        <v>0</v>
      </c>
      <c r="F530">
        <f>buff!V465</f>
        <v>0</v>
      </c>
      <c r="G530">
        <f>buff!W465</f>
        <v>0</v>
      </c>
      <c r="H530">
        <f>buff!X465</f>
        <v>0</v>
      </c>
      <c r="I530" t="str">
        <f>buff!AI465</f>
        <v>|TUF:11</v>
      </c>
      <c r="J530">
        <f>buff!AJ465</f>
        <v>0</v>
      </c>
      <c r="K530">
        <f>buff!AK465</f>
        <v>0</v>
      </c>
      <c r="L530">
        <f>buff!AL465</f>
        <v>0</v>
      </c>
      <c r="M530">
        <f>buff!AM465</f>
        <v>0</v>
      </c>
      <c r="N530">
        <f>buff!AN465</f>
        <v>0</v>
      </c>
      <c r="O530">
        <f>buff!AO465</f>
        <v>0</v>
      </c>
      <c r="P530">
        <f>buff!AP465</f>
        <v>0</v>
      </c>
      <c r="Q530">
        <f>buff!AQ465</f>
        <v>0</v>
      </c>
      <c r="R530">
        <f>buff!AR465</f>
        <v>999</v>
      </c>
      <c r="S530">
        <f>buff!AS465</f>
        <v>0</v>
      </c>
      <c r="T530">
        <f>buff!AT465</f>
        <v>0</v>
      </c>
      <c r="U530" t="str">
        <f>buff!AZ465</f>
        <v/>
      </c>
    </row>
    <row r="531" spans="1:21" x14ac:dyDescent="0.15">
      <c r="A531">
        <f>buff!Q466</f>
        <v>20394</v>
      </c>
      <c r="B531" t="str">
        <f>buff!R466</f>
        <v>被动守护lv14</v>
      </c>
      <c r="C531" t="str">
        <f>buff!S466</f>
        <v>被动守护lv14</v>
      </c>
      <c r="D531">
        <f>VLOOKUP(buff!T466,对应表!V:W,2,FALSE)</f>
        <v>1</v>
      </c>
      <c r="E531">
        <f>buff!U466</f>
        <v>0</v>
      </c>
      <c r="F531">
        <f>buff!V466</f>
        <v>0</v>
      </c>
      <c r="G531">
        <f>buff!W466</f>
        <v>0</v>
      </c>
      <c r="H531">
        <f>buff!X466</f>
        <v>0</v>
      </c>
      <c r="I531" t="str">
        <f>buff!AI466</f>
        <v>|TUF:11</v>
      </c>
      <c r="J531">
        <f>buff!AJ466</f>
        <v>0</v>
      </c>
      <c r="K531">
        <f>buff!AK466</f>
        <v>0</v>
      </c>
      <c r="L531">
        <f>buff!AL466</f>
        <v>0</v>
      </c>
      <c r="M531">
        <f>buff!AM466</f>
        <v>0</v>
      </c>
      <c r="N531">
        <f>buff!AN466</f>
        <v>0</v>
      </c>
      <c r="O531">
        <f>buff!AO466</f>
        <v>0</v>
      </c>
      <c r="P531">
        <f>buff!AP466</f>
        <v>0</v>
      </c>
      <c r="Q531">
        <f>buff!AQ466</f>
        <v>0</v>
      </c>
      <c r="R531">
        <f>buff!AR466</f>
        <v>999</v>
      </c>
      <c r="S531">
        <f>buff!AS466</f>
        <v>0</v>
      </c>
      <c r="T531">
        <f>buff!AT466</f>
        <v>0</v>
      </c>
      <c r="U531" t="str">
        <f>buff!AZ466</f>
        <v/>
      </c>
    </row>
    <row r="532" spans="1:21" x14ac:dyDescent="0.15">
      <c r="A532">
        <f>buff!Q467</f>
        <v>20395</v>
      </c>
      <c r="B532" t="str">
        <f>buff!R467</f>
        <v>被动守护lv15</v>
      </c>
      <c r="C532" t="str">
        <f>buff!S467</f>
        <v>被动守护lv15</v>
      </c>
      <c r="D532">
        <f>VLOOKUP(buff!T467,对应表!V:W,2,FALSE)</f>
        <v>1</v>
      </c>
      <c r="E532">
        <f>buff!U467</f>
        <v>0</v>
      </c>
      <c r="F532">
        <f>buff!V467</f>
        <v>0</v>
      </c>
      <c r="G532">
        <f>buff!W467</f>
        <v>0</v>
      </c>
      <c r="H532">
        <f>buff!X467</f>
        <v>0</v>
      </c>
      <c r="I532" t="str">
        <f>buff!AI467</f>
        <v>|TUF:12</v>
      </c>
      <c r="J532">
        <f>buff!AJ467</f>
        <v>0</v>
      </c>
      <c r="K532">
        <f>buff!AK467</f>
        <v>0</v>
      </c>
      <c r="L532">
        <f>buff!AL467</f>
        <v>0</v>
      </c>
      <c r="M532">
        <f>buff!AM467</f>
        <v>0</v>
      </c>
      <c r="N532">
        <f>buff!AN467</f>
        <v>0</v>
      </c>
      <c r="O532">
        <f>buff!AO467</f>
        <v>0</v>
      </c>
      <c r="P532">
        <f>buff!AP467</f>
        <v>0</v>
      </c>
      <c r="Q532">
        <f>buff!AQ467</f>
        <v>0</v>
      </c>
      <c r="R532">
        <f>buff!AR467</f>
        <v>999</v>
      </c>
      <c r="S532">
        <f>buff!AS467</f>
        <v>0</v>
      </c>
      <c r="T532">
        <f>buff!AT467</f>
        <v>0</v>
      </c>
      <c r="U532" t="str">
        <f>buff!AZ467</f>
        <v/>
      </c>
    </row>
    <row r="533" spans="1:21" x14ac:dyDescent="0.15">
      <c r="A533">
        <f>buff!Q468</f>
        <v>20396</v>
      </c>
      <c r="B533" t="str">
        <f>buff!R468</f>
        <v>被动守护lv16</v>
      </c>
      <c r="C533" t="str">
        <f>buff!S468</f>
        <v>被动守护lv16</v>
      </c>
      <c r="D533">
        <f>VLOOKUP(buff!T468,对应表!V:W,2,FALSE)</f>
        <v>1</v>
      </c>
      <c r="E533">
        <f>buff!U468</f>
        <v>0</v>
      </c>
      <c r="F533">
        <f>buff!V468</f>
        <v>0</v>
      </c>
      <c r="G533">
        <f>buff!W468</f>
        <v>0</v>
      </c>
      <c r="H533">
        <f>buff!X468</f>
        <v>0</v>
      </c>
      <c r="I533" t="str">
        <f>buff!AI468</f>
        <v>|TUF:12</v>
      </c>
      <c r="J533">
        <f>buff!AJ468</f>
        <v>0</v>
      </c>
      <c r="K533">
        <f>buff!AK468</f>
        <v>0</v>
      </c>
      <c r="L533">
        <f>buff!AL468</f>
        <v>0</v>
      </c>
      <c r="M533">
        <f>buff!AM468</f>
        <v>0</v>
      </c>
      <c r="N533">
        <f>buff!AN468</f>
        <v>0</v>
      </c>
      <c r="O533">
        <f>buff!AO468</f>
        <v>0</v>
      </c>
      <c r="P533">
        <f>buff!AP468</f>
        <v>0</v>
      </c>
      <c r="Q533">
        <f>buff!AQ468</f>
        <v>0</v>
      </c>
      <c r="R533">
        <f>buff!AR468</f>
        <v>999</v>
      </c>
      <c r="S533">
        <f>buff!AS468</f>
        <v>0</v>
      </c>
      <c r="T533">
        <f>buff!AT468</f>
        <v>0</v>
      </c>
      <c r="U533" t="str">
        <f>buff!AZ468</f>
        <v/>
      </c>
    </row>
    <row r="534" spans="1:21" x14ac:dyDescent="0.15">
      <c r="A534">
        <f>buff!Q469</f>
        <v>20397</v>
      </c>
      <c r="B534" t="str">
        <f>buff!R469</f>
        <v>被动守护lv17</v>
      </c>
      <c r="C534" t="str">
        <f>buff!S469</f>
        <v>被动守护lv17</v>
      </c>
      <c r="D534">
        <f>VLOOKUP(buff!T469,对应表!V:W,2,FALSE)</f>
        <v>1</v>
      </c>
      <c r="E534">
        <f>buff!U469</f>
        <v>0</v>
      </c>
      <c r="F534">
        <f>buff!V469</f>
        <v>0</v>
      </c>
      <c r="G534">
        <f>buff!W469</f>
        <v>0</v>
      </c>
      <c r="H534">
        <f>buff!X469</f>
        <v>0</v>
      </c>
      <c r="I534" t="str">
        <f>buff!AI469</f>
        <v>|TUF:13</v>
      </c>
      <c r="J534">
        <f>buff!AJ469</f>
        <v>0</v>
      </c>
      <c r="K534">
        <f>buff!AK469</f>
        <v>0</v>
      </c>
      <c r="L534">
        <f>buff!AL469</f>
        <v>0</v>
      </c>
      <c r="M534">
        <f>buff!AM469</f>
        <v>0</v>
      </c>
      <c r="N534">
        <f>buff!AN469</f>
        <v>0</v>
      </c>
      <c r="O534">
        <f>buff!AO469</f>
        <v>0</v>
      </c>
      <c r="P534">
        <f>buff!AP469</f>
        <v>0</v>
      </c>
      <c r="Q534">
        <f>buff!AQ469</f>
        <v>0</v>
      </c>
      <c r="R534">
        <f>buff!AR469</f>
        <v>999</v>
      </c>
      <c r="S534">
        <f>buff!AS469</f>
        <v>0</v>
      </c>
      <c r="T534">
        <f>buff!AT469</f>
        <v>0</v>
      </c>
      <c r="U534" t="str">
        <f>buff!AZ469</f>
        <v/>
      </c>
    </row>
    <row r="535" spans="1:21" x14ac:dyDescent="0.15">
      <c r="A535">
        <f>buff!Q470</f>
        <v>20398</v>
      </c>
      <c r="B535" t="str">
        <f>buff!R470</f>
        <v>被动守护lv18</v>
      </c>
      <c r="C535" t="str">
        <f>buff!S470</f>
        <v>被动守护lv18</v>
      </c>
      <c r="D535">
        <f>VLOOKUP(buff!T470,对应表!V:W,2,FALSE)</f>
        <v>1</v>
      </c>
      <c r="E535">
        <f>buff!U470</f>
        <v>0</v>
      </c>
      <c r="F535">
        <f>buff!V470</f>
        <v>0</v>
      </c>
      <c r="G535">
        <f>buff!W470</f>
        <v>0</v>
      </c>
      <c r="H535">
        <f>buff!X470</f>
        <v>0</v>
      </c>
      <c r="I535" t="str">
        <f>buff!AI470</f>
        <v>|TUF:13</v>
      </c>
      <c r="J535">
        <f>buff!AJ470</f>
        <v>0</v>
      </c>
      <c r="K535">
        <f>buff!AK470</f>
        <v>0</v>
      </c>
      <c r="L535">
        <f>buff!AL470</f>
        <v>0</v>
      </c>
      <c r="M535">
        <f>buff!AM470</f>
        <v>0</v>
      </c>
      <c r="N535">
        <f>buff!AN470</f>
        <v>0</v>
      </c>
      <c r="O535">
        <f>buff!AO470</f>
        <v>0</v>
      </c>
      <c r="P535">
        <f>buff!AP470</f>
        <v>0</v>
      </c>
      <c r="Q535">
        <f>buff!AQ470</f>
        <v>0</v>
      </c>
      <c r="R535">
        <f>buff!AR470</f>
        <v>999</v>
      </c>
      <c r="S535">
        <f>buff!AS470</f>
        <v>0</v>
      </c>
      <c r="T535">
        <f>buff!AT470</f>
        <v>0</v>
      </c>
      <c r="U535" t="str">
        <f>buff!AZ470</f>
        <v/>
      </c>
    </row>
    <row r="536" spans="1:21" x14ac:dyDescent="0.15">
      <c r="A536">
        <f>buff!Q471</f>
        <v>20399</v>
      </c>
      <c r="B536" t="str">
        <f>buff!R471</f>
        <v>被动守护lv19</v>
      </c>
      <c r="C536" t="str">
        <f>buff!S471</f>
        <v>被动守护lv19</v>
      </c>
      <c r="D536">
        <f>VLOOKUP(buff!T471,对应表!V:W,2,FALSE)</f>
        <v>1</v>
      </c>
      <c r="E536">
        <f>buff!U471</f>
        <v>0</v>
      </c>
      <c r="F536">
        <f>buff!V471</f>
        <v>0</v>
      </c>
      <c r="G536">
        <f>buff!W471</f>
        <v>0</v>
      </c>
      <c r="H536">
        <f>buff!X471</f>
        <v>0</v>
      </c>
      <c r="I536" t="str">
        <f>buff!AI471</f>
        <v>|TUF:14</v>
      </c>
      <c r="J536">
        <f>buff!AJ471</f>
        <v>0</v>
      </c>
      <c r="K536">
        <f>buff!AK471</f>
        <v>0</v>
      </c>
      <c r="L536">
        <f>buff!AL471</f>
        <v>0</v>
      </c>
      <c r="M536">
        <f>buff!AM471</f>
        <v>0</v>
      </c>
      <c r="N536">
        <f>buff!AN471</f>
        <v>0</v>
      </c>
      <c r="O536">
        <f>buff!AO471</f>
        <v>0</v>
      </c>
      <c r="P536">
        <f>buff!AP471</f>
        <v>0</v>
      </c>
      <c r="Q536">
        <f>buff!AQ471</f>
        <v>0</v>
      </c>
      <c r="R536">
        <f>buff!AR471</f>
        <v>999</v>
      </c>
      <c r="S536">
        <f>buff!AS471</f>
        <v>0</v>
      </c>
      <c r="T536">
        <f>buff!AT471</f>
        <v>0</v>
      </c>
      <c r="U536" t="str">
        <f>buff!AZ471</f>
        <v/>
      </c>
    </row>
    <row r="537" spans="1:21" x14ac:dyDescent="0.15">
      <c r="A537">
        <f>buff!Q472</f>
        <v>20400</v>
      </c>
      <c r="B537" t="str">
        <f>buff!R472</f>
        <v>被动守护lv20</v>
      </c>
      <c r="C537" t="str">
        <f>buff!S472</f>
        <v>被动守护lv20</v>
      </c>
      <c r="D537">
        <f>VLOOKUP(buff!T472,对应表!V:W,2,FALSE)</f>
        <v>1</v>
      </c>
      <c r="E537">
        <f>buff!U472</f>
        <v>0</v>
      </c>
      <c r="F537">
        <f>buff!V472</f>
        <v>0</v>
      </c>
      <c r="G537">
        <f>buff!W472</f>
        <v>0</v>
      </c>
      <c r="H537">
        <f>buff!X472</f>
        <v>0</v>
      </c>
      <c r="I537" t="str">
        <f>buff!AI472</f>
        <v>|TUF:14</v>
      </c>
      <c r="J537">
        <f>buff!AJ472</f>
        <v>0</v>
      </c>
      <c r="K537">
        <f>buff!AK472</f>
        <v>0</v>
      </c>
      <c r="L537">
        <f>buff!AL472</f>
        <v>0</v>
      </c>
      <c r="M537">
        <f>buff!AM472</f>
        <v>0</v>
      </c>
      <c r="N537">
        <f>buff!AN472</f>
        <v>0</v>
      </c>
      <c r="O537">
        <f>buff!AO472</f>
        <v>0</v>
      </c>
      <c r="P537">
        <f>buff!AP472</f>
        <v>0</v>
      </c>
      <c r="Q537">
        <f>buff!AQ472</f>
        <v>0</v>
      </c>
      <c r="R537">
        <f>buff!AR472</f>
        <v>999</v>
      </c>
      <c r="S537">
        <f>buff!AS472</f>
        <v>0</v>
      </c>
      <c r="T537">
        <f>buff!AT472</f>
        <v>0</v>
      </c>
      <c r="U537" t="str">
        <f>buff!AZ472</f>
        <v/>
      </c>
    </row>
    <row r="538" spans="1:21" x14ac:dyDescent="0.15">
      <c r="A538">
        <f>buff!Q473</f>
        <v>20401</v>
      </c>
      <c r="B538" t="str">
        <f>buff!R473</f>
        <v>被动冷血lv1</v>
      </c>
      <c r="C538" t="str">
        <f>buff!S473</f>
        <v>被动冷血lv1</v>
      </c>
      <c r="D538">
        <f>VLOOKUP(buff!T473,对应表!V:W,2,FALSE)</f>
        <v>1</v>
      </c>
      <c r="E538">
        <f>buff!U473</f>
        <v>0</v>
      </c>
      <c r="F538">
        <f>buff!V473</f>
        <v>0</v>
      </c>
      <c r="G538">
        <f>buff!W473</f>
        <v>0</v>
      </c>
      <c r="H538">
        <f>buff!X473</f>
        <v>0</v>
      </c>
      <c r="I538" t="str">
        <f>buff!AI473</f>
        <v>CPR:15|SPD_P:5</v>
      </c>
      <c r="J538">
        <f>buff!AJ473</f>
        <v>0</v>
      </c>
      <c r="K538">
        <f>buff!AK473</f>
        <v>0</v>
      </c>
      <c r="L538">
        <f>buff!AL473</f>
        <v>0</v>
      </c>
      <c r="M538">
        <f>buff!AM473</f>
        <v>0</v>
      </c>
      <c r="N538">
        <f>buff!AN473</f>
        <v>0</v>
      </c>
      <c r="O538">
        <f>buff!AO473</f>
        <v>0</v>
      </c>
      <c r="P538">
        <f>buff!AP473</f>
        <v>0</v>
      </c>
      <c r="Q538">
        <f>buff!AQ473</f>
        <v>0</v>
      </c>
      <c r="R538">
        <f>buff!AR473</f>
        <v>999</v>
      </c>
      <c r="S538">
        <f>buff!AS473</f>
        <v>0</v>
      </c>
      <c r="T538">
        <f>buff!AT473</f>
        <v>0</v>
      </c>
      <c r="U538" t="str">
        <f>buff!AZ473</f>
        <v/>
      </c>
    </row>
    <row r="539" spans="1:21" x14ac:dyDescent="0.15">
      <c r="A539">
        <f>buff!Q474</f>
        <v>20402</v>
      </c>
      <c r="B539" t="str">
        <f>buff!R474</f>
        <v>被动冷血lv2</v>
      </c>
      <c r="C539" t="str">
        <f>buff!S474</f>
        <v>被动冷血lv2</v>
      </c>
      <c r="D539">
        <f>VLOOKUP(buff!T474,对应表!V:W,2,FALSE)</f>
        <v>1</v>
      </c>
      <c r="E539">
        <f>buff!U474</f>
        <v>0</v>
      </c>
      <c r="F539">
        <f>buff!V474</f>
        <v>0</v>
      </c>
      <c r="G539">
        <f>buff!W474</f>
        <v>0</v>
      </c>
      <c r="H539">
        <f>buff!X474</f>
        <v>0</v>
      </c>
      <c r="I539" t="str">
        <f>buff!AI474</f>
        <v>CPR:16|SPD_P:5</v>
      </c>
      <c r="J539">
        <f>buff!AJ474</f>
        <v>0</v>
      </c>
      <c r="K539">
        <f>buff!AK474</f>
        <v>0</v>
      </c>
      <c r="L539">
        <f>buff!AL474</f>
        <v>0</v>
      </c>
      <c r="M539">
        <f>buff!AM474</f>
        <v>0</v>
      </c>
      <c r="N539">
        <f>buff!AN474</f>
        <v>0</v>
      </c>
      <c r="O539">
        <f>buff!AO474</f>
        <v>0</v>
      </c>
      <c r="P539">
        <f>buff!AP474</f>
        <v>0</v>
      </c>
      <c r="Q539">
        <f>buff!AQ474</f>
        <v>0</v>
      </c>
      <c r="R539">
        <f>buff!AR474</f>
        <v>999</v>
      </c>
      <c r="S539">
        <f>buff!AS474</f>
        <v>0</v>
      </c>
      <c r="T539">
        <f>buff!AT474</f>
        <v>0</v>
      </c>
      <c r="U539" t="str">
        <f>buff!AZ474</f>
        <v/>
      </c>
    </row>
    <row r="540" spans="1:21" x14ac:dyDescent="0.15">
      <c r="A540">
        <f>buff!Q475</f>
        <v>20403</v>
      </c>
      <c r="B540" t="str">
        <f>buff!R475</f>
        <v>被动冷血lv3</v>
      </c>
      <c r="C540" t="str">
        <f>buff!S475</f>
        <v>被动冷血lv3</v>
      </c>
      <c r="D540">
        <f>VLOOKUP(buff!T475,对应表!V:W,2,FALSE)</f>
        <v>1</v>
      </c>
      <c r="E540">
        <f>buff!U475</f>
        <v>0</v>
      </c>
      <c r="F540">
        <f>buff!V475</f>
        <v>0</v>
      </c>
      <c r="G540">
        <f>buff!W475</f>
        <v>0</v>
      </c>
      <c r="H540">
        <f>buff!X475</f>
        <v>0</v>
      </c>
      <c r="I540" t="str">
        <f>buff!AI475</f>
        <v>CPR:17|SPD_P:6</v>
      </c>
      <c r="J540">
        <f>buff!AJ475</f>
        <v>0</v>
      </c>
      <c r="K540">
        <f>buff!AK475</f>
        <v>0</v>
      </c>
      <c r="L540">
        <f>buff!AL475</f>
        <v>0</v>
      </c>
      <c r="M540">
        <f>buff!AM475</f>
        <v>0</v>
      </c>
      <c r="N540">
        <f>buff!AN475</f>
        <v>0</v>
      </c>
      <c r="O540">
        <f>buff!AO475</f>
        <v>0</v>
      </c>
      <c r="P540">
        <f>buff!AP475</f>
        <v>0</v>
      </c>
      <c r="Q540">
        <f>buff!AQ475</f>
        <v>0</v>
      </c>
      <c r="R540">
        <f>buff!AR475</f>
        <v>999</v>
      </c>
      <c r="S540">
        <f>buff!AS475</f>
        <v>0</v>
      </c>
      <c r="T540">
        <f>buff!AT475</f>
        <v>0</v>
      </c>
      <c r="U540" t="str">
        <f>buff!AZ475</f>
        <v/>
      </c>
    </row>
    <row r="541" spans="1:21" x14ac:dyDescent="0.15">
      <c r="A541">
        <f>buff!Q476</f>
        <v>20404</v>
      </c>
      <c r="B541" t="str">
        <f>buff!R476</f>
        <v>被动冷血lv4</v>
      </c>
      <c r="C541" t="str">
        <f>buff!S476</f>
        <v>被动冷血lv4</v>
      </c>
      <c r="D541">
        <f>VLOOKUP(buff!T476,对应表!V:W,2,FALSE)</f>
        <v>1</v>
      </c>
      <c r="E541">
        <f>buff!U476</f>
        <v>0</v>
      </c>
      <c r="F541">
        <f>buff!V476</f>
        <v>0</v>
      </c>
      <c r="G541">
        <f>buff!W476</f>
        <v>0</v>
      </c>
      <c r="H541">
        <f>buff!X476</f>
        <v>0</v>
      </c>
      <c r="I541" t="str">
        <f>buff!AI476</f>
        <v>CPR:18|SPD_P:6</v>
      </c>
      <c r="J541">
        <f>buff!AJ476</f>
        <v>0</v>
      </c>
      <c r="K541">
        <f>buff!AK476</f>
        <v>0</v>
      </c>
      <c r="L541">
        <f>buff!AL476</f>
        <v>0</v>
      </c>
      <c r="M541">
        <f>buff!AM476</f>
        <v>0</v>
      </c>
      <c r="N541">
        <f>buff!AN476</f>
        <v>0</v>
      </c>
      <c r="O541">
        <f>buff!AO476</f>
        <v>0</v>
      </c>
      <c r="P541">
        <f>buff!AP476</f>
        <v>0</v>
      </c>
      <c r="Q541">
        <f>buff!AQ476</f>
        <v>0</v>
      </c>
      <c r="R541">
        <f>buff!AR476</f>
        <v>999</v>
      </c>
      <c r="S541">
        <f>buff!AS476</f>
        <v>0</v>
      </c>
      <c r="T541">
        <f>buff!AT476</f>
        <v>0</v>
      </c>
      <c r="U541" t="str">
        <f>buff!AZ476</f>
        <v/>
      </c>
    </row>
    <row r="542" spans="1:21" x14ac:dyDescent="0.15">
      <c r="A542">
        <f>buff!Q477</f>
        <v>20405</v>
      </c>
      <c r="B542" t="str">
        <f>buff!R477</f>
        <v>被动冷血lv5</v>
      </c>
      <c r="C542" t="str">
        <f>buff!S477</f>
        <v>被动冷血lv5</v>
      </c>
      <c r="D542">
        <f>VLOOKUP(buff!T477,对应表!V:W,2,FALSE)</f>
        <v>1</v>
      </c>
      <c r="E542">
        <f>buff!U477</f>
        <v>0</v>
      </c>
      <c r="F542">
        <f>buff!V477</f>
        <v>0</v>
      </c>
      <c r="G542">
        <f>buff!W477</f>
        <v>0</v>
      </c>
      <c r="H542">
        <f>buff!X477</f>
        <v>0</v>
      </c>
      <c r="I542" t="str">
        <f>buff!AI477</f>
        <v>CPR:19|SPD_P:7</v>
      </c>
      <c r="J542">
        <f>buff!AJ477</f>
        <v>0</v>
      </c>
      <c r="K542">
        <f>buff!AK477</f>
        <v>0</v>
      </c>
      <c r="L542">
        <f>buff!AL477</f>
        <v>0</v>
      </c>
      <c r="M542">
        <f>buff!AM477</f>
        <v>0</v>
      </c>
      <c r="N542">
        <f>buff!AN477</f>
        <v>0</v>
      </c>
      <c r="O542">
        <f>buff!AO477</f>
        <v>0</v>
      </c>
      <c r="P542">
        <f>buff!AP477</f>
        <v>0</v>
      </c>
      <c r="Q542">
        <f>buff!AQ477</f>
        <v>0</v>
      </c>
      <c r="R542">
        <f>buff!AR477</f>
        <v>999</v>
      </c>
      <c r="S542">
        <f>buff!AS477</f>
        <v>0</v>
      </c>
      <c r="T542">
        <f>buff!AT477</f>
        <v>0</v>
      </c>
      <c r="U542" t="str">
        <f>buff!AZ477</f>
        <v/>
      </c>
    </row>
    <row r="543" spans="1:21" x14ac:dyDescent="0.15">
      <c r="A543">
        <f>buff!Q478</f>
        <v>20406</v>
      </c>
      <c r="B543" t="str">
        <f>buff!R478</f>
        <v>被动冷血lv6</v>
      </c>
      <c r="C543" t="str">
        <f>buff!S478</f>
        <v>被动冷血lv6</v>
      </c>
      <c r="D543">
        <f>VLOOKUP(buff!T478,对应表!V:W,2,FALSE)</f>
        <v>1</v>
      </c>
      <c r="E543">
        <f>buff!U478</f>
        <v>0</v>
      </c>
      <c r="F543">
        <f>buff!V478</f>
        <v>0</v>
      </c>
      <c r="G543">
        <f>buff!W478</f>
        <v>0</v>
      </c>
      <c r="H543">
        <f>buff!X478</f>
        <v>0</v>
      </c>
      <c r="I543" t="str">
        <f>buff!AI478</f>
        <v>CPR:20|SPD_P:7</v>
      </c>
      <c r="J543">
        <f>buff!AJ478</f>
        <v>0</v>
      </c>
      <c r="K543">
        <f>buff!AK478</f>
        <v>0</v>
      </c>
      <c r="L543">
        <f>buff!AL478</f>
        <v>0</v>
      </c>
      <c r="M543">
        <f>buff!AM478</f>
        <v>0</v>
      </c>
      <c r="N543">
        <f>buff!AN478</f>
        <v>0</v>
      </c>
      <c r="O543">
        <f>buff!AO478</f>
        <v>0</v>
      </c>
      <c r="P543">
        <f>buff!AP478</f>
        <v>0</v>
      </c>
      <c r="Q543">
        <f>buff!AQ478</f>
        <v>0</v>
      </c>
      <c r="R543">
        <f>buff!AR478</f>
        <v>999</v>
      </c>
      <c r="S543">
        <f>buff!AS478</f>
        <v>0</v>
      </c>
      <c r="T543">
        <f>buff!AT478</f>
        <v>0</v>
      </c>
      <c r="U543" t="str">
        <f>buff!AZ478</f>
        <v/>
      </c>
    </row>
    <row r="544" spans="1:21" x14ac:dyDescent="0.15">
      <c r="A544">
        <f>buff!Q479</f>
        <v>20407</v>
      </c>
      <c r="B544" t="str">
        <f>buff!R479</f>
        <v>被动冷血lv7</v>
      </c>
      <c r="C544" t="str">
        <f>buff!S479</f>
        <v>被动冷血lv7</v>
      </c>
      <c r="D544">
        <f>VLOOKUP(buff!T479,对应表!V:W,2,FALSE)</f>
        <v>1</v>
      </c>
      <c r="E544">
        <f>buff!U479</f>
        <v>0</v>
      </c>
      <c r="F544">
        <f>buff!V479</f>
        <v>0</v>
      </c>
      <c r="G544">
        <f>buff!W479</f>
        <v>0</v>
      </c>
      <c r="H544">
        <f>buff!X479</f>
        <v>0</v>
      </c>
      <c r="I544" t="str">
        <f>buff!AI479</f>
        <v>CPR:21|SPD_P:8</v>
      </c>
      <c r="J544">
        <f>buff!AJ479</f>
        <v>0</v>
      </c>
      <c r="K544">
        <f>buff!AK479</f>
        <v>0</v>
      </c>
      <c r="L544">
        <f>buff!AL479</f>
        <v>0</v>
      </c>
      <c r="M544">
        <f>buff!AM479</f>
        <v>0</v>
      </c>
      <c r="N544">
        <f>buff!AN479</f>
        <v>0</v>
      </c>
      <c r="O544">
        <f>buff!AO479</f>
        <v>0</v>
      </c>
      <c r="P544">
        <f>buff!AP479</f>
        <v>0</v>
      </c>
      <c r="Q544">
        <f>buff!AQ479</f>
        <v>0</v>
      </c>
      <c r="R544">
        <f>buff!AR479</f>
        <v>999</v>
      </c>
      <c r="S544">
        <f>buff!AS479</f>
        <v>0</v>
      </c>
      <c r="T544">
        <f>buff!AT479</f>
        <v>0</v>
      </c>
      <c r="U544" t="str">
        <f>buff!AZ479</f>
        <v/>
      </c>
    </row>
    <row r="545" spans="1:21" x14ac:dyDescent="0.15">
      <c r="A545">
        <f>buff!Q480</f>
        <v>20408</v>
      </c>
      <c r="B545" t="str">
        <f>buff!R480</f>
        <v>被动冷血lv8</v>
      </c>
      <c r="C545" t="str">
        <f>buff!S480</f>
        <v>被动冷血lv8</v>
      </c>
      <c r="D545">
        <f>VLOOKUP(buff!T480,对应表!V:W,2,FALSE)</f>
        <v>1</v>
      </c>
      <c r="E545">
        <f>buff!U480</f>
        <v>0</v>
      </c>
      <c r="F545">
        <f>buff!V480</f>
        <v>0</v>
      </c>
      <c r="G545">
        <f>buff!W480</f>
        <v>0</v>
      </c>
      <c r="H545">
        <f>buff!X480</f>
        <v>0</v>
      </c>
      <c r="I545" t="str">
        <f>buff!AI480</f>
        <v>CPR:22|SPD_P:8</v>
      </c>
      <c r="J545">
        <f>buff!AJ480</f>
        <v>0</v>
      </c>
      <c r="K545">
        <f>buff!AK480</f>
        <v>0</v>
      </c>
      <c r="L545">
        <f>buff!AL480</f>
        <v>0</v>
      </c>
      <c r="M545">
        <f>buff!AM480</f>
        <v>0</v>
      </c>
      <c r="N545">
        <f>buff!AN480</f>
        <v>0</v>
      </c>
      <c r="O545">
        <f>buff!AO480</f>
        <v>0</v>
      </c>
      <c r="P545">
        <f>buff!AP480</f>
        <v>0</v>
      </c>
      <c r="Q545">
        <f>buff!AQ480</f>
        <v>0</v>
      </c>
      <c r="R545">
        <f>buff!AR480</f>
        <v>999</v>
      </c>
      <c r="S545">
        <f>buff!AS480</f>
        <v>0</v>
      </c>
      <c r="T545">
        <f>buff!AT480</f>
        <v>0</v>
      </c>
      <c r="U545" t="str">
        <f>buff!AZ480</f>
        <v/>
      </c>
    </row>
    <row r="546" spans="1:21" x14ac:dyDescent="0.15">
      <c r="A546">
        <f>buff!Q481</f>
        <v>20409</v>
      </c>
      <c r="B546" t="str">
        <f>buff!R481</f>
        <v>被动冷血lv9</v>
      </c>
      <c r="C546" t="str">
        <f>buff!S481</f>
        <v>被动冷血lv9</v>
      </c>
      <c r="D546">
        <f>VLOOKUP(buff!T481,对应表!V:W,2,FALSE)</f>
        <v>1</v>
      </c>
      <c r="E546">
        <f>buff!U481</f>
        <v>0</v>
      </c>
      <c r="F546">
        <f>buff!V481</f>
        <v>0</v>
      </c>
      <c r="G546">
        <f>buff!W481</f>
        <v>0</v>
      </c>
      <c r="H546">
        <f>buff!X481</f>
        <v>0</v>
      </c>
      <c r="I546" t="str">
        <f>buff!AI481</f>
        <v>CPR:23|SPD_P:9</v>
      </c>
      <c r="J546">
        <f>buff!AJ481</f>
        <v>0</v>
      </c>
      <c r="K546">
        <f>buff!AK481</f>
        <v>0</v>
      </c>
      <c r="L546">
        <f>buff!AL481</f>
        <v>0</v>
      </c>
      <c r="M546">
        <f>buff!AM481</f>
        <v>0</v>
      </c>
      <c r="N546">
        <f>buff!AN481</f>
        <v>0</v>
      </c>
      <c r="O546">
        <f>buff!AO481</f>
        <v>0</v>
      </c>
      <c r="P546">
        <f>buff!AP481</f>
        <v>0</v>
      </c>
      <c r="Q546">
        <f>buff!AQ481</f>
        <v>0</v>
      </c>
      <c r="R546">
        <f>buff!AR481</f>
        <v>999</v>
      </c>
      <c r="S546">
        <f>buff!AS481</f>
        <v>0</v>
      </c>
      <c r="T546">
        <f>buff!AT481</f>
        <v>0</v>
      </c>
      <c r="U546" t="str">
        <f>buff!AZ481</f>
        <v/>
      </c>
    </row>
    <row r="547" spans="1:21" x14ac:dyDescent="0.15">
      <c r="A547">
        <f>buff!Q482</f>
        <v>20410</v>
      </c>
      <c r="B547" t="str">
        <f>buff!R482</f>
        <v>被动冷血lv10</v>
      </c>
      <c r="C547" t="str">
        <f>buff!S482</f>
        <v>被动冷血lv10</v>
      </c>
      <c r="D547">
        <f>VLOOKUP(buff!T482,对应表!V:W,2,FALSE)</f>
        <v>1</v>
      </c>
      <c r="E547">
        <f>buff!U482</f>
        <v>0</v>
      </c>
      <c r="F547">
        <f>buff!V482</f>
        <v>0</v>
      </c>
      <c r="G547">
        <f>buff!W482</f>
        <v>0</v>
      </c>
      <c r="H547">
        <f>buff!X482</f>
        <v>0</v>
      </c>
      <c r="I547" t="str">
        <f>buff!AI482</f>
        <v>CPR:24|SPD_P:9</v>
      </c>
      <c r="J547">
        <f>buff!AJ482</f>
        <v>0</v>
      </c>
      <c r="K547">
        <f>buff!AK482</f>
        <v>0</v>
      </c>
      <c r="L547">
        <f>buff!AL482</f>
        <v>0</v>
      </c>
      <c r="M547">
        <f>buff!AM482</f>
        <v>0</v>
      </c>
      <c r="N547">
        <f>buff!AN482</f>
        <v>0</v>
      </c>
      <c r="O547">
        <f>buff!AO482</f>
        <v>0</v>
      </c>
      <c r="P547">
        <f>buff!AP482</f>
        <v>0</v>
      </c>
      <c r="Q547">
        <f>buff!AQ482</f>
        <v>0</v>
      </c>
      <c r="R547">
        <f>buff!AR482</f>
        <v>999</v>
      </c>
      <c r="S547">
        <f>buff!AS482</f>
        <v>0</v>
      </c>
      <c r="T547">
        <f>buff!AT482</f>
        <v>0</v>
      </c>
      <c r="U547" t="str">
        <f>buff!AZ482</f>
        <v/>
      </c>
    </row>
    <row r="548" spans="1:21" x14ac:dyDescent="0.15">
      <c r="A548">
        <f>buff!Q483</f>
        <v>20411</v>
      </c>
      <c r="B548" t="str">
        <f>buff!R483</f>
        <v>被动冷血lv11</v>
      </c>
      <c r="C548" t="str">
        <f>buff!S483</f>
        <v>被动冷血lv11</v>
      </c>
      <c r="D548">
        <f>VLOOKUP(buff!T483,对应表!V:W,2,FALSE)</f>
        <v>1</v>
      </c>
      <c r="E548">
        <f>buff!U483</f>
        <v>0</v>
      </c>
      <c r="F548">
        <f>buff!V483</f>
        <v>0</v>
      </c>
      <c r="G548">
        <f>buff!W483</f>
        <v>0</v>
      </c>
      <c r="H548">
        <f>buff!X483</f>
        <v>0</v>
      </c>
      <c r="I548" t="str">
        <f>buff!AI483</f>
        <v>CPR:25|SPD_P:10</v>
      </c>
      <c r="J548">
        <f>buff!AJ483</f>
        <v>0</v>
      </c>
      <c r="K548">
        <f>buff!AK483</f>
        <v>0</v>
      </c>
      <c r="L548">
        <f>buff!AL483</f>
        <v>0</v>
      </c>
      <c r="M548">
        <f>buff!AM483</f>
        <v>0</v>
      </c>
      <c r="N548">
        <f>buff!AN483</f>
        <v>0</v>
      </c>
      <c r="O548">
        <f>buff!AO483</f>
        <v>0</v>
      </c>
      <c r="P548">
        <f>buff!AP483</f>
        <v>0</v>
      </c>
      <c r="Q548">
        <f>buff!AQ483</f>
        <v>0</v>
      </c>
      <c r="R548">
        <f>buff!AR483</f>
        <v>999</v>
      </c>
      <c r="S548">
        <f>buff!AS483</f>
        <v>0</v>
      </c>
      <c r="T548">
        <f>buff!AT483</f>
        <v>0</v>
      </c>
      <c r="U548" t="str">
        <f>buff!AZ483</f>
        <v/>
      </c>
    </row>
    <row r="549" spans="1:21" x14ac:dyDescent="0.15">
      <c r="A549">
        <f>buff!Q484</f>
        <v>20412</v>
      </c>
      <c r="B549" t="str">
        <f>buff!R484</f>
        <v>被动冷血lv12</v>
      </c>
      <c r="C549" t="str">
        <f>buff!S484</f>
        <v>被动冷血lv12</v>
      </c>
      <c r="D549">
        <f>VLOOKUP(buff!T484,对应表!V:W,2,FALSE)</f>
        <v>1</v>
      </c>
      <c r="E549">
        <f>buff!U484</f>
        <v>0</v>
      </c>
      <c r="F549">
        <f>buff!V484</f>
        <v>0</v>
      </c>
      <c r="G549">
        <f>buff!W484</f>
        <v>0</v>
      </c>
      <c r="H549">
        <f>buff!X484</f>
        <v>0</v>
      </c>
      <c r="I549" t="str">
        <f>buff!AI484</f>
        <v>CPR:26|SPD_P:10</v>
      </c>
      <c r="J549">
        <f>buff!AJ484</f>
        <v>0</v>
      </c>
      <c r="K549">
        <f>buff!AK484</f>
        <v>0</v>
      </c>
      <c r="L549">
        <f>buff!AL484</f>
        <v>0</v>
      </c>
      <c r="M549">
        <f>buff!AM484</f>
        <v>0</v>
      </c>
      <c r="N549">
        <f>buff!AN484</f>
        <v>0</v>
      </c>
      <c r="O549">
        <f>buff!AO484</f>
        <v>0</v>
      </c>
      <c r="P549">
        <f>buff!AP484</f>
        <v>0</v>
      </c>
      <c r="Q549">
        <f>buff!AQ484</f>
        <v>0</v>
      </c>
      <c r="R549">
        <f>buff!AR484</f>
        <v>999</v>
      </c>
      <c r="S549">
        <f>buff!AS484</f>
        <v>0</v>
      </c>
      <c r="T549">
        <f>buff!AT484</f>
        <v>0</v>
      </c>
      <c r="U549" t="str">
        <f>buff!AZ484</f>
        <v/>
      </c>
    </row>
    <row r="550" spans="1:21" x14ac:dyDescent="0.15">
      <c r="A550">
        <f>buff!Q485</f>
        <v>20413</v>
      </c>
      <c r="B550" t="str">
        <f>buff!R485</f>
        <v>被动冷血lv13</v>
      </c>
      <c r="C550" t="str">
        <f>buff!S485</f>
        <v>被动冷血lv13</v>
      </c>
      <c r="D550">
        <f>VLOOKUP(buff!T485,对应表!V:W,2,FALSE)</f>
        <v>1</v>
      </c>
      <c r="E550">
        <f>buff!U485</f>
        <v>0</v>
      </c>
      <c r="F550">
        <f>buff!V485</f>
        <v>0</v>
      </c>
      <c r="G550">
        <f>buff!W485</f>
        <v>0</v>
      </c>
      <c r="H550">
        <f>buff!X485</f>
        <v>0</v>
      </c>
      <c r="I550" t="str">
        <f>buff!AI485</f>
        <v>CPR:27|SPD_P:10</v>
      </c>
      <c r="J550">
        <f>buff!AJ485</f>
        <v>0</v>
      </c>
      <c r="K550">
        <f>buff!AK485</f>
        <v>0</v>
      </c>
      <c r="L550">
        <f>buff!AL485</f>
        <v>0</v>
      </c>
      <c r="M550">
        <f>buff!AM485</f>
        <v>0</v>
      </c>
      <c r="N550">
        <f>buff!AN485</f>
        <v>0</v>
      </c>
      <c r="O550">
        <f>buff!AO485</f>
        <v>0</v>
      </c>
      <c r="P550">
        <f>buff!AP485</f>
        <v>0</v>
      </c>
      <c r="Q550">
        <f>buff!AQ485</f>
        <v>0</v>
      </c>
      <c r="R550">
        <f>buff!AR485</f>
        <v>999</v>
      </c>
      <c r="S550">
        <f>buff!AS485</f>
        <v>0</v>
      </c>
      <c r="T550">
        <f>buff!AT485</f>
        <v>0</v>
      </c>
      <c r="U550" t="str">
        <f>buff!AZ485</f>
        <v/>
      </c>
    </row>
    <row r="551" spans="1:21" x14ac:dyDescent="0.15">
      <c r="A551">
        <f>buff!Q486</f>
        <v>20414</v>
      </c>
      <c r="B551" t="str">
        <f>buff!R486</f>
        <v>被动冷血lv14</v>
      </c>
      <c r="C551" t="str">
        <f>buff!S486</f>
        <v>被动冷血lv14</v>
      </c>
      <c r="D551">
        <f>VLOOKUP(buff!T486,对应表!V:W,2,FALSE)</f>
        <v>1</v>
      </c>
      <c r="E551">
        <f>buff!U486</f>
        <v>0</v>
      </c>
      <c r="F551">
        <f>buff!V486</f>
        <v>0</v>
      </c>
      <c r="G551">
        <f>buff!W486</f>
        <v>0</v>
      </c>
      <c r="H551">
        <f>buff!X486</f>
        <v>0</v>
      </c>
      <c r="I551" t="str">
        <f>buff!AI486</f>
        <v>CPR:28|SPD_P:10</v>
      </c>
      <c r="J551">
        <f>buff!AJ486</f>
        <v>0</v>
      </c>
      <c r="K551">
        <f>buff!AK486</f>
        <v>0</v>
      </c>
      <c r="L551">
        <f>buff!AL486</f>
        <v>0</v>
      </c>
      <c r="M551">
        <f>buff!AM486</f>
        <v>0</v>
      </c>
      <c r="N551">
        <f>buff!AN486</f>
        <v>0</v>
      </c>
      <c r="O551">
        <f>buff!AO486</f>
        <v>0</v>
      </c>
      <c r="P551">
        <f>buff!AP486</f>
        <v>0</v>
      </c>
      <c r="Q551">
        <f>buff!AQ486</f>
        <v>0</v>
      </c>
      <c r="R551">
        <f>buff!AR486</f>
        <v>999</v>
      </c>
      <c r="S551">
        <f>buff!AS486</f>
        <v>0</v>
      </c>
      <c r="T551">
        <f>buff!AT486</f>
        <v>0</v>
      </c>
      <c r="U551" t="str">
        <f>buff!AZ486</f>
        <v/>
      </c>
    </row>
    <row r="552" spans="1:21" x14ac:dyDescent="0.15">
      <c r="A552">
        <f>buff!Q487</f>
        <v>20415</v>
      </c>
      <c r="B552" t="str">
        <f>buff!R487</f>
        <v>被动冷血lv15</v>
      </c>
      <c r="C552" t="str">
        <f>buff!S487</f>
        <v>被动冷血lv15</v>
      </c>
      <c r="D552">
        <f>VLOOKUP(buff!T487,对应表!V:W,2,FALSE)</f>
        <v>1</v>
      </c>
      <c r="E552">
        <f>buff!U487</f>
        <v>0</v>
      </c>
      <c r="F552">
        <f>buff!V487</f>
        <v>0</v>
      </c>
      <c r="G552">
        <f>buff!W487</f>
        <v>0</v>
      </c>
      <c r="H552">
        <f>buff!X487</f>
        <v>0</v>
      </c>
      <c r="I552" t="str">
        <f>buff!AI487</f>
        <v>CPR:29|SPD_P:10</v>
      </c>
      <c r="J552">
        <f>buff!AJ487</f>
        <v>0</v>
      </c>
      <c r="K552">
        <f>buff!AK487</f>
        <v>0</v>
      </c>
      <c r="L552">
        <f>buff!AL487</f>
        <v>0</v>
      </c>
      <c r="M552">
        <f>buff!AM487</f>
        <v>0</v>
      </c>
      <c r="N552">
        <f>buff!AN487</f>
        <v>0</v>
      </c>
      <c r="O552">
        <f>buff!AO487</f>
        <v>0</v>
      </c>
      <c r="P552">
        <f>buff!AP487</f>
        <v>0</v>
      </c>
      <c r="Q552">
        <f>buff!AQ487</f>
        <v>0</v>
      </c>
      <c r="R552">
        <f>buff!AR487</f>
        <v>999</v>
      </c>
      <c r="S552">
        <f>buff!AS487</f>
        <v>0</v>
      </c>
      <c r="T552">
        <f>buff!AT487</f>
        <v>0</v>
      </c>
      <c r="U552" t="str">
        <f>buff!AZ487</f>
        <v/>
      </c>
    </row>
    <row r="553" spans="1:21" x14ac:dyDescent="0.15">
      <c r="A553">
        <f>buff!Q488</f>
        <v>20416</v>
      </c>
      <c r="B553" t="str">
        <f>buff!R488</f>
        <v>被动冷血lv16</v>
      </c>
      <c r="C553" t="str">
        <f>buff!S488</f>
        <v>被动冷血lv16</v>
      </c>
      <c r="D553">
        <f>VLOOKUP(buff!T488,对应表!V:W,2,FALSE)</f>
        <v>1</v>
      </c>
      <c r="E553">
        <f>buff!U488</f>
        <v>0</v>
      </c>
      <c r="F553">
        <f>buff!V488</f>
        <v>0</v>
      </c>
      <c r="G553">
        <f>buff!W488</f>
        <v>0</v>
      </c>
      <c r="H553">
        <f>buff!X488</f>
        <v>0</v>
      </c>
      <c r="I553" t="str">
        <f>buff!AI488</f>
        <v>CPR:30|SPD_P:10</v>
      </c>
      <c r="J553">
        <f>buff!AJ488</f>
        <v>0</v>
      </c>
      <c r="K553">
        <f>buff!AK488</f>
        <v>0</v>
      </c>
      <c r="L553">
        <f>buff!AL488</f>
        <v>0</v>
      </c>
      <c r="M553">
        <f>buff!AM488</f>
        <v>0</v>
      </c>
      <c r="N553">
        <f>buff!AN488</f>
        <v>0</v>
      </c>
      <c r="O553">
        <f>buff!AO488</f>
        <v>0</v>
      </c>
      <c r="P553">
        <f>buff!AP488</f>
        <v>0</v>
      </c>
      <c r="Q553">
        <f>buff!AQ488</f>
        <v>0</v>
      </c>
      <c r="R553">
        <f>buff!AR488</f>
        <v>999</v>
      </c>
      <c r="S553">
        <f>buff!AS488</f>
        <v>0</v>
      </c>
      <c r="T553">
        <f>buff!AT488</f>
        <v>0</v>
      </c>
      <c r="U553" t="str">
        <f>buff!AZ488</f>
        <v/>
      </c>
    </row>
    <row r="554" spans="1:21" x14ac:dyDescent="0.15">
      <c r="A554">
        <f>buff!Q489</f>
        <v>20417</v>
      </c>
      <c r="B554" t="str">
        <f>buff!R489</f>
        <v>被动冷血lv17</v>
      </c>
      <c r="C554" t="str">
        <f>buff!S489</f>
        <v>被动冷血lv17</v>
      </c>
      <c r="D554">
        <f>VLOOKUP(buff!T489,对应表!V:W,2,FALSE)</f>
        <v>1</v>
      </c>
      <c r="E554">
        <f>buff!U489</f>
        <v>0</v>
      </c>
      <c r="F554">
        <f>buff!V489</f>
        <v>0</v>
      </c>
      <c r="G554">
        <f>buff!W489</f>
        <v>0</v>
      </c>
      <c r="H554">
        <f>buff!X489</f>
        <v>0</v>
      </c>
      <c r="I554" t="str">
        <f>buff!AI489</f>
        <v>CPR:31|SPD_P:10</v>
      </c>
      <c r="J554">
        <f>buff!AJ489</f>
        <v>0</v>
      </c>
      <c r="K554">
        <f>buff!AK489</f>
        <v>0</v>
      </c>
      <c r="L554">
        <f>buff!AL489</f>
        <v>0</v>
      </c>
      <c r="M554">
        <f>buff!AM489</f>
        <v>0</v>
      </c>
      <c r="N554">
        <f>buff!AN489</f>
        <v>0</v>
      </c>
      <c r="O554">
        <f>buff!AO489</f>
        <v>0</v>
      </c>
      <c r="P554">
        <f>buff!AP489</f>
        <v>0</v>
      </c>
      <c r="Q554">
        <f>buff!AQ489</f>
        <v>0</v>
      </c>
      <c r="R554">
        <f>buff!AR489</f>
        <v>999</v>
      </c>
      <c r="S554">
        <f>buff!AS489</f>
        <v>0</v>
      </c>
      <c r="T554">
        <f>buff!AT489</f>
        <v>0</v>
      </c>
      <c r="U554" t="str">
        <f>buff!AZ489</f>
        <v/>
      </c>
    </row>
    <row r="555" spans="1:21" x14ac:dyDescent="0.15">
      <c r="A555">
        <f>buff!Q490</f>
        <v>20418</v>
      </c>
      <c r="B555" t="str">
        <f>buff!R490</f>
        <v>被动冷血lv18</v>
      </c>
      <c r="C555" t="str">
        <f>buff!S490</f>
        <v>被动冷血lv18</v>
      </c>
      <c r="D555">
        <f>VLOOKUP(buff!T490,对应表!V:W,2,FALSE)</f>
        <v>1</v>
      </c>
      <c r="E555">
        <f>buff!U490</f>
        <v>0</v>
      </c>
      <c r="F555">
        <f>buff!V490</f>
        <v>0</v>
      </c>
      <c r="G555">
        <f>buff!W490</f>
        <v>0</v>
      </c>
      <c r="H555">
        <f>buff!X490</f>
        <v>0</v>
      </c>
      <c r="I555" t="str">
        <f>buff!AI490</f>
        <v>CPR:32|SPD_P:10</v>
      </c>
      <c r="J555">
        <f>buff!AJ490</f>
        <v>0</v>
      </c>
      <c r="K555">
        <f>buff!AK490</f>
        <v>0</v>
      </c>
      <c r="L555">
        <f>buff!AL490</f>
        <v>0</v>
      </c>
      <c r="M555">
        <f>buff!AM490</f>
        <v>0</v>
      </c>
      <c r="N555">
        <f>buff!AN490</f>
        <v>0</v>
      </c>
      <c r="O555">
        <f>buff!AO490</f>
        <v>0</v>
      </c>
      <c r="P555">
        <f>buff!AP490</f>
        <v>0</v>
      </c>
      <c r="Q555">
        <f>buff!AQ490</f>
        <v>0</v>
      </c>
      <c r="R555">
        <f>buff!AR490</f>
        <v>999</v>
      </c>
      <c r="S555">
        <f>buff!AS490</f>
        <v>0</v>
      </c>
      <c r="T555">
        <f>buff!AT490</f>
        <v>0</v>
      </c>
      <c r="U555" t="str">
        <f>buff!AZ490</f>
        <v/>
      </c>
    </row>
    <row r="556" spans="1:21" x14ac:dyDescent="0.15">
      <c r="A556">
        <f>buff!Q491</f>
        <v>20419</v>
      </c>
      <c r="B556" t="str">
        <f>buff!R491</f>
        <v>被动冷血lv19</v>
      </c>
      <c r="C556" t="str">
        <f>buff!S491</f>
        <v>被动冷血lv19</v>
      </c>
      <c r="D556">
        <f>VLOOKUP(buff!T491,对应表!V:W,2,FALSE)</f>
        <v>1</v>
      </c>
      <c r="E556">
        <f>buff!U491</f>
        <v>0</v>
      </c>
      <c r="F556">
        <f>buff!V491</f>
        <v>0</v>
      </c>
      <c r="G556">
        <f>buff!W491</f>
        <v>0</v>
      </c>
      <c r="H556">
        <f>buff!X491</f>
        <v>0</v>
      </c>
      <c r="I556" t="str">
        <f>buff!AI491</f>
        <v>CPR:33|SPD_P:10</v>
      </c>
      <c r="J556">
        <f>buff!AJ491</f>
        <v>0</v>
      </c>
      <c r="K556">
        <f>buff!AK491</f>
        <v>0</v>
      </c>
      <c r="L556">
        <f>buff!AL491</f>
        <v>0</v>
      </c>
      <c r="M556">
        <f>buff!AM491</f>
        <v>0</v>
      </c>
      <c r="N556">
        <f>buff!AN491</f>
        <v>0</v>
      </c>
      <c r="O556">
        <f>buff!AO491</f>
        <v>0</v>
      </c>
      <c r="P556">
        <f>buff!AP491</f>
        <v>0</v>
      </c>
      <c r="Q556">
        <f>buff!AQ491</f>
        <v>0</v>
      </c>
      <c r="R556">
        <f>buff!AR491</f>
        <v>999</v>
      </c>
      <c r="S556">
        <f>buff!AS491</f>
        <v>0</v>
      </c>
      <c r="T556">
        <f>buff!AT491</f>
        <v>0</v>
      </c>
      <c r="U556" t="str">
        <f>buff!AZ491</f>
        <v/>
      </c>
    </row>
    <row r="557" spans="1:21" x14ac:dyDescent="0.15">
      <c r="A557">
        <f>buff!Q492</f>
        <v>20420</v>
      </c>
      <c r="B557" t="str">
        <f>buff!R492</f>
        <v>被动冷血lv20</v>
      </c>
      <c r="C557" t="str">
        <f>buff!S492</f>
        <v>被动冷血lv20</v>
      </c>
      <c r="D557">
        <f>VLOOKUP(buff!T492,对应表!V:W,2,FALSE)</f>
        <v>1</v>
      </c>
      <c r="E557">
        <f>buff!U492</f>
        <v>0</v>
      </c>
      <c r="F557">
        <f>buff!V492</f>
        <v>0</v>
      </c>
      <c r="G557">
        <f>buff!W492</f>
        <v>0</v>
      </c>
      <c r="H557">
        <f>buff!X492</f>
        <v>0</v>
      </c>
      <c r="I557" t="str">
        <f>buff!AI492</f>
        <v>CPR:34|SPD_P:10</v>
      </c>
      <c r="J557">
        <f>buff!AJ492</f>
        <v>0</v>
      </c>
      <c r="K557">
        <f>buff!AK492</f>
        <v>0</v>
      </c>
      <c r="L557">
        <f>buff!AL492</f>
        <v>0</v>
      </c>
      <c r="M557">
        <f>buff!AM492</f>
        <v>0</v>
      </c>
      <c r="N557">
        <f>buff!AN492</f>
        <v>0</v>
      </c>
      <c r="O557">
        <f>buff!AO492</f>
        <v>0</v>
      </c>
      <c r="P557">
        <f>buff!AP492</f>
        <v>0</v>
      </c>
      <c r="Q557">
        <f>buff!AQ492</f>
        <v>0</v>
      </c>
      <c r="R557">
        <f>buff!AR492</f>
        <v>999</v>
      </c>
      <c r="S557">
        <f>buff!AS492</f>
        <v>0</v>
      </c>
      <c r="T557">
        <f>buff!AT492</f>
        <v>0</v>
      </c>
      <c r="U557" t="str">
        <f>buff!AZ492</f>
        <v/>
      </c>
    </row>
    <row r="558" spans="1:21" x14ac:dyDescent="0.15">
      <c r="A558">
        <f>buff!Q493</f>
        <v>20421</v>
      </c>
      <c r="B558" t="str">
        <f>buff!R493</f>
        <v>被动格挡lv1</v>
      </c>
      <c r="C558" t="str">
        <f>buff!S493</f>
        <v>被动格挡lv1</v>
      </c>
      <c r="D558">
        <f>VLOOKUP(buff!T493,对应表!V:W,2,FALSE)</f>
        <v>1</v>
      </c>
      <c r="E558">
        <f>buff!U493</f>
        <v>0</v>
      </c>
      <c r="F558">
        <f>buff!V493</f>
        <v>0</v>
      </c>
      <c r="G558">
        <f>buff!W493</f>
        <v>0</v>
      </c>
      <c r="H558">
        <f>buff!X493</f>
        <v>0</v>
      </c>
      <c r="I558" t="str">
        <f>buff!AI493</f>
        <v>BOK:10</v>
      </c>
      <c r="J558">
        <f>buff!AJ493</f>
        <v>0</v>
      </c>
      <c r="K558">
        <f>buff!AK493</f>
        <v>0</v>
      </c>
      <c r="L558">
        <f>buff!AL493</f>
        <v>0</v>
      </c>
      <c r="M558">
        <f>buff!AM493</f>
        <v>0</v>
      </c>
      <c r="N558">
        <f>buff!AN493</f>
        <v>0</v>
      </c>
      <c r="O558">
        <f>buff!AO493</f>
        <v>0</v>
      </c>
      <c r="P558">
        <f>buff!AP493</f>
        <v>0</v>
      </c>
      <c r="Q558">
        <f>buff!AQ493</f>
        <v>0</v>
      </c>
      <c r="R558">
        <f>buff!AR493</f>
        <v>999</v>
      </c>
      <c r="S558">
        <f>buff!AS493</f>
        <v>0</v>
      </c>
      <c r="T558">
        <f>buff!AT493</f>
        <v>0</v>
      </c>
      <c r="U558" t="str">
        <f>buff!AZ493</f>
        <v/>
      </c>
    </row>
    <row r="559" spans="1:21" x14ac:dyDescent="0.15">
      <c r="A559">
        <f>buff!Q494</f>
        <v>20422</v>
      </c>
      <c r="B559" t="str">
        <f>buff!R494</f>
        <v>被动格挡lv2</v>
      </c>
      <c r="C559" t="str">
        <f>buff!S494</f>
        <v>被动格挡lv2</v>
      </c>
      <c r="D559">
        <f>VLOOKUP(buff!T494,对应表!V:W,2,FALSE)</f>
        <v>1</v>
      </c>
      <c r="E559">
        <f>buff!U494</f>
        <v>0</v>
      </c>
      <c r="F559">
        <f>buff!V494</f>
        <v>0</v>
      </c>
      <c r="G559">
        <f>buff!W494</f>
        <v>0</v>
      </c>
      <c r="H559">
        <f>buff!X494</f>
        <v>0</v>
      </c>
      <c r="I559" t="str">
        <f>buff!AI494</f>
        <v>BOK:11</v>
      </c>
      <c r="J559">
        <f>buff!AJ494</f>
        <v>0</v>
      </c>
      <c r="K559">
        <f>buff!AK494</f>
        <v>0</v>
      </c>
      <c r="L559">
        <f>buff!AL494</f>
        <v>0</v>
      </c>
      <c r="M559">
        <f>buff!AM494</f>
        <v>0</v>
      </c>
      <c r="N559">
        <f>buff!AN494</f>
        <v>0</v>
      </c>
      <c r="O559">
        <f>buff!AO494</f>
        <v>0</v>
      </c>
      <c r="P559">
        <f>buff!AP494</f>
        <v>0</v>
      </c>
      <c r="Q559">
        <f>buff!AQ494</f>
        <v>0</v>
      </c>
      <c r="R559">
        <f>buff!AR494</f>
        <v>999</v>
      </c>
      <c r="S559">
        <f>buff!AS494</f>
        <v>0</v>
      </c>
      <c r="T559">
        <f>buff!AT494</f>
        <v>0</v>
      </c>
      <c r="U559" t="str">
        <f>buff!AZ494</f>
        <v/>
      </c>
    </row>
    <row r="560" spans="1:21" x14ac:dyDescent="0.15">
      <c r="A560">
        <f>buff!Q495</f>
        <v>20423</v>
      </c>
      <c r="B560" t="str">
        <f>buff!R495</f>
        <v>被动格挡lv3</v>
      </c>
      <c r="C560" t="str">
        <f>buff!S495</f>
        <v>被动格挡lv3</v>
      </c>
      <c r="D560">
        <f>VLOOKUP(buff!T495,对应表!V:W,2,FALSE)</f>
        <v>1</v>
      </c>
      <c r="E560">
        <f>buff!U495</f>
        <v>0</v>
      </c>
      <c r="F560">
        <f>buff!V495</f>
        <v>0</v>
      </c>
      <c r="G560">
        <f>buff!W495</f>
        <v>0</v>
      </c>
      <c r="H560">
        <f>buff!X495</f>
        <v>0</v>
      </c>
      <c r="I560" t="str">
        <f>buff!AI495</f>
        <v>BOK:12</v>
      </c>
      <c r="J560">
        <f>buff!AJ495</f>
        <v>0</v>
      </c>
      <c r="K560">
        <f>buff!AK495</f>
        <v>0</v>
      </c>
      <c r="L560">
        <f>buff!AL495</f>
        <v>0</v>
      </c>
      <c r="M560">
        <f>buff!AM495</f>
        <v>0</v>
      </c>
      <c r="N560">
        <f>buff!AN495</f>
        <v>0</v>
      </c>
      <c r="O560">
        <f>buff!AO495</f>
        <v>0</v>
      </c>
      <c r="P560">
        <f>buff!AP495</f>
        <v>0</v>
      </c>
      <c r="Q560">
        <f>buff!AQ495</f>
        <v>0</v>
      </c>
      <c r="R560">
        <f>buff!AR495</f>
        <v>999</v>
      </c>
      <c r="S560">
        <f>buff!AS495</f>
        <v>0</v>
      </c>
      <c r="T560">
        <f>buff!AT495</f>
        <v>0</v>
      </c>
      <c r="U560" t="str">
        <f>buff!AZ495</f>
        <v/>
      </c>
    </row>
    <row r="561" spans="1:21" x14ac:dyDescent="0.15">
      <c r="A561">
        <f>buff!Q496</f>
        <v>20424</v>
      </c>
      <c r="B561" t="str">
        <f>buff!R496</f>
        <v>被动格挡lv4</v>
      </c>
      <c r="C561" t="str">
        <f>buff!S496</f>
        <v>被动格挡lv4</v>
      </c>
      <c r="D561">
        <f>VLOOKUP(buff!T496,对应表!V:W,2,FALSE)</f>
        <v>1</v>
      </c>
      <c r="E561">
        <f>buff!U496</f>
        <v>0</v>
      </c>
      <c r="F561">
        <f>buff!V496</f>
        <v>0</v>
      </c>
      <c r="G561">
        <f>buff!W496</f>
        <v>0</v>
      </c>
      <c r="H561">
        <f>buff!X496</f>
        <v>0</v>
      </c>
      <c r="I561" t="str">
        <f>buff!AI496</f>
        <v>BOK:13</v>
      </c>
      <c r="J561">
        <f>buff!AJ496</f>
        <v>0</v>
      </c>
      <c r="K561">
        <f>buff!AK496</f>
        <v>0</v>
      </c>
      <c r="L561">
        <f>buff!AL496</f>
        <v>0</v>
      </c>
      <c r="M561">
        <f>buff!AM496</f>
        <v>0</v>
      </c>
      <c r="N561">
        <f>buff!AN496</f>
        <v>0</v>
      </c>
      <c r="O561">
        <f>buff!AO496</f>
        <v>0</v>
      </c>
      <c r="P561">
        <f>buff!AP496</f>
        <v>0</v>
      </c>
      <c r="Q561">
        <f>buff!AQ496</f>
        <v>0</v>
      </c>
      <c r="R561">
        <f>buff!AR496</f>
        <v>999</v>
      </c>
      <c r="S561">
        <f>buff!AS496</f>
        <v>0</v>
      </c>
      <c r="T561">
        <f>buff!AT496</f>
        <v>0</v>
      </c>
      <c r="U561" t="str">
        <f>buff!AZ496</f>
        <v/>
      </c>
    </row>
    <row r="562" spans="1:21" x14ac:dyDescent="0.15">
      <c r="A562">
        <f>buff!Q497</f>
        <v>20425</v>
      </c>
      <c r="B562" t="str">
        <f>buff!R497</f>
        <v>被动格挡lv5</v>
      </c>
      <c r="C562" t="str">
        <f>buff!S497</f>
        <v>被动格挡lv5</v>
      </c>
      <c r="D562">
        <f>VLOOKUP(buff!T497,对应表!V:W,2,FALSE)</f>
        <v>1</v>
      </c>
      <c r="E562">
        <f>buff!U497</f>
        <v>0</v>
      </c>
      <c r="F562">
        <f>buff!V497</f>
        <v>0</v>
      </c>
      <c r="G562">
        <f>buff!W497</f>
        <v>0</v>
      </c>
      <c r="H562">
        <f>buff!X497</f>
        <v>0</v>
      </c>
      <c r="I562" t="str">
        <f>buff!AI497</f>
        <v>BOK:14</v>
      </c>
      <c r="J562">
        <f>buff!AJ497</f>
        <v>0</v>
      </c>
      <c r="K562">
        <f>buff!AK497</f>
        <v>0</v>
      </c>
      <c r="L562">
        <f>buff!AL497</f>
        <v>0</v>
      </c>
      <c r="M562">
        <f>buff!AM497</f>
        <v>0</v>
      </c>
      <c r="N562">
        <f>buff!AN497</f>
        <v>0</v>
      </c>
      <c r="O562">
        <f>buff!AO497</f>
        <v>0</v>
      </c>
      <c r="P562">
        <f>buff!AP497</f>
        <v>0</v>
      </c>
      <c r="Q562">
        <f>buff!AQ497</f>
        <v>0</v>
      </c>
      <c r="R562">
        <f>buff!AR497</f>
        <v>999</v>
      </c>
      <c r="S562">
        <f>buff!AS497</f>
        <v>0</v>
      </c>
      <c r="T562">
        <f>buff!AT497</f>
        <v>0</v>
      </c>
      <c r="U562" t="str">
        <f>buff!AZ497</f>
        <v/>
      </c>
    </row>
    <row r="563" spans="1:21" x14ac:dyDescent="0.15">
      <c r="A563">
        <f>buff!Q498</f>
        <v>20426</v>
      </c>
      <c r="B563" t="str">
        <f>buff!R498</f>
        <v>被动格挡lv6</v>
      </c>
      <c r="C563" t="str">
        <f>buff!S498</f>
        <v>被动格挡lv6</v>
      </c>
      <c r="D563">
        <f>VLOOKUP(buff!T498,对应表!V:W,2,FALSE)</f>
        <v>1</v>
      </c>
      <c r="E563">
        <f>buff!U498</f>
        <v>0</v>
      </c>
      <c r="F563">
        <f>buff!V498</f>
        <v>0</v>
      </c>
      <c r="G563">
        <f>buff!W498</f>
        <v>0</v>
      </c>
      <c r="H563">
        <f>buff!X498</f>
        <v>0</v>
      </c>
      <c r="I563" t="str">
        <f>buff!AI498</f>
        <v>BOK:15</v>
      </c>
      <c r="J563">
        <f>buff!AJ498</f>
        <v>0</v>
      </c>
      <c r="K563">
        <f>buff!AK498</f>
        <v>0</v>
      </c>
      <c r="L563">
        <f>buff!AL498</f>
        <v>0</v>
      </c>
      <c r="M563">
        <f>buff!AM498</f>
        <v>0</v>
      </c>
      <c r="N563">
        <f>buff!AN498</f>
        <v>0</v>
      </c>
      <c r="O563">
        <f>buff!AO498</f>
        <v>0</v>
      </c>
      <c r="P563">
        <f>buff!AP498</f>
        <v>0</v>
      </c>
      <c r="Q563">
        <f>buff!AQ498</f>
        <v>0</v>
      </c>
      <c r="R563">
        <f>buff!AR498</f>
        <v>999</v>
      </c>
      <c r="S563">
        <f>buff!AS498</f>
        <v>0</v>
      </c>
      <c r="T563">
        <f>buff!AT498</f>
        <v>0</v>
      </c>
      <c r="U563" t="str">
        <f>buff!AZ498</f>
        <v/>
      </c>
    </row>
    <row r="564" spans="1:21" x14ac:dyDescent="0.15">
      <c r="A564">
        <f>buff!Q499</f>
        <v>20427</v>
      </c>
      <c r="B564" t="str">
        <f>buff!R499</f>
        <v>被动格挡lv7</v>
      </c>
      <c r="C564" t="str">
        <f>buff!S499</f>
        <v>被动格挡lv7</v>
      </c>
      <c r="D564">
        <f>VLOOKUP(buff!T499,对应表!V:W,2,FALSE)</f>
        <v>1</v>
      </c>
      <c r="E564">
        <f>buff!U499</f>
        <v>0</v>
      </c>
      <c r="F564">
        <f>buff!V499</f>
        <v>0</v>
      </c>
      <c r="G564">
        <f>buff!W499</f>
        <v>0</v>
      </c>
      <c r="H564">
        <f>buff!X499</f>
        <v>0</v>
      </c>
      <c r="I564" t="str">
        <f>buff!AI499</f>
        <v>BOK:16</v>
      </c>
      <c r="J564">
        <f>buff!AJ499</f>
        <v>0</v>
      </c>
      <c r="K564">
        <f>buff!AK499</f>
        <v>0</v>
      </c>
      <c r="L564">
        <f>buff!AL499</f>
        <v>0</v>
      </c>
      <c r="M564">
        <f>buff!AM499</f>
        <v>0</v>
      </c>
      <c r="N564">
        <f>buff!AN499</f>
        <v>0</v>
      </c>
      <c r="O564">
        <f>buff!AO499</f>
        <v>0</v>
      </c>
      <c r="P564">
        <f>buff!AP499</f>
        <v>0</v>
      </c>
      <c r="Q564">
        <f>buff!AQ499</f>
        <v>0</v>
      </c>
      <c r="R564">
        <f>buff!AR499</f>
        <v>999</v>
      </c>
      <c r="S564">
        <f>buff!AS499</f>
        <v>0</v>
      </c>
      <c r="T564">
        <f>buff!AT499</f>
        <v>0</v>
      </c>
      <c r="U564" t="str">
        <f>buff!AZ499</f>
        <v/>
      </c>
    </row>
    <row r="565" spans="1:21" x14ac:dyDescent="0.15">
      <c r="A565">
        <f>buff!Q500</f>
        <v>20428</v>
      </c>
      <c r="B565" t="str">
        <f>buff!R500</f>
        <v>被动格挡lv8</v>
      </c>
      <c r="C565" t="str">
        <f>buff!S500</f>
        <v>被动格挡lv8</v>
      </c>
      <c r="D565">
        <f>VLOOKUP(buff!T500,对应表!V:W,2,FALSE)</f>
        <v>1</v>
      </c>
      <c r="E565">
        <f>buff!U500</f>
        <v>0</v>
      </c>
      <c r="F565">
        <f>buff!V500</f>
        <v>0</v>
      </c>
      <c r="G565">
        <f>buff!W500</f>
        <v>0</v>
      </c>
      <c r="H565">
        <f>buff!X500</f>
        <v>0</v>
      </c>
      <c r="I565" t="str">
        <f>buff!AI500</f>
        <v>BOK:17</v>
      </c>
      <c r="J565">
        <f>buff!AJ500</f>
        <v>0</v>
      </c>
      <c r="K565">
        <f>buff!AK500</f>
        <v>0</v>
      </c>
      <c r="L565">
        <f>buff!AL500</f>
        <v>0</v>
      </c>
      <c r="M565">
        <f>buff!AM500</f>
        <v>0</v>
      </c>
      <c r="N565">
        <f>buff!AN500</f>
        <v>0</v>
      </c>
      <c r="O565">
        <f>buff!AO500</f>
        <v>0</v>
      </c>
      <c r="P565">
        <f>buff!AP500</f>
        <v>0</v>
      </c>
      <c r="Q565">
        <f>buff!AQ500</f>
        <v>0</v>
      </c>
      <c r="R565">
        <f>buff!AR500</f>
        <v>999</v>
      </c>
      <c r="S565">
        <f>buff!AS500</f>
        <v>0</v>
      </c>
      <c r="T565">
        <f>buff!AT500</f>
        <v>0</v>
      </c>
      <c r="U565" t="str">
        <f>buff!AZ500</f>
        <v/>
      </c>
    </row>
    <row r="566" spans="1:21" x14ac:dyDescent="0.15">
      <c r="A566">
        <f>buff!Q501</f>
        <v>20429</v>
      </c>
      <c r="B566" t="str">
        <f>buff!R501</f>
        <v>被动格挡lv9</v>
      </c>
      <c r="C566" t="str">
        <f>buff!S501</f>
        <v>被动格挡lv9</v>
      </c>
      <c r="D566">
        <f>VLOOKUP(buff!T501,对应表!V:W,2,FALSE)</f>
        <v>1</v>
      </c>
      <c r="E566">
        <f>buff!U501</f>
        <v>0</v>
      </c>
      <c r="F566">
        <f>buff!V501</f>
        <v>0</v>
      </c>
      <c r="G566">
        <f>buff!W501</f>
        <v>0</v>
      </c>
      <c r="H566">
        <f>buff!X501</f>
        <v>0</v>
      </c>
      <c r="I566" t="str">
        <f>buff!AI501</f>
        <v>BOK:18</v>
      </c>
      <c r="J566">
        <f>buff!AJ501</f>
        <v>0</v>
      </c>
      <c r="K566">
        <f>buff!AK501</f>
        <v>0</v>
      </c>
      <c r="L566">
        <f>buff!AL501</f>
        <v>0</v>
      </c>
      <c r="M566">
        <f>buff!AM501</f>
        <v>0</v>
      </c>
      <c r="N566">
        <f>buff!AN501</f>
        <v>0</v>
      </c>
      <c r="O566">
        <f>buff!AO501</f>
        <v>0</v>
      </c>
      <c r="P566">
        <f>buff!AP501</f>
        <v>0</v>
      </c>
      <c r="Q566">
        <f>buff!AQ501</f>
        <v>0</v>
      </c>
      <c r="R566">
        <f>buff!AR501</f>
        <v>999</v>
      </c>
      <c r="S566">
        <f>buff!AS501</f>
        <v>0</v>
      </c>
      <c r="T566">
        <f>buff!AT501</f>
        <v>0</v>
      </c>
      <c r="U566" t="str">
        <f>buff!AZ501</f>
        <v/>
      </c>
    </row>
    <row r="567" spans="1:21" x14ac:dyDescent="0.15">
      <c r="A567">
        <f>buff!Q502</f>
        <v>20430</v>
      </c>
      <c r="B567" t="str">
        <f>buff!R502</f>
        <v>被动格挡lv10</v>
      </c>
      <c r="C567" t="str">
        <f>buff!S502</f>
        <v>被动格挡lv10</v>
      </c>
      <c r="D567">
        <f>VLOOKUP(buff!T502,对应表!V:W,2,FALSE)</f>
        <v>1</v>
      </c>
      <c r="E567">
        <f>buff!U502</f>
        <v>0</v>
      </c>
      <c r="F567">
        <f>buff!V502</f>
        <v>0</v>
      </c>
      <c r="G567">
        <f>buff!W502</f>
        <v>0</v>
      </c>
      <c r="H567">
        <f>buff!X502</f>
        <v>0</v>
      </c>
      <c r="I567" t="str">
        <f>buff!AI502</f>
        <v>BOK:19</v>
      </c>
      <c r="J567">
        <f>buff!AJ502</f>
        <v>0</v>
      </c>
      <c r="K567">
        <f>buff!AK502</f>
        <v>0</v>
      </c>
      <c r="L567">
        <f>buff!AL502</f>
        <v>0</v>
      </c>
      <c r="M567">
        <f>buff!AM502</f>
        <v>0</v>
      </c>
      <c r="N567">
        <f>buff!AN502</f>
        <v>0</v>
      </c>
      <c r="O567">
        <f>buff!AO502</f>
        <v>0</v>
      </c>
      <c r="P567">
        <f>buff!AP502</f>
        <v>0</v>
      </c>
      <c r="Q567">
        <f>buff!AQ502</f>
        <v>0</v>
      </c>
      <c r="R567">
        <f>buff!AR502</f>
        <v>999</v>
      </c>
      <c r="S567">
        <f>buff!AS502</f>
        <v>0</v>
      </c>
      <c r="T567">
        <f>buff!AT502</f>
        <v>0</v>
      </c>
      <c r="U567" t="str">
        <f>buff!AZ502</f>
        <v/>
      </c>
    </row>
    <row r="568" spans="1:21" x14ac:dyDescent="0.15">
      <c r="A568">
        <f>buff!Q503</f>
        <v>20431</v>
      </c>
      <c r="B568" t="str">
        <f>buff!R503</f>
        <v>被动格挡lv11</v>
      </c>
      <c r="C568" t="str">
        <f>buff!S503</f>
        <v>被动格挡lv11</v>
      </c>
      <c r="D568">
        <f>VLOOKUP(buff!T503,对应表!V:W,2,FALSE)</f>
        <v>1</v>
      </c>
      <c r="E568">
        <f>buff!U503</f>
        <v>0</v>
      </c>
      <c r="F568">
        <f>buff!V503</f>
        <v>0</v>
      </c>
      <c r="G568">
        <f>buff!W503</f>
        <v>0</v>
      </c>
      <c r="H568">
        <f>buff!X503</f>
        <v>0</v>
      </c>
      <c r="I568" t="str">
        <f>buff!AI503</f>
        <v>BOK:20</v>
      </c>
      <c r="J568">
        <f>buff!AJ503</f>
        <v>0</v>
      </c>
      <c r="K568">
        <f>buff!AK503</f>
        <v>0</v>
      </c>
      <c r="L568">
        <f>buff!AL503</f>
        <v>0</v>
      </c>
      <c r="M568">
        <f>buff!AM503</f>
        <v>0</v>
      </c>
      <c r="N568">
        <f>buff!AN503</f>
        <v>0</v>
      </c>
      <c r="O568">
        <f>buff!AO503</f>
        <v>0</v>
      </c>
      <c r="P568">
        <f>buff!AP503</f>
        <v>0</v>
      </c>
      <c r="Q568">
        <f>buff!AQ503</f>
        <v>0</v>
      </c>
      <c r="R568">
        <f>buff!AR503</f>
        <v>999</v>
      </c>
      <c r="S568">
        <f>buff!AS503</f>
        <v>0</v>
      </c>
      <c r="T568">
        <f>buff!AT503</f>
        <v>0</v>
      </c>
      <c r="U568" t="str">
        <f>buff!AZ503</f>
        <v/>
      </c>
    </row>
    <row r="569" spans="1:21" x14ac:dyDescent="0.15">
      <c r="A569">
        <f>buff!Q504</f>
        <v>20432</v>
      </c>
      <c r="B569" t="str">
        <f>buff!R504</f>
        <v>被动格挡lv12</v>
      </c>
      <c r="C569" t="str">
        <f>buff!S504</f>
        <v>被动格挡lv12</v>
      </c>
      <c r="D569">
        <f>VLOOKUP(buff!T504,对应表!V:W,2,FALSE)</f>
        <v>1</v>
      </c>
      <c r="E569">
        <f>buff!U504</f>
        <v>0</v>
      </c>
      <c r="F569">
        <f>buff!V504</f>
        <v>0</v>
      </c>
      <c r="G569">
        <f>buff!W504</f>
        <v>0</v>
      </c>
      <c r="H569">
        <f>buff!X504</f>
        <v>0</v>
      </c>
      <c r="I569" t="str">
        <f>buff!AI504</f>
        <v>BOK:21</v>
      </c>
      <c r="J569">
        <f>buff!AJ504</f>
        <v>0</v>
      </c>
      <c r="K569">
        <f>buff!AK504</f>
        <v>0</v>
      </c>
      <c r="L569">
        <f>buff!AL504</f>
        <v>0</v>
      </c>
      <c r="M569">
        <f>buff!AM504</f>
        <v>0</v>
      </c>
      <c r="N569">
        <f>buff!AN504</f>
        <v>0</v>
      </c>
      <c r="O569">
        <f>buff!AO504</f>
        <v>0</v>
      </c>
      <c r="P569">
        <f>buff!AP504</f>
        <v>0</v>
      </c>
      <c r="Q569">
        <f>buff!AQ504</f>
        <v>0</v>
      </c>
      <c r="R569">
        <f>buff!AR504</f>
        <v>999</v>
      </c>
      <c r="S569">
        <f>buff!AS504</f>
        <v>0</v>
      </c>
      <c r="T569">
        <f>buff!AT504</f>
        <v>0</v>
      </c>
      <c r="U569" t="str">
        <f>buff!AZ504</f>
        <v/>
      </c>
    </row>
    <row r="570" spans="1:21" x14ac:dyDescent="0.15">
      <c r="A570">
        <f>buff!Q505</f>
        <v>20433</v>
      </c>
      <c r="B570" t="str">
        <f>buff!R505</f>
        <v>被动格挡lv13</v>
      </c>
      <c r="C570" t="str">
        <f>buff!S505</f>
        <v>被动格挡lv13</v>
      </c>
      <c r="D570">
        <f>VLOOKUP(buff!T505,对应表!V:W,2,FALSE)</f>
        <v>1</v>
      </c>
      <c r="E570">
        <f>buff!U505</f>
        <v>0</v>
      </c>
      <c r="F570">
        <f>buff!V505</f>
        <v>0</v>
      </c>
      <c r="G570">
        <f>buff!W505</f>
        <v>0</v>
      </c>
      <c r="H570">
        <f>buff!X505</f>
        <v>0</v>
      </c>
      <c r="I570" t="str">
        <f>buff!AI505</f>
        <v>BOK:22</v>
      </c>
      <c r="J570">
        <f>buff!AJ505</f>
        <v>0</v>
      </c>
      <c r="K570">
        <f>buff!AK505</f>
        <v>0</v>
      </c>
      <c r="L570">
        <f>buff!AL505</f>
        <v>0</v>
      </c>
      <c r="M570">
        <f>buff!AM505</f>
        <v>0</v>
      </c>
      <c r="N570">
        <f>buff!AN505</f>
        <v>0</v>
      </c>
      <c r="O570">
        <f>buff!AO505</f>
        <v>0</v>
      </c>
      <c r="P570">
        <f>buff!AP505</f>
        <v>0</v>
      </c>
      <c r="Q570">
        <f>buff!AQ505</f>
        <v>0</v>
      </c>
      <c r="R570">
        <f>buff!AR505</f>
        <v>999</v>
      </c>
      <c r="S570">
        <f>buff!AS505</f>
        <v>0</v>
      </c>
      <c r="T570">
        <f>buff!AT505</f>
        <v>0</v>
      </c>
      <c r="U570" t="str">
        <f>buff!AZ505</f>
        <v/>
      </c>
    </row>
    <row r="571" spans="1:21" x14ac:dyDescent="0.15">
      <c r="A571">
        <f>buff!Q506</f>
        <v>20434</v>
      </c>
      <c r="B571" t="str">
        <f>buff!R506</f>
        <v>被动格挡lv14</v>
      </c>
      <c r="C571" t="str">
        <f>buff!S506</f>
        <v>被动格挡lv14</v>
      </c>
      <c r="D571">
        <f>VLOOKUP(buff!T506,对应表!V:W,2,FALSE)</f>
        <v>1</v>
      </c>
      <c r="E571">
        <f>buff!U506</f>
        <v>0</v>
      </c>
      <c r="F571">
        <f>buff!V506</f>
        <v>0</v>
      </c>
      <c r="G571">
        <f>buff!W506</f>
        <v>0</v>
      </c>
      <c r="H571">
        <f>buff!X506</f>
        <v>0</v>
      </c>
      <c r="I571" t="str">
        <f>buff!AI506</f>
        <v>BOK:23</v>
      </c>
      <c r="J571">
        <f>buff!AJ506</f>
        <v>0</v>
      </c>
      <c r="K571">
        <f>buff!AK506</f>
        <v>0</v>
      </c>
      <c r="L571">
        <f>buff!AL506</f>
        <v>0</v>
      </c>
      <c r="M571">
        <f>buff!AM506</f>
        <v>0</v>
      </c>
      <c r="N571">
        <f>buff!AN506</f>
        <v>0</v>
      </c>
      <c r="O571">
        <f>buff!AO506</f>
        <v>0</v>
      </c>
      <c r="P571">
        <f>buff!AP506</f>
        <v>0</v>
      </c>
      <c r="Q571">
        <f>buff!AQ506</f>
        <v>0</v>
      </c>
      <c r="R571">
        <f>buff!AR506</f>
        <v>999</v>
      </c>
      <c r="S571">
        <f>buff!AS506</f>
        <v>0</v>
      </c>
      <c r="T571">
        <f>buff!AT506</f>
        <v>0</v>
      </c>
      <c r="U571" t="str">
        <f>buff!AZ506</f>
        <v/>
      </c>
    </row>
    <row r="572" spans="1:21" x14ac:dyDescent="0.15">
      <c r="A572">
        <f>buff!Q507</f>
        <v>20435</v>
      </c>
      <c r="B572" t="str">
        <f>buff!R507</f>
        <v>被动格挡lv15</v>
      </c>
      <c r="C572" t="str">
        <f>buff!S507</f>
        <v>被动格挡lv15</v>
      </c>
      <c r="D572">
        <f>VLOOKUP(buff!T507,对应表!V:W,2,FALSE)</f>
        <v>1</v>
      </c>
      <c r="E572">
        <f>buff!U507</f>
        <v>0</v>
      </c>
      <c r="F572">
        <f>buff!V507</f>
        <v>0</v>
      </c>
      <c r="G572">
        <f>buff!W507</f>
        <v>0</v>
      </c>
      <c r="H572">
        <f>buff!X507</f>
        <v>0</v>
      </c>
      <c r="I572" t="str">
        <f>buff!AI507</f>
        <v>BOK:24</v>
      </c>
      <c r="J572">
        <f>buff!AJ507</f>
        <v>0</v>
      </c>
      <c r="K572">
        <f>buff!AK507</f>
        <v>0</v>
      </c>
      <c r="L572">
        <f>buff!AL507</f>
        <v>0</v>
      </c>
      <c r="M572">
        <f>buff!AM507</f>
        <v>0</v>
      </c>
      <c r="N572">
        <f>buff!AN507</f>
        <v>0</v>
      </c>
      <c r="O572">
        <f>buff!AO507</f>
        <v>0</v>
      </c>
      <c r="P572">
        <f>buff!AP507</f>
        <v>0</v>
      </c>
      <c r="Q572">
        <f>buff!AQ507</f>
        <v>0</v>
      </c>
      <c r="R572">
        <f>buff!AR507</f>
        <v>999</v>
      </c>
      <c r="S572">
        <f>buff!AS507</f>
        <v>0</v>
      </c>
      <c r="T572">
        <f>buff!AT507</f>
        <v>0</v>
      </c>
      <c r="U572" t="str">
        <f>buff!AZ507</f>
        <v/>
      </c>
    </row>
    <row r="573" spans="1:21" x14ac:dyDescent="0.15">
      <c r="A573">
        <f>buff!Q508</f>
        <v>20436</v>
      </c>
      <c r="B573" t="str">
        <f>buff!R508</f>
        <v>被动格挡lv16</v>
      </c>
      <c r="C573" t="str">
        <f>buff!S508</f>
        <v>被动格挡lv16</v>
      </c>
      <c r="D573">
        <f>VLOOKUP(buff!T508,对应表!V:W,2,FALSE)</f>
        <v>1</v>
      </c>
      <c r="E573">
        <f>buff!U508</f>
        <v>0</v>
      </c>
      <c r="F573">
        <f>buff!V508</f>
        <v>0</v>
      </c>
      <c r="G573">
        <f>buff!W508</f>
        <v>0</v>
      </c>
      <c r="H573">
        <f>buff!X508</f>
        <v>0</v>
      </c>
      <c r="I573" t="str">
        <f>buff!AI508</f>
        <v>BOK:25</v>
      </c>
      <c r="J573">
        <f>buff!AJ508</f>
        <v>0</v>
      </c>
      <c r="K573">
        <f>buff!AK508</f>
        <v>0</v>
      </c>
      <c r="L573">
        <f>buff!AL508</f>
        <v>0</v>
      </c>
      <c r="M573">
        <f>buff!AM508</f>
        <v>0</v>
      </c>
      <c r="N573">
        <f>buff!AN508</f>
        <v>0</v>
      </c>
      <c r="O573">
        <f>buff!AO508</f>
        <v>0</v>
      </c>
      <c r="P573">
        <f>buff!AP508</f>
        <v>0</v>
      </c>
      <c r="Q573">
        <f>buff!AQ508</f>
        <v>0</v>
      </c>
      <c r="R573">
        <f>buff!AR508</f>
        <v>999</v>
      </c>
      <c r="S573">
        <f>buff!AS508</f>
        <v>0</v>
      </c>
      <c r="T573">
        <f>buff!AT508</f>
        <v>0</v>
      </c>
      <c r="U573" t="str">
        <f>buff!AZ508</f>
        <v/>
      </c>
    </row>
    <row r="574" spans="1:21" x14ac:dyDescent="0.15">
      <c r="A574">
        <f>buff!Q509</f>
        <v>20437</v>
      </c>
      <c r="B574" t="str">
        <f>buff!R509</f>
        <v>被动格挡lv17</v>
      </c>
      <c r="C574" t="str">
        <f>buff!S509</f>
        <v>被动格挡lv17</v>
      </c>
      <c r="D574">
        <f>VLOOKUP(buff!T509,对应表!V:W,2,FALSE)</f>
        <v>1</v>
      </c>
      <c r="E574">
        <f>buff!U509</f>
        <v>0</v>
      </c>
      <c r="F574">
        <f>buff!V509</f>
        <v>0</v>
      </c>
      <c r="G574">
        <f>buff!W509</f>
        <v>0</v>
      </c>
      <c r="H574">
        <f>buff!X509</f>
        <v>0</v>
      </c>
      <c r="I574" t="str">
        <f>buff!AI509</f>
        <v>BOK:26</v>
      </c>
      <c r="J574">
        <f>buff!AJ509</f>
        <v>0</v>
      </c>
      <c r="K574">
        <f>buff!AK509</f>
        <v>0</v>
      </c>
      <c r="L574">
        <f>buff!AL509</f>
        <v>0</v>
      </c>
      <c r="M574">
        <f>buff!AM509</f>
        <v>0</v>
      </c>
      <c r="N574">
        <f>buff!AN509</f>
        <v>0</v>
      </c>
      <c r="O574">
        <f>buff!AO509</f>
        <v>0</v>
      </c>
      <c r="P574">
        <f>buff!AP509</f>
        <v>0</v>
      </c>
      <c r="Q574">
        <f>buff!AQ509</f>
        <v>0</v>
      </c>
      <c r="R574">
        <f>buff!AR509</f>
        <v>999</v>
      </c>
      <c r="S574">
        <f>buff!AS509</f>
        <v>0</v>
      </c>
      <c r="T574">
        <f>buff!AT509</f>
        <v>0</v>
      </c>
      <c r="U574" t="str">
        <f>buff!AZ509</f>
        <v/>
      </c>
    </row>
    <row r="575" spans="1:21" x14ac:dyDescent="0.15">
      <c r="A575">
        <f>buff!Q510</f>
        <v>20438</v>
      </c>
      <c r="B575" t="str">
        <f>buff!R510</f>
        <v>被动格挡lv18</v>
      </c>
      <c r="C575" t="str">
        <f>buff!S510</f>
        <v>被动格挡lv18</v>
      </c>
      <c r="D575">
        <f>VLOOKUP(buff!T510,对应表!V:W,2,FALSE)</f>
        <v>1</v>
      </c>
      <c r="E575">
        <f>buff!U510</f>
        <v>0</v>
      </c>
      <c r="F575">
        <f>buff!V510</f>
        <v>0</v>
      </c>
      <c r="G575">
        <f>buff!W510</f>
        <v>0</v>
      </c>
      <c r="H575">
        <f>buff!X510</f>
        <v>0</v>
      </c>
      <c r="I575" t="str">
        <f>buff!AI510</f>
        <v>BOK:27</v>
      </c>
      <c r="J575">
        <f>buff!AJ510</f>
        <v>0</v>
      </c>
      <c r="K575">
        <f>buff!AK510</f>
        <v>0</v>
      </c>
      <c r="L575">
        <f>buff!AL510</f>
        <v>0</v>
      </c>
      <c r="M575">
        <f>buff!AM510</f>
        <v>0</v>
      </c>
      <c r="N575">
        <f>buff!AN510</f>
        <v>0</v>
      </c>
      <c r="O575">
        <f>buff!AO510</f>
        <v>0</v>
      </c>
      <c r="P575">
        <f>buff!AP510</f>
        <v>0</v>
      </c>
      <c r="Q575">
        <f>buff!AQ510</f>
        <v>0</v>
      </c>
      <c r="R575">
        <f>buff!AR510</f>
        <v>999</v>
      </c>
      <c r="S575">
        <f>buff!AS510</f>
        <v>0</v>
      </c>
      <c r="T575">
        <f>buff!AT510</f>
        <v>0</v>
      </c>
      <c r="U575" t="str">
        <f>buff!AZ510</f>
        <v/>
      </c>
    </row>
    <row r="576" spans="1:21" x14ac:dyDescent="0.15">
      <c r="A576">
        <f>buff!Q511</f>
        <v>20439</v>
      </c>
      <c r="B576" t="str">
        <f>buff!R511</f>
        <v>被动格挡lv19</v>
      </c>
      <c r="C576" t="str">
        <f>buff!S511</f>
        <v>被动格挡lv19</v>
      </c>
      <c r="D576">
        <f>VLOOKUP(buff!T511,对应表!V:W,2,FALSE)</f>
        <v>1</v>
      </c>
      <c r="E576">
        <f>buff!U511</f>
        <v>0</v>
      </c>
      <c r="F576">
        <f>buff!V511</f>
        <v>0</v>
      </c>
      <c r="G576">
        <f>buff!W511</f>
        <v>0</v>
      </c>
      <c r="H576">
        <f>buff!X511</f>
        <v>0</v>
      </c>
      <c r="I576" t="str">
        <f>buff!AI511</f>
        <v>BOK:28</v>
      </c>
      <c r="J576">
        <f>buff!AJ511</f>
        <v>0</v>
      </c>
      <c r="K576">
        <f>buff!AK511</f>
        <v>0</v>
      </c>
      <c r="L576">
        <f>buff!AL511</f>
        <v>0</v>
      </c>
      <c r="M576">
        <f>buff!AM511</f>
        <v>0</v>
      </c>
      <c r="N576">
        <f>buff!AN511</f>
        <v>0</v>
      </c>
      <c r="O576">
        <f>buff!AO511</f>
        <v>0</v>
      </c>
      <c r="P576">
        <f>buff!AP511</f>
        <v>0</v>
      </c>
      <c r="Q576">
        <f>buff!AQ511</f>
        <v>0</v>
      </c>
      <c r="R576">
        <f>buff!AR511</f>
        <v>999</v>
      </c>
      <c r="S576">
        <f>buff!AS511</f>
        <v>0</v>
      </c>
      <c r="T576">
        <f>buff!AT511</f>
        <v>0</v>
      </c>
      <c r="U576" t="str">
        <f>buff!AZ511</f>
        <v/>
      </c>
    </row>
    <row r="577" spans="1:21" x14ac:dyDescent="0.15">
      <c r="A577">
        <f>buff!Q512</f>
        <v>20440</v>
      </c>
      <c r="B577" t="str">
        <f>buff!R512</f>
        <v>被动格挡lv20</v>
      </c>
      <c r="C577" t="str">
        <f>buff!S512</f>
        <v>被动格挡lv20</v>
      </c>
      <c r="D577">
        <f>VLOOKUP(buff!T512,对应表!V:W,2,FALSE)</f>
        <v>1</v>
      </c>
      <c r="E577">
        <f>buff!U512</f>
        <v>0</v>
      </c>
      <c r="F577">
        <f>buff!V512</f>
        <v>0</v>
      </c>
      <c r="G577">
        <f>buff!W512</f>
        <v>0</v>
      </c>
      <c r="H577">
        <f>buff!X512</f>
        <v>0</v>
      </c>
      <c r="I577" t="str">
        <f>buff!AI512</f>
        <v>BOK:29</v>
      </c>
      <c r="J577">
        <f>buff!AJ512</f>
        <v>0</v>
      </c>
      <c r="K577">
        <f>buff!AK512</f>
        <v>0</v>
      </c>
      <c r="L577">
        <f>buff!AL512</f>
        <v>0</v>
      </c>
      <c r="M577">
        <f>buff!AM512</f>
        <v>0</v>
      </c>
      <c r="N577">
        <f>buff!AN512</f>
        <v>0</v>
      </c>
      <c r="O577">
        <f>buff!AO512</f>
        <v>0</v>
      </c>
      <c r="P577">
        <f>buff!AP512</f>
        <v>0</v>
      </c>
      <c r="Q577">
        <f>buff!AQ512</f>
        <v>0</v>
      </c>
      <c r="R577">
        <f>buff!AR512</f>
        <v>999</v>
      </c>
      <c r="S577">
        <f>buff!AS512</f>
        <v>0</v>
      </c>
      <c r="T577">
        <f>buff!AT512</f>
        <v>0</v>
      </c>
      <c r="U577" t="str">
        <f>buff!AZ512</f>
        <v/>
      </c>
    </row>
    <row r="578" spans="1:21" x14ac:dyDescent="0.15">
      <c r="A578">
        <f>buff!Q513</f>
        <v>20441</v>
      </c>
      <c r="B578" t="str">
        <f>buff!R513</f>
        <v>被动腐蚀lv1</v>
      </c>
      <c r="C578" t="str">
        <f>buff!S513</f>
        <v>被动腐蚀lv1</v>
      </c>
      <c r="D578">
        <f>VLOOKUP(buff!T513,对应表!V:W,2,FALSE)</f>
        <v>1</v>
      </c>
      <c r="E578">
        <f>buff!U513</f>
        <v>0</v>
      </c>
      <c r="F578">
        <f>buff!V513</f>
        <v>0</v>
      </c>
      <c r="G578">
        <f>buff!W513</f>
        <v>0</v>
      </c>
      <c r="H578">
        <f>buff!X513</f>
        <v>0</v>
      </c>
      <c r="I578" t="str">
        <f>buff!AI513</f>
        <v/>
      </c>
      <c r="J578">
        <f>buff!AJ513</f>
        <v>0</v>
      </c>
      <c r="K578">
        <f>buff!AK513</f>
        <v>0</v>
      </c>
      <c r="L578">
        <f>buff!AL513</f>
        <v>0</v>
      </c>
      <c r="M578">
        <f>buff!AM513</f>
        <v>0</v>
      </c>
      <c r="N578">
        <f>buff!AN513</f>
        <v>0</v>
      </c>
      <c r="O578">
        <f>buff!AO513</f>
        <v>0</v>
      </c>
      <c r="P578">
        <f>buff!AP513</f>
        <v>0</v>
      </c>
      <c r="Q578">
        <f>buff!AQ513</f>
        <v>0</v>
      </c>
      <c r="R578">
        <f>buff!AR513</f>
        <v>999</v>
      </c>
      <c r="S578">
        <f>buff!AS513</f>
        <v>0</v>
      </c>
      <c r="T578">
        <f>buff!AT513</f>
        <v>0</v>
      </c>
      <c r="U578" t="str">
        <f>buff!AZ513</f>
        <v/>
      </c>
    </row>
    <row r="579" spans="1:21" x14ac:dyDescent="0.15">
      <c r="A579">
        <f>buff!Q514</f>
        <v>20442</v>
      </c>
      <c r="B579" t="str">
        <f>buff!R514</f>
        <v>被动腐蚀lv2</v>
      </c>
      <c r="C579" t="str">
        <f>buff!S514</f>
        <v>被动腐蚀lv2</v>
      </c>
      <c r="D579">
        <f>VLOOKUP(buff!T514,对应表!V:W,2,FALSE)</f>
        <v>1</v>
      </c>
      <c r="E579">
        <f>buff!U514</f>
        <v>0</v>
      </c>
      <c r="F579">
        <f>buff!V514</f>
        <v>0</v>
      </c>
      <c r="G579">
        <f>buff!W514</f>
        <v>0</v>
      </c>
      <c r="H579">
        <f>buff!X514</f>
        <v>0</v>
      </c>
      <c r="I579" t="str">
        <f>buff!AI514</f>
        <v/>
      </c>
      <c r="J579">
        <f>buff!AJ514</f>
        <v>0</v>
      </c>
      <c r="K579">
        <f>buff!AK514</f>
        <v>0</v>
      </c>
      <c r="L579">
        <f>buff!AL514</f>
        <v>0</v>
      </c>
      <c r="M579">
        <f>buff!AM514</f>
        <v>0</v>
      </c>
      <c r="N579">
        <f>buff!AN514</f>
        <v>0</v>
      </c>
      <c r="O579">
        <f>buff!AO514</f>
        <v>0</v>
      </c>
      <c r="P579">
        <f>buff!AP514</f>
        <v>0</v>
      </c>
      <c r="Q579">
        <f>buff!AQ514</f>
        <v>0</v>
      </c>
      <c r="R579">
        <f>buff!AR514</f>
        <v>999</v>
      </c>
      <c r="S579">
        <f>buff!AS514</f>
        <v>0</v>
      </c>
      <c r="T579">
        <f>buff!AT514</f>
        <v>0</v>
      </c>
      <c r="U579" t="str">
        <f>buff!AZ514</f>
        <v/>
      </c>
    </row>
    <row r="580" spans="1:21" x14ac:dyDescent="0.15">
      <c r="A580">
        <f>buff!Q515</f>
        <v>20443</v>
      </c>
      <c r="B580" t="str">
        <f>buff!R515</f>
        <v>被动腐蚀lv3</v>
      </c>
      <c r="C580" t="str">
        <f>buff!S515</f>
        <v>被动腐蚀lv3</v>
      </c>
      <c r="D580">
        <f>VLOOKUP(buff!T515,对应表!V:W,2,FALSE)</f>
        <v>1</v>
      </c>
      <c r="E580">
        <f>buff!U515</f>
        <v>0</v>
      </c>
      <c r="F580">
        <f>buff!V515</f>
        <v>0</v>
      </c>
      <c r="G580">
        <f>buff!W515</f>
        <v>0</v>
      </c>
      <c r="H580">
        <f>buff!X515</f>
        <v>0</v>
      </c>
      <c r="I580" t="str">
        <f>buff!AI515</f>
        <v/>
      </c>
      <c r="J580">
        <f>buff!AJ515</f>
        <v>0</v>
      </c>
      <c r="K580">
        <f>buff!AK515</f>
        <v>0</v>
      </c>
      <c r="L580">
        <f>buff!AL515</f>
        <v>0</v>
      </c>
      <c r="M580">
        <f>buff!AM515</f>
        <v>0</v>
      </c>
      <c r="N580">
        <f>buff!AN515</f>
        <v>0</v>
      </c>
      <c r="O580">
        <f>buff!AO515</f>
        <v>0</v>
      </c>
      <c r="P580">
        <f>buff!AP515</f>
        <v>0</v>
      </c>
      <c r="Q580">
        <f>buff!AQ515</f>
        <v>0</v>
      </c>
      <c r="R580">
        <f>buff!AR515</f>
        <v>999</v>
      </c>
      <c r="S580">
        <f>buff!AS515</f>
        <v>0</v>
      </c>
      <c r="T580">
        <f>buff!AT515</f>
        <v>0</v>
      </c>
      <c r="U580" t="str">
        <f>buff!AZ515</f>
        <v/>
      </c>
    </row>
    <row r="581" spans="1:21" x14ac:dyDescent="0.15">
      <c r="A581">
        <f>buff!Q516</f>
        <v>20444</v>
      </c>
      <c r="B581" t="str">
        <f>buff!R516</f>
        <v>被动腐蚀lv4</v>
      </c>
      <c r="C581" t="str">
        <f>buff!S516</f>
        <v>被动腐蚀lv4</v>
      </c>
      <c r="D581">
        <f>VLOOKUP(buff!T516,对应表!V:W,2,FALSE)</f>
        <v>1</v>
      </c>
      <c r="E581">
        <f>buff!U516</f>
        <v>0</v>
      </c>
      <c r="F581">
        <f>buff!V516</f>
        <v>0</v>
      </c>
      <c r="G581">
        <f>buff!W516</f>
        <v>0</v>
      </c>
      <c r="H581">
        <f>buff!X516</f>
        <v>0</v>
      </c>
      <c r="I581" t="str">
        <f>buff!AI516</f>
        <v/>
      </c>
      <c r="J581">
        <f>buff!AJ516</f>
        <v>0</v>
      </c>
      <c r="K581">
        <f>buff!AK516</f>
        <v>0</v>
      </c>
      <c r="L581">
        <f>buff!AL516</f>
        <v>0</v>
      </c>
      <c r="M581">
        <f>buff!AM516</f>
        <v>0</v>
      </c>
      <c r="N581">
        <f>buff!AN516</f>
        <v>0</v>
      </c>
      <c r="O581">
        <f>buff!AO516</f>
        <v>0</v>
      </c>
      <c r="P581">
        <f>buff!AP516</f>
        <v>0</v>
      </c>
      <c r="Q581">
        <f>buff!AQ516</f>
        <v>0</v>
      </c>
      <c r="R581">
        <f>buff!AR516</f>
        <v>999</v>
      </c>
      <c r="S581">
        <f>buff!AS516</f>
        <v>0</v>
      </c>
      <c r="T581">
        <f>buff!AT516</f>
        <v>0</v>
      </c>
      <c r="U581" t="str">
        <f>buff!AZ516</f>
        <v/>
      </c>
    </row>
    <row r="582" spans="1:21" x14ac:dyDescent="0.15">
      <c r="A582">
        <f>buff!Q517</f>
        <v>20445</v>
      </c>
      <c r="B582" t="str">
        <f>buff!R517</f>
        <v>被动腐蚀lv5</v>
      </c>
      <c r="C582" t="str">
        <f>buff!S517</f>
        <v>被动腐蚀lv5</v>
      </c>
      <c r="D582">
        <f>VLOOKUP(buff!T517,对应表!V:W,2,FALSE)</f>
        <v>1</v>
      </c>
      <c r="E582">
        <f>buff!U517</f>
        <v>0</v>
      </c>
      <c r="F582">
        <f>buff!V517</f>
        <v>0</v>
      </c>
      <c r="G582">
        <f>buff!W517</f>
        <v>0</v>
      </c>
      <c r="H582">
        <f>buff!X517</f>
        <v>0</v>
      </c>
      <c r="I582" t="str">
        <f>buff!AI517</f>
        <v/>
      </c>
      <c r="J582">
        <f>buff!AJ517</f>
        <v>0</v>
      </c>
      <c r="K582">
        <f>buff!AK517</f>
        <v>0</v>
      </c>
      <c r="L582">
        <f>buff!AL517</f>
        <v>0</v>
      </c>
      <c r="M582">
        <f>buff!AM517</f>
        <v>0</v>
      </c>
      <c r="N582">
        <f>buff!AN517</f>
        <v>0</v>
      </c>
      <c r="O582">
        <f>buff!AO517</f>
        <v>0</v>
      </c>
      <c r="P582">
        <f>buff!AP517</f>
        <v>0</v>
      </c>
      <c r="Q582">
        <f>buff!AQ517</f>
        <v>0</v>
      </c>
      <c r="R582">
        <f>buff!AR517</f>
        <v>999</v>
      </c>
      <c r="S582">
        <f>buff!AS517</f>
        <v>0</v>
      </c>
      <c r="T582">
        <f>buff!AT517</f>
        <v>0</v>
      </c>
      <c r="U582" t="str">
        <f>buff!AZ517</f>
        <v/>
      </c>
    </row>
    <row r="583" spans="1:21" x14ac:dyDescent="0.15">
      <c r="A583">
        <f>buff!Q518</f>
        <v>20446</v>
      </c>
      <c r="B583" t="str">
        <f>buff!R518</f>
        <v>被动腐蚀lv6</v>
      </c>
      <c r="C583" t="str">
        <f>buff!S518</f>
        <v>被动腐蚀lv6</v>
      </c>
      <c r="D583">
        <f>VLOOKUP(buff!T518,对应表!V:W,2,FALSE)</f>
        <v>1</v>
      </c>
      <c r="E583">
        <f>buff!U518</f>
        <v>0</v>
      </c>
      <c r="F583">
        <f>buff!V518</f>
        <v>0</v>
      </c>
      <c r="G583">
        <f>buff!W518</f>
        <v>0</v>
      </c>
      <c r="H583">
        <f>buff!X518</f>
        <v>0</v>
      </c>
      <c r="I583" t="str">
        <f>buff!AI518</f>
        <v/>
      </c>
      <c r="J583">
        <f>buff!AJ518</f>
        <v>0</v>
      </c>
      <c r="K583">
        <f>buff!AK518</f>
        <v>0</v>
      </c>
      <c r="L583">
        <f>buff!AL518</f>
        <v>0</v>
      </c>
      <c r="M583">
        <f>buff!AM518</f>
        <v>0</v>
      </c>
      <c r="N583">
        <f>buff!AN518</f>
        <v>0</v>
      </c>
      <c r="O583">
        <f>buff!AO518</f>
        <v>0</v>
      </c>
      <c r="P583">
        <f>buff!AP518</f>
        <v>0</v>
      </c>
      <c r="Q583">
        <f>buff!AQ518</f>
        <v>0</v>
      </c>
      <c r="R583">
        <f>buff!AR518</f>
        <v>999</v>
      </c>
      <c r="S583">
        <f>buff!AS518</f>
        <v>0</v>
      </c>
      <c r="T583">
        <f>buff!AT518</f>
        <v>0</v>
      </c>
      <c r="U583" t="str">
        <f>buff!AZ518</f>
        <v/>
      </c>
    </row>
    <row r="584" spans="1:21" x14ac:dyDescent="0.15">
      <c r="A584">
        <f>buff!Q519</f>
        <v>20447</v>
      </c>
      <c r="B584" t="str">
        <f>buff!R519</f>
        <v>被动腐蚀lv7</v>
      </c>
      <c r="C584" t="str">
        <f>buff!S519</f>
        <v>被动腐蚀lv7</v>
      </c>
      <c r="D584">
        <f>VLOOKUP(buff!T519,对应表!V:W,2,FALSE)</f>
        <v>1</v>
      </c>
      <c r="E584">
        <f>buff!U519</f>
        <v>0</v>
      </c>
      <c r="F584">
        <f>buff!V519</f>
        <v>0</v>
      </c>
      <c r="G584">
        <f>buff!W519</f>
        <v>0</v>
      </c>
      <c r="H584">
        <f>buff!X519</f>
        <v>0</v>
      </c>
      <c r="I584" t="str">
        <f>buff!AI519</f>
        <v/>
      </c>
      <c r="J584">
        <f>buff!AJ519</f>
        <v>0</v>
      </c>
      <c r="K584">
        <f>buff!AK519</f>
        <v>0</v>
      </c>
      <c r="L584">
        <f>buff!AL519</f>
        <v>0</v>
      </c>
      <c r="M584">
        <f>buff!AM519</f>
        <v>0</v>
      </c>
      <c r="N584">
        <f>buff!AN519</f>
        <v>0</v>
      </c>
      <c r="O584">
        <f>buff!AO519</f>
        <v>0</v>
      </c>
      <c r="P584">
        <f>buff!AP519</f>
        <v>0</v>
      </c>
      <c r="Q584">
        <f>buff!AQ519</f>
        <v>0</v>
      </c>
      <c r="R584">
        <f>buff!AR519</f>
        <v>999</v>
      </c>
      <c r="S584">
        <f>buff!AS519</f>
        <v>0</v>
      </c>
      <c r="T584">
        <f>buff!AT519</f>
        <v>0</v>
      </c>
      <c r="U584" t="str">
        <f>buff!AZ519</f>
        <v/>
      </c>
    </row>
    <row r="585" spans="1:21" x14ac:dyDescent="0.15">
      <c r="A585">
        <f>buff!Q520</f>
        <v>20448</v>
      </c>
      <c r="B585" t="str">
        <f>buff!R520</f>
        <v>被动腐蚀lv8</v>
      </c>
      <c r="C585" t="str">
        <f>buff!S520</f>
        <v>被动腐蚀lv8</v>
      </c>
      <c r="D585">
        <f>VLOOKUP(buff!T520,对应表!V:W,2,FALSE)</f>
        <v>1</v>
      </c>
      <c r="E585">
        <f>buff!U520</f>
        <v>0</v>
      </c>
      <c r="F585">
        <f>buff!V520</f>
        <v>0</v>
      </c>
      <c r="G585">
        <f>buff!W520</f>
        <v>0</v>
      </c>
      <c r="H585">
        <f>buff!X520</f>
        <v>0</v>
      </c>
      <c r="I585" t="str">
        <f>buff!AI520</f>
        <v/>
      </c>
      <c r="J585">
        <f>buff!AJ520</f>
        <v>0</v>
      </c>
      <c r="K585">
        <f>buff!AK520</f>
        <v>0</v>
      </c>
      <c r="L585">
        <f>buff!AL520</f>
        <v>0</v>
      </c>
      <c r="M585">
        <f>buff!AM520</f>
        <v>0</v>
      </c>
      <c r="N585">
        <f>buff!AN520</f>
        <v>0</v>
      </c>
      <c r="O585">
        <f>buff!AO520</f>
        <v>0</v>
      </c>
      <c r="P585">
        <f>buff!AP520</f>
        <v>0</v>
      </c>
      <c r="Q585">
        <f>buff!AQ520</f>
        <v>0</v>
      </c>
      <c r="R585">
        <f>buff!AR520</f>
        <v>999</v>
      </c>
      <c r="S585">
        <f>buff!AS520</f>
        <v>0</v>
      </c>
      <c r="T585">
        <f>buff!AT520</f>
        <v>0</v>
      </c>
      <c r="U585" t="str">
        <f>buff!AZ520</f>
        <v/>
      </c>
    </row>
    <row r="586" spans="1:21" x14ac:dyDescent="0.15">
      <c r="A586">
        <f>buff!Q521</f>
        <v>20449</v>
      </c>
      <c r="B586" t="str">
        <f>buff!R521</f>
        <v>被动腐蚀lv9</v>
      </c>
      <c r="C586" t="str">
        <f>buff!S521</f>
        <v>被动腐蚀lv9</v>
      </c>
      <c r="D586">
        <f>VLOOKUP(buff!T521,对应表!V:W,2,FALSE)</f>
        <v>1</v>
      </c>
      <c r="E586">
        <f>buff!U521</f>
        <v>0</v>
      </c>
      <c r="F586">
        <f>buff!V521</f>
        <v>0</v>
      </c>
      <c r="G586">
        <f>buff!W521</f>
        <v>0</v>
      </c>
      <c r="H586">
        <f>buff!X521</f>
        <v>0</v>
      </c>
      <c r="I586" t="str">
        <f>buff!AI521</f>
        <v/>
      </c>
      <c r="J586">
        <f>buff!AJ521</f>
        <v>0</v>
      </c>
      <c r="K586">
        <f>buff!AK521</f>
        <v>0</v>
      </c>
      <c r="L586">
        <f>buff!AL521</f>
        <v>0</v>
      </c>
      <c r="M586">
        <f>buff!AM521</f>
        <v>0</v>
      </c>
      <c r="N586">
        <f>buff!AN521</f>
        <v>0</v>
      </c>
      <c r="O586">
        <f>buff!AO521</f>
        <v>0</v>
      </c>
      <c r="P586">
        <f>buff!AP521</f>
        <v>0</v>
      </c>
      <c r="Q586">
        <f>buff!AQ521</f>
        <v>0</v>
      </c>
      <c r="R586">
        <f>buff!AR521</f>
        <v>999</v>
      </c>
      <c r="S586">
        <f>buff!AS521</f>
        <v>0</v>
      </c>
      <c r="T586">
        <f>buff!AT521</f>
        <v>0</v>
      </c>
      <c r="U586" t="str">
        <f>buff!AZ521</f>
        <v/>
      </c>
    </row>
    <row r="587" spans="1:21" x14ac:dyDescent="0.15">
      <c r="A587">
        <f>buff!Q522</f>
        <v>20450</v>
      </c>
      <c r="B587" t="str">
        <f>buff!R522</f>
        <v>被动腐蚀lv10</v>
      </c>
      <c r="C587" t="str">
        <f>buff!S522</f>
        <v>被动腐蚀lv10</v>
      </c>
      <c r="D587">
        <f>VLOOKUP(buff!T522,对应表!V:W,2,FALSE)</f>
        <v>1</v>
      </c>
      <c r="E587">
        <f>buff!U522</f>
        <v>0</v>
      </c>
      <c r="F587">
        <f>buff!V522</f>
        <v>0</v>
      </c>
      <c r="G587">
        <f>buff!W522</f>
        <v>0</v>
      </c>
      <c r="H587">
        <f>buff!X522</f>
        <v>0</v>
      </c>
      <c r="I587" t="str">
        <f>buff!AI522</f>
        <v/>
      </c>
      <c r="J587">
        <f>buff!AJ522</f>
        <v>0</v>
      </c>
      <c r="K587">
        <f>buff!AK522</f>
        <v>0</v>
      </c>
      <c r="L587">
        <f>buff!AL522</f>
        <v>0</v>
      </c>
      <c r="M587">
        <f>buff!AM522</f>
        <v>0</v>
      </c>
      <c r="N587">
        <f>buff!AN522</f>
        <v>0</v>
      </c>
      <c r="O587">
        <f>buff!AO522</f>
        <v>0</v>
      </c>
      <c r="P587">
        <f>buff!AP522</f>
        <v>0</v>
      </c>
      <c r="Q587">
        <f>buff!AQ522</f>
        <v>0</v>
      </c>
      <c r="R587">
        <f>buff!AR522</f>
        <v>999</v>
      </c>
      <c r="S587">
        <f>buff!AS522</f>
        <v>0</v>
      </c>
      <c r="T587">
        <f>buff!AT522</f>
        <v>0</v>
      </c>
      <c r="U587" t="str">
        <f>buff!AZ522</f>
        <v/>
      </c>
    </row>
    <row r="588" spans="1:21" x14ac:dyDescent="0.15">
      <c r="A588">
        <f>buff!Q523</f>
        <v>20451</v>
      </c>
      <c r="B588" t="str">
        <f>buff!R523</f>
        <v>被动腐蚀lv11</v>
      </c>
      <c r="C588" t="str">
        <f>buff!S523</f>
        <v>被动腐蚀lv11</v>
      </c>
      <c r="D588">
        <f>VLOOKUP(buff!T523,对应表!V:W,2,FALSE)</f>
        <v>1</v>
      </c>
      <c r="E588">
        <f>buff!U523</f>
        <v>0</v>
      </c>
      <c r="F588">
        <f>buff!V523</f>
        <v>0</v>
      </c>
      <c r="G588">
        <f>buff!W523</f>
        <v>0</v>
      </c>
      <c r="H588">
        <f>buff!X523</f>
        <v>0</v>
      </c>
      <c r="I588" t="str">
        <f>buff!AI523</f>
        <v/>
      </c>
      <c r="J588">
        <f>buff!AJ523</f>
        <v>0</v>
      </c>
      <c r="K588">
        <f>buff!AK523</f>
        <v>0</v>
      </c>
      <c r="L588">
        <f>buff!AL523</f>
        <v>0</v>
      </c>
      <c r="M588">
        <f>buff!AM523</f>
        <v>0</v>
      </c>
      <c r="N588">
        <f>buff!AN523</f>
        <v>0</v>
      </c>
      <c r="O588">
        <f>buff!AO523</f>
        <v>0</v>
      </c>
      <c r="P588">
        <f>buff!AP523</f>
        <v>0</v>
      </c>
      <c r="Q588">
        <f>buff!AQ523</f>
        <v>0</v>
      </c>
      <c r="R588">
        <f>buff!AR523</f>
        <v>999</v>
      </c>
      <c r="S588">
        <f>buff!AS523</f>
        <v>0</v>
      </c>
      <c r="T588">
        <f>buff!AT523</f>
        <v>0</v>
      </c>
      <c r="U588" t="str">
        <f>buff!AZ523</f>
        <v/>
      </c>
    </row>
    <row r="589" spans="1:21" x14ac:dyDescent="0.15">
      <c r="A589">
        <f>buff!Q524</f>
        <v>20452</v>
      </c>
      <c r="B589" t="str">
        <f>buff!R524</f>
        <v>被动腐蚀lv12</v>
      </c>
      <c r="C589" t="str">
        <f>buff!S524</f>
        <v>被动腐蚀lv12</v>
      </c>
      <c r="D589">
        <f>VLOOKUP(buff!T524,对应表!V:W,2,FALSE)</f>
        <v>1</v>
      </c>
      <c r="E589">
        <f>buff!U524</f>
        <v>0</v>
      </c>
      <c r="F589">
        <f>buff!V524</f>
        <v>0</v>
      </c>
      <c r="G589">
        <f>buff!W524</f>
        <v>0</v>
      </c>
      <c r="H589">
        <f>buff!X524</f>
        <v>0</v>
      </c>
      <c r="I589" t="str">
        <f>buff!AI524</f>
        <v/>
      </c>
      <c r="J589">
        <f>buff!AJ524</f>
        <v>0</v>
      </c>
      <c r="K589">
        <f>buff!AK524</f>
        <v>0</v>
      </c>
      <c r="L589">
        <f>buff!AL524</f>
        <v>0</v>
      </c>
      <c r="M589">
        <f>buff!AM524</f>
        <v>0</v>
      </c>
      <c r="N589">
        <f>buff!AN524</f>
        <v>0</v>
      </c>
      <c r="O589">
        <f>buff!AO524</f>
        <v>0</v>
      </c>
      <c r="P589">
        <f>buff!AP524</f>
        <v>0</v>
      </c>
      <c r="Q589">
        <f>buff!AQ524</f>
        <v>0</v>
      </c>
      <c r="R589">
        <f>buff!AR524</f>
        <v>999</v>
      </c>
      <c r="S589">
        <f>buff!AS524</f>
        <v>0</v>
      </c>
      <c r="T589">
        <f>buff!AT524</f>
        <v>0</v>
      </c>
      <c r="U589" t="str">
        <f>buff!AZ524</f>
        <v/>
      </c>
    </row>
    <row r="590" spans="1:21" x14ac:dyDescent="0.15">
      <c r="A590">
        <f>buff!Q525</f>
        <v>20453</v>
      </c>
      <c r="B590" t="str">
        <f>buff!R525</f>
        <v>被动腐蚀lv13</v>
      </c>
      <c r="C590" t="str">
        <f>buff!S525</f>
        <v>被动腐蚀lv13</v>
      </c>
      <c r="D590">
        <f>VLOOKUP(buff!T525,对应表!V:W,2,FALSE)</f>
        <v>1</v>
      </c>
      <c r="E590">
        <f>buff!U525</f>
        <v>0</v>
      </c>
      <c r="F590">
        <f>buff!V525</f>
        <v>0</v>
      </c>
      <c r="G590">
        <f>buff!W525</f>
        <v>0</v>
      </c>
      <c r="H590">
        <f>buff!X525</f>
        <v>0</v>
      </c>
      <c r="I590" t="str">
        <f>buff!AI525</f>
        <v/>
      </c>
      <c r="J590">
        <f>buff!AJ525</f>
        <v>0</v>
      </c>
      <c r="K590">
        <f>buff!AK525</f>
        <v>0</v>
      </c>
      <c r="L590">
        <f>buff!AL525</f>
        <v>0</v>
      </c>
      <c r="M590">
        <f>buff!AM525</f>
        <v>0</v>
      </c>
      <c r="N590">
        <f>buff!AN525</f>
        <v>0</v>
      </c>
      <c r="O590">
        <f>buff!AO525</f>
        <v>0</v>
      </c>
      <c r="P590">
        <f>buff!AP525</f>
        <v>0</v>
      </c>
      <c r="Q590">
        <f>buff!AQ525</f>
        <v>0</v>
      </c>
      <c r="R590">
        <f>buff!AR525</f>
        <v>999</v>
      </c>
      <c r="S590">
        <f>buff!AS525</f>
        <v>0</v>
      </c>
      <c r="T590">
        <f>buff!AT525</f>
        <v>0</v>
      </c>
      <c r="U590" t="str">
        <f>buff!AZ525</f>
        <v/>
      </c>
    </row>
    <row r="591" spans="1:21" x14ac:dyDescent="0.15">
      <c r="A591">
        <f>buff!Q526</f>
        <v>20454</v>
      </c>
      <c r="B591" t="str">
        <f>buff!R526</f>
        <v>被动腐蚀lv14</v>
      </c>
      <c r="C591" t="str">
        <f>buff!S526</f>
        <v>被动腐蚀lv14</v>
      </c>
      <c r="D591">
        <f>VLOOKUP(buff!T526,对应表!V:W,2,FALSE)</f>
        <v>1</v>
      </c>
      <c r="E591">
        <f>buff!U526</f>
        <v>0</v>
      </c>
      <c r="F591">
        <f>buff!V526</f>
        <v>0</v>
      </c>
      <c r="G591">
        <f>buff!W526</f>
        <v>0</v>
      </c>
      <c r="H591">
        <f>buff!X526</f>
        <v>0</v>
      </c>
      <c r="I591" t="str">
        <f>buff!AI526</f>
        <v/>
      </c>
      <c r="J591">
        <f>buff!AJ526</f>
        <v>0</v>
      </c>
      <c r="K591">
        <f>buff!AK526</f>
        <v>0</v>
      </c>
      <c r="L591">
        <f>buff!AL526</f>
        <v>0</v>
      </c>
      <c r="M591">
        <f>buff!AM526</f>
        <v>0</v>
      </c>
      <c r="N591">
        <f>buff!AN526</f>
        <v>0</v>
      </c>
      <c r="O591">
        <f>buff!AO526</f>
        <v>0</v>
      </c>
      <c r="P591">
        <f>buff!AP526</f>
        <v>0</v>
      </c>
      <c r="Q591">
        <f>buff!AQ526</f>
        <v>0</v>
      </c>
      <c r="R591">
        <f>buff!AR526</f>
        <v>999</v>
      </c>
      <c r="S591">
        <f>buff!AS526</f>
        <v>0</v>
      </c>
      <c r="T591">
        <f>buff!AT526</f>
        <v>0</v>
      </c>
      <c r="U591" t="str">
        <f>buff!AZ526</f>
        <v/>
      </c>
    </row>
    <row r="592" spans="1:21" x14ac:dyDescent="0.15">
      <c r="A592">
        <f>buff!Q527</f>
        <v>20455</v>
      </c>
      <c r="B592" t="str">
        <f>buff!R527</f>
        <v>被动腐蚀lv15</v>
      </c>
      <c r="C592" t="str">
        <f>buff!S527</f>
        <v>被动腐蚀lv15</v>
      </c>
      <c r="D592">
        <f>VLOOKUP(buff!T527,对应表!V:W,2,FALSE)</f>
        <v>1</v>
      </c>
      <c r="E592">
        <f>buff!U527</f>
        <v>0</v>
      </c>
      <c r="F592">
        <f>buff!V527</f>
        <v>0</v>
      </c>
      <c r="G592">
        <f>buff!W527</f>
        <v>0</v>
      </c>
      <c r="H592">
        <f>buff!X527</f>
        <v>0</v>
      </c>
      <c r="I592" t="str">
        <f>buff!AI527</f>
        <v/>
      </c>
      <c r="J592">
        <f>buff!AJ527</f>
        <v>0</v>
      </c>
      <c r="K592">
        <f>buff!AK527</f>
        <v>0</v>
      </c>
      <c r="L592">
        <f>buff!AL527</f>
        <v>0</v>
      </c>
      <c r="M592">
        <f>buff!AM527</f>
        <v>0</v>
      </c>
      <c r="N592">
        <f>buff!AN527</f>
        <v>0</v>
      </c>
      <c r="O592">
        <f>buff!AO527</f>
        <v>0</v>
      </c>
      <c r="P592">
        <f>buff!AP527</f>
        <v>0</v>
      </c>
      <c r="Q592">
        <f>buff!AQ527</f>
        <v>0</v>
      </c>
      <c r="R592">
        <f>buff!AR527</f>
        <v>999</v>
      </c>
      <c r="S592">
        <f>buff!AS527</f>
        <v>0</v>
      </c>
      <c r="T592">
        <f>buff!AT527</f>
        <v>0</v>
      </c>
      <c r="U592" t="str">
        <f>buff!AZ527</f>
        <v/>
      </c>
    </row>
    <row r="593" spans="1:21" x14ac:dyDescent="0.15">
      <c r="A593">
        <f>buff!Q528</f>
        <v>20456</v>
      </c>
      <c r="B593" t="str">
        <f>buff!R528</f>
        <v>被动腐蚀lv16</v>
      </c>
      <c r="C593" t="str">
        <f>buff!S528</f>
        <v>被动腐蚀lv16</v>
      </c>
      <c r="D593">
        <f>VLOOKUP(buff!T528,对应表!V:W,2,FALSE)</f>
        <v>1</v>
      </c>
      <c r="E593">
        <f>buff!U528</f>
        <v>0</v>
      </c>
      <c r="F593">
        <f>buff!V528</f>
        <v>0</v>
      </c>
      <c r="G593">
        <f>buff!W528</f>
        <v>0</v>
      </c>
      <c r="H593">
        <f>buff!X528</f>
        <v>0</v>
      </c>
      <c r="I593" t="str">
        <f>buff!AI528</f>
        <v/>
      </c>
      <c r="J593">
        <f>buff!AJ528</f>
        <v>0</v>
      </c>
      <c r="K593">
        <f>buff!AK528</f>
        <v>0</v>
      </c>
      <c r="L593">
        <f>buff!AL528</f>
        <v>0</v>
      </c>
      <c r="M593">
        <f>buff!AM528</f>
        <v>0</v>
      </c>
      <c r="N593">
        <f>buff!AN528</f>
        <v>0</v>
      </c>
      <c r="O593">
        <f>buff!AO528</f>
        <v>0</v>
      </c>
      <c r="P593">
        <f>buff!AP528</f>
        <v>0</v>
      </c>
      <c r="Q593">
        <f>buff!AQ528</f>
        <v>0</v>
      </c>
      <c r="R593">
        <f>buff!AR528</f>
        <v>999</v>
      </c>
      <c r="S593">
        <f>buff!AS528</f>
        <v>0</v>
      </c>
      <c r="T593">
        <f>buff!AT528</f>
        <v>0</v>
      </c>
      <c r="U593" t="str">
        <f>buff!AZ528</f>
        <v/>
      </c>
    </row>
    <row r="594" spans="1:21" x14ac:dyDescent="0.15">
      <c r="A594">
        <f>buff!Q529</f>
        <v>20457</v>
      </c>
      <c r="B594" t="str">
        <f>buff!R529</f>
        <v>被动腐蚀lv17</v>
      </c>
      <c r="C594" t="str">
        <f>buff!S529</f>
        <v>被动腐蚀lv17</v>
      </c>
      <c r="D594">
        <f>VLOOKUP(buff!T529,对应表!V:W,2,FALSE)</f>
        <v>1</v>
      </c>
      <c r="E594">
        <f>buff!U529</f>
        <v>0</v>
      </c>
      <c r="F594">
        <f>buff!V529</f>
        <v>0</v>
      </c>
      <c r="G594">
        <f>buff!W529</f>
        <v>0</v>
      </c>
      <c r="H594">
        <f>buff!X529</f>
        <v>0</v>
      </c>
      <c r="I594" t="str">
        <f>buff!AI529</f>
        <v/>
      </c>
      <c r="J594">
        <f>buff!AJ529</f>
        <v>0</v>
      </c>
      <c r="K594">
        <f>buff!AK529</f>
        <v>0</v>
      </c>
      <c r="L594">
        <f>buff!AL529</f>
        <v>0</v>
      </c>
      <c r="M594">
        <f>buff!AM529</f>
        <v>0</v>
      </c>
      <c r="N594">
        <f>buff!AN529</f>
        <v>0</v>
      </c>
      <c r="O594">
        <f>buff!AO529</f>
        <v>0</v>
      </c>
      <c r="P594">
        <f>buff!AP529</f>
        <v>0</v>
      </c>
      <c r="Q594">
        <f>buff!AQ529</f>
        <v>0</v>
      </c>
      <c r="R594">
        <f>buff!AR529</f>
        <v>999</v>
      </c>
      <c r="S594">
        <f>buff!AS529</f>
        <v>0</v>
      </c>
      <c r="T594">
        <f>buff!AT529</f>
        <v>0</v>
      </c>
      <c r="U594" t="str">
        <f>buff!AZ529</f>
        <v/>
      </c>
    </row>
    <row r="595" spans="1:21" x14ac:dyDescent="0.15">
      <c r="A595">
        <f>buff!Q530</f>
        <v>20458</v>
      </c>
      <c r="B595" t="str">
        <f>buff!R530</f>
        <v>被动腐蚀lv18</v>
      </c>
      <c r="C595" t="str">
        <f>buff!S530</f>
        <v>被动腐蚀lv18</v>
      </c>
      <c r="D595">
        <f>VLOOKUP(buff!T530,对应表!V:W,2,FALSE)</f>
        <v>1</v>
      </c>
      <c r="E595">
        <f>buff!U530</f>
        <v>0</v>
      </c>
      <c r="F595">
        <f>buff!V530</f>
        <v>0</v>
      </c>
      <c r="G595">
        <f>buff!W530</f>
        <v>0</v>
      </c>
      <c r="H595">
        <f>buff!X530</f>
        <v>0</v>
      </c>
      <c r="I595" t="str">
        <f>buff!AI530</f>
        <v/>
      </c>
      <c r="J595">
        <f>buff!AJ530</f>
        <v>0</v>
      </c>
      <c r="K595">
        <f>buff!AK530</f>
        <v>0</v>
      </c>
      <c r="L595">
        <f>buff!AL530</f>
        <v>0</v>
      </c>
      <c r="M595">
        <f>buff!AM530</f>
        <v>0</v>
      </c>
      <c r="N595">
        <f>buff!AN530</f>
        <v>0</v>
      </c>
      <c r="O595">
        <f>buff!AO530</f>
        <v>0</v>
      </c>
      <c r="P595">
        <f>buff!AP530</f>
        <v>0</v>
      </c>
      <c r="Q595">
        <f>buff!AQ530</f>
        <v>0</v>
      </c>
      <c r="R595">
        <f>buff!AR530</f>
        <v>999</v>
      </c>
      <c r="S595">
        <f>buff!AS530</f>
        <v>0</v>
      </c>
      <c r="T595">
        <f>buff!AT530</f>
        <v>0</v>
      </c>
      <c r="U595" t="str">
        <f>buff!AZ530</f>
        <v/>
      </c>
    </row>
    <row r="596" spans="1:21" x14ac:dyDescent="0.15">
      <c r="A596">
        <f>buff!Q531</f>
        <v>20459</v>
      </c>
      <c r="B596" t="str">
        <f>buff!R531</f>
        <v>被动腐蚀lv19</v>
      </c>
      <c r="C596" t="str">
        <f>buff!S531</f>
        <v>被动腐蚀lv19</v>
      </c>
      <c r="D596">
        <f>VLOOKUP(buff!T531,对应表!V:W,2,FALSE)</f>
        <v>1</v>
      </c>
      <c r="E596">
        <f>buff!U531</f>
        <v>0</v>
      </c>
      <c r="F596">
        <f>buff!V531</f>
        <v>0</v>
      </c>
      <c r="G596">
        <f>buff!W531</f>
        <v>0</v>
      </c>
      <c r="H596">
        <f>buff!X531</f>
        <v>0</v>
      </c>
      <c r="I596" t="str">
        <f>buff!AI531</f>
        <v/>
      </c>
      <c r="J596">
        <f>buff!AJ531</f>
        <v>0</v>
      </c>
      <c r="K596">
        <f>buff!AK531</f>
        <v>0</v>
      </c>
      <c r="L596">
        <f>buff!AL531</f>
        <v>0</v>
      </c>
      <c r="M596">
        <f>buff!AM531</f>
        <v>0</v>
      </c>
      <c r="N596">
        <f>buff!AN531</f>
        <v>0</v>
      </c>
      <c r="O596">
        <f>buff!AO531</f>
        <v>0</v>
      </c>
      <c r="P596">
        <f>buff!AP531</f>
        <v>0</v>
      </c>
      <c r="Q596">
        <f>buff!AQ531</f>
        <v>0</v>
      </c>
      <c r="R596">
        <f>buff!AR531</f>
        <v>999</v>
      </c>
      <c r="S596">
        <f>buff!AS531</f>
        <v>0</v>
      </c>
      <c r="T596">
        <f>buff!AT531</f>
        <v>0</v>
      </c>
      <c r="U596" t="str">
        <f>buff!AZ531</f>
        <v/>
      </c>
    </row>
    <row r="597" spans="1:21" x14ac:dyDescent="0.15">
      <c r="A597">
        <f>buff!Q532</f>
        <v>20460</v>
      </c>
      <c r="B597" t="str">
        <f>buff!R532</f>
        <v>被动腐蚀lv20</v>
      </c>
      <c r="C597" t="str">
        <f>buff!S532</f>
        <v>被动腐蚀lv20</v>
      </c>
      <c r="D597">
        <f>VLOOKUP(buff!T532,对应表!V:W,2,FALSE)</f>
        <v>1</v>
      </c>
      <c r="E597">
        <f>buff!U532</f>
        <v>0</v>
      </c>
      <c r="F597">
        <f>buff!V532</f>
        <v>0</v>
      </c>
      <c r="G597">
        <f>buff!W532</f>
        <v>0</v>
      </c>
      <c r="H597">
        <f>buff!X532</f>
        <v>0</v>
      </c>
      <c r="I597" t="str">
        <f>buff!AI532</f>
        <v/>
      </c>
      <c r="J597">
        <f>buff!AJ532</f>
        <v>0</v>
      </c>
      <c r="K597">
        <f>buff!AK532</f>
        <v>0</v>
      </c>
      <c r="L597">
        <f>buff!AL532</f>
        <v>0</v>
      </c>
      <c r="M597">
        <f>buff!AM532</f>
        <v>0</v>
      </c>
      <c r="N597">
        <f>buff!AN532</f>
        <v>0</v>
      </c>
      <c r="O597">
        <f>buff!AO532</f>
        <v>0</v>
      </c>
      <c r="P597">
        <f>buff!AP532</f>
        <v>0</v>
      </c>
      <c r="Q597">
        <f>buff!AQ532</f>
        <v>0</v>
      </c>
      <c r="R597">
        <f>buff!AR532</f>
        <v>999</v>
      </c>
      <c r="S597">
        <f>buff!AS532</f>
        <v>0</v>
      </c>
      <c r="T597">
        <f>buff!AT532</f>
        <v>0</v>
      </c>
      <c r="U597" t="str">
        <f>buff!AZ532</f>
        <v/>
      </c>
    </row>
    <row r="598" spans="1:21" x14ac:dyDescent="0.15">
      <c r="A598">
        <f>buff!Q533</f>
        <v>20461</v>
      </c>
      <c r="B598" t="str">
        <f>buff!R533</f>
        <v>被动精准lv1</v>
      </c>
      <c r="C598" t="str">
        <f>buff!S533</f>
        <v>被动精准lv1</v>
      </c>
      <c r="D598">
        <f>VLOOKUP(buff!T533,对应表!V:W,2,FALSE)</f>
        <v>1</v>
      </c>
      <c r="E598">
        <f>buff!U533</f>
        <v>0</v>
      </c>
      <c r="F598">
        <f>buff!V533</f>
        <v>0</v>
      </c>
      <c r="G598">
        <f>buff!W533</f>
        <v>0</v>
      </c>
      <c r="H598">
        <f>buff!X533</f>
        <v>0</v>
      </c>
      <c r="I598" t="str">
        <f>buff!AI533</f>
        <v>HIT:5|CRI:5</v>
      </c>
      <c r="J598">
        <f>buff!AJ533</f>
        <v>0</v>
      </c>
      <c r="K598">
        <f>buff!AK533</f>
        <v>0</v>
      </c>
      <c r="L598">
        <f>buff!AL533</f>
        <v>0</v>
      </c>
      <c r="M598">
        <f>buff!AM533</f>
        <v>0</v>
      </c>
      <c r="N598">
        <f>buff!AN533</f>
        <v>0</v>
      </c>
      <c r="O598">
        <f>buff!AO533</f>
        <v>0</v>
      </c>
      <c r="P598">
        <f>buff!AP533</f>
        <v>0</v>
      </c>
      <c r="Q598">
        <f>buff!AQ533</f>
        <v>0</v>
      </c>
      <c r="R598">
        <f>buff!AR533</f>
        <v>999</v>
      </c>
      <c r="S598">
        <f>buff!AS533</f>
        <v>0</v>
      </c>
      <c r="T598">
        <f>buff!AT533</f>
        <v>0</v>
      </c>
      <c r="U598" t="str">
        <f>buff!AZ533</f>
        <v/>
      </c>
    </row>
    <row r="599" spans="1:21" x14ac:dyDescent="0.15">
      <c r="A599">
        <f>buff!Q534</f>
        <v>20462</v>
      </c>
      <c r="B599" t="str">
        <f>buff!R534</f>
        <v>被动精准lv2</v>
      </c>
      <c r="C599" t="str">
        <f>buff!S534</f>
        <v>被动精准lv2</v>
      </c>
      <c r="D599">
        <f>VLOOKUP(buff!T534,对应表!V:W,2,FALSE)</f>
        <v>1</v>
      </c>
      <c r="E599">
        <f>buff!U534</f>
        <v>0</v>
      </c>
      <c r="F599">
        <f>buff!V534</f>
        <v>0</v>
      </c>
      <c r="G599">
        <f>buff!W534</f>
        <v>0</v>
      </c>
      <c r="H599">
        <f>buff!X534</f>
        <v>0</v>
      </c>
      <c r="I599" t="str">
        <f>buff!AI534</f>
        <v>HIT:6|CRI:6</v>
      </c>
      <c r="J599">
        <f>buff!AJ534</f>
        <v>0</v>
      </c>
      <c r="K599">
        <f>buff!AK534</f>
        <v>0</v>
      </c>
      <c r="L599">
        <f>buff!AL534</f>
        <v>0</v>
      </c>
      <c r="M599">
        <f>buff!AM534</f>
        <v>0</v>
      </c>
      <c r="N599">
        <f>buff!AN534</f>
        <v>0</v>
      </c>
      <c r="O599">
        <f>buff!AO534</f>
        <v>0</v>
      </c>
      <c r="P599">
        <f>buff!AP534</f>
        <v>0</v>
      </c>
      <c r="Q599">
        <f>buff!AQ534</f>
        <v>0</v>
      </c>
      <c r="R599">
        <f>buff!AR534</f>
        <v>999</v>
      </c>
      <c r="S599">
        <f>buff!AS534</f>
        <v>0</v>
      </c>
      <c r="T599">
        <f>buff!AT534</f>
        <v>0</v>
      </c>
      <c r="U599" t="str">
        <f>buff!AZ534</f>
        <v/>
      </c>
    </row>
    <row r="600" spans="1:21" x14ac:dyDescent="0.15">
      <c r="A600">
        <f>buff!Q535</f>
        <v>20463</v>
      </c>
      <c r="B600" t="str">
        <f>buff!R535</f>
        <v>被动精准lv3</v>
      </c>
      <c r="C600" t="str">
        <f>buff!S535</f>
        <v>被动精准lv3</v>
      </c>
      <c r="D600">
        <f>VLOOKUP(buff!T535,对应表!V:W,2,FALSE)</f>
        <v>1</v>
      </c>
      <c r="E600">
        <f>buff!U535</f>
        <v>0</v>
      </c>
      <c r="F600">
        <f>buff!V535</f>
        <v>0</v>
      </c>
      <c r="G600">
        <f>buff!W535</f>
        <v>0</v>
      </c>
      <c r="H600">
        <f>buff!X535</f>
        <v>0</v>
      </c>
      <c r="I600" t="str">
        <f>buff!AI535</f>
        <v>HIT:7|CRI:7</v>
      </c>
      <c r="J600">
        <f>buff!AJ535</f>
        <v>0</v>
      </c>
      <c r="K600">
        <f>buff!AK535</f>
        <v>0</v>
      </c>
      <c r="L600">
        <f>buff!AL535</f>
        <v>0</v>
      </c>
      <c r="M600">
        <f>buff!AM535</f>
        <v>0</v>
      </c>
      <c r="N600">
        <f>buff!AN535</f>
        <v>0</v>
      </c>
      <c r="O600">
        <f>buff!AO535</f>
        <v>0</v>
      </c>
      <c r="P600">
        <f>buff!AP535</f>
        <v>0</v>
      </c>
      <c r="Q600">
        <f>buff!AQ535</f>
        <v>0</v>
      </c>
      <c r="R600">
        <f>buff!AR535</f>
        <v>999</v>
      </c>
      <c r="S600">
        <f>buff!AS535</f>
        <v>0</v>
      </c>
      <c r="T600">
        <f>buff!AT535</f>
        <v>0</v>
      </c>
      <c r="U600" t="str">
        <f>buff!AZ535</f>
        <v/>
      </c>
    </row>
    <row r="601" spans="1:21" x14ac:dyDescent="0.15">
      <c r="A601">
        <f>buff!Q536</f>
        <v>20464</v>
      </c>
      <c r="B601" t="str">
        <f>buff!R536</f>
        <v>被动精准lv4</v>
      </c>
      <c r="C601" t="str">
        <f>buff!S536</f>
        <v>被动精准lv4</v>
      </c>
      <c r="D601">
        <f>VLOOKUP(buff!T536,对应表!V:W,2,FALSE)</f>
        <v>1</v>
      </c>
      <c r="E601">
        <f>buff!U536</f>
        <v>0</v>
      </c>
      <c r="F601">
        <f>buff!V536</f>
        <v>0</v>
      </c>
      <c r="G601">
        <f>buff!W536</f>
        <v>0</v>
      </c>
      <c r="H601">
        <f>buff!X536</f>
        <v>0</v>
      </c>
      <c r="I601" t="str">
        <f>buff!AI536</f>
        <v>HIT:8|CRI:8</v>
      </c>
      <c r="J601">
        <f>buff!AJ536</f>
        <v>0</v>
      </c>
      <c r="K601">
        <f>buff!AK536</f>
        <v>0</v>
      </c>
      <c r="L601">
        <f>buff!AL536</f>
        <v>0</v>
      </c>
      <c r="M601">
        <f>buff!AM536</f>
        <v>0</v>
      </c>
      <c r="N601">
        <f>buff!AN536</f>
        <v>0</v>
      </c>
      <c r="O601">
        <f>buff!AO536</f>
        <v>0</v>
      </c>
      <c r="P601">
        <f>buff!AP536</f>
        <v>0</v>
      </c>
      <c r="Q601">
        <f>buff!AQ536</f>
        <v>0</v>
      </c>
      <c r="R601">
        <f>buff!AR536</f>
        <v>999</v>
      </c>
      <c r="S601">
        <f>buff!AS536</f>
        <v>0</v>
      </c>
      <c r="T601">
        <f>buff!AT536</f>
        <v>0</v>
      </c>
      <c r="U601" t="str">
        <f>buff!AZ536</f>
        <v/>
      </c>
    </row>
    <row r="602" spans="1:21" x14ac:dyDescent="0.15">
      <c r="A602">
        <f>buff!Q537</f>
        <v>20465</v>
      </c>
      <c r="B602" t="str">
        <f>buff!R537</f>
        <v>被动精准lv5</v>
      </c>
      <c r="C602" t="str">
        <f>buff!S537</f>
        <v>被动精准lv5</v>
      </c>
      <c r="D602">
        <f>VLOOKUP(buff!T537,对应表!V:W,2,FALSE)</f>
        <v>1</v>
      </c>
      <c r="E602">
        <f>buff!U537</f>
        <v>0</v>
      </c>
      <c r="F602">
        <f>buff!V537</f>
        <v>0</v>
      </c>
      <c r="G602">
        <f>buff!W537</f>
        <v>0</v>
      </c>
      <c r="H602">
        <f>buff!X537</f>
        <v>0</v>
      </c>
      <c r="I602" t="str">
        <f>buff!AI537</f>
        <v>HIT:9|CRI:9</v>
      </c>
      <c r="J602">
        <f>buff!AJ537</f>
        <v>0</v>
      </c>
      <c r="K602">
        <f>buff!AK537</f>
        <v>0</v>
      </c>
      <c r="L602">
        <f>buff!AL537</f>
        <v>0</v>
      </c>
      <c r="M602">
        <f>buff!AM537</f>
        <v>0</v>
      </c>
      <c r="N602">
        <f>buff!AN537</f>
        <v>0</v>
      </c>
      <c r="O602">
        <f>buff!AO537</f>
        <v>0</v>
      </c>
      <c r="P602">
        <f>buff!AP537</f>
        <v>0</v>
      </c>
      <c r="Q602">
        <f>buff!AQ537</f>
        <v>0</v>
      </c>
      <c r="R602">
        <f>buff!AR537</f>
        <v>999</v>
      </c>
      <c r="S602">
        <f>buff!AS537</f>
        <v>0</v>
      </c>
      <c r="T602">
        <f>buff!AT537</f>
        <v>0</v>
      </c>
      <c r="U602" t="str">
        <f>buff!AZ537</f>
        <v/>
      </c>
    </row>
    <row r="603" spans="1:21" x14ac:dyDescent="0.15">
      <c r="A603">
        <f>buff!Q538</f>
        <v>20466</v>
      </c>
      <c r="B603" t="str">
        <f>buff!R538</f>
        <v>被动精准lv6</v>
      </c>
      <c r="C603" t="str">
        <f>buff!S538</f>
        <v>被动精准lv6</v>
      </c>
      <c r="D603">
        <f>VLOOKUP(buff!T538,对应表!V:W,2,FALSE)</f>
        <v>1</v>
      </c>
      <c r="E603">
        <f>buff!U538</f>
        <v>0</v>
      </c>
      <c r="F603">
        <f>buff!V538</f>
        <v>0</v>
      </c>
      <c r="G603">
        <f>buff!W538</f>
        <v>0</v>
      </c>
      <c r="H603">
        <f>buff!X538</f>
        <v>0</v>
      </c>
      <c r="I603" t="str">
        <f>buff!AI538</f>
        <v>HIT:10|CRI:10</v>
      </c>
      <c r="J603">
        <f>buff!AJ538</f>
        <v>0</v>
      </c>
      <c r="K603">
        <f>buff!AK538</f>
        <v>0</v>
      </c>
      <c r="L603">
        <f>buff!AL538</f>
        <v>0</v>
      </c>
      <c r="M603">
        <f>buff!AM538</f>
        <v>0</v>
      </c>
      <c r="N603">
        <f>buff!AN538</f>
        <v>0</v>
      </c>
      <c r="O603">
        <f>buff!AO538</f>
        <v>0</v>
      </c>
      <c r="P603">
        <f>buff!AP538</f>
        <v>0</v>
      </c>
      <c r="Q603">
        <f>buff!AQ538</f>
        <v>0</v>
      </c>
      <c r="R603">
        <f>buff!AR538</f>
        <v>999</v>
      </c>
      <c r="S603">
        <f>buff!AS538</f>
        <v>0</v>
      </c>
      <c r="T603">
        <f>buff!AT538</f>
        <v>0</v>
      </c>
      <c r="U603" t="str">
        <f>buff!AZ538</f>
        <v/>
      </c>
    </row>
    <row r="604" spans="1:21" x14ac:dyDescent="0.15">
      <c r="A604">
        <f>buff!Q539</f>
        <v>20467</v>
      </c>
      <c r="B604" t="str">
        <f>buff!R539</f>
        <v>被动精准lv7</v>
      </c>
      <c r="C604" t="str">
        <f>buff!S539</f>
        <v>被动精准lv7</v>
      </c>
      <c r="D604">
        <f>VLOOKUP(buff!T539,对应表!V:W,2,FALSE)</f>
        <v>1</v>
      </c>
      <c r="E604">
        <f>buff!U539</f>
        <v>0</v>
      </c>
      <c r="F604">
        <f>buff!V539</f>
        <v>0</v>
      </c>
      <c r="G604">
        <f>buff!W539</f>
        <v>0</v>
      </c>
      <c r="H604">
        <f>buff!X539</f>
        <v>0</v>
      </c>
      <c r="I604" t="str">
        <f>buff!AI539</f>
        <v>HIT:11|CRI:11</v>
      </c>
      <c r="J604">
        <f>buff!AJ539</f>
        <v>0</v>
      </c>
      <c r="K604">
        <f>buff!AK539</f>
        <v>0</v>
      </c>
      <c r="L604">
        <f>buff!AL539</f>
        <v>0</v>
      </c>
      <c r="M604">
        <f>buff!AM539</f>
        <v>0</v>
      </c>
      <c r="N604">
        <f>buff!AN539</f>
        <v>0</v>
      </c>
      <c r="O604">
        <f>buff!AO539</f>
        <v>0</v>
      </c>
      <c r="P604">
        <f>buff!AP539</f>
        <v>0</v>
      </c>
      <c r="Q604">
        <f>buff!AQ539</f>
        <v>0</v>
      </c>
      <c r="R604">
        <f>buff!AR539</f>
        <v>999</v>
      </c>
      <c r="S604">
        <f>buff!AS539</f>
        <v>0</v>
      </c>
      <c r="T604">
        <f>buff!AT539</f>
        <v>0</v>
      </c>
      <c r="U604" t="str">
        <f>buff!AZ539</f>
        <v/>
      </c>
    </row>
    <row r="605" spans="1:21" x14ac:dyDescent="0.15">
      <c r="A605">
        <f>buff!Q540</f>
        <v>20468</v>
      </c>
      <c r="B605" t="str">
        <f>buff!R540</f>
        <v>被动精准lv8</v>
      </c>
      <c r="C605" t="str">
        <f>buff!S540</f>
        <v>被动精准lv8</v>
      </c>
      <c r="D605">
        <f>VLOOKUP(buff!T540,对应表!V:W,2,FALSE)</f>
        <v>1</v>
      </c>
      <c r="E605">
        <f>buff!U540</f>
        <v>0</v>
      </c>
      <c r="F605">
        <f>buff!V540</f>
        <v>0</v>
      </c>
      <c r="G605">
        <f>buff!W540</f>
        <v>0</v>
      </c>
      <c r="H605">
        <f>buff!X540</f>
        <v>0</v>
      </c>
      <c r="I605" t="str">
        <f>buff!AI540</f>
        <v>HIT:12|CRI:12</v>
      </c>
      <c r="J605">
        <f>buff!AJ540</f>
        <v>0</v>
      </c>
      <c r="K605">
        <f>buff!AK540</f>
        <v>0</v>
      </c>
      <c r="L605">
        <f>buff!AL540</f>
        <v>0</v>
      </c>
      <c r="M605">
        <f>buff!AM540</f>
        <v>0</v>
      </c>
      <c r="N605">
        <f>buff!AN540</f>
        <v>0</v>
      </c>
      <c r="O605">
        <f>buff!AO540</f>
        <v>0</v>
      </c>
      <c r="P605">
        <f>buff!AP540</f>
        <v>0</v>
      </c>
      <c r="Q605">
        <f>buff!AQ540</f>
        <v>0</v>
      </c>
      <c r="R605">
        <f>buff!AR540</f>
        <v>999</v>
      </c>
      <c r="S605">
        <f>buff!AS540</f>
        <v>0</v>
      </c>
      <c r="T605">
        <f>buff!AT540</f>
        <v>0</v>
      </c>
      <c r="U605" t="str">
        <f>buff!AZ540</f>
        <v/>
      </c>
    </row>
    <row r="606" spans="1:21" x14ac:dyDescent="0.15">
      <c r="A606">
        <f>buff!Q541</f>
        <v>20469</v>
      </c>
      <c r="B606" t="str">
        <f>buff!R541</f>
        <v>被动精准lv9</v>
      </c>
      <c r="C606" t="str">
        <f>buff!S541</f>
        <v>被动精准lv9</v>
      </c>
      <c r="D606">
        <f>VLOOKUP(buff!T541,对应表!V:W,2,FALSE)</f>
        <v>1</v>
      </c>
      <c r="E606">
        <f>buff!U541</f>
        <v>0</v>
      </c>
      <c r="F606">
        <f>buff!V541</f>
        <v>0</v>
      </c>
      <c r="G606">
        <f>buff!W541</f>
        <v>0</v>
      </c>
      <c r="H606">
        <f>buff!X541</f>
        <v>0</v>
      </c>
      <c r="I606" t="str">
        <f>buff!AI541</f>
        <v>HIT:13|CRI:13</v>
      </c>
      <c r="J606">
        <f>buff!AJ541</f>
        <v>0</v>
      </c>
      <c r="K606">
        <f>buff!AK541</f>
        <v>0</v>
      </c>
      <c r="L606">
        <f>buff!AL541</f>
        <v>0</v>
      </c>
      <c r="M606">
        <f>buff!AM541</f>
        <v>0</v>
      </c>
      <c r="N606">
        <f>buff!AN541</f>
        <v>0</v>
      </c>
      <c r="O606">
        <f>buff!AO541</f>
        <v>0</v>
      </c>
      <c r="P606">
        <f>buff!AP541</f>
        <v>0</v>
      </c>
      <c r="Q606">
        <f>buff!AQ541</f>
        <v>0</v>
      </c>
      <c r="R606">
        <f>buff!AR541</f>
        <v>999</v>
      </c>
      <c r="S606">
        <f>buff!AS541</f>
        <v>0</v>
      </c>
      <c r="T606">
        <f>buff!AT541</f>
        <v>0</v>
      </c>
      <c r="U606" t="str">
        <f>buff!AZ541</f>
        <v/>
      </c>
    </row>
    <row r="607" spans="1:21" x14ac:dyDescent="0.15">
      <c r="A607">
        <f>buff!Q542</f>
        <v>20470</v>
      </c>
      <c r="B607" t="str">
        <f>buff!R542</f>
        <v>被动精准lv10</v>
      </c>
      <c r="C607" t="str">
        <f>buff!S542</f>
        <v>被动精准lv10</v>
      </c>
      <c r="D607">
        <f>VLOOKUP(buff!T542,对应表!V:W,2,FALSE)</f>
        <v>1</v>
      </c>
      <c r="E607">
        <f>buff!U542</f>
        <v>0</v>
      </c>
      <c r="F607">
        <f>buff!V542</f>
        <v>0</v>
      </c>
      <c r="G607">
        <f>buff!W542</f>
        <v>0</v>
      </c>
      <c r="H607">
        <f>buff!X542</f>
        <v>0</v>
      </c>
      <c r="I607" t="str">
        <f>buff!AI542</f>
        <v>HIT:14|CRI:14</v>
      </c>
      <c r="J607">
        <f>buff!AJ542</f>
        <v>0</v>
      </c>
      <c r="K607">
        <f>buff!AK542</f>
        <v>0</v>
      </c>
      <c r="L607">
        <f>buff!AL542</f>
        <v>0</v>
      </c>
      <c r="M607">
        <f>buff!AM542</f>
        <v>0</v>
      </c>
      <c r="N607">
        <f>buff!AN542</f>
        <v>0</v>
      </c>
      <c r="O607">
        <f>buff!AO542</f>
        <v>0</v>
      </c>
      <c r="P607">
        <f>buff!AP542</f>
        <v>0</v>
      </c>
      <c r="Q607">
        <f>buff!AQ542</f>
        <v>0</v>
      </c>
      <c r="R607">
        <f>buff!AR542</f>
        <v>999</v>
      </c>
      <c r="S607">
        <f>buff!AS542</f>
        <v>0</v>
      </c>
      <c r="T607">
        <f>buff!AT542</f>
        <v>0</v>
      </c>
      <c r="U607" t="str">
        <f>buff!AZ542</f>
        <v/>
      </c>
    </row>
    <row r="608" spans="1:21" x14ac:dyDescent="0.15">
      <c r="A608">
        <f>buff!Q543</f>
        <v>20471</v>
      </c>
      <c r="B608" t="str">
        <f>buff!R543</f>
        <v>被动精准lv11</v>
      </c>
      <c r="C608" t="str">
        <f>buff!S543</f>
        <v>被动精准lv11</v>
      </c>
      <c r="D608">
        <f>VLOOKUP(buff!T543,对应表!V:W,2,FALSE)</f>
        <v>1</v>
      </c>
      <c r="E608">
        <f>buff!U543</f>
        <v>0</v>
      </c>
      <c r="F608">
        <f>buff!V543</f>
        <v>0</v>
      </c>
      <c r="G608">
        <f>buff!W543</f>
        <v>0</v>
      </c>
      <c r="H608">
        <f>buff!X543</f>
        <v>0</v>
      </c>
      <c r="I608" t="str">
        <f>buff!AI543</f>
        <v>HIT:15|CRI:15</v>
      </c>
      <c r="J608">
        <f>buff!AJ543</f>
        <v>0</v>
      </c>
      <c r="K608">
        <f>buff!AK543</f>
        <v>0</v>
      </c>
      <c r="L608">
        <f>buff!AL543</f>
        <v>0</v>
      </c>
      <c r="M608">
        <f>buff!AM543</f>
        <v>0</v>
      </c>
      <c r="N608">
        <f>buff!AN543</f>
        <v>0</v>
      </c>
      <c r="O608">
        <f>buff!AO543</f>
        <v>0</v>
      </c>
      <c r="P608">
        <f>buff!AP543</f>
        <v>0</v>
      </c>
      <c r="Q608">
        <f>buff!AQ543</f>
        <v>0</v>
      </c>
      <c r="R608">
        <f>buff!AR543</f>
        <v>999</v>
      </c>
      <c r="S608">
        <f>buff!AS543</f>
        <v>0</v>
      </c>
      <c r="T608">
        <f>buff!AT543</f>
        <v>0</v>
      </c>
      <c r="U608" t="str">
        <f>buff!AZ543</f>
        <v/>
      </c>
    </row>
    <row r="609" spans="1:21" x14ac:dyDescent="0.15">
      <c r="A609">
        <f>buff!Q544</f>
        <v>20472</v>
      </c>
      <c r="B609" t="str">
        <f>buff!R544</f>
        <v>被动精准lv12</v>
      </c>
      <c r="C609" t="str">
        <f>buff!S544</f>
        <v>被动精准lv12</v>
      </c>
      <c r="D609">
        <f>VLOOKUP(buff!T544,对应表!V:W,2,FALSE)</f>
        <v>1</v>
      </c>
      <c r="E609">
        <f>buff!U544</f>
        <v>0</v>
      </c>
      <c r="F609">
        <f>buff!V544</f>
        <v>0</v>
      </c>
      <c r="G609">
        <f>buff!W544</f>
        <v>0</v>
      </c>
      <c r="H609">
        <f>buff!X544</f>
        <v>0</v>
      </c>
      <c r="I609" t="str">
        <f>buff!AI544</f>
        <v>HIT:16|CRI:16</v>
      </c>
      <c r="J609">
        <f>buff!AJ544</f>
        <v>0</v>
      </c>
      <c r="K609">
        <f>buff!AK544</f>
        <v>0</v>
      </c>
      <c r="L609">
        <f>buff!AL544</f>
        <v>0</v>
      </c>
      <c r="M609">
        <f>buff!AM544</f>
        <v>0</v>
      </c>
      <c r="N609">
        <f>buff!AN544</f>
        <v>0</v>
      </c>
      <c r="O609">
        <f>buff!AO544</f>
        <v>0</v>
      </c>
      <c r="P609">
        <f>buff!AP544</f>
        <v>0</v>
      </c>
      <c r="Q609">
        <f>buff!AQ544</f>
        <v>0</v>
      </c>
      <c r="R609">
        <f>buff!AR544</f>
        <v>999</v>
      </c>
      <c r="S609">
        <f>buff!AS544</f>
        <v>0</v>
      </c>
      <c r="T609">
        <f>buff!AT544</f>
        <v>0</v>
      </c>
      <c r="U609" t="str">
        <f>buff!AZ544</f>
        <v/>
      </c>
    </row>
    <row r="610" spans="1:21" x14ac:dyDescent="0.15">
      <c r="A610">
        <f>buff!Q545</f>
        <v>20473</v>
      </c>
      <c r="B610" t="str">
        <f>buff!R545</f>
        <v>被动精准lv13</v>
      </c>
      <c r="C610" t="str">
        <f>buff!S545</f>
        <v>被动精准lv13</v>
      </c>
      <c r="D610">
        <f>VLOOKUP(buff!T545,对应表!V:W,2,FALSE)</f>
        <v>1</v>
      </c>
      <c r="E610">
        <f>buff!U545</f>
        <v>0</v>
      </c>
      <c r="F610">
        <f>buff!V545</f>
        <v>0</v>
      </c>
      <c r="G610">
        <f>buff!W545</f>
        <v>0</v>
      </c>
      <c r="H610">
        <f>buff!X545</f>
        <v>0</v>
      </c>
      <c r="I610" t="str">
        <f>buff!AI545</f>
        <v>HIT:17|CRI:17</v>
      </c>
      <c r="J610">
        <f>buff!AJ545</f>
        <v>0</v>
      </c>
      <c r="K610">
        <f>buff!AK545</f>
        <v>0</v>
      </c>
      <c r="L610">
        <f>buff!AL545</f>
        <v>0</v>
      </c>
      <c r="M610">
        <f>buff!AM545</f>
        <v>0</v>
      </c>
      <c r="N610">
        <f>buff!AN545</f>
        <v>0</v>
      </c>
      <c r="O610">
        <f>buff!AO545</f>
        <v>0</v>
      </c>
      <c r="P610">
        <f>buff!AP545</f>
        <v>0</v>
      </c>
      <c r="Q610">
        <f>buff!AQ545</f>
        <v>0</v>
      </c>
      <c r="R610">
        <f>buff!AR545</f>
        <v>999</v>
      </c>
      <c r="S610">
        <f>buff!AS545</f>
        <v>0</v>
      </c>
      <c r="T610">
        <f>buff!AT545</f>
        <v>0</v>
      </c>
      <c r="U610" t="str">
        <f>buff!AZ545</f>
        <v/>
      </c>
    </row>
    <row r="611" spans="1:21" x14ac:dyDescent="0.15">
      <c r="A611">
        <f>buff!Q546</f>
        <v>20474</v>
      </c>
      <c r="B611" t="str">
        <f>buff!R546</f>
        <v>被动精准lv14</v>
      </c>
      <c r="C611" t="str">
        <f>buff!S546</f>
        <v>被动精准lv14</v>
      </c>
      <c r="D611">
        <f>VLOOKUP(buff!T546,对应表!V:W,2,FALSE)</f>
        <v>1</v>
      </c>
      <c r="E611">
        <f>buff!U546</f>
        <v>0</v>
      </c>
      <c r="F611">
        <f>buff!V546</f>
        <v>0</v>
      </c>
      <c r="G611">
        <f>buff!W546</f>
        <v>0</v>
      </c>
      <c r="H611">
        <f>buff!X546</f>
        <v>0</v>
      </c>
      <c r="I611" t="str">
        <f>buff!AI546</f>
        <v>HIT:18|CRI:18</v>
      </c>
      <c r="J611">
        <f>buff!AJ546</f>
        <v>0</v>
      </c>
      <c r="K611">
        <f>buff!AK546</f>
        <v>0</v>
      </c>
      <c r="L611">
        <f>buff!AL546</f>
        <v>0</v>
      </c>
      <c r="M611">
        <f>buff!AM546</f>
        <v>0</v>
      </c>
      <c r="N611">
        <f>buff!AN546</f>
        <v>0</v>
      </c>
      <c r="O611">
        <f>buff!AO546</f>
        <v>0</v>
      </c>
      <c r="P611">
        <f>buff!AP546</f>
        <v>0</v>
      </c>
      <c r="Q611">
        <f>buff!AQ546</f>
        <v>0</v>
      </c>
      <c r="R611">
        <f>buff!AR546</f>
        <v>999</v>
      </c>
      <c r="S611">
        <f>buff!AS546</f>
        <v>0</v>
      </c>
      <c r="T611">
        <f>buff!AT546</f>
        <v>0</v>
      </c>
      <c r="U611" t="str">
        <f>buff!AZ546</f>
        <v/>
      </c>
    </row>
    <row r="612" spans="1:21" x14ac:dyDescent="0.15">
      <c r="A612">
        <f>buff!Q547</f>
        <v>20475</v>
      </c>
      <c r="B612" t="str">
        <f>buff!R547</f>
        <v>被动精准lv15</v>
      </c>
      <c r="C612" t="str">
        <f>buff!S547</f>
        <v>被动精准lv15</v>
      </c>
      <c r="D612">
        <f>VLOOKUP(buff!T547,对应表!V:W,2,FALSE)</f>
        <v>1</v>
      </c>
      <c r="E612">
        <f>buff!U547</f>
        <v>0</v>
      </c>
      <c r="F612">
        <f>buff!V547</f>
        <v>0</v>
      </c>
      <c r="G612">
        <f>buff!W547</f>
        <v>0</v>
      </c>
      <c r="H612">
        <f>buff!X547</f>
        <v>0</v>
      </c>
      <c r="I612" t="str">
        <f>buff!AI547</f>
        <v>HIT:19|CRI:19</v>
      </c>
      <c r="J612">
        <f>buff!AJ547</f>
        <v>0</v>
      </c>
      <c r="K612">
        <f>buff!AK547</f>
        <v>0</v>
      </c>
      <c r="L612">
        <f>buff!AL547</f>
        <v>0</v>
      </c>
      <c r="M612">
        <f>buff!AM547</f>
        <v>0</v>
      </c>
      <c r="N612">
        <f>buff!AN547</f>
        <v>0</v>
      </c>
      <c r="O612">
        <f>buff!AO547</f>
        <v>0</v>
      </c>
      <c r="P612">
        <f>buff!AP547</f>
        <v>0</v>
      </c>
      <c r="Q612">
        <f>buff!AQ547</f>
        <v>0</v>
      </c>
      <c r="R612">
        <f>buff!AR547</f>
        <v>999</v>
      </c>
      <c r="S612">
        <f>buff!AS547</f>
        <v>0</v>
      </c>
      <c r="T612">
        <f>buff!AT547</f>
        <v>0</v>
      </c>
      <c r="U612" t="str">
        <f>buff!AZ547</f>
        <v/>
      </c>
    </row>
    <row r="613" spans="1:21" x14ac:dyDescent="0.15">
      <c r="A613">
        <f>buff!Q548</f>
        <v>20476</v>
      </c>
      <c r="B613" t="str">
        <f>buff!R548</f>
        <v>被动精准lv16</v>
      </c>
      <c r="C613" t="str">
        <f>buff!S548</f>
        <v>被动精准lv16</v>
      </c>
      <c r="D613">
        <f>VLOOKUP(buff!T548,对应表!V:W,2,FALSE)</f>
        <v>1</v>
      </c>
      <c r="E613">
        <f>buff!U548</f>
        <v>0</v>
      </c>
      <c r="F613">
        <f>buff!V548</f>
        <v>0</v>
      </c>
      <c r="G613">
        <f>buff!W548</f>
        <v>0</v>
      </c>
      <c r="H613">
        <f>buff!X548</f>
        <v>0</v>
      </c>
      <c r="I613" t="str">
        <f>buff!AI548</f>
        <v>HIT:20|CRI:20</v>
      </c>
      <c r="J613">
        <f>buff!AJ548</f>
        <v>0</v>
      </c>
      <c r="K613">
        <f>buff!AK548</f>
        <v>0</v>
      </c>
      <c r="L613">
        <f>buff!AL548</f>
        <v>0</v>
      </c>
      <c r="M613">
        <f>buff!AM548</f>
        <v>0</v>
      </c>
      <c r="N613">
        <f>buff!AN548</f>
        <v>0</v>
      </c>
      <c r="O613">
        <f>buff!AO548</f>
        <v>0</v>
      </c>
      <c r="P613">
        <f>buff!AP548</f>
        <v>0</v>
      </c>
      <c r="Q613">
        <f>buff!AQ548</f>
        <v>0</v>
      </c>
      <c r="R613">
        <f>buff!AR548</f>
        <v>999</v>
      </c>
      <c r="S613">
        <f>buff!AS548</f>
        <v>0</v>
      </c>
      <c r="T613">
        <f>buff!AT548</f>
        <v>0</v>
      </c>
      <c r="U613" t="str">
        <f>buff!AZ548</f>
        <v/>
      </c>
    </row>
    <row r="614" spans="1:21" x14ac:dyDescent="0.15">
      <c r="A614">
        <f>buff!Q549</f>
        <v>20477</v>
      </c>
      <c r="B614" t="str">
        <f>buff!R549</f>
        <v>被动精准lv17</v>
      </c>
      <c r="C614" t="str">
        <f>buff!S549</f>
        <v>被动精准lv17</v>
      </c>
      <c r="D614">
        <f>VLOOKUP(buff!T549,对应表!V:W,2,FALSE)</f>
        <v>1</v>
      </c>
      <c r="E614">
        <f>buff!U549</f>
        <v>0</v>
      </c>
      <c r="F614">
        <f>buff!V549</f>
        <v>0</v>
      </c>
      <c r="G614">
        <f>buff!W549</f>
        <v>0</v>
      </c>
      <c r="H614">
        <f>buff!X549</f>
        <v>0</v>
      </c>
      <c r="I614" t="str">
        <f>buff!AI549</f>
        <v>HIT:21|CRI:21</v>
      </c>
      <c r="J614">
        <f>buff!AJ549</f>
        <v>0</v>
      </c>
      <c r="K614">
        <f>buff!AK549</f>
        <v>0</v>
      </c>
      <c r="L614">
        <f>buff!AL549</f>
        <v>0</v>
      </c>
      <c r="M614">
        <f>buff!AM549</f>
        <v>0</v>
      </c>
      <c r="N614">
        <f>buff!AN549</f>
        <v>0</v>
      </c>
      <c r="O614">
        <f>buff!AO549</f>
        <v>0</v>
      </c>
      <c r="P614">
        <f>buff!AP549</f>
        <v>0</v>
      </c>
      <c r="Q614">
        <f>buff!AQ549</f>
        <v>0</v>
      </c>
      <c r="R614">
        <f>buff!AR549</f>
        <v>999</v>
      </c>
      <c r="S614">
        <f>buff!AS549</f>
        <v>0</v>
      </c>
      <c r="T614">
        <f>buff!AT549</f>
        <v>0</v>
      </c>
      <c r="U614" t="str">
        <f>buff!AZ549</f>
        <v/>
      </c>
    </row>
    <row r="615" spans="1:21" x14ac:dyDescent="0.15">
      <c r="A615">
        <f>buff!Q550</f>
        <v>20478</v>
      </c>
      <c r="B615" t="str">
        <f>buff!R550</f>
        <v>被动精准lv18</v>
      </c>
      <c r="C615" t="str">
        <f>buff!S550</f>
        <v>被动精准lv18</v>
      </c>
      <c r="D615">
        <f>VLOOKUP(buff!T550,对应表!V:W,2,FALSE)</f>
        <v>1</v>
      </c>
      <c r="E615">
        <f>buff!U550</f>
        <v>0</v>
      </c>
      <c r="F615">
        <f>buff!V550</f>
        <v>0</v>
      </c>
      <c r="G615">
        <f>buff!W550</f>
        <v>0</v>
      </c>
      <c r="H615">
        <f>buff!X550</f>
        <v>0</v>
      </c>
      <c r="I615" t="str">
        <f>buff!AI550</f>
        <v>HIT:22|CRI:22</v>
      </c>
      <c r="J615">
        <f>buff!AJ550</f>
        <v>0</v>
      </c>
      <c r="K615">
        <f>buff!AK550</f>
        <v>0</v>
      </c>
      <c r="L615">
        <f>buff!AL550</f>
        <v>0</v>
      </c>
      <c r="M615">
        <f>buff!AM550</f>
        <v>0</v>
      </c>
      <c r="N615">
        <f>buff!AN550</f>
        <v>0</v>
      </c>
      <c r="O615">
        <f>buff!AO550</f>
        <v>0</v>
      </c>
      <c r="P615">
        <f>buff!AP550</f>
        <v>0</v>
      </c>
      <c r="Q615">
        <f>buff!AQ550</f>
        <v>0</v>
      </c>
      <c r="R615">
        <f>buff!AR550</f>
        <v>999</v>
      </c>
      <c r="S615">
        <f>buff!AS550</f>
        <v>0</v>
      </c>
      <c r="T615">
        <f>buff!AT550</f>
        <v>0</v>
      </c>
      <c r="U615" t="str">
        <f>buff!AZ550</f>
        <v/>
      </c>
    </row>
    <row r="616" spans="1:21" x14ac:dyDescent="0.15">
      <c r="A616">
        <f>buff!Q551</f>
        <v>20479</v>
      </c>
      <c r="B616" t="str">
        <f>buff!R551</f>
        <v>被动精准lv19</v>
      </c>
      <c r="C616" t="str">
        <f>buff!S551</f>
        <v>被动精准lv19</v>
      </c>
      <c r="D616">
        <f>VLOOKUP(buff!T551,对应表!V:W,2,FALSE)</f>
        <v>1</v>
      </c>
      <c r="E616">
        <f>buff!U551</f>
        <v>0</v>
      </c>
      <c r="F616">
        <f>buff!V551</f>
        <v>0</v>
      </c>
      <c r="G616">
        <f>buff!W551</f>
        <v>0</v>
      </c>
      <c r="H616">
        <f>buff!X551</f>
        <v>0</v>
      </c>
      <c r="I616" t="str">
        <f>buff!AI551</f>
        <v>HIT:23|CRI:23</v>
      </c>
      <c r="J616">
        <f>buff!AJ551</f>
        <v>0</v>
      </c>
      <c r="K616">
        <f>buff!AK551</f>
        <v>0</v>
      </c>
      <c r="L616">
        <f>buff!AL551</f>
        <v>0</v>
      </c>
      <c r="M616">
        <f>buff!AM551</f>
        <v>0</v>
      </c>
      <c r="N616">
        <f>buff!AN551</f>
        <v>0</v>
      </c>
      <c r="O616">
        <f>buff!AO551</f>
        <v>0</v>
      </c>
      <c r="P616">
        <f>buff!AP551</f>
        <v>0</v>
      </c>
      <c r="Q616">
        <f>buff!AQ551</f>
        <v>0</v>
      </c>
      <c r="R616">
        <f>buff!AR551</f>
        <v>999</v>
      </c>
      <c r="S616">
        <f>buff!AS551</f>
        <v>0</v>
      </c>
      <c r="T616">
        <f>buff!AT551</f>
        <v>0</v>
      </c>
      <c r="U616" t="str">
        <f>buff!AZ551</f>
        <v/>
      </c>
    </row>
    <row r="617" spans="1:21" x14ac:dyDescent="0.15">
      <c r="A617">
        <f>buff!Q552</f>
        <v>20480</v>
      </c>
      <c r="B617" t="str">
        <f>buff!R552</f>
        <v>被动精准lv20</v>
      </c>
      <c r="C617" t="str">
        <f>buff!S552</f>
        <v>被动精准lv20</v>
      </c>
      <c r="D617">
        <f>VLOOKUP(buff!T552,对应表!V:W,2,FALSE)</f>
        <v>1</v>
      </c>
      <c r="E617">
        <f>buff!U552</f>
        <v>0</v>
      </c>
      <c r="F617">
        <f>buff!V552</f>
        <v>0</v>
      </c>
      <c r="G617">
        <f>buff!W552</f>
        <v>0</v>
      </c>
      <c r="H617">
        <f>buff!X552</f>
        <v>0</v>
      </c>
      <c r="I617" t="str">
        <f>buff!AI552</f>
        <v>HIT:24|CRI:24</v>
      </c>
      <c r="J617">
        <f>buff!AJ552</f>
        <v>0</v>
      </c>
      <c r="K617">
        <f>buff!AK552</f>
        <v>0</v>
      </c>
      <c r="L617">
        <f>buff!AL552</f>
        <v>0</v>
      </c>
      <c r="M617">
        <f>buff!AM552</f>
        <v>0</v>
      </c>
      <c r="N617">
        <f>buff!AN552</f>
        <v>0</v>
      </c>
      <c r="O617">
        <f>buff!AO552</f>
        <v>0</v>
      </c>
      <c r="P617">
        <f>buff!AP552</f>
        <v>0</v>
      </c>
      <c r="Q617">
        <f>buff!AQ552</f>
        <v>0</v>
      </c>
      <c r="R617">
        <f>buff!AR552</f>
        <v>999</v>
      </c>
      <c r="S617">
        <f>buff!AS552</f>
        <v>0</v>
      </c>
      <c r="T617">
        <f>buff!AT552</f>
        <v>0</v>
      </c>
      <c r="U617" t="str">
        <f>buff!AZ552</f>
        <v/>
      </c>
    </row>
    <row r="618" spans="1:21" x14ac:dyDescent="0.15">
      <c r="A618">
        <f>buff!Q553</f>
        <v>20481</v>
      </c>
      <c r="B618" t="str">
        <f>buff!R553</f>
        <v>被动吸血lv1</v>
      </c>
      <c r="C618" t="str">
        <f>buff!S553</f>
        <v>被动吸血lv1</v>
      </c>
      <c r="D618">
        <f>VLOOKUP(buff!T553,对应表!V:W,2,FALSE)</f>
        <v>4</v>
      </c>
      <c r="E618">
        <f>buff!U553</f>
        <v>0</v>
      </c>
      <c r="F618">
        <f>buff!V553</f>
        <v>0</v>
      </c>
      <c r="G618">
        <f>buff!W553</f>
        <v>0</v>
      </c>
      <c r="H618">
        <f>buff!X553</f>
        <v>0</v>
      </c>
      <c r="I618" t="str">
        <f>buff!AI553</f>
        <v/>
      </c>
      <c r="J618">
        <f>buff!AJ553</f>
        <v>0</v>
      </c>
      <c r="K618">
        <f>buff!AK553</f>
        <v>0</v>
      </c>
      <c r="L618">
        <f>buff!AL553</f>
        <v>0</v>
      </c>
      <c r="M618">
        <f>buff!AM553</f>
        <v>0</v>
      </c>
      <c r="N618">
        <f>buff!AN553</f>
        <v>0</v>
      </c>
      <c r="O618">
        <f>buff!AO553</f>
        <v>10</v>
      </c>
      <c r="P618">
        <f>buff!AP553</f>
        <v>0</v>
      </c>
      <c r="Q618">
        <f>buff!AQ553</f>
        <v>0</v>
      </c>
      <c r="R618">
        <f>buff!AR553</f>
        <v>999</v>
      </c>
      <c r="S618">
        <f>buff!AS553</f>
        <v>0</v>
      </c>
      <c r="T618">
        <f>buff!AT553</f>
        <v>0</v>
      </c>
      <c r="U618" t="str">
        <f>buff!AZ553</f>
        <v/>
      </c>
    </row>
    <row r="619" spans="1:21" x14ac:dyDescent="0.15">
      <c r="A619">
        <f>buff!Q554</f>
        <v>20482</v>
      </c>
      <c r="B619" t="str">
        <f>buff!R554</f>
        <v>被动吸血lv2</v>
      </c>
      <c r="C619" t="str">
        <f>buff!S554</f>
        <v>被动吸血lv2</v>
      </c>
      <c r="D619">
        <f>VLOOKUP(buff!T554,对应表!V:W,2,FALSE)</f>
        <v>4</v>
      </c>
      <c r="E619">
        <f>buff!U554</f>
        <v>0</v>
      </c>
      <c r="F619">
        <f>buff!V554</f>
        <v>0</v>
      </c>
      <c r="G619">
        <f>buff!W554</f>
        <v>0</v>
      </c>
      <c r="H619">
        <f>buff!X554</f>
        <v>0</v>
      </c>
      <c r="I619" t="str">
        <f>buff!AI554</f>
        <v/>
      </c>
      <c r="J619">
        <f>buff!AJ554</f>
        <v>0</v>
      </c>
      <c r="K619">
        <f>buff!AK554</f>
        <v>0</v>
      </c>
      <c r="L619">
        <f>buff!AL554</f>
        <v>0</v>
      </c>
      <c r="M619">
        <f>buff!AM554</f>
        <v>0</v>
      </c>
      <c r="N619">
        <f>buff!AN554</f>
        <v>0</v>
      </c>
      <c r="O619">
        <f>buff!AO554</f>
        <v>11</v>
      </c>
      <c r="P619">
        <f>buff!AP554</f>
        <v>0</v>
      </c>
      <c r="Q619">
        <f>buff!AQ554</f>
        <v>0</v>
      </c>
      <c r="R619">
        <f>buff!AR554</f>
        <v>999</v>
      </c>
      <c r="S619">
        <f>buff!AS554</f>
        <v>0</v>
      </c>
      <c r="T619">
        <f>buff!AT554</f>
        <v>0</v>
      </c>
      <c r="U619" t="str">
        <f>buff!AZ554</f>
        <v/>
      </c>
    </row>
    <row r="620" spans="1:21" x14ac:dyDescent="0.15">
      <c r="A620">
        <f>buff!Q555</f>
        <v>20483</v>
      </c>
      <c r="B620" t="str">
        <f>buff!R555</f>
        <v>被动吸血lv3</v>
      </c>
      <c r="C620" t="str">
        <f>buff!S555</f>
        <v>被动吸血lv3</v>
      </c>
      <c r="D620">
        <f>VLOOKUP(buff!T555,对应表!V:W,2,FALSE)</f>
        <v>4</v>
      </c>
      <c r="E620">
        <f>buff!U555</f>
        <v>0</v>
      </c>
      <c r="F620">
        <f>buff!V555</f>
        <v>0</v>
      </c>
      <c r="G620">
        <f>buff!W555</f>
        <v>0</v>
      </c>
      <c r="H620">
        <f>buff!X555</f>
        <v>0</v>
      </c>
      <c r="I620" t="str">
        <f>buff!AI555</f>
        <v/>
      </c>
      <c r="J620">
        <f>buff!AJ555</f>
        <v>0</v>
      </c>
      <c r="K620">
        <f>buff!AK555</f>
        <v>0</v>
      </c>
      <c r="L620">
        <f>buff!AL555</f>
        <v>0</v>
      </c>
      <c r="M620">
        <f>buff!AM555</f>
        <v>0</v>
      </c>
      <c r="N620">
        <f>buff!AN555</f>
        <v>0</v>
      </c>
      <c r="O620">
        <f>buff!AO555</f>
        <v>12</v>
      </c>
      <c r="P620">
        <f>buff!AP555</f>
        <v>0</v>
      </c>
      <c r="Q620">
        <f>buff!AQ555</f>
        <v>0</v>
      </c>
      <c r="R620">
        <f>buff!AR555</f>
        <v>999</v>
      </c>
      <c r="S620">
        <f>buff!AS555</f>
        <v>0</v>
      </c>
      <c r="T620">
        <f>buff!AT555</f>
        <v>0</v>
      </c>
      <c r="U620" t="str">
        <f>buff!AZ555</f>
        <v/>
      </c>
    </row>
    <row r="621" spans="1:21" x14ac:dyDescent="0.15">
      <c r="A621">
        <f>buff!Q556</f>
        <v>20484</v>
      </c>
      <c r="B621" t="str">
        <f>buff!R556</f>
        <v>被动吸血lv4</v>
      </c>
      <c r="C621" t="str">
        <f>buff!S556</f>
        <v>被动吸血lv4</v>
      </c>
      <c r="D621">
        <f>VLOOKUP(buff!T556,对应表!V:W,2,FALSE)</f>
        <v>4</v>
      </c>
      <c r="E621">
        <f>buff!U556</f>
        <v>0</v>
      </c>
      <c r="F621">
        <f>buff!V556</f>
        <v>0</v>
      </c>
      <c r="G621">
        <f>buff!W556</f>
        <v>0</v>
      </c>
      <c r="H621">
        <f>buff!X556</f>
        <v>0</v>
      </c>
      <c r="I621" t="str">
        <f>buff!AI556</f>
        <v/>
      </c>
      <c r="J621">
        <f>buff!AJ556</f>
        <v>0</v>
      </c>
      <c r="K621">
        <f>buff!AK556</f>
        <v>0</v>
      </c>
      <c r="L621">
        <f>buff!AL556</f>
        <v>0</v>
      </c>
      <c r="M621">
        <f>buff!AM556</f>
        <v>0</v>
      </c>
      <c r="N621">
        <f>buff!AN556</f>
        <v>0</v>
      </c>
      <c r="O621">
        <f>buff!AO556</f>
        <v>13</v>
      </c>
      <c r="P621">
        <f>buff!AP556</f>
        <v>0</v>
      </c>
      <c r="Q621">
        <f>buff!AQ556</f>
        <v>0</v>
      </c>
      <c r="R621">
        <f>buff!AR556</f>
        <v>999</v>
      </c>
      <c r="S621">
        <f>buff!AS556</f>
        <v>0</v>
      </c>
      <c r="T621">
        <f>buff!AT556</f>
        <v>0</v>
      </c>
      <c r="U621" t="str">
        <f>buff!AZ556</f>
        <v/>
      </c>
    </row>
    <row r="622" spans="1:21" x14ac:dyDescent="0.15">
      <c r="A622">
        <f>buff!Q557</f>
        <v>20485</v>
      </c>
      <c r="B622" t="str">
        <f>buff!R557</f>
        <v>被动吸血lv5</v>
      </c>
      <c r="C622" t="str">
        <f>buff!S557</f>
        <v>被动吸血lv5</v>
      </c>
      <c r="D622">
        <f>VLOOKUP(buff!T557,对应表!V:W,2,FALSE)</f>
        <v>4</v>
      </c>
      <c r="E622">
        <f>buff!U557</f>
        <v>0</v>
      </c>
      <c r="F622">
        <f>buff!V557</f>
        <v>0</v>
      </c>
      <c r="G622">
        <f>buff!W557</f>
        <v>0</v>
      </c>
      <c r="H622">
        <f>buff!X557</f>
        <v>0</v>
      </c>
      <c r="I622" t="str">
        <f>buff!AI557</f>
        <v/>
      </c>
      <c r="J622">
        <f>buff!AJ557</f>
        <v>0</v>
      </c>
      <c r="K622">
        <f>buff!AK557</f>
        <v>0</v>
      </c>
      <c r="L622">
        <f>buff!AL557</f>
        <v>0</v>
      </c>
      <c r="M622">
        <f>buff!AM557</f>
        <v>0</v>
      </c>
      <c r="N622">
        <f>buff!AN557</f>
        <v>0</v>
      </c>
      <c r="O622">
        <f>buff!AO557</f>
        <v>14</v>
      </c>
      <c r="P622">
        <f>buff!AP557</f>
        <v>0</v>
      </c>
      <c r="Q622">
        <f>buff!AQ557</f>
        <v>0</v>
      </c>
      <c r="R622">
        <f>buff!AR557</f>
        <v>999</v>
      </c>
      <c r="S622">
        <f>buff!AS557</f>
        <v>0</v>
      </c>
      <c r="T622">
        <f>buff!AT557</f>
        <v>0</v>
      </c>
      <c r="U622" t="str">
        <f>buff!AZ557</f>
        <v/>
      </c>
    </row>
    <row r="623" spans="1:21" x14ac:dyDescent="0.15">
      <c r="A623">
        <f>buff!Q558</f>
        <v>20486</v>
      </c>
      <c r="B623" t="str">
        <f>buff!R558</f>
        <v>被动吸血lv6</v>
      </c>
      <c r="C623" t="str">
        <f>buff!S558</f>
        <v>被动吸血lv6</v>
      </c>
      <c r="D623">
        <f>VLOOKUP(buff!T558,对应表!V:W,2,FALSE)</f>
        <v>4</v>
      </c>
      <c r="E623">
        <f>buff!U558</f>
        <v>0</v>
      </c>
      <c r="F623">
        <f>buff!V558</f>
        <v>0</v>
      </c>
      <c r="G623">
        <f>buff!W558</f>
        <v>0</v>
      </c>
      <c r="H623">
        <f>buff!X558</f>
        <v>0</v>
      </c>
      <c r="I623" t="str">
        <f>buff!AI558</f>
        <v/>
      </c>
      <c r="J623">
        <f>buff!AJ558</f>
        <v>0</v>
      </c>
      <c r="K623">
        <f>buff!AK558</f>
        <v>0</v>
      </c>
      <c r="L623">
        <f>buff!AL558</f>
        <v>0</v>
      </c>
      <c r="M623">
        <f>buff!AM558</f>
        <v>0</v>
      </c>
      <c r="N623">
        <f>buff!AN558</f>
        <v>0</v>
      </c>
      <c r="O623">
        <f>buff!AO558</f>
        <v>15</v>
      </c>
      <c r="P623">
        <f>buff!AP558</f>
        <v>0</v>
      </c>
      <c r="Q623">
        <f>buff!AQ558</f>
        <v>0</v>
      </c>
      <c r="R623">
        <f>buff!AR558</f>
        <v>999</v>
      </c>
      <c r="S623">
        <f>buff!AS558</f>
        <v>0</v>
      </c>
      <c r="T623">
        <f>buff!AT558</f>
        <v>0</v>
      </c>
      <c r="U623" t="str">
        <f>buff!AZ558</f>
        <v/>
      </c>
    </row>
    <row r="624" spans="1:21" x14ac:dyDescent="0.15">
      <c r="A624">
        <f>buff!Q559</f>
        <v>20487</v>
      </c>
      <c r="B624" t="str">
        <f>buff!R559</f>
        <v>被动吸血lv7</v>
      </c>
      <c r="C624" t="str">
        <f>buff!S559</f>
        <v>被动吸血lv7</v>
      </c>
      <c r="D624">
        <f>VLOOKUP(buff!T559,对应表!V:W,2,FALSE)</f>
        <v>4</v>
      </c>
      <c r="E624">
        <f>buff!U559</f>
        <v>0</v>
      </c>
      <c r="F624">
        <f>buff!V559</f>
        <v>0</v>
      </c>
      <c r="G624">
        <f>buff!W559</f>
        <v>0</v>
      </c>
      <c r="H624">
        <f>buff!X559</f>
        <v>0</v>
      </c>
      <c r="I624" t="str">
        <f>buff!AI559</f>
        <v/>
      </c>
      <c r="J624">
        <f>buff!AJ559</f>
        <v>0</v>
      </c>
      <c r="K624">
        <f>buff!AK559</f>
        <v>0</v>
      </c>
      <c r="L624">
        <f>buff!AL559</f>
        <v>0</v>
      </c>
      <c r="M624">
        <f>buff!AM559</f>
        <v>0</v>
      </c>
      <c r="N624">
        <f>buff!AN559</f>
        <v>0</v>
      </c>
      <c r="O624">
        <f>buff!AO559</f>
        <v>16</v>
      </c>
      <c r="P624">
        <f>buff!AP559</f>
        <v>0</v>
      </c>
      <c r="Q624">
        <f>buff!AQ559</f>
        <v>0</v>
      </c>
      <c r="R624">
        <f>buff!AR559</f>
        <v>999</v>
      </c>
      <c r="S624">
        <f>buff!AS559</f>
        <v>0</v>
      </c>
      <c r="T624">
        <f>buff!AT559</f>
        <v>0</v>
      </c>
      <c r="U624" t="str">
        <f>buff!AZ559</f>
        <v/>
      </c>
    </row>
    <row r="625" spans="1:21" x14ac:dyDescent="0.15">
      <c r="A625">
        <f>buff!Q560</f>
        <v>20488</v>
      </c>
      <c r="B625" t="str">
        <f>buff!R560</f>
        <v>被动吸血lv8</v>
      </c>
      <c r="C625" t="str">
        <f>buff!S560</f>
        <v>被动吸血lv8</v>
      </c>
      <c r="D625">
        <f>VLOOKUP(buff!T560,对应表!V:W,2,FALSE)</f>
        <v>4</v>
      </c>
      <c r="E625">
        <f>buff!U560</f>
        <v>0</v>
      </c>
      <c r="F625">
        <f>buff!V560</f>
        <v>0</v>
      </c>
      <c r="G625">
        <f>buff!W560</f>
        <v>0</v>
      </c>
      <c r="H625">
        <f>buff!X560</f>
        <v>0</v>
      </c>
      <c r="I625" t="str">
        <f>buff!AI560</f>
        <v/>
      </c>
      <c r="J625">
        <f>buff!AJ560</f>
        <v>0</v>
      </c>
      <c r="K625">
        <f>buff!AK560</f>
        <v>0</v>
      </c>
      <c r="L625">
        <f>buff!AL560</f>
        <v>0</v>
      </c>
      <c r="M625">
        <f>buff!AM560</f>
        <v>0</v>
      </c>
      <c r="N625">
        <f>buff!AN560</f>
        <v>0</v>
      </c>
      <c r="O625">
        <f>buff!AO560</f>
        <v>17</v>
      </c>
      <c r="P625">
        <f>buff!AP560</f>
        <v>0</v>
      </c>
      <c r="Q625">
        <f>buff!AQ560</f>
        <v>0</v>
      </c>
      <c r="R625">
        <f>buff!AR560</f>
        <v>999</v>
      </c>
      <c r="S625">
        <f>buff!AS560</f>
        <v>0</v>
      </c>
      <c r="T625">
        <f>buff!AT560</f>
        <v>0</v>
      </c>
      <c r="U625" t="str">
        <f>buff!AZ560</f>
        <v/>
      </c>
    </row>
    <row r="626" spans="1:21" x14ac:dyDescent="0.15">
      <c r="A626">
        <f>buff!Q561</f>
        <v>20489</v>
      </c>
      <c r="B626" t="str">
        <f>buff!R561</f>
        <v>被动吸血lv9</v>
      </c>
      <c r="C626" t="str">
        <f>buff!S561</f>
        <v>被动吸血lv9</v>
      </c>
      <c r="D626">
        <f>VLOOKUP(buff!T561,对应表!V:W,2,FALSE)</f>
        <v>4</v>
      </c>
      <c r="E626">
        <f>buff!U561</f>
        <v>0</v>
      </c>
      <c r="F626">
        <f>buff!V561</f>
        <v>0</v>
      </c>
      <c r="G626">
        <f>buff!W561</f>
        <v>0</v>
      </c>
      <c r="H626">
        <f>buff!X561</f>
        <v>0</v>
      </c>
      <c r="I626" t="str">
        <f>buff!AI561</f>
        <v/>
      </c>
      <c r="J626">
        <f>buff!AJ561</f>
        <v>0</v>
      </c>
      <c r="K626">
        <f>buff!AK561</f>
        <v>0</v>
      </c>
      <c r="L626">
        <f>buff!AL561</f>
        <v>0</v>
      </c>
      <c r="M626">
        <f>buff!AM561</f>
        <v>0</v>
      </c>
      <c r="N626">
        <f>buff!AN561</f>
        <v>0</v>
      </c>
      <c r="O626">
        <f>buff!AO561</f>
        <v>18</v>
      </c>
      <c r="P626">
        <f>buff!AP561</f>
        <v>0</v>
      </c>
      <c r="Q626">
        <f>buff!AQ561</f>
        <v>0</v>
      </c>
      <c r="R626">
        <f>buff!AR561</f>
        <v>999</v>
      </c>
      <c r="S626">
        <f>buff!AS561</f>
        <v>0</v>
      </c>
      <c r="T626">
        <f>buff!AT561</f>
        <v>0</v>
      </c>
      <c r="U626" t="str">
        <f>buff!AZ561</f>
        <v/>
      </c>
    </row>
    <row r="627" spans="1:21" x14ac:dyDescent="0.15">
      <c r="A627">
        <f>buff!Q562</f>
        <v>20490</v>
      </c>
      <c r="B627" t="str">
        <f>buff!R562</f>
        <v>被动吸血lv10</v>
      </c>
      <c r="C627" t="str">
        <f>buff!S562</f>
        <v>被动吸血lv10</v>
      </c>
      <c r="D627">
        <f>VLOOKUP(buff!T562,对应表!V:W,2,FALSE)</f>
        <v>4</v>
      </c>
      <c r="E627">
        <f>buff!U562</f>
        <v>0</v>
      </c>
      <c r="F627">
        <f>buff!V562</f>
        <v>0</v>
      </c>
      <c r="G627">
        <f>buff!W562</f>
        <v>0</v>
      </c>
      <c r="H627">
        <f>buff!X562</f>
        <v>0</v>
      </c>
      <c r="I627" t="str">
        <f>buff!AI562</f>
        <v/>
      </c>
      <c r="J627">
        <f>buff!AJ562</f>
        <v>0</v>
      </c>
      <c r="K627">
        <f>buff!AK562</f>
        <v>0</v>
      </c>
      <c r="L627">
        <f>buff!AL562</f>
        <v>0</v>
      </c>
      <c r="M627">
        <f>buff!AM562</f>
        <v>0</v>
      </c>
      <c r="N627">
        <f>buff!AN562</f>
        <v>0</v>
      </c>
      <c r="O627">
        <f>buff!AO562</f>
        <v>19</v>
      </c>
      <c r="P627">
        <f>buff!AP562</f>
        <v>0</v>
      </c>
      <c r="Q627">
        <f>buff!AQ562</f>
        <v>0</v>
      </c>
      <c r="R627">
        <f>buff!AR562</f>
        <v>999</v>
      </c>
      <c r="S627">
        <f>buff!AS562</f>
        <v>0</v>
      </c>
      <c r="T627">
        <f>buff!AT562</f>
        <v>0</v>
      </c>
      <c r="U627" t="str">
        <f>buff!AZ562</f>
        <v/>
      </c>
    </row>
    <row r="628" spans="1:21" x14ac:dyDescent="0.15">
      <c r="A628">
        <f>buff!Q563</f>
        <v>20491</v>
      </c>
      <c r="B628" t="str">
        <f>buff!R563</f>
        <v>被动吸血lv11</v>
      </c>
      <c r="C628" t="str">
        <f>buff!S563</f>
        <v>被动吸血lv11</v>
      </c>
      <c r="D628">
        <f>VLOOKUP(buff!T563,对应表!V:W,2,FALSE)</f>
        <v>4</v>
      </c>
      <c r="E628">
        <f>buff!U563</f>
        <v>0</v>
      </c>
      <c r="F628">
        <f>buff!V563</f>
        <v>0</v>
      </c>
      <c r="G628">
        <f>buff!W563</f>
        <v>0</v>
      </c>
      <c r="H628">
        <f>buff!X563</f>
        <v>0</v>
      </c>
      <c r="I628" t="str">
        <f>buff!AI563</f>
        <v/>
      </c>
      <c r="J628">
        <f>buff!AJ563</f>
        <v>0</v>
      </c>
      <c r="K628">
        <f>buff!AK563</f>
        <v>0</v>
      </c>
      <c r="L628">
        <f>buff!AL563</f>
        <v>0</v>
      </c>
      <c r="M628">
        <f>buff!AM563</f>
        <v>0</v>
      </c>
      <c r="N628">
        <f>buff!AN563</f>
        <v>0</v>
      </c>
      <c r="O628">
        <f>buff!AO563</f>
        <v>20</v>
      </c>
      <c r="P628">
        <f>buff!AP563</f>
        <v>0</v>
      </c>
      <c r="Q628">
        <f>buff!AQ563</f>
        <v>0</v>
      </c>
      <c r="R628">
        <f>buff!AR563</f>
        <v>999</v>
      </c>
      <c r="S628">
        <f>buff!AS563</f>
        <v>0</v>
      </c>
      <c r="T628">
        <f>buff!AT563</f>
        <v>0</v>
      </c>
      <c r="U628" t="str">
        <f>buff!AZ563</f>
        <v/>
      </c>
    </row>
    <row r="629" spans="1:21" x14ac:dyDescent="0.15">
      <c r="A629">
        <f>buff!Q564</f>
        <v>20492</v>
      </c>
      <c r="B629" t="str">
        <f>buff!R564</f>
        <v>被动吸血lv12</v>
      </c>
      <c r="C629" t="str">
        <f>buff!S564</f>
        <v>被动吸血lv12</v>
      </c>
      <c r="D629">
        <f>VLOOKUP(buff!T564,对应表!V:W,2,FALSE)</f>
        <v>4</v>
      </c>
      <c r="E629">
        <f>buff!U564</f>
        <v>0</v>
      </c>
      <c r="F629">
        <f>buff!V564</f>
        <v>0</v>
      </c>
      <c r="G629">
        <f>buff!W564</f>
        <v>0</v>
      </c>
      <c r="H629">
        <f>buff!X564</f>
        <v>0</v>
      </c>
      <c r="I629" t="str">
        <f>buff!AI564</f>
        <v/>
      </c>
      <c r="J629">
        <f>buff!AJ564</f>
        <v>0</v>
      </c>
      <c r="K629">
        <f>buff!AK564</f>
        <v>0</v>
      </c>
      <c r="L629">
        <f>buff!AL564</f>
        <v>0</v>
      </c>
      <c r="M629">
        <f>buff!AM564</f>
        <v>0</v>
      </c>
      <c r="N629">
        <f>buff!AN564</f>
        <v>0</v>
      </c>
      <c r="O629">
        <f>buff!AO564</f>
        <v>21</v>
      </c>
      <c r="P629">
        <f>buff!AP564</f>
        <v>0</v>
      </c>
      <c r="Q629">
        <f>buff!AQ564</f>
        <v>0</v>
      </c>
      <c r="R629">
        <f>buff!AR564</f>
        <v>999</v>
      </c>
      <c r="S629">
        <f>buff!AS564</f>
        <v>0</v>
      </c>
      <c r="T629">
        <f>buff!AT564</f>
        <v>0</v>
      </c>
      <c r="U629" t="str">
        <f>buff!AZ564</f>
        <v/>
      </c>
    </row>
    <row r="630" spans="1:21" x14ac:dyDescent="0.15">
      <c r="A630">
        <f>buff!Q565</f>
        <v>20493</v>
      </c>
      <c r="B630" t="str">
        <f>buff!R565</f>
        <v>被动吸血lv13</v>
      </c>
      <c r="C630" t="str">
        <f>buff!S565</f>
        <v>被动吸血lv13</v>
      </c>
      <c r="D630">
        <f>VLOOKUP(buff!T565,对应表!V:W,2,FALSE)</f>
        <v>4</v>
      </c>
      <c r="E630">
        <f>buff!U565</f>
        <v>0</v>
      </c>
      <c r="F630">
        <f>buff!V565</f>
        <v>0</v>
      </c>
      <c r="G630">
        <f>buff!W565</f>
        <v>0</v>
      </c>
      <c r="H630">
        <f>buff!X565</f>
        <v>0</v>
      </c>
      <c r="I630" t="str">
        <f>buff!AI565</f>
        <v/>
      </c>
      <c r="J630">
        <f>buff!AJ565</f>
        <v>0</v>
      </c>
      <c r="K630">
        <f>buff!AK565</f>
        <v>0</v>
      </c>
      <c r="L630">
        <f>buff!AL565</f>
        <v>0</v>
      </c>
      <c r="M630">
        <f>buff!AM565</f>
        <v>0</v>
      </c>
      <c r="N630">
        <f>buff!AN565</f>
        <v>0</v>
      </c>
      <c r="O630">
        <f>buff!AO565</f>
        <v>22</v>
      </c>
      <c r="P630">
        <f>buff!AP565</f>
        <v>0</v>
      </c>
      <c r="Q630">
        <f>buff!AQ565</f>
        <v>0</v>
      </c>
      <c r="R630">
        <f>buff!AR565</f>
        <v>999</v>
      </c>
      <c r="S630">
        <f>buff!AS565</f>
        <v>0</v>
      </c>
      <c r="T630">
        <f>buff!AT565</f>
        <v>0</v>
      </c>
      <c r="U630" t="str">
        <f>buff!AZ565</f>
        <v/>
      </c>
    </row>
    <row r="631" spans="1:21" x14ac:dyDescent="0.15">
      <c r="A631">
        <f>buff!Q566</f>
        <v>20494</v>
      </c>
      <c r="B631" t="str">
        <f>buff!R566</f>
        <v>被动吸血lv14</v>
      </c>
      <c r="C631" t="str">
        <f>buff!S566</f>
        <v>被动吸血lv14</v>
      </c>
      <c r="D631">
        <f>VLOOKUP(buff!T566,对应表!V:W,2,FALSE)</f>
        <v>4</v>
      </c>
      <c r="E631">
        <f>buff!U566</f>
        <v>0</v>
      </c>
      <c r="F631">
        <f>buff!V566</f>
        <v>0</v>
      </c>
      <c r="G631">
        <f>buff!W566</f>
        <v>0</v>
      </c>
      <c r="H631">
        <f>buff!X566</f>
        <v>0</v>
      </c>
      <c r="I631" t="str">
        <f>buff!AI566</f>
        <v/>
      </c>
      <c r="J631">
        <f>buff!AJ566</f>
        <v>0</v>
      </c>
      <c r="K631">
        <f>buff!AK566</f>
        <v>0</v>
      </c>
      <c r="L631">
        <f>buff!AL566</f>
        <v>0</v>
      </c>
      <c r="M631">
        <f>buff!AM566</f>
        <v>0</v>
      </c>
      <c r="N631">
        <f>buff!AN566</f>
        <v>0</v>
      </c>
      <c r="O631">
        <f>buff!AO566</f>
        <v>23</v>
      </c>
      <c r="P631">
        <f>buff!AP566</f>
        <v>0</v>
      </c>
      <c r="Q631">
        <f>buff!AQ566</f>
        <v>0</v>
      </c>
      <c r="R631">
        <f>buff!AR566</f>
        <v>999</v>
      </c>
      <c r="S631">
        <f>buff!AS566</f>
        <v>0</v>
      </c>
      <c r="T631">
        <f>buff!AT566</f>
        <v>0</v>
      </c>
      <c r="U631" t="str">
        <f>buff!AZ566</f>
        <v/>
      </c>
    </row>
    <row r="632" spans="1:21" x14ac:dyDescent="0.15">
      <c r="A632">
        <f>buff!Q567</f>
        <v>20495</v>
      </c>
      <c r="B632" t="str">
        <f>buff!R567</f>
        <v>被动吸血lv15</v>
      </c>
      <c r="C632" t="str">
        <f>buff!S567</f>
        <v>被动吸血lv15</v>
      </c>
      <c r="D632">
        <f>VLOOKUP(buff!T567,对应表!V:W,2,FALSE)</f>
        <v>4</v>
      </c>
      <c r="E632">
        <f>buff!U567</f>
        <v>0</v>
      </c>
      <c r="F632">
        <f>buff!V567</f>
        <v>0</v>
      </c>
      <c r="G632">
        <f>buff!W567</f>
        <v>0</v>
      </c>
      <c r="H632">
        <f>buff!X567</f>
        <v>0</v>
      </c>
      <c r="I632" t="str">
        <f>buff!AI567</f>
        <v/>
      </c>
      <c r="J632">
        <f>buff!AJ567</f>
        <v>0</v>
      </c>
      <c r="K632">
        <f>buff!AK567</f>
        <v>0</v>
      </c>
      <c r="L632">
        <f>buff!AL567</f>
        <v>0</v>
      </c>
      <c r="M632">
        <f>buff!AM567</f>
        <v>0</v>
      </c>
      <c r="N632">
        <f>buff!AN567</f>
        <v>0</v>
      </c>
      <c r="O632">
        <f>buff!AO567</f>
        <v>24</v>
      </c>
      <c r="P632">
        <f>buff!AP567</f>
        <v>0</v>
      </c>
      <c r="Q632">
        <f>buff!AQ567</f>
        <v>0</v>
      </c>
      <c r="R632">
        <f>buff!AR567</f>
        <v>999</v>
      </c>
      <c r="S632">
        <f>buff!AS567</f>
        <v>0</v>
      </c>
      <c r="T632">
        <f>buff!AT567</f>
        <v>0</v>
      </c>
      <c r="U632" t="str">
        <f>buff!AZ567</f>
        <v/>
      </c>
    </row>
    <row r="633" spans="1:21" x14ac:dyDescent="0.15">
      <c r="A633">
        <f>buff!Q568</f>
        <v>20496</v>
      </c>
      <c r="B633" t="str">
        <f>buff!R568</f>
        <v>被动吸血lv16</v>
      </c>
      <c r="C633" t="str">
        <f>buff!S568</f>
        <v>被动吸血lv16</v>
      </c>
      <c r="D633">
        <f>VLOOKUP(buff!T568,对应表!V:W,2,FALSE)</f>
        <v>4</v>
      </c>
      <c r="E633">
        <f>buff!U568</f>
        <v>0</v>
      </c>
      <c r="F633">
        <f>buff!V568</f>
        <v>0</v>
      </c>
      <c r="G633">
        <f>buff!W568</f>
        <v>0</v>
      </c>
      <c r="H633">
        <f>buff!X568</f>
        <v>0</v>
      </c>
      <c r="I633" t="str">
        <f>buff!AI568</f>
        <v/>
      </c>
      <c r="J633">
        <f>buff!AJ568</f>
        <v>0</v>
      </c>
      <c r="K633">
        <f>buff!AK568</f>
        <v>0</v>
      </c>
      <c r="L633">
        <f>buff!AL568</f>
        <v>0</v>
      </c>
      <c r="M633">
        <f>buff!AM568</f>
        <v>0</v>
      </c>
      <c r="N633">
        <f>buff!AN568</f>
        <v>0</v>
      </c>
      <c r="O633">
        <f>buff!AO568</f>
        <v>25</v>
      </c>
      <c r="P633">
        <f>buff!AP568</f>
        <v>0</v>
      </c>
      <c r="Q633">
        <f>buff!AQ568</f>
        <v>0</v>
      </c>
      <c r="R633">
        <f>buff!AR568</f>
        <v>999</v>
      </c>
      <c r="S633">
        <f>buff!AS568</f>
        <v>0</v>
      </c>
      <c r="T633">
        <f>buff!AT568</f>
        <v>0</v>
      </c>
      <c r="U633" t="str">
        <f>buff!AZ568</f>
        <v/>
      </c>
    </row>
    <row r="634" spans="1:21" x14ac:dyDescent="0.15">
      <c r="A634">
        <f>buff!Q569</f>
        <v>20497</v>
      </c>
      <c r="B634" t="str">
        <f>buff!R569</f>
        <v>被动吸血lv17</v>
      </c>
      <c r="C634" t="str">
        <f>buff!S569</f>
        <v>被动吸血lv17</v>
      </c>
      <c r="D634">
        <f>VLOOKUP(buff!T569,对应表!V:W,2,FALSE)</f>
        <v>4</v>
      </c>
      <c r="E634">
        <f>buff!U569</f>
        <v>0</v>
      </c>
      <c r="F634">
        <f>buff!V569</f>
        <v>0</v>
      </c>
      <c r="G634">
        <f>buff!W569</f>
        <v>0</v>
      </c>
      <c r="H634">
        <f>buff!X569</f>
        <v>0</v>
      </c>
      <c r="I634" t="str">
        <f>buff!AI569</f>
        <v/>
      </c>
      <c r="J634">
        <f>buff!AJ569</f>
        <v>0</v>
      </c>
      <c r="K634">
        <f>buff!AK569</f>
        <v>0</v>
      </c>
      <c r="L634">
        <f>buff!AL569</f>
        <v>0</v>
      </c>
      <c r="M634">
        <f>buff!AM569</f>
        <v>0</v>
      </c>
      <c r="N634">
        <f>buff!AN569</f>
        <v>0</v>
      </c>
      <c r="O634">
        <f>buff!AO569</f>
        <v>26</v>
      </c>
      <c r="P634">
        <f>buff!AP569</f>
        <v>0</v>
      </c>
      <c r="Q634">
        <f>buff!AQ569</f>
        <v>0</v>
      </c>
      <c r="R634">
        <f>buff!AR569</f>
        <v>999</v>
      </c>
      <c r="S634">
        <f>buff!AS569</f>
        <v>0</v>
      </c>
      <c r="T634">
        <f>buff!AT569</f>
        <v>0</v>
      </c>
      <c r="U634" t="str">
        <f>buff!AZ569</f>
        <v/>
      </c>
    </row>
    <row r="635" spans="1:21" x14ac:dyDescent="0.15">
      <c r="A635">
        <f>buff!Q570</f>
        <v>20498</v>
      </c>
      <c r="B635" t="str">
        <f>buff!R570</f>
        <v>被动吸血lv18</v>
      </c>
      <c r="C635" t="str">
        <f>buff!S570</f>
        <v>被动吸血lv18</v>
      </c>
      <c r="D635">
        <f>VLOOKUP(buff!T570,对应表!V:W,2,FALSE)</f>
        <v>4</v>
      </c>
      <c r="E635">
        <f>buff!U570</f>
        <v>0</v>
      </c>
      <c r="F635">
        <f>buff!V570</f>
        <v>0</v>
      </c>
      <c r="G635">
        <f>buff!W570</f>
        <v>0</v>
      </c>
      <c r="H635">
        <f>buff!X570</f>
        <v>0</v>
      </c>
      <c r="I635" t="str">
        <f>buff!AI570</f>
        <v/>
      </c>
      <c r="J635">
        <f>buff!AJ570</f>
        <v>0</v>
      </c>
      <c r="K635">
        <f>buff!AK570</f>
        <v>0</v>
      </c>
      <c r="L635">
        <f>buff!AL570</f>
        <v>0</v>
      </c>
      <c r="M635">
        <f>buff!AM570</f>
        <v>0</v>
      </c>
      <c r="N635">
        <f>buff!AN570</f>
        <v>0</v>
      </c>
      <c r="O635">
        <f>buff!AO570</f>
        <v>27</v>
      </c>
      <c r="P635">
        <f>buff!AP570</f>
        <v>0</v>
      </c>
      <c r="Q635">
        <f>buff!AQ570</f>
        <v>0</v>
      </c>
      <c r="R635">
        <f>buff!AR570</f>
        <v>999</v>
      </c>
      <c r="S635">
        <f>buff!AS570</f>
        <v>0</v>
      </c>
      <c r="T635">
        <f>buff!AT570</f>
        <v>0</v>
      </c>
      <c r="U635" t="str">
        <f>buff!AZ570</f>
        <v/>
      </c>
    </row>
    <row r="636" spans="1:21" x14ac:dyDescent="0.15">
      <c r="A636">
        <f>buff!Q571</f>
        <v>20499</v>
      </c>
      <c r="B636" t="str">
        <f>buff!R571</f>
        <v>被动吸血lv19</v>
      </c>
      <c r="C636" t="str">
        <f>buff!S571</f>
        <v>被动吸血lv19</v>
      </c>
      <c r="D636">
        <f>VLOOKUP(buff!T571,对应表!V:W,2,FALSE)</f>
        <v>4</v>
      </c>
      <c r="E636">
        <f>buff!U571</f>
        <v>0</v>
      </c>
      <c r="F636">
        <f>buff!V571</f>
        <v>0</v>
      </c>
      <c r="G636">
        <f>buff!W571</f>
        <v>0</v>
      </c>
      <c r="H636">
        <f>buff!X571</f>
        <v>0</v>
      </c>
      <c r="I636" t="str">
        <f>buff!AI571</f>
        <v/>
      </c>
      <c r="J636">
        <f>buff!AJ571</f>
        <v>0</v>
      </c>
      <c r="K636">
        <f>buff!AK571</f>
        <v>0</v>
      </c>
      <c r="L636">
        <f>buff!AL571</f>
        <v>0</v>
      </c>
      <c r="M636">
        <f>buff!AM571</f>
        <v>0</v>
      </c>
      <c r="N636">
        <f>buff!AN571</f>
        <v>0</v>
      </c>
      <c r="O636">
        <f>buff!AO571</f>
        <v>28</v>
      </c>
      <c r="P636">
        <f>buff!AP571</f>
        <v>0</v>
      </c>
      <c r="Q636">
        <f>buff!AQ571</f>
        <v>0</v>
      </c>
      <c r="R636">
        <f>buff!AR571</f>
        <v>999</v>
      </c>
      <c r="S636">
        <f>buff!AS571</f>
        <v>0</v>
      </c>
      <c r="T636">
        <f>buff!AT571</f>
        <v>0</v>
      </c>
      <c r="U636" t="str">
        <f>buff!AZ571</f>
        <v/>
      </c>
    </row>
    <row r="637" spans="1:21" x14ac:dyDescent="0.15">
      <c r="A637">
        <f>buff!Q572</f>
        <v>20500</v>
      </c>
      <c r="B637" t="str">
        <f>buff!R572</f>
        <v>被动吸血lv20</v>
      </c>
      <c r="C637" t="str">
        <f>buff!S572</f>
        <v>被动吸血lv20</v>
      </c>
      <c r="D637">
        <f>VLOOKUP(buff!T572,对应表!V:W,2,FALSE)</f>
        <v>4</v>
      </c>
      <c r="E637">
        <f>buff!U572</f>
        <v>0</v>
      </c>
      <c r="F637">
        <f>buff!V572</f>
        <v>0</v>
      </c>
      <c r="G637">
        <f>buff!W572</f>
        <v>0</v>
      </c>
      <c r="H637">
        <f>buff!X572</f>
        <v>0</v>
      </c>
      <c r="I637" t="str">
        <f>buff!AI572</f>
        <v/>
      </c>
      <c r="J637">
        <f>buff!AJ572</f>
        <v>0</v>
      </c>
      <c r="K637">
        <f>buff!AK572</f>
        <v>0</v>
      </c>
      <c r="L637">
        <f>buff!AL572</f>
        <v>0</v>
      </c>
      <c r="M637">
        <f>buff!AM572</f>
        <v>0</v>
      </c>
      <c r="N637">
        <f>buff!AN572</f>
        <v>0</v>
      </c>
      <c r="O637">
        <f>buff!AO572</f>
        <v>29</v>
      </c>
      <c r="P637">
        <f>buff!AP572</f>
        <v>0</v>
      </c>
      <c r="Q637">
        <f>buff!AQ572</f>
        <v>0</v>
      </c>
      <c r="R637">
        <f>buff!AR572</f>
        <v>999</v>
      </c>
      <c r="S637">
        <f>buff!AS572</f>
        <v>0</v>
      </c>
      <c r="T637">
        <f>buff!AT572</f>
        <v>0</v>
      </c>
      <c r="U637" t="str">
        <f>buff!AZ572</f>
        <v/>
      </c>
    </row>
    <row r="638" spans="1:21" x14ac:dyDescent="0.15">
      <c r="A638">
        <f>buff!Q573</f>
        <v>20501</v>
      </c>
      <c r="B638" t="str">
        <f>buff!R573</f>
        <v>被动风之子lv1</v>
      </c>
      <c r="C638" t="str">
        <f>buff!S573</f>
        <v>被动风之子lv1</v>
      </c>
      <c r="D638">
        <f>VLOOKUP(buff!T573,对应表!V:W,2,FALSE)</f>
        <v>1</v>
      </c>
      <c r="E638">
        <f>buff!U573</f>
        <v>0</v>
      </c>
      <c r="F638">
        <f>buff!V573</f>
        <v>0</v>
      </c>
      <c r="G638">
        <f>buff!W573</f>
        <v>0</v>
      </c>
      <c r="H638">
        <f>buff!X573</f>
        <v>0</v>
      </c>
      <c r="I638" t="str">
        <f>buff!AI573</f>
        <v/>
      </c>
      <c r="J638">
        <f>buff!AJ573</f>
        <v>0</v>
      </c>
      <c r="K638">
        <f>buff!AK573</f>
        <v>0</v>
      </c>
      <c r="L638">
        <f>buff!AL573</f>
        <v>0</v>
      </c>
      <c r="M638">
        <f>buff!AM573</f>
        <v>0</v>
      </c>
      <c r="N638">
        <f>buff!AN573</f>
        <v>0</v>
      </c>
      <c r="O638">
        <f>buff!AO573</f>
        <v>0</v>
      </c>
      <c r="P638">
        <f>buff!AP573</f>
        <v>0</v>
      </c>
      <c r="Q638">
        <f>buff!AQ573</f>
        <v>0</v>
      </c>
      <c r="R638">
        <f>buff!AR573</f>
        <v>999</v>
      </c>
      <c r="S638">
        <f>buff!AS573</f>
        <v>0</v>
      </c>
      <c r="T638">
        <f>buff!AT573</f>
        <v>0</v>
      </c>
      <c r="U638" t="str">
        <f>buff!AZ573</f>
        <v/>
      </c>
    </row>
    <row r="639" spans="1:21" x14ac:dyDescent="0.15">
      <c r="A639">
        <f>buff!Q574</f>
        <v>20502</v>
      </c>
      <c r="B639" t="str">
        <f>buff!R574</f>
        <v>被动风之子lv2</v>
      </c>
      <c r="C639" t="str">
        <f>buff!S574</f>
        <v>被动风之子lv2</v>
      </c>
      <c r="D639">
        <f>VLOOKUP(buff!T574,对应表!V:W,2,FALSE)</f>
        <v>1</v>
      </c>
      <c r="E639">
        <f>buff!U574</f>
        <v>0</v>
      </c>
      <c r="F639">
        <f>buff!V574</f>
        <v>0</v>
      </c>
      <c r="G639">
        <f>buff!W574</f>
        <v>0</v>
      </c>
      <c r="H639">
        <f>buff!X574</f>
        <v>0</v>
      </c>
      <c r="I639" t="str">
        <f>buff!AI574</f>
        <v/>
      </c>
      <c r="J639">
        <f>buff!AJ574</f>
        <v>0</v>
      </c>
      <c r="K639">
        <f>buff!AK574</f>
        <v>0</v>
      </c>
      <c r="L639">
        <f>buff!AL574</f>
        <v>0</v>
      </c>
      <c r="M639">
        <f>buff!AM574</f>
        <v>0</v>
      </c>
      <c r="N639">
        <f>buff!AN574</f>
        <v>0</v>
      </c>
      <c r="O639">
        <f>buff!AO574</f>
        <v>0</v>
      </c>
      <c r="P639">
        <f>buff!AP574</f>
        <v>0</v>
      </c>
      <c r="Q639">
        <f>buff!AQ574</f>
        <v>0</v>
      </c>
      <c r="R639">
        <f>buff!AR574</f>
        <v>999</v>
      </c>
      <c r="S639">
        <f>buff!AS574</f>
        <v>0</v>
      </c>
      <c r="T639">
        <f>buff!AT574</f>
        <v>0</v>
      </c>
      <c r="U639" t="str">
        <f>buff!AZ574</f>
        <v/>
      </c>
    </row>
    <row r="640" spans="1:21" x14ac:dyDescent="0.15">
      <c r="A640">
        <f>buff!Q575</f>
        <v>20503</v>
      </c>
      <c r="B640" t="str">
        <f>buff!R575</f>
        <v>被动风之子lv3</v>
      </c>
      <c r="C640" t="str">
        <f>buff!S575</f>
        <v>被动风之子lv3</v>
      </c>
      <c r="D640">
        <f>VLOOKUP(buff!T575,对应表!V:W,2,FALSE)</f>
        <v>1</v>
      </c>
      <c r="E640">
        <f>buff!U575</f>
        <v>0</v>
      </c>
      <c r="F640">
        <f>buff!V575</f>
        <v>0</v>
      </c>
      <c r="G640">
        <f>buff!W575</f>
        <v>0</v>
      </c>
      <c r="H640">
        <f>buff!X575</f>
        <v>0</v>
      </c>
      <c r="I640" t="str">
        <f>buff!AI575</f>
        <v/>
      </c>
      <c r="J640">
        <f>buff!AJ575</f>
        <v>0</v>
      </c>
      <c r="K640">
        <f>buff!AK575</f>
        <v>0</v>
      </c>
      <c r="L640">
        <f>buff!AL575</f>
        <v>0</v>
      </c>
      <c r="M640">
        <f>buff!AM575</f>
        <v>0</v>
      </c>
      <c r="N640">
        <f>buff!AN575</f>
        <v>0</v>
      </c>
      <c r="O640">
        <f>buff!AO575</f>
        <v>0</v>
      </c>
      <c r="P640">
        <f>buff!AP575</f>
        <v>0</v>
      </c>
      <c r="Q640">
        <f>buff!AQ575</f>
        <v>0</v>
      </c>
      <c r="R640">
        <f>buff!AR575</f>
        <v>999</v>
      </c>
      <c r="S640">
        <f>buff!AS575</f>
        <v>0</v>
      </c>
      <c r="T640">
        <f>buff!AT575</f>
        <v>0</v>
      </c>
      <c r="U640" t="str">
        <f>buff!AZ575</f>
        <v/>
      </c>
    </row>
    <row r="641" spans="1:21" x14ac:dyDescent="0.15">
      <c r="A641">
        <f>buff!Q576</f>
        <v>20504</v>
      </c>
      <c r="B641" t="str">
        <f>buff!R576</f>
        <v>被动风之子lv4</v>
      </c>
      <c r="C641" t="str">
        <f>buff!S576</f>
        <v>被动风之子lv4</v>
      </c>
      <c r="D641">
        <f>VLOOKUP(buff!T576,对应表!V:W,2,FALSE)</f>
        <v>1</v>
      </c>
      <c r="E641">
        <f>buff!U576</f>
        <v>0</v>
      </c>
      <c r="F641">
        <f>buff!V576</f>
        <v>0</v>
      </c>
      <c r="G641">
        <f>buff!W576</f>
        <v>0</v>
      </c>
      <c r="H641">
        <f>buff!X576</f>
        <v>0</v>
      </c>
      <c r="I641" t="str">
        <f>buff!AI576</f>
        <v/>
      </c>
      <c r="J641">
        <f>buff!AJ576</f>
        <v>0</v>
      </c>
      <c r="K641">
        <f>buff!AK576</f>
        <v>0</v>
      </c>
      <c r="L641">
        <f>buff!AL576</f>
        <v>0</v>
      </c>
      <c r="M641">
        <f>buff!AM576</f>
        <v>0</v>
      </c>
      <c r="N641">
        <f>buff!AN576</f>
        <v>0</v>
      </c>
      <c r="O641">
        <f>buff!AO576</f>
        <v>0</v>
      </c>
      <c r="P641">
        <f>buff!AP576</f>
        <v>0</v>
      </c>
      <c r="Q641">
        <f>buff!AQ576</f>
        <v>0</v>
      </c>
      <c r="R641">
        <f>buff!AR576</f>
        <v>999</v>
      </c>
      <c r="S641">
        <f>buff!AS576</f>
        <v>0</v>
      </c>
      <c r="T641">
        <f>buff!AT576</f>
        <v>0</v>
      </c>
      <c r="U641" t="str">
        <f>buff!AZ576</f>
        <v/>
      </c>
    </row>
    <row r="642" spans="1:21" x14ac:dyDescent="0.15">
      <c r="A642">
        <f>buff!Q577</f>
        <v>20505</v>
      </c>
      <c r="B642" t="str">
        <f>buff!R577</f>
        <v>被动风之子lv5</v>
      </c>
      <c r="C642" t="str">
        <f>buff!S577</f>
        <v>被动风之子lv5</v>
      </c>
      <c r="D642">
        <f>VLOOKUP(buff!T577,对应表!V:W,2,FALSE)</f>
        <v>1</v>
      </c>
      <c r="E642">
        <f>buff!U577</f>
        <v>0</v>
      </c>
      <c r="F642">
        <f>buff!V577</f>
        <v>0</v>
      </c>
      <c r="G642">
        <f>buff!W577</f>
        <v>0</v>
      </c>
      <c r="H642">
        <f>buff!X577</f>
        <v>0</v>
      </c>
      <c r="I642" t="str">
        <f>buff!AI577</f>
        <v/>
      </c>
      <c r="J642">
        <f>buff!AJ577</f>
        <v>0</v>
      </c>
      <c r="K642">
        <f>buff!AK577</f>
        <v>0</v>
      </c>
      <c r="L642">
        <f>buff!AL577</f>
        <v>0</v>
      </c>
      <c r="M642">
        <f>buff!AM577</f>
        <v>0</v>
      </c>
      <c r="N642">
        <f>buff!AN577</f>
        <v>0</v>
      </c>
      <c r="O642">
        <f>buff!AO577</f>
        <v>0</v>
      </c>
      <c r="P642">
        <f>buff!AP577</f>
        <v>0</v>
      </c>
      <c r="Q642">
        <f>buff!AQ577</f>
        <v>0</v>
      </c>
      <c r="R642">
        <f>buff!AR577</f>
        <v>999</v>
      </c>
      <c r="S642">
        <f>buff!AS577</f>
        <v>0</v>
      </c>
      <c r="T642">
        <f>buff!AT577</f>
        <v>0</v>
      </c>
      <c r="U642" t="str">
        <f>buff!AZ577</f>
        <v/>
      </c>
    </row>
    <row r="643" spans="1:21" x14ac:dyDescent="0.15">
      <c r="A643">
        <f>buff!Q578</f>
        <v>20506</v>
      </c>
      <c r="B643" t="str">
        <f>buff!R578</f>
        <v>被动风之子lv6</v>
      </c>
      <c r="C643" t="str">
        <f>buff!S578</f>
        <v>被动风之子lv6</v>
      </c>
      <c r="D643">
        <f>VLOOKUP(buff!T578,对应表!V:W,2,FALSE)</f>
        <v>1</v>
      </c>
      <c r="E643">
        <f>buff!U578</f>
        <v>0</v>
      </c>
      <c r="F643">
        <f>buff!V578</f>
        <v>0</v>
      </c>
      <c r="G643">
        <f>buff!W578</f>
        <v>0</v>
      </c>
      <c r="H643">
        <f>buff!X578</f>
        <v>0</v>
      </c>
      <c r="I643" t="str">
        <f>buff!AI578</f>
        <v/>
      </c>
      <c r="J643">
        <f>buff!AJ578</f>
        <v>0</v>
      </c>
      <c r="K643">
        <f>buff!AK578</f>
        <v>0</v>
      </c>
      <c r="L643">
        <f>buff!AL578</f>
        <v>0</v>
      </c>
      <c r="M643">
        <f>buff!AM578</f>
        <v>0</v>
      </c>
      <c r="N643">
        <f>buff!AN578</f>
        <v>0</v>
      </c>
      <c r="O643">
        <f>buff!AO578</f>
        <v>0</v>
      </c>
      <c r="P643">
        <f>buff!AP578</f>
        <v>0</v>
      </c>
      <c r="Q643">
        <f>buff!AQ578</f>
        <v>0</v>
      </c>
      <c r="R643">
        <f>buff!AR578</f>
        <v>999</v>
      </c>
      <c r="S643">
        <f>buff!AS578</f>
        <v>0</v>
      </c>
      <c r="T643">
        <f>buff!AT578</f>
        <v>0</v>
      </c>
      <c r="U643" t="str">
        <f>buff!AZ578</f>
        <v/>
      </c>
    </row>
    <row r="644" spans="1:21" x14ac:dyDescent="0.15">
      <c r="A644">
        <f>buff!Q579</f>
        <v>20507</v>
      </c>
      <c r="B644" t="str">
        <f>buff!R579</f>
        <v>被动风之子lv7</v>
      </c>
      <c r="C644" t="str">
        <f>buff!S579</f>
        <v>被动风之子lv7</v>
      </c>
      <c r="D644">
        <f>VLOOKUP(buff!T579,对应表!V:W,2,FALSE)</f>
        <v>1</v>
      </c>
      <c r="E644">
        <f>buff!U579</f>
        <v>0</v>
      </c>
      <c r="F644">
        <f>buff!V579</f>
        <v>0</v>
      </c>
      <c r="G644">
        <f>buff!W579</f>
        <v>0</v>
      </c>
      <c r="H644">
        <f>buff!X579</f>
        <v>0</v>
      </c>
      <c r="I644" t="str">
        <f>buff!AI579</f>
        <v/>
      </c>
      <c r="J644">
        <f>buff!AJ579</f>
        <v>0</v>
      </c>
      <c r="K644">
        <f>buff!AK579</f>
        <v>0</v>
      </c>
      <c r="L644">
        <f>buff!AL579</f>
        <v>0</v>
      </c>
      <c r="M644">
        <f>buff!AM579</f>
        <v>0</v>
      </c>
      <c r="N644">
        <f>buff!AN579</f>
        <v>0</v>
      </c>
      <c r="O644">
        <f>buff!AO579</f>
        <v>0</v>
      </c>
      <c r="P644">
        <f>buff!AP579</f>
        <v>0</v>
      </c>
      <c r="Q644">
        <f>buff!AQ579</f>
        <v>0</v>
      </c>
      <c r="R644">
        <f>buff!AR579</f>
        <v>999</v>
      </c>
      <c r="S644">
        <f>buff!AS579</f>
        <v>0</v>
      </c>
      <c r="T644">
        <f>buff!AT579</f>
        <v>0</v>
      </c>
      <c r="U644" t="str">
        <f>buff!AZ579</f>
        <v/>
      </c>
    </row>
    <row r="645" spans="1:21" x14ac:dyDescent="0.15">
      <c r="A645">
        <f>buff!Q580</f>
        <v>20508</v>
      </c>
      <c r="B645" t="str">
        <f>buff!R580</f>
        <v>被动风之子lv8</v>
      </c>
      <c r="C645" t="str">
        <f>buff!S580</f>
        <v>被动风之子lv8</v>
      </c>
      <c r="D645">
        <f>VLOOKUP(buff!T580,对应表!V:W,2,FALSE)</f>
        <v>1</v>
      </c>
      <c r="E645">
        <f>buff!U580</f>
        <v>0</v>
      </c>
      <c r="F645">
        <f>buff!V580</f>
        <v>0</v>
      </c>
      <c r="G645">
        <f>buff!W580</f>
        <v>0</v>
      </c>
      <c r="H645">
        <f>buff!X580</f>
        <v>0</v>
      </c>
      <c r="I645" t="str">
        <f>buff!AI580</f>
        <v/>
      </c>
      <c r="J645">
        <f>buff!AJ580</f>
        <v>0</v>
      </c>
      <c r="K645">
        <f>buff!AK580</f>
        <v>0</v>
      </c>
      <c r="L645">
        <f>buff!AL580</f>
        <v>0</v>
      </c>
      <c r="M645">
        <f>buff!AM580</f>
        <v>0</v>
      </c>
      <c r="N645">
        <f>buff!AN580</f>
        <v>0</v>
      </c>
      <c r="O645">
        <f>buff!AO580</f>
        <v>0</v>
      </c>
      <c r="P645">
        <f>buff!AP580</f>
        <v>0</v>
      </c>
      <c r="Q645">
        <f>buff!AQ580</f>
        <v>0</v>
      </c>
      <c r="R645">
        <f>buff!AR580</f>
        <v>999</v>
      </c>
      <c r="S645">
        <f>buff!AS580</f>
        <v>0</v>
      </c>
      <c r="T645">
        <f>buff!AT580</f>
        <v>0</v>
      </c>
      <c r="U645" t="str">
        <f>buff!AZ580</f>
        <v/>
      </c>
    </row>
    <row r="646" spans="1:21" x14ac:dyDescent="0.15">
      <c r="A646">
        <f>buff!Q581</f>
        <v>20509</v>
      </c>
      <c r="B646" t="str">
        <f>buff!R581</f>
        <v>被动风之子lv9</v>
      </c>
      <c r="C646" t="str">
        <f>buff!S581</f>
        <v>被动风之子lv9</v>
      </c>
      <c r="D646">
        <f>VLOOKUP(buff!T581,对应表!V:W,2,FALSE)</f>
        <v>1</v>
      </c>
      <c r="E646">
        <f>buff!U581</f>
        <v>0</v>
      </c>
      <c r="F646">
        <f>buff!V581</f>
        <v>0</v>
      </c>
      <c r="G646">
        <f>buff!W581</f>
        <v>0</v>
      </c>
      <c r="H646">
        <f>buff!X581</f>
        <v>0</v>
      </c>
      <c r="I646" t="str">
        <f>buff!AI581</f>
        <v/>
      </c>
      <c r="J646">
        <f>buff!AJ581</f>
        <v>0</v>
      </c>
      <c r="K646">
        <f>buff!AK581</f>
        <v>0</v>
      </c>
      <c r="L646">
        <f>buff!AL581</f>
        <v>0</v>
      </c>
      <c r="M646">
        <f>buff!AM581</f>
        <v>0</v>
      </c>
      <c r="N646">
        <f>buff!AN581</f>
        <v>0</v>
      </c>
      <c r="O646">
        <f>buff!AO581</f>
        <v>0</v>
      </c>
      <c r="P646">
        <f>buff!AP581</f>
        <v>0</v>
      </c>
      <c r="Q646">
        <f>buff!AQ581</f>
        <v>0</v>
      </c>
      <c r="R646">
        <f>buff!AR581</f>
        <v>999</v>
      </c>
      <c r="S646">
        <f>buff!AS581</f>
        <v>0</v>
      </c>
      <c r="T646">
        <f>buff!AT581</f>
        <v>0</v>
      </c>
      <c r="U646" t="str">
        <f>buff!AZ581</f>
        <v/>
      </c>
    </row>
    <row r="647" spans="1:21" x14ac:dyDescent="0.15">
      <c r="A647">
        <f>buff!Q582</f>
        <v>20510</v>
      </c>
      <c r="B647" t="str">
        <f>buff!R582</f>
        <v>被动风之子lv10</v>
      </c>
      <c r="C647" t="str">
        <f>buff!S582</f>
        <v>被动风之子lv10</v>
      </c>
      <c r="D647">
        <f>VLOOKUP(buff!T582,对应表!V:W,2,FALSE)</f>
        <v>1</v>
      </c>
      <c r="E647">
        <f>buff!U582</f>
        <v>0</v>
      </c>
      <c r="F647">
        <f>buff!V582</f>
        <v>0</v>
      </c>
      <c r="G647">
        <f>buff!W582</f>
        <v>0</v>
      </c>
      <c r="H647">
        <f>buff!X582</f>
        <v>0</v>
      </c>
      <c r="I647" t="str">
        <f>buff!AI582</f>
        <v/>
      </c>
      <c r="J647">
        <f>buff!AJ582</f>
        <v>0</v>
      </c>
      <c r="K647">
        <f>buff!AK582</f>
        <v>0</v>
      </c>
      <c r="L647">
        <f>buff!AL582</f>
        <v>0</v>
      </c>
      <c r="M647">
        <f>buff!AM582</f>
        <v>0</v>
      </c>
      <c r="N647">
        <f>buff!AN582</f>
        <v>0</v>
      </c>
      <c r="O647">
        <f>buff!AO582</f>
        <v>0</v>
      </c>
      <c r="P647">
        <f>buff!AP582</f>
        <v>0</v>
      </c>
      <c r="Q647">
        <f>buff!AQ582</f>
        <v>0</v>
      </c>
      <c r="R647">
        <f>buff!AR582</f>
        <v>999</v>
      </c>
      <c r="S647">
        <f>buff!AS582</f>
        <v>0</v>
      </c>
      <c r="T647">
        <f>buff!AT582</f>
        <v>0</v>
      </c>
      <c r="U647" t="str">
        <f>buff!AZ582</f>
        <v/>
      </c>
    </row>
    <row r="648" spans="1:21" x14ac:dyDescent="0.15">
      <c r="A648">
        <f>buff!Q583</f>
        <v>20511</v>
      </c>
      <c r="B648" t="str">
        <f>buff!R583</f>
        <v>被动风之子lv11</v>
      </c>
      <c r="C648" t="str">
        <f>buff!S583</f>
        <v>被动风之子lv11</v>
      </c>
      <c r="D648">
        <f>VLOOKUP(buff!T583,对应表!V:W,2,FALSE)</f>
        <v>1</v>
      </c>
      <c r="E648">
        <f>buff!U583</f>
        <v>0</v>
      </c>
      <c r="F648">
        <f>buff!V583</f>
        <v>0</v>
      </c>
      <c r="G648">
        <f>buff!W583</f>
        <v>0</v>
      </c>
      <c r="H648">
        <f>buff!X583</f>
        <v>0</v>
      </c>
      <c r="I648" t="str">
        <f>buff!AI583</f>
        <v/>
      </c>
      <c r="J648">
        <f>buff!AJ583</f>
        <v>0</v>
      </c>
      <c r="K648">
        <f>buff!AK583</f>
        <v>0</v>
      </c>
      <c r="L648">
        <f>buff!AL583</f>
        <v>0</v>
      </c>
      <c r="M648">
        <f>buff!AM583</f>
        <v>0</v>
      </c>
      <c r="N648">
        <f>buff!AN583</f>
        <v>0</v>
      </c>
      <c r="O648">
        <f>buff!AO583</f>
        <v>0</v>
      </c>
      <c r="P648">
        <f>buff!AP583</f>
        <v>0</v>
      </c>
      <c r="Q648">
        <f>buff!AQ583</f>
        <v>0</v>
      </c>
      <c r="R648">
        <f>buff!AR583</f>
        <v>999</v>
      </c>
      <c r="S648">
        <f>buff!AS583</f>
        <v>0</v>
      </c>
      <c r="T648">
        <f>buff!AT583</f>
        <v>0</v>
      </c>
      <c r="U648" t="str">
        <f>buff!AZ583</f>
        <v/>
      </c>
    </row>
    <row r="649" spans="1:21" x14ac:dyDescent="0.15">
      <c r="A649">
        <f>buff!Q584</f>
        <v>20512</v>
      </c>
      <c r="B649" t="str">
        <f>buff!R584</f>
        <v>被动风之子lv12</v>
      </c>
      <c r="C649" t="str">
        <f>buff!S584</f>
        <v>被动风之子lv12</v>
      </c>
      <c r="D649">
        <f>VLOOKUP(buff!T584,对应表!V:W,2,FALSE)</f>
        <v>1</v>
      </c>
      <c r="E649">
        <f>buff!U584</f>
        <v>0</v>
      </c>
      <c r="F649">
        <f>buff!V584</f>
        <v>0</v>
      </c>
      <c r="G649">
        <f>buff!W584</f>
        <v>0</v>
      </c>
      <c r="H649">
        <f>buff!X584</f>
        <v>0</v>
      </c>
      <c r="I649" t="str">
        <f>buff!AI584</f>
        <v/>
      </c>
      <c r="J649">
        <f>buff!AJ584</f>
        <v>0</v>
      </c>
      <c r="K649">
        <f>buff!AK584</f>
        <v>0</v>
      </c>
      <c r="L649">
        <f>buff!AL584</f>
        <v>0</v>
      </c>
      <c r="M649">
        <f>buff!AM584</f>
        <v>0</v>
      </c>
      <c r="N649">
        <f>buff!AN584</f>
        <v>0</v>
      </c>
      <c r="O649">
        <f>buff!AO584</f>
        <v>0</v>
      </c>
      <c r="P649">
        <f>buff!AP584</f>
        <v>0</v>
      </c>
      <c r="Q649">
        <f>buff!AQ584</f>
        <v>0</v>
      </c>
      <c r="R649">
        <f>buff!AR584</f>
        <v>999</v>
      </c>
      <c r="S649">
        <f>buff!AS584</f>
        <v>0</v>
      </c>
      <c r="T649">
        <f>buff!AT584</f>
        <v>0</v>
      </c>
      <c r="U649" t="str">
        <f>buff!AZ584</f>
        <v/>
      </c>
    </row>
    <row r="650" spans="1:21" x14ac:dyDescent="0.15">
      <c r="A650">
        <f>buff!Q585</f>
        <v>20513</v>
      </c>
      <c r="B650" t="str">
        <f>buff!R585</f>
        <v>被动风之子lv13</v>
      </c>
      <c r="C650" t="str">
        <f>buff!S585</f>
        <v>被动风之子lv13</v>
      </c>
      <c r="D650">
        <f>VLOOKUP(buff!T585,对应表!V:W,2,FALSE)</f>
        <v>1</v>
      </c>
      <c r="E650">
        <f>buff!U585</f>
        <v>0</v>
      </c>
      <c r="F650">
        <f>buff!V585</f>
        <v>0</v>
      </c>
      <c r="G650">
        <f>buff!W585</f>
        <v>0</v>
      </c>
      <c r="H650">
        <f>buff!X585</f>
        <v>0</v>
      </c>
      <c r="I650" t="str">
        <f>buff!AI585</f>
        <v/>
      </c>
      <c r="J650">
        <f>buff!AJ585</f>
        <v>0</v>
      </c>
      <c r="K650">
        <f>buff!AK585</f>
        <v>0</v>
      </c>
      <c r="L650">
        <f>buff!AL585</f>
        <v>0</v>
      </c>
      <c r="M650">
        <f>buff!AM585</f>
        <v>0</v>
      </c>
      <c r="N650">
        <f>buff!AN585</f>
        <v>0</v>
      </c>
      <c r="O650">
        <f>buff!AO585</f>
        <v>0</v>
      </c>
      <c r="P650">
        <f>buff!AP585</f>
        <v>0</v>
      </c>
      <c r="Q650">
        <f>buff!AQ585</f>
        <v>0</v>
      </c>
      <c r="R650">
        <f>buff!AR585</f>
        <v>999</v>
      </c>
      <c r="S650">
        <f>buff!AS585</f>
        <v>0</v>
      </c>
      <c r="T650">
        <f>buff!AT585</f>
        <v>0</v>
      </c>
      <c r="U650" t="str">
        <f>buff!AZ585</f>
        <v/>
      </c>
    </row>
    <row r="651" spans="1:21" x14ac:dyDescent="0.15">
      <c r="A651">
        <f>buff!Q586</f>
        <v>20514</v>
      </c>
      <c r="B651" t="str">
        <f>buff!R586</f>
        <v>被动风之子lv14</v>
      </c>
      <c r="C651" t="str">
        <f>buff!S586</f>
        <v>被动风之子lv14</v>
      </c>
      <c r="D651">
        <f>VLOOKUP(buff!T586,对应表!V:W,2,FALSE)</f>
        <v>1</v>
      </c>
      <c r="E651">
        <f>buff!U586</f>
        <v>0</v>
      </c>
      <c r="F651">
        <f>buff!V586</f>
        <v>0</v>
      </c>
      <c r="G651">
        <f>buff!W586</f>
        <v>0</v>
      </c>
      <c r="H651">
        <f>buff!X586</f>
        <v>0</v>
      </c>
      <c r="I651" t="str">
        <f>buff!AI586</f>
        <v/>
      </c>
      <c r="J651">
        <f>buff!AJ586</f>
        <v>0</v>
      </c>
      <c r="K651">
        <f>buff!AK586</f>
        <v>0</v>
      </c>
      <c r="L651">
        <f>buff!AL586</f>
        <v>0</v>
      </c>
      <c r="M651">
        <f>buff!AM586</f>
        <v>0</v>
      </c>
      <c r="N651">
        <f>buff!AN586</f>
        <v>0</v>
      </c>
      <c r="O651">
        <f>buff!AO586</f>
        <v>0</v>
      </c>
      <c r="P651">
        <f>buff!AP586</f>
        <v>0</v>
      </c>
      <c r="Q651">
        <f>buff!AQ586</f>
        <v>0</v>
      </c>
      <c r="R651">
        <f>buff!AR586</f>
        <v>999</v>
      </c>
      <c r="S651">
        <f>buff!AS586</f>
        <v>0</v>
      </c>
      <c r="T651">
        <f>buff!AT586</f>
        <v>0</v>
      </c>
      <c r="U651" t="str">
        <f>buff!AZ586</f>
        <v/>
      </c>
    </row>
    <row r="652" spans="1:21" x14ac:dyDescent="0.15">
      <c r="A652">
        <f>buff!Q587</f>
        <v>20515</v>
      </c>
      <c r="B652" t="str">
        <f>buff!R587</f>
        <v>被动风之子lv15</v>
      </c>
      <c r="C652" t="str">
        <f>buff!S587</f>
        <v>被动风之子lv15</v>
      </c>
      <c r="D652">
        <f>VLOOKUP(buff!T587,对应表!V:W,2,FALSE)</f>
        <v>1</v>
      </c>
      <c r="E652">
        <f>buff!U587</f>
        <v>0</v>
      </c>
      <c r="F652">
        <f>buff!V587</f>
        <v>0</v>
      </c>
      <c r="G652">
        <f>buff!W587</f>
        <v>0</v>
      </c>
      <c r="H652">
        <f>buff!X587</f>
        <v>0</v>
      </c>
      <c r="I652" t="str">
        <f>buff!AI587</f>
        <v/>
      </c>
      <c r="J652">
        <f>buff!AJ587</f>
        <v>0</v>
      </c>
      <c r="K652">
        <f>buff!AK587</f>
        <v>0</v>
      </c>
      <c r="L652">
        <f>buff!AL587</f>
        <v>0</v>
      </c>
      <c r="M652">
        <f>buff!AM587</f>
        <v>0</v>
      </c>
      <c r="N652">
        <f>buff!AN587</f>
        <v>0</v>
      </c>
      <c r="O652">
        <f>buff!AO587</f>
        <v>0</v>
      </c>
      <c r="P652">
        <f>buff!AP587</f>
        <v>0</v>
      </c>
      <c r="Q652">
        <f>buff!AQ587</f>
        <v>0</v>
      </c>
      <c r="R652">
        <f>buff!AR587</f>
        <v>999</v>
      </c>
      <c r="S652">
        <f>buff!AS587</f>
        <v>0</v>
      </c>
      <c r="T652">
        <f>buff!AT587</f>
        <v>0</v>
      </c>
      <c r="U652" t="str">
        <f>buff!AZ587</f>
        <v/>
      </c>
    </row>
    <row r="653" spans="1:21" x14ac:dyDescent="0.15">
      <c r="A653">
        <f>buff!Q588</f>
        <v>20516</v>
      </c>
      <c r="B653" t="str">
        <f>buff!R588</f>
        <v>被动风之子lv16</v>
      </c>
      <c r="C653" t="str">
        <f>buff!S588</f>
        <v>被动风之子lv16</v>
      </c>
      <c r="D653">
        <f>VLOOKUP(buff!T588,对应表!V:W,2,FALSE)</f>
        <v>1</v>
      </c>
      <c r="E653">
        <f>buff!U588</f>
        <v>0</v>
      </c>
      <c r="F653">
        <f>buff!V588</f>
        <v>0</v>
      </c>
      <c r="G653">
        <f>buff!W588</f>
        <v>0</v>
      </c>
      <c r="H653">
        <f>buff!X588</f>
        <v>0</v>
      </c>
      <c r="I653" t="str">
        <f>buff!AI588</f>
        <v/>
      </c>
      <c r="J653">
        <f>buff!AJ588</f>
        <v>0</v>
      </c>
      <c r="K653">
        <f>buff!AK588</f>
        <v>0</v>
      </c>
      <c r="L653">
        <f>buff!AL588</f>
        <v>0</v>
      </c>
      <c r="M653">
        <f>buff!AM588</f>
        <v>0</v>
      </c>
      <c r="N653">
        <f>buff!AN588</f>
        <v>0</v>
      </c>
      <c r="O653">
        <f>buff!AO588</f>
        <v>0</v>
      </c>
      <c r="P653">
        <f>buff!AP588</f>
        <v>0</v>
      </c>
      <c r="Q653">
        <f>buff!AQ588</f>
        <v>0</v>
      </c>
      <c r="R653">
        <f>buff!AR588</f>
        <v>999</v>
      </c>
      <c r="S653">
        <f>buff!AS588</f>
        <v>0</v>
      </c>
      <c r="T653">
        <f>buff!AT588</f>
        <v>0</v>
      </c>
      <c r="U653" t="str">
        <f>buff!AZ588</f>
        <v/>
      </c>
    </row>
    <row r="654" spans="1:21" x14ac:dyDescent="0.15">
      <c r="A654">
        <f>buff!Q589</f>
        <v>20517</v>
      </c>
      <c r="B654" t="str">
        <f>buff!R589</f>
        <v>被动风之子lv17</v>
      </c>
      <c r="C654" t="str">
        <f>buff!S589</f>
        <v>被动风之子lv17</v>
      </c>
      <c r="D654">
        <f>VLOOKUP(buff!T589,对应表!V:W,2,FALSE)</f>
        <v>1</v>
      </c>
      <c r="E654">
        <f>buff!U589</f>
        <v>0</v>
      </c>
      <c r="F654">
        <f>buff!V589</f>
        <v>0</v>
      </c>
      <c r="G654">
        <f>buff!W589</f>
        <v>0</v>
      </c>
      <c r="H654">
        <f>buff!X589</f>
        <v>0</v>
      </c>
      <c r="I654" t="str">
        <f>buff!AI589</f>
        <v/>
      </c>
      <c r="J654">
        <f>buff!AJ589</f>
        <v>0</v>
      </c>
      <c r="K654">
        <f>buff!AK589</f>
        <v>0</v>
      </c>
      <c r="L654">
        <f>buff!AL589</f>
        <v>0</v>
      </c>
      <c r="M654">
        <f>buff!AM589</f>
        <v>0</v>
      </c>
      <c r="N654">
        <f>buff!AN589</f>
        <v>0</v>
      </c>
      <c r="O654">
        <f>buff!AO589</f>
        <v>0</v>
      </c>
      <c r="P654">
        <f>buff!AP589</f>
        <v>0</v>
      </c>
      <c r="Q654">
        <f>buff!AQ589</f>
        <v>0</v>
      </c>
      <c r="R654">
        <f>buff!AR589</f>
        <v>999</v>
      </c>
      <c r="S654">
        <f>buff!AS589</f>
        <v>0</v>
      </c>
      <c r="T654">
        <f>buff!AT589</f>
        <v>0</v>
      </c>
      <c r="U654" t="str">
        <f>buff!AZ589</f>
        <v/>
      </c>
    </row>
    <row r="655" spans="1:21" x14ac:dyDescent="0.15">
      <c r="A655">
        <f>buff!Q590</f>
        <v>20518</v>
      </c>
      <c r="B655" t="str">
        <f>buff!R590</f>
        <v>被动风之子lv18</v>
      </c>
      <c r="C655" t="str">
        <f>buff!S590</f>
        <v>被动风之子lv18</v>
      </c>
      <c r="D655">
        <f>VLOOKUP(buff!T590,对应表!V:W,2,FALSE)</f>
        <v>1</v>
      </c>
      <c r="E655">
        <f>buff!U590</f>
        <v>0</v>
      </c>
      <c r="F655">
        <f>buff!V590</f>
        <v>0</v>
      </c>
      <c r="G655">
        <f>buff!W590</f>
        <v>0</v>
      </c>
      <c r="H655">
        <f>buff!X590</f>
        <v>0</v>
      </c>
      <c r="I655" t="str">
        <f>buff!AI590</f>
        <v/>
      </c>
      <c r="J655">
        <f>buff!AJ590</f>
        <v>0</v>
      </c>
      <c r="K655">
        <f>buff!AK590</f>
        <v>0</v>
      </c>
      <c r="L655">
        <f>buff!AL590</f>
        <v>0</v>
      </c>
      <c r="M655">
        <f>buff!AM590</f>
        <v>0</v>
      </c>
      <c r="N655">
        <f>buff!AN590</f>
        <v>0</v>
      </c>
      <c r="O655">
        <f>buff!AO590</f>
        <v>0</v>
      </c>
      <c r="P655">
        <f>buff!AP590</f>
        <v>0</v>
      </c>
      <c r="Q655">
        <f>buff!AQ590</f>
        <v>0</v>
      </c>
      <c r="R655">
        <f>buff!AR590</f>
        <v>999</v>
      </c>
      <c r="S655">
        <f>buff!AS590</f>
        <v>0</v>
      </c>
      <c r="T655">
        <f>buff!AT590</f>
        <v>0</v>
      </c>
      <c r="U655" t="str">
        <f>buff!AZ590</f>
        <v/>
      </c>
    </row>
    <row r="656" spans="1:21" x14ac:dyDescent="0.15">
      <c r="A656">
        <f>buff!Q591</f>
        <v>20519</v>
      </c>
      <c r="B656" t="str">
        <f>buff!R591</f>
        <v>被动风之子lv19</v>
      </c>
      <c r="C656" t="str">
        <f>buff!S591</f>
        <v>被动风之子lv19</v>
      </c>
      <c r="D656">
        <f>VLOOKUP(buff!T591,对应表!V:W,2,FALSE)</f>
        <v>1</v>
      </c>
      <c r="E656">
        <f>buff!U591</f>
        <v>0</v>
      </c>
      <c r="F656">
        <f>buff!V591</f>
        <v>0</v>
      </c>
      <c r="G656">
        <f>buff!W591</f>
        <v>0</v>
      </c>
      <c r="H656">
        <f>buff!X591</f>
        <v>0</v>
      </c>
      <c r="I656" t="str">
        <f>buff!AI591</f>
        <v/>
      </c>
      <c r="J656">
        <f>buff!AJ591</f>
        <v>0</v>
      </c>
      <c r="K656">
        <f>buff!AK591</f>
        <v>0</v>
      </c>
      <c r="L656">
        <f>buff!AL591</f>
        <v>0</v>
      </c>
      <c r="M656">
        <f>buff!AM591</f>
        <v>0</v>
      </c>
      <c r="N656">
        <f>buff!AN591</f>
        <v>0</v>
      </c>
      <c r="O656">
        <f>buff!AO591</f>
        <v>0</v>
      </c>
      <c r="P656">
        <f>buff!AP591</f>
        <v>0</v>
      </c>
      <c r="Q656">
        <f>buff!AQ591</f>
        <v>0</v>
      </c>
      <c r="R656">
        <f>buff!AR591</f>
        <v>999</v>
      </c>
      <c r="S656">
        <f>buff!AS591</f>
        <v>0</v>
      </c>
      <c r="T656">
        <f>buff!AT591</f>
        <v>0</v>
      </c>
      <c r="U656" t="str">
        <f>buff!AZ591</f>
        <v/>
      </c>
    </row>
    <row r="657" spans="1:21" x14ac:dyDescent="0.15">
      <c r="A657">
        <f>buff!Q592</f>
        <v>20520</v>
      </c>
      <c r="B657" t="str">
        <f>buff!R592</f>
        <v>被动风之子lv20</v>
      </c>
      <c r="C657" t="str">
        <f>buff!S592</f>
        <v>被动风之子lv20</v>
      </c>
      <c r="D657">
        <f>VLOOKUP(buff!T592,对应表!V:W,2,FALSE)</f>
        <v>1</v>
      </c>
      <c r="E657">
        <f>buff!U592</f>
        <v>0</v>
      </c>
      <c r="F657">
        <f>buff!V592</f>
        <v>0</v>
      </c>
      <c r="G657">
        <f>buff!W592</f>
        <v>0</v>
      </c>
      <c r="H657">
        <f>buff!X592</f>
        <v>0</v>
      </c>
      <c r="I657" t="str">
        <f>buff!AI592</f>
        <v/>
      </c>
      <c r="J657">
        <f>buff!AJ592</f>
        <v>0</v>
      </c>
      <c r="K657">
        <f>buff!AK592</f>
        <v>0</v>
      </c>
      <c r="L657">
        <f>buff!AL592</f>
        <v>0</v>
      </c>
      <c r="M657">
        <f>buff!AM592</f>
        <v>0</v>
      </c>
      <c r="N657">
        <f>buff!AN592</f>
        <v>0</v>
      </c>
      <c r="O657">
        <f>buff!AO592</f>
        <v>0</v>
      </c>
      <c r="P657">
        <f>buff!AP592</f>
        <v>0</v>
      </c>
      <c r="Q657">
        <f>buff!AQ592</f>
        <v>0</v>
      </c>
      <c r="R657">
        <f>buff!AR592</f>
        <v>999</v>
      </c>
      <c r="S657">
        <f>buff!AS592</f>
        <v>0</v>
      </c>
      <c r="T657">
        <f>buff!AT592</f>
        <v>0</v>
      </c>
      <c r="U657" t="str">
        <f>buff!AZ592</f>
        <v/>
      </c>
    </row>
    <row r="658" spans="1:21" x14ac:dyDescent="0.15">
      <c r="A658">
        <f>buff!Q593</f>
        <v>20521</v>
      </c>
      <c r="B658" t="str">
        <f>buff!R593</f>
        <v>被动祈祷lv1</v>
      </c>
      <c r="C658" t="str">
        <f>buff!S593</f>
        <v>被动祈祷lv1</v>
      </c>
      <c r="D658">
        <f>VLOOKUP(buff!T593,对应表!V:W,2,FALSE)</f>
        <v>2</v>
      </c>
      <c r="E658" t="e">
        <f>buff!U593</f>
        <v>#N/A</v>
      </c>
      <c r="F658">
        <f>buff!V593</f>
        <v>0</v>
      </c>
      <c r="G658">
        <f>buff!W593</f>
        <v>0</v>
      </c>
      <c r="H658">
        <f>buff!X593</f>
        <v>0</v>
      </c>
      <c r="I658" t="str">
        <f>buff!AI593</f>
        <v/>
      </c>
      <c r="J658">
        <f>buff!AJ593</f>
        <v>0</v>
      </c>
      <c r="K658">
        <f>buff!AK593</f>
        <v>0</v>
      </c>
      <c r="L658">
        <f>buff!AL593</f>
        <v>0</v>
      </c>
      <c r="M658">
        <f>buff!AM593</f>
        <v>0</v>
      </c>
      <c r="N658">
        <f>buff!AN593</f>
        <v>0</v>
      </c>
      <c r="O658">
        <f>buff!AO593</f>
        <v>0</v>
      </c>
      <c r="P658">
        <f>buff!AP593</f>
        <v>0</v>
      </c>
      <c r="Q658">
        <f>buff!AQ593</f>
        <v>0</v>
      </c>
      <c r="R658">
        <f>buff!AR593</f>
        <v>999</v>
      </c>
      <c r="S658">
        <f>buff!AS593</f>
        <v>0</v>
      </c>
      <c r="T658">
        <f>buff!AT593</f>
        <v>0</v>
      </c>
      <c r="U658" t="str">
        <f>buff!AZ593</f>
        <v/>
      </c>
    </row>
    <row r="659" spans="1:21" x14ac:dyDescent="0.15">
      <c r="A659">
        <f>buff!Q594</f>
        <v>20522</v>
      </c>
      <c r="B659" t="str">
        <f>buff!R594</f>
        <v>被动祈祷lv2</v>
      </c>
      <c r="C659" t="str">
        <f>buff!S594</f>
        <v>被动祈祷lv2</v>
      </c>
      <c r="D659">
        <f>VLOOKUP(buff!T594,对应表!V:W,2,FALSE)</f>
        <v>2</v>
      </c>
      <c r="E659" t="e">
        <f>buff!U594</f>
        <v>#N/A</v>
      </c>
      <c r="F659">
        <f>buff!V594</f>
        <v>0</v>
      </c>
      <c r="G659">
        <f>buff!W594</f>
        <v>0</v>
      </c>
      <c r="H659">
        <f>buff!X594</f>
        <v>0</v>
      </c>
      <c r="I659" t="str">
        <f>buff!AI594</f>
        <v/>
      </c>
      <c r="J659">
        <f>buff!AJ594</f>
        <v>0</v>
      </c>
      <c r="K659">
        <f>buff!AK594</f>
        <v>0</v>
      </c>
      <c r="L659">
        <f>buff!AL594</f>
        <v>0</v>
      </c>
      <c r="M659">
        <f>buff!AM594</f>
        <v>0</v>
      </c>
      <c r="N659">
        <f>buff!AN594</f>
        <v>0</v>
      </c>
      <c r="O659">
        <f>buff!AO594</f>
        <v>0</v>
      </c>
      <c r="P659">
        <f>buff!AP594</f>
        <v>0</v>
      </c>
      <c r="Q659">
        <f>buff!AQ594</f>
        <v>0</v>
      </c>
      <c r="R659">
        <f>buff!AR594</f>
        <v>999</v>
      </c>
      <c r="S659">
        <f>buff!AS594</f>
        <v>0</v>
      </c>
      <c r="T659">
        <f>buff!AT594</f>
        <v>0</v>
      </c>
      <c r="U659" t="str">
        <f>buff!AZ594</f>
        <v/>
      </c>
    </row>
    <row r="660" spans="1:21" x14ac:dyDescent="0.15">
      <c r="A660">
        <f>buff!Q595</f>
        <v>20523</v>
      </c>
      <c r="B660" t="str">
        <f>buff!R595</f>
        <v>被动祈祷lv3</v>
      </c>
      <c r="C660" t="str">
        <f>buff!S595</f>
        <v>被动祈祷lv3</v>
      </c>
      <c r="D660">
        <f>VLOOKUP(buff!T595,对应表!V:W,2,FALSE)</f>
        <v>2</v>
      </c>
      <c r="E660" t="e">
        <f>buff!U595</f>
        <v>#N/A</v>
      </c>
      <c r="F660">
        <f>buff!V595</f>
        <v>0</v>
      </c>
      <c r="G660">
        <f>buff!W595</f>
        <v>0</v>
      </c>
      <c r="H660">
        <f>buff!X595</f>
        <v>0</v>
      </c>
      <c r="I660" t="str">
        <f>buff!AI595</f>
        <v/>
      </c>
      <c r="J660">
        <f>buff!AJ595</f>
        <v>0</v>
      </c>
      <c r="K660">
        <f>buff!AK595</f>
        <v>0</v>
      </c>
      <c r="L660">
        <f>buff!AL595</f>
        <v>0</v>
      </c>
      <c r="M660">
        <f>buff!AM595</f>
        <v>0</v>
      </c>
      <c r="N660">
        <f>buff!AN595</f>
        <v>0</v>
      </c>
      <c r="O660">
        <f>buff!AO595</f>
        <v>0</v>
      </c>
      <c r="P660">
        <f>buff!AP595</f>
        <v>0</v>
      </c>
      <c r="Q660">
        <f>buff!AQ595</f>
        <v>0</v>
      </c>
      <c r="R660">
        <f>buff!AR595</f>
        <v>999</v>
      </c>
      <c r="S660">
        <f>buff!AS595</f>
        <v>0</v>
      </c>
      <c r="T660">
        <f>buff!AT595</f>
        <v>0</v>
      </c>
      <c r="U660" t="str">
        <f>buff!AZ595</f>
        <v/>
      </c>
    </row>
    <row r="661" spans="1:21" x14ac:dyDescent="0.15">
      <c r="A661">
        <f>buff!Q596</f>
        <v>20524</v>
      </c>
      <c r="B661" t="str">
        <f>buff!R596</f>
        <v>被动祈祷lv4</v>
      </c>
      <c r="C661" t="str">
        <f>buff!S596</f>
        <v>被动祈祷lv4</v>
      </c>
      <c r="D661">
        <f>VLOOKUP(buff!T596,对应表!V:W,2,FALSE)</f>
        <v>2</v>
      </c>
      <c r="E661" t="e">
        <f>buff!U596</f>
        <v>#N/A</v>
      </c>
      <c r="F661">
        <f>buff!V596</f>
        <v>0</v>
      </c>
      <c r="G661">
        <f>buff!W596</f>
        <v>0</v>
      </c>
      <c r="H661">
        <f>buff!X596</f>
        <v>0</v>
      </c>
      <c r="I661" t="str">
        <f>buff!AI596</f>
        <v/>
      </c>
      <c r="J661">
        <f>buff!AJ596</f>
        <v>0</v>
      </c>
      <c r="K661">
        <f>buff!AK596</f>
        <v>0</v>
      </c>
      <c r="L661">
        <f>buff!AL596</f>
        <v>0</v>
      </c>
      <c r="M661">
        <f>buff!AM596</f>
        <v>0</v>
      </c>
      <c r="N661">
        <f>buff!AN596</f>
        <v>0</v>
      </c>
      <c r="O661">
        <f>buff!AO596</f>
        <v>0</v>
      </c>
      <c r="P661">
        <f>buff!AP596</f>
        <v>0</v>
      </c>
      <c r="Q661">
        <f>buff!AQ596</f>
        <v>0</v>
      </c>
      <c r="R661">
        <f>buff!AR596</f>
        <v>999</v>
      </c>
      <c r="S661">
        <f>buff!AS596</f>
        <v>0</v>
      </c>
      <c r="T661">
        <f>buff!AT596</f>
        <v>0</v>
      </c>
      <c r="U661" t="str">
        <f>buff!AZ596</f>
        <v/>
      </c>
    </row>
    <row r="662" spans="1:21" x14ac:dyDescent="0.15">
      <c r="A662">
        <f>buff!Q597</f>
        <v>20525</v>
      </c>
      <c r="B662" t="str">
        <f>buff!R597</f>
        <v>被动祈祷lv5</v>
      </c>
      <c r="C662" t="str">
        <f>buff!S597</f>
        <v>被动祈祷lv5</v>
      </c>
      <c r="D662">
        <f>VLOOKUP(buff!T597,对应表!V:W,2,FALSE)</f>
        <v>2</v>
      </c>
      <c r="E662" t="e">
        <f>buff!U597</f>
        <v>#N/A</v>
      </c>
      <c r="F662">
        <f>buff!V597</f>
        <v>0</v>
      </c>
      <c r="G662">
        <f>buff!W597</f>
        <v>0</v>
      </c>
      <c r="H662">
        <f>buff!X597</f>
        <v>0</v>
      </c>
      <c r="I662" t="str">
        <f>buff!AI597</f>
        <v/>
      </c>
      <c r="J662">
        <f>buff!AJ597</f>
        <v>0</v>
      </c>
      <c r="K662">
        <f>buff!AK597</f>
        <v>0</v>
      </c>
      <c r="L662">
        <f>buff!AL597</f>
        <v>0</v>
      </c>
      <c r="M662">
        <f>buff!AM597</f>
        <v>0</v>
      </c>
      <c r="N662">
        <f>buff!AN597</f>
        <v>0</v>
      </c>
      <c r="O662">
        <f>buff!AO597</f>
        <v>0</v>
      </c>
      <c r="P662">
        <f>buff!AP597</f>
        <v>0</v>
      </c>
      <c r="Q662">
        <f>buff!AQ597</f>
        <v>0</v>
      </c>
      <c r="R662">
        <f>buff!AR597</f>
        <v>999</v>
      </c>
      <c r="S662">
        <f>buff!AS597</f>
        <v>0</v>
      </c>
      <c r="T662">
        <f>buff!AT597</f>
        <v>0</v>
      </c>
      <c r="U662" t="str">
        <f>buff!AZ597</f>
        <v/>
      </c>
    </row>
    <row r="663" spans="1:21" x14ac:dyDescent="0.15">
      <c r="A663">
        <f>buff!Q598</f>
        <v>20526</v>
      </c>
      <c r="B663" t="str">
        <f>buff!R598</f>
        <v>被动祈祷lv6</v>
      </c>
      <c r="C663" t="str">
        <f>buff!S598</f>
        <v>被动祈祷lv6</v>
      </c>
      <c r="D663">
        <f>VLOOKUP(buff!T598,对应表!V:W,2,FALSE)</f>
        <v>2</v>
      </c>
      <c r="E663" t="e">
        <f>buff!U598</f>
        <v>#N/A</v>
      </c>
      <c r="F663">
        <f>buff!V598</f>
        <v>0</v>
      </c>
      <c r="G663">
        <f>buff!W598</f>
        <v>0</v>
      </c>
      <c r="H663">
        <f>buff!X598</f>
        <v>0</v>
      </c>
      <c r="I663" t="str">
        <f>buff!AI598</f>
        <v/>
      </c>
      <c r="J663">
        <f>buff!AJ598</f>
        <v>0</v>
      </c>
      <c r="K663">
        <f>buff!AK598</f>
        <v>0</v>
      </c>
      <c r="L663">
        <f>buff!AL598</f>
        <v>0</v>
      </c>
      <c r="M663">
        <f>buff!AM598</f>
        <v>0</v>
      </c>
      <c r="N663">
        <f>buff!AN598</f>
        <v>0</v>
      </c>
      <c r="O663">
        <f>buff!AO598</f>
        <v>0</v>
      </c>
      <c r="P663">
        <f>buff!AP598</f>
        <v>0</v>
      </c>
      <c r="Q663">
        <f>buff!AQ598</f>
        <v>0</v>
      </c>
      <c r="R663">
        <f>buff!AR598</f>
        <v>999</v>
      </c>
      <c r="S663">
        <f>buff!AS598</f>
        <v>0</v>
      </c>
      <c r="T663">
        <f>buff!AT598</f>
        <v>0</v>
      </c>
      <c r="U663" t="str">
        <f>buff!AZ598</f>
        <v/>
      </c>
    </row>
    <row r="664" spans="1:21" x14ac:dyDescent="0.15">
      <c r="A664">
        <f>buff!Q599</f>
        <v>20527</v>
      </c>
      <c r="B664" t="str">
        <f>buff!R599</f>
        <v>被动祈祷lv7</v>
      </c>
      <c r="C664" t="str">
        <f>buff!S599</f>
        <v>被动祈祷lv7</v>
      </c>
      <c r="D664">
        <f>VLOOKUP(buff!T599,对应表!V:W,2,FALSE)</f>
        <v>2</v>
      </c>
      <c r="E664" t="e">
        <f>buff!U599</f>
        <v>#N/A</v>
      </c>
      <c r="F664">
        <f>buff!V599</f>
        <v>0</v>
      </c>
      <c r="G664">
        <f>buff!W599</f>
        <v>0</v>
      </c>
      <c r="H664">
        <f>buff!X599</f>
        <v>0</v>
      </c>
      <c r="I664" t="str">
        <f>buff!AI599</f>
        <v/>
      </c>
      <c r="J664">
        <f>buff!AJ599</f>
        <v>0</v>
      </c>
      <c r="K664">
        <f>buff!AK599</f>
        <v>0</v>
      </c>
      <c r="L664">
        <f>buff!AL599</f>
        <v>0</v>
      </c>
      <c r="M664">
        <f>buff!AM599</f>
        <v>0</v>
      </c>
      <c r="N664">
        <f>buff!AN599</f>
        <v>0</v>
      </c>
      <c r="O664">
        <f>buff!AO599</f>
        <v>0</v>
      </c>
      <c r="P664">
        <f>buff!AP599</f>
        <v>0</v>
      </c>
      <c r="Q664">
        <f>buff!AQ599</f>
        <v>0</v>
      </c>
      <c r="R664">
        <f>buff!AR599</f>
        <v>999</v>
      </c>
      <c r="S664">
        <f>buff!AS599</f>
        <v>0</v>
      </c>
      <c r="T664">
        <f>buff!AT599</f>
        <v>0</v>
      </c>
      <c r="U664" t="str">
        <f>buff!AZ599</f>
        <v/>
      </c>
    </row>
    <row r="665" spans="1:21" x14ac:dyDescent="0.15">
      <c r="A665">
        <f>buff!Q600</f>
        <v>20528</v>
      </c>
      <c r="B665" t="str">
        <f>buff!R600</f>
        <v>被动祈祷lv8</v>
      </c>
      <c r="C665" t="str">
        <f>buff!S600</f>
        <v>被动祈祷lv8</v>
      </c>
      <c r="D665">
        <f>VLOOKUP(buff!T600,对应表!V:W,2,FALSE)</f>
        <v>2</v>
      </c>
      <c r="E665" t="e">
        <f>buff!U600</f>
        <v>#N/A</v>
      </c>
      <c r="F665">
        <f>buff!V600</f>
        <v>0</v>
      </c>
      <c r="G665">
        <f>buff!W600</f>
        <v>0</v>
      </c>
      <c r="H665">
        <f>buff!X600</f>
        <v>0</v>
      </c>
      <c r="I665" t="str">
        <f>buff!AI600</f>
        <v/>
      </c>
      <c r="J665">
        <f>buff!AJ600</f>
        <v>0</v>
      </c>
      <c r="K665">
        <f>buff!AK600</f>
        <v>0</v>
      </c>
      <c r="L665">
        <f>buff!AL600</f>
        <v>0</v>
      </c>
      <c r="M665">
        <f>buff!AM600</f>
        <v>0</v>
      </c>
      <c r="N665">
        <f>buff!AN600</f>
        <v>0</v>
      </c>
      <c r="O665">
        <f>buff!AO600</f>
        <v>0</v>
      </c>
      <c r="P665">
        <f>buff!AP600</f>
        <v>0</v>
      </c>
      <c r="Q665">
        <f>buff!AQ600</f>
        <v>0</v>
      </c>
      <c r="R665">
        <f>buff!AR600</f>
        <v>999</v>
      </c>
      <c r="S665">
        <f>buff!AS600</f>
        <v>0</v>
      </c>
      <c r="T665">
        <f>buff!AT600</f>
        <v>0</v>
      </c>
      <c r="U665" t="str">
        <f>buff!AZ600</f>
        <v/>
      </c>
    </row>
    <row r="666" spans="1:21" x14ac:dyDescent="0.15">
      <c r="A666">
        <f>buff!Q601</f>
        <v>20529</v>
      </c>
      <c r="B666" t="str">
        <f>buff!R601</f>
        <v>被动祈祷lv9</v>
      </c>
      <c r="C666" t="str">
        <f>buff!S601</f>
        <v>被动祈祷lv9</v>
      </c>
      <c r="D666">
        <f>VLOOKUP(buff!T601,对应表!V:W,2,FALSE)</f>
        <v>2</v>
      </c>
      <c r="E666" t="e">
        <f>buff!U601</f>
        <v>#N/A</v>
      </c>
      <c r="F666">
        <f>buff!V601</f>
        <v>0</v>
      </c>
      <c r="G666">
        <f>buff!W601</f>
        <v>0</v>
      </c>
      <c r="H666">
        <f>buff!X601</f>
        <v>0</v>
      </c>
      <c r="I666" t="str">
        <f>buff!AI601</f>
        <v/>
      </c>
      <c r="J666">
        <f>buff!AJ601</f>
        <v>0</v>
      </c>
      <c r="K666">
        <f>buff!AK601</f>
        <v>0</v>
      </c>
      <c r="L666">
        <f>buff!AL601</f>
        <v>0</v>
      </c>
      <c r="M666">
        <f>buff!AM601</f>
        <v>0</v>
      </c>
      <c r="N666">
        <f>buff!AN601</f>
        <v>0</v>
      </c>
      <c r="O666">
        <f>buff!AO601</f>
        <v>0</v>
      </c>
      <c r="P666">
        <f>buff!AP601</f>
        <v>0</v>
      </c>
      <c r="Q666">
        <f>buff!AQ601</f>
        <v>0</v>
      </c>
      <c r="R666">
        <f>buff!AR601</f>
        <v>999</v>
      </c>
      <c r="S666">
        <f>buff!AS601</f>
        <v>0</v>
      </c>
      <c r="T666">
        <f>buff!AT601</f>
        <v>0</v>
      </c>
      <c r="U666" t="str">
        <f>buff!AZ601</f>
        <v/>
      </c>
    </row>
    <row r="667" spans="1:21" x14ac:dyDescent="0.15">
      <c r="A667">
        <f>buff!Q602</f>
        <v>20530</v>
      </c>
      <c r="B667" t="str">
        <f>buff!R602</f>
        <v>被动祈祷lv10</v>
      </c>
      <c r="C667" t="str">
        <f>buff!S602</f>
        <v>被动祈祷lv10</v>
      </c>
      <c r="D667">
        <f>VLOOKUP(buff!T602,对应表!V:W,2,FALSE)</f>
        <v>2</v>
      </c>
      <c r="E667" t="e">
        <f>buff!U602</f>
        <v>#N/A</v>
      </c>
      <c r="F667">
        <f>buff!V602</f>
        <v>0</v>
      </c>
      <c r="G667">
        <f>buff!W602</f>
        <v>0</v>
      </c>
      <c r="H667">
        <f>buff!X602</f>
        <v>0</v>
      </c>
      <c r="I667" t="str">
        <f>buff!AI602</f>
        <v/>
      </c>
      <c r="J667">
        <f>buff!AJ602</f>
        <v>0</v>
      </c>
      <c r="K667">
        <f>buff!AK602</f>
        <v>0</v>
      </c>
      <c r="L667">
        <f>buff!AL602</f>
        <v>0</v>
      </c>
      <c r="M667">
        <f>buff!AM602</f>
        <v>0</v>
      </c>
      <c r="N667">
        <f>buff!AN602</f>
        <v>0</v>
      </c>
      <c r="O667">
        <f>buff!AO602</f>
        <v>0</v>
      </c>
      <c r="P667">
        <f>buff!AP602</f>
        <v>0</v>
      </c>
      <c r="Q667">
        <f>buff!AQ602</f>
        <v>0</v>
      </c>
      <c r="R667">
        <f>buff!AR602</f>
        <v>999</v>
      </c>
      <c r="S667">
        <f>buff!AS602</f>
        <v>0</v>
      </c>
      <c r="T667">
        <f>buff!AT602</f>
        <v>0</v>
      </c>
      <c r="U667" t="str">
        <f>buff!AZ602</f>
        <v/>
      </c>
    </row>
    <row r="668" spans="1:21" x14ac:dyDescent="0.15">
      <c r="A668">
        <f>buff!Q603</f>
        <v>20531</v>
      </c>
      <c r="B668" t="str">
        <f>buff!R603</f>
        <v>被动祈祷lv11</v>
      </c>
      <c r="C668" t="str">
        <f>buff!S603</f>
        <v>被动祈祷lv11</v>
      </c>
      <c r="D668">
        <f>VLOOKUP(buff!T603,对应表!V:W,2,FALSE)</f>
        <v>2</v>
      </c>
      <c r="E668" t="e">
        <f>buff!U603</f>
        <v>#N/A</v>
      </c>
      <c r="F668">
        <f>buff!V603</f>
        <v>0</v>
      </c>
      <c r="G668">
        <f>buff!W603</f>
        <v>0</v>
      </c>
      <c r="H668">
        <f>buff!X603</f>
        <v>0</v>
      </c>
      <c r="I668" t="str">
        <f>buff!AI603</f>
        <v/>
      </c>
      <c r="J668">
        <f>buff!AJ603</f>
        <v>0</v>
      </c>
      <c r="K668">
        <f>buff!AK603</f>
        <v>0</v>
      </c>
      <c r="L668">
        <f>buff!AL603</f>
        <v>0</v>
      </c>
      <c r="M668">
        <f>buff!AM603</f>
        <v>0</v>
      </c>
      <c r="N668">
        <f>buff!AN603</f>
        <v>0</v>
      </c>
      <c r="O668">
        <f>buff!AO603</f>
        <v>0</v>
      </c>
      <c r="P668">
        <f>buff!AP603</f>
        <v>0</v>
      </c>
      <c r="Q668">
        <f>buff!AQ603</f>
        <v>0</v>
      </c>
      <c r="R668">
        <f>buff!AR603</f>
        <v>999</v>
      </c>
      <c r="S668">
        <f>buff!AS603</f>
        <v>0</v>
      </c>
      <c r="T668">
        <f>buff!AT603</f>
        <v>0</v>
      </c>
      <c r="U668" t="str">
        <f>buff!AZ603</f>
        <v/>
      </c>
    </row>
    <row r="669" spans="1:21" x14ac:dyDescent="0.15">
      <c r="A669">
        <f>buff!Q604</f>
        <v>20532</v>
      </c>
      <c r="B669" t="str">
        <f>buff!R604</f>
        <v>被动祈祷lv12</v>
      </c>
      <c r="C669" t="str">
        <f>buff!S604</f>
        <v>被动祈祷lv12</v>
      </c>
      <c r="D669">
        <f>VLOOKUP(buff!T604,对应表!V:W,2,FALSE)</f>
        <v>2</v>
      </c>
      <c r="E669" t="e">
        <f>buff!U604</f>
        <v>#N/A</v>
      </c>
      <c r="F669">
        <f>buff!V604</f>
        <v>0</v>
      </c>
      <c r="G669">
        <f>buff!W604</f>
        <v>0</v>
      </c>
      <c r="H669">
        <f>buff!X604</f>
        <v>0</v>
      </c>
      <c r="I669" t="str">
        <f>buff!AI604</f>
        <v/>
      </c>
      <c r="J669">
        <f>buff!AJ604</f>
        <v>0</v>
      </c>
      <c r="K669">
        <f>buff!AK604</f>
        <v>0</v>
      </c>
      <c r="L669">
        <f>buff!AL604</f>
        <v>0</v>
      </c>
      <c r="M669">
        <f>buff!AM604</f>
        <v>0</v>
      </c>
      <c r="N669">
        <f>buff!AN604</f>
        <v>0</v>
      </c>
      <c r="O669">
        <f>buff!AO604</f>
        <v>0</v>
      </c>
      <c r="P669">
        <f>buff!AP604</f>
        <v>0</v>
      </c>
      <c r="Q669">
        <f>buff!AQ604</f>
        <v>0</v>
      </c>
      <c r="R669">
        <f>buff!AR604</f>
        <v>999</v>
      </c>
      <c r="S669">
        <f>buff!AS604</f>
        <v>0</v>
      </c>
      <c r="T669">
        <f>buff!AT604</f>
        <v>0</v>
      </c>
      <c r="U669" t="str">
        <f>buff!AZ604</f>
        <v/>
      </c>
    </row>
    <row r="670" spans="1:21" x14ac:dyDescent="0.15">
      <c r="A670">
        <f>buff!Q605</f>
        <v>20533</v>
      </c>
      <c r="B670" t="str">
        <f>buff!R605</f>
        <v>被动祈祷lv13</v>
      </c>
      <c r="C670" t="str">
        <f>buff!S605</f>
        <v>被动祈祷lv13</v>
      </c>
      <c r="D670">
        <f>VLOOKUP(buff!T605,对应表!V:W,2,FALSE)</f>
        <v>2</v>
      </c>
      <c r="E670" t="e">
        <f>buff!U605</f>
        <v>#N/A</v>
      </c>
      <c r="F670">
        <f>buff!V605</f>
        <v>0</v>
      </c>
      <c r="G670">
        <f>buff!W605</f>
        <v>0</v>
      </c>
      <c r="H670">
        <f>buff!X605</f>
        <v>0</v>
      </c>
      <c r="I670" t="str">
        <f>buff!AI605</f>
        <v/>
      </c>
      <c r="J670">
        <f>buff!AJ605</f>
        <v>0</v>
      </c>
      <c r="K670">
        <f>buff!AK605</f>
        <v>0</v>
      </c>
      <c r="L670">
        <f>buff!AL605</f>
        <v>0</v>
      </c>
      <c r="M670">
        <f>buff!AM605</f>
        <v>0</v>
      </c>
      <c r="N670">
        <f>buff!AN605</f>
        <v>0</v>
      </c>
      <c r="O670">
        <f>buff!AO605</f>
        <v>0</v>
      </c>
      <c r="P670">
        <f>buff!AP605</f>
        <v>0</v>
      </c>
      <c r="Q670">
        <f>buff!AQ605</f>
        <v>0</v>
      </c>
      <c r="R670">
        <f>buff!AR605</f>
        <v>999</v>
      </c>
      <c r="S670">
        <f>buff!AS605</f>
        <v>0</v>
      </c>
      <c r="T670">
        <f>buff!AT605</f>
        <v>0</v>
      </c>
      <c r="U670" t="str">
        <f>buff!AZ605</f>
        <v/>
      </c>
    </row>
    <row r="671" spans="1:21" x14ac:dyDescent="0.15">
      <c r="A671">
        <f>buff!Q606</f>
        <v>20534</v>
      </c>
      <c r="B671" t="str">
        <f>buff!R606</f>
        <v>被动祈祷lv14</v>
      </c>
      <c r="C671" t="str">
        <f>buff!S606</f>
        <v>被动祈祷lv14</v>
      </c>
      <c r="D671">
        <f>VLOOKUP(buff!T606,对应表!V:W,2,FALSE)</f>
        <v>2</v>
      </c>
      <c r="E671" t="e">
        <f>buff!U606</f>
        <v>#N/A</v>
      </c>
      <c r="F671">
        <f>buff!V606</f>
        <v>0</v>
      </c>
      <c r="G671">
        <f>buff!W606</f>
        <v>0</v>
      </c>
      <c r="H671">
        <f>buff!X606</f>
        <v>0</v>
      </c>
      <c r="I671" t="str">
        <f>buff!AI606</f>
        <v/>
      </c>
      <c r="J671">
        <f>buff!AJ606</f>
        <v>0</v>
      </c>
      <c r="K671">
        <f>buff!AK606</f>
        <v>0</v>
      </c>
      <c r="L671">
        <f>buff!AL606</f>
        <v>0</v>
      </c>
      <c r="M671">
        <f>buff!AM606</f>
        <v>0</v>
      </c>
      <c r="N671">
        <f>buff!AN606</f>
        <v>0</v>
      </c>
      <c r="O671">
        <f>buff!AO606</f>
        <v>0</v>
      </c>
      <c r="P671">
        <f>buff!AP606</f>
        <v>0</v>
      </c>
      <c r="Q671">
        <f>buff!AQ606</f>
        <v>0</v>
      </c>
      <c r="R671">
        <f>buff!AR606</f>
        <v>999</v>
      </c>
      <c r="S671">
        <f>buff!AS606</f>
        <v>0</v>
      </c>
      <c r="T671">
        <f>buff!AT606</f>
        <v>0</v>
      </c>
      <c r="U671" t="str">
        <f>buff!AZ606</f>
        <v/>
      </c>
    </row>
    <row r="672" spans="1:21" x14ac:dyDescent="0.15">
      <c r="A672">
        <f>buff!Q607</f>
        <v>20535</v>
      </c>
      <c r="B672" t="str">
        <f>buff!R607</f>
        <v>被动祈祷lv15</v>
      </c>
      <c r="C672" t="str">
        <f>buff!S607</f>
        <v>被动祈祷lv15</v>
      </c>
      <c r="D672">
        <f>VLOOKUP(buff!T607,对应表!V:W,2,FALSE)</f>
        <v>2</v>
      </c>
      <c r="E672" t="e">
        <f>buff!U607</f>
        <v>#N/A</v>
      </c>
      <c r="F672">
        <f>buff!V607</f>
        <v>0</v>
      </c>
      <c r="G672">
        <f>buff!W607</f>
        <v>0</v>
      </c>
      <c r="H672">
        <f>buff!X607</f>
        <v>0</v>
      </c>
      <c r="I672" t="str">
        <f>buff!AI607</f>
        <v/>
      </c>
      <c r="J672">
        <f>buff!AJ607</f>
        <v>0</v>
      </c>
      <c r="K672">
        <f>buff!AK607</f>
        <v>0</v>
      </c>
      <c r="L672">
        <f>buff!AL607</f>
        <v>0</v>
      </c>
      <c r="M672">
        <f>buff!AM607</f>
        <v>0</v>
      </c>
      <c r="N672">
        <f>buff!AN607</f>
        <v>0</v>
      </c>
      <c r="O672">
        <f>buff!AO607</f>
        <v>0</v>
      </c>
      <c r="P672">
        <f>buff!AP607</f>
        <v>0</v>
      </c>
      <c r="Q672">
        <f>buff!AQ607</f>
        <v>0</v>
      </c>
      <c r="R672">
        <f>buff!AR607</f>
        <v>999</v>
      </c>
      <c r="S672">
        <f>buff!AS607</f>
        <v>0</v>
      </c>
      <c r="T672">
        <f>buff!AT607</f>
        <v>0</v>
      </c>
      <c r="U672" t="str">
        <f>buff!AZ607</f>
        <v/>
      </c>
    </row>
    <row r="673" spans="1:21" x14ac:dyDescent="0.15">
      <c r="A673">
        <f>buff!Q608</f>
        <v>20536</v>
      </c>
      <c r="B673" t="str">
        <f>buff!R608</f>
        <v>被动祈祷lv16</v>
      </c>
      <c r="C673" t="str">
        <f>buff!S608</f>
        <v>被动祈祷lv16</v>
      </c>
      <c r="D673">
        <f>VLOOKUP(buff!T608,对应表!V:W,2,FALSE)</f>
        <v>2</v>
      </c>
      <c r="E673" t="e">
        <f>buff!U608</f>
        <v>#N/A</v>
      </c>
      <c r="F673">
        <f>buff!V608</f>
        <v>0</v>
      </c>
      <c r="G673">
        <f>buff!W608</f>
        <v>0</v>
      </c>
      <c r="H673">
        <f>buff!X608</f>
        <v>0</v>
      </c>
      <c r="I673" t="str">
        <f>buff!AI608</f>
        <v/>
      </c>
      <c r="J673">
        <f>buff!AJ608</f>
        <v>0</v>
      </c>
      <c r="K673">
        <f>buff!AK608</f>
        <v>0</v>
      </c>
      <c r="L673">
        <f>buff!AL608</f>
        <v>0</v>
      </c>
      <c r="M673">
        <f>buff!AM608</f>
        <v>0</v>
      </c>
      <c r="N673">
        <f>buff!AN608</f>
        <v>0</v>
      </c>
      <c r="O673">
        <f>buff!AO608</f>
        <v>0</v>
      </c>
      <c r="P673">
        <f>buff!AP608</f>
        <v>0</v>
      </c>
      <c r="Q673">
        <f>buff!AQ608</f>
        <v>0</v>
      </c>
      <c r="R673">
        <f>buff!AR608</f>
        <v>999</v>
      </c>
      <c r="S673">
        <f>buff!AS608</f>
        <v>0</v>
      </c>
      <c r="T673">
        <f>buff!AT608</f>
        <v>0</v>
      </c>
      <c r="U673" t="str">
        <f>buff!AZ608</f>
        <v/>
      </c>
    </row>
    <row r="674" spans="1:21" x14ac:dyDescent="0.15">
      <c r="A674">
        <f>buff!Q609</f>
        <v>20537</v>
      </c>
      <c r="B674" t="str">
        <f>buff!R609</f>
        <v>被动祈祷lv17</v>
      </c>
      <c r="C674" t="str">
        <f>buff!S609</f>
        <v>被动祈祷lv17</v>
      </c>
      <c r="D674">
        <f>VLOOKUP(buff!T609,对应表!V:W,2,FALSE)</f>
        <v>2</v>
      </c>
      <c r="E674" t="e">
        <f>buff!U609</f>
        <v>#N/A</v>
      </c>
      <c r="F674">
        <f>buff!V609</f>
        <v>0</v>
      </c>
      <c r="G674">
        <f>buff!W609</f>
        <v>0</v>
      </c>
      <c r="H674">
        <f>buff!X609</f>
        <v>0</v>
      </c>
      <c r="I674" t="str">
        <f>buff!AI609</f>
        <v/>
      </c>
      <c r="J674">
        <f>buff!AJ609</f>
        <v>0</v>
      </c>
      <c r="K674">
        <f>buff!AK609</f>
        <v>0</v>
      </c>
      <c r="L674">
        <f>buff!AL609</f>
        <v>0</v>
      </c>
      <c r="M674">
        <f>buff!AM609</f>
        <v>0</v>
      </c>
      <c r="N674">
        <f>buff!AN609</f>
        <v>0</v>
      </c>
      <c r="O674">
        <f>buff!AO609</f>
        <v>0</v>
      </c>
      <c r="P674">
        <f>buff!AP609</f>
        <v>0</v>
      </c>
      <c r="Q674">
        <f>buff!AQ609</f>
        <v>0</v>
      </c>
      <c r="R674">
        <f>buff!AR609</f>
        <v>999</v>
      </c>
      <c r="S674">
        <f>buff!AS609</f>
        <v>0</v>
      </c>
      <c r="T674">
        <f>buff!AT609</f>
        <v>0</v>
      </c>
      <c r="U674" t="str">
        <f>buff!AZ609</f>
        <v/>
      </c>
    </row>
    <row r="675" spans="1:21" x14ac:dyDescent="0.15">
      <c r="A675">
        <f>buff!Q610</f>
        <v>20538</v>
      </c>
      <c r="B675" t="str">
        <f>buff!R610</f>
        <v>被动祈祷lv18</v>
      </c>
      <c r="C675" t="str">
        <f>buff!S610</f>
        <v>被动祈祷lv18</v>
      </c>
      <c r="D675">
        <f>VLOOKUP(buff!T610,对应表!V:W,2,FALSE)</f>
        <v>2</v>
      </c>
      <c r="E675" t="e">
        <f>buff!U610</f>
        <v>#N/A</v>
      </c>
      <c r="F675">
        <f>buff!V610</f>
        <v>0</v>
      </c>
      <c r="G675">
        <f>buff!W610</f>
        <v>0</v>
      </c>
      <c r="H675">
        <f>buff!X610</f>
        <v>0</v>
      </c>
      <c r="I675" t="str">
        <f>buff!AI610</f>
        <v/>
      </c>
      <c r="J675">
        <f>buff!AJ610</f>
        <v>0</v>
      </c>
      <c r="K675">
        <f>buff!AK610</f>
        <v>0</v>
      </c>
      <c r="L675">
        <f>buff!AL610</f>
        <v>0</v>
      </c>
      <c r="M675">
        <f>buff!AM610</f>
        <v>0</v>
      </c>
      <c r="N675">
        <f>buff!AN610</f>
        <v>0</v>
      </c>
      <c r="O675">
        <f>buff!AO610</f>
        <v>0</v>
      </c>
      <c r="P675">
        <f>buff!AP610</f>
        <v>0</v>
      </c>
      <c r="Q675">
        <f>buff!AQ610</f>
        <v>0</v>
      </c>
      <c r="R675">
        <f>buff!AR610</f>
        <v>999</v>
      </c>
      <c r="S675">
        <f>buff!AS610</f>
        <v>0</v>
      </c>
      <c r="T675">
        <f>buff!AT610</f>
        <v>0</v>
      </c>
      <c r="U675" t="str">
        <f>buff!AZ610</f>
        <v/>
      </c>
    </row>
    <row r="676" spans="1:21" x14ac:dyDescent="0.15">
      <c r="A676">
        <f>buff!Q611</f>
        <v>20539</v>
      </c>
      <c r="B676" t="str">
        <f>buff!R611</f>
        <v>被动祈祷lv19</v>
      </c>
      <c r="C676" t="str">
        <f>buff!S611</f>
        <v>被动祈祷lv19</v>
      </c>
      <c r="D676">
        <f>VLOOKUP(buff!T611,对应表!V:W,2,FALSE)</f>
        <v>2</v>
      </c>
      <c r="E676" t="e">
        <f>buff!U611</f>
        <v>#N/A</v>
      </c>
      <c r="F676">
        <f>buff!V611</f>
        <v>0</v>
      </c>
      <c r="G676">
        <f>buff!W611</f>
        <v>0</v>
      </c>
      <c r="H676">
        <f>buff!X611</f>
        <v>0</v>
      </c>
      <c r="I676" t="str">
        <f>buff!AI611</f>
        <v/>
      </c>
      <c r="J676">
        <f>buff!AJ611</f>
        <v>0</v>
      </c>
      <c r="K676">
        <f>buff!AK611</f>
        <v>0</v>
      </c>
      <c r="L676">
        <f>buff!AL611</f>
        <v>0</v>
      </c>
      <c r="M676">
        <f>buff!AM611</f>
        <v>0</v>
      </c>
      <c r="N676">
        <f>buff!AN611</f>
        <v>0</v>
      </c>
      <c r="O676">
        <f>buff!AO611</f>
        <v>0</v>
      </c>
      <c r="P676">
        <f>buff!AP611</f>
        <v>0</v>
      </c>
      <c r="Q676">
        <f>buff!AQ611</f>
        <v>0</v>
      </c>
      <c r="R676">
        <f>buff!AR611</f>
        <v>999</v>
      </c>
      <c r="S676">
        <f>buff!AS611</f>
        <v>0</v>
      </c>
      <c r="T676">
        <f>buff!AT611</f>
        <v>0</v>
      </c>
      <c r="U676" t="str">
        <f>buff!AZ611</f>
        <v/>
      </c>
    </row>
    <row r="677" spans="1:21" x14ac:dyDescent="0.15">
      <c r="A677">
        <f>buff!Q612</f>
        <v>20540</v>
      </c>
      <c r="B677" t="str">
        <f>buff!R612</f>
        <v>被动祈祷lv20</v>
      </c>
      <c r="C677" t="str">
        <f>buff!S612</f>
        <v>被动祈祷lv20</v>
      </c>
      <c r="D677">
        <f>VLOOKUP(buff!T612,对应表!V:W,2,FALSE)</f>
        <v>2</v>
      </c>
      <c r="E677" t="e">
        <f>buff!U612</f>
        <v>#N/A</v>
      </c>
      <c r="F677">
        <f>buff!V612</f>
        <v>0</v>
      </c>
      <c r="G677">
        <f>buff!W612</f>
        <v>0</v>
      </c>
      <c r="H677">
        <f>buff!X612</f>
        <v>0</v>
      </c>
      <c r="I677" t="str">
        <f>buff!AI612</f>
        <v/>
      </c>
      <c r="J677">
        <f>buff!AJ612</f>
        <v>0</v>
      </c>
      <c r="K677">
        <f>buff!AK612</f>
        <v>0</v>
      </c>
      <c r="L677">
        <f>buff!AL612</f>
        <v>0</v>
      </c>
      <c r="M677">
        <f>buff!AM612</f>
        <v>0</v>
      </c>
      <c r="N677">
        <f>buff!AN612</f>
        <v>0</v>
      </c>
      <c r="O677">
        <f>buff!AO612</f>
        <v>0</v>
      </c>
      <c r="P677">
        <f>buff!AP612</f>
        <v>0</v>
      </c>
      <c r="Q677">
        <f>buff!AQ612</f>
        <v>0</v>
      </c>
      <c r="R677">
        <f>buff!AR612</f>
        <v>999</v>
      </c>
      <c r="S677">
        <f>buff!AS612</f>
        <v>0</v>
      </c>
      <c r="T677">
        <f>buff!AT612</f>
        <v>0</v>
      </c>
      <c r="U677" t="str">
        <f>buff!AZ612</f>
        <v/>
      </c>
    </row>
    <row r="678" spans="1:21" x14ac:dyDescent="0.15">
      <c r="A678">
        <f>buff!Q613</f>
        <v>20541</v>
      </c>
      <c r="B678" t="str">
        <f>buff!R613</f>
        <v>被动免伤lv1</v>
      </c>
      <c r="C678" t="str">
        <f>buff!S613</f>
        <v>被动免伤lv1</v>
      </c>
      <c r="D678">
        <f>VLOOKUP(buff!T613,对应表!V:W,2,FALSE)</f>
        <v>1</v>
      </c>
      <c r="E678">
        <f>buff!U613</f>
        <v>0</v>
      </c>
      <c r="F678">
        <f>buff!V613</f>
        <v>0</v>
      </c>
      <c r="G678">
        <f>buff!W613</f>
        <v>0</v>
      </c>
      <c r="H678">
        <f>buff!X613</f>
        <v>0</v>
      </c>
      <c r="I678" t="str">
        <f>buff!AI613</f>
        <v>TUF:5</v>
      </c>
      <c r="J678">
        <f>buff!AJ613</f>
        <v>0</v>
      </c>
      <c r="K678">
        <f>buff!AK613</f>
        <v>0</v>
      </c>
      <c r="L678">
        <f>buff!AL613</f>
        <v>0</v>
      </c>
      <c r="M678">
        <f>buff!AM613</f>
        <v>0</v>
      </c>
      <c r="N678">
        <f>buff!AN613</f>
        <v>0</v>
      </c>
      <c r="O678">
        <f>buff!AO613</f>
        <v>0</v>
      </c>
      <c r="P678">
        <f>buff!AP613</f>
        <v>0</v>
      </c>
      <c r="Q678">
        <f>buff!AQ613</f>
        <v>0</v>
      </c>
      <c r="R678">
        <f>buff!AR613</f>
        <v>999</v>
      </c>
      <c r="S678">
        <f>buff!AS613</f>
        <v>0</v>
      </c>
      <c r="T678">
        <f>buff!AT613</f>
        <v>0</v>
      </c>
      <c r="U678" t="str">
        <f>buff!AZ613</f>
        <v/>
      </c>
    </row>
    <row r="679" spans="1:21" x14ac:dyDescent="0.15">
      <c r="A679">
        <f>buff!Q614</f>
        <v>20542</v>
      </c>
      <c r="B679" t="str">
        <f>buff!R614</f>
        <v>被动免伤lv2</v>
      </c>
      <c r="C679" t="str">
        <f>buff!S614</f>
        <v>被动免伤lv2</v>
      </c>
      <c r="D679">
        <f>VLOOKUP(buff!T614,对应表!V:W,2,FALSE)</f>
        <v>1</v>
      </c>
      <c r="E679">
        <f>buff!U614</f>
        <v>0</v>
      </c>
      <c r="F679">
        <f>buff!V614</f>
        <v>0</v>
      </c>
      <c r="G679">
        <f>buff!W614</f>
        <v>0</v>
      </c>
      <c r="H679">
        <f>buff!X614</f>
        <v>0</v>
      </c>
      <c r="I679" t="str">
        <f>buff!AI614</f>
        <v>TUF:6</v>
      </c>
      <c r="J679">
        <f>buff!AJ614</f>
        <v>0</v>
      </c>
      <c r="K679">
        <f>buff!AK614</f>
        <v>0</v>
      </c>
      <c r="L679">
        <f>buff!AL614</f>
        <v>0</v>
      </c>
      <c r="M679">
        <f>buff!AM614</f>
        <v>0</v>
      </c>
      <c r="N679">
        <f>buff!AN614</f>
        <v>0</v>
      </c>
      <c r="O679">
        <f>buff!AO614</f>
        <v>0</v>
      </c>
      <c r="P679">
        <f>buff!AP614</f>
        <v>0</v>
      </c>
      <c r="Q679">
        <f>buff!AQ614</f>
        <v>0</v>
      </c>
      <c r="R679">
        <f>buff!AR614</f>
        <v>999</v>
      </c>
      <c r="S679">
        <f>buff!AS614</f>
        <v>0</v>
      </c>
      <c r="T679">
        <f>buff!AT614</f>
        <v>0</v>
      </c>
      <c r="U679" t="str">
        <f>buff!AZ614</f>
        <v/>
      </c>
    </row>
    <row r="680" spans="1:21" x14ac:dyDescent="0.15">
      <c r="A680">
        <f>buff!Q615</f>
        <v>20543</v>
      </c>
      <c r="B680" t="str">
        <f>buff!R615</f>
        <v>被动免伤lv3</v>
      </c>
      <c r="C680" t="str">
        <f>buff!S615</f>
        <v>被动免伤lv3</v>
      </c>
      <c r="D680">
        <f>VLOOKUP(buff!T615,对应表!V:W,2,FALSE)</f>
        <v>1</v>
      </c>
      <c r="E680">
        <f>buff!U615</f>
        <v>0</v>
      </c>
      <c r="F680">
        <f>buff!V615</f>
        <v>0</v>
      </c>
      <c r="G680">
        <f>buff!W615</f>
        <v>0</v>
      </c>
      <c r="H680">
        <f>buff!X615</f>
        <v>0</v>
      </c>
      <c r="I680" t="str">
        <f>buff!AI615</f>
        <v>TUF:7</v>
      </c>
      <c r="J680">
        <f>buff!AJ615</f>
        <v>0</v>
      </c>
      <c r="K680">
        <f>buff!AK615</f>
        <v>0</v>
      </c>
      <c r="L680">
        <f>buff!AL615</f>
        <v>0</v>
      </c>
      <c r="M680">
        <f>buff!AM615</f>
        <v>0</v>
      </c>
      <c r="N680">
        <f>buff!AN615</f>
        <v>0</v>
      </c>
      <c r="O680">
        <f>buff!AO615</f>
        <v>0</v>
      </c>
      <c r="P680">
        <f>buff!AP615</f>
        <v>0</v>
      </c>
      <c r="Q680">
        <f>buff!AQ615</f>
        <v>0</v>
      </c>
      <c r="R680">
        <f>buff!AR615</f>
        <v>999</v>
      </c>
      <c r="S680">
        <f>buff!AS615</f>
        <v>0</v>
      </c>
      <c r="T680">
        <f>buff!AT615</f>
        <v>0</v>
      </c>
      <c r="U680" t="str">
        <f>buff!AZ615</f>
        <v/>
      </c>
    </row>
    <row r="681" spans="1:21" x14ac:dyDescent="0.15">
      <c r="A681">
        <f>buff!Q616</f>
        <v>20544</v>
      </c>
      <c r="B681" t="str">
        <f>buff!R616</f>
        <v>被动免伤lv4</v>
      </c>
      <c r="C681" t="str">
        <f>buff!S616</f>
        <v>被动免伤lv4</v>
      </c>
      <c r="D681">
        <f>VLOOKUP(buff!T616,对应表!V:W,2,FALSE)</f>
        <v>1</v>
      </c>
      <c r="E681">
        <f>buff!U616</f>
        <v>0</v>
      </c>
      <c r="F681">
        <f>buff!V616</f>
        <v>0</v>
      </c>
      <c r="G681">
        <f>buff!W616</f>
        <v>0</v>
      </c>
      <c r="H681">
        <f>buff!X616</f>
        <v>0</v>
      </c>
      <c r="I681" t="str">
        <f>buff!AI616</f>
        <v>TUF:8</v>
      </c>
      <c r="J681">
        <f>buff!AJ616</f>
        <v>0</v>
      </c>
      <c r="K681">
        <f>buff!AK616</f>
        <v>0</v>
      </c>
      <c r="L681">
        <f>buff!AL616</f>
        <v>0</v>
      </c>
      <c r="M681">
        <f>buff!AM616</f>
        <v>0</v>
      </c>
      <c r="N681">
        <f>buff!AN616</f>
        <v>0</v>
      </c>
      <c r="O681">
        <f>buff!AO616</f>
        <v>0</v>
      </c>
      <c r="P681">
        <f>buff!AP616</f>
        <v>0</v>
      </c>
      <c r="Q681">
        <f>buff!AQ616</f>
        <v>0</v>
      </c>
      <c r="R681">
        <f>buff!AR616</f>
        <v>999</v>
      </c>
      <c r="S681">
        <f>buff!AS616</f>
        <v>0</v>
      </c>
      <c r="T681">
        <f>buff!AT616</f>
        <v>0</v>
      </c>
      <c r="U681" t="str">
        <f>buff!AZ616</f>
        <v/>
      </c>
    </row>
    <row r="682" spans="1:21" x14ac:dyDescent="0.15">
      <c r="A682">
        <f>buff!Q617</f>
        <v>20545</v>
      </c>
      <c r="B682" t="str">
        <f>buff!R617</f>
        <v>被动免伤lv5</v>
      </c>
      <c r="C682" t="str">
        <f>buff!S617</f>
        <v>被动免伤lv5</v>
      </c>
      <c r="D682">
        <f>VLOOKUP(buff!T617,对应表!V:W,2,FALSE)</f>
        <v>1</v>
      </c>
      <c r="E682">
        <f>buff!U617</f>
        <v>0</v>
      </c>
      <c r="F682">
        <f>buff!V617</f>
        <v>0</v>
      </c>
      <c r="G682">
        <f>buff!W617</f>
        <v>0</v>
      </c>
      <c r="H682">
        <f>buff!X617</f>
        <v>0</v>
      </c>
      <c r="I682" t="str">
        <f>buff!AI617</f>
        <v>TUF:9</v>
      </c>
      <c r="J682">
        <f>buff!AJ617</f>
        <v>0</v>
      </c>
      <c r="K682">
        <f>buff!AK617</f>
        <v>0</v>
      </c>
      <c r="L682">
        <f>buff!AL617</f>
        <v>0</v>
      </c>
      <c r="M682">
        <f>buff!AM617</f>
        <v>0</v>
      </c>
      <c r="N682">
        <f>buff!AN617</f>
        <v>0</v>
      </c>
      <c r="O682">
        <f>buff!AO617</f>
        <v>0</v>
      </c>
      <c r="P682">
        <f>buff!AP617</f>
        <v>0</v>
      </c>
      <c r="Q682">
        <f>buff!AQ617</f>
        <v>0</v>
      </c>
      <c r="R682">
        <f>buff!AR617</f>
        <v>999</v>
      </c>
      <c r="S682">
        <f>buff!AS617</f>
        <v>0</v>
      </c>
      <c r="T682">
        <f>buff!AT617</f>
        <v>0</v>
      </c>
      <c r="U682" t="str">
        <f>buff!AZ617</f>
        <v/>
      </c>
    </row>
    <row r="683" spans="1:21" x14ac:dyDescent="0.15">
      <c r="A683">
        <f>buff!Q618</f>
        <v>20546</v>
      </c>
      <c r="B683" t="str">
        <f>buff!R618</f>
        <v>被动免伤lv6</v>
      </c>
      <c r="C683" t="str">
        <f>buff!S618</f>
        <v>被动免伤lv6</v>
      </c>
      <c r="D683">
        <f>VLOOKUP(buff!T618,对应表!V:W,2,FALSE)</f>
        <v>1</v>
      </c>
      <c r="E683">
        <f>buff!U618</f>
        <v>0</v>
      </c>
      <c r="F683">
        <f>buff!V618</f>
        <v>0</v>
      </c>
      <c r="G683">
        <f>buff!W618</f>
        <v>0</v>
      </c>
      <c r="H683">
        <f>buff!X618</f>
        <v>0</v>
      </c>
      <c r="I683" t="str">
        <f>buff!AI618</f>
        <v>TUF:10</v>
      </c>
      <c r="J683">
        <f>buff!AJ618</f>
        <v>0</v>
      </c>
      <c r="K683">
        <f>buff!AK618</f>
        <v>0</v>
      </c>
      <c r="L683">
        <f>buff!AL618</f>
        <v>0</v>
      </c>
      <c r="M683">
        <f>buff!AM618</f>
        <v>0</v>
      </c>
      <c r="N683">
        <f>buff!AN618</f>
        <v>0</v>
      </c>
      <c r="O683">
        <f>buff!AO618</f>
        <v>0</v>
      </c>
      <c r="P683">
        <f>buff!AP618</f>
        <v>0</v>
      </c>
      <c r="Q683">
        <f>buff!AQ618</f>
        <v>0</v>
      </c>
      <c r="R683">
        <f>buff!AR618</f>
        <v>999</v>
      </c>
      <c r="S683">
        <f>buff!AS618</f>
        <v>0</v>
      </c>
      <c r="T683">
        <f>buff!AT618</f>
        <v>0</v>
      </c>
      <c r="U683" t="str">
        <f>buff!AZ618</f>
        <v/>
      </c>
    </row>
    <row r="684" spans="1:21" x14ac:dyDescent="0.15">
      <c r="A684">
        <f>buff!Q619</f>
        <v>20547</v>
      </c>
      <c r="B684" t="str">
        <f>buff!R619</f>
        <v>被动免伤lv7</v>
      </c>
      <c r="C684" t="str">
        <f>buff!S619</f>
        <v>被动免伤lv7</v>
      </c>
      <c r="D684">
        <f>VLOOKUP(buff!T619,对应表!V:W,2,FALSE)</f>
        <v>1</v>
      </c>
      <c r="E684">
        <f>buff!U619</f>
        <v>0</v>
      </c>
      <c r="F684">
        <f>buff!V619</f>
        <v>0</v>
      </c>
      <c r="G684">
        <f>buff!W619</f>
        <v>0</v>
      </c>
      <c r="H684">
        <f>buff!X619</f>
        <v>0</v>
      </c>
      <c r="I684" t="str">
        <f>buff!AI619</f>
        <v>TUF:11</v>
      </c>
      <c r="J684">
        <f>buff!AJ619</f>
        <v>0</v>
      </c>
      <c r="K684">
        <f>buff!AK619</f>
        <v>0</v>
      </c>
      <c r="L684">
        <f>buff!AL619</f>
        <v>0</v>
      </c>
      <c r="M684">
        <f>buff!AM619</f>
        <v>0</v>
      </c>
      <c r="N684">
        <f>buff!AN619</f>
        <v>0</v>
      </c>
      <c r="O684">
        <f>buff!AO619</f>
        <v>0</v>
      </c>
      <c r="P684">
        <f>buff!AP619</f>
        <v>0</v>
      </c>
      <c r="Q684">
        <f>buff!AQ619</f>
        <v>0</v>
      </c>
      <c r="R684">
        <f>buff!AR619</f>
        <v>999</v>
      </c>
      <c r="S684">
        <f>buff!AS619</f>
        <v>0</v>
      </c>
      <c r="T684">
        <f>buff!AT619</f>
        <v>0</v>
      </c>
      <c r="U684" t="str">
        <f>buff!AZ619</f>
        <v/>
      </c>
    </row>
    <row r="685" spans="1:21" x14ac:dyDescent="0.15">
      <c r="A685">
        <f>buff!Q620</f>
        <v>20548</v>
      </c>
      <c r="B685" t="str">
        <f>buff!R620</f>
        <v>被动免伤lv8</v>
      </c>
      <c r="C685" t="str">
        <f>buff!S620</f>
        <v>被动免伤lv8</v>
      </c>
      <c r="D685">
        <f>VLOOKUP(buff!T620,对应表!V:W,2,FALSE)</f>
        <v>1</v>
      </c>
      <c r="E685">
        <f>buff!U620</f>
        <v>0</v>
      </c>
      <c r="F685">
        <f>buff!V620</f>
        <v>0</v>
      </c>
      <c r="G685">
        <f>buff!W620</f>
        <v>0</v>
      </c>
      <c r="H685">
        <f>buff!X620</f>
        <v>0</v>
      </c>
      <c r="I685" t="str">
        <f>buff!AI620</f>
        <v>TUF:12</v>
      </c>
      <c r="J685">
        <f>buff!AJ620</f>
        <v>0</v>
      </c>
      <c r="K685">
        <f>buff!AK620</f>
        <v>0</v>
      </c>
      <c r="L685">
        <f>buff!AL620</f>
        <v>0</v>
      </c>
      <c r="M685">
        <f>buff!AM620</f>
        <v>0</v>
      </c>
      <c r="N685">
        <f>buff!AN620</f>
        <v>0</v>
      </c>
      <c r="O685">
        <f>buff!AO620</f>
        <v>0</v>
      </c>
      <c r="P685">
        <f>buff!AP620</f>
        <v>0</v>
      </c>
      <c r="Q685">
        <f>buff!AQ620</f>
        <v>0</v>
      </c>
      <c r="R685">
        <f>buff!AR620</f>
        <v>999</v>
      </c>
      <c r="S685">
        <f>buff!AS620</f>
        <v>0</v>
      </c>
      <c r="T685">
        <f>buff!AT620</f>
        <v>0</v>
      </c>
      <c r="U685" t="str">
        <f>buff!AZ620</f>
        <v/>
      </c>
    </row>
    <row r="686" spans="1:21" x14ac:dyDescent="0.15">
      <c r="A686">
        <f>buff!Q621</f>
        <v>20549</v>
      </c>
      <c r="B686" t="str">
        <f>buff!R621</f>
        <v>被动免伤lv9</v>
      </c>
      <c r="C686" t="str">
        <f>buff!S621</f>
        <v>被动免伤lv9</v>
      </c>
      <c r="D686">
        <f>VLOOKUP(buff!T621,对应表!V:W,2,FALSE)</f>
        <v>1</v>
      </c>
      <c r="E686">
        <f>buff!U621</f>
        <v>0</v>
      </c>
      <c r="F686">
        <f>buff!V621</f>
        <v>0</v>
      </c>
      <c r="G686">
        <f>buff!W621</f>
        <v>0</v>
      </c>
      <c r="H686">
        <f>buff!X621</f>
        <v>0</v>
      </c>
      <c r="I686" t="str">
        <f>buff!AI621</f>
        <v>TUF:13</v>
      </c>
      <c r="J686">
        <f>buff!AJ621</f>
        <v>0</v>
      </c>
      <c r="K686">
        <f>buff!AK621</f>
        <v>0</v>
      </c>
      <c r="L686">
        <f>buff!AL621</f>
        <v>0</v>
      </c>
      <c r="M686">
        <f>buff!AM621</f>
        <v>0</v>
      </c>
      <c r="N686">
        <f>buff!AN621</f>
        <v>0</v>
      </c>
      <c r="O686">
        <f>buff!AO621</f>
        <v>0</v>
      </c>
      <c r="P686">
        <f>buff!AP621</f>
        <v>0</v>
      </c>
      <c r="Q686">
        <f>buff!AQ621</f>
        <v>0</v>
      </c>
      <c r="R686">
        <f>buff!AR621</f>
        <v>999</v>
      </c>
      <c r="S686">
        <f>buff!AS621</f>
        <v>0</v>
      </c>
      <c r="T686">
        <f>buff!AT621</f>
        <v>0</v>
      </c>
      <c r="U686" t="str">
        <f>buff!AZ621</f>
        <v/>
      </c>
    </row>
    <row r="687" spans="1:21" x14ac:dyDescent="0.15">
      <c r="A687">
        <f>buff!Q622</f>
        <v>20550</v>
      </c>
      <c r="B687" t="str">
        <f>buff!R622</f>
        <v>被动免伤lv10</v>
      </c>
      <c r="C687" t="str">
        <f>buff!S622</f>
        <v>被动免伤lv10</v>
      </c>
      <c r="D687">
        <f>VLOOKUP(buff!T622,对应表!V:W,2,FALSE)</f>
        <v>1</v>
      </c>
      <c r="E687">
        <f>buff!U622</f>
        <v>0</v>
      </c>
      <c r="F687">
        <f>buff!V622</f>
        <v>0</v>
      </c>
      <c r="G687">
        <f>buff!W622</f>
        <v>0</v>
      </c>
      <c r="H687">
        <f>buff!X622</f>
        <v>0</v>
      </c>
      <c r="I687" t="str">
        <f>buff!AI622</f>
        <v>TUF:14</v>
      </c>
      <c r="J687">
        <f>buff!AJ622</f>
        <v>0</v>
      </c>
      <c r="K687">
        <f>buff!AK622</f>
        <v>0</v>
      </c>
      <c r="L687">
        <f>buff!AL622</f>
        <v>0</v>
      </c>
      <c r="M687">
        <f>buff!AM622</f>
        <v>0</v>
      </c>
      <c r="N687">
        <f>buff!AN622</f>
        <v>0</v>
      </c>
      <c r="O687">
        <f>buff!AO622</f>
        <v>0</v>
      </c>
      <c r="P687">
        <f>buff!AP622</f>
        <v>0</v>
      </c>
      <c r="Q687">
        <f>buff!AQ622</f>
        <v>0</v>
      </c>
      <c r="R687">
        <f>buff!AR622</f>
        <v>999</v>
      </c>
      <c r="S687">
        <f>buff!AS622</f>
        <v>0</v>
      </c>
      <c r="T687">
        <f>buff!AT622</f>
        <v>0</v>
      </c>
      <c r="U687" t="str">
        <f>buff!AZ622</f>
        <v/>
      </c>
    </row>
    <row r="688" spans="1:21" x14ac:dyDescent="0.15">
      <c r="A688">
        <f>buff!Q623</f>
        <v>20551</v>
      </c>
      <c r="B688" t="str">
        <f>buff!R623</f>
        <v>被动免伤lv11</v>
      </c>
      <c r="C688" t="str">
        <f>buff!S623</f>
        <v>被动免伤lv11</v>
      </c>
      <c r="D688">
        <f>VLOOKUP(buff!T623,对应表!V:W,2,FALSE)</f>
        <v>1</v>
      </c>
      <c r="E688">
        <f>buff!U623</f>
        <v>0</v>
      </c>
      <c r="F688">
        <f>buff!V623</f>
        <v>0</v>
      </c>
      <c r="G688">
        <f>buff!W623</f>
        <v>0</v>
      </c>
      <c r="H688">
        <f>buff!X623</f>
        <v>0</v>
      </c>
      <c r="I688" t="str">
        <f>buff!AI623</f>
        <v>TUF:15</v>
      </c>
      <c r="J688">
        <f>buff!AJ623</f>
        <v>0</v>
      </c>
      <c r="K688">
        <f>buff!AK623</f>
        <v>0</v>
      </c>
      <c r="L688">
        <f>buff!AL623</f>
        <v>0</v>
      </c>
      <c r="M688">
        <f>buff!AM623</f>
        <v>0</v>
      </c>
      <c r="N688">
        <f>buff!AN623</f>
        <v>0</v>
      </c>
      <c r="O688">
        <f>buff!AO623</f>
        <v>0</v>
      </c>
      <c r="P688">
        <f>buff!AP623</f>
        <v>0</v>
      </c>
      <c r="Q688">
        <f>buff!AQ623</f>
        <v>0</v>
      </c>
      <c r="R688">
        <f>buff!AR623</f>
        <v>999</v>
      </c>
      <c r="S688">
        <f>buff!AS623</f>
        <v>0</v>
      </c>
      <c r="T688">
        <f>buff!AT623</f>
        <v>0</v>
      </c>
      <c r="U688" t="str">
        <f>buff!AZ623</f>
        <v/>
      </c>
    </row>
    <row r="689" spans="1:21" x14ac:dyDescent="0.15">
      <c r="A689">
        <f>buff!Q624</f>
        <v>20552</v>
      </c>
      <c r="B689" t="str">
        <f>buff!R624</f>
        <v>被动免伤lv12</v>
      </c>
      <c r="C689" t="str">
        <f>buff!S624</f>
        <v>被动免伤lv12</v>
      </c>
      <c r="D689">
        <f>VLOOKUP(buff!T624,对应表!V:W,2,FALSE)</f>
        <v>1</v>
      </c>
      <c r="E689">
        <f>buff!U624</f>
        <v>0</v>
      </c>
      <c r="F689">
        <f>buff!V624</f>
        <v>0</v>
      </c>
      <c r="G689">
        <f>buff!W624</f>
        <v>0</v>
      </c>
      <c r="H689">
        <f>buff!X624</f>
        <v>0</v>
      </c>
      <c r="I689" t="str">
        <f>buff!AI624</f>
        <v>TUF:16</v>
      </c>
      <c r="J689">
        <f>buff!AJ624</f>
        <v>0</v>
      </c>
      <c r="K689">
        <f>buff!AK624</f>
        <v>0</v>
      </c>
      <c r="L689">
        <f>buff!AL624</f>
        <v>0</v>
      </c>
      <c r="M689">
        <f>buff!AM624</f>
        <v>0</v>
      </c>
      <c r="N689">
        <f>buff!AN624</f>
        <v>0</v>
      </c>
      <c r="O689">
        <f>buff!AO624</f>
        <v>0</v>
      </c>
      <c r="P689">
        <f>buff!AP624</f>
        <v>0</v>
      </c>
      <c r="Q689">
        <f>buff!AQ624</f>
        <v>0</v>
      </c>
      <c r="R689">
        <f>buff!AR624</f>
        <v>999</v>
      </c>
      <c r="S689">
        <f>buff!AS624</f>
        <v>0</v>
      </c>
      <c r="T689">
        <f>buff!AT624</f>
        <v>0</v>
      </c>
      <c r="U689" t="str">
        <f>buff!AZ624</f>
        <v/>
      </c>
    </row>
    <row r="690" spans="1:21" x14ac:dyDescent="0.15">
      <c r="A690">
        <f>buff!Q625</f>
        <v>20553</v>
      </c>
      <c r="B690" t="str">
        <f>buff!R625</f>
        <v>被动免伤lv13</v>
      </c>
      <c r="C690" t="str">
        <f>buff!S625</f>
        <v>被动免伤lv13</v>
      </c>
      <c r="D690">
        <f>VLOOKUP(buff!T625,对应表!V:W,2,FALSE)</f>
        <v>1</v>
      </c>
      <c r="E690">
        <f>buff!U625</f>
        <v>0</v>
      </c>
      <c r="F690">
        <f>buff!V625</f>
        <v>0</v>
      </c>
      <c r="G690">
        <f>buff!W625</f>
        <v>0</v>
      </c>
      <c r="H690">
        <f>buff!X625</f>
        <v>0</v>
      </c>
      <c r="I690" t="str">
        <f>buff!AI625</f>
        <v>TUF:17</v>
      </c>
      <c r="J690">
        <f>buff!AJ625</f>
        <v>0</v>
      </c>
      <c r="K690">
        <f>buff!AK625</f>
        <v>0</v>
      </c>
      <c r="L690">
        <f>buff!AL625</f>
        <v>0</v>
      </c>
      <c r="M690">
        <f>buff!AM625</f>
        <v>0</v>
      </c>
      <c r="N690">
        <f>buff!AN625</f>
        <v>0</v>
      </c>
      <c r="O690">
        <f>buff!AO625</f>
        <v>0</v>
      </c>
      <c r="P690">
        <f>buff!AP625</f>
        <v>0</v>
      </c>
      <c r="Q690">
        <f>buff!AQ625</f>
        <v>0</v>
      </c>
      <c r="R690">
        <f>buff!AR625</f>
        <v>999</v>
      </c>
      <c r="S690">
        <f>buff!AS625</f>
        <v>0</v>
      </c>
      <c r="T690">
        <f>buff!AT625</f>
        <v>0</v>
      </c>
      <c r="U690" t="str">
        <f>buff!AZ625</f>
        <v/>
      </c>
    </row>
    <row r="691" spans="1:21" x14ac:dyDescent="0.15">
      <c r="A691">
        <f>buff!Q626</f>
        <v>20554</v>
      </c>
      <c r="B691" t="str">
        <f>buff!R626</f>
        <v>被动免伤lv14</v>
      </c>
      <c r="C691" t="str">
        <f>buff!S626</f>
        <v>被动免伤lv14</v>
      </c>
      <c r="D691">
        <f>VLOOKUP(buff!T626,对应表!V:W,2,FALSE)</f>
        <v>1</v>
      </c>
      <c r="E691">
        <f>buff!U626</f>
        <v>0</v>
      </c>
      <c r="F691">
        <f>buff!V626</f>
        <v>0</v>
      </c>
      <c r="G691">
        <f>buff!W626</f>
        <v>0</v>
      </c>
      <c r="H691">
        <f>buff!X626</f>
        <v>0</v>
      </c>
      <c r="I691" t="str">
        <f>buff!AI626</f>
        <v>TUF:18</v>
      </c>
      <c r="J691">
        <f>buff!AJ626</f>
        <v>0</v>
      </c>
      <c r="K691">
        <f>buff!AK626</f>
        <v>0</v>
      </c>
      <c r="L691">
        <f>buff!AL626</f>
        <v>0</v>
      </c>
      <c r="M691">
        <f>buff!AM626</f>
        <v>0</v>
      </c>
      <c r="N691">
        <f>buff!AN626</f>
        <v>0</v>
      </c>
      <c r="O691">
        <f>buff!AO626</f>
        <v>0</v>
      </c>
      <c r="P691">
        <f>buff!AP626</f>
        <v>0</v>
      </c>
      <c r="Q691">
        <f>buff!AQ626</f>
        <v>0</v>
      </c>
      <c r="R691">
        <f>buff!AR626</f>
        <v>999</v>
      </c>
      <c r="S691">
        <f>buff!AS626</f>
        <v>0</v>
      </c>
      <c r="T691">
        <f>buff!AT626</f>
        <v>0</v>
      </c>
      <c r="U691" t="str">
        <f>buff!AZ626</f>
        <v/>
      </c>
    </row>
    <row r="692" spans="1:21" x14ac:dyDescent="0.15">
      <c r="A692">
        <f>buff!Q627</f>
        <v>20555</v>
      </c>
      <c r="B692" t="str">
        <f>buff!R627</f>
        <v>被动免伤lv15</v>
      </c>
      <c r="C692" t="str">
        <f>buff!S627</f>
        <v>被动免伤lv15</v>
      </c>
      <c r="D692">
        <f>VLOOKUP(buff!T627,对应表!V:W,2,FALSE)</f>
        <v>1</v>
      </c>
      <c r="E692">
        <f>buff!U627</f>
        <v>0</v>
      </c>
      <c r="F692">
        <f>buff!V627</f>
        <v>0</v>
      </c>
      <c r="G692">
        <f>buff!W627</f>
        <v>0</v>
      </c>
      <c r="H692">
        <f>buff!X627</f>
        <v>0</v>
      </c>
      <c r="I692" t="str">
        <f>buff!AI627</f>
        <v>TUF:19</v>
      </c>
      <c r="J692">
        <f>buff!AJ627</f>
        <v>0</v>
      </c>
      <c r="K692">
        <f>buff!AK627</f>
        <v>0</v>
      </c>
      <c r="L692">
        <f>buff!AL627</f>
        <v>0</v>
      </c>
      <c r="M692">
        <f>buff!AM627</f>
        <v>0</v>
      </c>
      <c r="N692">
        <f>buff!AN627</f>
        <v>0</v>
      </c>
      <c r="O692">
        <f>buff!AO627</f>
        <v>0</v>
      </c>
      <c r="P692">
        <f>buff!AP627</f>
        <v>0</v>
      </c>
      <c r="Q692">
        <f>buff!AQ627</f>
        <v>0</v>
      </c>
      <c r="R692">
        <f>buff!AR627</f>
        <v>999</v>
      </c>
      <c r="S692">
        <f>buff!AS627</f>
        <v>0</v>
      </c>
      <c r="T692">
        <f>buff!AT627</f>
        <v>0</v>
      </c>
      <c r="U692" t="str">
        <f>buff!AZ627</f>
        <v/>
      </c>
    </row>
    <row r="693" spans="1:21" x14ac:dyDescent="0.15">
      <c r="A693">
        <f>buff!Q628</f>
        <v>20556</v>
      </c>
      <c r="B693" t="str">
        <f>buff!R628</f>
        <v>被动免伤lv16</v>
      </c>
      <c r="C693" t="str">
        <f>buff!S628</f>
        <v>被动免伤lv16</v>
      </c>
      <c r="D693">
        <f>VLOOKUP(buff!T628,对应表!V:W,2,FALSE)</f>
        <v>1</v>
      </c>
      <c r="E693">
        <f>buff!U628</f>
        <v>0</v>
      </c>
      <c r="F693">
        <f>buff!V628</f>
        <v>0</v>
      </c>
      <c r="G693">
        <f>buff!W628</f>
        <v>0</v>
      </c>
      <c r="H693">
        <f>buff!X628</f>
        <v>0</v>
      </c>
      <c r="I693" t="str">
        <f>buff!AI628</f>
        <v>TUF:20</v>
      </c>
      <c r="J693">
        <f>buff!AJ628</f>
        <v>0</v>
      </c>
      <c r="K693">
        <f>buff!AK628</f>
        <v>0</v>
      </c>
      <c r="L693">
        <f>buff!AL628</f>
        <v>0</v>
      </c>
      <c r="M693">
        <f>buff!AM628</f>
        <v>0</v>
      </c>
      <c r="N693">
        <f>buff!AN628</f>
        <v>0</v>
      </c>
      <c r="O693">
        <f>buff!AO628</f>
        <v>0</v>
      </c>
      <c r="P693">
        <f>buff!AP628</f>
        <v>0</v>
      </c>
      <c r="Q693">
        <f>buff!AQ628</f>
        <v>0</v>
      </c>
      <c r="R693">
        <f>buff!AR628</f>
        <v>999</v>
      </c>
      <c r="S693">
        <f>buff!AS628</f>
        <v>0</v>
      </c>
      <c r="T693">
        <f>buff!AT628</f>
        <v>0</v>
      </c>
      <c r="U693" t="str">
        <f>buff!AZ628</f>
        <v/>
      </c>
    </row>
    <row r="694" spans="1:21" x14ac:dyDescent="0.15">
      <c r="A694">
        <f>buff!Q629</f>
        <v>20557</v>
      </c>
      <c r="B694" t="str">
        <f>buff!R629</f>
        <v>被动免伤lv17</v>
      </c>
      <c r="C694" t="str">
        <f>buff!S629</f>
        <v>被动免伤lv17</v>
      </c>
      <c r="D694">
        <f>VLOOKUP(buff!T629,对应表!V:W,2,FALSE)</f>
        <v>1</v>
      </c>
      <c r="E694">
        <f>buff!U629</f>
        <v>0</v>
      </c>
      <c r="F694">
        <f>buff!V629</f>
        <v>0</v>
      </c>
      <c r="G694">
        <f>buff!W629</f>
        <v>0</v>
      </c>
      <c r="H694">
        <f>buff!X629</f>
        <v>0</v>
      </c>
      <c r="I694" t="str">
        <f>buff!AI629</f>
        <v>TUF:21</v>
      </c>
      <c r="J694">
        <f>buff!AJ629</f>
        <v>0</v>
      </c>
      <c r="K694">
        <f>buff!AK629</f>
        <v>0</v>
      </c>
      <c r="L694">
        <f>buff!AL629</f>
        <v>0</v>
      </c>
      <c r="M694">
        <f>buff!AM629</f>
        <v>0</v>
      </c>
      <c r="N694">
        <f>buff!AN629</f>
        <v>0</v>
      </c>
      <c r="O694">
        <f>buff!AO629</f>
        <v>0</v>
      </c>
      <c r="P694">
        <f>buff!AP629</f>
        <v>0</v>
      </c>
      <c r="Q694">
        <f>buff!AQ629</f>
        <v>0</v>
      </c>
      <c r="R694">
        <f>buff!AR629</f>
        <v>999</v>
      </c>
      <c r="S694">
        <f>buff!AS629</f>
        <v>0</v>
      </c>
      <c r="T694">
        <f>buff!AT629</f>
        <v>0</v>
      </c>
      <c r="U694" t="str">
        <f>buff!AZ629</f>
        <v/>
      </c>
    </row>
    <row r="695" spans="1:21" x14ac:dyDescent="0.15">
      <c r="A695">
        <f>buff!Q630</f>
        <v>20558</v>
      </c>
      <c r="B695" t="str">
        <f>buff!R630</f>
        <v>被动免伤lv18</v>
      </c>
      <c r="C695" t="str">
        <f>buff!S630</f>
        <v>被动免伤lv18</v>
      </c>
      <c r="D695">
        <f>VLOOKUP(buff!T630,对应表!V:W,2,FALSE)</f>
        <v>1</v>
      </c>
      <c r="E695">
        <f>buff!U630</f>
        <v>0</v>
      </c>
      <c r="F695">
        <f>buff!V630</f>
        <v>0</v>
      </c>
      <c r="G695">
        <f>buff!W630</f>
        <v>0</v>
      </c>
      <c r="H695">
        <f>buff!X630</f>
        <v>0</v>
      </c>
      <c r="I695" t="str">
        <f>buff!AI630</f>
        <v>TUF:22</v>
      </c>
      <c r="J695">
        <f>buff!AJ630</f>
        <v>0</v>
      </c>
      <c r="K695">
        <f>buff!AK630</f>
        <v>0</v>
      </c>
      <c r="L695">
        <f>buff!AL630</f>
        <v>0</v>
      </c>
      <c r="M695">
        <f>buff!AM630</f>
        <v>0</v>
      </c>
      <c r="N695">
        <f>buff!AN630</f>
        <v>0</v>
      </c>
      <c r="O695">
        <f>buff!AO630</f>
        <v>0</v>
      </c>
      <c r="P695">
        <f>buff!AP630</f>
        <v>0</v>
      </c>
      <c r="Q695">
        <f>buff!AQ630</f>
        <v>0</v>
      </c>
      <c r="R695">
        <f>buff!AR630</f>
        <v>999</v>
      </c>
      <c r="S695">
        <f>buff!AS630</f>
        <v>0</v>
      </c>
      <c r="T695">
        <f>buff!AT630</f>
        <v>0</v>
      </c>
      <c r="U695" t="str">
        <f>buff!AZ630</f>
        <v/>
      </c>
    </row>
    <row r="696" spans="1:21" x14ac:dyDescent="0.15">
      <c r="A696">
        <f>buff!Q631</f>
        <v>20559</v>
      </c>
      <c r="B696" t="str">
        <f>buff!R631</f>
        <v>被动免伤lv19</v>
      </c>
      <c r="C696" t="str">
        <f>buff!S631</f>
        <v>被动免伤lv19</v>
      </c>
      <c r="D696">
        <f>VLOOKUP(buff!T631,对应表!V:W,2,FALSE)</f>
        <v>1</v>
      </c>
      <c r="E696">
        <f>buff!U631</f>
        <v>0</v>
      </c>
      <c r="F696">
        <f>buff!V631</f>
        <v>0</v>
      </c>
      <c r="G696">
        <f>buff!W631</f>
        <v>0</v>
      </c>
      <c r="H696">
        <f>buff!X631</f>
        <v>0</v>
      </c>
      <c r="I696" t="str">
        <f>buff!AI631</f>
        <v>TUF:23</v>
      </c>
      <c r="J696">
        <f>buff!AJ631</f>
        <v>0</v>
      </c>
      <c r="K696">
        <f>buff!AK631</f>
        <v>0</v>
      </c>
      <c r="L696">
        <f>buff!AL631</f>
        <v>0</v>
      </c>
      <c r="M696">
        <f>buff!AM631</f>
        <v>0</v>
      </c>
      <c r="N696">
        <f>buff!AN631</f>
        <v>0</v>
      </c>
      <c r="O696">
        <f>buff!AO631</f>
        <v>0</v>
      </c>
      <c r="P696">
        <f>buff!AP631</f>
        <v>0</v>
      </c>
      <c r="Q696">
        <f>buff!AQ631</f>
        <v>0</v>
      </c>
      <c r="R696">
        <f>buff!AR631</f>
        <v>999</v>
      </c>
      <c r="S696">
        <f>buff!AS631</f>
        <v>0</v>
      </c>
      <c r="T696">
        <f>buff!AT631</f>
        <v>0</v>
      </c>
      <c r="U696" t="str">
        <f>buff!AZ631</f>
        <v/>
      </c>
    </row>
    <row r="697" spans="1:21" x14ac:dyDescent="0.15">
      <c r="A697">
        <f>buff!Q632</f>
        <v>20560</v>
      </c>
      <c r="B697" t="str">
        <f>buff!R632</f>
        <v>被动免伤lv20</v>
      </c>
      <c r="C697" t="str">
        <f>buff!S632</f>
        <v>被动免伤lv20</v>
      </c>
      <c r="D697">
        <f>VLOOKUP(buff!T632,对应表!V:W,2,FALSE)</f>
        <v>1</v>
      </c>
      <c r="E697">
        <f>buff!U632</f>
        <v>0</v>
      </c>
      <c r="F697">
        <f>buff!V632</f>
        <v>0</v>
      </c>
      <c r="G697">
        <f>buff!W632</f>
        <v>0</v>
      </c>
      <c r="H697">
        <f>buff!X632</f>
        <v>0</v>
      </c>
      <c r="I697" t="str">
        <f>buff!AI632</f>
        <v>TUF:24</v>
      </c>
      <c r="J697">
        <f>buff!AJ632</f>
        <v>0</v>
      </c>
      <c r="K697">
        <f>buff!AK632</f>
        <v>0</v>
      </c>
      <c r="L697">
        <f>buff!AL632</f>
        <v>0</v>
      </c>
      <c r="M697">
        <f>buff!AM632</f>
        <v>0</v>
      </c>
      <c r="N697">
        <f>buff!AN632</f>
        <v>0</v>
      </c>
      <c r="O697">
        <f>buff!AO632</f>
        <v>0</v>
      </c>
      <c r="P697">
        <f>buff!AP632</f>
        <v>0</v>
      </c>
      <c r="Q697">
        <f>buff!AQ632</f>
        <v>0</v>
      </c>
      <c r="R697">
        <f>buff!AR632</f>
        <v>999</v>
      </c>
      <c r="S697">
        <f>buff!AS632</f>
        <v>0</v>
      </c>
      <c r="T697">
        <f>buff!AT632</f>
        <v>0</v>
      </c>
      <c r="U697" t="str">
        <f>buff!AZ632</f>
        <v/>
      </c>
    </row>
    <row r="698" spans="1:21" x14ac:dyDescent="0.15">
      <c r="A698">
        <f>buff!Q633</f>
        <v>20561</v>
      </c>
      <c r="B698" t="str">
        <f>buff!R633</f>
        <v>被动必胜lv1</v>
      </c>
      <c r="C698" t="str">
        <f>buff!S633</f>
        <v>被动必胜lv1</v>
      </c>
      <c r="D698">
        <f>VLOOKUP(buff!T633,对应表!V:W,2,FALSE)</f>
        <v>1</v>
      </c>
      <c r="E698">
        <f>buff!U633</f>
        <v>0</v>
      </c>
      <c r="F698">
        <f>buff!V633</f>
        <v>0</v>
      </c>
      <c r="G698">
        <f>buff!W633</f>
        <v>0</v>
      </c>
      <c r="H698">
        <f>buff!X633</f>
        <v>0</v>
      </c>
      <c r="I698" t="str">
        <f>buff!AI633</f>
        <v/>
      </c>
      <c r="J698">
        <f>buff!AJ633</f>
        <v>0</v>
      </c>
      <c r="K698">
        <f>buff!AK633</f>
        <v>0</v>
      </c>
      <c r="L698">
        <f>buff!AL633</f>
        <v>0</v>
      </c>
      <c r="M698">
        <f>buff!AM633</f>
        <v>0</v>
      </c>
      <c r="N698">
        <f>buff!AN633</f>
        <v>0</v>
      </c>
      <c r="O698">
        <f>buff!AO633</f>
        <v>0</v>
      </c>
      <c r="P698">
        <f>buff!AP633</f>
        <v>0</v>
      </c>
      <c r="Q698">
        <f>buff!AQ633</f>
        <v>0</v>
      </c>
      <c r="R698">
        <f>buff!AR633</f>
        <v>999</v>
      </c>
      <c r="S698">
        <f>buff!AS633</f>
        <v>0</v>
      </c>
      <c r="T698">
        <f>buff!AT633</f>
        <v>0</v>
      </c>
      <c r="U698" t="str">
        <f>buff!AZ633</f>
        <v/>
      </c>
    </row>
    <row r="699" spans="1:21" x14ac:dyDescent="0.15">
      <c r="A699">
        <f>buff!Q634</f>
        <v>20562</v>
      </c>
      <c r="B699" t="str">
        <f>buff!R634</f>
        <v>被动必胜lv2</v>
      </c>
      <c r="C699" t="str">
        <f>buff!S634</f>
        <v>被动必胜lv2</v>
      </c>
      <c r="D699">
        <f>VLOOKUP(buff!T634,对应表!V:W,2,FALSE)</f>
        <v>1</v>
      </c>
      <c r="E699">
        <f>buff!U634</f>
        <v>0</v>
      </c>
      <c r="F699">
        <f>buff!V634</f>
        <v>0</v>
      </c>
      <c r="G699">
        <f>buff!W634</f>
        <v>0</v>
      </c>
      <c r="H699">
        <f>buff!X634</f>
        <v>0</v>
      </c>
      <c r="I699" t="str">
        <f>buff!AI634</f>
        <v/>
      </c>
      <c r="J699">
        <f>buff!AJ634</f>
        <v>0</v>
      </c>
      <c r="K699">
        <f>buff!AK634</f>
        <v>0</v>
      </c>
      <c r="L699">
        <f>buff!AL634</f>
        <v>0</v>
      </c>
      <c r="M699">
        <f>buff!AM634</f>
        <v>0</v>
      </c>
      <c r="N699">
        <f>buff!AN634</f>
        <v>0</v>
      </c>
      <c r="O699">
        <f>buff!AO634</f>
        <v>0</v>
      </c>
      <c r="P699">
        <f>buff!AP634</f>
        <v>0</v>
      </c>
      <c r="Q699">
        <f>buff!AQ634</f>
        <v>0</v>
      </c>
      <c r="R699">
        <f>buff!AR634</f>
        <v>999</v>
      </c>
      <c r="S699">
        <f>buff!AS634</f>
        <v>0</v>
      </c>
      <c r="T699">
        <f>buff!AT634</f>
        <v>0</v>
      </c>
      <c r="U699" t="str">
        <f>buff!AZ634</f>
        <v/>
      </c>
    </row>
    <row r="700" spans="1:21" x14ac:dyDescent="0.15">
      <c r="A700">
        <f>buff!Q635</f>
        <v>20563</v>
      </c>
      <c r="B700" t="str">
        <f>buff!R635</f>
        <v>被动必胜lv3</v>
      </c>
      <c r="C700" t="str">
        <f>buff!S635</f>
        <v>被动必胜lv3</v>
      </c>
      <c r="D700">
        <f>VLOOKUP(buff!T635,对应表!V:W,2,FALSE)</f>
        <v>1</v>
      </c>
      <c r="E700">
        <f>buff!U635</f>
        <v>0</v>
      </c>
      <c r="F700">
        <f>buff!V635</f>
        <v>0</v>
      </c>
      <c r="G700">
        <f>buff!W635</f>
        <v>0</v>
      </c>
      <c r="H700">
        <f>buff!X635</f>
        <v>0</v>
      </c>
      <c r="I700" t="str">
        <f>buff!AI635</f>
        <v/>
      </c>
      <c r="J700">
        <f>buff!AJ635</f>
        <v>0</v>
      </c>
      <c r="K700">
        <f>buff!AK635</f>
        <v>0</v>
      </c>
      <c r="L700">
        <f>buff!AL635</f>
        <v>0</v>
      </c>
      <c r="M700">
        <f>buff!AM635</f>
        <v>0</v>
      </c>
      <c r="N700">
        <f>buff!AN635</f>
        <v>0</v>
      </c>
      <c r="O700">
        <f>buff!AO635</f>
        <v>0</v>
      </c>
      <c r="P700">
        <f>buff!AP635</f>
        <v>0</v>
      </c>
      <c r="Q700">
        <f>buff!AQ635</f>
        <v>0</v>
      </c>
      <c r="R700">
        <f>buff!AR635</f>
        <v>999</v>
      </c>
      <c r="S700">
        <f>buff!AS635</f>
        <v>0</v>
      </c>
      <c r="T700">
        <f>buff!AT635</f>
        <v>0</v>
      </c>
      <c r="U700" t="str">
        <f>buff!AZ635</f>
        <v/>
      </c>
    </row>
    <row r="701" spans="1:21" x14ac:dyDescent="0.15">
      <c r="A701">
        <f>buff!Q636</f>
        <v>20564</v>
      </c>
      <c r="B701" t="str">
        <f>buff!R636</f>
        <v>被动必胜lv4</v>
      </c>
      <c r="C701" t="str">
        <f>buff!S636</f>
        <v>被动必胜lv4</v>
      </c>
      <c r="D701">
        <f>VLOOKUP(buff!T636,对应表!V:W,2,FALSE)</f>
        <v>1</v>
      </c>
      <c r="E701">
        <f>buff!U636</f>
        <v>0</v>
      </c>
      <c r="F701">
        <f>buff!V636</f>
        <v>0</v>
      </c>
      <c r="G701">
        <f>buff!W636</f>
        <v>0</v>
      </c>
      <c r="H701">
        <f>buff!X636</f>
        <v>0</v>
      </c>
      <c r="I701" t="str">
        <f>buff!AI636</f>
        <v/>
      </c>
      <c r="J701">
        <f>buff!AJ636</f>
        <v>0</v>
      </c>
      <c r="K701">
        <f>buff!AK636</f>
        <v>0</v>
      </c>
      <c r="L701">
        <f>buff!AL636</f>
        <v>0</v>
      </c>
      <c r="M701">
        <f>buff!AM636</f>
        <v>0</v>
      </c>
      <c r="N701">
        <f>buff!AN636</f>
        <v>0</v>
      </c>
      <c r="O701">
        <f>buff!AO636</f>
        <v>0</v>
      </c>
      <c r="P701">
        <f>buff!AP636</f>
        <v>0</v>
      </c>
      <c r="Q701">
        <f>buff!AQ636</f>
        <v>0</v>
      </c>
      <c r="R701">
        <f>buff!AR636</f>
        <v>999</v>
      </c>
      <c r="S701">
        <f>buff!AS636</f>
        <v>0</v>
      </c>
      <c r="T701">
        <f>buff!AT636</f>
        <v>0</v>
      </c>
      <c r="U701" t="str">
        <f>buff!AZ636</f>
        <v/>
      </c>
    </row>
    <row r="702" spans="1:21" x14ac:dyDescent="0.15">
      <c r="A702">
        <f>buff!Q637</f>
        <v>20565</v>
      </c>
      <c r="B702" t="str">
        <f>buff!R637</f>
        <v>被动必胜lv5</v>
      </c>
      <c r="C702" t="str">
        <f>buff!S637</f>
        <v>被动必胜lv5</v>
      </c>
      <c r="D702">
        <f>VLOOKUP(buff!T637,对应表!V:W,2,FALSE)</f>
        <v>1</v>
      </c>
      <c r="E702">
        <f>buff!U637</f>
        <v>0</v>
      </c>
      <c r="F702">
        <f>buff!V637</f>
        <v>0</v>
      </c>
      <c r="G702">
        <f>buff!W637</f>
        <v>0</v>
      </c>
      <c r="H702">
        <f>buff!X637</f>
        <v>0</v>
      </c>
      <c r="I702" t="str">
        <f>buff!AI637</f>
        <v/>
      </c>
      <c r="J702">
        <f>buff!AJ637</f>
        <v>0</v>
      </c>
      <c r="K702">
        <f>buff!AK637</f>
        <v>0</v>
      </c>
      <c r="L702">
        <f>buff!AL637</f>
        <v>0</v>
      </c>
      <c r="M702">
        <f>buff!AM637</f>
        <v>0</v>
      </c>
      <c r="N702">
        <f>buff!AN637</f>
        <v>0</v>
      </c>
      <c r="O702">
        <f>buff!AO637</f>
        <v>0</v>
      </c>
      <c r="P702">
        <f>buff!AP637</f>
        <v>0</v>
      </c>
      <c r="Q702">
        <f>buff!AQ637</f>
        <v>0</v>
      </c>
      <c r="R702">
        <f>buff!AR637</f>
        <v>999</v>
      </c>
      <c r="S702">
        <f>buff!AS637</f>
        <v>0</v>
      </c>
      <c r="T702">
        <f>buff!AT637</f>
        <v>0</v>
      </c>
      <c r="U702" t="str">
        <f>buff!AZ637</f>
        <v/>
      </c>
    </row>
    <row r="703" spans="1:21" x14ac:dyDescent="0.15">
      <c r="A703">
        <f>buff!Q638</f>
        <v>20566</v>
      </c>
      <c r="B703" t="str">
        <f>buff!R638</f>
        <v>被动必胜lv6</v>
      </c>
      <c r="C703" t="str">
        <f>buff!S638</f>
        <v>被动必胜lv6</v>
      </c>
      <c r="D703">
        <f>VLOOKUP(buff!T638,对应表!V:W,2,FALSE)</f>
        <v>1</v>
      </c>
      <c r="E703">
        <f>buff!U638</f>
        <v>0</v>
      </c>
      <c r="F703">
        <f>buff!V638</f>
        <v>0</v>
      </c>
      <c r="G703">
        <f>buff!W638</f>
        <v>0</v>
      </c>
      <c r="H703">
        <f>buff!X638</f>
        <v>0</v>
      </c>
      <c r="I703" t="str">
        <f>buff!AI638</f>
        <v/>
      </c>
      <c r="J703">
        <f>buff!AJ638</f>
        <v>0</v>
      </c>
      <c r="K703">
        <f>buff!AK638</f>
        <v>0</v>
      </c>
      <c r="L703">
        <f>buff!AL638</f>
        <v>0</v>
      </c>
      <c r="M703">
        <f>buff!AM638</f>
        <v>0</v>
      </c>
      <c r="N703">
        <f>buff!AN638</f>
        <v>0</v>
      </c>
      <c r="O703">
        <f>buff!AO638</f>
        <v>0</v>
      </c>
      <c r="P703">
        <f>buff!AP638</f>
        <v>0</v>
      </c>
      <c r="Q703">
        <f>buff!AQ638</f>
        <v>0</v>
      </c>
      <c r="R703">
        <f>buff!AR638</f>
        <v>999</v>
      </c>
      <c r="S703">
        <f>buff!AS638</f>
        <v>0</v>
      </c>
      <c r="T703">
        <f>buff!AT638</f>
        <v>0</v>
      </c>
      <c r="U703" t="str">
        <f>buff!AZ638</f>
        <v/>
      </c>
    </row>
    <row r="704" spans="1:21" x14ac:dyDescent="0.15">
      <c r="A704">
        <f>buff!Q639</f>
        <v>20567</v>
      </c>
      <c r="B704" t="str">
        <f>buff!R639</f>
        <v>被动必胜lv7</v>
      </c>
      <c r="C704" t="str">
        <f>buff!S639</f>
        <v>被动必胜lv7</v>
      </c>
      <c r="D704">
        <f>VLOOKUP(buff!T639,对应表!V:W,2,FALSE)</f>
        <v>1</v>
      </c>
      <c r="E704">
        <f>buff!U639</f>
        <v>0</v>
      </c>
      <c r="F704">
        <f>buff!V639</f>
        <v>0</v>
      </c>
      <c r="G704">
        <f>buff!W639</f>
        <v>0</v>
      </c>
      <c r="H704">
        <f>buff!X639</f>
        <v>0</v>
      </c>
      <c r="I704" t="str">
        <f>buff!AI639</f>
        <v/>
      </c>
      <c r="J704">
        <f>buff!AJ639</f>
        <v>0</v>
      </c>
      <c r="K704">
        <f>buff!AK639</f>
        <v>0</v>
      </c>
      <c r="L704">
        <f>buff!AL639</f>
        <v>0</v>
      </c>
      <c r="M704">
        <f>buff!AM639</f>
        <v>0</v>
      </c>
      <c r="N704">
        <f>buff!AN639</f>
        <v>0</v>
      </c>
      <c r="O704">
        <f>buff!AO639</f>
        <v>0</v>
      </c>
      <c r="P704">
        <f>buff!AP639</f>
        <v>0</v>
      </c>
      <c r="Q704">
        <f>buff!AQ639</f>
        <v>0</v>
      </c>
      <c r="R704">
        <f>buff!AR639</f>
        <v>999</v>
      </c>
      <c r="S704">
        <f>buff!AS639</f>
        <v>0</v>
      </c>
      <c r="T704">
        <f>buff!AT639</f>
        <v>0</v>
      </c>
      <c r="U704" t="str">
        <f>buff!AZ639</f>
        <v/>
      </c>
    </row>
    <row r="705" spans="1:21" x14ac:dyDescent="0.15">
      <c r="A705">
        <f>buff!Q640</f>
        <v>20568</v>
      </c>
      <c r="B705" t="str">
        <f>buff!R640</f>
        <v>被动必胜lv8</v>
      </c>
      <c r="C705" t="str">
        <f>buff!S640</f>
        <v>被动必胜lv8</v>
      </c>
      <c r="D705">
        <f>VLOOKUP(buff!T640,对应表!V:W,2,FALSE)</f>
        <v>1</v>
      </c>
      <c r="E705">
        <f>buff!U640</f>
        <v>0</v>
      </c>
      <c r="F705">
        <f>buff!V640</f>
        <v>0</v>
      </c>
      <c r="G705">
        <f>buff!W640</f>
        <v>0</v>
      </c>
      <c r="H705">
        <f>buff!X640</f>
        <v>0</v>
      </c>
      <c r="I705" t="str">
        <f>buff!AI640</f>
        <v/>
      </c>
      <c r="J705">
        <f>buff!AJ640</f>
        <v>0</v>
      </c>
      <c r="K705">
        <f>buff!AK640</f>
        <v>0</v>
      </c>
      <c r="L705">
        <f>buff!AL640</f>
        <v>0</v>
      </c>
      <c r="M705">
        <f>buff!AM640</f>
        <v>0</v>
      </c>
      <c r="N705">
        <f>buff!AN640</f>
        <v>0</v>
      </c>
      <c r="O705">
        <f>buff!AO640</f>
        <v>0</v>
      </c>
      <c r="P705">
        <f>buff!AP640</f>
        <v>0</v>
      </c>
      <c r="Q705">
        <f>buff!AQ640</f>
        <v>0</v>
      </c>
      <c r="R705">
        <f>buff!AR640</f>
        <v>999</v>
      </c>
      <c r="S705">
        <f>buff!AS640</f>
        <v>0</v>
      </c>
      <c r="T705">
        <f>buff!AT640</f>
        <v>0</v>
      </c>
      <c r="U705" t="str">
        <f>buff!AZ640</f>
        <v/>
      </c>
    </row>
    <row r="706" spans="1:21" x14ac:dyDescent="0.15">
      <c r="A706">
        <f>buff!Q641</f>
        <v>20569</v>
      </c>
      <c r="B706" t="str">
        <f>buff!R641</f>
        <v>被动必胜lv9</v>
      </c>
      <c r="C706" t="str">
        <f>buff!S641</f>
        <v>被动必胜lv9</v>
      </c>
      <c r="D706">
        <f>VLOOKUP(buff!T641,对应表!V:W,2,FALSE)</f>
        <v>1</v>
      </c>
      <c r="E706">
        <f>buff!U641</f>
        <v>0</v>
      </c>
      <c r="F706">
        <f>buff!V641</f>
        <v>0</v>
      </c>
      <c r="G706">
        <f>buff!W641</f>
        <v>0</v>
      </c>
      <c r="H706">
        <f>buff!X641</f>
        <v>0</v>
      </c>
      <c r="I706" t="str">
        <f>buff!AI641</f>
        <v/>
      </c>
      <c r="J706">
        <f>buff!AJ641</f>
        <v>0</v>
      </c>
      <c r="K706">
        <f>buff!AK641</f>
        <v>0</v>
      </c>
      <c r="L706">
        <f>buff!AL641</f>
        <v>0</v>
      </c>
      <c r="M706">
        <f>buff!AM641</f>
        <v>0</v>
      </c>
      <c r="N706">
        <f>buff!AN641</f>
        <v>0</v>
      </c>
      <c r="O706">
        <f>buff!AO641</f>
        <v>0</v>
      </c>
      <c r="P706">
        <f>buff!AP641</f>
        <v>0</v>
      </c>
      <c r="Q706">
        <f>buff!AQ641</f>
        <v>0</v>
      </c>
      <c r="R706">
        <f>buff!AR641</f>
        <v>999</v>
      </c>
      <c r="S706">
        <f>buff!AS641</f>
        <v>0</v>
      </c>
      <c r="T706">
        <f>buff!AT641</f>
        <v>0</v>
      </c>
      <c r="U706" t="str">
        <f>buff!AZ641</f>
        <v/>
      </c>
    </row>
    <row r="707" spans="1:21" x14ac:dyDescent="0.15">
      <c r="A707">
        <f>buff!Q642</f>
        <v>20570</v>
      </c>
      <c r="B707" t="str">
        <f>buff!R642</f>
        <v>被动必胜lv10</v>
      </c>
      <c r="C707" t="str">
        <f>buff!S642</f>
        <v>被动必胜lv10</v>
      </c>
      <c r="D707">
        <f>VLOOKUP(buff!T642,对应表!V:W,2,FALSE)</f>
        <v>1</v>
      </c>
      <c r="E707">
        <f>buff!U642</f>
        <v>0</v>
      </c>
      <c r="F707">
        <f>buff!V642</f>
        <v>0</v>
      </c>
      <c r="G707">
        <f>buff!W642</f>
        <v>0</v>
      </c>
      <c r="H707">
        <f>buff!X642</f>
        <v>0</v>
      </c>
      <c r="I707" t="str">
        <f>buff!AI642</f>
        <v/>
      </c>
      <c r="J707">
        <f>buff!AJ642</f>
        <v>0</v>
      </c>
      <c r="K707">
        <f>buff!AK642</f>
        <v>0</v>
      </c>
      <c r="L707">
        <f>buff!AL642</f>
        <v>0</v>
      </c>
      <c r="M707">
        <f>buff!AM642</f>
        <v>0</v>
      </c>
      <c r="N707">
        <f>buff!AN642</f>
        <v>0</v>
      </c>
      <c r="O707">
        <f>buff!AO642</f>
        <v>0</v>
      </c>
      <c r="P707">
        <f>buff!AP642</f>
        <v>0</v>
      </c>
      <c r="Q707">
        <f>buff!AQ642</f>
        <v>0</v>
      </c>
      <c r="R707">
        <f>buff!AR642</f>
        <v>999</v>
      </c>
      <c r="S707">
        <f>buff!AS642</f>
        <v>0</v>
      </c>
      <c r="T707">
        <f>buff!AT642</f>
        <v>0</v>
      </c>
      <c r="U707" t="str">
        <f>buff!AZ642</f>
        <v/>
      </c>
    </row>
    <row r="708" spans="1:21" x14ac:dyDescent="0.15">
      <c r="A708">
        <f>buff!Q643</f>
        <v>20571</v>
      </c>
      <c r="B708" t="str">
        <f>buff!R643</f>
        <v>被动必胜lv11</v>
      </c>
      <c r="C708" t="str">
        <f>buff!S643</f>
        <v>被动必胜lv11</v>
      </c>
      <c r="D708">
        <f>VLOOKUP(buff!T643,对应表!V:W,2,FALSE)</f>
        <v>1</v>
      </c>
      <c r="E708">
        <f>buff!U643</f>
        <v>0</v>
      </c>
      <c r="F708">
        <f>buff!V643</f>
        <v>0</v>
      </c>
      <c r="G708">
        <f>buff!W643</f>
        <v>0</v>
      </c>
      <c r="H708">
        <f>buff!X643</f>
        <v>0</v>
      </c>
      <c r="I708" t="str">
        <f>buff!AI643</f>
        <v/>
      </c>
      <c r="J708">
        <f>buff!AJ643</f>
        <v>0</v>
      </c>
      <c r="K708">
        <f>buff!AK643</f>
        <v>0</v>
      </c>
      <c r="L708">
        <f>buff!AL643</f>
        <v>0</v>
      </c>
      <c r="M708">
        <f>buff!AM643</f>
        <v>0</v>
      </c>
      <c r="N708">
        <f>buff!AN643</f>
        <v>0</v>
      </c>
      <c r="O708">
        <f>buff!AO643</f>
        <v>0</v>
      </c>
      <c r="P708">
        <f>buff!AP643</f>
        <v>0</v>
      </c>
      <c r="Q708">
        <f>buff!AQ643</f>
        <v>0</v>
      </c>
      <c r="R708">
        <f>buff!AR643</f>
        <v>999</v>
      </c>
      <c r="S708">
        <f>buff!AS643</f>
        <v>0</v>
      </c>
      <c r="T708">
        <f>buff!AT643</f>
        <v>0</v>
      </c>
      <c r="U708" t="str">
        <f>buff!AZ643</f>
        <v/>
      </c>
    </row>
    <row r="709" spans="1:21" x14ac:dyDescent="0.15">
      <c r="A709">
        <f>buff!Q644</f>
        <v>20572</v>
      </c>
      <c r="B709" t="str">
        <f>buff!R644</f>
        <v>被动必胜lv12</v>
      </c>
      <c r="C709" t="str">
        <f>buff!S644</f>
        <v>被动必胜lv12</v>
      </c>
      <c r="D709">
        <f>VLOOKUP(buff!T644,对应表!V:W,2,FALSE)</f>
        <v>1</v>
      </c>
      <c r="E709">
        <f>buff!U644</f>
        <v>0</v>
      </c>
      <c r="F709">
        <f>buff!V644</f>
        <v>0</v>
      </c>
      <c r="G709">
        <f>buff!W644</f>
        <v>0</v>
      </c>
      <c r="H709">
        <f>buff!X644</f>
        <v>0</v>
      </c>
      <c r="I709" t="str">
        <f>buff!AI644</f>
        <v/>
      </c>
      <c r="J709">
        <f>buff!AJ644</f>
        <v>0</v>
      </c>
      <c r="K709">
        <f>buff!AK644</f>
        <v>0</v>
      </c>
      <c r="L709">
        <f>buff!AL644</f>
        <v>0</v>
      </c>
      <c r="M709">
        <f>buff!AM644</f>
        <v>0</v>
      </c>
      <c r="N709">
        <f>buff!AN644</f>
        <v>0</v>
      </c>
      <c r="O709">
        <f>buff!AO644</f>
        <v>0</v>
      </c>
      <c r="P709">
        <f>buff!AP644</f>
        <v>0</v>
      </c>
      <c r="Q709">
        <f>buff!AQ644</f>
        <v>0</v>
      </c>
      <c r="R709">
        <f>buff!AR644</f>
        <v>999</v>
      </c>
      <c r="S709">
        <f>buff!AS644</f>
        <v>0</v>
      </c>
      <c r="T709">
        <f>buff!AT644</f>
        <v>0</v>
      </c>
      <c r="U709" t="str">
        <f>buff!AZ644</f>
        <v/>
      </c>
    </row>
    <row r="710" spans="1:21" x14ac:dyDescent="0.15">
      <c r="A710">
        <f>buff!Q645</f>
        <v>20573</v>
      </c>
      <c r="B710" t="str">
        <f>buff!R645</f>
        <v>被动必胜lv13</v>
      </c>
      <c r="C710" t="str">
        <f>buff!S645</f>
        <v>被动必胜lv13</v>
      </c>
      <c r="D710">
        <f>VLOOKUP(buff!T645,对应表!V:W,2,FALSE)</f>
        <v>1</v>
      </c>
      <c r="E710">
        <f>buff!U645</f>
        <v>0</v>
      </c>
      <c r="F710">
        <f>buff!V645</f>
        <v>0</v>
      </c>
      <c r="G710">
        <f>buff!W645</f>
        <v>0</v>
      </c>
      <c r="H710">
        <f>buff!X645</f>
        <v>0</v>
      </c>
      <c r="I710" t="str">
        <f>buff!AI645</f>
        <v/>
      </c>
      <c r="J710">
        <f>buff!AJ645</f>
        <v>0</v>
      </c>
      <c r="K710">
        <f>buff!AK645</f>
        <v>0</v>
      </c>
      <c r="L710">
        <f>buff!AL645</f>
        <v>0</v>
      </c>
      <c r="M710">
        <f>buff!AM645</f>
        <v>0</v>
      </c>
      <c r="N710">
        <f>buff!AN645</f>
        <v>0</v>
      </c>
      <c r="O710">
        <f>buff!AO645</f>
        <v>0</v>
      </c>
      <c r="P710">
        <f>buff!AP645</f>
        <v>0</v>
      </c>
      <c r="Q710">
        <f>buff!AQ645</f>
        <v>0</v>
      </c>
      <c r="R710">
        <f>buff!AR645</f>
        <v>999</v>
      </c>
      <c r="S710">
        <f>buff!AS645</f>
        <v>0</v>
      </c>
      <c r="T710">
        <f>buff!AT645</f>
        <v>0</v>
      </c>
      <c r="U710" t="str">
        <f>buff!AZ645</f>
        <v/>
      </c>
    </row>
    <row r="711" spans="1:21" x14ac:dyDescent="0.15">
      <c r="A711">
        <f>buff!Q646</f>
        <v>20574</v>
      </c>
      <c r="B711" t="str">
        <f>buff!R646</f>
        <v>被动必胜lv14</v>
      </c>
      <c r="C711" t="str">
        <f>buff!S646</f>
        <v>被动必胜lv14</v>
      </c>
      <c r="D711">
        <f>VLOOKUP(buff!T646,对应表!V:W,2,FALSE)</f>
        <v>1</v>
      </c>
      <c r="E711">
        <f>buff!U646</f>
        <v>0</v>
      </c>
      <c r="F711">
        <f>buff!V646</f>
        <v>0</v>
      </c>
      <c r="G711">
        <f>buff!W646</f>
        <v>0</v>
      </c>
      <c r="H711">
        <f>buff!X646</f>
        <v>0</v>
      </c>
      <c r="I711" t="str">
        <f>buff!AI646</f>
        <v/>
      </c>
      <c r="J711">
        <f>buff!AJ646</f>
        <v>0</v>
      </c>
      <c r="K711">
        <f>buff!AK646</f>
        <v>0</v>
      </c>
      <c r="L711">
        <f>buff!AL646</f>
        <v>0</v>
      </c>
      <c r="M711">
        <f>buff!AM646</f>
        <v>0</v>
      </c>
      <c r="N711">
        <f>buff!AN646</f>
        <v>0</v>
      </c>
      <c r="O711">
        <f>buff!AO646</f>
        <v>0</v>
      </c>
      <c r="P711">
        <f>buff!AP646</f>
        <v>0</v>
      </c>
      <c r="Q711">
        <f>buff!AQ646</f>
        <v>0</v>
      </c>
      <c r="R711">
        <f>buff!AR646</f>
        <v>999</v>
      </c>
      <c r="S711">
        <f>buff!AS646</f>
        <v>0</v>
      </c>
      <c r="T711">
        <f>buff!AT646</f>
        <v>0</v>
      </c>
      <c r="U711" t="str">
        <f>buff!AZ646</f>
        <v/>
      </c>
    </row>
    <row r="712" spans="1:21" x14ac:dyDescent="0.15">
      <c r="A712">
        <f>buff!Q647</f>
        <v>20575</v>
      </c>
      <c r="B712" t="str">
        <f>buff!R647</f>
        <v>被动必胜lv15</v>
      </c>
      <c r="C712" t="str">
        <f>buff!S647</f>
        <v>被动必胜lv15</v>
      </c>
      <c r="D712">
        <f>VLOOKUP(buff!T647,对应表!V:W,2,FALSE)</f>
        <v>1</v>
      </c>
      <c r="E712">
        <f>buff!U647</f>
        <v>0</v>
      </c>
      <c r="F712">
        <f>buff!V647</f>
        <v>0</v>
      </c>
      <c r="G712">
        <f>buff!W647</f>
        <v>0</v>
      </c>
      <c r="H712">
        <f>buff!X647</f>
        <v>0</v>
      </c>
      <c r="I712" t="str">
        <f>buff!AI647</f>
        <v/>
      </c>
      <c r="J712">
        <f>buff!AJ647</f>
        <v>0</v>
      </c>
      <c r="K712">
        <f>buff!AK647</f>
        <v>0</v>
      </c>
      <c r="L712">
        <f>buff!AL647</f>
        <v>0</v>
      </c>
      <c r="M712">
        <f>buff!AM647</f>
        <v>0</v>
      </c>
      <c r="N712">
        <f>buff!AN647</f>
        <v>0</v>
      </c>
      <c r="O712">
        <f>buff!AO647</f>
        <v>0</v>
      </c>
      <c r="P712">
        <f>buff!AP647</f>
        <v>0</v>
      </c>
      <c r="Q712">
        <f>buff!AQ647</f>
        <v>0</v>
      </c>
      <c r="R712">
        <f>buff!AR647</f>
        <v>999</v>
      </c>
      <c r="S712">
        <f>buff!AS647</f>
        <v>0</v>
      </c>
      <c r="T712">
        <f>buff!AT647</f>
        <v>0</v>
      </c>
      <c r="U712" t="str">
        <f>buff!AZ647</f>
        <v/>
      </c>
    </row>
    <row r="713" spans="1:21" x14ac:dyDescent="0.15">
      <c r="A713">
        <f>buff!Q648</f>
        <v>20576</v>
      </c>
      <c r="B713" t="str">
        <f>buff!R648</f>
        <v>被动必胜lv16</v>
      </c>
      <c r="C713" t="str">
        <f>buff!S648</f>
        <v>被动必胜lv16</v>
      </c>
      <c r="D713">
        <f>VLOOKUP(buff!T648,对应表!V:W,2,FALSE)</f>
        <v>1</v>
      </c>
      <c r="E713">
        <f>buff!U648</f>
        <v>0</v>
      </c>
      <c r="F713">
        <f>buff!V648</f>
        <v>0</v>
      </c>
      <c r="G713">
        <f>buff!W648</f>
        <v>0</v>
      </c>
      <c r="H713">
        <f>buff!X648</f>
        <v>0</v>
      </c>
      <c r="I713" t="str">
        <f>buff!AI648</f>
        <v/>
      </c>
      <c r="J713">
        <f>buff!AJ648</f>
        <v>0</v>
      </c>
      <c r="K713">
        <f>buff!AK648</f>
        <v>0</v>
      </c>
      <c r="L713">
        <f>buff!AL648</f>
        <v>0</v>
      </c>
      <c r="M713">
        <f>buff!AM648</f>
        <v>0</v>
      </c>
      <c r="N713">
        <f>buff!AN648</f>
        <v>0</v>
      </c>
      <c r="O713">
        <f>buff!AO648</f>
        <v>0</v>
      </c>
      <c r="P713">
        <f>buff!AP648</f>
        <v>0</v>
      </c>
      <c r="Q713">
        <f>buff!AQ648</f>
        <v>0</v>
      </c>
      <c r="R713">
        <f>buff!AR648</f>
        <v>999</v>
      </c>
      <c r="S713">
        <f>buff!AS648</f>
        <v>0</v>
      </c>
      <c r="T713">
        <f>buff!AT648</f>
        <v>0</v>
      </c>
      <c r="U713" t="str">
        <f>buff!AZ648</f>
        <v/>
      </c>
    </row>
    <row r="714" spans="1:21" x14ac:dyDescent="0.15">
      <c r="A714">
        <f>buff!Q649</f>
        <v>20577</v>
      </c>
      <c r="B714" t="str">
        <f>buff!R649</f>
        <v>被动必胜lv17</v>
      </c>
      <c r="C714" t="str">
        <f>buff!S649</f>
        <v>被动必胜lv17</v>
      </c>
      <c r="D714">
        <f>VLOOKUP(buff!T649,对应表!V:W,2,FALSE)</f>
        <v>1</v>
      </c>
      <c r="E714">
        <f>buff!U649</f>
        <v>0</v>
      </c>
      <c r="F714">
        <f>buff!V649</f>
        <v>0</v>
      </c>
      <c r="G714">
        <f>buff!W649</f>
        <v>0</v>
      </c>
      <c r="H714">
        <f>buff!X649</f>
        <v>0</v>
      </c>
      <c r="I714" t="str">
        <f>buff!AI649</f>
        <v/>
      </c>
      <c r="J714">
        <f>buff!AJ649</f>
        <v>0</v>
      </c>
      <c r="K714">
        <f>buff!AK649</f>
        <v>0</v>
      </c>
      <c r="L714">
        <f>buff!AL649</f>
        <v>0</v>
      </c>
      <c r="M714">
        <f>buff!AM649</f>
        <v>0</v>
      </c>
      <c r="N714">
        <f>buff!AN649</f>
        <v>0</v>
      </c>
      <c r="O714">
        <f>buff!AO649</f>
        <v>0</v>
      </c>
      <c r="P714">
        <f>buff!AP649</f>
        <v>0</v>
      </c>
      <c r="Q714">
        <f>buff!AQ649</f>
        <v>0</v>
      </c>
      <c r="R714">
        <f>buff!AR649</f>
        <v>999</v>
      </c>
      <c r="S714">
        <f>buff!AS649</f>
        <v>0</v>
      </c>
      <c r="T714">
        <f>buff!AT649</f>
        <v>0</v>
      </c>
      <c r="U714" t="str">
        <f>buff!AZ649</f>
        <v/>
      </c>
    </row>
    <row r="715" spans="1:21" x14ac:dyDescent="0.15">
      <c r="A715">
        <f>buff!Q650</f>
        <v>20578</v>
      </c>
      <c r="B715" t="str">
        <f>buff!R650</f>
        <v>被动必胜lv18</v>
      </c>
      <c r="C715" t="str">
        <f>buff!S650</f>
        <v>被动必胜lv18</v>
      </c>
      <c r="D715">
        <f>VLOOKUP(buff!T650,对应表!V:W,2,FALSE)</f>
        <v>1</v>
      </c>
      <c r="E715">
        <f>buff!U650</f>
        <v>0</v>
      </c>
      <c r="F715">
        <f>buff!V650</f>
        <v>0</v>
      </c>
      <c r="G715">
        <f>buff!W650</f>
        <v>0</v>
      </c>
      <c r="H715">
        <f>buff!X650</f>
        <v>0</v>
      </c>
      <c r="I715" t="str">
        <f>buff!AI650</f>
        <v/>
      </c>
      <c r="J715">
        <f>buff!AJ650</f>
        <v>0</v>
      </c>
      <c r="K715">
        <f>buff!AK650</f>
        <v>0</v>
      </c>
      <c r="L715">
        <f>buff!AL650</f>
        <v>0</v>
      </c>
      <c r="M715">
        <f>buff!AM650</f>
        <v>0</v>
      </c>
      <c r="N715">
        <f>buff!AN650</f>
        <v>0</v>
      </c>
      <c r="O715">
        <f>buff!AO650</f>
        <v>0</v>
      </c>
      <c r="P715">
        <f>buff!AP650</f>
        <v>0</v>
      </c>
      <c r="Q715">
        <f>buff!AQ650</f>
        <v>0</v>
      </c>
      <c r="R715">
        <f>buff!AR650</f>
        <v>999</v>
      </c>
      <c r="S715">
        <f>buff!AS650</f>
        <v>0</v>
      </c>
      <c r="T715">
        <f>buff!AT650</f>
        <v>0</v>
      </c>
      <c r="U715" t="str">
        <f>buff!AZ650</f>
        <v/>
      </c>
    </row>
    <row r="716" spans="1:21" x14ac:dyDescent="0.15">
      <c r="A716">
        <f>buff!Q651</f>
        <v>20579</v>
      </c>
      <c r="B716" t="str">
        <f>buff!R651</f>
        <v>被动必胜lv19</v>
      </c>
      <c r="C716" t="str">
        <f>buff!S651</f>
        <v>被动必胜lv19</v>
      </c>
      <c r="D716">
        <f>VLOOKUP(buff!T651,对应表!V:W,2,FALSE)</f>
        <v>1</v>
      </c>
      <c r="E716">
        <f>buff!U651</f>
        <v>0</v>
      </c>
      <c r="F716">
        <f>buff!V651</f>
        <v>0</v>
      </c>
      <c r="G716">
        <f>buff!W651</f>
        <v>0</v>
      </c>
      <c r="H716">
        <f>buff!X651</f>
        <v>0</v>
      </c>
      <c r="I716" t="str">
        <f>buff!AI651</f>
        <v/>
      </c>
      <c r="J716">
        <f>buff!AJ651</f>
        <v>0</v>
      </c>
      <c r="K716">
        <f>buff!AK651</f>
        <v>0</v>
      </c>
      <c r="L716">
        <f>buff!AL651</f>
        <v>0</v>
      </c>
      <c r="M716">
        <f>buff!AM651</f>
        <v>0</v>
      </c>
      <c r="N716">
        <f>buff!AN651</f>
        <v>0</v>
      </c>
      <c r="O716">
        <f>buff!AO651</f>
        <v>0</v>
      </c>
      <c r="P716">
        <f>buff!AP651</f>
        <v>0</v>
      </c>
      <c r="Q716">
        <f>buff!AQ651</f>
        <v>0</v>
      </c>
      <c r="R716">
        <f>buff!AR651</f>
        <v>999</v>
      </c>
      <c r="S716">
        <f>buff!AS651</f>
        <v>0</v>
      </c>
      <c r="T716">
        <f>buff!AT651</f>
        <v>0</v>
      </c>
      <c r="U716" t="str">
        <f>buff!AZ651</f>
        <v/>
      </c>
    </row>
    <row r="717" spans="1:21" x14ac:dyDescent="0.15">
      <c r="A717">
        <f>buff!Q652</f>
        <v>20580</v>
      </c>
      <c r="B717" t="str">
        <f>buff!R652</f>
        <v>被动必胜lv20</v>
      </c>
      <c r="C717" t="str">
        <f>buff!S652</f>
        <v>被动必胜lv20</v>
      </c>
      <c r="D717">
        <f>VLOOKUP(buff!T652,对应表!V:W,2,FALSE)</f>
        <v>1</v>
      </c>
      <c r="E717">
        <f>buff!U652</f>
        <v>0</v>
      </c>
      <c r="F717">
        <f>buff!V652</f>
        <v>0</v>
      </c>
      <c r="G717">
        <f>buff!W652</f>
        <v>0</v>
      </c>
      <c r="H717">
        <f>buff!X652</f>
        <v>0</v>
      </c>
      <c r="I717" t="str">
        <f>buff!AI652</f>
        <v/>
      </c>
      <c r="J717">
        <f>buff!AJ652</f>
        <v>0</v>
      </c>
      <c r="K717">
        <f>buff!AK652</f>
        <v>0</v>
      </c>
      <c r="L717">
        <f>buff!AL652</f>
        <v>0</v>
      </c>
      <c r="M717">
        <f>buff!AM652</f>
        <v>0</v>
      </c>
      <c r="N717">
        <f>buff!AN652</f>
        <v>0</v>
      </c>
      <c r="O717">
        <f>buff!AO652</f>
        <v>0</v>
      </c>
      <c r="P717">
        <f>buff!AP652</f>
        <v>0</v>
      </c>
      <c r="Q717">
        <f>buff!AQ652</f>
        <v>0</v>
      </c>
      <c r="R717">
        <f>buff!AR652</f>
        <v>999</v>
      </c>
      <c r="S717">
        <f>buff!AS652</f>
        <v>0</v>
      </c>
      <c r="T717">
        <f>buff!AT652</f>
        <v>0</v>
      </c>
      <c r="U717" t="str">
        <f>buff!AZ652</f>
        <v/>
      </c>
    </row>
    <row r="718" spans="1:21" x14ac:dyDescent="0.15">
      <c r="A718">
        <f>buff!Q653</f>
        <v>20581</v>
      </c>
      <c r="B718" t="str">
        <f>buff!R653</f>
        <v>被动痛苦lv1</v>
      </c>
      <c r="C718" t="str">
        <f>buff!S653</f>
        <v>被动痛苦lv1</v>
      </c>
      <c r="D718">
        <f>VLOOKUP(buff!T653,对应表!V:W,2,FALSE)</f>
        <v>2</v>
      </c>
      <c r="E718" t="e">
        <f>buff!U653</f>
        <v>#N/A</v>
      </c>
      <c r="F718">
        <f>buff!V653</f>
        <v>0</v>
      </c>
      <c r="G718">
        <f>buff!W653</f>
        <v>0</v>
      </c>
      <c r="H718">
        <f>buff!X653</f>
        <v>0</v>
      </c>
      <c r="I718" t="str">
        <f>buff!AI653</f>
        <v/>
      </c>
      <c r="J718">
        <f>buff!AJ653</f>
        <v>0</v>
      </c>
      <c r="K718">
        <f>buff!AK653</f>
        <v>0</v>
      </c>
      <c r="L718">
        <f>buff!AL653</f>
        <v>0</v>
      </c>
      <c r="M718">
        <f>buff!AM653</f>
        <v>0</v>
      </c>
      <c r="N718">
        <f>buff!AN653</f>
        <v>0</v>
      </c>
      <c r="O718">
        <f>buff!AO653</f>
        <v>0</v>
      </c>
      <c r="P718">
        <f>buff!AP653</f>
        <v>0</v>
      </c>
      <c r="Q718">
        <f>buff!AQ653</f>
        <v>0</v>
      </c>
      <c r="R718">
        <f>buff!AR653</f>
        <v>999</v>
      </c>
      <c r="S718">
        <f>buff!AS653</f>
        <v>0</v>
      </c>
      <c r="T718">
        <f>buff!AT653</f>
        <v>0</v>
      </c>
      <c r="U718" t="str">
        <f>buff!AZ653</f>
        <v/>
      </c>
    </row>
    <row r="719" spans="1:21" x14ac:dyDescent="0.15">
      <c r="A719">
        <f>buff!Q654</f>
        <v>20582</v>
      </c>
      <c r="B719" t="str">
        <f>buff!R654</f>
        <v>被动痛苦lv2</v>
      </c>
      <c r="C719" t="str">
        <f>buff!S654</f>
        <v>被动痛苦lv2</v>
      </c>
      <c r="D719">
        <f>VLOOKUP(buff!T654,对应表!V:W,2,FALSE)</f>
        <v>2</v>
      </c>
      <c r="E719" t="e">
        <f>buff!U654</f>
        <v>#N/A</v>
      </c>
      <c r="F719">
        <f>buff!V654</f>
        <v>0</v>
      </c>
      <c r="G719">
        <f>buff!W654</f>
        <v>0</v>
      </c>
      <c r="H719">
        <f>buff!X654</f>
        <v>0</v>
      </c>
      <c r="I719" t="str">
        <f>buff!AI654</f>
        <v/>
      </c>
      <c r="J719">
        <f>buff!AJ654</f>
        <v>0</v>
      </c>
      <c r="K719">
        <f>buff!AK654</f>
        <v>0</v>
      </c>
      <c r="L719">
        <f>buff!AL654</f>
        <v>0</v>
      </c>
      <c r="M719">
        <f>buff!AM654</f>
        <v>0</v>
      </c>
      <c r="N719">
        <f>buff!AN654</f>
        <v>0</v>
      </c>
      <c r="O719">
        <f>buff!AO654</f>
        <v>0</v>
      </c>
      <c r="P719">
        <f>buff!AP654</f>
        <v>0</v>
      </c>
      <c r="Q719">
        <f>buff!AQ654</f>
        <v>0</v>
      </c>
      <c r="R719">
        <f>buff!AR654</f>
        <v>999</v>
      </c>
      <c r="S719">
        <f>buff!AS654</f>
        <v>0</v>
      </c>
      <c r="T719">
        <f>buff!AT654</f>
        <v>0</v>
      </c>
      <c r="U719" t="str">
        <f>buff!AZ654</f>
        <v/>
      </c>
    </row>
    <row r="720" spans="1:21" x14ac:dyDescent="0.15">
      <c r="A720">
        <f>buff!Q655</f>
        <v>20583</v>
      </c>
      <c r="B720" t="str">
        <f>buff!R655</f>
        <v>被动痛苦lv3</v>
      </c>
      <c r="C720" t="str">
        <f>buff!S655</f>
        <v>被动痛苦lv3</v>
      </c>
      <c r="D720">
        <f>VLOOKUP(buff!T655,对应表!V:W,2,FALSE)</f>
        <v>2</v>
      </c>
      <c r="E720" t="e">
        <f>buff!U655</f>
        <v>#N/A</v>
      </c>
      <c r="F720">
        <f>buff!V655</f>
        <v>0</v>
      </c>
      <c r="G720">
        <f>buff!W655</f>
        <v>0</v>
      </c>
      <c r="H720">
        <f>buff!X655</f>
        <v>0</v>
      </c>
      <c r="I720" t="str">
        <f>buff!AI655</f>
        <v/>
      </c>
      <c r="J720">
        <f>buff!AJ655</f>
        <v>0</v>
      </c>
      <c r="K720">
        <f>buff!AK655</f>
        <v>0</v>
      </c>
      <c r="L720">
        <f>buff!AL655</f>
        <v>0</v>
      </c>
      <c r="M720">
        <f>buff!AM655</f>
        <v>0</v>
      </c>
      <c r="N720">
        <f>buff!AN655</f>
        <v>0</v>
      </c>
      <c r="O720">
        <f>buff!AO655</f>
        <v>0</v>
      </c>
      <c r="P720">
        <f>buff!AP655</f>
        <v>0</v>
      </c>
      <c r="Q720">
        <f>buff!AQ655</f>
        <v>0</v>
      </c>
      <c r="R720">
        <f>buff!AR655</f>
        <v>999</v>
      </c>
      <c r="S720">
        <f>buff!AS655</f>
        <v>0</v>
      </c>
      <c r="T720">
        <f>buff!AT655</f>
        <v>0</v>
      </c>
      <c r="U720" t="str">
        <f>buff!AZ655</f>
        <v/>
      </c>
    </row>
    <row r="721" spans="1:21" x14ac:dyDescent="0.15">
      <c r="A721">
        <f>buff!Q656</f>
        <v>20584</v>
      </c>
      <c r="B721" t="str">
        <f>buff!R656</f>
        <v>被动痛苦lv4</v>
      </c>
      <c r="C721" t="str">
        <f>buff!S656</f>
        <v>被动痛苦lv4</v>
      </c>
      <c r="D721">
        <f>VLOOKUP(buff!T656,对应表!V:W,2,FALSE)</f>
        <v>2</v>
      </c>
      <c r="E721" t="e">
        <f>buff!U656</f>
        <v>#N/A</v>
      </c>
      <c r="F721">
        <f>buff!V656</f>
        <v>0</v>
      </c>
      <c r="G721">
        <f>buff!W656</f>
        <v>0</v>
      </c>
      <c r="H721">
        <f>buff!X656</f>
        <v>0</v>
      </c>
      <c r="I721" t="str">
        <f>buff!AI656</f>
        <v/>
      </c>
      <c r="J721">
        <f>buff!AJ656</f>
        <v>0</v>
      </c>
      <c r="K721">
        <f>buff!AK656</f>
        <v>0</v>
      </c>
      <c r="L721">
        <f>buff!AL656</f>
        <v>0</v>
      </c>
      <c r="M721">
        <f>buff!AM656</f>
        <v>0</v>
      </c>
      <c r="N721">
        <f>buff!AN656</f>
        <v>0</v>
      </c>
      <c r="O721">
        <f>buff!AO656</f>
        <v>0</v>
      </c>
      <c r="P721">
        <f>buff!AP656</f>
        <v>0</v>
      </c>
      <c r="Q721">
        <f>buff!AQ656</f>
        <v>0</v>
      </c>
      <c r="R721">
        <f>buff!AR656</f>
        <v>999</v>
      </c>
      <c r="S721">
        <f>buff!AS656</f>
        <v>0</v>
      </c>
      <c r="T721">
        <f>buff!AT656</f>
        <v>0</v>
      </c>
      <c r="U721" t="str">
        <f>buff!AZ656</f>
        <v/>
      </c>
    </row>
    <row r="722" spans="1:21" x14ac:dyDescent="0.15">
      <c r="A722">
        <f>buff!Q657</f>
        <v>20585</v>
      </c>
      <c r="B722" t="str">
        <f>buff!R657</f>
        <v>被动痛苦lv5</v>
      </c>
      <c r="C722" t="str">
        <f>buff!S657</f>
        <v>被动痛苦lv5</v>
      </c>
      <c r="D722">
        <f>VLOOKUP(buff!T657,对应表!V:W,2,FALSE)</f>
        <v>2</v>
      </c>
      <c r="E722" t="e">
        <f>buff!U657</f>
        <v>#N/A</v>
      </c>
      <c r="F722">
        <f>buff!V657</f>
        <v>0</v>
      </c>
      <c r="G722">
        <f>buff!W657</f>
        <v>0</v>
      </c>
      <c r="H722">
        <f>buff!X657</f>
        <v>0</v>
      </c>
      <c r="I722" t="str">
        <f>buff!AI657</f>
        <v/>
      </c>
      <c r="J722">
        <f>buff!AJ657</f>
        <v>0</v>
      </c>
      <c r="K722">
        <f>buff!AK657</f>
        <v>0</v>
      </c>
      <c r="L722">
        <f>buff!AL657</f>
        <v>0</v>
      </c>
      <c r="M722">
        <f>buff!AM657</f>
        <v>0</v>
      </c>
      <c r="N722">
        <f>buff!AN657</f>
        <v>0</v>
      </c>
      <c r="O722">
        <f>buff!AO657</f>
        <v>0</v>
      </c>
      <c r="P722">
        <f>buff!AP657</f>
        <v>0</v>
      </c>
      <c r="Q722">
        <f>buff!AQ657</f>
        <v>0</v>
      </c>
      <c r="R722">
        <f>buff!AR657</f>
        <v>999</v>
      </c>
      <c r="S722">
        <f>buff!AS657</f>
        <v>0</v>
      </c>
      <c r="T722">
        <f>buff!AT657</f>
        <v>0</v>
      </c>
      <c r="U722" t="str">
        <f>buff!AZ657</f>
        <v/>
      </c>
    </row>
    <row r="723" spans="1:21" x14ac:dyDescent="0.15">
      <c r="A723">
        <f>buff!Q658</f>
        <v>20586</v>
      </c>
      <c r="B723" t="str">
        <f>buff!R658</f>
        <v>被动痛苦lv6</v>
      </c>
      <c r="C723" t="str">
        <f>buff!S658</f>
        <v>被动痛苦lv6</v>
      </c>
      <c r="D723">
        <f>VLOOKUP(buff!T658,对应表!V:W,2,FALSE)</f>
        <v>2</v>
      </c>
      <c r="E723" t="e">
        <f>buff!U658</f>
        <v>#N/A</v>
      </c>
      <c r="F723">
        <f>buff!V658</f>
        <v>0</v>
      </c>
      <c r="G723">
        <f>buff!W658</f>
        <v>0</v>
      </c>
      <c r="H723">
        <f>buff!X658</f>
        <v>0</v>
      </c>
      <c r="I723" t="str">
        <f>buff!AI658</f>
        <v/>
      </c>
      <c r="J723">
        <f>buff!AJ658</f>
        <v>0</v>
      </c>
      <c r="K723">
        <f>buff!AK658</f>
        <v>0</v>
      </c>
      <c r="L723">
        <f>buff!AL658</f>
        <v>0</v>
      </c>
      <c r="M723">
        <f>buff!AM658</f>
        <v>0</v>
      </c>
      <c r="N723">
        <f>buff!AN658</f>
        <v>0</v>
      </c>
      <c r="O723">
        <f>buff!AO658</f>
        <v>0</v>
      </c>
      <c r="P723">
        <f>buff!AP658</f>
        <v>0</v>
      </c>
      <c r="Q723">
        <f>buff!AQ658</f>
        <v>0</v>
      </c>
      <c r="R723">
        <f>buff!AR658</f>
        <v>999</v>
      </c>
      <c r="S723">
        <f>buff!AS658</f>
        <v>0</v>
      </c>
      <c r="T723">
        <f>buff!AT658</f>
        <v>0</v>
      </c>
      <c r="U723" t="str">
        <f>buff!AZ658</f>
        <v/>
      </c>
    </row>
    <row r="724" spans="1:21" x14ac:dyDescent="0.15">
      <c r="A724">
        <f>buff!Q659</f>
        <v>20587</v>
      </c>
      <c r="B724" t="str">
        <f>buff!R659</f>
        <v>被动痛苦lv7</v>
      </c>
      <c r="C724" t="str">
        <f>buff!S659</f>
        <v>被动痛苦lv7</v>
      </c>
      <c r="D724">
        <f>VLOOKUP(buff!T659,对应表!V:W,2,FALSE)</f>
        <v>2</v>
      </c>
      <c r="E724" t="e">
        <f>buff!U659</f>
        <v>#N/A</v>
      </c>
      <c r="F724">
        <f>buff!V659</f>
        <v>0</v>
      </c>
      <c r="G724">
        <f>buff!W659</f>
        <v>0</v>
      </c>
      <c r="H724">
        <f>buff!X659</f>
        <v>0</v>
      </c>
      <c r="I724" t="str">
        <f>buff!AI659</f>
        <v/>
      </c>
      <c r="J724">
        <f>buff!AJ659</f>
        <v>0</v>
      </c>
      <c r="K724">
        <f>buff!AK659</f>
        <v>0</v>
      </c>
      <c r="L724">
        <f>buff!AL659</f>
        <v>0</v>
      </c>
      <c r="M724">
        <f>buff!AM659</f>
        <v>0</v>
      </c>
      <c r="N724">
        <f>buff!AN659</f>
        <v>0</v>
      </c>
      <c r="O724">
        <f>buff!AO659</f>
        <v>0</v>
      </c>
      <c r="P724">
        <f>buff!AP659</f>
        <v>0</v>
      </c>
      <c r="Q724">
        <f>buff!AQ659</f>
        <v>0</v>
      </c>
      <c r="R724">
        <f>buff!AR659</f>
        <v>999</v>
      </c>
      <c r="S724">
        <f>buff!AS659</f>
        <v>0</v>
      </c>
      <c r="T724">
        <f>buff!AT659</f>
        <v>0</v>
      </c>
      <c r="U724" t="str">
        <f>buff!AZ659</f>
        <v/>
      </c>
    </row>
    <row r="725" spans="1:21" x14ac:dyDescent="0.15">
      <c r="A725">
        <f>buff!Q660</f>
        <v>20588</v>
      </c>
      <c r="B725" t="str">
        <f>buff!R660</f>
        <v>被动痛苦lv8</v>
      </c>
      <c r="C725" t="str">
        <f>buff!S660</f>
        <v>被动痛苦lv8</v>
      </c>
      <c r="D725">
        <f>VLOOKUP(buff!T660,对应表!V:W,2,FALSE)</f>
        <v>2</v>
      </c>
      <c r="E725" t="e">
        <f>buff!U660</f>
        <v>#N/A</v>
      </c>
      <c r="F725">
        <f>buff!V660</f>
        <v>0</v>
      </c>
      <c r="G725">
        <f>buff!W660</f>
        <v>0</v>
      </c>
      <c r="H725">
        <f>buff!X660</f>
        <v>0</v>
      </c>
      <c r="I725" t="str">
        <f>buff!AI660</f>
        <v/>
      </c>
      <c r="J725">
        <f>buff!AJ660</f>
        <v>0</v>
      </c>
      <c r="K725">
        <f>buff!AK660</f>
        <v>0</v>
      </c>
      <c r="L725">
        <f>buff!AL660</f>
        <v>0</v>
      </c>
      <c r="M725">
        <f>buff!AM660</f>
        <v>0</v>
      </c>
      <c r="N725">
        <f>buff!AN660</f>
        <v>0</v>
      </c>
      <c r="O725">
        <f>buff!AO660</f>
        <v>0</v>
      </c>
      <c r="P725">
        <f>buff!AP660</f>
        <v>0</v>
      </c>
      <c r="Q725">
        <f>buff!AQ660</f>
        <v>0</v>
      </c>
      <c r="R725">
        <f>buff!AR660</f>
        <v>999</v>
      </c>
      <c r="S725">
        <f>buff!AS660</f>
        <v>0</v>
      </c>
      <c r="T725">
        <f>buff!AT660</f>
        <v>0</v>
      </c>
      <c r="U725" t="str">
        <f>buff!AZ660</f>
        <v/>
      </c>
    </row>
    <row r="726" spans="1:21" x14ac:dyDescent="0.15">
      <c r="A726">
        <f>buff!Q661</f>
        <v>20589</v>
      </c>
      <c r="B726" t="str">
        <f>buff!R661</f>
        <v>被动痛苦lv9</v>
      </c>
      <c r="C726" t="str">
        <f>buff!S661</f>
        <v>被动痛苦lv9</v>
      </c>
      <c r="D726">
        <f>VLOOKUP(buff!T661,对应表!V:W,2,FALSE)</f>
        <v>2</v>
      </c>
      <c r="E726" t="e">
        <f>buff!U661</f>
        <v>#N/A</v>
      </c>
      <c r="F726">
        <f>buff!V661</f>
        <v>0</v>
      </c>
      <c r="G726">
        <f>buff!W661</f>
        <v>0</v>
      </c>
      <c r="H726">
        <f>buff!X661</f>
        <v>0</v>
      </c>
      <c r="I726" t="str">
        <f>buff!AI661</f>
        <v/>
      </c>
      <c r="J726">
        <f>buff!AJ661</f>
        <v>0</v>
      </c>
      <c r="K726">
        <f>buff!AK661</f>
        <v>0</v>
      </c>
      <c r="L726">
        <f>buff!AL661</f>
        <v>0</v>
      </c>
      <c r="M726">
        <f>buff!AM661</f>
        <v>0</v>
      </c>
      <c r="N726">
        <f>buff!AN661</f>
        <v>0</v>
      </c>
      <c r="O726">
        <f>buff!AO661</f>
        <v>0</v>
      </c>
      <c r="P726">
        <f>buff!AP661</f>
        <v>0</v>
      </c>
      <c r="Q726">
        <f>buff!AQ661</f>
        <v>0</v>
      </c>
      <c r="R726">
        <f>buff!AR661</f>
        <v>999</v>
      </c>
      <c r="S726">
        <f>buff!AS661</f>
        <v>0</v>
      </c>
      <c r="T726">
        <f>buff!AT661</f>
        <v>0</v>
      </c>
      <c r="U726" t="str">
        <f>buff!AZ661</f>
        <v/>
      </c>
    </row>
    <row r="727" spans="1:21" x14ac:dyDescent="0.15">
      <c r="A727">
        <f>buff!Q662</f>
        <v>20590</v>
      </c>
      <c r="B727" t="str">
        <f>buff!R662</f>
        <v>被动痛苦lv10</v>
      </c>
      <c r="C727" t="str">
        <f>buff!S662</f>
        <v>被动痛苦lv10</v>
      </c>
      <c r="D727">
        <f>VLOOKUP(buff!T662,对应表!V:W,2,FALSE)</f>
        <v>2</v>
      </c>
      <c r="E727" t="e">
        <f>buff!U662</f>
        <v>#N/A</v>
      </c>
      <c r="F727">
        <f>buff!V662</f>
        <v>0</v>
      </c>
      <c r="G727">
        <f>buff!W662</f>
        <v>0</v>
      </c>
      <c r="H727">
        <f>buff!X662</f>
        <v>0</v>
      </c>
      <c r="I727" t="str">
        <f>buff!AI662</f>
        <v/>
      </c>
      <c r="J727">
        <f>buff!AJ662</f>
        <v>0</v>
      </c>
      <c r="K727">
        <f>buff!AK662</f>
        <v>0</v>
      </c>
      <c r="L727">
        <f>buff!AL662</f>
        <v>0</v>
      </c>
      <c r="M727">
        <f>buff!AM662</f>
        <v>0</v>
      </c>
      <c r="N727">
        <f>buff!AN662</f>
        <v>0</v>
      </c>
      <c r="O727">
        <f>buff!AO662</f>
        <v>0</v>
      </c>
      <c r="P727">
        <f>buff!AP662</f>
        <v>0</v>
      </c>
      <c r="Q727">
        <f>buff!AQ662</f>
        <v>0</v>
      </c>
      <c r="R727">
        <f>buff!AR662</f>
        <v>999</v>
      </c>
      <c r="S727">
        <f>buff!AS662</f>
        <v>0</v>
      </c>
      <c r="T727">
        <f>buff!AT662</f>
        <v>0</v>
      </c>
      <c r="U727" t="str">
        <f>buff!AZ662</f>
        <v/>
      </c>
    </row>
    <row r="728" spans="1:21" x14ac:dyDescent="0.15">
      <c r="A728">
        <f>buff!Q663</f>
        <v>20591</v>
      </c>
      <c r="B728" t="str">
        <f>buff!R663</f>
        <v>被动痛苦lv11</v>
      </c>
      <c r="C728" t="str">
        <f>buff!S663</f>
        <v>被动痛苦lv11</v>
      </c>
      <c r="D728">
        <f>VLOOKUP(buff!T663,对应表!V:W,2,FALSE)</f>
        <v>2</v>
      </c>
      <c r="E728" t="e">
        <f>buff!U663</f>
        <v>#N/A</v>
      </c>
      <c r="F728">
        <f>buff!V663</f>
        <v>0</v>
      </c>
      <c r="G728">
        <f>buff!W663</f>
        <v>0</v>
      </c>
      <c r="H728">
        <f>buff!X663</f>
        <v>0</v>
      </c>
      <c r="I728" t="str">
        <f>buff!AI663</f>
        <v/>
      </c>
      <c r="J728">
        <f>buff!AJ663</f>
        <v>0</v>
      </c>
      <c r="K728">
        <f>buff!AK663</f>
        <v>0</v>
      </c>
      <c r="L728">
        <f>buff!AL663</f>
        <v>0</v>
      </c>
      <c r="M728">
        <f>buff!AM663</f>
        <v>0</v>
      </c>
      <c r="N728">
        <f>buff!AN663</f>
        <v>0</v>
      </c>
      <c r="O728">
        <f>buff!AO663</f>
        <v>0</v>
      </c>
      <c r="P728">
        <f>buff!AP663</f>
        <v>0</v>
      </c>
      <c r="Q728">
        <f>buff!AQ663</f>
        <v>0</v>
      </c>
      <c r="R728">
        <f>buff!AR663</f>
        <v>999</v>
      </c>
      <c r="S728">
        <f>buff!AS663</f>
        <v>0</v>
      </c>
      <c r="T728">
        <f>buff!AT663</f>
        <v>0</v>
      </c>
      <c r="U728" t="str">
        <f>buff!AZ663</f>
        <v/>
      </c>
    </row>
    <row r="729" spans="1:21" x14ac:dyDescent="0.15">
      <c r="A729">
        <f>buff!Q664</f>
        <v>20592</v>
      </c>
      <c r="B729" t="str">
        <f>buff!R664</f>
        <v>被动痛苦lv12</v>
      </c>
      <c r="C729" t="str">
        <f>buff!S664</f>
        <v>被动痛苦lv12</v>
      </c>
      <c r="D729">
        <f>VLOOKUP(buff!T664,对应表!V:W,2,FALSE)</f>
        <v>2</v>
      </c>
      <c r="E729" t="e">
        <f>buff!U664</f>
        <v>#N/A</v>
      </c>
      <c r="F729">
        <f>buff!V664</f>
        <v>0</v>
      </c>
      <c r="G729">
        <f>buff!W664</f>
        <v>0</v>
      </c>
      <c r="H729">
        <f>buff!X664</f>
        <v>0</v>
      </c>
      <c r="I729" t="str">
        <f>buff!AI664</f>
        <v/>
      </c>
      <c r="J729">
        <f>buff!AJ664</f>
        <v>0</v>
      </c>
      <c r="K729">
        <f>buff!AK664</f>
        <v>0</v>
      </c>
      <c r="L729">
        <f>buff!AL664</f>
        <v>0</v>
      </c>
      <c r="M729">
        <f>buff!AM664</f>
        <v>0</v>
      </c>
      <c r="N729">
        <f>buff!AN664</f>
        <v>0</v>
      </c>
      <c r="O729">
        <f>buff!AO664</f>
        <v>0</v>
      </c>
      <c r="P729">
        <f>buff!AP664</f>
        <v>0</v>
      </c>
      <c r="Q729">
        <f>buff!AQ664</f>
        <v>0</v>
      </c>
      <c r="R729">
        <f>buff!AR664</f>
        <v>999</v>
      </c>
      <c r="S729">
        <f>buff!AS664</f>
        <v>0</v>
      </c>
      <c r="T729">
        <f>buff!AT664</f>
        <v>0</v>
      </c>
      <c r="U729" t="str">
        <f>buff!AZ664</f>
        <v/>
      </c>
    </row>
    <row r="730" spans="1:21" x14ac:dyDescent="0.15">
      <c r="A730">
        <f>buff!Q665</f>
        <v>20593</v>
      </c>
      <c r="B730" t="str">
        <f>buff!R665</f>
        <v>被动痛苦lv13</v>
      </c>
      <c r="C730" t="str">
        <f>buff!S665</f>
        <v>被动痛苦lv13</v>
      </c>
      <c r="D730">
        <f>VLOOKUP(buff!T665,对应表!V:W,2,FALSE)</f>
        <v>2</v>
      </c>
      <c r="E730" t="e">
        <f>buff!U665</f>
        <v>#N/A</v>
      </c>
      <c r="F730">
        <f>buff!V665</f>
        <v>0</v>
      </c>
      <c r="G730">
        <f>buff!W665</f>
        <v>0</v>
      </c>
      <c r="H730">
        <f>buff!X665</f>
        <v>0</v>
      </c>
      <c r="I730" t="str">
        <f>buff!AI665</f>
        <v/>
      </c>
      <c r="J730">
        <f>buff!AJ665</f>
        <v>0</v>
      </c>
      <c r="K730">
        <f>buff!AK665</f>
        <v>0</v>
      </c>
      <c r="L730">
        <f>buff!AL665</f>
        <v>0</v>
      </c>
      <c r="M730">
        <f>buff!AM665</f>
        <v>0</v>
      </c>
      <c r="N730">
        <f>buff!AN665</f>
        <v>0</v>
      </c>
      <c r="O730">
        <f>buff!AO665</f>
        <v>0</v>
      </c>
      <c r="P730">
        <f>buff!AP665</f>
        <v>0</v>
      </c>
      <c r="Q730">
        <f>buff!AQ665</f>
        <v>0</v>
      </c>
      <c r="R730">
        <f>buff!AR665</f>
        <v>999</v>
      </c>
      <c r="S730">
        <f>buff!AS665</f>
        <v>0</v>
      </c>
      <c r="T730">
        <f>buff!AT665</f>
        <v>0</v>
      </c>
      <c r="U730" t="str">
        <f>buff!AZ665</f>
        <v/>
      </c>
    </row>
    <row r="731" spans="1:21" x14ac:dyDescent="0.15">
      <c r="A731">
        <f>buff!Q666</f>
        <v>20594</v>
      </c>
      <c r="B731" t="str">
        <f>buff!R666</f>
        <v>被动痛苦lv14</v>
      </c>
      <c r="C731" t="str">
        <f>buff!S666</f>
        <v>被动痛苦lv14</v>
      </c>
      <c r="D731">
        <f>VLOOKUP(buff!T666,对应表!V:W,2,FALSE)</f>
        <v>2</v>
      </c>
      <c r="E731" t="e">
        <f>buff!U666</f>
        <v>#N/A</v>
      </c>
      <c r="F731">
        <f>buff!V666</f>
        <v>0</v>
      </c>
      <c r="G731">
        <f>buff!W666</f>
        <v>0</v>
      </c>
      <c r="H731">
        <f>buff!X666</f>
        <v>0</v>
      </c>
      <c r="I731" t="str">
        <f>buff!AI666</f>
        <v/>
      </c>
      <c r="J731">
        <f>buff!AJ666</f>
        <v>0</v>
      </c>
      <c r="K731">
        <f>buff!AK666</f>
        <v>0</v>
      </c>
      <c r="L731">
        <f>buff!AL666</f>
        <v>0</v>
      </c>
      <c r="M731">
        <f>buff!AM666</f>
        <v>0</v>
      </c>
      <c r="N731">
        <f>buff!AN666</f>
        <v>0</v>
      </c>
      <c r="O731">
        <f>buff!AO666</f>
        <v>0</v>
      </c>
      <c r="P731">
        <f>buff!AP666</f>
        <v>0</v>
      </c>
      <c r="Q731">
        <f>buff!AQ666</f>
        <v>0</v>
      </c>
      <c r="R731">
        <f>buff!AR666</f>
        <v>999</v>
      </c>
      <c r="S731">
        <f>buff!AS666</f>
        <v>0</v>
      </c>
      <c r="T731">
        <f>buff!AT666</f>
        <v>0</v>
      </c>
      <c r="U731" t="str">
        <f>buff!AZ666</f>
        <v/>
      </c>
    </row>
    <row r="732" spans="1:21" x14ac:dyDescent="0.15">
      <c r="A732">
        <f>buff!Q667</f>
        <v>20595</v>
      </c>
      <c r="B732" t="str">
        <f>buff!R667</f>
        <v>被动痛苦lv15</v>
      </c>
      <c r="C732" t="str">
        <f>buff!S667</f>
        <v>被动痛苦lv15</v>
      </c>
      <c r="D732">
        <f>VLOOKUP(buff!T667,对应表!V:W,2,FALSE)</f>
        <v>2</v>
      </c>
      <c r="E732" t="e">
        <f>buff!U667</f>
        <v>#N/A</v>
      </c>
      <c r="F732">
        <f>buff!V667</f>
        <v>0</v>
      </c>
      <c r="G732">
        <f>buff!W667</f>
        <v>0</v>
      </c>
      <c r="H732">
        <f>buff!X667</f>
        <v>0</v>
      </c>
      <c r="I732" t="str">
        <f>buff!AI667</f>
        <v/>
      </c>
      <c r="J732">
        <f>buff!AJ667</f>
        <v>0</v>
      </c>
      <c r="K732">
        <f>buff!AK667</f>
        <v>0</v>
      </c>
      <c r="L732">
        <f>buff!AL667</f>
        <v>0</v>
      </c>
      <c r="M732">
        <f>buff!AM667</f>
        <v>0</v>
      </c>
      <c r="N732">
        <f>buff!AN667</f>
        <v>0</v>
      </c>
      <c r="O732">
        <f>buff!AO667</f>
        <v>0</v>
      </c>
      <c r="P732">
        <f>buff!AP667</f>
        <v>0</v>
      </c>
      <c r="Q732">
        <f>buff!AQ667</f>
        <v>0</v>
      </c>
      <c r="R732">
        <f>buff!AR667</f>
        <v>999</v>
      </c>
      <c r="S732">
        <f>buff!AS667</f>
        <v>0</v>
      </c>
      <c r="T732">
        <f>buff!AT667</f>
        <v>0</v>
      </c>
      <c r="U732" t="str">
        <f>buff!AZ667</f>
        <v/>
      </c>
    </row>
    <row r="733" spans="1:21" x14ac:dyDescent="0.15">
      <c r="A733">
        <f>buff!Q668</f>
        <v>20596</v>
      </c>
      <c r="B733" t="str">
        <f>buff!R668</f>
        <v>被动痛苦lv16</v>
      </c>
      <c r="C733" t="str">
        <f>buff!S668</f>
        <v>被动痛苦lv16</v>
      </c>
      <c r="D733">
        <f>VLOOKUP(buff!T668,对应表!V:W,2,FALSE)</f>
        <v>2</v>
      </c>
      <c r="E733" t="e">
        <f>buff!U668</f>
        <v>#N/A</v>
      </c>
      <c r="F733">
        <f>buff!V668</f>
        <v>0</v>
      </c>
      <c r="G733">
        <f>buff!W668</f>
        <v>0</v>
      </c>
      <c r="H733">
        <f>buff!X668</f>
        <v>0</v>
      </c>
      <c r="I733" t="str">
        <f>buff!AI668</f>
        <v/>
      </c>
      <c r="J733">
        <f>buff!AJ668</f>
        <v>0</v>
      </c>
      <c r="K733">
        <f>buff!AK668</f>
        <v>0</v>
      </c>
      <c r="L733">
        <f>buff!AL668</f>
        <v>0</v>
      </c>
      <c r="M733">
        <f>buff!AM668</f>
        <v>0</v>
      </c>
      <c r="N733">
        <f>buff!AN668</f>
        <v>0</v>
      </c>
      <c r="O733">
        <f>buff!AO668</f>
        <v>0</v>
      </c>
      <c r="P733">
        <f>buff!AP668</f>
        <v>0</v>
      </c>
      <c r="Q733">
        <f>buff!AQ668</f>
        <v>0</v>
      </c>
      <c r="R733">
        <f>buff!AR668</f>
        <v>999</v>
      </c>
      <c r="S733">
        <f>buff!AS668</f>
        <v>0</v>
      </c>
      <c r="T733">
        <f>buff!AT668</f>
        <v>0</v>
      </c>
      <c r="U733" t="str">
        <f>buff!AZ668</f>
        <v/>
      </c>
    </row>
    <row r="734" spans="1:21" x14ac:dyDescent="0.15">
      <c r="A734">
        <f>buff!Q669</f>
        <v>20597</v>
      </c>
      <c r="B734" t="str">
        <f>buff!R669</f>
        <v>被动痛苦lv17</v>
      </c>
      <c r="C734" t="str">
        <f>buff!S669</f>
        <v>被动痛苦lv17</v>
      </c>
      <c r="D734">
        <f>VLOOKUP(buff!T669,对应表!V:W,2,FALSE)</f>
        <v>2</v>
      </c>
      <c r="E734" t="e">
        <f>buff!U669</f>
        <v>#N/A</v>
      </c>
      <c r="F734">
        <f>buff!V669</f>
        <v>0</v>
      </c>
      <c r="G734">
        <f>buff!W669</f>
        <v>0</v>
      </c>
      <c r="H734">
        <f>buff!X669</f>
        <v>0</v>
      </c>
      <c r="I734" t="str">
        <f>buff!AI669</f>
        <v/>
      </c>
      <c r="J734">
        <f>buff!AJ669</f>
        <v>0</v>
      </c>
      <c r="K734">
        <f>buff!AK669</f>
        <v>0</v>
      </c>
      <c r="L734">
        <f>buff!AL669</f>
        <v>0</v>
      </c>
      <c r="M734">
        <f>buff!AM669</f>
        <v>0</v>
      </c>
      <c r="N734">
        <f>buff!AN669</f>
        <v>0</v>
      </c>
      <c r="O734">
        <f>buff!AO669</f>
        <v>0</v>
      </c>
      <c r="P734">
        <f>buff!AP669</f>
        <v>0</v>
      </c>
      <c r="Q734">
        <f>buff!AQ669</f>
        <v>0</v>
      </c>
      <c r="R734">
        <f>buff!AR669</f>
        <v>999</v>
      </c>
      <c r="S734">
        <f>buff!AS669</f>
        <v>0</v>
      </c>
      <c r="T734">
        <f>buff!AT669</f>
        <v>0</v>
      </c>
      <c r="U734" t="str">
        <f>buff!AZ669</f>
        <v/>
      </c>
    </row>
    <row r="735" spans="1:21" x14ac:dyDescent="0.15">
      <c r="A735">
        <f>buff!Q670</f>
        <v>20598</v>
      </c>
      <c r="B735" t="str">
        <f>buff!R670</f>
        <v>被动痛苦lv18</v>
      </c>
      <c r="C735" t="str">
        <f>buff!S670</f>
        <v>被动痛苦lv18</v>
      </c>
      <c r="D735">
        <f>VLOOKUP(buff!T670,对应表!V:W,2,FALSE)</f>
        <v>2</v>
      </c>
      <c r="E735" t="e">
        <f>buff!U670</f>
        <v>#N/A</v>
      </c>
      <c r="F735">
        <f>buff!V670</f>
        <v>0</v>
      </c>
      <c r="G735">
        <f>buff!W670</f>
        <v>0</v>
      </c>
      <c r="H735">
        <f>buff!X670</f>
        <v>0</v>
      </c>
      <c r="I735" t="str">
        <f>buff!AI670</f>
        <v/>
      </c>
      <c r="J735">
        <f>buff!AJ670</f>
        <v>0</v>
      </c>
      <c r="K735">
        <f>buff!AK670</f>
        <v>0</v>
      </c>
      <c r="L735">
        <f>buff!AL670</f>
        <v>0</v>
      </c>
      <c r="M735">
        <f>buff!AM670</f>
        <v>0</v>
      </c>
      <c r="N735">
        <f>buff!AN670</f>
        <v>0</v>
      </c>
      <c r="O735">
        <f>buff!AO670</f>
        <v>0</v>
      </c>
      <c r="P735">
        <f>buff!AP670</f>
        <v>0</v>
      </c>
      <c r="Q735">
        <f>buff!AQ670</f>
        <v>0</v>
      </c>
      <c r="R735">
        <f>buff!AR670</f>
        <v>999</v>
      </c>
      <c r="S735">
        <f>buff!AS670</f>
        <v>0</v>
      </c>
      <c r="T735">
        <f>buff!AT670</f>
        <v>0</v>
      </c>
      <c r="U735" t="str">
        <f>buff!AZ670</f>
        <v/>
      </c>
    </row>
    <row r="736" spans="1:21" x14ac:dyDescent="0.15">
      <c r="A736">
        <f>buff!Q671</f>
        <v>20599</v>
      </c>
      <c r="B736" t="str">
        <f>buff!R671</f>
        <v>被动痛苦lv19</v>
      </c>
      <c r="C736" t="str">
        <f>buff!S671</f>
        <v>被动痛苦lv19</v>
      </c>
      <c r="D736">
        <f>VLOOKUP(buff!T671,对应表!V:W,2,FALSE)</f>
        <v>2</v>
      </c>
      <c r="E736" t="e">
        <f>buff!U671</f>
        <v>#N/A</v>
      </c>
      <c r="F736">
        <f>buff!V671</f>
        <v>0</v>
      </c>
      <c r="G736">
        <f>buff!W671</f>
        <v>0</v>
      </c>
      <c r="H736">
        <f>buff!X671</f>
        <v>0</v>
      </c>
      <c r="I736" t="str">
        <f>buff!AI671</f>
        <v/>
      </c>
      <c r="J736">
        <f>buff!AJ671</f>
        <v>0</v>
      </c>
      <c r="K736">
        <f>buff!AK671</f>
        <v>0</v>
      </c>
      <c r="L736">
        <f>buff!AL671</f>
        <v>0</v>
      </c>
      <c r="M736">
        <f>buff!AM671</f>
        <v>0</v>
      </c>
      <c r="N736">
        <f>buff!AN671</f>
        <v>0</v>
      </c>
      <c r="O736">
        <f>buff!AO671</f>
        <v>0</v>
      </c>
      <c r="P736">
        <f>buff!AP671</f>
        <v>0</v>
      </c>
      <c r="Q736">
        <f>buff!AQ671</f>
        <v>0</v>
      </c>
      <c r="R736">
        <f>buff!AR671</f>
        <v>999</v>
      </c>
      <c r="S736">
        <f>buff!AS671</f>
        <v>0</v>
      </c>
      <c r="T736">
        <f>buff!AT671</f>
        <v>0</v>
      </c>
      <c r="U736" t="str">
        <f>buff!AZ671</f>
        <v/>
      </c>
    </row>
    <row r="737" spans="1:21" x14ac:dyDescent="0.15">
      <c r="A737">
        <f>buff!Q672</f>
        <v>20600</v>
      </c>
      <c r="B737" t="str">
        <f>buff!R672</f>
        <v>被动痛苦lv20</v>
      </c>
      <c r="C737" t="str">
        <f>buff!S672</f>
        <v>被动痛苦lv20</v>
      </c>
      <c r="D737">
        <f>VLOOKUP(buff!T672,对应表!V:W,2,FALSE)</f>
        <v>2</v>
      </c>
      <c r="E737" t="e">
        <f>buff!U672</f>
        <v>#N/A</v>
      </c>
      <c r="F737">
        <f>buff!V672</f>
        <v>0</v>
      </c>
      <c r="G737">
        <f>buff!W672</f>
        <v>0</v>
      </c>
      <c r="H737">
        <f>buff!X672</f>
        <v>0</v>
      </c>
      <c r="I737" t="str">
        <f>buff!AI672</f>
        <v/>
      </c>
      <c r="J737">
        <f>buff!AJ672</f>
        <v>0</v>
      </c>
      <c r="K737">
        <f>buff!AK672</f>
        <v>0</v>
      </c>
      <c r="L737">
        <f>buff!AL672</f>
        <v>0</v>
      </c>
      <c r="M737">
        <f>buff!AM672</f>
        <v>0</v>
      </c>
      <c r="N737">
        <f>buff!AN672</f>
        <v>0</v>
      </c>
      <c r="O737">
        <f>buff!AO672</f>
        <v>0</v>
      </c>
      <c r="P737">
        <f>buff!AP672</f>
        <v>0</v>
      </c>
      <c r="Q737">
        <f>buff!AQ672</f>
        <v>0</v>
      </c>
      <c r="R737">
        <f>buff!AR672</f>
        <v>999</v>
      </c>
      <c r="S737">
        <f>buff!AS672</f>
        <v>0</v>
      </c>
      <c r="T737">
        <f>buff!AT672</f>
        <v>0</v>
      </c>
      <c r="U737" t="str">
        <f>buff!AZ672</f>
        <v/>
      </c>
    </row>
    <row r="738" spans="1:21" x14ac:dyDescent="0.15">
      <c r="A738">
        <f>buff!Q673</f>
        <v>20601</v>
      </c>
      <c r="B738" t="str">
        <f>buff!R673</f>
        <v>被动迟钝lv1</v>
      </c>
      <c r="C738" t="str">
        <f>buff!S673</f>
        <v>被动迟钝lv1</v>
      </c>
      <c r="D738">
        <f>VLOOKUP(buff!T673,对应表!V:W,2,FALSE)</f>
        <v>1</v>
      </c>
      <c r="E738" t="e">
        <f>buff!U673</f>
        <v>#N/A</v>
      </c>
      <c r="F738">
        <f>buff!V673</f>
        <v>0</v>
      </c>
      <c r="G738">
        <f>buff!W673</f>
        <v>0</v>
      </c>
      <c r="H738">
        <f>buff!X673</f>
        <v>0</v>
      </c>
      <c r="I738" t="str">
        <f>buff!AI673</f>
        <v/>
      </c>
      <c r="J738">
        <f>buff!AJ673</f>
        <v>0</v>
      </c>
      <c r="K738">
        <f>buff!AK673</f>
        <v>0</v>
      </c>
      <c r="L738">
        <f>buff!AL673</f>
        <v>0</v>
      </c>
      <c r="M738">
        <f>buff!AM673</f>
        <v>0</v>
      </c>
      <c r="N738">
        <f>buff!AN673</f>
        <v>0</v>
      </c>
      <c r="O738">
        <f>buff!AO673</f>
        <v>0</v>
      </c>
      <c r="P738">
        <f>buff!AP673</f>
        <v>0</v>
      </c>
      <c r="Q738">
        <f>buff!AQ673</f>
        <v>0</v>
      </c>
      <c r="R738">
        <f>buff!AR673</f>
        <v>999</v>
      </c>
      <c r="S738">
        <f>buff!AS673</f>
        <v>0</v>
      </c>
      <c r="T738">
        <f>buff!AT673</f>
        <v>0</v>
      </c>
      <c r="U738" t="str">
        <f>buff!AZ673</f>
        <v/>
      </c>
    </row>
    <row r="739" spans="1:21" x14ac:dyDescent="0.15">
      <c r="A739">
        <f>buff!Q674</f>
        <v>20602</v>
      </c>
      <c r="B739" t="str">
        <f>buff!R674</f>
        <v>被动迟钝lv2</v>
      </c>
      <c r="C739" t="str">
        <f>buff!S674</f>
        <v>被动迟钝lv2</v>
      </c>
      <c r="D739">
        <f>VLOOKUP(buff!T674,对应表!V:W,2,FALSE)</f>
        <v>1</v>
      </c>
      <c r="E739" t="e">
        <f>buff!U674</f>
        <v>#N/A</v>
      </c>
      <c r="F739">
        <f>buff!V674</f>
        <v>0</v>
      </c>
      <c r="G739">
        <f>buff!W674</f>
        <v>0</v>
      </c>
      <c r="H739">
        <f>buff!X674</f>
        <v>0</v>
      </c>
      <c r="I739" t="str">
        <f>buff!AI674</f>
        <v/>
      </c>
      <c r="J739">
        <f>buff!AJ674</f>
        <v>0</v>
      </c>
      <c r="K739">
        <f>buff!AK674</f>
        <v>0</v>
      </c>
      <c r="L739">
        <f>buff!AL674</f>
        <v>0</v>
      </c>
      <c r="M739">
        <f>buff!AM674</f>
        <v>0</v>
      </c>
      <c r="N739">
        <f>buff!AN674</f>
        <v>0</v>
      </c>
      <c r="O739">
        <f>buff!AO674</f>
        <v>0</v>
      </c>
      <c r="P739">
        <f>buff!AP674</f>
        <v>0</v>
      </c>
      <c r="Q739">
        <f>buff!AQ674</f>
        <v>0</v>
      </c>
      <c r="R739">
        <f>buff!AR674</f>
        <v>999</v>
      </c>
      <c r="S739">
        <f>buff!AS674</f>
        <v>0</v>
      </c>
      <c r="T739">
        <f>buff!AT674</f>
        <v>0</v>
      </c>
      <c r="U739" t="str">
        <f>buff!AZ674</f>
        <v/>
      </c>
    </row>
    <row r="740" spans="1:21" x14ac:dyDescent="0.15">
      <c r="A740">
        <f>buff!Q675</f>
        <v>20603</v>
      </c>
      <c r="B740" t="str">
        <f>buff!R675</f>
        <v>被动迟钝lv3</v>
      </c>
      <c r="C740" t="str">
        <f>buff!S675</f>
        <v>被动迟钝lv3</v>
      </c>
      <c r="D740">
        <f>VLOOKUP(buff!T675,对应表!V:W,2,FALSE)</f>
        <v>1</v>
      </c>
      <c r="E740" t="e">
        <f>buff!U675</f>
        <v>#N/A</v>
      </c>
      <c r="F740">
        <f>buff!V675</f>
        <v>0</v>
      </c>
      <c r="G740">
        <f>buff!W675</f>
        <v>0</v>
      </c>
      <c r="H740">
        <f>buff!X675</f>
        <v>0</v>
      </c>
      <c r="I740" t="str">
        <f>buff!AI675</f>
        <v/>
      </c>
      <c r="J740">
        <f>buff!AJ675</f>
        <v>0</v>
      </c>
      <c r="K740">
        <f>buff!AK675</f>
        <v>0</v>
      </c>
      <c r="L740">
        <f>buff!AL675</f>
        <v>0</v>
      </c>
      <c r="M740">
        <f>buff!AM675</f>
        <v>0</v>
      </c>
      <c r="N740">
        <f>buff!AN675</f>
        <v>0</v>
      </c>
      <c r="O740">
        <f>buff!AO675</f>
        <v>0</v>
      </c>
      <c r="P740">
        <f>buff!AP675</f>
        <v>0</v>
      </c>
      <c r="Q740">
        <f>buff!AQ675</f>
        <v>0</v>
      </c>
      <c r="R740">
        <f>buff!AR675</f>
        <v>999</v>
      </c>
      <c r="S740">
        <f>buff!AS675</f>
        <v>0</v>
      </c>
      <c r="T740">
        <f>buff!AT675</f>
        <v>0</v>
      </c>
      <c r="U740" t="str">
        <f>buff!AZ675</f>
        <v/>
      </c>
    </row>
    <row r="741" spans="1:21" x14ac:dyDescent="0.15">
      <c r="A741">
        <f>buff!Q676</f>
        <v>20604</v>
      </c>
      <c r="B741" t="str">
        <f>buff!R676</f>
        <v>被动迟钝lv4</v>
      </c>
      <c r="C741" t="str">
        <f>buff!S676</f>
        <v>被动迟钝lv4</v>
      </c>
      <c r="D741">
        <f>VLOOKUP(buff!T676,对应表!V:W,2,FALSE)</f>
        <v>1</v>
      </c>
      <c r="E741" t="e">
        <f>buff!U676</f>
        <v>#N/A</v>
      </c>
      <c r="F741">
        <f>buff!V676</f>
        <v>0</v>
      </c>
      <c r="G741">
        <f>buff!W676</f>
        <v>0</v>
      </c>
      <c r="H741">
        <f>buff!X676</f>
        <v>0</v>
      </c>
      <c r="I741" t="str">
        <f>buff!AI676</f>
        <v/>
      </c>
      <c r="J741">
        <f>buff!AJ676</f>
        <v>0</v>
      </c>
      <c r="K741">
        <f>buff!AK676</f>
        <v>0</v>
      </c>
      <c r="L741">
        <f>buff!AL676</f>
        <v>0</v>
      </c>
      <c r="M741">
        <f>buff!AM676</f>
        <v>0</v>
      </c>
      <c r="N741">
        <f>buff!AN676</f>
        <v>0</v>
      </c>
      <c r="O741">
        <f>buff!AO676</f>
        <v>0</v>
      </c>
      <c r="P741">
        <f>buff!AP676</f>
        <v>0</v>
      </c>
      <c r="Q741">
        <f>buff!AQ676</f>
        <v>0</v>
      </c>
      <c r="R741">
        <f>buff!AR676</f>
        <v>999</v>
      </c>
      <c r="S741">
        <f>buff!AS676</f>
        <v>0</v>
      </c>
      <c r="T741">
        <f>buff!AT676</f>
        <v>0</v>
      </c>
      <c r="U741" t="str">
        <f>buff!AZ676</f>
        <v/>
      </c>
    </row>
    <row r="742" spans="1:21" x14ac:dyDescent="0.15">
      <c r="A742">
        <f>buff!Q677</f>
        <v>20605</v>
      </c>
      <c r="B742" t="str">
        <f>buff!R677</f>
        <v>被动迟钝lv5</v>
      </c>
      <c r="C742" t="str">
        <f>buff!S677</f>
        <v>被动迟钝lv5</v>
      </c>
      <c r="D742">
        <f>VLOOKUP(buff!T677,对应表!V:W,2,FALSE)</f>
        <v>1</v>
      </c>
      <c r="E742" t="e">
        <f>buff!U677</f>
        <v>#N/A</v>
      </c>
      <c r="F742">
        <f>buff!V677</f>
        <v>0</v>
      </c>
      <c r="G742">
        <f>buff!W677</f>
        <v>0</v>
      </c>
      <c r="H742">
        <f>buff!X677</f>
        <v>0</v>
      </c>
      <c r="I742" t="str">
        <f>buff!AI677</f>
        <v/>
      </c>
      <c r="J742">
        <f>buff!AJ677</f>
        <v>0</v>
      </c>
      <c r="K742">
        <f>buff!AK677</f>
        <v>0</v>
      </c>
      <c r="L742">
        <f>buff!AL677</f>
        <v>0</v>
      </c>
      <c r="M742">
        <f>buff!AM677</f>
        <v>0</v>
      </c>
      <c r="N742">
        <f>buff!AN677</f>
        <v>0</v>
      </c>
      <c r="O742">
        <f>buff!AO677</f>
        <v>0</v>
      </c>
      <c r="P742">
        <f>buff!AP677</f>
        <v>0</v>
      </c>
      <c r="Q742">
        <f>buff!AQ677</f>
        <v>0</v>
      </c>
      <c r="R742">
        <f>buff!AR677</f>
        <v>999</v>
      </c>
      <c r="S742">
        <f>buff!AS677</f>
        <v>0</v>
      </c>
      <c r="T742">
        <f>buff!AT677</f>
        <v>0</v>
      </c>
      <c r="U742" t="str">
        <f>buff!AZ677</f>
        <v/>
      </c>
    </row>
    <row r="743" spans="1:21" x14ac:dyDescent="0.15">
      <c r="A743">
        <f>buff!Q678</f>
        <v>20606</v>
      </c>
      <c r="B743" t="str">
        <f>buff!R678</f>
        <v>被动迟钝lv6</v>
      </c>
      <c r="C743" t="str">
        <f>buff!S678</f>
        <v>被动迟钝lv6</v>
      </c>
      <c r="D743">
        <f>VLOOKUP(buff!T678,对应表!V:W,2,FALSE)</f>
        <v>1</v>
      </c>
      <c r="E743" t="e">
        <f>buff!U678</f>
        <v>#N/A</v>
      </c>
      <c r="F743">
        <f>buff!V678</f>
        <v>0</v>
      </c>
      <c r="G743">
        <f>buff!W678</f>
        <v>0</v>
      </c>
      <c r="H743">
        <f>buff!X678</f>
        <v>0</v>
      </c>
      <c r="I743" t="str">
        <f>buff!AI678</f>
        <v/>
      </c>
      <c r="J743">
        <f>buff!AJ678</f>
        <v>0</v>
      </c>
      <c r="K743">
        <f>buff!AK678</f>
        <v>0</v>
      </c>
      <c r="L743">
        <f>buff!AL678</f>
        <v>0</v>
      </c>
      <c r="M743">
        <f>buff!AM678</f>
        <v>0</v>
      </c>
      <c r="N743">
        <f>buff!AN678</f>
        <v>0</v>
      </c>
      <c r="O743">
        <f>buff!AO678</f>
        <v>0</v>
      </c>
      <c r="P743">
        <f>buff!AP678</f>
        <v>0</v>
      </c>
      <c r="Q743">
        <f>buff!AQ678</f>
        <v>0</v>
      </c>
      <c r="R743">
        <f>buff!AR678</f>
        <v>999</v>
      </c>
      <c r="S743">
        <f>buff!AS678</f>
        <v>0</v>
      </c>
      <c r="T743">
        <f>buff!AT678</f>
        <v>0</v>
      </c>
      <c r="U743" t="str">
        <f>buff!AZ678</f>
        <v/>
      </c>
    </row>
    <row r="744" spans="1:21" x14ac:dyDescent="0.15">
      <c r="A744">
        <f>buff!Q679</f>
        <v>20607</v>
      </c>
      <c r="B744" t="str">
        <f>buff!R679</f>
        <v>被动迟钝lv7</v>
      </c>
      <c r="C744" t="str">
        <f>buff!S679</f>
        <v>被动迟钝lv7</v>
      </c>
      <c r="D744">
        <f>VLOOKUP(buff!T679,对应表!V:W,2,FALSE)</f>
        <v>1</v>
      </c>
      <c r="E744" t="e">
        <f>buff!U679</f>
        <v>#N/A</v>
      </c>
      <c r="F744">
        <f>buff!V679</f>
        <v>0</v>
      </c>
      <c r="G744">
        <f>buff!W679</f>
        <v>0</v>
      </c>
      <c r="H744">
        <f>buff!X679</f>
        <v>0</v>
      </c>
      <c r="I744" t="str">
        <f>buff!AI679</f>
        <v/>
      </c>
      <c r="J744">
        <f>buff!AJ679</f>
        <v>0</v>
      </c>
      <c r="K744">
        <f>buff!AK679</f>
        <v>0</v>
      </c>
      <c r="L744">
        <f>buff!AL679</f>
        <v>0</v>
      </c>
      <c r="M744">
        <f>buff!AM679</f>
        <v>0</v>
      </c>
      <c r="N744">
        <f>buff!AN679</f>
        <v>0</v>
      </c>
      <c r="O744">
        <f>buff!AO679</f>
        <v>0</v>
      </c>
      <c r="P744">
        <f>buff!AP679</f>
        <v>0</v>
      </c>
      <c r="Q744">
        <f>buff!AQ679</f>
        <v>0</v>
      </c>
      <c r="R744">
        <f>buff!AR679</f>
        <v>999</v>
      </c>
      <c r="S744">
        <f>buff!AS679</f>
        <v>0</v>
      </c>
      <c r="T744">
        <f>buff!AT679</f>
        <v>0</v>
      </c>
      <c r="U744" t="str">
        <f>buff!AZ679</f>
        <v/>
      </c>
    </row>
    <row r="745" spans="1:21" x14ac:dyDescent="0.15">
      <c r="A745">
        <f>buff!Q680</f>
        <v>20608</v>
      </c>
      <c r="B745" t="str">
        <f>buff!R680</f>
        <v>被动迟钝lv8</v>
      </c>
      <c r="C745" t="str">
        <f>buff!S680</f>
        <v>被动迟钝lv8</v>
      </c>
      <c r="D745">
        <f>VLOOKUP(buff!T680,对应表!V:W,2,FALSE)</f>
        <v>1</v>
      </c>
      <c r="E745" t="e">
        <f>buff!U680</f>
        <v>#N/A</v>
      </c>
      <c r="F745">
        <f>buff!V680</f>
        <v>0</v>
      </c>
      <c r="G745">
        <f>buff!W680</f>
        <v>0</v>
      </c>
      <c r="H745">
        <f>buff!X680</f>
        <v>0</v>
      </c>
      <c r="I745" t="str">
        <f>buff!AI680</f>
        <v/>
      </c>
      <c r="J745">
        <f>buff!AJ680</f>
        <v>0</v>
      </c>
      <c r="K745">
        <f>buff!AK680</f>
        <v>0</v>
      </c>
      <c r="L745">
        <f>buff!AL680</f>
        <v>0</v>
      </c>
      <c r="M745">
        <f>buff!AM680</f>
        <v>0</v>
      </c>
      <c r="N745">
        <f>buff!AN680</f>
        <v>0</v>
      </c>
      <c r="O745">
        <f>buff!AO680</f>
        <v>0</v>
      </c>
      <c r="P745">
        <f>buff!AP680</f>
        <v>0</v>
      </c>
      <c r="Q745">
        <f>buff!AQ680</f>
        <v>0</v>
      </c>
      <c r="R745">
        <f>buff!AR680</f>
        <v>999</v>
      </c>
      <c r="S745">
        <f>buff!AS680</f>
        <v>0</v>
      </c>
      <c r="T745">
        <f>buff!AT680</f>
        <v>0</v>
      </c>
      <c r="U745" t="str">
        <f>buff!AZ680</f>
        <v/>
      </c>
    </row>
    <row r="746" spans="1:21" x14ac:dyDescent="0.15">
      <c r="A746">
        <f>buff!Q681</f>
        <v>20609</v>
      </c>
      <c r="B746" t="str">
        <f>buff!R681</f>
        <v>被动迟钝lv9</v>
      </c>
      <c r="C746" t="str">
        <f>buff!S681</f>
        <v>被动迟钝lv9</v>
      </c>
      <c r="D746">
        <f>VLOOKUP(buff!T681,对应表!V:W,2,FALSE)</f>
        <v>1</v>
      </c>
      <c r="E746" t="e">
        <f>buff!U681</f>
        <v>#N/A</v>
      </c>
      <c r="F746">
        <f>buff!V681</f>
        <v>0</v>
      </c>
      <c r="G746">
        <f>buff!W681</f>
        <v>0</v>
      </c>
      <c r="H746">
        <f>buff!X681</f>
        <v>0</v>
      </c>
      <c r="I746" t="str">
        <f>buff!AI681</f>
        <v/>
      </c>
      <c r="J746">
        <f>buff!AJ681</f>
        <v>0</v>
      </c>
      <c r="K746">
        <f>buff!AK681</f>
        <v>0</v>
      </c>
      <c r="L746">
        <f>buff!AL681</f>
        <v>0</v>
      </c>
      <c r="M746">
        <f>buff!AM681</f>
        <v>0</v>
      </c>
      <c r="N746">
        <f>buff!AN681</f>
        <v>0</v>
      </c>
      <c r="O746">
        <f>buff!AO681</f>
        <v>0</v>
      </c>
      <c r="P746">
        <f>buff!AP681</f>
        <v>0</v>
      </c>
      <c r="Q746">
        <f>buff!AQ681</f>
        <v>0</v>
      </c>
      <c r="R746">
        <f>buff!AR681</f>
        <v>999</v>
      </c>
      <c r="S746">
        <f>buff!AS681</f>
        <v>0</v>
      </c>
      <c r="T746">
        <f>buff!AT681</f>
        <v>0</v>
      </c>
      <c r="U746" t="str">
        <f>buff!AZ681</f>
        <v/>
      </c>
    </row>
    <row r="747" spans="1:21" x14ac:dyDescent="0.15">
      <c r="A747">
        <f>buff!Q682</f>
        <v>20610</v>
      </c>
      <c r="B747" t="str">
        <f>buff!R682</f>
        <v>被动迟钝lv10</v>
      </c>
      <c r="C747" t="str">
        <f>buff!S682</f>
        <v>被动迟钝lv10</v>
      </c>
      <c r="D747">
        <f>VLOOKUP(buff!T682,对应表!V:W,2,FALSE)</f>
        <v>1</v>
      </c>
      <c r="E747" t="e">
        <f>buff!U682</f>
        <v>#N/A</v>
      </c>
      <c r="F747">
        <f>buff!V682</f>
        <v>0</v>
      </c>
      <c r="G747">
        <f>buff!W682</f>
        <v>0</v>
      </c>
      <c r="H747">
        <f>buff!X682</f>
        <v>0</v>
      </c>
      <c r="I747" t="str">
        <f>buff!AI682</f>
        <v/>
      </c>
      <c r="J747">
        <f>buff!AJ682</f>
        <v>0</v>
      </c>
      <c r="K747">
        <f>buff!AK682</f>
        <v>0</v>
      </c>
      <c r="L747">
        <f>buff!AL682</f>
        <v>0</v>
      </c>
      <c r="M747">
        <f>buff!AM682</f>
        <v>0</v>
      </c>
      <c r="N747">
        <f>buff!AN682</f>
        <v>0</v>
      </c>
      <c r="O747">
        <f>buff!AO682</f>
        <v>0</v>
      </c>
      <c r="P747">
        <f>buff!AP682</f>
        <v>0</v>
      </c>
      <c r="Q747">
        <f>buff!AQ682</f>
        <v>0</v>
      </c>
      <c r="R747">
        <f>buff!AR682</f>
        <v>999</v>
      </c>
      <c r="S747">
        <f>buff!AS682</f>
        <v>0</v>
      </c>
      <c r="T747">
        <f>buff!AT682</f>
        <v>0</v>
      </c>
      <c r="U747" t="str">
        <f>buff!AZ682</f>
        <v/>
      </c>
    </row>
    <row r="748" spans="1:21" x14ac:dyDescent="0.15">
      <c r="A748">
        <f>buff!Q683</f>
        <v>20611</v>
      </c>
      <c r="B748" t="str">
        <f>buff!R683</f>
        <v>被动迟钝lv11</v>
      </c>
      <c r="C748" t="str">
        <f>buff!S683</f>
        <v>被动迟钝lv11</v>
      </c>
      <c r="D748">
        <f>VLOOKUP(buff!T683,对应表!V:W,2,FALSE)</f>
        <v>1</v>
      </c>
      <c r="E748" t="e">
        <f>buff!U683</f>
        <v>#N/A</v>
      </c>
      <c r="F748">
        <f>buff!V683</f>
        <v>0</v>
      </c>
      <c r="G748">
        <f>buff!W683</f>
        <v>0</v>
      </c>
      <c r="H748">
        <f>buff!X683</f>
        <v>0</v>
      </c>
      <c r="I748" t="str">
        <f>buff!AI683</f>
        <v/>
      </c>
      <c r="J748">
        <f>buff!AJ683</f>
        <v>0</v>
      </c>
      <c r="K748">
        <f>buff!AK683</f>
        <v>0</v>
      </c>
      <c r="L748">
        <f>buff!AL683</f>
        <v>0</v>
      </c>
      <c r="M748">
        <f>buff!AM683</f>
        <v>0</v>
      </c>
      <c r="N748">
        <f>buff!AN683</f>
        <v>0</v>
      </c>
      <c r="O748">
        <f>buff!AO683</f>
        <v>0</v>
      </c>
      <c r="P748">
        <f>buff!AP683</f>
        <v>0</v>
      </c>
      <c r="Q748">
        <f>buff!AQ683</f>
        <v>0</v>
      </c>
      <c r="R748">
        <f>buff!AR683</f>
        <v>999</v>
      </c>
      <c r="S748">
        <f>buff!AS683</f>
        <v>0</v>
      </c>
      <c r="T748">
        <f>buff!AT683</f>
        <v>0</v>
      </c>
      <c r="U748" t="str">
        <f>buff!AZ683</f>
        <v/>
      </c>
    </row>
    <row r="749" spans="1:21" x14ac:dyDescent="0.15">
      <c r="A749">
        <f>buff!Q684</f>
        <v>20612</v>
      </c>
      <c r="B749" t="str">
        <f>buff!R684</f>
        <v>被动迟钝lv12</v>
      </c>
      <c r="C749" t="str">
        <f>buff!S684</f>
        <v>被动迟钝lv12</v>
      </c>
      <c r="D749">
        <f>VLOOKUP(buff!T684,对应表!V:W,2,FALSE)</f>
        <v>1</v>
      </c>
      <c r="E749" t="e">
        <f>buff!U684</f>
        <v>#N/A</v>
      </c>
      <c r="F749">
        <f>buff!V684</f>
        <v>0</v>
      </c>
      <c r="G749">
        <f>buff!W684</f>
        <v>0</v>
      </c>
      <c r="H749">
        <f>buff!X684</f>
        <v>0</v>
      </c>
      <c r="I749" t="str">
        <f>buff!AI684</f>
        <v/>
      </c>
      <c r="J749">
        <f>buff!AJ684</f>
        <v>0</v>
      </c>
      <c r="K749">
        <f>buff!AK684</f>
        <v>0</v>
      </c>
      <c r="L749">
        <f>buff!AL684</f>
        <v>0</v>
      </c>
      <c r="M749">
        <f>buff!AM684</f>
        <v>0</v>
      </c>
      <c r="N749">
        <f>buff!AN684</f>
        <v>0</v>
      </c>
      <c r="O749">
        <f>buff!AO684</f>
        <v>0</v>
      </c>
      <c r="P749">
        <f>buff!AP684</f>
        <v>0</v>
      </c>
      <c r="Q749">
        <f>buff!AQ684</f>
        <v>0</v>
      </c>
      <c r="R749">
        <f>buff!AR684</f>
        <v>999</v>
      </c>
      <c r="S749">
        <f>buff!AS684</f>
        <v>0</v>
      </c>
      <c r="T749">
        <f>buff!AT684</f>
        <v>0</v>
      </c>
      <c r="U749" t="str">
        <f>buff!AZ684</f>
        <v/>
      </c>
    </row>
    <row r="750" spans="1:21" x14ac:dyDescent="0.15">
      <c r="A750">
        <f>buff!Q685</f>
        <v>20613</v>
      </c>
      <c r="B750" t="str">
        <f>buff!R685</f>
        <v>被动迟钝lv13</v>
      </c>
      <c r="C750" t="str">
        <f>buff!S685</f>
        <v>被动迟钝lv13</v>
      </c>
      <c r="D750">
        <f>VLOOKUP(buff!T685,对应表!V:W,2,FALSE)</f>
        <v>1</v>
      </c>
      <c r="E750" t="e">
        <f>buff!U685</f>
        <v>#N/A</v>
      </c>
      <c r="F750">
        <f>buff!V685</f>
        <v>0</v>
      </c>
      <c r="G750">
        <f>buff!W685</f>
        <v>0</v>
      </c>
      <c r="H750">
        <f>buff!X685</f>
        <v>0</v>
      </c>
      <c r="I750" t="str">
        <f>buff!AI685</f>
        <v/>
      </c>
      <c r="J750">
        <f>buff!AJ685</f>
        <v>0</v>
      </c>
      <c r="K750">
        <f>buff!AK685</f>
        <v>0</v>
      </c>
      <c r="L750">
        <f>buff!AL685</f>
        <v>0</v>
      </c>
      <c r="M750">
        <f>buff!AM685</f>
        <v>0</v>
      </c>
      <c r="N750">
        <f>buff!AN685</f>
        <v>0</v>
      </c>
      <c r="O750">
        <f>buff!AO685</f>
        <v>0</v>
      </c>
      <c r="P750">
        <f>buff!AP685</f>
        <v>0</v>
      </c>
      <c r="Q750">
        <f>buff!AQ685</f>
        <v>0</v>
      </c>
      <c r="R750">
        <f>buff!AR685</f>
        <v>999</v>
      </c>
      <c r="S750">
        <f>buff!AS685</f>
        <v>0</v>
      </c>
      <c r="T750">
        <f>buff!AT685</f>
        <v>0</v>
      </c>
      <c r="U750" t="str">
        <f>buff!AZ685</f>
        <v/>
      </c>
    </row>
    <row r="751" spans="1:21" x14ac:dyDescent="0.15">
      <c r="A751">
        <f>buff!Q686</f>
        <v>20614</v>
      </c>
      <c r="B751" t="str">
        <f>buff!R686</f>
        <v>被动迟钝lv14</v>
      </c>
      <c r="C751" t="str">
        <f>buff!S686</f>
        <v>被动迟钝lv14</v>
      </c>
      <c r="D751">
        <f>VLOOKUP(buff!T686,对应表!V:W,2,FALSE)</f>
        <v>1</v>
      </c>
      <c r="E751" t="e">
        <f>buff!U686</f>
        <v>#N/A</v>
      </c>
      <c r="F751">
        <f>buff!V686</f>
        <v>0</v>
      </c>
      <c r="G751">
        <f>buff!W686</f>
        <v>0</v>
      </c>
      <c r="H751">
        <f>buff!X686</f>
        <v>0</v>
      </c>
      <c r="I751" t="str">
        <f>buff!AI686</f>
        <v/>
      </c>
      <c r="J751">
        <f>buff!AJ686</f>
        <v>0</v>
      </c>
      <c r="K751">
        <f>buff!AK686</f>
        <v>0</v>
      </c>
      <c r="L751">
        <f>buff!AL686</f>
        <v>0</v>
      </c>
      <c r="M751">
        <f>buff!AM686</f>
        <v>0</v>
      </c>
      <c r="N751">
        <f>buff!AN686</f>
        <v>0</v>
      </c>
      <c r="O751">
        <f>buff!AO686</f>
        <v>0</v>
      </c>
      <c r="P751">
        <f>buff!AP686</f>
        <v>0</v>
      </c>
      <c r="Q751">
        <f>buff!AQ686</f>
        <v>0</v>
      </c>
      <c r="R751">
        <f>buff!AR686</f>
        <v>999</v>
      </c>
      <c r="S751">
        <f>buff!AS686</f>
        <v>0</v>
      </c>
      <c r="T751">
        <f>buff!AT686</f>
        <v>0</v>
      </c>
      <c r="U751" t="str">
        <f>buff!AZ686</f>
        <v/>
      </c>
    </row>
    <row r="752" spans="1:21" x14ac:dyDescent="0.15">
      <c r="A752">
        <f>buff!Q687</f>
        <v>20615</v>
      </c>
      <c r="B752" t="str">
        <f>buff!R687</f>
        <v>被动迟钝lv15</v>
      </c>
      <c r="C752" t="str">
        <f>buff!S687</f>
        <v>被动迟钝lv15</v>
      </c>
      <c r="D752">
        <f>VLOOKUP(buff!T687,对应表!V:W,2,FALSE)</f>
        <v>1</v>
      </c>
      <c r="E752" t="e">
        <f>buff!U687</f>
        <v>#N/A</v>
      </c>
      <c r="F752">
        <f>buff!V687</f>
        <v>0</v>
      </c>
      <c r="G752">
        <f>buff!W687</f>
        <v>0</v>
      </c>
      <c r="H752">
        <f>buff!X687</f>
        <v>0</v>
      </c>
      <c r="I752" t="str">
        <f>buff!AI687</f>
        <v/>
      </c>
      <c r="J752">
        <f>buff!AJ687</f>
        <v>0</v>
      </c>
      <c r="K752">
        <f>buff!AK687</f>
        <v>0</v>
      </c>
      <c r="L752">
        <f>buff!AL687</f>
        <v>0</v>
      </c>
      <c r="M752">
        <f>buff!AM687</f>
        <v>0</v>
      </c>
      <c r="N752">
        <f>buff!AN687</f>
        <v>0</v>
      </c>
      <c r="O752">
        <f>buff!AO687</f>
        <v>0</v>
      </c>
      <c r="P752">
        <f>buff!AP687</f>
        <v>0</v>
      </c>
      <c r="Q752">
        <f>buff!AQ687</f>
        <v>0</v>
      </c>
      <c r="R752">
        <f>buff!AR687</f>
        <v>999</v>
      </c>
      <c r="S752">
        <f>buff!AS687</f>
        <v>0</v>
      </c>
      <c r="T752">
        <f>buff!AT687</f>
        <v>0</v>
      </c>
      <c r="U752" t="str">
        <f>buff!AZ687</f>
        <v/>
      </c>
    </row>
    <row r="753" spans="1:21" x14ac:dyDescent="0.15">
      <c r="A753">
        <f>buff!Q688</f>
        <v>20616</v>
      </c>
      <c r="B753" t="str">
        <f>buff!R688</f>
        <v>被动迟钝lv16</v>
      </c>
      <c r="C753" t="str">
        <f>buff!S688</f>
        <v>被动迟钝lv16</v>
      </c>
      <c r="D753">
        <f>VLOOKUP(buff!T688,对应表!V:W,2,FALSE)</f>
        <v>1</v>
      </c>
      <c r="E753" t="e">
        <f>buff!U688</f>
        <v>#N/A</v>
      </c>
      <c r="F753">
        <f>buff!V688</f>
        <v>0</v>
      </c>
      <c r="G753">
        <f>buff!W688</f>
        <v>0</v>
      </c>
      <c r="H753">
        <f>buff!X688</f>
        <v>0</v>
      </c>
      <c r="I753" t="str">
        <f>buff!AI688</f>
        <v/>
      </c>
      <c r="J753">
        <f>buff!AJ688</f>
        <v>0</v>
      </c>
      <c r="K753">
        <f>buff!AK688</f>
        <v>0</v>
      </c>
      <c r="L753">
        <f>buff!AL688</f>
        <v>0</v>
      </c>
      <c r="M753">
        <f>buff!AM688</f>
        <v>0</v>
      </c>
      <c r="N753">
        <f>buff!AN688</f>
        <v>0</v>
      </c>
      <c r="O753">
        <f>buff!AO688</f>
        <v>0</v>
      </c>
      <c r="P753">
        <f>buff!AP688</f>
        <v>0</v>
      </c>
      <c r="Q753">
        <f>buff!AQ688</f>
        <v>0</v>
      </c>
      <c r="R753">
        <f>buff!AR688</f>
        <v>999</v>
      </c>
      <c r="S753">
        <f>buff!AS688</f>
        <v>0</v>
      </c>
      <c r="T753">
        <f>buff!AT688</f>
        <v>0</v>
      </c>
      <c r="U753" t="str">
        <f>buff!AZ688</f>
        <v/>
      </c>
    </row>
    <row r="754" spans="1:21" x14ac:dyDescent="0.15">
      <c r="A754">
        <f>buff!Q689</f>
        <v>20617</v>
      </c>
      <c r="B754" t="str">
        <f>buff!R689</f>
        <v>被动迟钝lv17</v>
      </c>
      <c r="C754" t="str">
        <f>buff!S689</f>
        <v>被动迟钝lv17</v>
      </c>
      <c r="D754">
        <f>VLOOKUP(buff!T689,对应表!V:W,2,FALSE)</f>
        <v>1</v>
      </c>
      <c r="E754" t="e">
        <f>buff!U689</f>
        <v>#N/A</v>
      </c>
      <c r="F754">
        <f>buff!V689</f>
        <v>0</v>
      </c>
      <c r="G754">
        <f>buff!W689</f>
        <v>0</v>
      </c>
      <c r="H754">
        <f>buff!X689</f>
        <v>0</v>
      </c>
      <c r="I754" t="str">
        <f>buff!AI689</f>
        <v/>
      </c>
      <c r="J754">
        <f>buff!AJ689</f>
        <v>0</v>
      </c>
      <c r="K754">
        <f>buff!AK689</f>
        <v>0</v>
      </c>
      <c r="L754">
        <f>buff!AL689</f>
        <v>0</v>
      </c>
      <c r="M754">
        <f>buff!AM689</f>
        <v>0</v>
      </c>
      <c r="N754">
        <f>buff!AN689</f>
        <v>0</v>
      </c>
      <c r="O754">
        <f>buff!AO689</f>
        <v>0</v>
      </c>
      <c r="P754">
        <f>buff!AP689</f>
        <v>0</v>
      </c>
      <c r="Q754">
        <f>buff!AQ689</f>
        <v>0</v>
      </c>
      <c r="R754">
        <f>buff!AR689</f>
        <v>999</v>
      </c>
      <c r="S754">
        <f>buff!AS689</f>
        <v>0</v>
      </c>
      <c r="T754">
        <f>buff!AT689</f>
        <v>0</v>
      </c>
      <c r="U754" t="str">
        <f>buff!AZ689</f>
        <v/>
      </c>
    </row>
    <row r="755" spans="1:21" x14ac:dyDescent="0.15">
      <c r="A755">
        <f>buff!Q690</f>
        <v>20618</v>
      </c>
      <c r="B755" t="str">
        <f>buff!R690</f>
        <v>被动迟钝lv18</v>
      </c>
      <c r="C755" t="str">
        <f>buff!S690</f>
        <v>被动迟钝lv18</v>
      </c>
      <c r="D755">
        <f>VLOOKUP(buff!T690,对应表!V:W,2,FALSE)</f>
        <v>1</v>
      </c>
      <c r="E755" t="e">
        <f>buff!U690</f>
        <v>#N/A</v>
      </c>
      <c r="F755">
        <f>buff!V690</f>
        <v>0</v>
      </c>
      <c r="G755">
        <f>buff!W690</f>
        <v>0</v>
      </c>
      <c r="H755">
        <f>buff!X690</f>
        <v>0</v>
      </c>
      <c r="I755" t="str">
        <f>buff!AI690</f>
        <v/>
      </c>
      <c r="J755">
        <f>buff!AJ690</f>
        <v>0</v>
      </c>
      <c r="K755">
        <f>buff!AK690</f>
        <v>0</v>
      </c>
      <c r="L755">
        <f>buff!AL690</f>
        <v>0</v>
      </c>
      <c r="M755">
        <f>buff!AM690</f>
        <v>0</v>
      </c>
      <c r="N755">
        <f>buff!AN690</f>
        <v>0</v>
      </c>
      <c r="O755">
        <f>buff!AO690</f>
        <v>0</v>
      </c>
      <c r="P755">
        <f>buff!AP690</f>
        <v>0</v>
      </c>
      <c r="Q755">
        <f>buff!AQ690</f>
        <v>0</v>
      </c>
      <c r="R755">
        <f>buff!AR690</f>
        <v>999</v>
      </c>
      <c r="S755">
        <f>buff!AS690</f>
        <v>0</v>
      </c>
      <c r="T755">
        <f>buff!AT690</f>
        <v>0</v>
      </c>
      <c r="U755" t="str">
        <f>buff!AZ690</f>
        <v/>
      </c>
    </row>
    <row r="756" spans="1:21" x14ac:dyDescent="0.15">
      <c r="A756">
        <f>buff!Q691</f>
        <v>20619</v>
      </c>
      <c r="B756" t="str">
        <f>buff!R691</f>
        <v>被动迟钝lv19</v>
      </c>
      <c r="C756" t="str">
        <f>buff!S691</f>
        <v>被动迟钝lv19</v>
      </c>
      <c r="D756">
        <f>VLOOKUP(buff!T691,对应表!V:W,2,FALSE)</f>
        <v>1</v>
      </c>
      <c r="E756" t="e">
        <f>buff!U691</f>
        <v>#N/A</v>
      </c>
      <c r="F756">
        <f>buff!V691</f>
        <v>0</v>
      </c>
      <c r="G756">
        <f>buff!W691</f>
        <v>0</v>
      </c>
      <c r="H756">
        <f>buff!X691</f>
        <v>0</v>
      </c>
      <c r="I756" t="str">
        <f>buff!AI691</f>
        <v/>
      </c>
      <c r="J756">
        <f>buff!AJ691</f>
        <v>0</v>
      </c>
      <c r="K756">
        <f>buff!AK691</f>
        <v>0</v>
      </c>
      <c r="L756">
        <f>buff!AL691</f>
        <v>0</v>
      </c>
      <c r="M756">
        <f>buff!AM691</f>
        <v>0</v>
      </c>
      <c r="N756">
        <f>buff!AN691</f>
        <v>0</v>
      </c>
      <c r="O756">
        <f>buff!AO691</f>
        <v>0</v>
      </c>
      <c r="P756">
        <f>buff!AP691</f>
        <v>0</v>
      </c>
      <c r="Q756">
        <f>buff!AQ691</f>
        <v>0</v>
      </c>
      <c r="R756">
        <f>buff!AR691</f>
        <v>999</v>
      </c>
      <c r="S756">
        <f>buff!AS691</f>
        <v>0</v>
      </c>
      <c r="T756">
        <f>buff!AT691</f>
        <v>0</v>
      </c>
      <c r="U756" t="str">
        <f>buff!AZ691</f>
        <v/>
      </c>
    </row>
    <row r="757" spans="1:21" x14ac:dyDescent="0.15">
      <c r="A757">
        <f>buff!Q692</f>
        <v>20620</v>
      </c>
      <c r="B757" t="str">
        <f>buff!R692</f>
        <v>被动迟钝lv20</v>
      </c>
      <c r="C757" t="str">
        <f>buff!S692</f>
        <v>被动迟钝lv20</v>
      </c>
      <c r="D757">
        <f>VLOOKUP(buff!T692,对应表!V:W,2,FALSE)</f>
        <v>1</v>
      </c>
      <c r="E757" t="e">
        <f>buff!U692</f>
        <v>#N/A</v>
      </c>
      <c r="F757">
        <f>buff!V692</f>
        <v>0</v>
      </c>
      <c r="G757">
        <f>buff!W692</f>
        <v>0</v>
      </c>
      <c r="H757">
        <f>buff!X692</f>
        <v>0</v>
      </c>
      <c r="I757" t="str">
        <f>buff!AI692</f>
        <v/>
      </c>
      <c r="J757">
        <f>buff!AJ692</f>
        <v>0</v>
      </c>
      <c r="K757">
        <f>buff!AK692</f>
        <v>0</v>
      </c>
      <c r="L757">
        <f>buff!AL692</f>
        <v>0</v>
      </c>
      <c r="M757">
        <f>buff!AM692</f>
        <v>0</v>
      </c>
      <c r="N757">
        <f>buff!AN692</f>
        <v>0</v>
      </c>
      <c r="O757">
        <f>buff!AO692</f>
        <v>0</v>
      </c>
      <c r="P757">
        <f>buff!AP692</f>
        <v>0</v>
      </c>
      <c r="Q757">
        <f>buff!AQ692</f>
        <v>0</v>
      </c>
      <c r="R757">
        <f>buff!AR692</f>
        <v>999</v>
      </c>
      <c r="S757">
        <f>buff!AS692</f>
        <v>0</v>
      </c>
      <c r="T757">
        <f>buff!AT692</f>
        <v>0</v>
      </c>
      <c r="U757" t="str">
        <f>buff!AZ692</f>
        <v/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84</v>
      </c>
      <c r="E1" s="1" t="s">
        <v>85</v>
      </c>
      <c r="F1" s="1" t="s">
        <v>86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87</v>
      </c>
      <c r="E3" s="1" t="s">
        <v>88</v>
      </c>
      <c r="F3" s="1" t="s">
        <v>89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J18" sqref="J18"/>
    </sheetView>
  </sheetViews>
  <sheetFormatPr baseColWidth="10" defaultRowHeight="15" x14ac:dyDescent="0.15"/>
  <sheetData>
    <row r="1" spans="1:8" x14ac:dyDescent="0.15">
      <c r="A1" s="1" t="s">
        <v>288</v>
      </c>
      <c r="B1" s="1" t="s">
        <v>90</v>
      </c>
      <c r="C1" s="1" t="s">
        <v>247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95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96</v>
      </c>
      <c r="C3" s="1" t="s">
        <v>248</v>
      </c>
      <c r="D3" s="1" t="s">
        <v>97</v>
      </c>
      <c r="E3" s="1" t="s">
        <v>98</v>
      </c>
      <c r="F3" s="1" t="s">
        <v>99</v>
      </c>
      <c r="G3" s="1" t="s">
        <v>100</v>
      </c>
      <c r="H3" s="1" t="s">
        <v>101</v>
      </c>
    </row>
    <row r="4" spans="1:8" x14ac:dyDescent="0.15">
      <c r="A4" s="1">
        <f>主动技能升级!J7</f>
        <v>1</v>
      </c>
      <c r="B4" s="1" t="e">
        <f>主动技能升级!K7</f>
        <v>#N/A</v>
      </c>
      <c r="C4" s="1">
        <f>主动技能升级!L7</f>
        <v>0</v>
      </c>
      <c r="D4" s="1">
        <f>主动技能升级!M7</f>
        <v>3</v>
      </c>
      <c r="E4" s="1" t="str">
        <f>主动技能升级!N7</f>
        <v>[]</v>
      </c>
      <c r="F4" s="1">
        <f>主动技能升级!O7</f>
        <v>100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 t="e">
        <f>主动技能升级!K8</f>
        <v>#N/A</v>
      </c>
      <c r="C5" s="1">
        <f>主动技能升级!L8</f>
        <v>0</v>
      </c>
      <c r="D5" s="1">
        <f>主动技能升级!M8</f>
        <v>6</v>
      </c>
      <c r="E5" s="1" t="str">
        <f>主动技能升级!N8</f>
        <v>[]</v>
      </c>
      <c r="F5" s="1">
        <f>主动技能升级!O8</f>
        <v>101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 t="e">
        <f>主动技能升级!K9</f>
        <v>#N/A</v>
      </c>
      <c r="C6" s="1">
        <f>主动技能升级!L9</f>
        <v>0</v>
      </c>
      <c r="D6" s="1">
        <f>主动技能升级!M9</f>
        <v>9</v>
      </c>
      <c r="E6" s="1" t="str">
        <f>主动技能升级!N9</f>
        <v>[]</v>
      </c>
      <c r="F6" s="1">
        <f>主动技能升级!O9</f>
        <v>102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 t="e">
        <f>主动技能升级!K10</f>
        <v>#N/A</v>
      </c>
      <c r="C7" s="1">
        <f>主动技能升级!L10</f>
        <v>0</v>
      </c>
      <c r="D7" s="1">
        <f>主动技能升级!M10</f>
        <v>12</v>
      </c>
      <c r="E7" s="1" t="str">
        <f>主动技能升级!N10</f>
        <v>[]</v>
      </c>
      <c r="F7" s="1">
        <f>主动技能升级!O10</f>
        <v>103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 t="e">
        <f>主动技能升级!K11</f>
        <v>#N/A</v>
      </c>
      <c r="C8" s="1">
        <f>主动技能升级!L11</f>
        <v>0</v>
      </c>
      <c r="D8" s="1">
        <f>主动技能升级!M11</f>
        <v>15</v>
      </c>
      <c r="E8" s="1" t="str">
        <f>主动技能升级!N11</f>
        <v>[]</v>
      </c>
      <c r="F8" s="1">
        <f>主动技能升级!O11</f>
        <v>104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 t="e">
        <f>主动技能升级!K12</f>
        <v>#N/A</v>
      </c>
      <c r="C9" s="1">
        <f>主动技能升级!L12</f>
        <v>0</v>
      </c>
      <c r="D9" s="1">
        <f>主动技能升级!M12</f>
        <v>18</v>
      </c>
      <c r="E9" s="1" t="str">
        <f>主动技能升级!N12</f>
        <v>[]</v>
      </c>
      <c r="F9" s="1">
        <f>主动技能升级!O12</f>
        <v>105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 t="e">
        <f>主动技能升级!K13</f>
        <v>#N/A</v>
      </c>
      <c r="C10" s="1">
        <f>主动技能升级!L13</f>
        <v>0</v>
      </c>
      <c r="D10" s="1">
        <f>主动技能升级!M13</f>
        <v>21</v>
      </c>
      <c r="E10" s="1" t="str">
        <f>主动技能升级!N13</f>
        <v>[]</v>
      </c>
      <c r="F10" s="1">
        <f>主动技能升级!O13</f>
        <v>106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 t="e">
        <f>主动技能升级!K14</f>
        <v>#N/A</v>
      </c>
      <c r="C11" s="1">
        <f>主动技能升级!L14</f>
        <v>0</v>
      </c>
      <c r="D11" s="1">
        <f>主动技能升级!M14</f>
        <v>24</v>
      </c>
      <c r="E11" s="1" t="str">
        <f>主动技能升级!N14</f>
        <v>[]</v>
      </c>
      <c r="F11" s="1">
        <f>主动技能升级!O14</f>
        <v>107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 t="e">
        <f>主动技能升级!K15</f>
        <v>#N/A</v>
      </c>
      <c r="C12" s="1">
        <f>主动技能升级!L15</f>
        <v>0</v>
      </c>
      <c r="D12" s="1">
        <f>主动技能升级!M15</f>
        <v>27</v>
      </c>
      <c r="E12" s="1" t="str">
        <f>主动技能升级!N15</f>
        <v>[]</v>
      </c>
      <c r="F12" s="1">
        <f>主动技能升级!O15</f>
        <v>108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 t="e">
        <f>主动技能升级!K16</f>
        <v>#N/A</v>
      </c>
      <c r="C13" s="1">
        <f>主动技能升级!L16</f>
        <v>0</v>
      </c>
      <c r="D13" s="1">
        <f>主动技能升级!M16</f>
        <v>30</v>
      </c>
      <c r="E13" s="1" t="str">
        <f>主动技能升级!N16</f>
        <v>[]</v>
      </c>
      <c r="F13" s="1">
        <f>主动技能升级!O16</f>
        <v>109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 t="e">
        <f>主动技能升级!K17</f>
        <v>#N/A</v>
      </c>
      <c r="C14" s="1">
        <f>主动技能升级!L17</f>
        <v>0</v>
      </c>
      <c r="D14" s="1">
        <f>主动技能升级!M17</f>
        <v>33</v>
      </c>
      <c r="E14" s="1" t="str">
        <f>主动技能升级!N17</f>
        <v>[]</v>
      </c>
      <c r="F14" s="1">
        <f>主动技能升级!O17</f>
        <v>110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 t="e">
        <f>主动技能升级!K18</f>
        <v>#N/A</v>
      </c>
      <c r="C15" s="1">
        <f>主动技能升级!L18</f>
        <v>0</v>
      </c>
      <c r="D15" s="1">
        <f>主动技能升级!M18</f>
        <v>36</v>
      </c>
      <c r="E15" s="1" t="str">
        <f>主动技能升级!N18</f>
        <v>[]</v>
      </c>
      <c r="F15" s="1">
        <f>主动技能升级!O18</f>
        <v>111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 t="e">
        <f>主动技能升级!K19</f>
        <v>#N/A</v>
      </c>
      <c r="C16" s="1">
        <f>主动技能升级!L19</f>
        <v>0</v>
      </c>
      <c r="D16" s="1">
        <f>主动技能升级!M19</f>
        <v>39</v>
      </c>
      <c r="E16" s="1" t="str">
        <f>主动技能升级!N19</f>
        <v>[]</v>
      </c>
      <c r="F16" s="1">
        <f>主动技能升级!O19</f>
        <v>112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 t="e">
        <f>主动技能升级!K20</f>
        <v>#N/A</v>
      </c>
      <c r="C17" s="1">
        <f>主动技能升级!L20</f>
        <v>0</v>
      </c>
      <c r="D17" s="1">
        <f>主动技能升级!M20</f>
        <v>42</v>
      </c>
      <c r="E17" s="1" t="str">
        <f>主动技能升级!N20</f>
        <v>[]</v>
      </c>
      <c r="F17" s="1">
        <f>主动技能升级!O20</f>
        <v>113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 t="e">
        <f>主动技能升级!K21</f>
        <v>#N/A</v>
      </c>
      <c r="C18" s="1">
        <f>主动技能升级!L21</f>
        <v>0</v>
      </c>
      <c r="D18" s="1">
        <f>主动技能升级!M21</f>
        <v>45</v>
      </c>
      <c r="E18" s="1" t="str">
        <f>主动技能升级!N21</f>
        <v>[]</v>
      </c>
      <c r="F18" s="1">
        <f>主动技能升级!O21</f>
        <v>114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 t="e">
        <f>主动技能升级!K22</f>
        <v>#N/A</v>
      </c>
      <c r="C19" s="1">
        <f>主动技能升级!L22</f>
        <v>0</v>
      </c>
      <c r="D19" s="1">
        <f>主动技能升级!M22</f>
        <v>48</v>
      </c>
      <c r="E19" s="1" t="str">
        <f>主动技能升级!N22</f>
        <v>[]</v>
      </c>
      <c r="F19" s="1">
        <f>主动技能升级!O22</f>
        <v>115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 t="e">
        <f>主动技能升级!K23</f>
        <v>#N/A</v>
      </c>
      <c r="C20" s="1">
        <f>主动技能升级!L23</f>
        <v>0</v>
      </c>
      <c r="D20" s="1">
        <f>主动技能升级!M23</f>
        <v>51</v>
      </c>
      <c r="E20" s="1" t="str">
        <f>主动技能升级!N23</f>
        <v>[]</v>
      </c>
      <c r="F20" s="1">
        <f>主动技能升级!O23</f>
        <v>116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 t="e">
        <f>主动技能升级!K24</f>
        <v>#N/A</v>
      </c>
      <c r="C21" s="1">
        <f>主动技能升级!L24</f>
        <v>0</v>
      </c>
      <c r="D21" s="1">
        <f>主动技能升级!M24</f>
        <v>54</v>
      </c>
      <c r="E21" s="1" t="str">
        <f>主动技能升级!N24</f>
        <v>[]</v>
      </c>
      <c r="F21" s="1">
        <f>主动技能升级!O24</f>
        <v>117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 t="e">
        <f>主动技能升级!K25</f>
        <v>#N/A</v>
      </c>
      <c r="C22" s="1">
        <f>主动技能升级!L25</f>
        <v>0</v>
      </c>
      <c r="D22" s="1">
        <f>主动技能升级!M25</f>
        <v>57</v>
      </c>
      <c r="E22" s="1" t="str">
        <f>主动技能升级!N25</f>
        <v>[]</v>
      </c>
      <c r="F22" s="1">
        <f>主动技能升级!O25</f>
        <v>118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 t="e">
        <f>主动技能升级!K26</f>
        <v>#N/A</v>
      </c>
      <c r="C23" s="1">
        <f>主动技能升级!L26</f>
        <v>0</v>
      </c>
      <c r="D23" s="1">
        <f>主动技能升级!M26</f>
        <v>60</v>
      </c>
      <c r="E23" s="1" t="str">
        <f>主动技能升级!N26</f>
        <v>[]</v>
      </c>
      <c r="F23" s="1">
        <f>主动技能升级!O26</f>
        <v>119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 t="e">
        <f>主动技能升级!K27</f>
        <v>#N/A</v>
      </c>
      <c r="C24" s="1">
        <f>主动技能升级!L27</f>
        <v>0</v>
      </c>
      <c r="D24" s="1">
        <f>主动技能升级!M27</f>
        <v>3</v>
      </c>
      <c r="E24" s="1" t="str">
        <f>主动技能升级!N27</f>
        <v>[]</v>
      </c>
      <c r="F24" s="1">
        <f>主动技能升级!O27</f>
        <v>120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 t="e">
        <f>主动技能升级!K28</f>
        <v>#N/A</v>
      </c>
      <c r="C25" s="1">
        <f>主动技能升级!L28</f>
        <v>0</v>
      </c>
      <c r="D25" s="1">
        <f>主动技能升级!M28</f>
        <v>6</v>
      </c>
      <c r="E25" s="1" t="str">
        <f>主动技能升级!N28</f>
        <v>[]</v>
      </c>
      <c r="F25" s="1">
        <f>主动技能升级!O28</f>
        <v>121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 t="e">
        <f>主动技能升级!K29</f>
        <v>#N/A</v>
      </c>
      <c r="C26" s="1">
        <f>主动技能升级!L29</f>
        <v>0</v>
      </c>
      <c r="D26" s="1">
        <f>主动技能升级!M29</f>
        <v>9</v>
      </c>
      <c r="E26" s="1" t="str">
        <f>主动技能升级!N29</f>
        <v>[]</v>
      </c>
      <c r="F26" s="1">
        <f>主动技能升级!O29</f>
        <v>122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 t="e">
        <f>主动技能升级!K30</f>
        <v>#N/A</v>
      </c>
      <c r="C27" s="1">
        <f>主动技能升级!L30</f>
        <v>0</v>
      </c>
      <c r="D27" s="1">
        <f>主动技能升级!M30</f>
        <v>12</v>
      </c>
      <c r="E27" s="1" t="str">
        <f>主动技能升级!N30</f>
        <v>[]</v>
      </c>
      <c r="F27" s="1">
        <f>主动技能升级!O30</f>
        <v>123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 t="e">
        <f>主动技能升级!K31</f>
        <v>#N/A</v>
      </c>
      <c r="C28" s="1">
        <f>主动技能升级!L31</f>
        <v>0</v>
      </c>
      <c r="D28" s="1">
        <f>主动技能升级!M31</f>
        <v>15</v>
      </c>
      <c r="E28" s="1" t="str">
        <f>主动技能升级!N31</f>
        <v>[]</v>
      </c>
      <c r="F28" s="1">
        <f>主动技能升级!O31</f>
        <v>124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 t="e">
        <f>主动技能升级!K32</f>
        <v>#N/A</v>
      </c>
      <c r="C29" s="1">
        <f>主动技能升级!L32</f>
        <v>0</v>
      </c>
      <c r="D29" s="1">
        <f>主动技能升级!M32</f>
        <v>18</v>
      </c>
      <c r="E29" s="1" t="str">
        <f>主动技能升级!N32</f>
        <v>[]</v>
      </c>
      <c r="F29" s="1">
        <f>主动技能升级!O32</f>
        <v>125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 t="e">
        <f>主动技能升级!K33</f>
        <v>#N/A</v>
      </c>
      <c r="C30" s="1">
        <f>主动技能升级!L33</f>
        <v>0</v>
      </c>
      <c r="D30" s="1">
        <f>主动技能升级!M33</f>
        <v>21</v>
      </c>
      <c r="E30" s="1" t="str">
        <f>主动技能升级!N33</f>
        <v>[]</v>
      </c>
      <c r="F30" s="1">
        <f>主动技能升级!O33</f>
        <v>126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 t="e">
        <f>主动技能升级!K34</f>
        <v>#N/A</v>
      </c>
      <c r="C31" s="1">
        <f>主动技能升级!L34</f>
        <v>0</v>
      </c>
      <c r="D31" s="1">
        <f>主动技能升级!M34</f>
        <v>24</v>
      </c>
      <c r="E31" s="1" t="str">
        <f>主动技能升级!N34</f>
        <v>[]</v>
      </c>
      <c r="F31" s="1">
        <f>主动技能升级!O34</f>
        <v>127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 t="e">
        <f>主动技能升级!K35</f>
        <v>#N/A</v>
      </c>
      <c r="C32" s="1">
        <f>主动技能升级!L35</f>
        <v>0</v>
      </c>
      <c r="D32" s="1">
        <f>主动技能升级!M35</f>
        <v>27</v>
      </c>
      <c r="E32" s="1" t="str">
        <f>主动技能升级!N35</f>
        <v>[]</v>
      </c>
      <c r="F32" s="1">
        <f>主动技能升级!O35</f>
        <v>128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 t="e">
        <f>主动技能升级!K36</f>
        <v>#N/A</v>
      </c>
      <c r="C33" s="1">
        <f>主动技能升级!L36</f>
        <v>0</v>
      </c>
      <c r="D33" s="1">
        <f>主动技能升级!M36</f>
        <v>30</v>
      </c>
      <c r="E33" s="1" t="str">
        <f>主动技能升级!N36</f>
        <v>[]</v>
      </c>
      <c r="F33" s="1">
        <f>主动技能升级!O36</f>
        <v>129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 t="e">
        <f>主动技能升级!K37</f>
        <v>#N/A</v>
      </c>
      <c r="C34" s="1">
        <f>主动技能升级!L37</f>
        <v>0</v>
      </c>
      <c r="D34" s="1">
        <f>主动技能升级!M37</f>
        <v>33</v>
      </c>
      <c r="E34" s="1" t="str">
        <f>主动技能升级!N37</f>
        <v>[]</v>
      </c>
      <c r="F34" s="1">
        <f>主动技能升级!O37</f>
        <v>130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 t="e">
        <f>主动技能升级!K38</f>
        <v>#N/A</v>
      </c>
      <c r="C35" s="1">
        <f>主动技能升级!L38</f>
        <v>0</v>
      </c>
      <c r="D35" s="1">
        <f>主动技能升级!M38</f>
        <v>36</v>
      </c>
      <c r="E35" s="1" t="str">
        <f>主动技能升级!N38</f>
        <v>[]</v>
      </c>
      <c r="F35" s="1">
        <f>主动技能升级!O38</f>
        <v>131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 t="e">
        <f>主动技能升级!K39</f>
        <v>#N/A</v>
      </c>
      <c r="C36" s="1">
        <f>主动技能升级!L39</f>
        <v>0</v>
      </c>
      <c r="D36" s="1">
        <f>主动技能升级!M39</f>
        <v>39</v>
      </c>
      <c r="E36" s="1" t="str">
        <f>主动技能升级!N39</f>
        <v>[]</v>
      </c>
      <c r="F36" s="1">
        <f>主动技能升级!O39</f>
        <v>132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 t="e">
        <f>主动技能升级!K40</f>
        <v>#N/A</v>
      </c>
      <c r="C37" s="1">
        <f>主动技能升级!L40</f>
        <v>0</v>
      </c>
      <c r="D37" s="1">
        <f>主动技能升级!M40</f>
        <v>42</v>
      </c>
      <c r="E37" s="1" t="str">
        <f>主动技能升级!N40</f>
        <v>[]</v>
      </c>
      <c r="F37" s="1">
        <f>主动技能升级!O40</f>
        <v>133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 t="e">
        <f>主动技能升级!K41</f>
        <v>#N/A</v>
      </c>
      <c r="C38" s="1">
        <f>主动技能升级!L41</f>
        <v>0</v>
      </c>
      <c r="D38" s="1">
        <f>主动技能升级!M41</f>
        <v>45</v>
      </c>
      <c r="E38" s="1" t="str">
        <f>主动技能升级!N41</f>
        <v>[]</v>
      </c>
      <c r="F38" s="1">
        <f>主动技能升级!O41</f>
        <v>134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 t="e">
        <f>主动技能升级!K42</f>
        <v>#N/A</v>
      </c>
      <c r="C39" s="1">
        <f>主动技能升级!L42</f>
        <v>0</v>
      </c>
      <c r="D39" s="1">
        <f>主动技能升级!M42</f>
        <v>48</v>
      </c>
      <c r="E39" s="1" t="str">
        <f>主动技能升级!N42</f>
        <v>[]</v>
      </c>
      <c r="F39" s="1">
        <f>主动技能升级!O42</f>
        <v>135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 t="e">
        <f>主动技能升级!K43</f>
        <v>#N/A</v>
      </c>
      <c r="C40" s="1">
        <f>主动技能升级!L43</f>
        <v>0</v>
      </c>
      <c r="D40" s="1">
        <f>主动技能升级!M43</f>
        <v>51</v>
      </c>
      <c r="E40" s="1" t="str">
        <f>主动技能升级!N43</f>
        <v>[]</v>
      </c>
      <c r="F40" s="1">
        <f>主动技能升级!O43</f>
        <v>136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 t="e">
        <f>主动技能升级!K44</f>
        <v>#N/A</v>
      </c>
      <c r="C41" s="1">
        <f>主动技能升级!L44</f>
        <v>0</v>
      </c>
      <c r="D41" s="1">
        <f>主动技能升级!M44</f>
        <v>54</v>
      </c>
      <c r="E41" s="1" t="str">
        <f>主动技能升级!N44</f>
        <v>[]</v>
      </c>
      <c r="F41" s="1">
        <f>主动技能升级!O44</f>
        <v>137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 t="e">
        <f>主动技能升级!K45</f>
        <v>#N/A</v>
      </c>
      <c r="C42" s="1">
        <f>主动技能升级!L45</f>
        <v>0</v>
      </c>
      <c r="D42" s="1">
        <f>主动技能升级!M45</f>
        <v>57</v>
      </c>
      <c r="E42" s="1" t="str">
        <f>主动技能升级!N45</f>
        <v>[]</v>
      </c>
      <c r="F42" s="1">
        <f>主动技能升级!O45</f>
        <v>138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 t="e">
        <f>主动技能升级!K46</f>
        <v>#N/A</v>
      </c>
      <c r="C43" s="1">
        <f>主动技能升级!L46</f>
        <v>0</v>
      </c>
      <c r="D43" s="1">
        <f>主动技能升级!M46</f>
        <v>60</v>
      </c>
      <c r="E43" s="1" t="str">
        <f>主动技能升级!N46</f>
        <v>[]</v>
      </c>
      <c r="F43" s="1">
        <f>主动技能升级!O46</f>
        <v>139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 t="e">
        <f>主动技能升级!K47</f>
        <v>#N/A</v>
      </c>
      <c r="C44" s="1">
        <f>主动技能升级!L47</f>
        <v>0</v>
      </c>
      <c r="D44" s="1">
        <f>主动技能升级!M47</f>
        <v>3</v>
      </c>
      <c r="E44" s="1" t="str">
        <f>主动技能升级!N47</f>
        <v>[]</v>
      </c>
      <c r="F44" s="1">
        <f>主动技能升级!O47</f>
        <v>140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 t="e">
        <f>主动技能升级!K48</f>
        <v>#N/A</v>
      </c>
      <c r="C45" s="1">
        <f>主动技能升级!L48</f>
        <v>0</v>
      </c>
      <c r="D45" s="1">
        <f>主动技能升级!M48</f>
        <v>6</v>
      </c>
      <c r="E45" s="1" t="str">
        <f>主动技能升级!N48</f>
        <v>[]</v>
      </c>
      <c r="F45" s="1">
        <f>主动技能升级!O48</f>
        <v>141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 t="e">
        <f>主动技能升级!K49</f>
        <v>#N/A</v>
      </c>
      <c r="C46" s="1">
        <f>主动技能升级!L49</f>
        <v>0</v>
      </c>
      <c r="D46" s="1">
        <f>主动技能升级!M49</f>
        <v>9</v>
      </c>
      <c r="E46" s="1" t="str">
        <f>主动技能升级!N49</f>
        <v>[]</v>
      </c>
      <c r="F46" s="1">
        <f>主动技能升级!O49</f>
        <v>142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 t="e">
        <f>主动技能升级!K50</f>
        <v>#N/A</v>
      </c>
      <c r="C47" s="1">
        <f>主动技能升级!L50</f>
        <v>0</v>
      </c>
      <c r="D47" s="1">
        <f>主动技能升级!M50</f>
        <v>12</v>
      </c>
      <c r="E47" s="1" t="str">
        <f>主动技能升级!N50</f>
        <v>[]</v>
      </c>
      <c r="F47" s="1">
        <f>主动技能升级!O50</f>
        <v>143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 t="e">
        <f>主动技能升级!K51</f>
        <v>#N/A</v>
      </c>
      <c r="C48" s="1">
        <f>主动技能升级!L51</f>
        <v>0</v>
      </c>
      <c r="D48" s="1">
        <f>主动技能升级!M51</f>
        <v>15</v>
      </c>
      <c r="E48" s="1" t="str">
        <f>主动技能升级!N51</f>
        <v>[]</v>
      </c>
      <c r="F48" s="1">
        <f>主动技能升级!O51</f>
        <v>144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 t="e">
        <f>主动技能升级!K52</f>
        <v>#N/A</v>
      </c>
      <c r="C49" s="1">
        <f>主动技能升级!L52</f>
        <v>0</v>
      </c>
      <c r="D49" s="1">
        <f>主动技能升级!M52</f>
        <v>18</v>
      </c>
      <c r="E49" s="1" t="str">
        <f>主动技能升级!N52</f>
        <v>[]</v>
      </c>
      <c r="F49" s="1">
        <f>主动技能升级!O52</f>
        <v>145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 t="e">
        <f>主动技能升级!K53</f>
        <v>#N/A</v>
      </c>
      <c r="C50" s="1">
        <f>主动技能升级!L53</f>
        <v>0</v>
      </c>
      <c r="D50" s="1">
        <f>主动技能升级!M53</f>
        <v>21</v>
      </c>
      <c r="E50" s="1" t="str">
        <f>主动技能升级!N53</f>
        <v>[]</v>
      </c>
      <c r="F50" s="1">
        <f>主动技能升级!O53</f>
        <v>146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 t="e">
        <f>主动技能升级!K54</f>
        <v>#N/A</v>
      </c>
      <c r="C51" s="1">
        <f>主动技能升级!L54</f>
        <v>0</v>
      </c>
      <c r="D51" s="1">
        <f>主动技能升级!M54</f>
        <v>24</v>
      </c>
      <c r="E51" s="1" t="str">
        <f>主动技能升级!N54</f>
        <v>[]</v>
      </c>
      <c r="F51" s="1">
        <f>主动技能升级!O54</f>
        <v>147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 t="e">
        <f>主动技能升级!K55</f>
        <v>#N/A</v>
      </c>
      <c r="C52" s="1">
        <f>主动技能升级!L55</f>
        <v>0</v>
      </c>
      <c r="D52" s="1">
        <f>主动技能升级!M55</f>
        <v>27</v>
      </c>
      <c r="E52" s="1" t="str">
        <f>主动技能升级!N55</f>
        <v>[]</v>
      </c>
      <c r="F52" s="1">
        <f>主动技能升级!O55</f>
        <v>148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 t="e">
        <f>主动技能升级!K56</f>
        <v>#N/A</v>
      </c>
      <c r="C53" s="1">
        <f>主动技能升级!L56</f>
        <v>0</v>
      </c>
      <c r="D53" s="1">
        <f>主动技能升级!M56</f>
        <v>30</v>
      </c>
      <c r="E53" s="1" t="str">
        <f>主动技能升级!N56</f>
        <v>[]</v>
      </c>
      <c r="F53" s="1">
        <f>主动技能升级!O56</f>
        <v>149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 t="e">
        <f>主动技能升级!K57</f>
        <v>#N/A</v>
      </c>
      <c r="C54" s="1">
        <f>主动技能升级!L57</f>
        <v>0</v>
      </c>
      <c r="D54" s="1">
        <f>主动技能升级!M57</f>
        <v>33</v>
      </c>
      <c r="E54" s="1" t="str">
        <f>主动技能升级!N57</f>
        <v>[]</v>
      </c>
      <c r="F54" s="1">
        <f>主动技能升级!O57</f>
        <v>150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 t="e">
        <f>主动技能升级!K58</f>
        <v>#N/A</v>
      </c>
      <c r="C55" s="1">
        <f>主动技能升级!L58</f>
        <v>0</v>
      </c>
      <c r="D55" s="1">
        <f>主动技能升级!M58</f>
        <v>36</v>
      </c>
      <c r="E55" s="1" t="str">
        <f>主动技能升级!N58</f>
        <v>[]</v>
      </c>
      <c r="F55" s="1">
        <f>主动技能升级!O58</f>
        <v>151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 t="e">
        <f>主动技能升级!K59</f>
        <v>#N/A</v>
      </c>
      <c r="C56" s="1">
        <f>主动技能升级!L59</f>
        <v>0</v>
      </c>
      <c r="D56" s="1">
        <f>主动技能升级!M59</f>
        <v>39</v>
      </c>
      <c r="E56" s="1" t="str">
        <f>主动技能升级!N59</f>
        <v>[]</v>
      </c>
      <c r="F56" s="1">
        <f>主动技能升级!O59</f>
        <v>152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 t="e">
        <f>主动技能升级!K60</f>
        <v>#N/A</v>
      </c>
      <c r="C57" s="1">
        <f>主动技能升级!L60</f>
        <v>0</v>
      </c>
      <c r="D57" s="1">
        <f>主动技能升级!M60</f>
        <v>42</v>
      </c>
      <c r="E57" s="1" t="str">
        <f>主动技能升级!N60</f>
        <v>[]</v>
      </c>
      <c r="F57" s="1">
        <f>主动技能升级!O60</f>
        <v>153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 t="e">
        <f>主动技能升级!K61</f>
        <v>#N/A</v>
      </c>
      <c r="C58" s="1">
        <f>主动技能升级!L61</f>
        <v>0</v>
      </c>
      <c r="D58" s="1">
        <f>主动技能升级!M61</f>
        <v>45</v>
      </c>
      <c r="E58" s="1" t="str">
        <f>主动技能升级!N61</f>
        <v>[]</v>
      </c>
      <c r="F58" s="1">
        <f>主动技能升级!O61</f>
        <v>154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 t="e">
        <f>主动技能升级!K62</f>
        <v>#N/A</v>
      </c>
      <c r="C59" s="1">
        <f>主动技能升级!L62</f>
        <v>0</v>
      </c>
      <c r="D59" s="1">
        <f>主动技能升级!M62</f>
        <v>48</v>
      </c>
      <c r="E59" s="1" t="str">
        <f>主动技能升级!N62</f>
        <v>[]</v>
      </c>
      <c r="F59" s="1">
        <f>主动技能升级!O62</f>
        <v>155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 t="e">
        <f>主动技能升级!K63</f>
        <v>#N/A</v>
      </c>
      <c r="C60" s="1">
        <f>主动技能升级!L63</f>
        <v>0</v>
      </c>
      <c r="D60" s="1">
        <f>主动技能升级!M63</f>
        <v>51</v>
      </c>
      <c r="E60" s="1" t="str">
        <f>主动技能升级!N63</f>
        <v>[]</v>
      </c>
      <c r="F60" s="1">
        <f>主动技能升级!O63</f>
        <v>156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 t="e">
        <f>主动技能升级!K64</f>
        <v>#N/A</v>
      </c>
      <c r="C61" s="1">
        <f>主动技能升级!L64</f>
        <v>0</v>
      </c>
      <c r="D61" s="1">
        <f>主动技能升级!M64</f>
        <v>54</v>
      </c>
      <c r="E61" s="1" t="str">
        <f>主动技能升级!N64</f>
        <v>[]</v>
      </c>
      <c r="F61" s="1">
        <f>主动技能升级!O64</f>
        <v>157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 t="e">
        <f>主动技能升级!K65</f>
        <v>#N/A</v>
      </c>
      <c r="C62" s="1">
        <f>主动技能升级!L65</f>
        <v>0</v>
      </c>
      <c r="D62" s="1">
        <f>主动技能升级!M65</f>
        <v>57</v>
      </c>
      <c r="E62" s="1" t="str">
        <f>主动技能升级!N65</f>
        <v>[]</v>
      </c>
      <c r="F62" s="1">
        <f>主动技能升级!O65</f>
        <v>158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 t="e">
        <f>主动技能升级!K66</f>
        <v>#N/A</v>
      </c>
      <c r="C63" s="1">
        <f>主动技能升级!L66</f>
        <v>0</v>
      </c>
      <c r="D63" s="1">
        <f>主动技能升级!M66</f>
        <v>60</v>
      </c>
      <c r="E63" s="1" t="str">
        <f>主动技能升级!N66</f>
        <v>[]</v>
      </c>
      <c r="F63" s="1">
        <f>主动技能升级!O66</f>
        <v>159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 t="e">
        <f>主动技能升级!K67</f>
        <v>#N/A</v>
      </c>
      <c r="C64" s="1">
        <f>主动技能升级!L67</f>
        <v>0</v>
      </c>
      <c r="D64" s="1">
        <f>主动技能升级!M67</f>
        <v>3</v>
      </c>
      <c r="E64" s="1" t="str">
        <f>主动技能升级!N67</f>
        <v>[]</v>
      </c>
      <c r="F64" s="1">
        <f>主动技能升级!O67</f>
        <v>160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 t="e">
        <f>主动技能升级!K68</f>
        <v>#N/A</v>
      </c>
      <c r="C65" s="1">
        <f>主动技能升级!L68</f>
        <v>0</v>
      </c>
      <c r="D65" s="1">
        <f>主动技能升级!M68</f>
        <v>6</v>
      </c>
      <c r="E65" s="1" t="str">
        <f>主动技能升级!N68</f>
        <v>[]</v>
      </c>
      <c r="F65" s="1">
        <f>主动技能升级!O68</f>
        <v>161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 t="e">
        <f>主动技能升级!K69</f>
        <v>#N/A</v>
      </c>
      <c r="C66" s="1">
        <f>主动技能升级!L69</f>
        <v>0</v>
      </c>
      <c r="D66" s="1">
        <f>主动技能升级!M69</f>
        <v>9</v>
      </c>
      <c r="E66" s="1" t="str">
        <f>主动技能升级!N69</f>
        <v>[]</v>
      </c>
      <c r="F66" s="1">
        <f>主动技能升级!O69</f>
        <v>162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 t="e">
        <f>主动技能升级!K70</f>
        <v>#N/A</v>
      </c>
      <c r="C67" s="1">
        <f>主动技能升级!L70</f>
        <v>0</v>
      </c>
      <c r="D67" s="1">
        <f>主动技能升级!M70</f>
        <v>12</v>
      </c>
      <c r="E67" s="1" t="str">
        <f>主动技能升级!N70</f>
        <v>[]</v>
      </c>
      <c r="F67" s="1">
        <f>主动技能升级!O70</f>
        <v>163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 t="e">
        <f>主动技能升级!K71</f>
        <v>#N/A</v>
      </c>
      <c r="C68" s="1">
        <f>主动技能升级!L71</f>
        <v>0</v>
      </c>
      <c r="D68" s="1">
        <f>主动技能升级!M71</f>
        <v>15</v>
      </c>
      <c r="E68" s="1" t="str">
        <f>主动技能升级!N71</f>
        <v>[]</v>
      </c>
      <c r="F68" s="1">
        <f>主动技能升级!O71</f>
        <v>164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 t="e">
        <f>主动技能升级!K72</f>
        <v>#N/A</v>
      </c>
      <c r="C69" s="1">
        <f>主动技能升级!L72</f>
        <v>0</v>
      </c>
      <c r="D69" s="1">
        <f>主动技能升级!M72</f>
        <v>18</v>
      </c>
      <c r="E69" s="1" t="str">
        <f>主动技能升级!N72</f>
        <v>[]</v>
      </c>
      <c r="F69" s="1">
        <f>主动技能升级!O72</f>
        <v>165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 t="e">
        <f>主动技能升级!K73</f>
        <v>#N/A</v>
      </c>
      <c r="C70" s="1">
        <f>主动技能升级!L73</f>
        <v>0</v>
      </c>
      <c r="D70" s="1">
        <f>主动技能升级!M73</f>
        <v>21</v>
      </c>
      <c r="E70" s="1" t="str">
        <f>主动技能升级!N73</f>
        <v>[]</v>
      </c>
      <c r="F70" s="1">
        <f>主动技能升级!O73</f>
        <v>166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 t="e">
        <f>主动技能升级!K74</f>
        <v>#N/A</v>
      </c>
      <c r="C71" s="1">
        <f>主动技能升级!L74</f>
        <v>0</v>
      </c>
      <c r="D71" s="1">
        <f>主动技能升级!M74</f>
        <v>24</v>
      </c>
      <c r="E71" s="1" t="str">
        <f>主动技能升级!N74</f>
        <v>[]</v>
      </c>
      <c r="F71" s="1">
        <f>主动技能升级!O74</f>
        <v>167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 t="e">
        <f>主动技能升级!K75</f>
        <v>#N/A</v>
      </c>
      <c r="C72" s="1">
        <f>主动技能升级!L75</f>
        <v>0</v>
      </c>
      <c r="D72" s="1">
        <f>主动技能升级!M75</f>
        <v>27</v>
      </c>
      <c r="E72" s="1" t="str">
        <f>主动技能升级!N75</f>
        <v>[]</v>
      </c>
      <c r="F72" s="1">
        <f>主动技能升级!O75</f>
        <v>168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 t="e">
        <f>主动技能升级!K76</f>
        <v>#N/A</v>
      </c>
      <c r="C73" s="1">
        <f>主动技能升级!L76</f>
        <v>0</v>
      </c>
      <c r="D73" s="1">
        <f>主动技能升级!M76</f>
        <v>30</v>
      </c>
      <c r="E73" s="1" t="str">
        <f>主动技能升级!N76</f>
        <v>[]</v>
      </c>
      <c r="F73" s="1">
        <f>主动技能升级!O76</f>
        <v>169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 t="e">
        <f>主动技能升级!K77</f>
        <v>#N/A</v>
      </c>
      <c r="C74" s="1">
        <f>主动技能升级!L77</f>
        <v>0</v>
      </c>
      <c r="D74" s="1">
        <f>主动技能升级!M77</f>
        <v>33</v>
      </c>
      <c r="E74" s="1" t="str">
        <f>主动技能升级!N77</f>
        <v>[]</v>
      </c>
      <c r="F74" s="1">
        <f>主动技能升级!O77</f>
        <v>170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 t="e">
        <f>主动技能升级!K78</f>
        <v>#N/A</v>
      </c>
      <c r="C75" s="1">
        <f>主动技能升级!L78</f>
        <v>0</v>
      </c>
      <c r="D75" s="1">
        <f>主动技能升级!M78</f>
        <v>36</v>
      </c>
      <c r="E75" s="1" t="str">
        <f>主动技能升级!N78</f>
        <v>[]</v>
      </c>
      <c r="F75" s="1">
        <f>主动技能升级!O78</f>
        <v>171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 t="e">
        <f>主动技能升级!K79</f>
        <v>#N/A</v>
      </c>
      <c r="C76" s="1">
        <f>主动技能升级!L79</f>
        <v>0</v>
      </c>
      <c r="D76" s="1">
        <f>主动技能升级!M79</f>
        <v>39</v>
      </c>
      <c r="E76" s="1" t="str">
        <f>主动技能升级!N79</f>
        <v>[]</v>
      </c>
      <c r="F76" s="1">
        <f>主动技能升级!O79</f>
        <v>172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 t="e">
        <f>主动技能升级!K80</f>
        <v>#N/A</v>
      </c>
      <c r="C77" s="1">
        <f>主动技能升级!L80</f>
        <v>0</v>
      </c>
      <c r="D77" s="1">
        <f>主动技能升级!M80</f>
        <v>42</v>
      </c>
      <c r="E77" s="1" t="str">
        <f>主动技能升级!N80</f>
        <v>[]</v>
      </c>
      <c r="F77" s="1">
        <f>主动技能升级!O80</f>
        <v>173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 t="e">
        <f>主动技能升级!K81</f>
        <v>#N/A</v>
      </c>
      <c r="C78" s="1">
        <f>主动技能升级!L81</f>
        <v>0</v>
      </c>
      <c r="D78" s="1">
        <f>主动技能升级!M81</f>
        <v>45</v>
      </c>
      <c r="E78" s="1" t="str">
        <f>主动技能升级!N81</f>
        <v>[]</v>
      </c>
      <c r="F78" s="1">
        <f>主动技能升级!O81</f>
        <v>174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 t="e">
        <f>主动技能升级!K82</f>
        <v>#N/A</v>
      </c>
      <c r="C79" s="1">
        <f>主动技能升级!L82</f>
        <v>0</v>
      </c>
      <c r="D79" s="1">
        <f>主动技能升级!M82</f>
        <v>48</v>
      </c>
      <c r="E79" s="1" t="str">
        <f>主动技能升级!N82</f>
        <v>[]</v>
      </c>
      <c r="F79" s="1">
        <f>主动技能升级!O82</f>
        <v>175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 t="e">
        <f>主动技能升级!K83</f>
        <v>#N/A</v>
      </c>
      <c r="C80" s="1">
        <f>主动技能升级!L83</f>
        <v>0</v>
      </c>
      <c r="D80" s="1">
        <f>主动技能升级!M83</f>
        <v>51</v>
      </c>
      <c r="E80" s="1" t="str">
        <f>主动技能升级!N83</f>
        <v>[]</v>
      </c>
      <c r="F80" s="1">
        <f>主动技能升级!O83</f>
        <v>176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 t="e">
        <f>主动技能升级!K84</f>
        <v>#N/A</v>
      </c>
      <c r="C81" s="1">
        <f>主动技能升级!L84</f>
        <v>0</v>
      </c>
      <c r="D81" s="1">
        <f>主动技能升级!M84</f>
        <v>54</v>
      </c>
      <c r="E81" s="1" t="str">
        <f>主动技能升级!N84</f>
        <v>[]</v>
      </c>
      <c r="F81" s="1">
        <f>主动技能升级!O84</f>
        <v>177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 t="e">
        <f>主动技能升级!K85</f>
        <v>#N/A</v>
      </c>
      <c r="C82" s="1">
        <f>主动技能升级!L85</f>
        <v>0</v>
      </c>
      <c r="D82" s="1">
        <f>主动技能升级!M85</f>
        <v>57</v>
      </c>
      <c r="E82" s="1" t="str">
        <f>主动技能升级!N85</f>
        <v>[]</v>
      </c>
      <c r="F82" s="1">
        <f>主动技能升级!O85</f>
        <v>178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 t="e">
        <f>主动技能升级!K86</f>
        <v>#N/A</v>
      </c>
      <c r="C83" s="1">
        <f>主动技能升级!L86</f>
        <v>0</v>
      </c>
      <c r="D83" s="1">
        <f>主动技能升级!M86</f>
        <v>60</v>
      </c>
      <c r="E83" s="1" t="str">
        <f>主动技能升级!N86</f>
        <v>[]</v>
      </c>
      <c r="F83" s="1">
        <f>主动技能升级!O86</f>
        <v>179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 t="e">
        <f>主动技能升级!K87</f>
        <v>#N/A</v>
      </c>
      <c r="C84" s="1">
        <f>主动技能升级!L87</f>
        <v>0</v>
      </c>
      <c r="D84" s="1">
        <f>主动技能升级!M87</f>
        <v>3</v>
      </c>
      <c r="E84" s="1" t="str">
        <f>主动技能升级!N87</f>
        <v>[]</v>
      </c>
      <c r="F84" s="1">
        <f>主动技能升级!O87</f>
        <v>180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 t="e">
        <f>主动技能升级!K88</f>
        <v>#N/A</v>
      </c>
      <c r="C85" s="1">
        <f>主动技能升级!L88</f>
        <v>0</v>
      </c>
      <c r="D85" s="1">
        <f>主动技能升级!M88</f>
        <v>6</v>
      </c>
      <c r="E85" s="1" t="str">
        <f>主动技能升级!N88</f>
        <v>[]</v>
      </c>
      <c r="F85" s="1">
        <f>主动技能升级!O88</f>
        <v>181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 t="e">
        <f>主动技能升级!K89</f>
        <v>#N/A</v>
      </c>
      <c r="C86" s="1">
        <f>主动技能升级!L89</f>
        <v>0</v>
      </c>
      <c r="D86" s="1">
        <f>主动技能升级!M89</f>
        <v>9</v>
      </c>
      <c r="E86" s="1" t="str">
        <f>主动技能升级!N89</f>
        <v>[]</v>
      </c>
      <c r="F86" s="1">
        <f>主动技能升级!O89</f>
        <v>182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 t="e">
        <f>主动技能升级!K90</f>
        <v>#N/A</v>
      </c>
      <c r="C87" s="1">
        <f>主动技能升级!L90</f>
        <v>0</v>
      </c>
      <c r="D87" s="1">
        <f>主动技能升级!M90</f>
        <v>12</v>
      </c>
      <c r="E87" s="1" t="str">
        <f>主动技能升级!N90</f>
        <v>[]</v>
      </c>
      <c r="F87" s="1">
        <f>主动技能升级!O90</f>
        <v>183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 t="e">
        <f>主动技能升级!K91</f>
        <v>#N/A</v>
      </c>
      <c r="C88" s="1">
        <f>主动技能升级!L91</f>
        <v>0</v>
      </c>
      <c r="D88" s="1">
        <f>主动技能升级!M91</f>
        <v>15</v>
      </c>
      <c r="E88" s="1" t="str">
        <f>主动技能升级!N91</f>
        <v>[]</v>
      </c>
      <c r="F88" s="1">
        <f>主动技能升级!O91</f>
        <v>184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 t="e">
        <f>主动技能升级!K92</f>
        <v>#N/A</v>
      </c>
      <c r="C89" s="1">
        <f>主动技能升级!L92</f>
        <v>0</v>
      </c>
      <c r="D89" s="1">
        <f>主动技能升级!M92</f>
        <v>18</v>
      </c>
      <c r="E89" s="1" t="str">
        <f>主动技能升级!N92</f>
        <v>[]</v>
      </c>
      <c r="F89" s="1">
        <f>主动技能升级!O92</f>
        <v>185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 t="e">
        <f>主动技能升级!K93</f>
        <v>#N/A</v>
      </c>
      <c r="C90" s="1">
        <f>主动技能升级!L93</f>
        <v>0</v>
      </c>
      <c r="D90" s="1">
        <f>主动技能升级!M93</f>
        <v>21</v>
      </c>
      <c r="E90" s="1" t="str">
        <f>主动技能升级!N93</f>
        <v>[]</v>
      </c>
      <c r="F90" s="1">
        <f>主动技能升级!O93</f>
        <v>186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 t="e">
        <f>主动技能升级!K94</f>
        <v>#N/A</v>
      </c>
      <c r="C91" s="1">
        <f>主动技能升级!L94</f>
        <v>0</v>
      </c>
      <c r="D91" s="1">
        <f>主动技能升级!M94</f>
        <v>24</v>
      </c>
      <c r="E91" s="1" t="str">
        <f>主动技能升级!N94</f>
        <v>[]</v>
      </c>
      <c r="F91" s="1">
        <f>主动技能升级!O94</f>
        <v>187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 t="e">
        <f>主动技能升级!K95</f>
        <v>#N/A</v>
      </c>
      <c r="C92" s="1">
        <f>主动技能升级!L95</f>
        <v>0</v>
      </c>
      <c r="D92" s="1">
        <f>主动技能升级!M95</f>
        <v>27</v>
      </c>
      <c r="E92" s="1" t="str">
        <f>主动技能升级!N95</f>
        <v>[]</v>
      </c>
      <c r="F92" s="1">
        <f>主动技能升级!O95</f>
        <v>188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 t="e">
        <f>主动技能升级!K96</f>
        <v>#N/A</v>
      </c>
      <c r="C93" s="1">
        <f>主动技能升级!L96</f>
        <v>0</v>
      </c>
      <c r="D93" s="1">
        <f>主动技能升级!M96</f>
        <v>30</v>
      </c>
      <c r="E93" s="1" t="str">
        <f>主动技能升级!N96</f>
        <v>[]</v>
      </c>
      <c r="F93" s="1">
        <f>主动技能升级!O96</f>
        <v>189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 t="e">
        <f>主动技能升级!K97</f>
        <v>#N/A</v>
      </c>
      <c r="C94" s="1">
        <f>主动技能升级!L97</f>
        <v>0</v>
      </c>
      <c r="D94" s="1">
        <f>主动技能升级!M97</f>
        <v>33</v>
      </c>
      <c r="E94" s="1" t="str">
        <f>主动技能升级!N97</f>
        <v>[]</v>
      </c>
      <c r="F94" s="1">
        <f>主动技能升级!O97</f>
        <v>190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 t="e">
        <f>主动技能升级!K98</f>
        <v>#N/A</v>
      </c>
      <c r="C95" s="1">
        <f>主动技能升级!L98</f>
        <v>0</v>
      </c>
      <c r="D95" s="1">
        <f>主动技能升级!M98</f>
        <v>36</v>
      </c>
      <c r="E95" s="1" t="str">
        <f>主动技能升级!N98</f>
        <v>[]</v>
      </c>
      <c r="F95" s="1">
        <f>主动技能升级!O98</f>
        <v>191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 t="e">
        <f>主动技能升级!K99</f>
        <v>#N/A</v>
      </c>
      <c r="C96" s="1">
        <f>主动技能升级!L99</f>
        <v>0</v>
      </c>
      <c r="D96" s="1">
        <f>主动技能升级!M99</f>
        <v>39</v>
      </c>
      <c r="E96" s="1" t="str">
        <f>主动技能升级!N99</f>
        <v>[]</v>
      </c>
      <c r="F96" s="1">
        <f>主动技能升级!O99</f>
        <v>192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 t="e">
        <f>主动技能升级!K100</f>
        <v>#N/A</v>
      </c>
      <c r="C97" s="1">
        <f>主动技能升级!L100</f>
        <v>0</v>
      </c>
      <c r="D97" s="1">
        <f>主动技能升级!M100</f>
        <v>42</v>
      </c>
      <c r="E97" s="1" t="str">
        <f>主动技能升级!N100</f>
        <v>[]</v>
      </c>
      <c r="F97" s="1">
        <f>主动技能升级!O100</f>
        <v>193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 t="e">
        <f>主动技能升级!K101</f>
        <v>#N/A</v>
      </c>
      <c r="C98" s="1">
        <f>主动技能升级!L101</f>
        <v>0</v>
      </c>
      <c r="D98" s="1">
        <f>主动技能升级!M101</f>
        <v>45</v>
      </c>
      <c r="E98" s="1" t="str">
        <f>主动技能升级!N101</f>
        <v>[]</v>
      </c>
      <c r="F98" s="1">
        <f>主动技能升级!O101</f>
        <v>194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 t="e">
        <f>主动技能升级!K102</f>
        <v>#N/A</v>
      </c>
      <c r="C99" s="1">
        <f>主动技能升级!L102</f>
        <v>0</v>
      </c>
      <c r="D99" s="1">
        <f>主动技能升级!M102</f>
        <v>48</v>
      </c>
      <c r="E99" s="1" t="str">
        <f>主动技能升级!N102</f>
        <v>[]</v>
      </c>
      <c r="F99" s="1">
        <f>主动技能升级!O102</f>
        <v>195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 t="e">
        <f>主动技能升级!K103</f>
        <v>#N/A</v>
      </c>
      <c r="C100" s="1">
        <f>主动技能升级!L103</f>
        <v>0</v>
      </c>
      <c r="D100" s="1">
        <f>主动技能升级!M103</f>
        <v>51</v>
      </c>
      <c r="E100" s="1" t="str">
        <f>主动技能升级!N103</f>
        <v>[]</v>
      </c>
      <c r="F100" s="1">
        <f>主动技能升级!O103</f>
        <v>196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 t="e">
        <f>主动技能升级!K104</f>
        <v>#N/A</v>
      </c>
      <c r="C101" s="1">
        <f>主动技能升级!L104</f>
        <v>0</v>
      </c>
      <c r="D101" s="1">
        <f>主动技能升级!M104</f>
        <v>54</v>
      </c>
      <c r="E101" s="1" t="str">
        <f>主动技能升级!N104</f>
        <v>[]</v>
      </c>
      <c r="F101" s="1">
        <f>主动技能升级!O104</f>
        <v>197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 t="e">
        <f>主动技能升级!K105</f>
        <v>#N/A</v>
      </c>
      <c r="C102" s="1">
        <f>主动技能升级!L105</f>
        <v>0</v>
      </c>
      <c r="D102" s="1">
        <f>主动技能升级!M105</f>
        <v>57</v>
      </c>
      <c r="E102" s="1" t="str">
        <f>主动技能升级!N105</f>
        <v>[]</v>
      </c>
      <c r="F102" s="1">
        <f>主动技能升级!O105</f>
        <v>198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 t="e">
        <f>主动技能升级!K106</f>
        <v>#N/A</v>
      </c>
      <c r="C103" s="1">
        <f>主动技能升级!L106</f>
        <v>0</v>
      </c>
      <c r="D103" s="1">
        <f>主动技能升级!M106</f>
        <v>60</v>
      </c>
      <c r="E103" s="1" t="str">
        <f>主动技能升级!N106</f>
        <v>[]</v>
      </c>
      <c r="F103" s="1">
        <f>主动技能升级!O106</f>
        <v>100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 t="e">
        <f>主动技能升级!K107</f>
        <v>#N/A</v>
      </c>
      <c r="C104" s="1">
        <f>主动技能升级!L107</f>
        <v>0</v>
      </c>
      <c r="D104" s="1">
        <f>主动技能升级!M107</f>
        <v>3</v>
      </c>
      <c r="E104" s="1" t="str">
        <f>主动技能升级!N107</f>
        <v>[]</v>
      </c>
      <c r="F104" s="1">
        <f>主动技能升级!O107</f>
        <v>101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 t="e">
        <f>主动技能升级!K108</f>
        <v>#N/A</v>
      </c>
      <c r="C105" s="1">
        <f>主动技能升级!L108</f>
        <v>0</v>
      </c>
      <c r="D105" s="1">
        <f>主动技能升级!M108</f>
        <v>6</v>
      </c>
      <c r="E105" s="1" t="str">
        <f>主动技能升级!N108</f>
        <v>[]</v>
      </c>
      <c r="F105" s="1">
        <f>主动技能升级!O108</f>
        <v>102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 t="e">
        <f>主动技能升级!K109</f>
        <v>#N/A</v>
      </c>
      <c r="C106" s="1">
        <f>主动技能升级!L109</f>
        <v>0</v>
      </c>
      <c r="D106" s="1">
        <f>主动技能升级!M109</f>
        <v>9</v>
      </c>
      <c r="E106" s="1" t="str">
        <f>主动技能升级!N109</f>
        <v>[]</v>
      </c>
      <c r="F106" s="1">
        <f>主动技能升级!O109</f>
        <v>103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 t="e">
        <f>主动技能升级!K110</f>
        <v>#N/A</v>
      </c>
      <c r="C107" s="1">
        <f>主动技能升级!L110</f>
        <v>0</v>
      </c>
      <c r="D107" s="1">
        <f>主动技能升级!M110</f>
        <v>12</v>
      </c>
      <c r="E107" s="1" t="str">
        <f>主动技能升级!N110</f>
        <v>[]</v>
      </c>
      <c r="F107" s="1">
        <f>主动技能升级!O110</f>
        <v>104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 t="e">
        <f>主动技能升级!K111</f>
        <v>#N/A</v>
      </c>
      <c r="C108" s="1">
        <f>主动技能升级!L111</f>
        <v>0</v>
      </c>
      <c r="D108" s="1">
        <f>主动技能升级!M111</f>
        <v>15</v>
      </c>
      <c r="E108" s="1" t="str">
        <f>主动技能升级!N111</f>
        <v>[]</v>
      </c>
      <c r="F108" s="1">
        <f>主动技能升级!O111</f>
        <v>105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 t="e">
        <f>主动技能升级!K112</f>
        <v>#N/A</v>
      </c>
      <c r="C109" s="1">
        <f>主动技能升级!L112</f>
        <v>0</v>
      </c>
      <c r="D109" s="1">
        <f>主动技能升级!M112</f>
        <v>18</v>
      </c>
      <c r="E109" s="1" t="str">
        <f>主动技能升级!N112</f>
        <v>[]</v>
      </c>
      <c r="F109" s="1">
        <f>主动技能升级!O112</f>
        <v>106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 t="e">
        <f>主动技能升级!K113</f>
        <v>#N/A</v>
      </c>
      <c r="C110" s="1">
        <f>主动技能升级!L113</f>
        <v>0</v>
      </c>
      <c r="D110" s="1">
        <f>主动技能升级!M113</f>
        <v>21</v>
      </c>
      <c r="E110" s="1" t="str">
        <f>主动技能升级!N113</f>
        <v>[]</v>
      </c>
      <c r="F110" s="1">
        <f>主动技能升级!O113</f>
        <v>107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 t="e">
        <f>主动技能升级!K114</f>
        <v>#N/A</v>
      </c>
      <c r="C111" s="1">
        <f>主动技能升级!L114</f>
        <v>0</v>
      </c>
      <c r="D111" s="1">
        <f>主动技能升级!M114</f>
        <v>24</v>
      </c>
      <c r="E111" s="1" t="str">
        <f>主动技能升级!N114</f>
        <v>[]</v>
      </c>
      <c r="F111" s="1">
        <f>主动技能升级!O114</f>
        <v>108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 t="e">
        <f>主动技能升级!K115</f>
        <v>#N/A</v>
      </c>
      <c r="C112" s="1">
        <f>主动技能升级!L115</f>
        <v>0</v>
      </c>
      <c r="D112" s="1">
        <f>主动技能升级!M115</f>
        <v>27</v>
      </c>
      <c r="E112" s="1" t="str">
        <f>主动技能升级!N115</f>
        <v>[]</v>
      </c>
      <c r="F112" s="1">
        <f>主动技能升级!O115</f>
        <v>109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 t="e">
        <f>主动技能升级!K116</f>
        <v>#N/A</v>
      </c>
      <c r="C113" s="1">
        <f>主动技能升级!L116</f>
        <v>0</v>
      </c>
      <c r="D113" s="1">
        <f>主动技能升级!M116</f>
        <v>30</v>
      </c>
      <c r="E113" s="1" t="str">
        <f>主动技能升级!N116</f>
        <v>[]</v>
      </c>
      <c r="F113" s="1">
        <f>主动技能升级!O116</f>
        <v>110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 t="e">
        <f>主动技能升级!K117</f>
        <v>#N/A</v>
      </c>
      <c r="C114" s="1">
        <f>主动技能升级!L117</f>
        <v>0</v>
      </c>
      <c r="D114" s="1">
        <f>主动技能升级!M117</f>
        <v>33</v>
      </c>
      <c r="E114" s="1" t="str">
        <f>主动技能升级!N117</f>
        <v>[]</v>
      </c>
      <c r="F114" s="1">
        <f>主动技能升级!O117</f>
        <v>111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 t="e">
        <f>主动技能升级!K118</f>
        <v>#N/A</v>
      </c>
      <c r="C115" s="1">
        <f>主动技能升级!L118</f>
        <v>0</v>
      </c>
      <c r="D115" s="1">
        <f>主动技能升级!M118</f>
        <v>36</v>
      </c>
      <c r="E115" s="1" t="str">
        <f>主动技能升级!N118</f>
        <v>[]</v>
      </c>
      <c r="F115" s="1">
        <f>主动技能升级!O118</f>
        <v>112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 t="e">
        <f>主动技能升级!K119</f>
        <v>#N/A</v>
      </c>
      <c r="C116" s="1">
        <f>主动技能升级!L119</f>
        <v>0</v>
      </c>
      <c r="D116" s="1">
        <f>主动技能升级!M119</f>
        <v>39</v>
      </c>
      <c r="E116" s="1" t="str">
        <f>主动技能升级!N119</f>
        <v>[]</v>
      </c>
      <c r="F116" s="1">
        <f>主动技能升级!O119</f>
        <v>113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 t="e">
        <f>主动技能升级!K120</f>
        <v>#N/A</v>
      </c>
      <c r="C117" s="1">
        <f>主动技能升级!L120</f>
        <v>0</v>
      </c>
      <c r="D117" s="1">
        <f>主动技能升级!M120</f>
        <v>42</v>
      </c>
      <c r="E117" s="1" t="str">
        <f>主动技能升级!N120</f>
        <v>[]</v>
      </c>
      <c r="F117" s="1">
        <f>主动技能升级!O120</f>
        <v>114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 t="e">
        <f>主动技能升级!K121</f>
        <v>#N/A</v>
      </c>
      <c r="C118" s="1">
        <f>主动技能升级!L121</f>
        <v>0</v>
      </c>
      <c r="D118" s="1">
        <f>主动技能升级!M121</f>
        <v>45</v>
      </c>
      <c r="E118" s="1" t="str">
        <f>主动技能升级!N121</f>
        <v>[]</v>
      </c>
      <c r="F118" s="1">
        <f>主动技能升级!O121</f>
        <v>115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 t="e">
        <f>主动技能升级!K122</f>
        <v>#N/A</v>
      </c>
      <c r="C119" s="1">
        <f>主动技能升级!L122</f>
        <v>0</v>
      </c>
      <c r="D119" s="1">
        <f>主动技能升级!M122</f>
        <v>48</v>
      </c>
      <c r="E119" s="1" t="str">
        <f>主动技能升级!N122</f>
        <v>[]</v>
      </c>
      <c r="F119" s="1">
        <f>主动技能升级!O122</f>
        <v>116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 t="e">
        <f>主动技能升级!K123</f>
        <v>#N/A</v>
      </c>
      <c r="C120" s="1">
        <f>主动技能升级!L123</f>
        <v>0</v>
      </c>
      <c r="D120" s="1">
        <f>主动技能升级!M123</f>
        <v>51</v>
      </c>
      <c r="E120" s="1" t="str">
        <f>主动技能升级!N123</f>
        <v>[]</v>
      </c>
      <c r="F120" s="1">
        <f>主动技能升级!O123</f>
        <v>117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 t="e">
        <f>主动技能升级!K124</f>
        <v>#N/A</v>
      </c>
      <c r="C121" s="1">
        <f>主动技能升级!L124</f>
        <v>0</v>
      </c>
      <c r="D121" s="1">
        <f>主动技能升级!M124</f>
        <v>54</v>
      </c>
      <c r="E121" s="1" t="str">
        <f>主动技能升级!N124</f>
        <v>[]</v>
      </c>
      <c r="F121" s="1">
        <f>主动技能升级!O124</f>
        <v>118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 t="e">
        <f>主动技能升级!K125</f>
        <v>#N/A</v>
      </c>
      <c r="C122" s="1">
        <f>主动技能升级!L125</f>
        <v>0</v>
      </c>
      <c r="D122" s="1">
        <f>主动技能升级!M125</f>
        <v>57</v>
      </c>
      <c r="E122" s="1" t="str">
        <f>主动技能升级!N125</f>
        <v>[]</v>
      </c>
      <c r="F122" s="1">
        <f>主动技能升级!O125</f>
        <v>119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 t="e">
        <f>主动技能升级!K126</f>
        <v>#N/A</v>
      </c>
      <c r="C123" s="1">
        <f>主动技能升级!L126</f>
        <v>0</v>
      </c>
      <c r="D123" s="1">
        <f>主动技能升级!M126</f>
        <v>60</v>
      </c>
      <c r="E123" s="1" t="str">
        <f>主动技能升级!N126</f>
        <v>[]</v>
      </c>
      <c r="F123" s="1">
        <f>主动技能升级!O126</f>
        <v>120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 t="e">
        <f>主动技能升级!K127</f>
        <v>#N/A</v>
      </c>
      <c r="C124" s="1">
        <f>主动技能升级!L127</f>
        <v>0</v>
      </c>
      <c r="D124" s="1">
        <f>主动技能升级!M127</f>
        <v>3</v>
      </c>
      <c r="E124" s="1" t="str">
        <f>主动技能升级!N127</f>
        <v>[]</v>
      </c>
      <c r="F124" s="1">
        <f>主动技能升级!O127</f>
        <v>121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 t="e">
        <f>主动技能升级!K128</f>
        <v>#N/A</v>
      </c>
      <c r="C125" s="1">
        <f>主动技能升级!L128</f>
        <v>0</v>
      </c>
      <c r="D125" s="1">
        <f>主动技能升级!M128</f>
        <v>6</v>
      </c>
      <c r="E125" s="1" t="str">
        <f>主动技能升级!N128</f>
        <v>[]</v>
      </c>
      <c r="F125" s="1">
        <f>主动技能升级!O128</f>
        <v>122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 t="e">
        <f>主动技能升级!K129</f>
        <v>#N/A</v>
      </c>
      <c r="C126" s="1">
        <f>主动技能升级!L129</f>
        <v>0</v>
      </c>
      <c r="D126" s="1">
        <f>主动技能升级!M129</f>
        <v>9</v>
      </c>
      <c r="E126" s="1" t="str">
        <f>主动技能升级!N129</f>
        <v>[]</v>
      </c>
      <c r="F126" s="1">
        <f>主动技能升级!O129</f>
        <v>123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 t="e">
        <f>主动技能升级!K130</f>
        <v>#N/A</v>
      </c>
      <c r="C127" s="1">
        <f>主动技能升级!L130</f>
        <v>0</v>
      </c>
      <c r="D127" s="1">
        <f>主动技能升级!M130</f>
        <v>12</v>
      </c>
      <c r="E127" s="1" t="str">
        <f>主动技能升级!N130</f>
        <v>[]</v>
      </c>
      <c r="F127" s="1">
        <f>主动技能升级!O130</f>
        <v>124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 t="e">
        <f>主动技能升级!K131</f>
        <v>#N/A</v>
      </c>
      <c r="C128" s="1">
        <f>主动技能升级!L131</f>
        <v>0</v>
      </c>
      <c r="D128" s="1">
        <f>主动技能升级!M131</f>
        <v>15</v>
      </c>
      <c r="E128" s="1" t="str">
        <f>主动技能升级!N131</f>
        <v>[]</v>
      </c>
      <c r="F128" s="1">
        <f>主动技能升级!O131</f>
        <v>125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 t="e">
        <f>主动技能升级!K132</f>
        <v>#N/A</v>
      </c>
      <c r="C129" s="1">
        <f>主动技能升级!L132</f>
        <v>0</v>
      </c>
      <c r="D129" s="1">
        <f>主动技能升级!M132</f>
        <v>18</v>
      </c>
      <c r="E129" s="1" t="str">
        <f>主动技能升级!N132</f>
        <v>[]</v>
      </c>
      <c r="F129" s="1">
        <f>主动技能升级!O132</f>
        <v>126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 t="e">
        <f>主动技能升级!K133</f>
        <v>#N/A</v>
      </c>
      <c r="C130" s="1">
        <f>主动技能升级!L133</f>
        <v>0</v>
      </c>
      <c r="D130" s="1">
        <f>主动技能升级!M133</f>
        <v>21</v>
      </c>
      <c r="E130" s="1" t="str">
        <f>主动技能升级!N133</f>
        <v>[]</v>
      </c>
      <c r="F130" s="1">
        <f>主动技能升级!O133</f>
        <v>127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 t="e">
        <f>主动技能升级!K134</f>
        <v>#N/A</v>
      </c>
      <c r="C131" s="1">
        <f>主动技能升级!L134</f>
        <v>0</v>
      </c>
      <c r="D131" s="1">
        <f>主动技能升级!M134</f>
        <v>24</v>
      </c>
      <c r="E131" s="1" t="str">
        <f>主动技能升级!N134</f>
        <v>[]</v>
      </c>
      <c r="F131" s="1">
        <f>主动技能升级!O134</f>
        <v>128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 t="e">
        <f>主动技能升级!K135</f>
        <v>#N/A</v>
      </c>
      <c r="C132" s="1">
        <f>主动技能升级!L135</f>
        <v>0</v>
      </c>
      <c r="D132" s="1">
        <f>主动技能升级!M135</f>
        <v>27</v>
      </c>
      <c r="E132" s="1" t="str">
        <f>主动技能升级!N135</f>
        <v>[]</v>
      </c>
      <c r="F132" s="1">
        <f>主动技能升级!O135</f>
        <v>129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 t="e">
        <f>主动技能升级!K136</f>
        <v>#N/A</v>
      </c>
      <c r="C133" s="1">
        <f>主动技能升级!L136</f>
        <v>0</v>
      </c>
      <c r="D133" s="1">
        <f>主动技能升级!M136</f>
        <v>30</v>
      </c>
      <c r="E133" s="1" t="str">
        <f>主动技能升级!N136</f>
        <v>[]</v>
      </c>
      <c r="F133" s="1">
        <f>主动技能升级!O136</f>
        <v>130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 t="e">
        <f>主动技能升级!K137</f>
        <v>#N/A</v>
      </c>
      <c r="C134" s="1">
        <f>主动技能升级!L137</f>
        <v>0</v>
      </c>
      <c r="D134" s="1">
        <f>主动技能升级!M137</f>
        <v>33</v>
      </c>
      <c r="E134" s="1" t="str">
        <f>主动技能升级!N137</f>
        <v>[]</v>
      </c>
      <c r="F134" s="1">
        <f>主动技能升级!O137</f>
        <v>131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 t="e">
        <f>主动技能升级!K138</f>
        <v>#N/A</v>
      </c>
      <c r="C135" s="1">
        <f>主动技能升级!L138</f>
        <v>0</v>
      </c>
      <c r="D135" s="1">
        <f>主动技能升级!M138</f>
        <v>36</v>
      </c>
      <c r="E135" s="1" t="str">
        <f>主动技能升级!N138</f>
        <v>[]</v>
      </c>
      <c r="F135" s="1">
        <f>主动技能升级!O138</f>
        <v>132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 t="e">
        <f>主动技能升级!K139</f>
        <v>#N/A</v>
      </c>
      <c r="C136" s="1">
        <f>主动技能升级!L139</f>
        <v>0</v>
      </c>
      <c r="D136" s="1">
        <f>主动技能升级!M139</f>
        <v>39</v>
      </c>
      <c r="E136" s="1" t="str">
        <f>主动技能升级!N139</f>
        <v>[]</v>
      </c>
      <c r="F136" s="1">
        <f>主动技能升级!O139</f>
        <v>133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 t="e">
        <f>主动技能升级!K140</f>
        <v>#N/A</v>
      </c>
      <c r="C137" s="1">
        <f>主动技能升级!L140</f>
        <v>0</v>
      </c>
      <c r="D137" s="1">
        <f>主动技能升级!M140</f>
        <v>42</v>
      </c>
      <c r="E137" s="1" t="str">
        <f>主动技能升级!N140</f>
        <v>[]</v>
      </c>
      <c r="F137" s="1">
        <f>主动技能升级!O140</f>
        <v>134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 t="e">
        <f>主动技能升级!K141</f>
        <v>#N/A</v>
      </c>
      <c r="C138" s="1">
        <f>主动技能升级!L141</f>
        <v>0</v>
      </c>
      <c r="D138" s="1">
        <f>主动技能升级!M141</f>
        <v>45</v>
      </c>
      <c r="E138" s="1" t="str">
        <f>主动技能升级!N141</f>
        <v>[]</v>
      </c>
      <c r="F138" s="1">
        <f>主动技能升级!O141</f>
        <v>135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 t="e">
        <f>主动技能升级!K142</f>
        <v>#N/A</v>
      </c>
      <c r="C139" s="1">
        <f>主动技能升级!L142</f>
        <v>0</v>
      </c>
      <c r="D139" s="1">
        <f>主动技能升级!M142</f>
        <v>48</v>
      </c>
      <c r="E139" s="1" t="str">
        <f>主动技能升级!N142</f>
        <v>[]</v>
      </c>
      <c r="F139" s="1">
        <f>主动技能升级!O142</f>
        <v>136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 t="e">
        <f>主动技能升级!K143</f>
        <v>#N/A</v>
      </c>
      <c r="C140" s="1">
        <f>主动技能升级!L143</f>
        <v>0</v>
      </c>
      <c r="D140" s="1">
        <f>主动技能升级!M143</f>
        <v>51</v>
      </c>
      <c r="E140" s="1" t="str">
        <f>主动技能升级!N143</f>
        <v>[]</v>
      </c>
      <c r="F140" s="1">
        <f>主动技能升级!O143</f>
        <v>137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 t="e">
        <f>主动技能升级!K144</f>
        <v>#N/A</v>
      </c>
      <c r="C141" s="1">
        <f>主动技能升级!L144</f>
        <v>0</v>
      </c>
      <c r="D141" s="1">
        <f>主动技能升级!M144</f>
        <v>54</v>
      </c>
      <c r="E141" s="1" t="str">
        <f>主动技能升级!N144</f>
        <v>[]</v>
      </c>
      <c r="F141" s="1">
        <f>主动技能升级!O144</f>
        <v>138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 t="e">
        <f>主动技能升级!K145</f>
        <v>#N/A</v>
      </c>
      <c r="C142" s="1">
        <f>主动技能升级!L145</f>
        <v>0</v>
      </c>
      <c r="D142" s="1">
        <f>主动技能升级!M145</f>
        <v>57</v>
      </c>
      <c r="E142" s="1" t="str">
        <f>主动技能升级!N145</f>
        <v>[]</v>
      </c>
      <c r="F142" s="1">
        <f>主动技能升级!O145</f>
        <v>139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 t="e">
        <f>主动技能升级!K146</f>
        <v>#N/A</v>
      </c>
      <c r="C143" s="1">
        <f>主动技能升级!L146</f>
        <v>0</v>
      </c>
      <c r="D143" s="1">
        <f>主动技能升级!M146</f>
        <v>60</v>
      </c>
      <c r="E143" s="1" t="str">
        <f>主动技能升级!N146</f>
        <v>[]</v>
      </c>
      <c r="F143" s="1">
        <f>主动技能升级!O146</f>
        <v>140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 t="e">
        <f>主动技能升级!K147</f>
        <v>#N/A</v>
      </c>
      <c r="C144" s="1">
        <f>主动技能升级!L147</f>
        <v>0</v>
      </c>
      <c r="D144" s="1">
        <f>主动技能升级!M147</f>
        <v>3</v>
      </c>
      <c r="E144" s="1" t="str">
        <f>主动技能升级!N147</f>
        <v>[]</v>
      </c>
      <c r="F144" s="1">
        <f>主动技能升级!O147</f>
        <v>141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 t="e">
        <f>主动技能升级!K148</f>
        <v>#N/A</v>
      </c>
      <c r="C145" s="1">
        <f>主动技能升级!L148</f>
        <v>0</v>
      </c>
      <c r="D145" s="1">
        <f>主动技能升级!M148</f>
        <v>6</v>
      </c>
      <c r="E145" s="1" t="str">
        <f>主动技能升级!N148</f>
        <v>[]</v>
      </c>
      <c r="F145" s="1">
        <f>主动技能升级!O148</f>
        <v>142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 t="e">
        <f>主动技能升级!K149</f>
        <v>#N/A</v>
      </c>
      <c r="C146" s="1">
        <f>主动技能升级!L149</f>
        <v>0</v>
      </c>
      <c r="D146" s="1">
        <f>主动技能升级!M149</f>
        <v>9</v>
      </c>
      <c r="E146" s="1" t="str">
        <f>主动技能升级!N149</f>
        <v>[]</v>
      </c>
      <c r="F146" s="1">
        <f>主动技能升级!O149</f>
        <v>143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 t="e">
        <f>主动技能升级!K150</f>
        <v>#N/A</v>
      </c>
      <c r="C147" s="1">
        <f>主动技能升级!L150</f>
        <v>0</v>
      </c>
      <c r="D147" s="1">
        <f>主动技能升级!M150</f>
        <v>12</v>
      </c>
      <c r="E147" s="1" t="str">
        <f>主动技能升级!N150</f>
        <v>[]</v>
      </c>
      <c r="F147" s="1">
        <f>主动技能升级!O150</f>
        <v>144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 t="e">
        <f>主动技能升级!K151</f>
        <v>#N/A</v>
      </c>
      <c r="C148" s="1">
        <f>主动技能升级!L151</f>
        <v>0</v>
      </c>
      <c r="D148" s="1">
        <f>主动技能升级!M151</f>
        <v>15</v>
      </c>
      <c r="E148" s="1" t="str">
        <f>主动技能升级!N151</f>
        <v>[]</v>
      </c>
      <c r="F148" s="1">
        <f>主动技能升级!O151</f>
        <v>145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 t="e">
        <f>主动技能升级!K152</f>
        <v>#N/A</v>
      </c>
      <c r="C149" s="1">
        <f>主动技能升级!L152</f>
        <v>0</v>
      </c>
      <c r="D149" s="1">
        <f>主动技能升级!M152</f>
        <v>18</v>
      </c>
      <c r="E149" s="1" t="str">
        <f>主动技能升级!N152</f>
        <v>[]</v>
      </c>
      <c r="F149" s="1">
        <f>主动技能升级!O152</f>
        <v>146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 t="e">
        <f>主动技能升级!K153</f>
        <v>#N/A</v>
      </c>
      <c r="C150" s="1">
        <f>主动技能升级!L153</f>
        <v>0</v>
      </c>
      <c r="D150" s="1">
        <f>主动技能升级!M153</f>
        <v>21</v>
      </c>
      <c r="E150" s="1" t="str">
        <f>主动技能升级!N153</f>
        <v>[]</v>
      </c>
      <c r="F150" s="1">
        <f>主动技能升级!O153</f>
        <v>147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 t="e">
        <f>主动技能升级!K154</f>
        <v>#N/A</v>
      </c>
      <c r="C151" s="1">
        <f>主动技能升级!L154</f>
        <v>0</v>
      </c>
      <c r="D151" s="1">
        <f>主动技能升级!M154</f>
        <v>24</v>
      </c>
      <c r="E151" s="1" t="str">
        <f>主动技能升级!N154</f>
        <v>[]</v>
      </c>
      <c r="F151" s="1">
        <f>主动技能升级!O154</f>
        <v>148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 t="e">
        <f>主动技能升级!K155</f>
        <v>#N/A</v>
      </c>
      <c r="C152" s="1">
        <f>主动技能升级!L155</f>
        <v>0</v>
      </c>
      <c r="D152" s="1">
        <f>主动技能升级!M155</f>
        <v>27</v>
      </c>
      <c r="E152" s="1" t="str">
        <f>主动技能升级!N155</f>
        <v>[]</v>
      </c>
      <c r="F152" s="1">
        <f>主动技能升级!O155</f>
        <v>149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 t="e">
        <f>主动技能升级!K156</f>
        <v>#N/A</v>
      </c>
      <c r="C153" s="1">
        <f>主动技能升级!L156</f>
        <v>0</v>
      </c>
      <c r="D153" s="1">
        <f>主动技能升级!M156</f>
        <v>30</v>
      </c>
      <c r="E153" s="1" t="str">
        <f>主动技能升级!N156</f>
        <v>[]</v>
      </c>
      <c r="F153" s="1">
        <f>主动技能升级!O156</f>
        <v>150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 t="e">
        <f>主动技能升级!K157</f>
        <v>#N/A</v>
      </c>
      <c r="C154" s="1">
        <f>主动技能升级!L157</f>
        <v>0</v>
      </c>
      <c r="D154" s="1">
        <f>主动技能升级!M157</f>
        <v>33</v>
      </c>
      <c r="E154" s="1" t="str">
        <f>主动技能升级!N157</f>
        <v>[]</v>
      </c>
      <c r="F154" s="1">
        <f>主动技能升级!O157</f>
        <v>151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 t="e">
        <f>主动技能升级!K158</f>
        <v>#N/A</v>
      </c>
      <c r="C155" s="1">
        <f>主动技能升级!L158</f>
        <v>0</v>
      </c>
      <c r="D155" s="1">
        <f>主动技能升级!M158</f>
        <v>36</v>
      </c>
      <c r="E155" s="1" t="str">
        <f>主动技能升级!N158</f>
        <v>[]</v>
      </c>
      <c r="F155" s="1">
        <f>主动技能升级!O158</f>
        <v>152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 t="e">
        <f>主动技能升级!K159</f>
        <v>#N/A</v>
      </c>
      <c r="C156" s="1">
        <f>主动技能升级!L159</f>
        <v>0</v>
      </c>
      <c r="D156" s="1">
        <f>主动技能升级!M159</f>
        <v>39</v>
      </c>
      <c r="E156" s="1" t="str">
        <f>主动技能升级!N159</f>
        <v>[]</v>
      </c>
      <c r="F156" s="1">
        <f>主动技能升级!O159</f>
        <v>153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 t="e">
        <f>主动技能升级!K160</f>
        <v>#N/A</v>
      </c>
      <c r="C157" s="1">
        <f>主动技能升级!L160</f>
        <v>0</v>
      </c>
      <c r="D157" s="1">
        <f>主动技能升级!M160</f>
        <v>42</v>
      </c>
      <c r="E157" s="1" t="str">
        <f>主动技能升级!N160</f>
        <v>[]</v>
      </c>
      <c r="F157" s="1">
        <f>主动技能升级!O160</f>
        <v>154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 t="e">
        <f>主动技能升级!K161</f>
        <v>#N/A</v>
      </c>
      <c r="C158" s="1">
        <f>主动技能升级!L161</f>
        <v>0</v>
      </c>
      <c r="D158" s="1">
        <f>主动技能升级!M161</f>
        <v>45</v>
      </c>
      <c r="E158" s="1" t="str">
        <f>主动技能升级!N161</f>
        <v>[]</v>
      </c>
      <c r="F158" s="1">
        <f>主动技能升级!O161</f>
        <v>155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 t="e">
        <f>主动技能升级!K162</f>
        <v>#N/A</v>
      </c>
      <c r="C159" s="1">
        <f>主动技能升级!L162</f>
        <v>0</v>
      </c>
      <c r="D159" s="1">
        <f>主动技能升级!M162</f>
        <v>48</v>
      </c>
      <c r="E159" s="1" t="str">
        <f>主动技能升级!N162</f>
        <v>[]</v>
      </c>
      <c r="F159" s="1">
        <f>主动技能升级!O162</f>
        <v>156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 t="e">
        <f>主动技能升级!K163</f>
        <v>#N/A</v>
      </c>
      <c r="C160" s="1">
        <f>主动技能升级!L163</f>
        <v>0</v>
      </c>
      <c r="D160" s="1">
        <f>主动技能升级!M163</f>
        <v>51</v>
      </c>
      <c r="E160" s="1" t="str">
        <f>主动技能升级!N163</f>
        <v>[]</v>
      </c>
      <c r="F160" s="1">
        <f>主动技能升级!O163</f>
        <v>157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 t="e">
        <f>主动技能升级!K164</f>
        <v>#N/A</v>
      </c>
      <c r="C161" s="1">
        <f>主动技能升级!L164</f>
        <v>0</v>
      </c>
      <c r="D161" s="1">
        <f>主动技能升级!M164</f>
        <v>54</v>
      </c>
      <c r="E161" s="1" t="str">
        <f>主动技能升级!N164</f>
        <v>[]</v>
      </c>
      <c r="F161" s="1">
        <f>主动技能升级!O164</f>
        <v>158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 t="e">
        <f>主动技能升级!K165</f>
        <v>#N/A</v>
      </c>
      <c r="C162" s="1">
        <f>主动技能升级!L165</f>
        <v>0</v>
      </c>
      <c r="D162" s="1">
        <f>主动技能升级!M165</f>
        <v>57</v>
      </c>
      <c r="E162" s="1" t="str">
        <f>主动技能升级!N165</f>
        <v>[]</v>
      </c>
      <c r="F162" s="1">
        <f>主动技能升级!O165</f>
        <v>159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 t="e">
        <f>主动技能升级!K166</f>
        <v>#N/A</v>
      </c>
      <c r="C163" s="1">
        <f>主动技能升级!L166</f>
        <v>0</v>
      </c>
      <c r="D163" s="1">
        <f>主动技能升级!M166</f>
        <v>60</v>
      </c>
      <c r="E163" s="1" t="str">
        <f>主动技能升级!N166</f>
        <v>[]</v>
      </c>
      <c r="F163" s="1">
        <f>主动技能升级!O166</f>
        <v>160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 t="e">
        <f>主动技能升级!K167</f>
        <v>#N/A</v>
      </c>
      <c r="C164" s="1">
        <f>主动技能升级!L167</f>
        <v>0</v>
      </c>
      <c r="D164" s="1">
        <f>主动技能升级!M167</f>
        <v>3</v>
      </c>
      <c r="E164" s="1" t="str">
        <f>主动技能升级!N167</f>
        <v>[]</v>
      </c>
      <c r="F164" s="1">
        <f>主动技能升级!O167</f>
        <v>161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 t="e">
        <f>主动技能升级!K168</f>
        <v>#N/A</v>
      </c>
      <c r="C165" s="1">
        <f>主动技能升级!L168</f>
        <v>0</v>
      </c>
      <c r="D165" s="1">
        <f>主动技能升级!M168</f>
        <v>6</v>
      </c>
      <c r="E165" s="1" t="str">
        <f>主动技能升级!N168</f>
        <v>[]</v>
      </c>
      <c r="F165" s="1">
        <f>主动技能升级!O168</f>
        <v>162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 t="e">
        <f>主动技能升级!K169</f>
        <v>#N/A</v>
      </c>
      <c r="C166" s="1">
        <f>主动技能升级!L169</f>
        <v>0</v>
      </c>
      <c r="D166" s="1">
        <f>主动技能升级!M169</f>
        <v>9</v>
      </c>
      <c r="E166" s="1" t="str">
        <f>主动技能升级!N169</f>
        <v>[]</v>
      </c>
      <c r="F166" s="1">
        <f>主动技能升级!O169</f>
        <v>163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 t="e">
        <f>主动技能升级!K170</f>
        <v>#N/A</v>
      </c>
      <c r="C167" s="1">
        <f>主动技能升级!L170</f>
        <v>0</v>
      </c>
      <c r="D167" s="1">
        <f>主动技能升级!M170</f>
        <v>12</v>
      </c>
      <c r="E167" s="1" t="str">
        <f>主动技能升级!N170</f>
        <v>[]</v>
      </c>
      <c r="F167" s="1">
        <f>主动技能升级!O170</f>
        <v>164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 t="e">
        <f>主动技能升级!K171</f>
        <v>#N/A</v>
      </c>
      <c r="C168" s="1">
        <f>主动技能升级!L171</f>
        <v>0</v>
      </c>
      <c r="D168" s="1">
        <f>主动技能升级!M171</f>
        <v>15</v>
      </c>
      <c r="E168" s="1" t="str">
        <f>主动技能升级!N171</f>
        <v>[]</v>
      </c>
      <c r="F168" s="1">
        <f>主动技能升级!O171</f>
        <v>165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 t="e">
        <f>主动技能升级!K172</f>
        <v>#N/A</v>
      </c>
      <c r="C169" s="1">
        <f>主动技能升级!L172</f>
        <v>0</v>
      </c>
      <c r="D169" s="1">
        <f>主动技能升级!M172</f>
        <v>18</v>
      </c>
      <c r="E169" s="1" t="str">
        <f>主动技能升级!N172</f>
        <v>[]</v>
      </c>
      <c r="F169" s="1">
        <f>主动技能升级!O172</f>
        <v>166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 t="e">
        <f>主动技能升级!K173</f>
        <v>#N/A</v>
      </c>
      <c r="C170" s="1">
        <f>主动技能升级!L173</f>
        <v>0</v>
      </c>
      <c r="D170" s="1">
        <f>主动技能升级!M173</f>
        <v>21</v>
      </c>
      <c r="E170" s="1" t="str">
        <f>主动技能升级!N173</f>
        <v>[]</v>
      </c>
      <c r="F170" s="1">
        <f>主动技能升级!O173</f>
        <v>167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 t="e">
        <f>主动技能升级!K174</f>
        <v>#N/A</v>
      </c>
      <c r="C171" s="1">
        <f>主动技能升级!L174</f>
        <v>0</v>
      </c>
      <c r="D171" s="1">
        <f>主动技能升级!M174</f>
        <v>24</v>
      </c>
      <c r="E171" s="1" t="str">
        <f>主动技能升级!N174</f>
        <v>[]</v>
      </c>
      <c r="F171" s="1">
        <f>主动技能升级!O174</f>
        <v>168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 t="e">
        <f>主动技能升级!K175</f>
        <v>#N/A</v>
      </c>
      <c r="C172" s="1">
        <f>主动技能升级!L175</f>
        <v>0</v>
      </c>
      <c r="D172" s="1">
        <f>主动技能升级!M175</f>
        <v>27</v>
      </c>
      <c r="E172" s="1" t="str">
        <f>主动技能升级!N175</f>
        <v>[]</v>
      </c>
      <c r="F172" s="1">
        <f>主动技能升级!O175</f>
        <v>169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 t="e">
        <f>主动技能升级!K176</f>
        <v>#N/A</v>
      </c>
      <c r="C173" s="1">
        <f>主动技能升级!L176</f>
        <v>0</v>
      </c>
      <c r="D173" s="1">
        <f>主动技能升级!M176</f>
        <v>30</v>
      </c>
      <c r="E173" s="1" t="str">
        <f>主动技能升级!N176</f>
        <v>[]</v>
      </c>
      <c r="F173" s="1">
        <f>主动技能升级!O176</f>
        <v>170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 t="e">
        <f>主动技能升级!K177</f>
        <v>#N/A</v>
      </c>
      <c r="C174" s="1">
        <f>主动技能升级!L177</f>
        <v>0</v>
      </c>
      <c r="D174" s="1">
        <f>主动技能升级!M177</f>
        <v>33</v>
      </c>
      <c r="E174" s="1" t="str">
        <f>主动技能升级!N177</f>
        <v>[]</v>
      </c>
      <c r="F174" s="1">
        <f>主动技能升级!O177</f>
        <v>171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 t="e">
        <f>主动技能升级!K178</f>
        <v>#N/A</v>
      </c>
      <c r="C175" s="1">
        <f>主动技能升级!L178</f>
        <v>0</v>
      </c>
      <c r="D175" s="1">
        <f>主动技能升级!M178</f>
        <v>36</v>
      </c>
      <c r="E175" s="1" t="str">
        <f>主动技能升级!N178</f>
        <v>[]</v>
      </c>
      <c r="F175" s="1">
        <f>主动技能升级!O178</f>
        <v>172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 t="e">
        <f>主动技能升级!K179</f>
        <v>#N/A</v>
      </c>
      <c r="C176" s="1">
        <f>主动技能升级!L179</f>
        <v>0</v>
      </c>
      <c r="D176" s="1">
        <f>主动技能升级!M179</f>
        <v>39</v>
      </c>
      <c r="E176" s="1" t="str">
        <f>主动技能升级!N179</f>
        <v>[]</v>
      </c>
      <c r="F176" s="1">
        <f>主动技能升级!O179</f>
        <v>173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 t="e">
        <f>主动技能升级!K180</f>
        <v>#N/A</v>
      </c>
      <c r="C177" s="1">
        <f>主动技能升级!L180</f>
        <v>0</v>
      </c>
      <c r="D177" s="1">
        <f>主动技能升级!M180</f>
        <v>42</v>
      </c>
      <c r="E177" s="1" t="str">
        <f>主动技能升级!N180</f>
        <v>[]</v>
      </c>
      <c r="F177" s="1">
        <f>主动技能升级!O180</f>
        <v>174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 t="e">
        <f>主动技能升级!K181</f>
        <v>#N/A</v>
      </c>
      <c r="C178" s="1">
        <f>主动技能升级!L181</f>
        <v>0</v>
      </c>
      <c r="D178" s="1">
        <f>主动技能升级!M181</f>
        <v>45</v>
      </c>
      <c r="E178" s="1" t="str">
        <f>主动技能升级!N181</f>
        <v>[]</v>
      </c>
      <c r="F178" s="1">
        <f>主动技能升级!O181</f>
        <v>175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 t="e">
        <f>主动技能升级!K182</f>
        <v>#N/A</v>
      </c>
      <c r="C179" s="1">
        <f>主动技能升级!L182</f>
        <v>0</v>
      </c>
      <c r="D179" s="1">
        <f>主动技能升级!M182</f>
        <v>48</v>
      </c>
      <c r="E179" s="1" t="str">
        <f>主动技能升级!N182</f>
        <v>[]</v>
      </c>
      <c r="F179" s="1">
        <f>主动技能升级!O182</f>
        <v>176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 t="e">
        <f>主动技能升级!K183</f>
        <v>#N/A</v>
      </c>
      <c r="C180" s="1">
        <f>主动技能升级!L183</f>
        <v>0</v>
      </c>
      <c r="D180" s="1">
        <f>主动技能升级!M183</f>
        <v>51</v>
      </c>
      <c r="E180" s="1" t="str">
        <f>主动技能升级!N183</f>
        <v>[]</v>
      </c>
      <c r="F180" s="1">
        <f>主动技能升级!O183</f>
        <v>177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 t="e">
        <f>主动技能升级!K184</f>
        <v>#N/A</v>
      </c>
      <c r="C181" s="1">
        <f>主动技能升级!L184</f>
        <v>0</v>
      </c>
      <c r="D181" s="1">
        <f>主动技能升级!M184</f>
        <v>54</v>
      </c>
      <c r="E181" s="1" t="str">
        <f>主动技能升级!N184</f>
        <v>[]</v>
      </c>
      <c r="F181" s="1">
        <f>主动技能升级!O184</f>
        <v>178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 t="e">
        <f>主动技能升级!K185</f>
        <v>#N/A</v>
      </c>
      <c r="C182" s="1">
        <f>主动技能升级!L185</f>
        <v>0</v>
      </c>
      <c r="D182" s="1">
        <f>主动技能升级!M185</f>
        <v>57</v>
      </c>
      <c r="E182" s="1" t="str">
        <f>主动技能升级!N185</f>
        <v>[]</v>
      </c>
      <c r="F182" s="1">
        <f>主动技能升级!O185</f>
        <v>179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 t="e">
        <f>主动技能升级!K186</f>
        <v>#N/A</v>
      </c>
      <c r="C183" s="1">
        <f>主动技能升级!L186</f>
        <v>0</v>
      </c>
      <c r="D183" s="1">
        <f>主动技能升级!M186</f>
        <v>60</v>
      </c>
      <c r="E183" s="1" t="str">
        <f>主动技能升级!N186</f>
        <v>[]</v>
      </c>
      <c r="F183" s="1">
        <f>主动技能升级!O186</f>
        <v>180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 t="e">
        <f>主动技能升级!K187</f>
        <v>#N/A</v>
      </c>
      <c r="C184" s="1">
        <f>主动技能升级!L187</f>
        <v>0</v>
      </c>
      <c r="D184" s="1">
        <f>主动技能升级!M187</f>
        <v>3</v>
      </c>
      <c r="E184" s="1" t="str">
        <f>主动技能升级!N187</f>
        <v>[]</v>
      </c>
      <c r="F184" s="1">
        <f>主动技能升级!O187</f>
        <v>181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 t="e">
        <f>主动技能升级!K188</f>
        <v>#N/A</v>
      </c>
      <c r="C185" s="1">
        <f>主动技能升级!L188</f>
        <v>0</v>
      </c>
      <c r="D185" s="1">
        <f>主动技能升级!M188</f>
        <v>6</v>
      </c>
      <c r="E185" s="1" t="str">
        <f>主动技能升级!N188</f>
        <v>[]</v>
      </c>
      <c r="F185" s="1">
        <f>主动技能升级!O188</f>
        <v>182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 t="e">
        <f>主动技能升级!K189</f>
        <v>#N/A</v>
      </c>
      <c r="C186" s="1">
        <f>主动技能升级!L189</f>
        <v>0</v>
      </c>
      <c r="D186" s="1">
        <f>主动技能升级!M189</f>
        <v>9</v>
      </c>
      <c r="E186" s="1" t="str">
        <f>主动技能升级!N189</f>
        <v>[]</v>
      </c>
      <c r="F186" s="1">
        <f>主动技能升级!O189</f>
        <v>183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 t="e">
        <f>主动技能升级!K190</f>
        <v>#N/A</v>
      </c>
      <c r="C187" s="1">
        <f>主动技能升级!L190</f>
        <v>0</v>
      </c>
      <c r="D187" s="1">
        <f>主动技能升级!M190</f>
        <v>12</v>
      </c>
      <c r="E187" s="1" t="str">
        <f>主动技能升级!N190</f>
        <v>[]</v>
      </c>
      <c r="F187" s="1">
        <f>主动技能升级!O190</f>
        <v>184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 t="e">
        <f>主动技能升级!K191</f>
        <v>#N/A</v>
      </c>
      <c r="C188" s="1">
        <f>主动技能升级!L191</f>
        <v>0</v>
      </c>
      <c r="D188" s="1">
        <f>主动技能升级!M191</f>
        <v>15</v>
      </c>
      <c r="E188" s="1" t="str">
        <f>主动技能升级!N191</f>
        <v>[]</v>
      </c>
      <c r="F188" s="1">
        <f>主动技能升级!O191</f>
        <v>185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 t="e">
        <f>主动技能升级!K192</f>
        <v>#N/A</v>
      </c>
      <c r="C189" s="1">
        <f>主动技能升级!L192</f>
        <v>0</v>
      </c>
      <c r="D189" s="1">
        <f>主动技能升级!M192</f>
        <v>18</v>
      </c>
      <c r="E189" s="1" t="str">
        <f>主动技能升级!N192</f>
        <v>[]</v>
      </c>
      <c r="F189" s="1">
        <f>主动技能升级!O192</f>
        <v>186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 t="e">
        <f>主动技能升级!K193</f>
        <v>#N/A</v>
      </c>
      <c r="C190" s="1">
        <f>主动技能升级!L193</f>
        <v>0</v>
      </c>
      <c r="D190" s="1">
        <f>主动技能升级!M193</f>
        <v>21</v>
      </c>
      <c r="E190" s="1" t="str">
        <f>主动技能升级!N193</f>
        <v>[]</v>
      </c>
      <c r="F190" s="1">
        <f>主动技能升级!O193</f>
        <v>187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 t="e">
        <f>主动技能升级!K194</f>
        <v>#N/A</v>
      </c>
      <c r="C191" s="1">
        <f>主动技能升级!L194</f>
        <v>0</v>
      </c>
      <c r="D191" s="1">
        <f>主动技能升级!M194</f>
        <v>24</v>
      </c>
      <c r="E191" s="1" t="str">
        <f>主动技能升级!N194</f>
        <v>[]</v>
      </c>
      <c r="F191" s="1">
        <f>主动技能升级!O194</f>
        <v>188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 t="e">
        <f>主动技能升级!K195</f>
        <v>#N/A</v>
      </c>
      <c r="C192" s="1">
        <f>主动技能升级!L195</f>
        <v>0</v>
      </c>
      <c r="D192" s="1">
        <f>主动技能升级!M195</f>
        <v>27</v>
      </c>
      <c r="E192" s="1" t="str">
        <f>主动技能升级!N195</f>
        <v>[]</v>
      </c>
      <c r="F192" s="1">
        <f>主动技能升级!O195</f>
        <v>189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 t="e">
        <f>主动技能升级!K196</f>
        <v>#N/A</v>
      </c>
      <c r="C193" s="1">
        <f>主动技能升级!L196</f>
        <v>0</v>
      </c>
      <c r="D193" s="1">
        <f>主动技能升级!M196</f>
        <v>30</v>
      </c>
      <c r="E193" s="1" t="str">
        <f>主动技能升级!N196</f>
        <v>[]</v>
      </c>
      <c r="F193" s="1">
        <f>主动技能升级!O196</f>
        <v>190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 t="e">
        <f>主动技能升级!K197</f>
        <v>#N/A</v>
      </c>
      <c r="C194" s="1">
        <f>主动技能升级!L197</f>
        <v>0</v>
      </c>
      <c r="D194" s="1">
        <f>主动技能升级!M197</f>
        <v>33</v>
      </c>
      <c r="E194" s="1" t="str">
        <f>主动技能升级!N197</f>
        <v>[]</v>
      </c>
      <c r="F194" s="1">
        <f>主动技能升级!O197</f>
        <v>191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 t="e">
        <f>主动技能升级!K198</f>
        <v>#N/A</v>
      </c>
      <c r="C195" s="1">
        <f>主动技能升级!L198</f>
        <v>0</v>
      </c>
      <c r="D195" s="1">
        <f>主动技能升级!M198</f>
        <v>36</v>
      </c>
      <c r="E195" s="1" t="str">
        <f>主动技能升级!N198</f>
        <v>[]</v>
      </c>
      <c r="F195" s="1">
        <f>主动技能升级!O198</f>
        <v>192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 t="e">
        <f>主动技能升级!K199</f>
        <v>#N/A</v>
      </c>
      <c r="C196" s="1">
        <f>主动技能升级!L199</f>
        <v>0</v>
      </c>
      <c r="D196" s="1">
        <f>主动技能升级!M199</f>
        <v>39</v>
      </c>
      <c r="E196" s="1" t="str">
        <f>主动技能升级!N199</f>
        <v>[]</v>
      </c>
      <c r="F196" s="1">
        <f>主动技能升级!O199</f>
        <v>193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 t="e">
        <f>主动技能升级!K200</f>
        <v>#N/A</v>
      </c>
      <c r="C197" s="1">
        <f>主动技能升级!L200</f>
        <v>0</v>
      </c>
      <c r="D197" s="1">
        <f>主动技能升级!M200</f>
        <v>42</v>
      </c>
      <c r="E197" s="1" t="str">
        <f>主动技能升级!N200</f>
        <v>[]</v>
      </c>
      <c r="F197" s="1">
        <f>主动技能升级!O200</f>
        <v>194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 t="e">
        <f>主动技能升级!K201</f>
        <v>#N/A</v>
      </c>
      <c r="C198" s="1">
        <f>主动技能升级!L201</f>
        <v>0</v>
      </c>
      <c r="D198" s="1">
        <f>主动技能升级!M201</f>
        <v>45</v>
      </c>
      <c r="E198" s="1" t="str">
        <f>主动技能升级!N201</f>
        <v>[]</v>
      </c>
      <c r="F198" s="1">
        <f>主动技能升级!O201</f>
        <v>195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 t="e">
        <f>主动技能升级!K202</f>
        <v>#N/A</v>
      </c>
      <c r="C199" s="1">
        <f>主动技能升级!L202</f>
        <v>0</v>
      </c>
      <c r="D199" s="1">
        <f>主动技能升级!M202</f>
        <v>48</v>
      </c>
      <c r="E199" s="1" t="str">
        <f>主动技能升级!N202</f>
        <v>[]</v>
      </c>
      <c r="F199" s="1">
        <f>主动技能升级!O202</f>
        <v>196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 t="e">
        <f>主动技能升级!K203</f>
        <v>#N/A</v>
      </c>
      <c r="C200" s="1">
        <f>主动技能升级!L203</f>
        <v>0</v>
      </c>
      <c r="D200" s="1">
        <f>主动技能升级!M203</f>
        <v>51</v>
      </c>
      <c r="E200" s="1" t="str">
        <f>主动技能升级!N203</f>
        <v>[]</v>
      </c>
      <c r="F200" s="1">
        <f>主动技能升级!O203</f>
        <v>197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 t="e">
        <f>主动技能升级!K204</f>
        <v>#N/A</v>
      </c>
      <c r="C201" s="1">
        <f>主动技能升级!L204</f>
        <v>0</v>
      </c>
      <c r="D201" s="1">
        <f>主动技能升级!M204</f>
        <v>54</v>
      </c>
      <c r="E201" s="1" t="str">
        <f>主动技能升级!N204</f>
        <v>[]</v>
      </c>
      <c r="F201" s="1">
        <f>主动技能升级!O204</f>
        <v>198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 t="e">
        <f>主动技能升级!K205</f>
        <v>#N/A</v>
      </c>
      <c r="C202" s="1">
        <f>主动技能升级!L205</f>
        <v>0</v>
      </c>
      <c r="D202" s="1">
        <f>主动技能升级!M205</f>
        <v>57</v>
      </c>
      <c r="E202" s="1" t="str">
        <f>主动技能升级!N205</f>
        <v>[]</v>
      </c>
      <c r="F202" s="1">
        <f>主动技能升级!O205</f>
        <v>100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 t="e">
        <f>主动技能升级!K206</f>
        <v>#N/A</v>
      </c>
      <c r="C203" s="1">
        <f>主动技能升级!L206</f>
        <v>0</v>
      </c>
      <c r="D203" s="1">
        <f>主动技能升级!M206</f>
        <v>60</v>
      </c>
      <c r="E203" s="1" t="str">
        <f>主动技能升级!N206</f>
        <v>[]</v>
      </c>
      <c r="F203" s="1">
        <f>主动技能升级!O206</f>
        <v>101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 t="e">
        <f>主动技能升级!K207</f>
        <v>#N/A</v>
      </c>
      <c r="C204" s="1">
        <f>主动技能升级!L207</f>
        <v>0</v>
      </c>
      <c r="D204" s="1">
        <f>主动技能升级!M207</f>
        <v>3</v>
      </c>
      <c r="E204" s="1" t="str">
        <f>主动技能升级!N207</f>
        <v>[]</v>
      </c>
      <c r="F204" s="1">
        <f>主动技能升级!O207</f>
        <v>102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 t="e">
        <f>主动技能升级!K208</f>
        <v>#N/A</v>
      </c>
      <c r="C205" s="1">
        <f>主动技能升级!L208</f>
        <v>0</v>
      </c>
      <c r="D205" s="1">
        <f>主动技能升级!M208</f>
        <v>6</v>
      </c>
      <c r="E205" s="1" t="str">
        <f>主动技能升级!N208</f>
        <v>[]</v>
      </c>
      <c r="F205" s="1">
        <f>主动技能升级!O208</f>
        <v>103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 t="e">
        <f>主动技能升级!K209</f>
        <v>#N/A</v>
      </c>
      <c r="C206" s="1">
        <f>主动技能升级!L209</f>
        <v>0</v>
      </c>
      <c r="D206" s="1">
        <f>主动技能升级!M209</f>
        <v>9</v>
      </c>
      <c r="E206" s="1" t="str">
        <f>主动技能升级!N209</f>
        <v>[]</v>
      </c>
      <c r="F206" s="1">
        <f>主动技能升级!O209</f>
        <v>104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 t="e">
        <f>主动技能升级!K210</f>
        <v>#N/A</v>
      </c>
      <c r="C207" s="1">
        <f>主动技能升级!L210</f>
        <v>0</v>
      </c>
      <c r="D207" s="1">
        <f>主动技能升级!M210</f>
        <v>12</v>
      </c>
      <c r="E207" s="1" t="str">
        <f>主动技能升级!N210</f>
        <v>[]</v>
      </c>
      <c r="F207" s="1">
        <f>主动技能升级!O210</f>
        <v>105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 t="e">
        <f>主动技能升级!K211</f>
        <v>#N/A</v>
      </c>
      <c r="C208" s="1">
        <f>主动技能升级!L211</f>
        <v>0</v>
      </c>
      <c r="D208" s="1">
        <f>主动技能升级!M211</f>
        <v>15</v>
      </c>
      <c r="E208" s="1" t="str">
        <f>主动技能升级!N211</f>
        <v>[]</v>
      </c>
      <c r="F208" s="1">
        <f>主动技能升级!O211</f>
        <v>106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 t="e">
        <f>主动技能升级!K212</f>
        <v>#N/A</v>
      </c>
      <c r="C209" s="1">
        <f>主动技能升级!L212</f>
        <v>0</v>
      </c>
      <c r="D209" s="1">
        <f>主动技能升级!M212</f>
        <v>18</v>
      </c>
      <c r="E209" s="1" t="str">
        <f>主动技能升级!N212</f>
        <v>[]</v>
      </c>
      <c r="F209" s="1">
        <f>主动技能升级!O212</f>
        <v>107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 t="e">
        <f>主动技能升级!K213</f>
        <v>#N/A</v>
      </c>
      <c r="C210" s="1">
        <f>主动技能升级!L213</f>
        <v>0</v>
      </c>
      <c r="D210" s="1">
        <f>主动技能升级!M213</f>
        <v>21</v>
      </c>
      <c r="E210" s="1" t="str">
        <f>主动技能升级!N213</f>
        <v>[]</v>
      </c>
      <c r="F210" s="1">
        <f>主动技能升级!O213</f>
        <v>108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 t="e">
        <f>主动技能升级!K214</f>
        <v>#N/A</v>
      </c>
      <c r="C211" s="1">
        <f>主动技能升级!L214</f>
        <v>0</v>
      </c>
      <c r="D211" s="1">
        <f>主动技能升级!M214</f>
        <v>24</v>
      </c>
      <c r="E211" s="1" t="str">
        <f>主动技能升级!N214</f>
        <v>[]</v>
      </c>
      <c r="F211" s="1">
        <f>主动技能升级!O214</f>
        <v>109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 t="e">
        <f>主动技能升级!K215</f>
        <v>#N/A</v>
      </c>
      <c r="C212" s="1">
        <f>主动技能升级!L215</f>
        <v>0</v>
      </c>
      <c r="D212" s="1">
        <f>主动技能升级!M215</f>
        <v>27</v>
      </c>
      <c r="E212" s="1" t="str">
        <f>主动技能升级!N215</f>
        <v>[]</v>
      </c>
      <c r="F212" s="1">
        <f>主动技能升级!O215</f>
        <v>110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 t="e">
        <f>主动技能升级!K216</f>
        <v>#N/A</v>
      </c>
      <c r="C213" s="1">
        <f>主动技能升级!L216</f>
        <v>0</v>
      </c>
      <c r="D213" s="1">
        <f>主动技能升级!M216</f>
        <v>30</v>
      </c>
      <c r="E213" s="1" t="str">
        <f>主动技能升级!N216</f>
        <v>[]</v>
      </c>
      <c r="F213" s="1">
        <f>主动技能升级!O216</f>
        <v>111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 t="e">
        <f>主动技能升级!K217</f>
        <v>#N/A</v>
      </c>
      <c r="C214" s="1">
        <f>主动技能升级!L217</f>
        <v>0</v>
      </c>
      <c r="D214" s="1">
        <f>主动技能升级!M217</f>
        <v>33</v>
      </c>
      <c r="E214" s="1" t="str">
        <f>主动技能升级!N217</f>
        <v>[]</v>
      </c>
      <c r="F214" s="1">
        <f>主动技能升级!O217</f>
        <v>112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 t="e">
        <f>主动技能升级!K218</f>
        <v>#N/A</v>
      </c>
      <c r="C215" s="1">
        <f>主动技能升级!L218</f>
        <v>0</v>
      </c>
      <c r="D215" s="1">
        <f>主动技能升级!M218</f>
        <v>36</v>
      </c>
      <c r="E215" s="1" t="str">
        <f>主动技能升级!N218</f>
        <v>[]</v>
      </c>
      <c r="F215" s="1">
        <f>主动技能升级!O218</f>
        <v>113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 t="e">
        <f>主动技能升级!K219</f>
        <v>#N/A</v>
      </c>
      <c r="C216" s="1">
        <f>主动技能升级!L219</f>
        <v>0</v>
      </c>
      <c r="D216" s="1">
        <f>主动技能升级!M219</f>
        <v>39</v>
      </c>
      <c r="E216" s="1" t="str">
        <f>主动技能升级!N219</f>
        <v>[]</v>
      </c>
      <c r="F216" s="1">
        <f>主动技能升级!O219</f>
        <v>114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 t="e">
        <f>主动技能升级!K220</f>
        <v>#N/A</v>
      </c>
      <c r="C217" s="1">
        <f>主动技能升级!L220</f>
        <v>0</v>
      </c>
      <c r="D217" s="1">
        <f>主动技能升级!M220</f>
        <v>42</v>
      </c>
      <c r="E217" s="1" t="str">
        <f>主动技能升级!N220</f>
        <v>[]</v>
      </c>
      <c r="F217" s="1">
        <f>主动技能升级!O220</f>
        <v>115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 t="e">
        <f>主动技能升级!K221</f>
        <v>#N/A</v>
      </c>
      <c r="C218" s="1">
        <f>主动技能升级!L221</f>
        <v>0</v>
      </c>
      <c r="D218" s="1">
        <f>主动技能升级!M221</f>
        <v>45</v>
      </c>
      <c r="E218" s="1" t="str">
        <f>主动技能升级!N221</f>
        <v>[]</v>
      </c>
      <c r="F218" s="1">
        <f>主动技能升级!O221</f>
        <v>116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 t="e">
        <f>主动技能升级!K222</f>
        <v>#N/A</v>
      </c>
      <c r="C219" s="1">
        <f>主动技能升级!L222</f>
        <v>0</v>
      </c>
      <c r="D219" s="1">
        <f>主动技能升级!M222</f>
        <v>48</v>
      </c>
      <c r="E219" s="1" t="str">
        <f>主动技能升级!N222</f>
        <v>[]</v>
      </c>
      <c r="F219" s="1">
        <f>主动技能升级!O222</f>
        <v>117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 t="e">
        <f>主动技能升级!K223</f>
        <v>#N/A</v>
      </c>
      <c r="C220" s="1">
        <f>主动技能升级!L223</f>
        <v>0</v>
      </c>
      <c r="D220" s="1">
        <f>主动技能升级!M223</f>
        <v>51</v>
      </c>
      <c r="E220" s="1" t="str">
        <f>主动技能升级!N223</f>
        <v>[]</v>
      </c>
      <c r="F220" s="1">
        <f>主动技能升级!O223</f>
        <v>118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 t="e">
        <f>主动技能升级!K224</f>
        <v>#N/A</v>
      </c>
      <c r="C221" s="1">
        <f>主动技能升级!L224</f>
        <v>0</v>
      </c>
      <c r="D221" s="1">
        <f>主动技能升级!M224</f>
        <v>54</v>
      </c>
      <c r="E221" s="1" t="str">
        <f>主动技能升级!N224</f>
        <v>[]</v>
      </c>
      <c r="F221" s="1">
        <f>主动技能升级!O224</f>
        <v>119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 t="e">
        <f>主动技能升级!K225</f>
        <v>#N/A</v>
      </c>
      <c r="C222" s="1">
        <f>主动技能升级!L225</f>
        <v>0</v>
      </c>
      <c r="D222" s="1">
        <f>主动技能升级!M225</f>
        <v>57</v>
      </c>
      <c r="E222" s="1" t="str">
        <f>主动技能升级!N225</f>
        <v>[]</v>
      </c>
      <c r="F222" s="1">
        <f>主动技能升级!O225</f>
        <v>120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 t="e">
        <f>主动技能升级!K226</f>
        <v>#N/A</v>
      </c>
      <c r="C223" s="1">
        <f>主动技能升级!L226</f>
        <v>0</v>
      </c>
      <c r="D223" s="1">
        <f>主动技能升级!M226</f>
        <v>60</v>
      </c>
      <c r="E223" s="1" t="str">
        <f>主动技能升级!N226</f>
        <v>[]</v>
      </c>
      <c r="F223" s="1">
        <f>主动技能升级!O226</f>
        <v>121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 t="e">
        <f>主动技能升级!K227</f>
        <v>#N/A</v>
      </c>
      <c r="C224" s="1">
        <f>主动技能升级!L227</f>
        <v>0</v>
      </c>
      <c r="D224" s="1">
        <f>主动技能升级!M227</f>
        <v>3</v>
      </c>
      <c r="E224" s="1" t="str">
        <f>主动技能升级!N227</f>
        <v>[]</v>
      </c>
      <c r="F224" s="1">
        <f>主动技能升级!O227</f>
        <v>122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 t="e">
        <f>主动技能升级!K228</f>
        <v>#N/A</v>
      </c>
      <c r="C225" s="1">
        <f>主动技能升级!L228</f>
        <v>0</v>
      </c>
      <c r="D225" s="1">
        <f>主动技能升级!M228</f>
        <v>6</v>
      </c>
      <c r="E225" s="1" t="str">
        <f>主动技能升级!N228</f>
        <v>[]</v>
      </c>
      <c r="F225" s="1">
        <f>主动技能升级!O228</f>
        <v>123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 t="e">
        <f>主动技能升级!K229</f>
        <v>#N/A</v>
      </c>
      <c r="C226" s="1">
        <f>主动技能升级!L229</f>
        <v>0</v>
      </c>
      <c r="D226" s="1">
        <f>主动技能升级!M229</f>
        <v>9</v>
      </c>
      <c r="E226" s="1" t="str">
        <f>主动技能升级!N229</f>
        <v>[]</v>
      </c>
      <c r="F226" s="1">
        <f>主动技能升级!O229</f>
        <v>124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 t="e">
        <f>主动技能升级!K230</f>
        <v>#N/A</v>
      </c>
      <c r="C227" s="1">
        <f>主动技能升级!L230</f>
        <v>0</v>
      </c>
      <c r="D227" s="1">
        <f>主动技能升级!M230</f>
        <v>12</v>
      </c>
      <c r="E227" s="1" t="str">
        <f>主动技能升级!N230</f>
        <v>[]</v>
      </c>
      <c r="F227" s="1">
        <f>主动技能升级!O230</f>
        <v>125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 t="e">
        <f>主动技能升级!K231</f>
        <v>#N/A</v>
      </c>
      <c r="C228" s="1">
        <f>主动技能升级!L231</f>
        <v>0</v>
      </c>
      <c r="D228" s="1">
        <f>主动技能升级!M231</f>
        <v>15</v>
      </c>
      <c r="E228" s="1" t="str">
        <f>主动技能升级!N231</f>
        <v>[]</v>
      </c>
      <c r="F228" s="1">
        <f>主动技能升级!O231</f>
        <v>126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 t="e">
        <f>主动技能升级!K232</f>
        <v>#N/A</v>
      </c>
      <c r="C229" s="1">
        <f>主动技能升级!L232</f>
        <v>0</v>
      </c>
      <c r="D229" s="1">
        <f>主动技能升级!M232</f>
        <v>18</v>
      </c>
      <c r="E229" s="1" t="str">
        <f>主动技能升级!N232</f>
        <v>[]</v>
      </c>
      <c r="F229" s="1">
        <f>主动技能升级!O232</f>
        <v>127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 t="e">
        <f>主动技能升级!K233</f>
        <v>#N/A</v>
      </c>
      <c r="C230" s="1">
        <f>主动技能升级!L233</f>
        <v>0</v>
      </c>
      <c r="D230" s="1">
        <f>主动技能升级!M233</f>
        <v>21</v>
      </c>
      <c r="E230" s="1" t="str">
        <f>主动技能升级!N233</f>
        <v>[]</v>
      </c>
      <c r="F230" s="1">
        <f>主动技能升级!O233</f>
        <v>128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 t="e">
        <f>主动技能升级!K234</f>
        <v>#N/A</v>
      </c>
      <c r="C231" s="1">
        <f>主动技能升级!L234</f>
        <v>0</v>
      </c>
      <c r="D231" s="1">
        <f>主动技能升级!M234</f>
        <v>24</v>
      </c>
      <c r="E231" s="1" t="str">
        <f>主动技能升级!N234</f>
        <v>[]</v>
      </c>
      <c r="F231" s="1">
        <f>主动技能升级!O234</f>
        <v>129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 t="e">
        <f>主动技能升级!K235</f>
        <v>#N/A</v>
      </c>
      <c r="C232" s="1">
        <f>主动技能升级!L235</f>
        <v>0</v>
      </c>
      <c r="D232" s="1">
        <f>主动技能升级!M235</f>
        <v>27</v>
      </c>
      <c r="E232" s="1" t="str">
        <f>主动技能升级!N235</f>
        <v>[]</v>
      </c>
      <c r="F232" s="1">
        <f>主动技能升级!O235</f>
        <v>130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 t="e">
        <f>主动技能升级!K236</f>
        <v>#N/A</v>
      </c>
      <c r="C233" s="1">
        <f>主动技能升级!L236</f>
        <v>0</v>
      </c>
      <c r="D233" s="1">
        <f>主动技能升级!M236</f>
        <v>30</v>
      </c>
      <c r="E233" s="1" t="str">
        <f>主动技能升级!N236</f>
        <v>[]</v>
      </c>
      <c r="F233" s="1">
        <f>主动技能升级!O236</f>
        <v>131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 t="e">
        <f>主动技能升级!K237</f>
        <v>#N/A</v>
      </c>
      <c r="C234" s="1">
        <f>主动技能升级!L237</f>
        <v>0</v>
      </c>
      <c r="D234" s="1">
        <f>主动技能升级!M237</f>
        <v>33</v>
      </c>
      <c r="E234" s="1" t="str">
        <f>主动技能升级!N237</f>
        <v>[]</v>
      </c>
      <c r="F234" s="1">
        <f>主动技能升级!O237</f>
        <v>132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 t="e">
        <f>主动技能升级!K238</f>
        <v>#N/A</v>
      </c>
      <c r="C235" s="1">
        <f>主动技能升级!L238</f>
        <v>0</v>
      </c>
      <c r="D235" s="1">
        <f>主动技能升级!M238</f>
        <v>36</v>
      </c>
      <c r="E235" s="1" t="str">
        <f>主动技能升级!N238</f>
        <v>[]</v>
      </c>
      <c r="F235" s="1">
        <f>主动技能升级!O238</f>
        <v>133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 t="e">
        <f>主动技能升级!K239</f>
        <v>#N/A</v>
      </c>
      <c r="C236" s="1">
        <f>主动技能升级!L239</f>
        <v>0</v>
      </c>
      <c r="D236" s="1">
        <f>主动技能升级!M239</f>
        <v>39</v>
      </c>
      <c r="E236" s="1" t="str">
        <f>主动技能升级!N239</f>
        <v>[]</v>
      </c>
      <c r="F236" s="1">
        <f>主动技能升级!O239</f>
        <v>134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 t="e">
        <f>主动技能升级!K240</f>
        <v>#N/A</v>
      </c>
      <c r="C237" s="1">
        <f>主动技能升级!L240</f>
        <v>0</v>
      </c>
      <c r="D237" s="1">
        <f>主动技能升级!M240</f>
        <v>42</v>
      </c>
      <c r="E237" s="1" t="str">
        <f>主动技能升级!N240</f>
        <v>[]</v>
      </c>
      <c r="F237" s="1">
        <f>主动技能升级!O240</f>
        <v>135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 t="e">
        <f>主动技能升级!K241</f>
        <v>#N/A</v>
      </c>
      <c r="C238" s="1">
        <f>主动技能升级!L241</f>
        <v>0</v>
      </c>
      <c r="D238" s="1">
        <f>主动技能升级!M241</f>
        <v>45</v>
      </c>
      <c r="E238" s="1" t="str">
        <f>主动技能升级!N241</f>
        <v>[]</v>
      </c>
      <c r="F238" s="1">
        <f>主动技能升级!O241</f>
        <v>136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 t="e">
        <f>主动技能升级!K242</f>
        <v>#N/A</v>
      </c>
      <c r="C239" s="1">
        <f>主动技能升级!L242</f>
        <v>0</v>
      </c>
      <c r="D239" s="1">
        <f>主动技能升级!M242</f>
        <v>48</v>
      </c>
      <c r="E239" s="1" t="str">
        <f>主动技能升级!N242</f>
        <v>[]</v>
      </c>
      <c r="F239" s="1">
        <f>主动技能升级!O242</f>
        <v>137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 t="e">
        <f>主动技能升级!K243</f>
        <v>#N/A</v>
      </c>
      <c r="C240" s="1">
        <f>主动技能升级!L243</f>
        <v>0</v>
      </c>
      <c r="D240" s="1">
        <f>主动技能升级!M243</f>
        <v>51</v>
      </c>
      <c r="E240" s="1" t="str">
        <f>主动技能升级!N243</f>
        <v>[]</v>
      </c>
      <c r="F240" s="1">
        <f>主动技能升级!O243</f>
        <v>138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 t="e">
        <f>主动技能升级!K244</f>
        <v>#N/A</v>
      </c>
      <c r="C241" s="1">
        <f>主动技能升级!L244</f>
        <v>0</v>
      </c>
      <c r="D241" s="1">
        <f>主动技能升级!M244</f>
        <v>54</v>
      </c>
      <c r="E241" s="1" t="str">
        <f>主动技能升级!N244</f>
        <v>[]</v>
      </c>
      <c r="F241" s="1">
        <f>主动技能升级!O244</f>
        <v>139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 t="e">
        <f>主动技能升级!K245</f>
        <v>#N/A</v>
      </c>
      <c r="C242" s="1">
        <f>主动技能升级!L245</f>
        <v>0</v>
      </c>
      <c r="D242" s="1">
        <f>主动技能升级!M245</f>
        <v>57</v>
      </c>
      <c r="E242" s="1" t="str">
        <f>主动技能升级!N245</f>
        <v>[]</v>
      </c>
      <c r="F242" s="1">
        <f>主动技能升级!O245</f>
        <v>140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 t="e">
        <f>主动技能升级!K246</f>
        <v>#N/A</v>
      </c>
      <c r="C243" s="1">
        <f>主动技能升级!L246</f>
        <v>0</v>
      </c>
      <c r="D243" s="1">
        <f>主动技能升级!M246</f>
        <v>60</v>
      </c>
      <c r="E243" s="1" t="str">
        <f>主动技能升级!N246</f>
        <v>[]</v>
      </c>
      <c r="F243" s="1">
        <f>主动技能升级!O246</f>
        <v>141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 t="e">
        <f>主动技能升级!K247</f>
        <v>#N/A</v>
      </c>
      <c r="C244" s="1">
        <f>主动技能升级!L247</f>
        <v>0</v>
      </c>
      <c r="D244" s="1">
        <f>主动技能升级!M247</f>
        <v>3</v>
      </c>
      <c r="E244" s="1" t="str">
        <f>主动技能升级!N247</f>
        <v>[]</v>
      </c>
      <c r="F244" s="1">
        <f>主动技能升级!O247</f>
        <v>142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 t="e">
        <f>主动技能升级!K248</f>
        <v>#N/A</v>
      </c>
      <c r="C245" s="1">
        <f>主动技能升级!L248</f>
        <v>0</v>
      </c>
      <c r="D245" s="1">
        <f>主动技能升级!M248</f>
        <v>6</v>
      </c>
      <c r="E245" s="1" t="str">
        <f>主动技能升级!N248</f>
        <v>[]</v>
      </c>
      <c r="F245" s="1">
        <f>主动技能升级!O248</f>
        <v>143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 t="e">
        <f>主动技能升级!K249</f>
        <v>#N/A</v>
      </c>
      <c r="C246" s="1">
        <f>主动技能升级!L249</f>
        <v>0</v>
      </c>
      <c r="D246" s="1">
        <f>主动技能升级!M249</f>
        <v>9</v>
      </c>
      <c r="E246" s="1" t="str">
        <f>主动技能升级!N249</f>
        <v>[]</v>
      </c>
      <c r="F246" s="1">
        <f>主动技能升级!O249</f>
        <v>144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 t="e">
        <f>主动技能升级!K250</f>
        <v>#N/A</v>
      </c>
      <c r="C247" s="1">
        <f>主动技能升级!L250</f>
        <v>0</v>
      </c>
      <c r="D247" s="1">
        <f>主动技能升级!M250</f>
        <v>12</v>
      </c>
      <c r="E247" s="1" t="str">
        <f>主动技能升级!N250</f>
        <v>[]</v>
      </c>
      <c r="F247" s="1">
        <f>主动技能升级!O250</f>
        <v>145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 t="e">
        <f>主动技能升级!K251</f>
        <v>#N/A</v>
      </c>
      <c r="C248" s="1">
        <f>主动技能升级!L251</f>
        <v>0</v>
      </c>
      <c r="D248" s="1">
        <f>主动技能升级!M251</f>
        <v>15</v>
      </c>
      <c r="E248" s="1" t="str">
        <f>主动技能升级!N251</f>
        <v>[]</v>
      </c>
      <c r="F248" s="1">
        <f>主动技能升级!O251</f>
        <v>146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 t="e">
        <f>主动技能升级!K252</f>
        <v>#N/A</v>
      </c>
      <c r="C249" s="1">
        <f>主动技能升级!L252</f>
        <v>0</v>
      </c>
      <c r="D249" s="1">
        <f>主动技能升级!M252</f>
        <v>18</v>
      </c>
      <c r="E249" s="1" t="str">
        <f>主动技能升级!N252</f>
        <v>[]</v>
      </c>
      <c r="F249" s="1">
        <f>主动技能升级!O252</f>
        <v>147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 t="e">
        <f>主动技能升级!K253</f>
        <v>#N/A</v>
      </c>
      <c r="C250" s="1">
        <f>主动技能升级!L253</f>
        <v>0</v>
      </c>
      <c r="D250" s="1">
        <f>主动技能升级!M253</f>
        <v>21</v>
      </c>
      <c r="E250" s="1" t="str">
        <f>主动技能升级!N253</f>
        <v>[]</v>
      </c>
      <c r="F250" s="1">
        <f>主动技能升级!O253</f>
        <v>148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 t="e">
        <f>主动技能升级!K254</f>
        <v>#N/A</v>
      </c>
      <c r="C251" s="1">
        <f>主动技能升级!L254</f>
        <v>0</v>
      </c>
      <c r="D251" s="1">
        <f>主动技能升级!M254</f>
        <v>24</v>
      </c>
      <c r="E251" s="1" t="str">
        <f>主动技能升级!N254</f>
        <v>[]</v>
      </c>
      <c r="F251" s="1">
        <f>主动技能升级!O254</f>
        <v>149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 t="e">
        <f>主动技能升级!K255</f>
        <v>#N/A</v>
      </c>
      <c r="C252" s="1">
        <f>主动技能升级!L255</f>
        <v>0</v>
      </c>
      <c r="D252" s="1">
        <f>主动技能升级!M255</f>
        <v>27</v>
      </c>
      <c r="E252" s="1" t="str">
        <f>主动技能升级!N255</f>
        <v>[]</v>
      </c>
      <c r="F252" s="1">
        <f>主动技能升级!O255</f>
        <v>150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 t="e">
        <f>主动技能升级!K256</f>
        <v>#N/A</v>
      </c>
      <c r="C253" s="1">
        <f>主动技能升级!L256</f>
        <v>0</v>
      </c>
      <c r="D253" s="1">
        <f>主动技能升级!M256</f>
        <v>30</v>
      </c>
      <c r="E253" s="1" t="str">
        <f>主动技能升级!N256</f>
        <v>[]</v>
      </c>
      <c r="F253" s="1">
        <f>主动技能升级!O256</f>
        <v>151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 t="e">
        <f>主动技能升级!K257</f>
        <v>#N/A</v>
      </c>
      <c r="C254" s="1">
        <f>主动技能升级!L257</f>
        <v>0</v>
      </c>
      <c r="D254" s="1">
        <f>主动技能升级!M257</f>
        <v>33</v>
      </c>
      <c r="E254" s="1" t="str">
        <f>主动技能升级!N257</f>
        <v>[]</v>
      </c>
      <c r="F254" s="1">
        <f>主动技能升级!O257</f>
        <v>152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 t="e">
        <f>主动技能升级!K258</f>
        <v>#N/A</v>
      </c>
      <c r="C255" s="1">
        <f>主动技能升级!L258</f>
        <v>0</v>
      </c>
      <c r="D255" s="1">
        <f>主动技能升级!M258</f>
        <v>36</v>
      </c>
      <c r="E255" s="1" t="str">
        <f>主动技能升级!N258</f>
        <v>[]</v>
      </c>
      <c r="F255" s="1">
        <f>主动技能升级!O258</f>
        <v>153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 t="e">
        <f>主动技能升级!K259</f>
        <v>#N/A</v>
      </c>
      <c r="C256" s="1">
        <f>主动技能升级!L259</f>
        <v>0</v>
      </c>
      <c r="D256" s="1">
        <f>主动技能升级!M259</f>
        <v>39</v>
      </c>
      <c r="E256" s="1" t="str">
        <f>主动技能升级!N259</f>
        <v>[]</v>
      </c>
      <c r="F256" s="1">
        <f>主动技能升级!O259</f>
        <v>154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 t="e">
        <f>主动技能升级!K260</f>
        <v>#N/A</v>
      </c>
      <c r="C257" s="1">
        <f>主动技能升级!L260</f>
        <v>0</v>
      </c>
      <c r="D257" s="1">
        <f>主动技能升级!M260</f>
        <v>42</v>
      </c>
      <c r="E257" s="1" t="str">
        <f>主动技能升级!N260</f>
        <v>[]</v>
      </c>
      <c r="F257" s="1">
        <f>主动技能升级!O260</f>
        <v>155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 t="e">
        <f>主动技能升级!K261</f>
        <v>#N/A</v>
      </c>
      <c r="C258" s="1">
        <f>主动技能升级!L261</f>
        <v>0</v>
      </c>
      <c r="D258" s="1">
        <f>主动技能升级!M261</f>
        <v>45</v>
      </c>
      <c r="E258" s="1" t="str">
        <f>主动技能升级!N261</f>
        <v>[]</v>
      </c>
      <c r="F258" s="1">
        <f>主动技能升级!O261</f>
        <v>156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 t="e">
        <f>主动技能升级!K262</f>
        <v>#N/A</v>
      </c>
      <c r="C259" s="1">
        <f>主动技能升级!L262</f>
        <v>0</v>
      </c>
      <c r="D259" s="1">
        <f>主动技能升级!M262</f>
        <v>48</v>
      </c>
      <c r="E259" s="1" t="str">
        <f>主动技能升级!N262</f>
        <v>[]</v>
      </c>
      <c r="F259" s="1">
        <f>主动技能升级!O262</f>
        <v>157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 t="e">
        <f>主动技能升级!K263</f>
        <v>#N/A</v>
      </c>
      <c r="C260" s="1">
        <f>主动技能升级!L263</f>
        <v>0</v>
      </c>
      <c r="D260" s="1">
        <f>主动技能升级!M263</f>
        <v>51</v>
      </c>
      <c r="E260" s="1" t="str">
        <f>主动技能升级!N263</f>
        <v>[]</v>
      </c>
      <c r="F260" s="1">
        <f>主动技能升级!O263</f>
        <v>158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 t="e">
        <f>主动技能升级!K264</f>
        <v>#N/A</v>
      </c>
      <c r="C261" s="1">
        <f>主动技能升级!L264</f>
        <v>0</v>
      </c>
      <c r="D261" s="1">
        <f>主动技能升级!M264</f>
        <v>54</v>
      </c>
      <c r="E261" s="1" t="str">
        <f>主动技能升级!N264</f>
        <v>[]</v>
      </c>
      <c r="F261" s="1">
        <f>主动技能升级!O264</f>
        <v>159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 t="e">
        <f>主动技能升级!K265</f>
        <v>#N/A</v>
      </c>
      <c r="C262" s="1">
        <f>主动技能升级!L265</f>
        <v>0</v>
      </c>
      <c r="D262" s="1">
        <f>主动技能升级!M265</f>
        <v>57</v>
      </c>
      <c r="E262" s="1" t="str">
        <f>主动技能升级!N265</f>
        <v>[]</v>
      </c>
      <c r="F262" s="1">
        <f>主动技能升级!O265</f>
        <v>160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 t="e">
        <f>主动技能升级!K266</f>
        <v>#N/A</v>
      </c>
      <c r="C263" s="1">
        <f>主动技能升级!L266</f>
        <v>0</v>
      </c>
      <c r="D263" s="1">
        <f>主动技能升级!M266</f>
        <v>60</v>
      </c>
      <c r="E263" s="1" t="str">
        <f>主动技能升级!N266</f>
        <v>[]</v>
      </c>
      <c r="F263" s="1">
        <f>主动技能升级!O266</f>
        <v>161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 t="e">
        <f>主动技能升级!K267</f>
        <v>#N/A</v>
      </c>
      <c r="C264" s="1">
        <f>主动技能升级!L267</f>
        <v>0</v>
      </c>
      <c r="D264" s="1">
        <f>主动技能升级!M267</f>
        <v>3</v>
      </c>
      <c r="E264" s="1" t="str">
        <f>主动技能升级!N267</f>
        <v>[]</v>
      </c>
      <c r="F264" s="1">
        <f>主动技能升级!O267</f>
        <v>162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 t="e">
        <f>主动技能升级!K268</f>
        <v>#N/A</v>
      </c>
      <c r="C265" s="1">
        <f>主动技能升级!L268</f>
        <v>0</v>
      </c>
      <c r="D265" s="1">
        <f>主动技能升级!M268</f>
        <v>6</v>
      </c>
      <c r="E265" s="1" t="str">
        <f>主动技能升级!N268</f>
        <v>[]</v>
      </c>
      <c r="F265" s="1">
        <f>主动技能升级!O268</f>
        <v>163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 t="e">
        <f>主动技能升级!K269</f>
        <v>#N/A</v>
      </c>
      <c r="C266" s="1">
        <f>主动技能升级!L269</f>
        <v>0</v>
      </c>
      <c r="D266" s="1">
        <f>主动技能升级!M269</f>
        <v>9</v>
      </c>
      <c r="E266" s="1" t="str">
        <f>主动技能升级!N269</f>
        <v>[]</v>
      </c>
      <c r="F266" s="1">
        <f>主动技能升级!O269</f>
        <v>164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 t="e">
        <f>主动技能升级!K270</f>
        <v>#N/A</v>
      </c>
      <c r="C267" s="1">
        <f>主动技能升级!L270</f>
        <v>0</v>
      </c>
      <c r="D267" s="1">
        <f>主动技能升级!M270</f>
        <v>12</v>
      </c>
      <c r="E267" s="1" t="str">
        <f>主动技能升级!N270</f>
        <v>[]</v>
      </c>
      <c r="F267" s="1">
        <f>主动技能升级!O270</f>
        <v>165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 t="e">
        <f>主动技能升级!K271</f>
        <v>#N/A</v>
      </c>
      <c r="C268" s="1">
        <f>主动技能升级!L271</f>
        <v>0</v>
      </c>
      <c r="D268" s="1">
        <f>主动技能升级!M271</f>
        <v>15</v>
      </c>
      <c r="E268" s="1" t="str">
        <f>主动技能升级!N271</f>
        <v>[]</v>
      </c>
      <c r="F268" s="1">
        <f>主动技能升级!O271</f>
        <v>166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 t="e">
        <f>主动技能升级!K272</f>
        <v>#N/A</v>
      </c>
      <c r="C269" s="1">
        <f>主动技能升级!L272</f>
        <v>0</v>
      </c>
      <c r="D269" s="1">
        <f>主动技能升级!M272</f>
        <v>18</v>
      </c>
      <c r="E269" s="1" t="str">
        <f>主动技能升级!N272</f>
        <v>[]</v>
      </c>
      <c r="F269" s="1">
        <f>主动技能升级!O272</f>
        <v>167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 t="e">
        <f>主动技能升级!K273</f>
        <v>#N/A</v>
      </c>
      <c r="C270" s="1">
        <f>主动技能升级!L273</f>
        <v>0</v>
      </c>
      <c r="D270" s="1">
        <f>主动技能升级!M273</f>
        <v>21</v>
      </c>
      <c r="E270" s="1" t="str">
        <f>主动技能升级!N273</f>
        <v>[]</v>
      </c>
      <c r="F270" s="1">
        <f>主动技能升级!O273</f>
        <v>168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 t="e">
        <f>主动技能升级!K274</f>
        <v>#N/A</v>
      </c>
      <c r="C271" s="1">
        <f>主动技能升级!L274</f>
        <v>0</v>
      </c>
      <c r="D271" s="1">
        <f>主动技能升级!M274</f>
        <v>24</v>
      </c>
      <c r="E271" s="1" t="str">
        <f>主动技能升级!N274</f>
        <v>[]</v>
      </c>
      <c r="F271" s="1">
        <f>主动技能升级!O274</f>
        <v>169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 t="e">
        <f>主动技能升级!K275</f>
        <v>#N/A</v>
      </c>
      <c r="C272" s="1">
        <f>主动技能升级!L275</f>
        <v>0</v>
      </c>
      <c r="D272" s="1">
        <f>主动技能升级!M275</f>
        <v>27</v>
      </c>
      <c r="E272" s="1" t="str">
        <f>主动技能升级!N275</f>
        <v>[]</v>
      </c>
      <c r="F272" s="1">
        <f>主动技能升级!O275</f>
        <v>170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 t="e">
        <f>主动技能升级!K276</f>
        <v>#N/A</v>
      </c>
      <c r="C273" s="1">
        <f>主动技能升级!L276</f>
        <v>0</v>
      </c>
      <c r="D273" s="1">
        <f>主动技能升级!M276</f>
        <v>30</v>
      </c>
      <c r="E273" s="1" t="str">
        <f>主动技能升级!N276</f>
        <v>[]</v>
      </c>
      <c r="F273" s="1">
        <f>主动技能升级!O276</f>
        <v>171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 t="e">
        <f>主动技能升级!K277</f>
        <v>#N/A</v>
      </c>
      <c r="C274" s="1">
        <f>主动技能升级!L277</f>
        <v>0</v>
      </c>
      <c r="D274" s="1">
        <f>主动技能升级!M277</f>
        <v>33</v>
      </c>
      <c r="E274" s="1" t="str">
        <f>主动技能升级!N277</f>
        <v>[]</v>
      </c>
      <c r="F274" s="1">
        <f>主动技能升级!O277</f>
        <v>172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 t="e">
        <f>主动技能升级!K278</f>
        <v>#N/A</v>
      </c>
      <c r="C275" s="1">
        <f>主动技能升级!L278</f>
        <v>0</v>
      </c>
      <c r="D275" s="1">
        <f>主动技能升级!M278</f>
        <v>36</v>
      </c>
      <c r="E275" s="1" t="str">
        <f>主动技能升级!N278</f>
        <v>[]</v>
      </c>
      <c r="F275" s="1">
        <f>主动技能升级!O278</f>
        <v>173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 t="e">
        <f>主动技能升级!K279</f>
        <v>#N/A</v>
      </c>
      <c r="C276" s="1">
        <f>主动技能升级!L279</f>
        <v>0</v>
      </c>
      <c r="D276" s="1">
        <f>主动技能升级!M279</f>
        <v>39</v>
      </c>
      <c r="E276" s="1" t="str">
        <f>主动技能升级!N279</f>
        <v>[]</v>
      </c>
      <c r="F276" s="1">
        <f>主动技能升级!O279</f>
        <v>174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 t="e">
        <f>主动技能升级!K280</f>
        <v>#N/A</v>
      </c>
      <c r="C277" s="1">
        <f>主动技能升级!L280</f>
        <v>0</v>
      </c>
      <c r="D277" s="1">
        <f>主动技能升级!M280</f>
        <v>42</v>
      </c>
      <c r="E277" s="1" t="str">
        <f>主动技能升级!N280</f>
        <v>[]</v>
      </c>
      <c r="F277" s="1">
        <f>主动技能升级!O280</f>
        <v>175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 t="e">
        <f>主动技能升级!K281</f>
        <v>#N/A</v>
      </c>
      <c r="C278" s="1">
        <f>主动技能升级!L281</f>
        <v>0</v>
      </c>
      <c r="D278" s="1">
        <f>主动技能升级!M281</f>
        <v>45</v>
      </c>
      <c r="E278" s="1" t="str">
        <f>主动技能升级!N281</f>
        <v>[]</v>
      </c>
      <c r="F278" s="1">
        <f>主动技能升级!O281</f>
        <v>176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 t="e">
        <f>主动技能升级!K282</f>
        <v>#N/A</v>
      </c>
      <c r="C279" s="1">
        <f>主动技能升级!L282</f>
        <v>0</v>
      </c>
      <c r="D279" s="1">
        <f>主动技能升级!M282</f>
        <v>48</v>
      </c>
      <c r="E279" s="1" t="str">
        <f>主动技能升级!N282</f>
        <v>[]</v>
      </c>
      <c r="F279" s="1">
        <f>主动技能升级!O282</f>
        <v>177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 t="e">
        <f>主动技能升级!K283</f>
        <v>#N/A</v>
      </c>
      <c r="C280" s="1">
        <f>主动技能升级!L283</f>
        <v>0</v>
      </c>
      <c r="D280" s="1">
        <f>主动技能升级!M283</f>
        <v>51</v>
      </c>
      <c r="E280" s="1" t="str">
        <f>主动技能升级!N283</f>
        <v>[]</v>
      </c>
      <c r="F280" s="1">
        <f>主动技能升级!O283</f>
        <v>178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 t="e">
        <f>主动技能升级!K284</f>
        <v>#N/A</v>
      </c>
      <c r="C281" s="1">
        <f>主动技能升级!L284</f>
        <v>0</v>
      </c>
      <c r="D281" s="1">
        <f>主动技能升级!M284</f>
        <v>54</v>
      </c>
      <c r="E281" s="1" t="str">
        <f>主动技能升级!N284</f>
        <v>[]</v>
      </c>
      <c r="F281" s="1">
        <f>主动技能升级!O284</f>
        <v>179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 t="e">
        <f>主动技能升级!K285</f>
        <v>#N/A</v>
      </c>
      <c r="C282" s="1">
        <f>主动技能升级!L285</f>
        <v>0</v>
      </c>
      <c r="D282" s="1">
        <f>主动技能升级!M285</f>
        <v>57</v>
      </c>
      <c r="E282" s="1" t="str">
        <f>主动技能升级!N285</f>
        <v>[]</v>
      </c>
      <c r="F282" s="1">
        <f>主动技能升级!O285</f>
        <v>180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 t="e">
        <f>主动技能升级!K286</f>
        <v>#N/A</v>
      </c>
      <c r="C283" s="1">
        <f>主动技能升级!L286</f>
        <v>0</v>
      </c>
      <c r="D283" s="1">
        <f>主动技能升级!M286</f>
        <v>60</v>
      </c>
      <c r="E283" s="1" t="str">
        <f>主动技能升级!N286</f>
        <v>[]</v>
      </c>
      <c r="F283" s="1">
        <f>主动技能升级!O286</f>
        <v>181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 t="e">
        <f>主动技能升级!K287</f>
        <v>#N/A</v>
      </c>
      <c r="C284" s="1">
        <f>主动技能升级!L287</f>
        <v>0</v>
      </c>
      <c r="D284" s="1">
        <f>主动技能升级!M287</f>
        <v>3</v>
      </c>
      <c r="E284" s="1" t="str">
        <f>主动技能升级!N287</f>
        <v>[]</v>
      </c>
      <c r="F284" s="1">
        <f>主动技能升级!O287</f>
        <v>182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 t="e">
        <f>主动技能升级!K288</f>
        <v>#N/A</v>
      </c>
      <c r="C285" s="1">
        <f>主动技能升级!L288</f>
        <v>0</v>
      </c>
      <c r="D285" s="1">
        <f>主动技能升级!M288</f>
        <v>6</v>
      </c>
      <c r="E285" s="1" t="str">
        <f>主动技能升级!N288</f>
        <v>[]</v>
      </c>
      <c r="F285" s="1">
        <f>主动技能升级!O288</f>
        <v>183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 t="e">
        <f>主动技能升级!K289</f>
        <v>#N/A</v>
      </c>
      <c r="C286" s="1">
        <f>主动技能升级!L289</f>
        <v>0</v>
      </c>
      <c r="D286" s="1">
        <f>主动技能升级!M289</f>
        <v>9</v>
      </c>
      <c r="E286" s="1" t="str">
        <f>主动技能升级!N289</f>
        <v>[]</v>
      </c>
      <c r="F286" s="1">
        <f>主动技能升级!O289</f>
        <v>184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 t="e">
        <f>主动技能升级!K290</f>
        <v>#N/A</v>
      </c>
      <c r="C287" s="1">
        <f>主动技能升级!L290</f>
        <v>0</v>
      </c>
      <c r="D287" s="1">
        <f>主动技能升级!M290</f>
        <v>12</v>
      </c>
      <c r="E287" s="1" t="str">
        <f>主动技能升级!N290</f>
        <v>[]</v>
      </c>
      <c r="F287" s="1">
        <f>主动技能升级!O290</f>
        <v>185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 t="e">
        <f>主动技能升级!K291</f>
        <v>#N/A</v>
      </c>
      <c r="C288" s="1">
        <f>主动技能升级!L291</f>
        <v>0</v>
      </c>
      <c r="D288" s="1">
        <f>主动技能升级!M291</f>
        <v>15</v>
      </c>
      <c r="E288" s="1" t="str">
        <f>主动技能升级!N291</f>
        <v>[]</v>
      </c>
      <c r="F288" s="1">
        <f>主动技能升级!O291</f>
        <v>186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 t="e">
        <f>主动技能升级!K292</f>
        <v>#N/A</v>
      </c>
      <c r="C289" s="1">
        <f>主动技能升级!L292</f>
        <v>0</v>
      </c>
      <c r="D289" s="1">
        <f>主动技能升级!M292</f>
        <v>18</v>
      </c>
      <c r="E289" s="1" t="str">
        <f>主动技能升级!N292</f>
        <v>[]</v>
      </c>
      <c r="F289" s="1">
        <f>主动技能升级!O292</f>
        <v>187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 t="e">
        <f>主动技能升级!K293</f>
        <v>#N/A</v>
      </c>
      <c r="C290" s="1">
        <f>主动技能升级!L293</f>
        <v>0</v>
      </c>
      <c r="D290" s="1">
        <f>主动技能升级!M293</f>
        <v>21</v>
      </c>
      <c r="E290" s="1" t="str">
        <f>主动技能升级!N293</f>
        <v>[]</v>
      </c>
      <c r="F290" s="1">
        <f>主动技能升级!O293</f>
        <v>188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 t="e">
        <f>主动技能升级!K294</f>
        <v>#N/A</v>
      </c>
      <c r="C291" s="1">
        <f>主动技能升级!L294</f>
        <v>0</v>
      </c>
      <c r="D291" s="1">
        <f>主动技能升级!M294</f>
        <v>24</v>
      </c>
      <c r="E291" s="1" t="str">
        <f>主动技能升级!N294</f>
        <v>[]</v>
      </c>
      <c r="F291" s="1">
        <f>主动技能升级!O294</f>
        <v>189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 t="e">
        <f>主动技能升级!K295</f>
        <v>#N/A</v>
      </c>
      <c r="C292" s="1">
        <f>主动技能升级!L295</f>
        <v>0</v>
      </c>
      <c r="D292" s="1">
        <f>主动技能升级!M295</f>
        <v>27</v>
      </c>
      <c r="E292" s="1" t="str">
        <f>主动技能升级!N295</f>
        <v>[]</v>
      </c>
      <c r="F292" s="1">
        <f>主动技能升级!O295</f>
        <v>190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 t="e">
        <f>主动技能升级!K296</f>
        <v>#N/A</v>
      </c>
      <c r="C293" s="1">
        <f>主动技能升级!L296</f>
        <v>0</v>
      </c>
      <c r="D293" s="1">
        <f>主动技能升级!M296</f>
        <v>30</v>
      </c>
      <c r="E293" s="1" t="str">
        <f>主动技能升级!N296</f>
        <v>[]</v>
      </c>
      <c r="F293" s="1">
        <f>主动技能升级!O296</f>
        <v>191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 t="e">
        <f>主动技能升级!K297</f>
        <v>#N/A</v>
      </c>
      <c r="C294" s="1">
        <f>主动技能升级!L297</f>
        <v>0</v>
      </c>
      <c r="D294" s="1">
        <f>主动技能升级!M297</f>
        <v>33</v>
      </c>
      <c r="E294" s="1" t="str">
        <f>主动技能升级!N297</f>
        <v>[]</v>
      </c>
      <c r="F294" s="1">
        <f>主动技能升级!O297</f>
        <v>192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 t="e">
        <f>主动技能升级!K298</f>
        <v>#N/A</v>
      </c>
      <c r="C295" s="1">
        <f>主动技能升级!L298</f>
        <v>0</v>
      </c>
      <c r="D295" s="1">
        <f>主动技能升级!M298</f>
        <v>36</v>
      </c>
      <c r="E295" s="1" t="str">
        <f>主动技能升级!N298</f>
        <v>[]</v>
      </c>
      <c r="F295" s="1">
        <f>主动技能升级!O298</f>
        <v>193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 t="e">
        <f>主动技能升级!K299</f>
        <v>#N/A</v>
      </c>
      <c r="C296" s="1">
        <f>主动技能升级!L299</f>
        <v>0</v>
      </c>
      <c r="D296" s="1">
        <f>主动技能升级!M299</f>
        <v>39</v>
      </c>
      <c r="E296" s="1" t="str">
        <f>主动技能升级!N299</f>
        <v>[]</v>
      </c>
      <c r="F296" s="1">
        <f>主动技能升级!O299</f>
        <v>194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 t="e">
        <f>主动技能升级!K300</f>
        <v>#N/A</v>
      </c>
      <c r="C297" s="1">
        <f>主动技能升级!L300</f>
        <v>0</v>
      </c>
      <c r="D297" s="1">
        <f>主动技能升级!M300</f>
        <v>42</v>
      </c>
      <c r="E297" s="1" t="str">
        <f>主动技能升级!N300</f>
        <v>[]</v>
      </c>
      <c r="F297" s="1">
        <f>主动技能升级!O300</f>
        <v>195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 t="e">
        <f>主动技能升级!K301</f>
        <v>#N/A</v>
      </c>
      <c r="C298" s="1">
        <f>主动技能升级!L301</f>
        <v>0</v>
      </c>
      <c r="D298" s="1">
        <f>主动技能升级!M301</f>
        <v>45</v>
      </c>
      <c r="E298" s="1" t="str">
        <f>主动技能升级!N301</f>
        <v>[]</v>
      </c>
      <c r="F298" s="1">
        <f>主动技能升级!O301</f>
        <v>196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 t="e">
        <f>主动技能升级!K302</f>
        <v>#N/A</v>
      </c>
      <c r="C299" s="1">
        <f>主动技能升级!L302</f>
        <v>0</v>
      </c>
      <c r="D299" s="1">
        <f>主动技能升级!M302</f>
        <v>48</v>
      </c>
      <c r="E299" s="1" t="str">
        <f>主动技能升级!N302</f>
        <v>[]</v>
      </c>
      <c r="F299" s="1">
        <f>主动技能升级!O302</f>
        <v>197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 t="e">
        <f>主动技能升级!K303</f>
        <v>#N/A</v>
      </c>
      <c r="C300" s="1">
        <f>主动技能升级!L303</f>
        <v>0</v>
      </c>
      <c r="D300" s="1">
        <f>主动技能升级!M303</f>
        <v>51</v>
      </c>
      <c r="E300" s="1" t="str">
        <f>主动技能升级!N303</f>
        <v>[]</v>
      </c>
      <c r="F300" s="1">
        <f>主动技能升级!O303</f>
        <v>198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 t="e">
        <f>主动技能升级!K304</f>
        <v>#N/A</v>
      </c>
      <c r="C301" s="1">
        <f>主动技能升级!L304</f>
        <v>0</v>
      </c>
      <c r="D301" s="1">
        <f>主动技能升级!M304</f>
        <v>54</v>
      </c>
      <c r="E301" s="1" t="str">
        <f>主动技能升级!N304</f>
        <v>[]</v>
      </c>
      <c r="F301" s="1">
        <f>主动技能升级!O304</f>
        <v>100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 t="e">
        <f>主动技能升级!K305</f>
        <v>#N/A</v>
      </c>
      <c r="C302" s="1">
        <f>主动技能升级!L305</f>
        <v>0</v>
      </c>
      <c r="D302" s="1">
        <f>主动技能升级!M305</f>
        <v>57</v>
      </c>
      <c r="E302" s="1" t="str">
        <f>主动技能升级!N305</f>
        <v>[]</v>
      </c>
      <c r="F302" s="1">
        <f>主动技能升级!O305</f>
        <v>101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 t="e">
        <f>主动技能升级!K306</f>
        <v>#N/A</v>
      </c>
      <c r="C303" s="1">
        <f>主动技能升级!L306</f>
        <v>0</v>
      </c>
      <c r="D303" s="1">
        <f>主动技能升级!M306</f>
        <v>60</v>
      </c>
      <c r="E303" s="1" t="str">
        <f>主动技能升级!N306</f>
        <v>[]</v>
      </c>
      <c r="F303" s="1">
        <f>主动技能升级!O306</f>
        <v>102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 t="e">
        <f>主动技能升级!K307</f>
        <v>#N/A</v>
      </c>
      <c r="C304" s="1">
        <f>主动技能升级!L307</f>
        <v>0</v>
      </c>
      <c r="D304" s="1">
        <f>主动技能升级!M307</f>
        <v>3</v>
      </c>
      <c r="E304" s="1" t="str">
        <f>主动技能升级!N307</f>
        <v>[]</v>
      </c>
      <c r="F304" s="1">
        <f>主动技能升级!O307</f>
        <v>103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 t="e">
        <f>主动技能升级!K308</f>
        <v>#N/A</v>
      </c>
      <c r="C305" s="1">
        <f>主动技能升级!L308</f>
        <v>0</v>
      </c>
      <c r="D305" s="1">
        <f>主动技能升级!M308</f>
        <v>6</v>
      </c>
      <c r="E305" s="1" t="str">
        <f>主动技能升级!N308</f>
        <v>[]</v>
      </c>
      <c r="F305" s="1">
        <f>主动技能升级!O308</f>
        <v>104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 t="e">
        <f>主动技能升级!K309</f>
        <v>#N/A</v>
      </c>
      <c r="C306" s="1">
        <f>主动技能升级!L309</f>
        <v>0</v>
      </c>
      <c r="D306" s="1">
        <f>主动技能升级!M309</f>
        <v>9</v>
      </c>
      <c r="E306" s="1" t="str">
        <f>主动技能升级!N309</f>
        <v>[]</v>
      </c>
      <c r="F306" s="1">
        <f>主动技能升级!O309</f>
        <v>105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 t="e">
        <f>主动技能升级!K310</f>
        <v>#N/A</v>
      </c>
      <c r="C307" s="1">
        <f>主动技能升级!L310</f>
        <v>0</v>
      </c>
      <c r="D307" s="1">
        <f>主动技能升级!M310</f>
        <v>12</v>
      </c>
      <c r="E307" s="1" t="str">
        <f>主动技能升级!N310</f>
        <v>[]</v>
      </c>
      <c r="F307" s="1">
        <f>主动技能升级!O310</f>
        <v>106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 t="e">
        <f>主动技能升级!K311</f>
        <v>#N/A</v>
      </c>
      <c r="C308" s="1">
        <f>主动技能升级!L311</f>
        <v>0</v>
      </c>
      <c r="D308" s="1">
        <f>主动技能升级!M311</f>
        <v>15</v>
      </c>
      <c r="E308" s="1" t="str">
        <f>主动技能升级!N311</f>
        <v>[]</v>
      </c>
      <c r="F308" s="1">
        <f>主动技能升级!O311</f>
        <v>107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 t="e">
        <f>主动技能升级!K312</f>
        <v>#N/A</v>
      </c>
      <c r="C309" s="1">
        <f>主动技能升级!L312</f>
        <v>0</v>
      </c>
      <c r="D309" s="1">
        <f>主动技能升级!M312</f>
        <v>18</v>
      </c>
      <c r="E309" s="1" t="str">
        <f>主动技能升级!N312</f>
        <v>[]</v>
      </c>
      <c r="F309" s="1">
        <f>主动技能升级!O312</f>
        <v>108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 t="e">
        <f>主动技能升级!K313</f>
        <v>#N/A</v>
      </c>
      <c r="C310" s="1">
        <f>主动技能升级!L313</f>
        <v>0</v>
      </c>
      <c r="D310" s="1">
        <f>主动技能升级!M313</f>
        <v>21</v>
      </c>
      <c r="E310" s="1" t="str">
        <f>主动技能升级!N313</f>
        <v>[]</v>
      </c>
      <c r="F310" s="1">
        <f>主动技能升级!O313</f>
        <v>109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 t="e">
        <f>主动技能升级!K314</f>
        <v>#N/A</v>
      </c>
      <c r="C311" s="1">
        <f>主动技能升级!L314</f>
        <v>0</v>
      </c>
      <c r="D311" s="1">
        <f>主动技能升级!M314</f>
        <v>24</v>
      </c>
      <c r="E311" s="1" t="str">
        <f>主动技能升级!N314</f>
        <v>[]</v>
      </c>
      <c r="F311" s="1">
        <f>主动技能升级!O314</f>
        <v>110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 t="e">
        <f>主动技能升级!K315</f>
        <v>#N/A</v>
      </c>
      <c r="C312" s="1">
        <f>主动技能升级!L315</f>
        <v>0</v>
      </c>
      <c r="D312" s="1">
        <f>主动技能升级!M315</f>
        <v>27</v>
      </c>
      <c r="E312" s="1" t="str">
        <f>主动技能升级!N315</f>
        <v>[]</v>
      </c>
      <c r="F312" s="1">
        <f>主动技能升级!O315</f>
        <v>111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 t="e">
        <f>主动技能升级!K316</f>
        <v>#N/A</v>
      </c>
      <c r="C313" s="1">
        <f>主动技能升级!L316</f>
        <v>0</v>
      </c>
      <c r="D313" s="1">
        <f>主动技能升级!M316</f>
        <v>30</v>
      </c>
      <c r="E313" s="1" t="str">
        <f>主动技能升级!N316</f>
        <v>[]</v>
      </c>
      <c r="F313" s="1">
        <f>主动技能升级!O316</f>
        <v>112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 t="e">
        <f>主动技能升级!K317</f>
        <v>#N/A</v>
      </c>
      <c r="C314" s="1">
        <f>主动技能升级!L317</f>
        <v>0</v>
      </c>
      <c r="D314" s="1">
        <f>主动技能升级!M317</f>
        <v>33</v>
      </c>
      <c r="E314" s="1" t="str">
        <f>主动技能升级!N317</f>
        <v>[]</v>
      </c>
      <c r="F314" s="1">
        <f>主动技能升级!O317</f>
        <v>113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 t="e">
        <f>主动技能升级!K318</f>
        <v>#N/A</v>
      </c>
      <c r="C315" s="1">
        <f>主动技能升级!L318</f>
        <v>0</v>
      </c>
      <c r="D315" s="1">
        <f>主动技能升级!M318</f>
        <v>36</v>
      </c>
      <c r="E315" s="1" t="str">
        <f>主动技能升级!N318</f>
        <v>[]</v>
      </c>
      <c r="F315" s="1">
        <f>主动技能升级!O318</f>
        <v>114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 t="e">
        <f>主动技能升级!K319</f>
        <v>#N/A</v>
      </c>
      <c r="C316" s="1">
        <f>主动技能升级!L319</f>
        <v>0</v>
      </c>
      <c r="D316" s="1">
        <f>主动技能升级!M319</f>
        <v>39</v>
      </c>
      <c r="E316" s="1" t="str">
        <f>主动技能升级!N319</f>
        <v>[]</v>
      </c>
      <c r="F316" s="1">
        <f>主动技能升级!O319</f>
        <v>115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 t="e">
        <f>主动技能升级!K320</f>
        <v>#N/A</v>
      </c>
      <c r="C317" s="1">
        <f>主动技能升级!L320</f>
        <v>0</v>
      </c>
      <c r="D317" s="1">
        <f>主动技能升级!M320</f>
        <v>42</v>
      </c>
      <c r="E317" s="1" t="str">
        <f>主动技能升级!N320</f>
        <v>[]</v>
      </c>
      <c r="F317" s="1">
        <f>主动技能升级!O320</f>
        <v>116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 t="e">
        <f>主动技能升级!K321</f>
        <v>#N/A</v>
      </c>
      <c r="C318" s="1">
        <f>主动技能升级!L321</f>
        <v>0</v>
      </c>
      <c r="D318" s="1">
        <f>主动技能升级!M321</f>
        <v>45</v>
      </c>
      <c r="E318" s="1" t="str">
        <f>主动技能升级!N321</f>
        <v>[]</v>
      </c>
      <c r="F318" s="1">
        <f>主动技能升级!O321</f>
        <v>117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 t="e">
        <f>主动技能升级!K322</f>
        <v>#N/A</v>
      </c>
      <c r="C319" s="1">
        <f>主动技能升级!L322</f>
        <v>0</v>
      </c>
      <c r="D319" s="1">
        <f>主动技能升级!M322</f>
        <v>48</v>
      </c>
      <c r="E319" s="1" t="str">
        <f>主动技能升级!N322</f>
        <v>[]</v>
      </c>
      <c r="F319" s="1">
        <f>主动技能升级!O322</f>
        <v>118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 t="e">
        <f>主动技能升级!K323</f>
        <v>#N/A</v>
      </c>
      <c r="C320" s="1">
        <f>主动技能升级!L323</f>
        <v>0</v>
      </c>
      <c r="D320" s="1">
        <f>主动技能升级!M323</f>
        <v>51</v>
      </c>
      <c r="E320" s="1" t="str">
        <f>主动技能升级!N323</f>
        <v>[]</v>
      </c>
      <c r="F320" s="1">
        <f>主动技能升级!O323</f>
        <v>119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 t="e">
        <f>主动技能升级!K324</f>
        <v>#N/A</v>
      </c>
      <c r="C321" s="1">
        <f>主动技能升级!L324</f>
        <v>0</v>
      </c>
      <c r="D321" s="1">
        <f>主动技能升级!M324</f>
        <v>54</v>
      </c>
      <c r="E321" s="1" t="str">
        <f>主动技能升级!N324</f>
        <v>[]</v>
      </c>
      <c r="F321" s="1">
        <f>主动技能升级!O324</f>
        <v>120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 t="e">
        <f>主动技能升级!K325</f>
        <v>#N/A</v>
      </c>
      <c r="C322" s="1">
        <f>主动技能升级!L325</f>
        <v>0</v>
      </c>
      <c r="D322" s="1">
        <f>主动技能升级!M325</f>
        <v>57</v>
      </c>
      <c r="E322" s="1" t="str">
        <f>主动技能升级!N325</f>
        <v>[]</v>
      </c>
      <c r="F322" s="1">
        <f>主动技能升级!O325</f>
        <v>121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 t="e">
        <f>主动技能升级!K326</f>
        <v>#N/A</v>
      </c>
      <c r="C323" s="1">
        <f>主动技能升级!L326</f>
        <v>0</v>
      </c>
      <c r="D323" s="1">
        <f>主动技能升级!M326</f>
        <v>60</v>
      </c>
      <c r="E323" s="1" t="str">
        <f>主动技能升级!N326</f>
        <v>[]</v>
      </c>
      <c r="F323" s="1">
        <f>主动技能升级!O326</f>
        <v>122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 t="e">
        <f>主动技能升级!K327</f>
        <v>#N/A</v>
      </c>
      <c r="C324" s="1">
        <f>主动技能升级!L327</f>
        <v>0</v>
      </c>
      <c r="D324" s="1">
        <f>主动技能升级!M327</f>
        <v>3</v>
      </c>
      <c r="E324" s="1" t="str">
        <f>主动技能升级!N327</f>
        <v>[]</v>
      </c>
      <c r="F324" s="1">
        <f>主动技能升级!O327</f>
        <v>123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 t="e">
        <f>主动技能升级!K328</f>
        <v>#N/A</v>
      </c>
      <c r="C325" s="1">
        <f>主动技能升级!L328</f>
        <v>0</v>
      </c>
      <c r="D325" s="1">
        <f>主动技能升级!M328</f>
        <v>6</v>
      </c>
      <c r="E325" s="1" t="str">
        <f>主动技能升级!N328</f>
        <v>[]</v>
      </c>
      <c r="F325" s="1">
        <f>主动技能升级!O328</f>
        <v>124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 t="e">
        <f>主动技能升级!K329</f>
        <v>#N/A</v>
      </c>
      <c r="C326" s="1">
        <f>主动技能升级!L329</f>
        <v>0</v>
      </c>
      <c r="D326" s="1">
        <f>主动技能升级!M329</f>
        <v>9</v>
      </c>
      <c r="E326" s="1" t="str">
        <f>主动技能升级!N329</f>
        <v>[]</v>
      </c>
      <c r="F326" s="1">
        <f>主动技能升级!O329</f>
        <v>125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 t="e">
        <f>主动技能升级!K330</f>
        <v>#N/A</v>
      </c>
      <c r="C327" s="1">
        <f>主动技能升级!L330</f>
        <v>0</v>
      </c>
      <c r="D327" s="1">
        <f>主动技能升级!M330</f>
        <v>12</v>
      </c>
      <c r="E327" s="1" t="str">
        <f>主动技能升级!N330</f>
        <v>[]</v>
      </c>
      <c r="F327" s="1">
        <f>主动技能升级!O330</f>
        <v>126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 t="e">
        <f>主动技能升级!K331</f>
        <v>#N/A</v>
      </c>
      <c r="C328" s="1">
        <f>主动技能升级!L331</f>
        <v>0</v>
      </c>
      <c r="D328" s="1">
        <f>主动技能升级!M331</f>
        <v>15</v>
      </c>
      <c r="E328" s="1" t="str">
        <f>主动技能升级!N331</f>
        <v>[]</v>
      </c>
      <c r="F328" s="1">
        <f>主动技能升级!O331</f>
        <v>127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 t="e">
        <f>主动技能升级!K332</f>
        <v>#N/A</v>
      </c>
      <c r="C329" s="1">
        <f>主动技能升级!L332</f>
        <v>0</v>
      </c>
      <c r="D329" s="1">
        <f>主动技能升级!M332</f>
        <v>18</v>
      </c>
      <c r="E329" s="1" t="str">
        <f>主动技能升级!N332</f>
        <v>[]</v>
      </c>
      <c r="F329" s="1">
        <f>主动技能升级!O332</f>
        <v>128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 t="e">
        <f>主动技能升级!K333</f>
        <v>#N/A</v>
      </c>
      <c r="C330" s="1">
        <f>主动技能升级!L333</f>
        <v>0</v>
      </c>
      <c r="D330" s="1">
        <f>主动技能升级!M333</f>
        <v>21</v>
      </c>
      <c r="E330" s="1" t="str">
        <f>主动技能升级!N333</f>
        <v>[]</v>
      </c>
      <c r="F330" s="1">
        <f>主动技能升级!O333</f>
        <v>129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 t="e">
        <f>主动技能升级!K334</f>
        <v>#N/A</v>
      </c>
      <c r="C331" s="1">
        <f>主动技能升级!L334</f>
        <v>0</v>
      </c>
      <c r="D331" s="1">
        <f>主动技能升级!M334</f>
        <v>24</v>
      </c>
      <c r="E331" s="1" t="str">
        <f>主动技能升级!N334</f>
        <v>[]</v>
      </c>
      <c r="F331" s="1">
        <f>主动技能升级!O334</f>
        <v>130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 t="e">
        <f>主动技能升级!K335</f>
        <v>#N/A</v>
      </c>
      <c r="C332" s="1">
        <f>主动技能升级!L335</f>
        <v>0</v>
      </c>
      <c r="D332" s="1">
        <f>主动技能升级!M335</f>
        <v>27</v>
      </c>
      <c r="E332" s="1" t="str">
        <f>主动技能升级!N335</f>
        <v>[]</v>
      </c>
      <c r="F332" s="1">
        <f>主动技能升级!O335</f>
        <v>131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 t="e">
        <f>主动技能升级!K336</f>
        <v>#N/A</v>
      </c>
      <c r="C333" s="1">
        <f>主动技能升级!L336</f>
        <v>0</v>
      </c>
      <c r="D333" s="1">
        <f>主动技能升级!M336</f>
        <v>30</v>
      </c>
      <c r="E333" s="1" t="str">
        <f>主动技能升级!N336</f>
        <v>[]</v>
      </c>
      <c r="F333" s="1">
        <f>主动技能升级!O336</f>
        <v>132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 t="e">
        <f>主动技能升级!K337</f>
        <v>#N/A</v>
      </c>
      <c r="C334" s="1">
        <f>主动技能升级!L337</f>
        <v>0</v>
      </c>
      <c r="D334" s="1">
        <f>主动技能升级!M337</f>
        <v>33</v>
      </c>
      <c r="E334" s="1" t="str">
        <f>主动技能升级!N337</f>
        <v>[]</v>
      </c>
      <c r="F334" s="1">
        <f>主动技能升级!O337</f>
        <v>133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 t="e">
        <f>主动技能升级!K338</f>
        <v>#N/A</v>
      </c>
      <c r="C335" s="1">
        <f>主动技能升级!L338</f>
        <v>0</v>
      </c>
      <c r="D335" s="1">
        <f>主动技能升级!M338</f>
        <v>36</v>
      </c>
      <c r="E335" s="1" t="str">
        <f>主动技能升级!N338</f>
        <v>[]</v>
      </c>
      <c r="F335" s="1">
        <f>主动技能升级!O338</f>
        <v>134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 t="e">
        <f>主动技能升级!K339</f>
        <v>#N/A</v>
      </c>
      <c r="C336" s="1">
        <f>主动技能升级!L339</f>
        <v>0</v>
      </c>
      <c r="D336" s="1">
        <f>主动技能升级!M339</f>
        <v>39</v>
      </c>
      <c r="E336" s="1" t="str">
        <f>主动技能升级!N339</f>
        <v>[]</v>
      </c>
      <c r="F336" s="1">
        <f>主动技能升级!O339</f>
        <v>135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 t="e">
        <f>主动技能升级!K340</f>
        <v>#N/A</v>
      </c>
      <c r="C337" s="1">
        <f>主动技能升级!L340</f>
        <v>0</v>
      </c>
      <c r="D337" s="1">
        <f>主动技能升级!M340</f>
        <v>42</v>
      </c>
      <c r="E337" s="1" t="str">
        <f>主动技能升级!N340</f>
        <v>[]</v>
      </c>
      <c r="F337" s="1">
        <f>主动技能升级!O340</f>
        <v>136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 t="e">
        <f>主动技能升级!K341</f>
        <v>#N/A</v>
      </c>
      <c r="C338" s="1">
        <f>主动技能升级!L341</f>
        <v>0</v>
      </c>
      <c r="D338" s="1">
        <f>主动技能升级!M341</f>
        <v>45</v>
      </c>
      <c r="E338" s="1" t="str">
        <f>主动技能升级!N341</f>
        <v>[]</v>
      </c>
      <c r="F338" s="1">
        <f>主动技能升级!O341</f>
        <v>137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 t="e">
        <f>主动技能升级!K342</f>
        <v>#N/A</v>
      </c>
      <c r="C339" s="1">
        <f>主动技能升级!L342</f>
        <v>0</v>
      </c>
      <c r="D339" s="1">
        <f>主动技能升级!M342</f>
        <v>48</v>
      </c>
      <c r="E339" s="1" t="str">
        <f>主动技能升级!N342</f>
        <v>[]</v>
      </c>
      <c r="F339" s="1">
        <f>主动技能升级!O342</f>
        <v>138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 t="e">
        <f>主动技能升级!K343</f>
        <v>#N/A</v>
      </c>
      <c r="C340" s="1">
        <f>主动技能升级!L343</f>
        <v>0</v>
      </c>
      <c r="D340" s="1">
        <f>主动技能升级!M343</f>
        <v>51</v>
      </c>
      <c r="E340" s="1" t="str">
        <f>主动技能升级!N343</f>
        <v>[]</v>
      </c>
      <c r="F340" s="1">
        <f>主动技能升级!O343</f>
        <v>139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 t="e">
        <f>主动技能升级!K344</f>
        <v>#N/A</v>
      </c>
      <c r="C341" s="1">
        <f>主动技能升级!L344</f>
        <v>0</v>
      </c>
      <c r="D341" s="1">
        <f>主动技能升级!M344</f>
        <v>54</v>
      </c>
      <c r="E341" s="1" t="str">
        <f>主动技能升级!N344</f>
        <v>[]</v>
      </c>
      <c r="F341" s="1">
        <f>主动技能升级!O344</f>
        <v>140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 t="e">
        <f>主动技能升级!K345</f>
        <v>#N/A</v>
      </c>
      <c r="C342" s="1">
        <f>主动技能升级!L345</f>
        <v>0</v>
      </c>
      <c r="D342" s="1">
        <f>主动技能升级!M345</f>
        <v>57</v>
      </c>
      <c r="E342" s="1" t="str">
        <f>主动技能升级!N345</f>
        <v>[]</v>
      </c>
      <c r="F342" s="1">
        <f>主动技能升级!O345</f>
        <v>141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 t="e">
        <f>主动技能升级!K346</f>
        <v>#N/A</v>
      </c>
      <c r="C343" s="1">
        <f>主动技能升级!L346</f>
        <v>0</v>
      </c>
      <c r="D343" s="1">
        <f>主动技能升级!M346</f>
        <v>60</v>
      </c>
      <c r="E343" s="1" t="str">
        <f>主动技能升级!N346</f>
        <v>[]</v>
      </c>
      <c r="F343" s="1">
        <f>主动技能升级!O346</f>
        <v>142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 t="e">
        <f>主动技能升级!K347</f>
        <v>#N/A</v>
      </c>
      <c r="C344" s="1">
        <f>主动技能升级!L347</f>
        <v>0</v>
      </c>
      <c r="D344" s="1">
        <f>主动技能升级!M347</f>
        <v>3</v>
      </c>
      <c r="E344" s="1" t="str">
        <f>主动技能升级!N347</f>
        <v>[]</v>
      </c>
      <c r="F344" s="1">
        <f>主动技能升级!O347</f>
        <v>143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 t="e">
        <f>主动技能升级!K348</f>
        <v>#N/A</v>
      </c>
      <c r="C345" s="1">
        <f>主动技能升级!L348</f>
        <v>0</v>
      </c>
      <c r="D345" s="1">
        <f>主动技能升级!M348</f>
        <v>6</v>
      </c>
      <c r="E345" s="1" t="str">
        <f>主动技能升级!N348</f>
        <v>[]</v>
      </c>
      <c r="F345" s="1">
        <f>主动技能升级!O348</f>
        <v>144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 t="e">
        <f>主动技能升级!K349</f>
        <v>#N/A</v>
      </c>
      <c r="C346" s="1">
        <f>主动技能升级!L349</f>
        <v>0</v>
      </c>
      <c r="D346" s="1">
        <f>主动技能升级!M349</f>
        <v>9</v>
      </c>
      <c r="E346" s="1" t="str">
        <f>主动技能升级!N349</f>
        <v>[]</v>
      </c>
      <c r="F346" s="1">
        <f>主动技能升级!O349</f>
        <v>145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 t="e">
        <f>主动技能升级!K350</f>
        <v>#N/A</v>
      </c>
      <c r="C347" s="1">
        <f>主动技能升级!L350</f>
        <v>0</v>
      </c>
      <c r="D347" s="1">
        <f>主动技能升级!M350</f>
        <v>12</v>
      </c>
      <c r="E347" s="1" t="str">
        <f>主动技能升级!N350</f>
        <v>[]</v>
      </c>
      <c r="F347" s="1">
        <f>主动技能升级!O350</f>
        <v>146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 t="e">
        <f>主动技能升级!K351</f>
        <v>#N/A</v>
      </c>
      <c r="C348" s="1">
        <f>主动技能升级!L351</f>
        <v>0</v>
      </c>
      <c r="D348" s="1">
        <f>主动技能升级!M351</f>
        <v>15</v>
      </c>
      <c r="E348" s="1" t="str">
        <f>主动技能升级!N351</f>
        <v>[]</v>
      </c>
      <c r="F348" s="1">
        <f>主动技能升级!O351</f>
        <v>147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 t="e">
        <f>主动技能升级!K352</f>
        <v>#N/A</v>
      </c>
      <c r="C349" s="1">
        <f>主动技能升级!L352</f>
        <v>0</v>
      </c>
      <c r="D349" s="1">
        <f>主动技能升级!M352</f>
        <v>18</v>
      </c>
      <c r="E349" s="1" t="str">
        <f>主动技能升级!N352</f>
        <v>[]</v>
      </c>
      <c r="F349" s="1">
        <f>主动技能升级!O352</f>
        <v>148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 t="e">
        <f>主动技能升级!K353</f>
        <v>#N/A</v>
      </c>
      <c r="C350" s="1">
        <f>主动技能升级!L353</f>
        <v>0</v>
      </c>
      <c r="D350" s="1">
        <f>主动技能升级!M353</f>
        <v>21</v>
      </c>
      <c r="E350" s="1" t="str">
        <f>主动技能升级!N353</f>
        <v>[]</v>
      </c>
      <c r="F350" s="1">
        <f>主动技能升级!O353</f>
        <v>149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 t="e">
        <f>主动技能升级!K354</f>
        <v>#N/A</v>
      </c>
      <c r="C351" s="1">
        <f>主动技能升级!L354</f>
        <v>0</v>
      </c>
      <c r="D351" s="1">
        <f>主动技能升级!M354</f>
        <v>24</v>
      </c>
      <c r="E351" s="1" t="str">
        <f>主动技能升级!N354</f>
        <v>[]</v>
      </c>
      <c r="F351" s="1">
        <f>主动技能升级!O354</f>
        <v>150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 t="e">
        <f>主动技能升级!K355</f>
        <v>#N/A</v>
      </c>
      <c r="C352" s="1">
        <f>主动技能升级!L355</f>
        <v>0</v>
      </c>
      <c r="D352" s="1">
        <f>主动技能升级!M355</f>
        <v>27</v>
      </c>
      <c r="E352" s="1" t="str">
        <f>主动技能升级!N355</f>
        <v>[]</v>
      </c>
      <c r="F352" s="1">
        <f>主动技能升级!O355</f>
        <v>151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 t="e">
        <f>主动技能升级!K356</f>
        <v>#N/A</v>
      </c>
      <c r="C353" s="1">
        <f>主动技能升级!L356</f>
        <v>0</v>
      </c>
      <c r="D353" s="1">
        <f>主动技能升级!M356</f>
        <v>30</v>
      </c>
      <c r="E353" s="1" t="str">
        <f>主动技能升级!N356</f>
        <v>[]</v>
      </c>
      <c r="F353" s="1">
        <f>主动技能升级!O356</f>
        <v>152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 t="e">
        <f>主动技能升级!K357</f>
        <v>#N/A</v>
      </c>
      <c r="C354" s="1">
        <f>主动技能升级!L357</f>
        <v>0</v>
      </c>
      <c r="D354" s="1">
        <f>主动技能升级!M357</f>
        <v>33</v>
      </c>
      <c r="E354" s="1" t="str">
        <f>主动技能升级!N357</f>
        <v>[]</v>
      </c>
      <c r="F354" s="1">
        <f>主动技能升级!O357</f>
        <v>153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 t="e">
        <f>主动技能升级!K358</f>
        <v>#N/A</v>
      </c>
      <c r="C355" s="1">
        <f>主动技能升级!L358</f>
        <v>0</v>
      </c>
      <c r="D355" s="1">
        <f>主动技能升级!M358</f>
        <v>36</v>
      </c>
      <c r="E355" s="1" t="str">
        <f>主动技能升级!N358</f>
        <v>[]</v>
      </c>
      <c r="F355" s="1">
        <f>主动技能升级!O358</f>
        <v>154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 t="e">
        <f>主动技能升级!K359</f>
        <v>#N/A</v>
      </c>
      <c r="C356" s="1">
        <f>主动技能升级!L359</f>
        <v>0</v>
      </c>
      <c r="D356" s="1">
        <f>主动技能升级!M359</f>
        <v>39</v>
      </c>
      <c r="E356" s="1" t="str">
        <f>主动技能升级!N359</f>
        <v>[]</v>
      </c>
      <c r="F356" s="1">
        <f>主动技能升级!O359</f>
        <v>155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 t="e">
        <f>主动技能升级!K360</f>
        <v>#N/A</v>
      </c>
      <c r="C357" s="1">
        <f>主动技能升级!L360</f>
        <v>0</v>
      </c>
      <c r="D357" s="1">
        <f>主动技能升级!M360</f>
        <v>42</v>
      </c>
      <c r="E357" s="1" t="str">
        <f>主动技能升级!N360</f>
        <v>[]</v>
      </c>
      <c r="F357" s="1">
        <f>主动技能升级!O360</f>
        <v>156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 t="e">
        <f>主动技能升级!K361</f>
        <v>#N/A</v>
      </c>
      <c r="C358" s="1">
        <f>主动技能升级!L361</f>
        <v>0</v>
      </c>
      <c r="D358" s="1">
        <f>主动技能升级!M361</f>
        <v>45</v>
      </c>
      <c r="E358" s="1" t="str">
        <f>主动技能升级!N361</f>
        <v>[]</v>
      </c>
      <c r="F358" s="1">
        <f>主动技能升级!O361</f>
        <v>157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 t="e">
        <f>主动技能升级!K362</f>
        <v>#N/A</v>
      </c>
      <c r="C359" s="1">
        <f>主动技能升级!L362</f>
        <v>0</v>
      </c>
      <c r="D359" s="1">
        <f>主动技能升级!M362</f>
        <v>48</v>
      </c>
      <c r="E359" s="1" t="str">
        <f>主动技能升级!N362</f>
        <v>[]</v>
      </c>
      <c r="F359" s="1">
        <f>主动技能升级!O362</f>
        <v>158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 t="e">
        <f>主动技能升级!K363</f>
        <v>#N/A</v>
      </c>
      <c r="C360" s="1">
        <f>主动技能升级!L363</f>
        <v>0</v>
      </c>
      <c r="D360" s="1">
        <f>主动技能升级!M363</f>
        <v>51</v>
      </c>
      <c r="E360" s="1" t="str">
        <f>主动技能升级!N363</f>
        <v>[]</v>
      </c>
      <c r="F360" s="1">
        <f>主动技能升级!O363</f>
        <v>159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 t="e">
        <f>主动技能升级!K364</f>
        <v>#N/A</v>
      </c>
      <c r="C361" s="1">
        <f>主动技能升级!L364</f>
        <v>0</v>
      </c>
      <c r="D361" s="1">
        <f>主动技能升级!M364</f>
        <v>54</v>
      </c>
      <c r="E361" s="1" t="str">
        <f>主动技能升级!N364</f>
        <v>[]</v>
      </c>
      <c r="F361" s="1">
        <f>主动技能升级!O364</f>
        <v>160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 t="e">
        <f>主动技能升级!K365</f>
        <v>#N/A</v>
      </c>
      <c r="C362" s="1">
        <f>主动技能升级!L365</f>
        <v>0</v>
      </c>
      <c r="D362" s="1">
        <f>主动技能升级!M365</f>
        <v>57</v>
      </c>
      <c r="E362" s="1" t="str">
        <f>主动技能升级!N365</f>
        <v>[]</v>
      </c>
      <c r="F362" s="1">
        <f>主动技能升级!O365</f>
        <v>161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 t="e">
        <f>主动技能升级!K366</f>
        <v>#N/A</v>
      </c>
      <c r="C363" s="1">
        <f>主动技能升级!L366</f>
        <v>0</v>
      </c>
      <c r="D363" s="1">
        <f>主动技能升级!M366</f>
        <v>60</v>
      </c>
      <c r="E363" s="1" t="str">
        <f>主动技能升级!N366</f>
        <v>[]</v>
      </c>
      <c r="F363" s="1">
        <f>主动技能升级!O366</f>
        <v>162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 t="e">
        <f>主动技能升级!K367</f>
        <v>#N/A</v>
      </c>
      <c r="C364" s="1">
        <f>主动技能升级!L367</f>
        <v>0</v>
      </c>
      <c r="D364" s="1">
        <f>主动技能升级!M367</f>
        <v>3</v>
      </c>
      <c r="E364" s="1" t="str">
        <f>主动技能升级!N367</f>
        <v>[]</v>
      </c>
      <c r="F364" s="1">
        <f>主动技能升级!O367</f>
        <v>163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 t="e">
        <f>主动技能升级!K368</f>
        <v>#N/A</v>
      </c>
      <c r="C365" s="1">
        <f>主动技能升级!L368</f>
        <v>0</v>
      </c>
      <c r="D365" s="1">
        <f>主动技能升级!M368</f>
        <v>6</v>
      </c>
      <c r="E365" s="1" t="str">
        <f>主动技能升级!N368</f>
        <v>[]</v>
      </c>
      <c r="F365" s="1">
        <f>主动技能升级!O368</f>
        <v>164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 t="e">
        <f>主动技能升级!K369</f>
        <v>#N/A</v>
      </c>
      <c r="C366" s="1">
        <f>主动技能升级!L369</f>
        <v>0</v>
      </c>
      <c r="D366" s="1">
        <f>主动技能升级!M369</f>
        <v>9</v>
      </c>
      <c r="E366" s="1" t="str">
        <f>主动技能升级!N369</f>
        <v>[]</v>
      </c>
      <c r="F366" s="1">
        <f>主动技能升级!O369</f>
        <v>165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 t="e">
        <f>主动技能升级!K370</f>
        <v>#N/A</v>
      </c>
      <c r="C367" s="1">
        <f>主动技能升级!L370</f>
        <v>0</v>
      </c>
      <c r="D367" s="1">
        <f>主动技能升级!M370</f>
        <v>12</v>
      </c>
      <c r="E367" s="1" t="str">
        <f>主动技能升级!N370</f>
        <v>[]</v>
      </c>
      <c r="F367" s="1">
        <f>主动技能升级!O370</f>
        <v>166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 t="e">
        <f>主动技能升级!K371</f>
        <v>#N/A</v>
      </c>
      <c r="C368" s="1">
        <f>主动技能升级!L371</f>
        <v>0</v>
      </c>
      <c r="D368" s="1">
        <f>主动技能升级!M371</f>
        <v>15</v>
      </c>
      <c r="E368" s="1" t="str">
        <f>主动技能升级!N371</f>
        <v>[]</v>
      </c>
      <c r="F368" s="1">
        <f>主动技能升级!O371</f>
        <v>167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 t="e">
        <f>主动技能升级!K372</f>
        <v>#N/A</v>
      </c>
      <c r="C369" s="1">
        <f>主动技能升级!L372</f>
        <v>0</v>
      </c>
      <c r="D369" s="1">
        <f>主动技能升级!M372</f>
        <v>18</v>
      </c>
      <c r="E369" s="1" t="str">
        <f>主动技能升级!N372</f>
        <v>[]</v>
      </c>
      <c r="F369" s="1">
        <f>主动技能升级!O372</f>
        <v>168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 t="e">
        <f>主动技能升级!K373</f>
        <v>#N/A</v>
      </c>
      <c r="C370" s="1">
        <f>主动技能升级!L373</f>
        <v>0</v>
      </c>
      <c r="D370" s="1">
        <f>主动技能升级!M373</f>
        <v>21</v>
      </c>
      <c r="E370" s="1" t="str">
        <f>主动技能升级!N373</f>
        <v>[]</v>
      </c>
      <c r="F370" s="1">
        <f>主动技能升级!O373</f>
        <v>169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 t="e">
        <f>主动技能升级!K374</f>
        <v>#N/A</v>
      </c>
      <c r="C371" s="1">
        <f>主动技能升级!L374</f>
        <v>0</v>
      </c>
      <c r="D371" s="1">
        <f>主动技能升级!M374</f>
        <v>24</v>
      </c>
      <c r="E371" s="1" t="str">
        <f>主动技能升级!N374</f>
        <v>[]</v>
      </c>
      <c r="F371" s="1">
        <f>主动技能升级!O374</f>
        <v>170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 t="e">
        <f>主动技能升级!K375</f>
        <v>#N/A</v>
      </c>
      <c r="C372" s="1">
        <f>主动技能升级!L375</f>
        <v>0</v>
      </c>
      <c r="D372" s="1">
        <f>主动技能升级!M375</f>
        <v>27</v>
      </c>
      <c r="E372" s="1" t="str">
        <f>主动技能升级!N375</f>
        <v>[]</v>
      </c>
      <c r="F372" s="1">
        <f>主动技能升级!O375</f>
        <v>171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 t="e">
        <f>主动技能升级!K376</f>
        <v>#N/A</v>
      </c>
      <c r="C373" s="1">
        <f>主动技能升级!L376</f>
        <v>0</v>
      </c>
      <c r="D373" s="1">
        <f>主动技能升级!M376</f>
        <v>30</v>
      </c>
      <c r="E373" s="1" t="str">
        <f>主动技能升级!N376</f>
        <v>[]</v>
      </c>
      <c r="F373" s="1">
        <f>主动技能升级!O376</f>
        <v>172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 t="e">
        <f>主动技能升级!K377</f>
        <v>#N/A</v>
      </c>
      <c r="C374" s="1">
        <f>主动技能升级!L377</f>
        <v>0</v>
      </c>
      <c r="D374" s="1">
        <f>主动技能升级!M377</f>
        <v>33</v>
      </c>
      <c r="E374" s="1" t="str">
        <f>主动技能升级!N377</f>
        <v>[]</v>
      </c>
      <c r="F374" s="1">
        <f>主动技能升级!O377</f>
        <v>173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 t="e">
        <f>主动技能升级!K378</f>
        <v>#N/A</v>
      </c>
      <c r="C375" s="1">
        <f>主动技能升级!L378</f>
        <v>0</v>
      </c>
      <c r="D375" s="1">
        <f>主动技能升级!M378</f>
        <v>36</v>
      </c>
      <c r="E375" s="1" t="str">
        <f>主动技能升级!N378</f>
        <v>[]</v>
      </c>
      <c r="F375" s="1">
        <f>主动技能升级!O378</f>
        <v>174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 t="e">
        <f>主动技能升级!K379</f>
        <v>#N/A</v>
      </c>
      <c r="C376" s="1">
        <f>主动技能升级!L379</f>
        <v>0</v>
      </c>
      <c r="D376" s="1">
        <f>主动技能升级!M379</f>
        <v>39</v>
      </c>
      <c r="E376" s="1" t="str">
        <f>主动技能升级!N379</f>
        <v>[]</v>
      </c>
      <c r="F376" s="1">
        <f>主动技能升级!O379</f>
        <v>175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 t="e">
        <f>主动技能升级!K380</f>
        <v>#N/A</v>
      </c>
      <c r="C377" s="1">
        <f>主动技能升级!L380</f>
        <v>0</v>
      </c>
      <c r="D377" s="1">
        <f>主动技能升级!M380</f>
        <v>42</v>
      </c>
      <c r="E377" s="1" t="str">
        <f>主动技能升级!N380</f>
        <v>[]</v>
      </c>
      <c r="F377" s="1">
        <f>主动技能升级!O380</f>
        <v>176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 t="e">
        <f>主动技能升级!K381</f>
        <v>#N/A</v>
      </c>
      <c r="C378" s="1">
        <f>主动技能升级!L381</f>
        <v>0</v>
      </c>
      <c r="D378" s="1">
        <f>主动技能升级!M381</f>
        <v>45</v>
      </c>
      <c r="E378" s="1" t="str">
        <f>主动技能升级!N381</f>
        <v>[]</v>
      </c>
      <c r="F378" s="1">
        <f>主动技能升级!O381</f>
        <v>177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 t="e">
        <f>主动技能升级!K382</f>
        <v>#N/A</v>
      </c>
      <c r="C379" s="1">
        <f>主动技能升级!L382</f>
        <v>0</v>
      </c>
      <c r="D379" s="1">
        <f>主动技能升级!M382</f>
        <v>48</v>
      </c>
      <c r="E379" s="1" t="str">
        <f>主动技能升级!N382</f>
        <v>[]</v>
      </c>
      <c r="F379" s="1">
        <f>主动技能升级!O382</f>
        <v>178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 t="e">
        <f>主动技能升级!K383</f>
        <v>#N/A</v>
      </c>
      <c r="C380" s="1">
        <f>主动技能升级!L383</f>
        <v>0</v>
      </c>
      <c r="D380" s="1">
        <f>主动技能升级!M383</f>
        <v>51</v>
      </c>
      <c r="E380" s="1" t="str">
        <f>主动技能升级!N383</f>
        <v>[]</v>
      </c>
      <c r="F380" s="1">
        <f>主动技能升级!O383</f>
        <v>179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 t="e">
        <f>主动技能升级!K384</f>
        <v>#N/A</v>
      </c>
      <c r="C381" s="1">
        <f>主动技能升级!L384</f>
        <v>0</v>
      </c>
      <c r="D381" s="1">
        <f>主动技能升级!M384</f>
        <v>54</v>
      </c>
      <c r="E381" s="1" t="str">
        <f>主动技能升级!N384</f>
        <v>[]</v>
      </c>
      <c r="F381" s="1">
        <f>主动技能升级!O384</f>
        <v>180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 t="e">
        <f>主动技能升级!K385</f>
        <v>#N/A</v>
      </c>
      <c r="C382" s="1">
        <f>主动技能升级!L385</f>
        <v>0</v>
      </c>
      <c r="D382" s="1">
        <f>主动技能升级!M385</f>
        <v>57</v>
      </c>
      <c r="E382" s="1" t="str">
        <f>主动技能升级!N385</f>
        <v>[]</v>
      </c>
      <c r="F382" s="1">
        <f>主动技能升级!O385</f>
        <v>181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 t="e">
        <f>主动技能升级!K386</f>
        <v>#N/A</v>
      </c>
      <c r="C383" s="1">
        <f>主动技能升级!L386</f>
        <v>0</v>
      </c>
      <c r="D383" s="1">
        <f>主动技能升级!M386</f>
        <v>60</v>
      </c>
      <c r="E383" s="1" t="str">
        <f>主动技能升级!N386</f>
        <v>[]</v>
      </c>
      <c r="F383" s="1">
        <f>主动技能升级!O386</f>
        <v>182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 t="e">
        <f>主动技能升级!K387</f>
        <v>#N/A</v>
      </c>
      <c r="C384" s="1">
        <f>主动技能升级!L387</f>
        <v>0</v>
      </c>
      <c r="D384" s="1">
        <f>主动技能升级!M387</f>
        <v>3</v>
      </c>
      <c r="E384" s="1" t="str">
        <f>主动技能升级!N387</f>
        <v>[]</v>
      </c>
      <c r="F384" s="1">
        <f>主动技能升级!O387</f>
        <v>183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 t="e">
        <f>主动技能升级!K388</f>
        <v>#N/A</v>
      </c>
      <c r="C385" s="1">
        <f>主动技能升级!L388</f>
        <v>0</v>
      </c>
      <c r="D385" s="1">
        <f>主动技能升级!M388</f>
        <v>6</v>
      </c>
      <c r="E385" s="1" t="str">
        <f>主动技能升级!N388</f>
        <v>[]</v>
      </c>
      <c r="F385" s="1">
        <f>主动技能升级!O388</f>
        <v>184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 t="e">
        <f>主动技能升级!K389</f>
        <v>#N/A</v>
      </c>
      <c r="C386" s="1">
        <f>主动技能升级!L389</f>
        <v>0</v>
      </c>
      <c r="D386" s="1">
        <f>主动技能升级!M389</f>
        <v>9</v>
      </c>
      <c r="E386" s="1" t="str">
        <f>主动技能升级!N389</f>
        <v>[]</v>
      </c>
      <c r="F386" s="1">
        <f>主动技能升级!O389</f>
        <v>185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 t="e">
        <f>主动技能升级!K390</f>
        <v>#N/A</v>
      </c>
      <c r="C387" s="1">
        <f>主动技能升级!L390</f>
        <v>0</v>
      </c>
      <c r="D387" s="1">
        <f>主动技能升级!M390</f>
        <v>12</v>
      </c>
      <c r="E387" s="1" t="str">
        <f>主动技能升级!N390</f>
        <v>[]</v>
      </c>
      <c r="F387" s="1">
        <f>主动技能升级!O390</f>
        <v>186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 t="e">
        <f>主动技能升级!K391</f>
        <v>#N/A</v>
      </c>
      <c r="C388" s="1">
        <f>主动技能升级!L391</f>
        <v>0</v>
      </c>
      <c r="D388" s="1">
        <f>主动技能升级!M391</f>
        <v>15</v>
      </c>
      <c r="E388" s="1" t="str">
        <f>主动技能升级!N391</f>
        <v>[]</v>
      </c>
      <c r="F388" s="1">
        <f>主动技能升级!O391</f>
        <v>187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 t="e">
        <f>主动技能升级!K392</f>
        <v>#N/A</v>
      </c>
      <c r="C389" s="1">
        <f>主动技能升级!L392</f>
        <v>0</v>
      </c>
      <c r="D389" s="1">
        <f>主动技能升级!M392</f>
        <v>18</v>
      </c>
      <c r="E389" s="1" t="str">
        <f>主动技能升级!N392</f>
        <v>[]</v>
      </c>
      <c r="F389" s="1">
        <f>主动技能升级!O392</f>
        <v>188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 t="e">
        <f>主动技能升级!K393</f>
        <v>#N/A</v>
      </c>
      <c r="C390" s="1">
        <f>主动技能升级!L393</f>
        <v>0</v>
      </c>
      <c r="D390" s="1">
        <f>主动技能升级!M393</f>
        <v>21</v>
      </c>
      <c r="E390" s="1" t="str">
        <f>主动技能升级!N393</f>
        <v>[]</v>
      </c>
      <c r="F390" s="1">
        <f>主动技能升级!O393</f>
        <v>189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 t="e">
        <f>主动技能升级!K394</f>
        <v>#N/A</v>
      </c>
      <c r="C391" s="1">
        <f>主动技能升级!L394</f>
        <v>0</v>
      </c>
      <c r="D391" s="1">
        <f>主动技能升级!M394</f>
        <v>24</v>
      </c>
      <c r="E391" s="1" t="str">
        <f>主动技能升级!N394</f>
        <v>[]</v>
      </c>
      <c r="F391" s="1">
        <f>主动技能升级!O394</f>
        <v>190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 t="e">
        <f>主动技能升级!K395</f>
        <v>#N/A</v>
      </c>
      <c r="C392" s="1">
        <f>主动技能升级!L395</f>
        <v>0</v>
      </c>
      <c r="D392" s="1">
        <f>主动技能升级!M395</f>
        <v>27</v>
      </c>
      <c r="E392" s="1" t="str">
        <f>主动技能升级!N395</f>
        <v>[]</v>
      </c>
      <c r="F392" s="1">
        <f>主动技能升级!O395</f>
        <v>191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 t="e">
        <f>主动技能升级!K396</f>
        <v>#N/A</v>
      </c>
      <c r="C393" s="1">
        <f>主动技能升级!L396</f>
        <v>0</v>
      </c>
      <c r="D393" s="1">
        <f>主动技能升级!M396</f>
        <v>30</v>
      </c>
      <c r="E393" s="1" t="str">
        <f>主动技能升级!N396</f>
        <v>[]</v>
      </c>
      <c r="F393" s="1">
        <f>主动技能升级!O396</f>
        <v>192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 t="e">
        <f>主动技能升级!K397</f>
        <v>#N/A</v>
      </c>
      <c r="C394" s="1">
        <f>主动技能升级!L397</f>
        <v>0</v>
      </c>
      <c r="D394" s="1">
        <f>主动技能升级!M397</f>
        <v>33</v>
      </c>
      <c r="E394" s="1" t="str">
        <f>主动技能升级!N397</f>
        <v>[]</v>
      </c>
      <c r="F394" s="1">
        <f>主动技能升级!O397</f>
        <v>193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 t="e">
        <f>主动技能升级!K398</f>
        <v>#N/A</v>
      </c>
      <c r="C395" s="1">
        <f>主动技能升级!L398</f>
        <v>0</v>
      </c>
      <c r="D395" s="1">
        <f>主动技能升级!M398</f>
        <v>36</v>
      </c>
      <c r="E395" s="1" t="str">
        <f>主动技能升级!N398</f>
        <v>[]</v>
      </c>
      <c r="F395" s="1">
        <f>主动技能升级!O398</f>
        <v>194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 t="e">
        <f>主动技能升级!K399</f>
        <v>#N/A</v>
      </c>
      <c r="C396" s="1">
        <f>主动技能升级!L399</f>
        <v>0</v>
      </c>
      <c r="D396" s="1">
        <f>主动技能升级!M399</f>
        <v>39</v>
      </c>
      <c r="E396" s="1" t="str">
        <f>主动技能升级!N399</f>
        <v>[]</v>
      </c>
      <c r="F396" s="1">
        <f>主动技能升级!O399</f>
        <v>195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 t="e">
        <f>主动技能升级!K400</f>
        <v>#N/A</v>
      </c>
      <c r="C397" s="1">
        <f>主动技能升级!L400</f>
        <v>0</v>
      </c>
      <c r="D397" s="1">
        <f>主动技能升级!M400</f>
        <v>42</v>
      </c>
      <c r="E397" s="1" t="str">
        <f>主动技能升级!N400</f>
        <v>[]</v>
      </c>
      <c r="F397" s="1">
        <f>主动技能升级!O400</f>
        <v>196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 t="e">
        <f>主动技能升级!K401</f>
        <v>#N/A</v>
      </c>
      <c r="C398" s="1">
        <f>主动技能升级!L401</f>
        <v>0</v>
      </c>
      <c r="D398" s="1">
        <f>主动技能升级!M401</f>
        <v>45</v>
      </c>
      <c r="E398" s="1" t="str">
        <f>主动技能升级!N401</f>
        <v>[]</v>
      </c>
      <c r="F398" s="1">
        <f>主动技能升级!O401</f>
        <v>197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 t="e">
        <f>主动技能升级!K402</f>
        <v>#N/A</v>
      </c>
      <c r="C399" s="1">
        <f>主动技能升级!L402</f>
        <v>0</v>
      </c>
      <c r="D399" s="1">
        <f>主动技能升级!M402</f>
        <v>48</v>
      </c>
      <c r="E399" s="1" t="str">
        <f>主动技能升级!N402</f>
        <v>[]</v>
      </c>
      <c r="F399" s="1">
        <f>主动技能升级!O402</f>
        <v>198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 t="e">
        <f>主动技能升级!K403</f>
        <v>#N/A</v>
      </c>
      <c r="C400" s="1">
        <f>主动技能升级!L403</f>
        <v>0</v>
      </c>
      <c r="D400" s="1">
        <f>主动技能升级!M403</f>
        <v>51</v>
      </c>
      <c r="E400" s="1" t="str">
        <f>主动技能升级!N403</f>
        <v>[]</v>
      </c>
      <c r="F400" s="1">
        <f>主动技能升级!O403</f>
        <v>100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 t="e">
        <f>主动技能升级!K404</f>
        <v>#N/A</v>
      </c>
      <c r="C401" s="1">
        <f>主动技能升级!L404</f>
        <v>0</v>
      </c>
      <c r="D401" s="1">
        <f>主动技能升级!M404</f>
        <v>54</v>
      </c>
      <c r="E401" s="1" t="str">
        <f>主动技能升级!N404</f>
        <v>[]</v>
      </c>
      <c r="F401" s="1">
        <f>主动技能升级!O404</f>
        <v>101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 t="e">
        <f>主动技能升级!K405</f>
        <v>#N/A</v>
      </c>
      <c r="C402" s="1">
        <f>主动技能升级!L405</f>
        <v>0</v>
      </c>
      <c r="D402" s="1">
        <f>主动技能升级!M405</f>
        <v>57</v>
      </c>
      <c r="E402" s="1" t="str">
        <f>主动技能升级!N405</f>
        <v>[]</v>
      </c>
      <c r="F402" s="1">
        <f>主动技能升级!O405</f>
        <v>102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 t="e">
        <f>主动技能升级!K406</f>
        <v>#N/A</v>
      </c>
      <c r="C403" s="1">
        <f>主动技能升级!L406</f>
        <v>0</v>
      </c>
      <c r="D403" s="1">
        <f>主动技能升级!M406</f>
        <v>60</v>
      </c>
      <c r="E403" s="1" t="str">
        <f>主动技能升级!N406</f>
        <v>[]</v>
      </c>
      <c r="F403" s="1">
        <f>主动技能升级!O406</f>
        <v>103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 t="e">
        <f>主动技能升级!K407</f>
        <v>#N/A</v>
      </c>
      <c r="C404" s="1">
        <f>主动技能升级!L407</f>
        <v>0</v>
      </c>
      <c r="D404" s="1">
        <f>主动技能升级!M407</f>
        <v>3</v>
      </c>
      <c r="E404" s="1" t="str">
        <f>主动技能升级!N407</f>
        <v>[]</v>
      </c>
      <c r="F404" s="1">
        <f>主动技能升级!O407</f>
        <v>104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 t="e">
        <f>主动技能升级!K408</f>
        <v>#N/A</v>
      </c>
      <c r="C405" s="1">
        <f>主动技能升级!L408</f>
        <v>0</v>
      </c>
      <c r="D405" s="1">
        <f>主动技能升级!M408</f>
        <v>6</v>
      </c>
      <c r="E405" s="1" t="str">
        <f>主动技能升级!N408</f>
        <v>[]</v>
      </c>
      <c r="F405" s="1">
        <f>主动技能升级!O408</f>
        <v>105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 t="e">
        <f>主动技能升级!K409</f>
        <v>#N/A</v>
      </c>
      <c r="C406" s="1">
        <f>主动技能升级!L409</f>
        <v>0</v>
      </c>
      <c r="D406" s="1">
        <f>主动技能升级!M409</f>
        <v>9</v>
      </c>
      <c r="E406" s="1" t="str">
        <f>主动技能升级!N409</f>
        <v>[]</v>
      </c>
      <c r="F406" s="1">
        <f>主动技能升级!O409</f>
        <v>106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 t="e">
        <f>主动技能升级!K410</f>
        <v>#N/A</v>
      </c>
      <c r="C407" s="1">
        <f>主动技能升级!L410</f>
        <v>0</v>
      </c>
      <c r="D407" s="1">
        <f>主动技能升级!M410</f>
        <v>12</v>
      </c>
      <c r="E407" s="1" t="str">
        <f>主动技能升级!N410</f>
        <v>[]</v>
      </c>
      <c r="F407" s="1">
        <f>主动技能升级!O410</f>
        <v>107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 t="e">
        <f>主动技能升级!K411</f>
        <v>#N/A</v>
      </c>
      <c r="C408" s="1">
        <f>主动技能升级!L411</f>
        <v>0</v>
      </c>
      <c r="D408" s="1">
        <f>主动技能升级!M411</f>
        <v>15</v>
      </c>
      <c r="E408" s="1" t="str">
        <f>主动技能升级!N411</f>
        <v>[]</v>
      </c>
      <c r="F408" s="1">
        <f>主动技能升级!O411</f>
        <v>108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 t="e">
        <f>主动技能升级!K412</f>
        <v>#N/A</v>
      </c>
      <c r="C409" s="1">
        <f>主动技能升级!L412</f>
        <v>0</v>
      </c>
      <c r="D409" s="1">
        <f>主动技能升级!M412</f>
        <v>18</v>
      </c>
      <c r="E409" s="1" t="str">
        <f>主动技能升级!N412</f>
        <v>[]</v>
      </c>
      <c r="F409" s="1">
        <f>主动技能升级!O412</f>
        <v>109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 t="e">
        <f>主动技能升级!K413</f>
        <v>#N/A</v>
      </c>
      <c r="C410" s="1">
        <f>主动技能升级!L413</f>
        <v>0</v>
      </c>
      <c r="D410" s="1">
        <f>主动技能升级!M413</f>
        <v>21</v>
      </c>
      <c r="E410" s="1" t="str">
        <f>主动技能升级!N413</f>
        <v>[]</v>
      </c>
      <c r="F410" s="1">
        <f>主动技能升级!O413</f>
        <v>110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 t="e">
        <f>主动技能升级!K414</f>
        <v>#N/A</v>
      </c>
      <c r="C411" s="1">
        <f>主动技能升级!L414</f>
        <v>0</v>
      </c>
      <c r="D411" s="1">
        <f>主动技能升级!M414</f>
        <v>24</v>
      </c>
      <c r="E411" s="1" t="str">
        <f>主动技能升级!N414</f>
        <v>[]</v>
      </c>
      <c r="F411" s="1">
        <f>主动技能升级!O414</f>
        <v>111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 t="e">
        <f>主动技能升级!K415</f>
        <v>#N/A</v>
      </c>
      <c r="C412" s="1">
        <f>主动技能升级!L415</f>
        <v>0</v>
      </c>
      <c r="D412" s="1">
        <f>主动技能升级!M415</f>
        <v>27</v>
      </c>
      <c r="E412" s="1" t="str">
        <f>主动技能升级!N415</f>
        <v>[]</v>
      </c>
      <c r="F412" s="1">
        <f>主动技能升级!O415</f>
        <v>112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 t="e">
        <f>主动技能升级!K416</f>
        <v>#N/A</v>
      </c>
      <c r="C413" s="1">
        <f>主动技能升级!L416</f>
        <v>0</v>
      </c>
      <c r="D413" s="1">
        <f>主动技能升级!M416</f>
        <v>30</v>
      </c>
      <c r="E413" s="1" t="str">
        <f>主动技能升级!N416</f>
        <v>[]</v>
      </c>
      <c r="F413" s="1">
        <f>主动技能升级!O416</f>
        <v>113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 t="e">
        <f>主动技能升级!K417</f>
        <v>#N/A</v>
      </c>
      <c r="C414" s="1">
        <f>主动技能升级!L417</f>
        <v>0</v>
      </c>
      <c r="D414" s="1">
        <f>主动技能升级!M417</f>
        <v>33</v>
      </c>
      <c r="E414" s="1" t="str">
        <f>主动技能升级!N417</f>
        <v>[]</v>
      </c>
      <c r="F414" s="1">
        <f>主动技能升级!O417</f>
        <v>114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 t="e">
        <f>主动技能升级!K418</f>
        <v>#N/A</v>
      </c>
      <c r="C415" s="1">
        <f>主动技能升级!L418</f>
        <v>0</v>
      </c>
      <c r="D415" s="1">
        <f>主动技能升级!M418</f>
        <v>36</v>
      </c>
      <c r="E415" s="1" t="str">
        <f>主动技能升级!N418</f>
        <v>[]</v>
      </c>
      <c r="F415" s="1">
        <f>主动技能升级!O418</f>
        <v>115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 t="e">
        <f>主动技能升级!K419</f>
        <v>#N/A</v>
      </c>
      <c r="C416" s="1">
        <f>主动技能升级!L419</f>
        <v>0</v>
      </c>
      <c r="D416" s="1">
        <f>主动技能升级!M419</f>
        <v>39</v>
      </c>
      <c r="E416" s="1" t="str">
        <f>主动技能升级!N419</f>
        <v>[]</v>
      </c>
      <c r="F416" s="1">
        <f>主动技能升级!O419</f>
        <v>116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 t="e">
        <f>主动技能升级!K420</f>
        <v>#N/A</v>
      </c>
      <c r="C417" s="1">
        <f>主动技能升级!L420</f>
        <v>0</v>
      </c>
      <c r="D417" s="1">
        <f>主动技能升级!M420</f>
        <v>42</v>
      </c>
      <c r="E417" s="1" t="str">
        <f>主动技能升级!N420</f>
        <v>[]</v>
      </c>
      <c r="F417" s="1">
        <f>主动技能升级!O420</f>
        <v>117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 t="e">
        <f>主动技能升级!K421</f>
        <v>#N/A</v>
      </c>
      <c r="C418" s="1">
        <f>主动技能升级!L421</f>
        <v>0</v>
      </c>
      <c r="D418" s="1">
        <f>主动技能升级!M421</f>
        <v>45</v>
      </c>
      <c r="E418" s="1" t="str">
        <f>主动技能升级!N421</f>
        <v>[]</v>
      </c>
      <c r="F418" s="1">
        <f>主动技能升级!O421</f>
        <v>118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 t="e">
        <f>主动技能升级!K422</f>
        <v>#N/A</v>
      </c>
      <c r="C419" s="1">
        <f>主动技能升级!L422</f>
        <v>0</v>
      </c>
      <c r="D419" s="1">
        <f>主动技能升级!M422</f>
        <v>48</v>
      </c>
      <c r="E419" s="1" t="str">
        <f>主动技能升级!N422</f>
        <v>[]</v>
      </c>
      <c r="F419" s="1">
        <f>主动技能升级!O422</f>
        <v>119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 t="e">
        <f>主动技能升级!K423</f>
        <v>#N/A</v>
      </c>
      <c r="C420" s="1">
        <f>主动技能升级!L423</f>
        <v>0</v>
      </c>
      <c r="D420" s="1">
        <f>主动技能升级!M423</f>
        <v>51</v>
      </c>
      <c r="E420" s="1" t="str">
        <f>主动技能升级!N423</f>
        <v>[]</v>
      </c>
      <c r="F420" s="1">
        <f>主动技能升级!O423</f>
        <v>120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 t="e">
        <f>主动技能升级!K424</f>
        <v>#N/A</v>
      </c>
      <c r="C421" s="1">
        <f>主动技能升级!L424</f>
        <v>0</v>
      </c>
      <c r="D421" s="1">
        <f>主动技能升级!M424</f>
        <v>54</v>
      </c>
      <c r="E421" s="1" t="str">
        <f>主动技能升级!N424</f>
        <v>[]</v>
      </c>
      <c r="F421" s="1">
        <f>主动技能升级!O424</f>
        <v>121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 t="e">
        <f>主动技能升级!K425</f>
        <v>#N/A</v>
      </c>
      <c r="C422" s="1">
        <f>主动技能升级!L425</f>
        <v>0</v>
      </c>
      <c r="D422" s="1">
        <f>主动技能升级!M425</f>
        <v>57</v>
      </c>
      <c r="E422" s="1" t="str">
        <f>主动技能升级!N425</f>
        <v>[]</v>
      </c>
      <c r="F422" s="1">
        <f>主动技能升级!O425</f>
        <v>122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 t="e">
        <f>主动技能升级!K426</f>
        <v>#N/A</v>
      </c>
      <c r="C423" s="1">
        <f>主动技能升级!L426</f>
        <v>0</v>
      </c>
      <c r="D423" s="1">
        <f>主动技能升级!M426</f>
        <v>60</v>
      </c>
      <c r="E423" s="1" t="str">
        <f>主动技能升级!N426</f>
        <v>[]</v>
      </c>
      <c r="F423" s="1">
        <f>主动技能升级!O426</f>
        <v>123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 t="e">
        <f>主动技能升级!K427</f>
        <v>#N/A</v>
      </c>
      <c r="C424" s="1">
        <f>主动技能升级!L427</f>
        <v>0</v>
      </c>
      <c r="D424" s="1">
        <f>主动技能升级!M427</f>
        <v>3</v>
      </c>
      <c r="E424" s="1" t="str">
        <f>主动技能升级!N427</f>
        <v>[]</v>
      </c>
      <c r="F424" s="1">
        <f>主动技能升级!O427</f>
        <v>124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 t="e">
        <f>主动技能升级!K428</f>
        <v>#N/A</v>
      </c>
      <c r="C425" s="1">
        <f>主动技能升级!L428</f>
        <v>0</v>
      </c>
      <c r="D425" s="1">
        <f>主动技能升级!M428</f>
        <v>6</v>
      </c>
      <c r="E425" s="1" t="str">
        <f>主动技能升级!N428</f>
        <v>[]</v>
      </c>
      <c r="F425" s="1">
        <f>主动技能升级!O428</f>
        <v>125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 t="e">
        <f>主动技能升级!K429</f>
        <v>#N/A</v>
      </c>
      <c r="C426" s="1">
        <f>主动技能升级!L429</f>
        <v>0</v>
      </c>
      <c r="D426" s="1">
        <f>主动技能升级!M429</f>
        <v>9</v>
      </c>
      <c r="E426" s="1" t="str">
        <f>主动技能升级!N429</f>
        <v>[]</v>
      </c>
      <c r="F426" s="1">
        <f>主动技能升级!O429</f>
        <v>126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 t="e">
        <f>主动技能升级!K430</f>
        <v>#N/A</v>
      </c>
      <c r="C427" s="1">
        <f>主动技能升级!L430</f>
        <v>0</v>
      </c>
      <c r="D427" s="1">
        <f>主动技能升级!M430</f>
        <v>12</v>
      </c>
      <c r="E427" s="1" t="str">
        <f>主动技能升级!N430</f>
        <v>[]</v>
      </c>
      <c r="F427" s="1">
        <f>主动技能升级!O430</f>
        <v>127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 t="e">
        <f>主动技能升级!K431</f>
        <v>#N/A</v>
      </c>
      <c r="C428" s="1">
        <f>主动技能升级!L431</f>
        <v>0</v>
      </c>
      <c r="D428" s="1">
        <f>主动技能升级!M431</f>
        <v>15</v>
      </c>
      <c r="E428" s="1" t="str">
        <f>主动技能升级!N431</f>
        <v>[]</v>
      </c>
      <c r="F428" s="1">
        <f>主动技能升级!O431</f>
        <v>128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 t="e">
        <f>主动技能升级!K432</f>
        <v>#N/A</v>
      </c>
      <c r="C429" s="1">
        <f>主动技能升级!L432</f>
        <v>0</v>
      </c>
      <c r="D429" s="1">
        <f>主动技能升级!M432</f>
        <v>18</v>
      </c>
      <c r="E429" s="1" t="str">
        <f>主动技能升级!N432</f>
        <v>[]</v>
      </c>
      <c r="F429" s="1">
        <f>主动技能升级!O432</f>
        <v>129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 t="e">
        <f>主动技能升级!K433</f>
        <v>#N/A</v>
      </c>
      <c r="C430" s="1">
        <f>主动技能升级!L433</f>
        <v>0</v>
      </c>
      <c r="D430" s="1">
        <f>主动技能升级!M433</f>
        <v>21</v>
      </c>
      <c r="E430" s="1" t="str">
        <f>主动技能升级!N433</f>
        <v>[]</v>
      </c>
      <c r="F430" s="1">
        <f>主动技能升级!O433</f>
        <v>130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 t="e">
        <f>主动技能升级!K434</f>
        <v>#N/A</v>
      </c>
      <c r="C431" s="1">
        <f>主动技能升级!L434</f>
        <v>0</v>
      </c>
      <c r="D431" s="1">
        <f>主动技能升级!M434</f>
        <v>24</v>
      </c>
      <c r="E431" s="1" t="str">
        <f>主动技能升级!N434</f>
        <v>[]</v>
      </c>
      <c r="F431" s="1">
        <f>主动技能升级!O434</f>
        <v>131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 t="e">
        <f>主动技能升级!K435</f>
        <v>#N/A</v>
      </c>
      <c r="C432" s="1">
        <f>主动技能升级!L435</f>
        <v>0</v>
      </c>
      <c r="D432" s="1">
        <f>主动技能升级!M435</f>
        <v>27</v>
      </c>
      <c r="E432" s="1" t="str">
        <f>主动技能升级!N435</f>
        <v>[]</v>
      </c>
      <c r="F432" s="1">
        <f>主动技能升级!O435</f>
        <v>132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 t="e">
        <f>主动技能升级!K436</f>
        <v>#N/A</v>
      </c>
      <c r="C433" s="1">
        <f>主动技能升级!L436</f>
        <v>0</v>
      </c>
      <c r="D433" s="1">
        <f>主动技能升级!M436</f>
        <v>30</v>
      </c>
      <c r="E433" s="1" t="str">
        <f>主动技能升级!N436</f>
        <v>[]</v>
      </c>
      <c r="F433" s="1">
        <f>主动技能升级!O436</f>
        <v>133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 t="e">
        <f>主动技能升级!K437</f>
        <v>#N/A</v>
      </c>
      <c r="C434" s="1">
        <f>主动技能升级!L437</f>
        <v>0</v>
      </c>
      <c r="D434" s="1">
        <f>主动技能升级!M437</f>
        <v>33</v>
      </c>
      <c r="E434" s="1" t="str">
        <f>主动技能升级!N437</f>
        <v>[]</v>
      </c>
      <c r="F434" s="1">
        <f>主动技能升级!O437</f>
        <v>134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 t="e">
        <f>主动技能升级!K438</f>
        <v>#N/A</v>
      </c>
      <c r="C435" s="1">
        <f>主动技能升级!L438</f>
        <v>0</v>
      </c>
      <c r="D435" s="1">
        <f>主动技能升级!M438</f>
        <v>36</v>
      </c>
      <c r="E435" s="1" t="str">
        <f>主动技能升级!N438</f>
        <v>[]</v>
      </c>
      <c r="F435" s="1">
        <f>主动技能升级!O438</f>
        <v>135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 t="e">
        <f>主动技能升级!K439</f>
        <v>#N/A</v>
      </c>
      <c r="C436" s="1">
        <f>主动技能升级!L439</f>
        <v>0</v>
      </c>
      <c r="D436" s="1">
        <f>主动技能升级!M439</f>
        <v>39</v>
      </c>
      <c r="E436" s="1" t="str">
        <f>主动技能升级!N439</f>
        <v>[]</v>
      </c>
      <c r="F436" s="1">
        <f>主动技能升级!O439</f>
        <v>136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 t="e">
        <f>主动技能升级!K440</f>
        <v>#N/A</v>
      </c>
      <c r="C437" s="1">
        <f>主动技能升级!L440</f>
        <v>0</v>
      </c>
      <c r="D437" s="1">
        <f>主动技能升级!M440</f>
        <v>42</v>
      </c>
      <c r="E437" s="1" t="str">
        <f>主动技能升级!N440</f>
        <v>[]</v>
      </c>
      <c r="F437" s="1">
        <f>主动技能升级!O440</f>
        <v>137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 t="e">
        <f>主动技能升级!K441</f>
        <v>#N/A</v>
      </c>
      <c r="C438" s="1">
        <f>主动技能升级!L441</f>
        <v>0</v>
      </c>
      <c r="D438" s="1">
        <f>主动技能升级!M441</f>
        <v>45</v>
      </c>
      <c r="E438" s="1" t="str">
        <f>主动技能升级!N441</f>
        <v>[]</v>
      </c>
      <c r="F438" s="1">
        <f>主动技能升级!O441</f>
        <v>138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 t="e">
        <f>主动技能升级!K442</f>
        <v>#N/A</v>
      </c>
      <c r="C439" s="1">
        <f>主动技能升级!L442</f>
        <v>0</v>
      </c>
      <c r="D439" s="1">
        <f>主动技能升级!M442</f>
        <v>48</v>
      </c>
      <c r="E439" s="1" t="str">
        <f>主动技能升级!N442</f>
        <v>[]</v>
      </c>
      <c r="F439" s="1">
        <f>主动技能升级!O442</f>
        <v>139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 t="e">
        <f>主动技能升级!K443</f>
        <v>#N/A</v>
      </c>
      <c r="C440" s="1">
        <f>主动技能升级!L443</f>
        <v>0</v>
      </c>
      <c r="D440" s="1">
        <f>主动技能升级!M443</f>
        <v>51</v>
      </c>
      <c r="E440" s="1" t="str">
        <f>主动技能升级!N443</f>
        <v>[]</v>
      </c>
      <c r="F440" s="1">
        <f>主动技能升级!O443</f>
        <v>140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 t="e">
        <f>主动技能升级!K444</f>
        <v>#N/A</v>
      </c>
      <c r="C441" s="1">
        <f>主动技能升级!L444</f>
        <v>0</v>
      </c>
      <c r="D441" s="1">
        <f>主动技能升级!M444</f>
        <v>54</v>
      </c>
      <c r="E441" s="1" t="str">
        <f>主动技能升级!N444</f>
        <v>[]</v>
      </c>
      <c r="F441" s="1">
        <f>主动技能升级!O444</f>
        <v>141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 t="e">
        <f>主动技能升级!K445</f>
        <v>#N/A</v>
      </c>
      <c r="C442" s="1">
        <f>主动技能升级!L445</f>
        <v>0</v>
      </c>
      <c r="D442" s="1">
        <f>主动技能升级!M445</f>
        <v>57</v>
      </c>
      <c r="E442" s="1" t="str">
        <f>主动技能升级!N445</f>
        <v>[]</v>
      </c>
      <c r="F442" s="1">
        <f>主动技能升级!O445</f>
        <v>142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 t="e">
        <f>主动技能升级!K446</f>
        <v>#N/A</v>
      </c>
      <c r="C443" s="1">
        <f>主动技能升级!L446</f>
        <v>0</v>
      </c>
      <c r="D443" s="1">
        <f>主动技能升级!M446</f>
        <v>60</v>
      </c>
      <c r="E443" s="1" t="str">
        <f>主动技能升级!N446</f>
        <v>[]</v>
      </c>
      <c r="F443" s="1">
        <f>主动技能升级!O446</f>
        <v>143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 t="e">
        <f>主动技能升级!K447</f>
        <v>#N/A</v>
      </c>
      <c r="C444" s="1">
        <f>主动技能升级!L447</f>
        <v>0</v>
      </c>
      <c r="D444" s="1">
        <f>主动技能升级!M447</f>
        <v>3</v>
      </c>
      <c r="E444" s="1" t="str">
        <f>主动技能升级!N447</f>
        <v>[]</v>
      </c>
      <c r="F444" s="1">
        <f>主动技能升级!O447</f>
        <v>144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 t="e">
        <f>主动技能升级!K448</f>
        <v>#N/A</v>
      </c>
      <c r="C445" s="1">
        <f>主动技能升级!L448</f>
        <v>0</v>
      </c>
      <c r="D445" s="1">
        <f>主动技能升级!M448</f>
        <v>6</v>
      </c>
      <c r="E445" s="1" t="str">
        <f>主动技能升级!N448</f>
        <v>[]</v>
      </c>
      <c r="F445" s="1">
        <f>主动技能升级!O448</f>
        <v>145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 t="e">
        <f>主动技能升级!K449</f>
        <v>#N/A</v>
      </c>
      <c r="C446" s="1">
        <f>主动技能升级!L449</f>
        <v>0</v>
      </c>
      <c r="D446" s="1">
        <f>主动技能升级!M449</f>
        <v>9</v>
      </c>
      <c r="E446" s="1" t="str">
        <f>主动技能升级!N449</f>
        <v>[]</v>
      </c>
      <c r="F446" s="1">
        <f>主动技能升级!O449</f>
        <v>146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 t="e">
        <f>主动技能升级!K450</f>
        <v>#N/A</v>
      </c>
      <c r="C447" s="1">
        <f>主动技能升级!L450</f>
        <v>0</v>
      </c>
      <c r="D447" s="1">
        <f>主动技能升级!M450</f>
        <v>12</v>
      </c>
      <c r="E447" s="1" t="str">
        <f>主动技能升级!N450</f>
        <v>[]</v>
      </c>
      <c r="F447" s="1">
        <f>主动技能升级!O450</f>
        <v>147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 t="e">
        <f>主动技能升级!K451</f>
        <v>#N/A</v>
      </c>
      <c r="C448" s="1">
        <f>主动技能升级!L451</f>
        <v>0</v>
      </c>
      <c r="D448" s="1">
        <f>主动技能升级!M451</f>
        <v>15</v>
      </c>
      <c r="E448" s="1" t="str">
        <f>主动技能升级!N451</f>
        <v>[]</v>
      </c>
      <c r="F448" s="1">
        <f>主动技能升级!O451</f>
        <v>148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 t="e">
        <f>主动技能升级!K452</f>
        <v>#N/A</v>
      </c>
      <c r="C449" s="1">
        <f>主动技能升级!L452</f>
        <v>0</v>
      </c>
      <c r="D449" s="1">
        <f>主动技能升级!M452</f>
        <v>18</v>
      </c>
      <c r="E449" s="1" t="str">
        <f>主动技能升级!N452</f>
        <v>[]</v>
      </c>
      <c r="F449" s="1">
        <f>主动技能升级!O452</f>
        <v>149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 t="e">
        <f>主动技能升级!K453</f>
        <v>#N/A</v>
      </c>
      <c r="C450" s="1">
        <f>主动技能升级!L453</f>
        <v>0</v>
      </c>
      <c r="D450" s="1">
        <f>主动技能升级!M453</f>
        <v>21</v>
      </c>
      <c r="E450" s="1" t="str">
        <f>主动技能升级!N453</f>
        <v>[]</v>
      </c>
      <c r="F450" s="1">
        <f>主动技能升级!O453</f>
        <v>150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 t="e">
        <f>主动技能升级!K454</f>
        <v>#N/A</v>
      </c>
      <c r="C451" s="1">
        <f>主动技能升级!L454</f>
        <v>0</v>
      </c>
      <c r="D451" s="1">
        <f>主动技能升级!M454</f>
        <v>24</v>
      </c>
      <c r="E451" s="1" t="str">
        <f>主动技能升级!N454</f>
        <v>[]</v>
      </c>
      <c r="F451" s="1">
        <f>主动技能升级!O454</f>
        <v>151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 t="e">
        <f>主动技能升级!K455</f>
        <v>#N/A</v>
      </c>
      <c r="C452" s="1">
        <f>主动技能升级!L455</f>
        <v>0</v>
      </c>
      <c r="D452" s="1">
        <f>主动技能升级!M455</f>
        <v>27</v>
      </c>
      <c r="E452" s="1" t="str">
        <f>主动技能升级!N455</f>
        <v>[]</v>
      </c>
      <c r="F452" s="1">
        <f>主动技能升级!O455</f>
        <v>152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 t="e">
        <f>主动技能升级!K456</f>
        <v>#N/A</v>
      </c>
      <c r="C453" s="1">
        <f>主动技能升级!L456</f>
        <v>0</v>
      </c>
      <c r="D453" s="1">
        <f>主动技能升级!M456</f>
        <v>30</v>
      </c>
      <c r="E453" s="1" t="str">
        <f>主动技能升级!N456</f>
        <v>[]</v>
      </c>
      <c r="F453" s="1">
        <f>主动技能升级!O456</f>
        <v>153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 t="e">
        <f>主动技能升级!K457</f>
        <v>#N/A</v>
      </c>
      <c r="C454" s="1">
        <f>主动技能升级!L457</f>
        <v>0</v>
      </c>
      <c r="D454" s="1">
        <f>主动技能升级!M457</f>
        <v>33</v>
      </c>
      <c r="E454" s="1" t="str">
        <f>主动技能升级!N457</f>
        <v>[]</v>
      </c>
      <c r="F454" s="1">
        <f>主动技能升级!O457</f>
        <v>154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 t="e">
        <f>主动技能升级!K458</f>
        <v>#N/A</v>
      </c>
      <c r="C455" s="1">
        <f>主动技能升级!L458</f>
        <v>0</v>
      </c>
      <c r="D455" s="1">
        <f>主动技能升级!M458</f>
        <v>36</v>
      </c>
      <c r="E455" s="1" t="str">
        <f>主动技能升级!N458</f>
        <v>[]</v>
      </c>
      <c r="F455" s="1">
        <f>主动技能升级!O458</f>
        <v>155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 t="e">
        <f>主动技能升级!K459</f>
        <v>#N/A</v>
      </c>
      <c r="C456" s="1">
        <f>主动技能升级!L459</f>
        <v>0</v>
      </c>
      <c r="D456" s="1">
        <f>主动技能升级!M459</f>
        <v>39</v>
      </c>
      <c r="E456" s="1" t="str">
        <f>主动技能升级!N459</f>
        <v>[]</v>
      </c>
      <c r="F456" s="1">
        <f>主动技能升级!O459</f>
        <v>156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 t="e">
        <f>主动技能升级!K460</f>
        <v>#N/A</v>
      </c>
      <c r="C457" s="1">
        <f>主动技能升级!L460</f>
        <v>0</v>
      </c>
      <c r="D457" s="1">
        <f>主动技能升级!M460</f>
        <v>42</v>
      </c>
      <c r="E457" s="1" t="str">
        <f>主动技能升级!N460</f>
        <v>[]</v>
      </c>
      <c r="F457" s="1">
        <f>主动技能升级!O460</f>
        <v>157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 t="e">
        <f>主动技能升级!K461</f>
        <v>#N/A</v>
      </c>
      <c r="C458" s="1">
        <f>主动技能升级!L461</f>
        <v>0</v>
      </c>
      <c r="D458" s="1">
        <f>主动技能升级!M461</f>
        <v>45</v>
      </c>
      <c r="E458" s="1" t="str">
        <f>主动技能升级!N461</f>
        <v>[]</v>
      </c>
      <c r="F458" s="1">
        <f>主动技能升级!O461</f>
        <v>158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 t="e">
        <f>主动技能升级!K462</f>
        <v>#N/A</v>
      </c>
      <c r="C459" s="1">
        <f>主动技能升级!L462</f>
        <v>0</v>
      </c>
      <c r="D459" s="1">
        <f>主动技能升级!M462</f>
        <v>48</v>
      </c>
      <c r="E459" s="1" t="str">
        <f>主动技能升级!N462</f>
        <v>[]</v>
      </c>
      <c r="F459" s="1">
        <f>主动技能升级!O462</f>
        <v>159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 t="e">
        <f>主动技能升级!K463</f>
        <v>#N/A</v>
      </c>
      <c r="C460" s="1">
        <f>主动技能升级!L463</f>
        <v>0</v>
      </c>
      <c r="D460" s="1">
        <f>主动技能升级!M463</f>
        <v>51</v>
      </c>
      <c r="E460" s="1" t="str">
        <f>主动技能升级!N463</f>
        <v>[]</v>
      </c>
      <c r="F460" s="1">
        <f>主动技能升级!O463</f>
        <v>160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 t="e">
        <f>主动技能升级!K464</f>
        <v>#N/A</v>
      </c>
      <c r="C461" s="1">
        <f>主动技能升级!L464</f>
        <v>0</v>
      </c>
      <c r="D461" s="1">
        <f>主动技能升级!M464</f>
        <v>54</v>
      </c>
      <c r="E461" s="1" t="str">
        <f>主动技能升级!N464</f>
        <v>[]</v>
      </c>
      <c r="F461" s="1">
        <f>主动技能升级!O464</f>
        <v>161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 t="e">
        <f>主动技能升级!K465</f>
        <v>#N/A</v>
      </c>
      <c r="C462" s="1">
        <f>主动技能升级!L465</f>
        <v>0</v>
      </c>
      <c r="D462" s="1">
        <f>主动技能升级!M465</f>
        <v>57</v>
      </c>
      <c r="E462" s="1" t="str">
        <f>主动技能升级!N465</f>
        <v>[]</v>
      </c>
      <c r="F462" s="1">
        <f>主动技能升级!O465</f>
        <v>162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 t="e">
        <f>主动技能升级!K466</f>
        <v>#N/A</v>
      </c>
      <c r="C463" s="1">
        <f>主动技能升级!L466</f>
        <v>0</v>
      </c>
      <c r="D463" s="1">
        <f>主动技能升级!M466</f>
        <v>60</v>
      </c>
      <c r="E463" s="1" t="str">
        <f>主动技能升级!N466</f>
        <v>[]</v>
      </c>
      <c r="F463" s="1">
        <f>主动技能升级!O466</f>
        <v>163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 t="e">
        <f>主动技能升级!K467</f>
        <v>#N/A</v>
      </c>
      <c r="C464" s="1">
        <f>主动技能升级!L467</f>
        <v>0</v>
      </c>
      <c r="D464" s="1">
        <f>主动技能升级!M467</f>
        <v>3</v>
      </c>
      <c r="E464" s="1" t="str">
        <f>主动技能升级!N467</f>
        <v>[]</v>
      </c>
      <c r="F464" s="1">
        <f>主动技能升级!O467</f>
        <v>164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 t="e">
        <f>主动技能升级!K468</f>
        <v>#N/A</v>
      </c>
      <c r="C465" s="1">
        <f>主动技能升级!L468</f>
        <v>0</v>
      </c>
      <c r="D465" s="1">
        <f>主动技能升级!M468</f>
        <v>6</v>
      </c>
      <c r="E465" s="1" t="str">
        <f>主动技能升级!N468</f>
        <v>[]</v>
      </c>
      <c r="F465" s="1">
        <f>主动技能升级!O468</f>
        <v>165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 t="e">
        <f>主动技能升级!K469</f>
        <v>#N/A</v>
      </c>
      <c r="C466" s="1">
        <f>主动技能升级!L469</f>
        <v>0</v>
      </c>
      <c r="D466" s="1">
        <f>主动技能升级!M469</f>
        <v>9</v>
      </c>
      <c r="E466" s="1" t="str">
        <f>主动技能升级!N469</f>
        <v>[]</v>
      </c>
      <c r="F466" s="1">
        <f>主动技能升级!O469</f>
        <v>166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 t="e">
        <f>主动技能升级!K470</f>
        <v>#N/A</v>
      </c>
      <c r="C467" s="1">
        <f>主动技能升级!L470</f>
        <v>0</v>
      </c>
      <c r="D467" s="1">
        <f>主动技能升级!M470</f>
        <v>12</v>
      </c>
      <c r="E467" s="1" t="str">
        <f>主动技能升级!N470</f>
        <v>[]</v>
      </c>
      <c r="F467" s="1">
        <f>主动技能升级!O470</f>
        <v>167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 t="e">
        <f>主动技能升级!K471</f>
        <v>#N/A</v>
      </c>
      <c r="C468" s="1">
        <f>主动技能升级!L471</f>
        <v>0</v>
      </c>
      <c r="D468" s="1">
        <f>主动技能升级!M471</f>
        <v>15</v>
      </c>
      <c r="E468" s="1" t="str">
        <f>主动技能升级!N471</f>
        <v>[]</v>
      </c>
      <c r="F468" s="1">
        <f>主动技能升级!O471</f>
        <v>168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 t="e">
        <f>主动技能升级!K472</f>
        <v>#N/A</v>
      </c>
      <c r="C469" s="1">
        <f>主动技能升级!L472</f>
        <v>0</v>
      </c>
      <c r="D469" s="1">
        <f>主动技能升级!M472</f>
        <v>18</v>
      </c>
      <c r="E469" s="1" t="str">
        <f>主动技能升级!N472</f>
        <v>[]</v>
      </c>
      <c r="F469" s="1">
        <f>主动技能升级!O472</f>
        <v>169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 t="e">
        <f>主动技能升级!K473</f>
        <v>#N/A</v>
      </c>
      <c r="C470" s="1">
        <f>主动技能升级!L473</f>
        <v>0</v>
      </c>
      <c r="D470" s="1">
        <f>主动技能升级!M473</f>
        <v>21</v>
      </c>
      <c r="E470" s="1" t="str">
        <f>主动技能升级!N473</f>
        <v>[]</v>
      </c>
      <c r="F470" s="1">
        <f>主动技能升级!O473</f>
        <v>170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 t="e">
        <f>主动技能升级!K474</f>
        <v>#N/A</v>
      </c>
      <c r="C471" s="1">
        <f>主动技能升级!L474</f>
        <v>0</v>
      </c>
      <c r="D471" s="1">
        <f>主动技能升级!M474</f>
        <v>24</v>
      </c>
      <c r="E471" s="1" t="str">
        <f>主动技能升级!N474</f>
        <v>[]</v>
      </c>
      <c r="F471" s="1">
        <f>主动技能升级!O474</f>
        <v>171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 t="e">
        <f>主动技能升级!K475</f>
        <v>#N/A</v>
      </c>
      <c r="C472" s="1">
        <f>主动技能升级!L475</f>
        <v>0</v>
      </c>
      <c r="D472" s="1">
        <f>主动技能升级!M475</f>
        <v>27</v>
      </c>
      <c r="E472" s="1" t="str">
        <f>主动技能升级!N475</f>
        <v>[]</v>
      </c>
      <c r="F472" s="1">
        <f>主动技能升级!O475</f>
        <v>172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 t="e">
        <f>主动技能升级!K476</f>
        <v>#N/A</v>
      </c>
      <c r="C473" s="1">
        <f>主动技能升级!L476</f>
        <v>0</v>
      </c>
      <c r="D473" s="1">
        <f>主动技能升级!M476</f>
        <v>30</v>
      </c>
      <c r="E473" s="1" t="str">
        <f>主动技能升级!N476</f>
        <v>[]</v>
      </c>
      <c r="F473" s="1">
        <f>主动技能升级!O476</f>
        <v>173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 t="e">
        <f>主动技能升级!K477</f>
        <v>#N/A</v>
      </c>
      <c r="C474" s="1">
        <f>主动技能升级!L477</f>
        <v>0</v>
      </c>
      <c r="D474" s="1">
        <f>主动技能升级!M477</f>
        <v>33</v>
      </c>
      <c r="E474" s="1" t="str">
        <f>主动技能升级!N477</f>
        <v>[]</v>
      </c>
      <c r="F474" s="1">
        <f>主动技能升级!O477</f>
        <v>174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 t="e">
        <f>主动技能升级!K478</f>
        <v>#N/A</v>
      </c>
      <c r="C475" s="1">
        <f>主动技能升级!L478</f>
        <v>0</v>
      </c>
      <c r="D475" s="1">
        <f>主动技能升级!M478</f>
        <v>36</v>
      </c>
      <c r="E475" s="1" t="str">
        <f>主动技能升级!N478</f>
        <v>[]</v>
      </c>
      <c r="F475" s="1">
        <f>主动技能升级!O478</f>
        <v>175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 t="e">
        <f>主动技能升级!K479</f>
        <v>#N/A</v>
      </c>
      <c r="C476" s="1">
        <f>主动技能升级!L479</f>
        <v>0</v>
      </c>
      <c r="D476" s="1">
        <f>主动技能升级!M479</f>
        <v>39</v>
      </c>
      <c r="E476" s="1" t="str">
        <f>主动技能升级!N479</f>
        <v>[]</v>
      </c>
      <c r="F476" s="1">
        <f>主动技能升级!O479</f>
        <v>176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 t="e">
        <f>主动技能升级!K480</f>
        <v>#N/A</v>
      </c>
      <c r="C477" s="1">
        <f>主动技能升级!L480</f>
        <v>0</v>
      </c>
      <c r="D477" s="1">
        <f>主动技能升级!M480</f>
        <v>42</v>
      </c>
      <c r="E477" s="1" t="str">
        <f>主动技能升级!N480</f>
        <v>[]</v>
      </c>
      <c r="F477" s="1">
        <f>主动技能升级!O480</f>
        <v>177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 t="e">
        <f>主动技能升级!K481</f>
        <v>#N/A</v>
      </c>
      <c r="C478" s="1">
        <f>主动技能升级!L481</f>
        <v>0</v>
      </c>
      <c r="D478" s="1">
        <f>主动技能升级!M481</f>
        <v>45</v>
      </c>
      <c r="E478" s="1" t="str">
        <f>主动技能升级!N481</f>
        <v>[]</v>
      </c>
      <c r="F478" s="1">
        <f>主动技能升级!O481</f>
        <v>178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 t="e">
        <f>主动技能升级!K482</f>
        <v>#N/A</v>
      </c>
      <c r="C479" s="1">
        <f>主动技能升级!L482</f>
        <v>0</v>
      </c>
      <c r="D479" s="1">
        <f>主动技能升级!M482</f>
        <v>48</v>
      </c>
      <c r="E479" s="1" t="str">
        <f>主动技能升级!N482</f>
        <v>[]</v>
      </c>
      <c r="F479" s="1">
        <f>主动技能升级!O482</f>
        <v>179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 t="e">
        <f>主动技能升级!K483</f>
        <v>#N/A</v>
      </c>
      <c r="C480" s="1">
        <f>主动技能升级!L483</f>
        <v>0</v>
      </c>
      <c r="D480" s="1">
        <f>主动技能升级!M483</f>
        <v>51</v>
      </c>
      <c r="E480" s="1" t="str">
        <f>主动技能升级!N483</f>
        <v>[]</v>
      </c>
      <c r="F480" s="1">
        <f>主动技能升级!O483</f>
        <v>180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 t="e">
        <f>主动技能升级!K484</f>
        <v>#N/A</v>
      </c>
      <c r="C481" s="1">
        <f>主动技能升级!L484</f>
        <v>0</v>
      </c>
      <c r="D481" s="1">
        <f>主动技能升级!M484</f>
        <v>54</v>
      </c>
      <c r="E481" s="1" t="str">
        <f>主动技能升级!N484</f>
        <v>[]</v>
      </c>
      <c r="F481" s="1">
        <f>主动技能升级!O484</f>
        <v>181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 t="e">
        <f>主动技能升级!K485</f>
        <v>#N/A</v>
      </c>
      <c r="C482" s="1">
        <f>主动技能升级!L485</f>
        <v>0</v>
      </c>
      <c r="D482" s="1">
        <f>主动技能升级!M485</f>
        <v>57</v>
      </c>
      <c r="E482" s="1" t="str">
        <f>主动技能升级!N485</f>
        <v>[]</v>
      </c>
      <c r="F482" s="1">
        <f>主动技能升级!O485</f>
        <v>182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 t="e">
        <f>主动技能升级!K486</f>
        <v>#N/A</v>
      </c>
      <c r="C483" s="1">
        <f>主动技能升级!L486</f>
        <v>0</v>
      </c>
      <c r="D483" s="1">
        <f>主动技能升级!M486</f>
        <v>60</v>
      </c>
      <c r="E483" s="1" t="str">
        <f>主动技能升级!N486</f>
        <v>[]</v>
      </c>
      <c r="F483" s="1">
        <f>主动技能升级!O486</f>
        <v>183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 t="e">
        <f>主动技能升级!K487</f>
        <v>#N/A</v>
      </c>
      <c r="C484" s="1">
        <f>主动技能升级!L487</f>
        <v>0</v>
      </c>
      <c r="D484" s="1">
        <f>主动技能升级!M487</f>
        <v>3</v>
      </c>
      <c r="E484" s="1" t="str">
        <f>主动技能升级!N487</f>
        <v>[]</v>
      </c>
      <c r="F484" s="1">
        <f>主动技能升级!O487</f>
        <v>184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 t="e">
        <f>主动技能升级!K488</f>
        <v>#N/A</v>
      </c>
      <c r="C485" s="1">
        <f>主动技能升级!L488</f>
        <v>0</v>
      </c>
      <c r="D485" s="1">
        <f>主动技能升级!M488</f>
        <v>6</v>
      </c>
      <c r="E485" s="1" t="str">
        <f>主动技能升级!N488</f>
        <v>[]</v>
      </c>
      <c r="F485" s="1">
        <f>主动技能升级!O488</f>
        <v>185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 t="e">
        <f>主动技能升级!K489</f>
        <v>#N/A</v>
      </c>
      <c r="C486" s="1">
        <f>主动技能升级!L489</f>
        <v>0</v>
      </c>
      <c r="D486" s="1">
        <f>主动技能升级!M489</f>
        <v>9</v>
      </c>
      <c r="E486" s="1" t="str">
        <f>主动技能升级!N489</f>
        <v>[]</v>
      </c>
      <c r="F486" s="1">
        <f>主动技能升级!O489</f>
        <v>186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 t="e">
        <f>主动技能升级!K490</f>
        <v>#N/A</v>
      </c>
      <c r="C487" s="1">
        <f>主动技能升级!L490</f>
        <v>0</v>
      </c>
      <c r="D487" s="1">
        <f>主动技能升级!M490</f>
        <v>12</v>
      </c>
      <c r="E487" s="1" t="str">
        <f>主动技能升级!N490</f>
        <v>[]</v>
      </c>
      <c r="F487" s="1">
        <f>主动技能升级!O490</f>
        <v>187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 t="e">
        <f>主动技能升级!K491</f>
        <v>#N/A</v>
      </c>
      <c r="C488" s="1">
        <f>主动技能升级!L491</f>
        <v>0</v>
      </c>
      <c r="D488" s="1">
        <f>主动技能升级!M491</f>
        <v>15</v>
      </c>
      <c r="E488" s="1" t="str">
        <f>主动技能升级!N491</f>
        <v>[]</v>
      </c>
      <c r="F488" s="1">
        <f>主动技能升级!O491</f>
        <v>188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 t="e">
        <f>主动技能升级!K492</f>
        <v>#N/A</v>
      </c>
      <c r="C489" s="1">
        <f>主动技能升级!L492</f>
        <v>0</v>
      </c>
      <c r="D489" s="1">
        <f>主动技能升级!M492</f>
        <v>18</v>
      </c>
      <c r="E489" s="1" t="str">
        <f>主动技能升级!N492</f>
        <v>[]</v>
      </c>
      <c r="F489" s="1">
        <f>主动技能升级!O492</f>
        <v>189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 t="e">
        <f>主动技能升级!K493</f>
        <v>#N/A</v>
      </c>
      <c r="C490" s="1">
        <f>主动技能升级!L493</f>
        <v>0</v>
      </c>
      <c r="D490" s="1">
        <f>主动技能升级!M493</f>
        <v>21</v>
      </c>
      <c r="E490" s="1" t="str">
        <f>主动技能升级!N493</f>
        <v>[]</v>
      </c>
      <c r="F490" s="1">
        <f>主动技能升级!O493</f>
        <v>190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 t="e">
        <f>主动技能升级!K494</f>
        <v>#N/A</v>
      </c>
      <c r="C491" s="1">
        <f>主动技能升级!L494</f>
        <v>0</v>
      </c>
      <c r="D491" s="1">
        <f>主动技能升级!M494</f>
        <v>24</v>
      </c>
      <c r="E491" s="1" t="str">
        <f>主动技能升级!N494</f>
        <v>[]</v>
      </c>
      <c r="F491" s="1">
        <f>主动技能升级!O494</f>
        <v>191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 t="e">
        <f>主动技能升级!K495</f>
        <v>#N/A</v>
      </c>
      <c r="C492" s="1">
        <f>主动技能升级!L495</f>
        <v>0</v>
      </c>
      <c r="D492" s="1">
        <f>主动技能升级!M495</f>
        <v>27</v>
      </c>
      <c r="E492" s="1" t="str">
        <f>主动技能升级!N495</f>
        <v>[]</v>
      </c>
      <c r="F492" s="1">
        <f>主动技能升级!O495</f>
        <v>192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 t="e">
        <f>主动技能升级!K496</f>
        <v>#N/A</v>
      </c>
      <c r="C493" s="1">
        <f>主动技能升级!L496</f>
        <v>0</v>
      </c>
      <c r="D493" s="1">
        <f>主动技能升级!M496</f>
        <v>30</v>
      </c>
      <c r="E493" s="1" t="str">
        <f>主动技能升级!N496</f>
        <v>[]</v>
      </c>
      <c r="F493" s="1">
        <f>主动技能升级!O496</f>
        <v>193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 t="e">
        <f>主动技能升级!K497</f>
        <v>#N/A</v>
      </c>
      <c r="C494" s="1">
        <f>主动技能升级!L497</f>
        <v>0</v>
      </c>
      <c r="D494" s="1">
        <f>主动技能升级!M497</f>
        <v>33</v>
      </c>
      <c r="E494" s="1" t="str">
        <f>主动技能升级!N497</f>
        <v>[]</v>
      </c>
      <c r="F494" s="1">
        <f>主动技能升级!O497</f>
        <v>194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 t="e">
        <f>主动技能升级!K498</f>
        <v>#N/A</v>
      </c>
      <c r="C495" s="1">
        <f>主动技能升级!L498</f>
        <v>0</v>
      </c>
      <c r="D495" s="1">
        <f>主动技能升级!M498</f>
        <v>36</v>
      </c>
      <c r="E495" s="1" t="str">
        <f>主动技能升级!N498</f>
        <v>[]</v>
      </c>
      <c r="F495" s="1">
        <f>主动技能升级!O498</f>
        <v>195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 t="e">
        <f>主动技能升级!K499</f>
        <v>#N/A</v>
      </c>
      <c r="C496" s="1">
        <f>主动技能升级!L499</f>
        <v>0</v>
      </c>
      <c r="D496" s="1">
        <f>主动技能升级!M499</f>
        <v>39</v>
      </c>
      <c r="E496" s="1" t="str">
        <f>主动技能升级!N499</f>
        <v>[]</v>
      </c>
      <c r="F496" s="1">
        <f>主动技能升级!O499</f>
        <v>196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 t="e">
        <f>主动技能升级!K500</f>
        <v>#N/A</v>
      </c>
      <c r="C497" s="1">
        <f>主动技能升级!L500</f>
        <v>0</v>
      </c>
      <c r="D497" s="1">
        <f>主动技能升级!M500</f>
        <v>42</v>
      </c>
      <c r="E497" s="1" t="str">
        <f>主动技能升级!N500</f>
        <v>[]</v>
      </c>
      <c r="F497" s="1">
        <f>主动技能升级!O500</f>
        <v>197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 t="e">
        <f>主动技能升级!K501</f>
        <v>#N/A</v>
      </c>
      <c r="C498" s="1">
        <f>主动技能升级!L501</f>
        <v>0</v>
      </c>
      <c r="D498" s="1">
        <f>主动技能升级!M501</f>
        <v>45</v>
      </c>
      <c r="E498" s="1" t="str">
        <f>主动技能升级!N501</f>
        <v>[]</v>
      </c>
      <c r="F498" s="1">
        <f>主动技能升级!O501</f>
        <v>198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 t="e">
        <f>主动技能升级!K502</f>
        <v>#N/A</v>
      </c>
      <c r="C499" s="1">
        <f>主动技能升级!L502</f>
        <v>0</v>
      </c>
      <c r="D499" s="1">
        <f>主动技能升级!M502</f>
        <v>48</v>
      </c>
      <c r="E499" s="1" t="str">
        <f>主动技能升级!N502</f>
        <v>[]</v>
      </c>
      <c r="F499" s="1">
        <f>主动技能升级!O502</f>
        <v>100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 t="e">
        <f>主动技能升级!K503</f>
        <v>#N/A</v>
      </c>
      <c r="C500" s="1">
        <f>主动技能升级!L503</f>
        <v>0</v>
      </c>
      <c r="D500" s="1">
        <f>主动技能升级!M503</f>
        <v>51</v>
      </c>
      <c r="E500" s="1" t="str">
        <f>主动技能升级!N503</f>
        <v>[]</v>
      </c>
      <c r="F500" s="1">
        <f>主动技能升级!O503</f>
        <v>101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 t="e">
        <f>主动技能升级!K504</f>
        <v>#N/A</v>
      </c>
      <c r="C501" s="1">
        <f>主动技能升级!L504</f>
        <v>0</v>
      </c>
      <c r="D501" s="1">
        <f>主动技能升级!M504</f>
        <v>54</v>
      </c>
      <c r="E501" s="1" t="str">
        <f>主动技能升级!N504</f>
        <v>[]</v>
      </c>
      <c r="F501" s="1">
        <f>主动技能升级!O504</f>
        <v>102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 t="e">
        <f>主动技能升级!K505</f>
        <v>#N/A</v>
      </c>
      <c r="C502" s="1">
        <f>主动技能升级!L505</f>
        <v>0</v>
      </c>
      <c r="D502" s="1">
        <f>主动技能升级!M505</f>
        <v>57</v>
      </c>
      <c r="E502" s="1" t="str">
        <f>主动技能升级!N505</f>
        <v>[]</v>
      </c>
      <c r="F502" s="1">
        <f>主动技能升级!O505</f>
        <v>103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 t="e">
        <f>主动技能升级!K506</f>
        <v>#N/A</v>
      </c>
      <c r="C503" s="1">
        <f>主动技能升级!L506</f>
        <v>0</v>
      </c>
      <c r="D503" s="1">
        <f>主动技能升级!M506</f>
        <v>60</v>
      </c>
      <c r="E503" s="1" t="str">
        <f>主动技能升级!N506</f>
        <v>[]</v>
      </c>
      <c r="F503" s="1">
        <f>主动技能升级!O506</f>
        <v>104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 t="e">
        <f>主动技能升级!K507</f>
        <v>#N/A</v>
      </c>
      <c r="C504" s="1">
        <f>主动技能升级!L507</f>
        <v>0</v>
      </c>
      <c r="D504" s="1">
        <f>主动技能升级!M507</f>
        <v>3</v>
      </c>
      <c r="E504" s="1" t="str">
        <f>主动技能升级!N507</f>
        <v>[]</v>
      </c>
      <c r="F504" s="1">
        <f>主动技能升级!O507</f>
        <v>105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 t="e">
        <f>主动技能升级!K508</f>
        <v>#N/A</v>
      </c>
      <c r="C505" s="1">
        <f>主动技能升级!L508</f>
        <v>0</v>
      </c>
      <c r="D505" s="1">
        <f>主动技能升级!M508</f>
        <v>6</v>
      </c>
      <c r="E505" s="1" t="str">
        <f>主动技能升级!N508</f>
        <v>[]</v>
      </c>
      <c r="F505" s="1">
        <f>主动技能升级!O508</f>
        <v>106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 t="e">
        <f>主动技能升级!K509</f>
        <v>#N/A</v>
      </c>
      <c r="C506" s="1">
        <f>主动技能升级!L509</f>
        <v>0</v>
      </c>
      <c r="D506" s="1">
        <f>主动技能升级!M509</f>
        <v>9</v>
      </c>
      <c r="E506" s="1" t="str">
        <f>主动技能升级!N509</f>
        <v>[]</v>
      </c>
      <c r="F506" s="1">
        <f>主动技能升级!O509</f>
        <v>107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 t="e">
        <f>主动技能升级!K510</f>
        <v>#N/A</v>
      </c>
      <c r="C507" s="1">
        <f>主动技能升级!L510</f>
        <v>0</v>
      </c>
      <c r="D507" s="1">
        <f>主动技能升级!M510</f>
        <v>12</v>
      </c>
      <c r="E507" s="1" t="str">
        <f>主动技能升级!N510</f>
        <v>[]</v>
      </c>
      <c r="F507" s="1">
        <f>主动技能升级!O510</f>
        <v>108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 t="e">
        <f>主动技能升级!K511</f>
        <v>#N/A</v>
      </c>
      <c r="C508" s="1">
        <f>主动技能升级!L511</f>
        <v>0</v>
      </c>
      <c r="D508" s="1">
        <f>主动技能升级!M511</f>
        <v>15</v>
      </c>
      <c r="E508" s="1" t="str">
        <f>主动技能升级!N511</f>
        <v>[]</v>
      </c>
      <c r="F508" s="1">
        <f>主动技能升级!O511</f>
        <v>109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 t="e">
        <f>主动技能升级!K512</f>
        <v>#N/A</v>
      </c>
      <c r="C509" s="1">
        <f>主动技能升级!L512</f>
        <v>0</v>
      </c>
      <c r="D509" s="1">
        <f>主动技能升级!M512</f>
        <v>18</v>
      </c>
      <c r="E509" s="1" t="str">
        <f>主动技能升级!N512</f>
        <v>[]</v>
      </c>
      <c r="F509" s="1">
        <f>主动技能升级!O512</f>
        <v>110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 t="e">
        <f>主动技能升级!K513</f>
        <v>#N/A</v>
      </c>
      <c r="C510" s="1">
        <f>主动技能升级!L513</f>
        <v>0</v>
      </c>
      <c r="D510" s="1">
        <f>主动技能升级!M513</f>
        <v>21</v>
      </c>
      <c r="E510" s="1" t="str">
        <f>主动技能升级!N513</f>
        <v>[]</v>
      </c>
      <c r="F510" s="1">
        <f>主动技能升级!O513</f>
        <v>111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 t="e">
        <f>主动技能升级!K514</f>
        <v>#N/A</v>
      </c>
      <c r="C511" s="1">
        <f>主动技能升级!L514</f>
        <v>0</v>
      </c>
      <c r="D511" s="1">
        <f>主动技能升级!M514</f>
        <v>24</v>
      </c>
      <c r="E511" s="1" t="str">
        <f>主动技能升级!N514</f>
        <v>[]</v>
      </c>
      <c r="F511" s="1">
        <f>主动技能升级!O514</f>
        <v>112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 t="e">
        <f>主动技能升级!K515</f>
        <v>#N/A</v>
      </c>
      <c r="C512" s="1">
        <f>主动技能升级!L515</f>
        <v>0</v>
      </c>
      <c r="D512" s="1">
        <f>主动技能升级!M515</f>
        <v>27</v>
      </c>
      <c r="E512" s="1" t="str">
        <f>主动技能升级!N515</f>
        <v>[]</v>
      </c>
      <c r="F512" s="1">
        <f>主动技能升级!O515</f>
        <v>113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 t="e">
        <f>主动技能升级!K516</f>
        <v>#N/A</v>
      </c>
      <c r="C513" s="1">
        <f>主动技能升级!L516</f>
        <v>0</v>
      </c>
      <c r="D513" s="1">
        <f>主动技能升级!M516</f>
        <v>30</v>
      </c>
      <c r="E513" s="1" t="str">
        <f>主动技能升级!N516</f>
        <v>[]</v>
      </c>
      <c r="F513" s="1">
        <f>主动技能升级!O516</f>
        <v>114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 t="e">
        <f>主动技能升级!K517</f>
        <v>#N/A</v>
      </c>
      <c r="C514" s="1">
        <f>主动技能升级!L517</f>
        <v>0</v>
      </c>
      <c r="D514" s="1">
        <f>主动技能升级!M517</f>
        <v>33</v>
      </c>
      <c r="E514" s="1" t="str">
        <f>主动技能升级!N517</f>
        <v>[]</v>
      </c>
      <c r="F514" s="1">
        <f>主动技能升级!O517</f>
        <v>115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 t="e">
        <f>主动技能升级!K518</f>
        <v>#N/A</v>
      </c>
      <c r="C515" s="1">
        <f>主动技能升级!L518</f>
        <v>0</v>
      </c>
      <c r="D515" s="1">
        <f>主动技能升级!M518</f>
        <v>36</v>
      </c>
      <c r="E515" s="1" t="str">
        <f>主动技能升级!N518</f>
        <v>[]</v>
      </c>
      <c r="F515" s="1">
        <f>主动技能升级!O518</f>
        <v>116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 t="e">
        <f>主动技能升级!K519</f>
        <v>#N/A</v>
      </c>
      <c r="C516" s="1">
        <f>主动技能升级!L519</f>
        <v>0</v>
      </c>
      <c r="D516" s="1">
        <f>主动技能升级!M519</f>
        <v>39</v>
      </c>
      <c r="E516" s="1" t="str">
        <f>主动技能升级!N519</f>
        <v>[]</v>
      </c>
      <c r="F516" s="1">
        <f>主动技能升级!O519</f>
        <v>117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 t="e">
        <f>主动技能升级!K520</f>
        <v>#N/A</v>
      </c>
      <c r="C517" s="1">
        <f>主动技能升级!L520</f>
        <v>0</v>
      </c>
      <c r="D517" s="1">
        <f>主动技能升级!M520</f>
        <v>42</v>
      </c>
      <c r="E517" s="1" t="str">
        <f>主动技能升级!N520</f>
        <v>[]</v>
      </c>
      <c r="F517" s="1">
        <f>主动技能升级!O520</f>
        <v>118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 t="e">
        <f>主动技能升级!K521</f>
        <v>#N/A</v>
      </c>
      <c r="C518" s="1">
        <f>主动技能升级!L521</f>
        <v>0</v>
      </c>
      <c r="D518" s="1">
        <f>主动技能升级!M521</f>
        <v>45</v>
      </c>
      <c r="E518" s="1" t="str">
        <f>主动技能升级!N521</f>
        <v>[]</v>
      </c>
      <c r="F518" s="1">
        <f>主动技能升级!O521</f>
        <v>119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 t="e">
        <f>主动技能升级!K522</f>
        <v>#N/A</v>
      </c>
      <c r="C519" s="1">
        <f>主动技能升级!L522</f>
        <v>0</v>
      </c>
      <c r="D519" s="1">
        <f>主动技能升级!M522</f>
        <v>48</v>
      </c>
      <c r="E519" s="1" t="str">
        <f>主动技能升级!N522</f>
        <v>[]</v>
      </c>
      <c r="F519" s="1">
        <f>主动技能升级!O522</f>
        <v>120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 t="e">
        <f>主动技能升级!K523</f>
        <v>#N/A</v>
      </c>
      <c r="C520" s="1">
        <f>主动技能升级!L523</f>
        <v>0</v>
      </c>
      <c r="D520" s="1">
        <f>主动技能升级!M523</f>
        <v>51</v>
      </c>
      <c r="E520" s="1" t="str">
        <f>主动技能升级!N523</f>
        <v>[]</v>
      </c>
      <c r="F520" s="1">
        <f>主动技能升级!O523</f>
        <v>121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 t="e">
        <f>主动技能升级!K524</f>
        <v>#N/A</v>
      </c>
      <c r="C521" s="1">
        <f>主动技能升级!L524</f>
        <v>0</v>
      </c>
      <c r="D521" s="1">
        <f>主动技能升级!M524</f>
        <v>54</v>
      </c>
      <c r="E521" s="1" t="str">
        <f>主动技能升级!N524</f>
        <v>[]</v>
      </c>
      <c r="F521" s="1">
        <f>主动技能升级!O524</f>
        <v>122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 t="e">
        <f>主动技能升级!K525</f>
        <v>#N/A</v>
      </c>
      <c r="C522" s="1">
        <f>主动技能升级!L525</f>
        <v>0</v>
      </c>
      <c r="D522" s="1">
        <f>主动技能升级!M525</f>
        <v>57</v>
      </c>
      <c r="E522" s="1" t="str">
        <f>主动技能升级!N525</f>
        <v>[]</v>
      </c>
      <c r="F522" s="1">
        <f>主动技能升级!O525</f>
        <v>123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 t="e">
        <f>主动技能升级!K526</f>
        <v>#N/A</v>
      </c>
      <c r="C523" s="1">
        <f>主动技能升级!L526</f>
        <v>0</v>
      </c>
      <c r="D523" s="1">
        <f>主动技能升级!M526</f>
        <v>60</v>
      </c>
      <c r="E523" s="1" t="str">
        <f>主动技能升级!N526</f>
        <v>[]</v>
      </c>
      <c r="F523" s="1">
        <f>主动技能升级!O526</f>
        <v>124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 t="e">
        <f>主动技能升级!K527</f>
        <v>#N/A</v>
      </c>
      <c r="C524" s="1">
        <f>主动技能升级!L527</f>
        <v>0</v>
      </c>
      <c r="D524" s="1">
        <f>主动技能升级!M527</f>
        <v>3</v>
      </c>
      <c r="E524" s="1" t="str">
        <f>主动技能升级!N527</f>
        <v>[]</v>
      </c>
      <c r="F524" s="1">
        <f>主动技能升级!O527</f>
        <v>125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 t="e">
        <f>主动技能升级!K528</f>
        <v>#N/A</v>
      </c>
      <c r="C525" s="1">
        <f>主动技能升级!L528</f>
        <v>0</v>
      </c>
      <c r="D525" s="1">
        <f>主动技能升级!M528</f>
        <v>6</v>
      </c>
      <c r="E525" s="1" t="str">
        <f>主动技能升级!N528</f>
        <v>[]</v>
      </c>
      <c r="F525" s="1">
        <f>主动技能升级!O528</f>
        <v>126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 t="e">
        <f>主动技能升级!K529</f>
        <v>#N/A</v>
      </c>
      <c r="C526" s="1">
        <f>主动技能升级!L529</f>
        <v>0</v>
      </c>
      <c r="D526" s="1">
        <f>主动技能升级!M529</f>
        <v>9</v>
      </c>
      <c r="E526" s="1" t="str">
        <f>主动技能升级!N529</f>
        <v>[]</v>
      </c>
      <c r="F526" s="1">
        <f>主动技能升级!O529</f>
        <v>127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 t="e">
        <f>主动技能升级!K530</f>
        <v>#N/A</v>
      </c>
      <c r="C527" s="1">
        <f>主动技能升级!L530</f>
        <v>0</v>
      </c>
      <c r="D527" s="1">
        <f>主动技能升级!M530</f>
        <v>12</v>
      </c>
      <c r="E527" s="1" t="str">
        <f>主动技能升级!N530</f>
        <v>[]</v>
      </c>
      <c r="F527" s="1">
        <f>主动技能升级!O530</f>
        <v>128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 t="e">
        <f>主动技能升级!K531</f>
        <v>#N/A</v>
      </c>
      <c r="C528" s="1">
        <f>主动技能升级!L531</f>
        <v>0</v>
      </c>
      <c r="D528" s="1">
        <f>主动技能升级!M531</f>
        <v>15</v>
      </c>
      <c r="E528" s="1" t="str">
        <f>主动技能升级!N531</f>
        <v>[]</v>
      </c>
      <c r="F528" s="1">
        <f>主动技能升级!O531</f>
        <v>129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 t="e">
        <f>主动技能升级!K532</f>
        <v>#N/A</v>
      </c>
      <c r="C529" s="1">
        <f>主动技能升级!L532</f>
        <v>0</v>
      </c>
      <c r="D529" s="1">
        <f>主动技能升级!M532</f>
        <v>18</v>
      </c>
      <c r="E529" s="1" t="str">
        <f>主动技能升级!N532</f>
        <v>[]</v>
      </c>
      <c r="F529" s="1">
        <f>主动技能升级!O532</f>
        <v>130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 t="e">
        <f>主动技能升级!K533</f>
        <v>#N/A</v>
      </c>
      <c r="C530" s="1">
        <f>主动技能升级!L533</f>
        <v>0</v>
      </c>
      <c r="D530" s="1">
        <f>主动技能升级!M533</f>
        <v>21</v>
      </c>
      <c r="E530" s="1" t="str">
        <f>主动技能升级!N533</f>
        <v>[]</v>
      </c>
      <c r="F530" s="1">
        <f>主动技能升级!O533</f>
        <v>131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 t="e">
        <f>主动技能升级!K534</f>
        <v>#N/A</v>
      </c>
      <c r="C531" s="1">
        <f>主动技能升级!L534</f>
        <v>0</v>
      </c>
      <c r="D531" s="1">
        <f>主动技能升级!M534</f>
        <v>24</v>
      </c>
      <c r="E531" s="1" t="str">
        <f>主动技能升级!N534</f>
        <v>[]</v>
      </c>
      <c r="F531" s="1">
        <f>主动技能升级!O534</f>
        <v>132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 t="e">
        <f>主动技能升级!K535</f>
        <v>#N/A</v>
      </c>
      <c r="C532" s="1">
        <f>主动技能升级!L535</f>
        <v>0</v>
      </c>
      <c r="D532" s="1">
        <f>主动技能升级!M535</f>
        <v>27</v>
      </c>
      <c r="E532" s="1" t="str">
        <f>主动技能升级!N535</f>
        <v>[]</v>
      </c>
      <c r="F532" s="1">
        <f>主动技能升级!O535</f>
        <v>133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 t="e">
        <f>主动技能升级!K536</f>
        <v>#N/A</v>
      </c>
      <c r="C533" s="1">
        <f>主动技能升级!L536</f>
        <v>0</v>
      </c>
      <c r="D533" s="1">
        <f>主动技能升级!M536</f>
        <v>30</v>
      </c>
      <c r="E533" s="1" t="str">
        <f>主动技能升级!N536</f>
        <v>[]</v>
      </c>
      <c r="F533" s="1">
        <f>主动技能升级!O536</f>
        <v>134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 t="e">
        <f>主动技能升级!K537</f>
        <v>#N/A</v>
      </c>
      <c r="C534" s="1">
        <f>主动技能升级!L537</f>
        <v>0</v>
      </c>
      <c r="D534" s="1">
        <f>主动技能升级!M537</f>
        <v>33</v>
      </c>
      <c r="E534" s="1" t="str">
        <f>主动技能升级!N537</f>
        <v>[]</v>
      </c>
      <c r="F534" s="1">
        <f>主动技能升级!O537</f>
        <v>135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 t="e">
        <f>主动技能升级!K538</f>
        <v>#N/A</v>
      </c>
      <c r="C535" s="1">
        <f>主动技能升级!L538</f>
        <v>0</v>
      </c>
      <c r="D535" s="1">
        <f>主动技能升级!M538</f>
        <v>36</v>
      </c>
      <c r="E535" s="1" t="str">
        <f>主动技能升级!N538</f>
        <v>[]</v>
      </c>
      <c r="F535" s="1">
        <f>主动技能升级!O538</f>
        <v>136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 t="e">
        <f>主动技能升级!K539</f>
        <v>#N/A</v>
      </c>
      <c r="C536" s="1">
        <f>主动技能升级!L539</f>
        <v>0</v>
      </c>
      <c r="D536" s="1">
        <f>主动技能升级!M539</f>
        <v>39</v>
      </c>
      <c r="E536" s="1" t="str">
        <f>主动技能升级!N539</f>
        <v>[]</v>
      </c>
      <c r="F536" s="1">
        <f>主动技能升级!O539</f>
        <v>137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 t="e">
        <f>主动技能升级!K540</f>
        <v>#N/A</v>
      </c>
      <c r="C537" s="1">
        <f>主动技能升级!L540</f>
        <v>0</v>
      </c>
      <c r="D537" s="1">
        <f>主动技能升级!M540</f>
        <v>42</v>
      </c>
      <c r="E537" s="1" t="str">
        <f>主动技能升级!N540</f>
        <v>[]</v>
      </c>
      <c r="F537" s="1">
        <f>主动技能升级!O540</f>
        <v>138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 t="e">
        <f>主动技能升级!K541</f>
        <v>#N/A</v>
      </c>
      <c r="C538" s="1">
        <f>主动技能升级!L541</f>
        <v>0</v>
      </c>
      <c r="D538" s="1">
        <f>主动技能升级!M541</f>
        <v>45</v>
      </c>
      <c r="E538" s="1" t="str">
        <f>主动技能升级!N541</f>
        <v>[]</v>
      </c>
      <c r="F538" s="1">
        <f>主动技能升级!O541</f>
        <v>139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 t="e">
        <f>主动技能升级!K542</f>
        <v>#N/A</v>
      </c>
      <c r="C539" s="1">
        <f>主动技能升级!L542</f>
        <v>0</v>
      </c>
      <c r="D539" s="1">
        <f>主动技能升级!M542</f>
        <v>48</v>
      </c>
      <c r="E539" s="1" t="str">
        <f>主动技能升级!N542</f>
        <v>[]</v>
      </c>
      <c r="F539" s="1">
        <f>主动技能升级!O542</f>
        <v>140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 t="e">
        <f>主动技能升级!K543</f>
        <v>#N/A</v>
      </c>
      <c r="C540" s="1">
        <f>主动技能升级!L543</f>
        <v>0</v>
      </c>
      <c r="D540" s="1">
        <f>主动技能升级!M543</f>
        <v>51</v>
      </c>
      <c r="E540" s="1" t="str">
        <f>主动技能升级!N543</f>
        <v>[]</v>
      </c>
      <c r="F540" s="1">
        <f>主动技能升级!O543</f>
        <v>141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 t="e">
        <f>主动技能升级!K544</f>
        <v>#N/A</v>
      </c>
      <c r="C541" s="1">
        <f>主动技能升级!L544</f>
        <v>0</v>
      </c>
      <c r="D541" s="1">
        <f>主动技能升级!M544</f>
        <v>54</v>
      </c>
      <c r="E541" s="1" t="str">
        <f>主动技能升级!N544</f>
        <v>[]</v>
      </c>
      <c r="F541" s="1">
        <f>主动技能升级!O544</f>
        <v>142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 t="e">
        <f>主动技能升级!K545</f>
        <v>#N/A</v>
      </c>
      <c r="C542" s="1">
        <f>主动技能升级!L545</f>
        <v>0</v>
      </c>
      <c r="D542" s="1">
        <f>主动技能升级!M545</f>
        <v>57</v>
      </c>
      <c r="E542" s="1" t="str">
        <f>主动技能升级!N545</f>
        <v>[]</v>
      </c>
      <c r="F542" s="1">
        <f>主动技能升级!O545</f>
        <v>143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 t="e">
        <f>主动技能升级!K546</f>
        <v>#N/A</v>
      </c>
      <c r="C543" s="1">
        <f>主动技能升级!L546</f>
        <v>0</v>
      </c>
      <c r="D543" s="1">
        <f>主动技能升级!M546</f>
        <v>60</v>
      </c>
      <c r="E543" s="1" t="str">
        <f>主动技能升级!N546</f>
        <v>[]</v>
      </c>
      <c r="F543" s="1">
        <f>主动技能升级!O546</f>
        <v>144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 t="e">
        <f>主动技能升级!K547</f>
        <v>#N/A</v>
      </c>
      <c r="C544" s="1">
        <f>主动技能升级!L547</f>
        <v>0</v>
      </c>
      <c r="D544" s="1">
        <f>主动技能升级!M547</f>
        <v>3</v>
      </c>
      <c r="E544" s="1" t="str">
        <f>主动技能升级!N547</f>
        <v>[]</v>
      </c>
      <c r="F544" s="1">
        <f>主动技能升级!O547</f>
        <v>145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 t="e">
        <f>主动技能升级!K548</f>
        <v>#N/A</v>
      </c>
      <c r="C545" s="1">
        <f>主动技能升级!L548</f>
        <v>0</v>
      </c>
      <c r="D545" s="1">
        <f>主动技能升级!M548</f>
        <v>6</v>
      </c>
      <c r="E545" s="1" t="str">
        <f>主动技能升级!N548</f>
        <v>[]</v>
      </c>
      <c r="F545" s="1">
        <f>主动技能升级!O548</f>
        <v>146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 t="e">
        <f>主动技能升级!K549</f>
        <v>#N/A</v>
      </c>
      <c r="C546" s="1">
        <f>主动技能升级!L549</f>
        <v>0</v>
      </c>
      <c r="D546" s="1">
        <f>主动技能升级!M549</f>
        <v>9</v>
      </c>
      <c r="E546" s="1" t="str">
        <f>主动技能升级!N549</f>
        <v>[]</v>
      </c>
      <c r="F546" s="1">
        <f>主动技能升级!O549</f>
        <v>147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 t="e">
        <f>主动技能升级!K550</f>
        <v>#N/A</v>
      </c>
      <c r="C547" s="1">
        <f>主动技能升级!L550</f>
        <v>0</v>
      </c>
      <c r="D547" s="1">
        <f>主动技能升级!M550</f>
        <v>12</v>
      </c>
      <c r="E547" s="1" t="str">
        <f>主动技能升级!N550</f>
        <v>[]</v>
      </c>
      <c r="F547" s="1">
        <f>主动技能升级!O550</f>
        <v>148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 t="e">
        <f>主动技能升级!K551</f>
        <v>#N/A</v>
      </c>
      <c r="C548" s="1">
        <f>主动技能升级!L551</f>
        <v>0</v>
      </c>
      <c r="D548" s="1">
        <f>主动技能升级!M551</f>
        <v>15</v>
      </c>
      <c r="E548" s="1" t="str">
        <f>主动技能升级!N551</f>
        <v>[]</v>
      </c>
      <c r="F548" s="1">
        <f>主动技能升级!O551</f>
        <v>149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 t="e">
        <f>主动技能升级!K552</f>
        <v>#N/A</v>
      </c>
      <c r="C549" s="1">
        <f>主动技能升级!L552</f>
        <v>0</v>
      </c>
      <c r="D549" s="1">
        <f>主动技能升级!M552</f>
        <v>18</v>
      </c>
      <c r="E549" s="1" t="str">
        <f>主动技能升级!N552</f>
        <v>[]</v>
      </c>
      <c r="F549" s="1">
        <f>主动技能升级!O552</f>
        <v>150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 t="e">
        <f>主动技能升级!K553</f>
        <v>#N/A</v>
      </c>
      <c r="C550" s="1">
        <f>主动技能升级!L553</f>
        <v>0</v>
      </c>
      <c r="D550" s="1">
        <f>主动技能升级!M553</f>
        <v>21</v>
      </c>
      <c r="E550" s="1" t="str">
        <f>主动技能升级!N553</f>
        <v>[]</v>
      </c>
      <c r="F550" s="1">
        <f>主动技能升级!O553</f>
        <v>151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 t="e">
        <f>主动技能升级!K554</f>
        <v>#N/A</v>
      </c>
      <c r="C551" s="1">
        <f>主动技能升级!L554</f>
        <v>0</v>
      </c>
      <c r="D551" s="1">
        <f>主动技能升级!M554</f>
        <v>24</v>
      </c>
      <c r="E551" s="1" t="str">
        <f>主动技能升级!N554</f>
        <v>[]</v>
      </c>
      <c r="F551" s="1">
        <f>主动技能升级!O554</f>
        <v>152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 t="e">
        <f>主动技能升级!K555</f>
        <v>#N/A</v>
      </c>
      <c r="C552" s="1">
        <f>主动技能升级!L555</f>
        <v>0</v>
      </c>
      <c r="D552" s="1">
        <f>主动技能升级!M555</f>
        <v>27</v>
      </c>
      <c r="E552" s="1" t="str">
        <f>主动技能升级!N555</f>
        <v>[]</v>
      </c>
      <c r="F552" s="1">
        <f>主动技能升级!O555</f>
        <v>153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 t="e">
        <f>主动技能升级!K556</f>
        <v>#N/A</v>
      </c>
      <c r="C553" s="1">
        <f>主动技能升级!L556</f>
        <v>0</v>
      </c>
      <c r="D553" s="1">
        <f>主动技能升级!M556</f>
        <v>30</v>
      </c>
      <c r="E553" s="1" t="str">
        <f>主动技能升级!N556</f>
        <v>[]</v>
      </c>
      <c r="F553" s="1">
        <f>主动技能升级!O556</f>
        <v>154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 t="e">
        <f>主动技能升级!K557</f>
        <v>#N/A</v>
      </c>
      <c r="C554" s="1">
        <f>主动技能升级!L557</f>
        <v>0</v>
      </c>
      <c r="D554" s="1">
        <f>主动技能升级!M557</f>
        <v>33</v>
      </c>
      <c r="E554" s="1" t="str">
        <f>主动技能升级!N557</f>
        <v>[]</v>
      </c>
      <c r="F554" s="1">
        <f>主动技能升级!O557</f>
        <v>155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 t="e">
        <f>主动技能升级!K558</f>
        <v>#N/A</v>
      </c>
      <c r="C555" s="1">
        <f>主动技能升级!L558</f>
        <v>0</v>
      </c>
      <c r="D555" s="1">
        <f>主动技能升级!M558</f>
        <v>36</v>
      </c>
      <c r="E555" s="1" t="str">
        <f>主动技能升级!N558</f>
        <v>[]</v>
      </c>
      <c r="F555" s="1">
        <f>主动技能升级!O558</f>
        <v>156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 t="e">
        <f>主动技能升级!K559</f>
        <v>#N/A</v>
      </c>
      <c r="C556" s="1">
        <f>主动技能升级!L559</f>
        <v>0</v>
      </c>
      <c r="D556" s="1">
        <f>主动技能升级!M559</f>
        <v>39</v>
      </c>
      <c r="E556" s="1" t="str">
        <f>主动技能升级!N559</f>
        <v>[]</v>
      </c>
      <c r="F556" s="1">
        <f>主动技能升级!O559</f>
        <v>157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 t="e">
        <f>主动技能升级!K560</f>
        <v>#N/A</v>
      </c>
      <c r="C557" s="1">
        <f>主动技能升级!L560</f>
        <v>0</v>
      </c>
      <c r="D557" s="1">
        <f>主动技能升级!M560</f>
        <v>42</v>
      </c>
      <c r="E557" s="1" t="str">
        <f>主动技能升级!N560</f>
        <v>[]</v>
      </c>
      <c r="F557" s="1">
        <f>主动技能升级!O560</f>
        <v>158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 t="e">
        <f>主动技能升级!K561</f>
        <v>#N/A</v>
      </c>
      <c r="C558" s="1">
        <f>主动技能升级!L561</f>
        <v>0</v>
      </c>
      <c r="D558" s="1">
        <f>主动技能升级!M561</f>
        <v>45</v>
      </c>
      <c r="E558" s="1" t="str">
        <f>主动技能升级!N561</f>
        <v>[]</v>
      </c>
      <c r="F558" s="1">
        <f>主动技能升级!O561</f>
        <v>159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 t="e">
        <f>主动技能升级!K562</f>
        <v>#N/A</v>
      </c>
      <c r="C559" s="1">
        <f>主动技能升级!L562</f>
        <v>0</v>
      </c>
      <c r="D559" s="1">
        <f>主动技能升级!M562</f>
        <v>48</v>
      </c>
      <c r="E559" s="1" t="str">
        <f>主动技能升级!N562</f>
        <v>[]</v>
      </c>
      <c r="F559" s="1">
        <f>主动技能升级!O562</f>
        <v>160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 t="e">
        <f>主动技能升级!K563</f>
        <v>#N/A</v>
      </c>
      <c r="C560" s="1">
        <f>主动技能升级!L563</f>
        <v>0</v>
      </c>
      <c r="D560" s="1">
        <f>主动技能升级!M563</f>
        <v>51</v>
      </c>
      <c r="E560" s="1" t="str">
        <f>主动技能升级!N563</f>
        <v>[]</v>
      </c>
      <c r="F560" s="1">
        <f>主动技能升级!O563</f>
        <v>161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 t="e">
        <f>主动技能升级!K564</f>
        <v>#N/A</v>
      </c>
      <c r="C561" s="1">
        <f>主动技能升级!L564</f>
        <v>0</v>
      </c>
      <c r="D561" s="1">
        <f>主动技能升级!M564</f>
        <v>54</v>
      </c>
      <c r="E561" s="1" t="str">
        <f>主动技能升级!N564</f>
        <v>[]</v>
      </c>
      <c r="F561" s="1">
        <f>主动技能升级!O564</f>
        <v>162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 t="e">
        <f>主动技能升级!K565</f>
        <v>#N/A</v>
      </c>
      <c r="C562" s="1">
        <f>主动技能升级!L565</f>
        <v>0</v>
      </c>
      <c r="D562" s="1">
        <f>主动技能升级!M565</f>
        <v>57</v>
      </c>
      <c r="E562" s="1" t="str">
        <f>主动技能升级!N565</f>
        <v>[]</v>
      </c>
      <c r="F562" s="1">
        <f>主动技能升级!O565</f>
        <v>163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 t="e">
        <f>主动技能升级!K566</f>
        <v>#N/A</v>
      </c>
      <c r="C563" s="1">
        <f>主动技能升级!L566</f>
        <v>0</v>
      </c>
      <c r="D563" s="1">
        <f>主动技能升级!M566</f>
        <v>60</v>
      </c>
      <c r="E563" s="1" t="str">
        <f>主动技能升级!N566</f>
        <v>[]</v>
      </c>
      <c r="F563" s="1">
        <f>主动技能升级!O566</f>
        <v>164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 t="e">
        <f>主动技能升级!K567</f>
        <v>#N/A</v>
      </c>
      <c r="C564" s="1">
        <f>主动技能升级!L567</f>
        <v>0</v>
      </c>
      <c r="D564" s="1">
        <f>主动技能升级!M567</f>
        <v>3</v>
      </c>
      <c r="E564" s="1" t="str">
        <f>主动技能升级!N567</f>
        <v>[]</v>
      </c>
      <c r="F564" s="1">
        <f>主动技能升级!O567</f>
        <v>165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 t="e">
        <f>主动技能升级!K568</f>
        <v>#N/A</v>
      </c>
      <c r="C565" s="1">
        <f>主动技能升级!L568</f>
        <v>0</v>
      </c>
      <c r="D565" s="1">
        <f>主动技能升级!M568</f>
        <v>6</v>
      </c>
      <c r="E565" s="1" t="str">
        <f>主动技能升级!N568</f>
        <v>[]</v>
      </c>
      <c r="F565" s="1">
        <f>主动技能升级!O568</f>
        <v>166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 t="e">
        <f>主动技能升级!K569</f>
        <v>#N/A</v>
      </c>
      <c r="C566" s="1">
        <f>主动技能升级!L569</f>
        <v>0</v>
      </c>
      <c r="D566" s="1">
        <f>主动技能升级!M569</f>
        <v>9</v>
      </c>
      <c r="E566" s="1" t="str">
        <f>主动技能升级!N569</f>
        <v>[]</v>
      </c>
      <c r="F566" s="1">
        <f>主动技能升级!O569</f>
        <v>167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 t="e">
        <f>主动技能升级!K570</f>
        <v>#N/A</v>
      </c>
      <c r="C567" s="1">
        <f>主动技能升级!L570</f>
        <v>0</v>
      </c>
      <c r="D567" s="1">
        <f>主动技能升级!M570</f>
        <v>12</v>
      </c>
      <c r="E567" s="1" t="str">
        <f>主动技能升级!N570</f>
        <v>[]</v>
      </c>
      <c r="F567" s="1">
        <f>主动技能升级!O570</f>
        <v>168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 t="e">
        <f>主动技能升级!K571</f>
        <v>#N/A</v>
      </c>
      <c r="C568" s="1">
        <f>主动技能升级!L571</f>
        <v>0</v>
      </c>
      <c r="D568" s="1">
        <f>主动技能升级!M571</f>
        <v>15</v>
      </c>
      <c r="E568" s="1" t="str">
        <f>主动技能升级!N571</f>
        <v>[]</v>
      </c>
      <c r="F568" s="1">
        <f>主动技能升级!O571</f>
        <v>169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 t="e">
        <f>主动技能升级!K572</f>
        <v>#N/A</v>
      </c>
      <c r="C569" s="1">
        <f>主动技能升级!L572</f>
        <v>0</v>
      </c>
      <c r="D569" s="1">
        <f>主动技能升级!M572</f>
        <v>18</v>
      </c>
      <c r="E569" s="1" t="str">
        <f>主动技能升级!N572</f>
        <v>[]</v>
      </c>
      <c r="F569" s="1">
        <f>主动技能升级!O572</f>
        <v>170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 t="e">
        <f>主动技能升级!K573</f>
        <v>#N/A</v>
      </c>
      <c r="C570" s="1">
        <f>主动技能升级!L573</f>
        <v>0</v>
      </c>
      <c r="D570" s="1">
        <f>主动技能升级!M573</f>
        <v>21</v>
      </c>
      <c r="E570" s="1" t="str">
        <f>主动技能升级!N573</f>
        <v>[]</v>
      </c>
      <c r="F570" s="1">
        <f>主动技能升级!O573</f>
        <v>171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 t="e">
        <f>主动技能升级!K574</f>
        <v>#N/A</v>
      </c>
      <c r="C571" s="1">
        <f>主动技能升级!L574</f>
        <v>0</v>
      </c>
      <c r="D571" s="1">
        <f>主动技能升级!M574</f>
        <v>24</v>
      </c>
      <c r="E571" s="1" t="str">
        <f>主动技能升级!N574</f>
        <v>[]</v>
      </c>
      <c r="F571" s="1">
        <f>主动技能升级!O574</f>
        <v>172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 t="e">
        <f>主动技能升级!K575</f>
        <v>#N/A</v>
      </c>
      <c r="C572" s="1">
        <f>主动技能升级!L575</f>
        <v>0</v>
      </c>
      <c r="D572" s="1">
        <f>主动技能升级!M575</f>
        <v>27</v>
      </c>
      <c r="E572" s="1" t="str">
        <f>主动技能升级!N575</f>
        <v>[]</v>
      </c>
      <c r="F572" s="1">
        <f>主动技能升级!O575</f>
        <v>173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 t="e">
        <f>主动技能升级!K576</f>
        <v>#N/A</v>
      </c>
      <c r="C573" s="1">
        <f>主动技能升级!L576</f>
        <v>0</v>
      </c>
      <c r="D573" s="1">
        <f>主动技能升级!M576</f>
        <v>30</v>
      </c>
      <c r="E573" s="1" t="str">
        <f>主动技能升级!N576</f>
        <v>[]</v>
      </c>
      <c r="F573" s="1">
        <f>主动技能升级!O576</f>
        <v>174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 t="e">
        <f>主动技能升级!K577</f>
        <v>#N/A</v>
      </c>
      <c r="C574" s="1">
        <f>主动技能升级!L577</f>
        <v>0</v>
      </c>
      <c r="D574" s="1">
        <f>主动技能升级!M577</f>
        <v>33</v>
      </c>
      <c r="E574" s="1" t="str">
        <f>主动技能升级!N577</f>
        <v>[]</v>
      </c>
      <c r="F574" s="1">
        <f>主动技能升级!O577</f>
        <v>175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 t="e">
        <f>主动技能升级!K578</f>
        <v>#N/A</v>
      </c>
      <c r="C575" s="1">
        <f>主动技能升级!L578</f>
        <v>0</v>
      </c>
      <c r="D575" s="1">
        <f>主动技能升级!M578</f>
        <v>36</v>
      </c>
      <c r="E575" s="1" t="str">
        <f>主动技能升级!N578</f>
        <v>[]</v>
      </c>
      <c r="F575" s="1">
        <f>主动技能升级!O578</f>
        <v>176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 t="e">
        <f>主动技能升级!K579</f>
        <v>#N/A</v>
      </c>
      <c r="C576" s="1">
        <f>主动技能升级!L579</f>
        <v>0</v>
      </c>
      <c r="D576" s="1">
        <f>主动技能升级!M579</f>
        <v>39</v>
      </c>
      <c r="E576" s="1" t="str">
        <f>主动技能升级!N579</f>
        <v>[]</v>
      </c>
      <c r="F576" s="1">
        <f>主动技能升级!O579</f>
        <v>177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 t="e">
        <f>主动技能升级!K580</f>
        <v>#N/A</v>
      </c>
      <c r="C577" s="1">
        <f>主动技能升级!L580</f>
        <v>0</v>
      </c>
      <c r="D577" s="1">
        <f>主动技能升级!M580</f>
        <v>42</v>
      </c>
      <c r="E577" s="1" t="str">
        <f>主动技能升级!N580</f>
        <v>[]</v>
      </c>
      <c r="F577" s="1">
        <f>主动技能升级!O580</f>
        <v>178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 t="e">
        <f>主动技能升级!K581</f>
        <v>#N/A</v>
      </c>
      <c r="C578" s="1">
        <f>主动技能升级!L581</f>
        <v>0</v>
      </c>
      <c r="D578" s="1">
        <f>主动技能升级!M581</f>
        <v>45</v>
      </c>
      <c r="E578" s="1" t="str">
        <f>主动技能升级!N581</f>
        <v>[]</v>
      </c>
      <c r="F578" s="1">
        <f>主动技能升级!O581</f>
        <v>179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 t="e">
        <f>主动技能升级!K582</f>
        <v>#N/A</v>
      </c>
      <c r="C579" s="1">
        <f>主动技能升级!L582</f>
        <v>0</v>
      </c>
      <c r="D579" s="1">
        <f>主动技能升级!M582</f>
        <v>48</v>
      </c>
      <c r="E579" s="1" t="str">
        <f>主动技能升级!N582</f>
        <v>[]</v>
      </c>
      <c r="F579" s="1">
        <f>主动技能升级!O582</f>
        <v>180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 t="e">
        <f>主动技能升级!K583</f>
        <v>#N/A</v>
      </c>
      <c r="C580" s="1">
        <f>主动技能升级!L583</f>
        <v>0</v>
      </c>
      <c r="D580" s="1">
        <f>主动技能升级!M583</f>
        <v>51</v>
      </c>
      <c r="E580" s="1" t="str">
        <f>主动技能升级!N583</f>
        <v>[]</v>
      </c>
      <c r="F580" s="1">
        <f>主动技能升级!O583</f>
        <v>181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 t="e">
        <f>主动技能升级!K584</f>
        <v>#N/A</v>
      </c>
      <c r="C581" s="1">
        <f>主动技能升级!L584</f>
        <v>0</v>
      </c>
      <c r="D581" s="1">
        <f>主动技能升级!M584</f>
        <v>54</v>
      </c>
      <c r="E581" s="1" t="str">
        <f>主动技能升级!N584</f>
        <v>[]</v>
      </c>
      <c r="F581" s="1">
        <f>主动技能升级!O584</f>
        <v>182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 t="e">
        <f>主动技能升级!K585</f>
        <v>#N/A</v>
      </c>
      <c r="C582" s="1">
        <f>主动技能升级!L585</f>
        <v>0</v>
      </c>
      <c r="D582" s="1">
        <f>主动技能升级!M585</f>
        <v>57</v>
      </c>
      <c r="E582" s="1" t="str">
        <f>主动技能升级!N585</f>
        <v>[]</v>
      </c>
      <c r="F582" s="1">
        <f>主动技能升级!O585</f>
        <v>183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 t="e">
        <f>主动技能升级!K586</f>
        <v>#N/A</v>
      </c>
      <c r="C583" s="1">
        <f>主动技能升级!L586</f>
        <v>0</v>
      </c>
      <c r="D583" s="1">
        <f>主动技能升级!M586</f>
        <v>60</v>
      </c>
      <c r="E583" s="1" t="str">
        <f>主动技能升级!N586</f>
        <v>[]</v>
      </c>
      <c r="F583" s="1">
        <f>主动技能升级!O586</f>
        <v>184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 t="e">
        <f>主动技能升级!K587</f>
        <v>#N/A</v>
      </c>
      <c r="C584" s="1">
        <f>主动技能升级!L587</f>
        <v>0</v>
      </c>
      <c r="D584" s="1">
        <f>主动技能升级!M587</f>
        <v>3</v>
      </c>
      <c r="E584" s="1" t="str">
        <f>主动技能升级!N587</f>
        <v>[]</v>
      </c>
      <c r="F584" s="1">
        <f>主动技能升级!O587</f>
        <v>185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 t="e">
        <f>主动技能升级!K588</f>
        <v>#N/A</v>
      </c>
      <c r="C585" s="1">
        <f>主动技能升级!L588</f>
        <v>0</v>
      </c>
      <c r="D585" s="1">
        <f>主动技能升级!M588</f>
        <v>6</v>
      </c>
      <c r="E585" s="1" t="str">
        <f>主动技能升级!N588</f>
        <v>[]</v>
      </c>
      <c r="F585" s="1">
        <f>主动技能升级!O588</f>
        <v>186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 t="e">
        <f>主动技能升级!K589</f>
        <v>#N/A</v>
      </c>
      <c r="C586" s="1">
        <f>主动技能升级!L589</f>
        <v>0</v>
      </c>
      <c r="D586" s="1">
        <f>主动技能升级!M589</f>
        <v>9</v>
      </c>
      <c r="E586" s="1" t="str">
        <f>主动技能升级!N589</f>
        <v>[]</v>
      </c>
      <c r="F586" s="1">
        <f>主动技能升级!O589</f>
        <v>187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 t="e">
        <f>主动技能升级!K590</f>
        <v>#N/A</v>
      </c>
      <c r="C587" s="1">
        <f>主动技能升级!L590</f>
        <v>0</v>
      </c>
      <c r="D587" s="1">
        <f>主动技能升级!M590</f>
        <v>12</v>
      </c>
      <c r="E587" s="1" t="str">
        <f>主动技能升级!N590</f>
        <v>[]</v>
      </c>
      <c r="F587" s="1">
        <f>主动技能升级!O590</f>
        <v>188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 t="e">
        <f>主动技能升级!K591</f>
        <v>#N/A</v>
      </c>
      <c r="C588" s="1">
        <f>主动技能升级!L591</f>
        <v>0</v>
      </c>
      <c r="D588" s="1">
        <f>主动技能升级!M591</f>
        <v>15</v>
      </c>
      <c r="E588" s="1" t="str">
        <f>主动技能升级!N591</f>
        <v>[]</v>
      </c>
      <c r="F588" s="1">
        <f>主动技能升级!O591</f>
        <v>189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 t="e">
        <f>主动技能升级!K592</f>
        <v>#N/A</v>
      </c>
      <c r="C589" s="1">
        <f>主动技能升级!L592</f>
        <v>0</v>
      </c>
      <c r="D589" s="1">
        <f>主动技能升级!M592</f>
        <v>18</v>
      </c>
      <c r="E589" s="1" t="str">
        <f>主动技能升级!N592</f>
        <v>[]</v>
      </c>
      <c r="F589" s="1">
        <f>主动技能升级!O592</f>
        <v>190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 t="e">
        <f>主动技能升级!K593</f>
        <v>#N/A</v>
      </c>
      <c r="C590" s="1">
        <f>主动技能升级!L593</f>
        <v>0</v>
      </c>
      <c r="D590" s="1">
        <f>主动技能升级!M593</f>
        <v>21</v>
      </c>
      <c r="E590" s="1" t="str">
        <f>主动技能升级!N593</f>
        <v>[]</v>
      </c>
      <c r="F590" s="1">
        <f>主动技能升级!O593</f>
        <v>191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 t="e">
        <f>主动技能升级!K594</f>
        <v>#N/A</v>
      </c>
      <c r="C591" s="1">
        <f>主动技能升级!L594</f>
        <v>0</v>
      </c>
      <c r="D591" s="1">
        <f>主动技能升级!M594</f>
        <v>24</v>
      </c>
      <c r="E591" s="1" t="str">
        <f>主动技能升级!N594</f>
        <v>[]</v>
      </c>
      <c r="F591" s="1">
        <f>主动技能升级!O594</f>
        <v>192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 t="e">
        <f>主动技能升级!K595</f>
        <v>#N/A</v>
      </c>
      <c r="C592" s="1">
        <f>主动技能升级!L595</f>
        <v>0</v>
      </c>
      <c r="D592" s="1">
        <f>主动技能升级!M595</f>
        <v>27</v>
      </c>
      <c r="E592" s="1" t="str">
        <f>主动技能升级!N595</f>
        <v>[]</v>
      </c>
      <c r="F592" s="1">
        <f>主动技能升级!O595</f>
        <v>193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 t="e">
        <f>主动技能升级!K596</f>
        <v>#N/A</v>
      </c>
      <c r="C593" s="1">
        <f>主动技能升级!L596</f>
        <v>0</v>
      </c>
      <c r="D593" s="1">
        <f>主动技能升级!M596</f>
        <v>30</v>
      </c>
      <c r="E593" s="1" t="str">
        <f>主动技能升级!N596</f>
        <v>[]</v>
      </c>
      <c r="F593" s="1">
        <f>主动技能升级!O596</f>
        <v>194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 t="e">
        <f>主动技能升级!K597</f>
        <v>#N/A</v>
      </c>
      <c r="C594" s="1">
        <f>主动技能升级!L597</f>
        <v>0</v>
      </c>
      <c r="D594" s="1">
        <f>主动技能升级!M597</f>
        <v>33</v>
      </c>
      <c r="E594" s="1" t="str">
        <f>主动技能升级!N597</f>
        <v>[]</v>
      </c>
      <c r="F594" s="1">
        <f>主动技能升级!O597</f>
        <v>195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 t="e">
        <f>主动技能升级!K598</f>
        <v>#N/A</v>
      </c>
      <c r="C595" s="1">
        <f>主动技能升级!L598</f>
        <v>0</v>
      </c>
      <c r="D595" s="1">
        <f>主动技能升级!M598</f>
        <v>36</v>
      </c>
      <c r="E595" s="1" t="str">
        <f>主动技能升级!N598</f>
        <v>[]</v>
      </c>
      <c r="F595" s="1">
        <f>主动技能升级!O598</f>
        <v>196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 t="e">
        <f>主动技能升级!K599</f>
        <v>#N/A</v>
      </c>
      <c r="C596" s="1">
        <f>主动技能升级!L599</f>
        <v>0</v>
      </c>
      <c r="D596" s="1">
        <f>主动技能升级!M599</f>
        <v>39</v>
      </c>
      <c r="E596" s="1" t="str">
        <f>主动技能升级!N599</f>
        <v>[]</v>
      </c>
      <c r="F596" s="1">
        <f>主动技能升级!O599</f>
        <v>197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 t="e">
        <f>主动技能升级!K600</f>
        <v>#N/A</v>
      </c>
      <c r="C597" s="1">
        <f>主动技能升级!L600</f>
        <v>0</v>
      </c>
      <c r="D597" s="1">
        <f>主动技能升级!M600</f>
        <v>42</v>
      </c>
      <c r="E597" s="1" t="str">
        <f>主动技能升级!N600</f>
        <v>[]</v>
      </c>
      <c r="F597" s="1">
        <f>主动技能升级!O600</f>
        <v>198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 t="e">
        <f>主动技能升级!K601</f>
        <v>#N/A</v>
      </c>
      <c r="C598" s="1">
        <f>主动技能升级!L601</f>
        <v>0</v>
      </c>
      <c r="D598" s="1">
        <f>主动技能升级!M601</f>
        <v>45</v>
      </c>
      <c r="E598" s="1" t="str">
        <f>主动技能升级!N601</f>
        <v>[]</v>
      </c>
      <c r="F598" s="1">
        <f>主动技能升级!O601</f>
        <v>100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 t="e">
        <f>主动技能升级!K602</f>
        <v>#N/A</v>
      </c>
      <c r="C599" s="1">
        <f>主动技能升级!L602</f>
        <v>0</v>
      </c>
      <c r="D599" s="1">
        <f>主动技能升级!M602</f>
        <v>48</v>
      </c>
      <c r="E599" s="1" t="str">
        <f>主动技能升级!N602</f>
        <v>[]</v>
      </c>
      <c r="F599" s="1">
        <f>主动技能升级!O602</f>
        <v>101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 t="e">
        <f>主动技能升级!K603</f>
        <v>#N/A</v>
      </c>
      <c r="C600" s="1">
        <f>主动技能升级!L603</f>
        <v>0</v>
      </c>
      <c r="D600" s="1">
        <f>主动技能升级!M603</f>
        <v>51</v>
      </c>
      <c r="E600" s="1" t="str">
        <f>主动技能升级!N603</f>
        <v>[]</v>
      </c>
      <c r="F600" s="1">
        <f>主动技能升级!O603</f>
        <v>102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 t="e">
        <f>主动技能升级!K604</f>
        <v>#N/A</v>
      </c>
      <c r="C601" s="1">
        <f>主动技能升级!L604</f>
        <v>0</v>
      </c>
      <c r="D601" s="1">
        <f>主动技能升级!M604</f>
        <v>54</v>
      </c>
      <c r="E601" s="1" t="str">
        <f>主动技能升级!N604</f>
        <v>[]</v>
      </c>
      <c r="F601" s="1">
        <f>主动技能升级!O604</f>
        <v>103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 t="e">
        <f>主动技能升级!K605</f>
        <v>#N/A</v>
      </c>
      <c r="C602" s="1">
        <f>主动技能升级!L605</f>
        <v>0</v>
      </c>
      <c r="D602" s="1">
        <f>主动技能升级!M605</f>
        <v>57</v>
      </c>
      <c r="E602" s="1" t="str">
        <f>主动技能升级!N605</f>
        <v>[]</v>
      </c>
      <c r="F602" s="1">
        <f>主动技能升级!O605</f>
        <v>104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 t="e">
        <f>主动技能升级!K606</f>
        <v>#N/A</v>
      </c>
      <c r="C603" s="1">
        <f>主动技能升级!L606</f>
        <v>0</v>
      </c>
      <c r="D603" s="1">
        <f>主动技能升级!M606</f>
        <v>60</v>
      </c>
      <c r="E603" s="1" t="str">
        <f>主动技能升级!N606</f>
        <v>[]</v>
      </c>
      <c r="F603" s="1">
        <f>主动技能升级!O606</f>
        <v>105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 t="e">
        <f>主动技能升级!K607</f>
        <v>#N/A</v>
      </c>
      <c r="C604" s="1">
        <f>主动技能升级!L607</f>
        <v>0</v>
      </c>
      <c r="D604" s="1">
        <f>主动技能升级!M607</f>
        <v>3</v>
      </c>
      <c r="E604" s="1" t="str">
        <f>主动技能升级!N607</f>
        <v>[]</v>
      </c>
      <c r="F604" s="1">
        <f>主动技能升级!O607</f>
        <v>106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 t="e">
        <f>主动技能升级!K608</f>
        <v>#N/A</v>
      </c>
      <c r="C605" s="1">
        <f>主动技能升级!L608</f>
        <v>0</v>
      </c>
      <c r="D605" s="1">
        <f>主动技能升级!M608</f>
        <v>6</v>
      </c>
      <c r="E605" s="1" t="str">
        <f>主动技能升级!N608</f>
        <v>[]</v>
      </c>
      <c r="F605" s="1">
        <f>主动技能升级!O608</f>
        <v>107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 t="e">
        <f>主动技能升级!K609</f>
        <v>#N/A</v>
      </c>
      <c r="C606" s="1">
        <f>主动技能升级!L609</f>
        <v>0</v>
      </c>
      <c r="D606" s="1">
        <f>主动技能升级!M609</f>
        <v>9</v>
      </c>
      <c r="E606" s="1" t="str">
        <f>主动技能升级!N609</f>
        <v>[]</v>
      </c>
      <c r="F606" s="1">
        <f>主动技能升级!O609</f>
        <v>108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 t="e">
        <f>主动技能升级!K610</f>
        <v>#N/A</v>
      </c>
      <c r="C607" s="1">
        <f>主动技能升级!L610</f>
        <v>0</v>
      </c>
      <c r="D607" s="1">
        <f>主动技能升级!M610</f>
        <v>12</v>
      </c>
      <c r="E607" s="1" t="str">
        <f>主动技能升级!N610</f>
        <v>[]</v>
      </c>
      <c r="F607" s="1">
        <f>主动技能升级!O610</f>
        <v>109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 t="e">
        <f>主动技能升级!K611</f>
        <v>#N/A</v>
      </c>
      <c r="C608" s="1">
        <f>主动技能升级!L611</f>
        <v>0</v>
      </c>
      <c r="D608" s="1">
        <f>主动技能升级!M611</f>
        <v>15</v>
      </c>
      <c r="E608" s="1" t="str">
        <f>主动技能升级!N611</f>
        <v>[]</v>
      </c>
      <c r="F608" s="1">
        <f>主动技能升级!O611</f>
        <v>110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 t="e">
        <f>主动技能升级!K612</f>
        <v>#N/A</v>
      </c>
      <c r="C609" s="1">
        <f>主动技能升级!L612</f>
        <v>0</v>
      </c>
      <c r="D609" s="1">
        <f>主动技能升级!M612</f>
        <v>18</v>
      </c>
      <c r="E609" s="1" t="str">
        <f>主动技能升级!N612</f>
        <v>[]</v>
      </c>
      <c r="F609" s="1">
        <f>主动技能升级!O612</f>
        <v>111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 t="e">
        <f>主动技能升级!K613</f>
        <v>#N/A</v>
      </c>
      <c r="C610" s="1">
        <f>主动技能升级!L613</f>
        <v>0</v>
      </c>
      <c r="D610" s="1">
        <f>主动技能升级!M613</f>
        <v>21</v>
      </c>
      <c r="E610" s="1" t="str">
        <f>主动技能升级!N613</f>
        <v>[]</v>
      </c>
      <c r="F610" s="1">
        <f>主动技能升级!O613</f>
        <v>112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 t="e">
        <f>主动技能升级!K614</f>
        <v>#N/A</v>
      </c>
      <c r="C611" s="1">
        <f>主动技能升级!L614</f>
        <v>0</v>
      </c>
      <c r="D611" s="1">
        <f>主动技能升级!M614</f>
        <v>24</v>
      </c>
      <c r="E611" s="1" t="str">
        <f>主动技能升级!N614</f>
        <v>[]</v>
      </c>
      <c r="F611" s="1">
        <f>主动技能升级!O614</f>
        <v>113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 t="e">
        <f>主动技能升级!K615</f>
        <v>#N/A</v>
      </c>
      <c r="C612" s="1">
        <f>主动技能升级!L615</f>
        <v>0</v>
      </c>
      <c r="D612" s="1">
        <f>主动技能升级!M615</f>
        <v>27</v>
      </c>
      <c r="E612" s="1" t="str">
        <f>主动技能升级!N615</f>
        <v>[]</v>
      </c>
      <c r="F612" s="1">
        <f>主动技能升级!O615</f>
        <v>114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 t="e">
        <f>主动技能升级!K616</f>
        <v>#N/A</v>
      </c>
      <c r="C613" s="1">
        <f>主动技能升级!L616</f>
        <v>0</v>
      </c>
      <c r="D613" s="1">
        <f>主动技能升级!M616</f>
        <v>30</v>
      </c>
      <c r="E613" s="1" t="str">
        <f>主动技能升级!N616</f>
        <v>[]</v>
      </c>
      <c r="F613" s="1">
        <f>主动技能升级!O616</f>
        <v>115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 t="e">
        <f>主动技能升级!K617</f>
        <v>#N/A</v>
      </c>
      <c r="C614" s="1">
        <f>主动技能升级!L617</f>
        <v>0</v>
      </c>
      <c r="D614" s="1">
        <f>主动技能升级!M617</f>
        <v>33</v>
      </c>
      <c r="E614" s="1" t="str">
        <f>主动技能升级!N617</f>
        <v>[]</v>
      </c>
      <c r="F614" s="1">
        <f>主动技能升级!O617</f>
        <v>116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 t="e">
        <f>主动技能升级!K618</f>
        <v>#N/A</v>
      </c>
      <c r="C615" s="1">
        <f>主动技能升级!L618</f>
        <v>0</v>
      </c>
      <c r="D615" s="1">
        <f>主动技能升级!M618</f>
        <v>36</v>
      </c>
      <c r="E615" s="1" t="str">
        <f>主动技能升级!N618</f>
        <v>[]</v>
      </c>
      <c r="F615" s="1">
        <f>主动技能升级!O618</f>
        <v>117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 t="e">
        <f>主动技能升级!K619</f>
        <v>#N/A</v>
      </c>
      <c r="C616" s="1">
        <f>主动技能升级!L619</f>
        <v>0</v>
      </c>
      <c r="D616" s="1">
        <f>主动技能升级!M619</f>
        <v>39</v>
      </c>
      <c r="E616" s="1" t="str">
        <f>主动技能升级!N619</f>
        <v>[]</v>
      </c>
      <c r="F616" s="1">
        <f>主动技能升级!O619</f>
        <v>118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 t="e">
        <f>主动技能升级!K620</f>
        <v>#N/A</v>
      </c>
      <c r="C617" s="1">
        <f>主动技能升级!L620</f>
        <v>0</v>
      </c>
      <c r="D617" s="1">
        <f>主动技能升级!M620</f>
        <v>42</v>
      </c>
      <c r="E617" s="1" t="str">
        <f>主动技能升级!N620</f>
        <v>[]</v>
      </c>
      <c r="F617" s="1">
        <f>主动技能升级!O620</f>
        <v>119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 t="e">
        <f>主动技能升级!K621</f>
        <v>#N/A</v>
      </c>
      <c r="C618" s="1">
        <f>主动技能升级!L621</f>
        <v>0</v>
      </c>
      <c r="D618" s="1">
        <f>主动技能升级!M621</f>
        <v>45</v>
      </c>
      <c r="E618" s="1" t="str">
        <f>主动技能升级!N621</f>
        <v>[]</v>
      </c>
      <c r="F618" s="1">
        <f>主动技能升级!O621</f>
        <v>120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 t="e">
        <f>主动技能升级!K622</f>
        <v>#N/A</v>
      </c>
      <c r="C619" s="1">
        <f>主动技能升级!L622</f>
        <v>0</v>
      </c>
      <c r="D619" s="1">
        <f>主动技能升级!M622</f>
        <v>48</v>
      </c>
      <c r="E619" s="1" t="str">
        <f>主动技能升级!N622</f>
        <v>[]</v>
      </c>
      <c r="F619" s="1">
        <f>主动技能升级!O622</f>
        <v>121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 t="e">
        <f>主动技能升级!K623</f>
        <v>#N/A</v>
      </c>
      <c r="C620" s="1">
        <f>主动技能升级!L623</f>
        <v>0</v>
      </c>
      <c r="D620" s="1">
        <f>主动技能升级!M623</f>
        <v>51</v>
      </c>
      <c r="E620" s="1" t="str">
        <f>主动技能升级!N623</f>
        <v>[]</v>
      </c>
      <c r="F620" s="1">
        <f>主动技能升级!O623</f>
        <v>122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 t="e">
        <f>主动技能升级!K624</f>
        <v>#N/A</v>
      </c>
      <c r="C621" s="1">
        <f>主动技能升级!L624</f>
        <v>0</v>
      </c>
      <c r="D621" s="1">
        <f>主动技能升级!M624</f>
        <v>54</v>
      </c>
      <c r="E621" s="1" t="str">
        <f>主动技能升级!N624</f>
        <v>[]</v>
      </c>
      <c r="F621" s="1">
        <f>主动技能升级!O624</f>
        <v>123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 t="e">
        <f>主动技能升级!K625</f>
        <v>#N/A</v>
      </c>
      <c r="C622" s="1">
        <f>主动技能升级!L625</f>
        <v>0</v>
      </c>
      <c r="D622" s="1">
        <f>主动技能升级!M625</f>
        <v>57</v>
      </c>
      <c r="E622" s="1" t="str">
        <f>主动技能升级!N625</f>
        <v>[]</v>
      </c>
      <c r="F622" s="1">
        <f>主动技能升级!O625</f>
        <v>124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 t="e">
        <f>主动技能升级!K626</f>
        <v>#N/A</v>
      </c>
      <c r="C623" s="1">
        <f>主动技能升级!L626</f>
        <v>0</v>
      </c>
      <c r="D623" s="1">
        <f>主动技能升级!M626</f>
        <v>60</v>
      </c>
      <c r="E623" s="1" t="str">
        <f>主动技能升级!N626</f>
        <v>[]</v>
      </c>
      <c r="F623" s="1">
        <f>主动技能升级!O626</f>
        <v>125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 t="e">
        <f>主动技能升级!K627</f>
        <v>#N/A</v>
      </c>
      <c r="C624" s="1">
        <f>主动技能升级!L627</f>
        <v>0</v>
      </c>
      <c r="D624" s="1">
        <f>主动技能升级!M627</f>
        <v>3</v>
      </c>
      <c r="E624" s="1" t="str">
        <f>主动技能升级!N627</f>
        <v>[]</v>
      </c>
      <c r="F624" s="1">
        <f>主动技能升级!O627</f>
        <v>126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 t="e">
        <f>主动技能升级!K628</f>
        <v>#N/A</v>
      </c>
      <c r="C625" s="1">
        <f>主动技能升级!L628</f>
        <v>0</v>
      </c>
      <c r="D625" s="1">
        <f>主动技能升级!M628</f>
        <v>6</v>
      </c>
      <c r="E625" s="1" t="str">
        <f>主动技能升级!N628</f>
        <v>[]</v>
      </c>
      <c r="F625" s="1">
        <f>主动技能升级!O628</f>
        <v>127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 t="e">
        <f>主动技能升级!K629</f>
        <v>#N/A</v>
      </c>
      <c r="C626" s="1">
        <f>主动技能升级!L629</f>
        <v>0</v>
      </c>
      <c r="D626" s="1">
        <f>主动技能升级!M629</f>
        <v>9</v>
      </c>
      <c r="E626" s="1" t="str">
        <f>主动技能升级!N629</f>
        <v>[]</v>
      </c>
      <c r="F626" s="1">
        <f>主动技能升级!O629</f>
        <v>128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 t="e">
        <f>主动技能升级!K630</f>
        <v>#N/A</v>
      </c>
      <c r="C627" s="1">
        <f>主动技能升级!L630</f>
        <v>0</v>
      </c>
      <c r="D627" s="1">
        <f>主动技能升级!M630</f>
        <v>12</v>
      </c>
      <c r="E627" s="1" t="str">
        <f>主动技能升级!N630</f>
        <v>[]</v>
      </c>
      <c r="F627" s="1">
        <f>主动技能升级!O630</f>
        <v>129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 t="e">
        <f>主动技能升级!K631</f>
        <v>#N/A</v>
      </c>
      <c r="C628" s="1">
        <f>主动技能升级!L631</f>
        <v>0</v>
      </c>
      <c r="D628" s="1">
        <f>主动技能升级!M631</f>
        <v>15</v>
      </c>
      <c r="E628" s="1" t="str">
        <f>主动技能升级!N631</f>
        <v>[]</v>
      </c>
      <c r="F628" s="1">
        <f>主动技能升级!O631</f>
        <v>130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 t="e">
        <f>主动技能升级!K632</f>
        <v>#N/A</v>
      </c>
      <c r="C629" s="1">
        <f>主动技能升级!L632</f>
        <v>0</v>
      </c>
      <c r="D629" s="1">
        <f>主动技能升级!M632</f>
        <v>18</v>
      </c>
      <c r="E629" s="1" t="str">
        <f>主动技能升级!N632</f>
        <v>[]</v>
      </c>
      <c r="F629" s="1">
        <f>主动技能升级!O632</f>
        <v>131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 t="e">
        <f>主动技能升级!K633</f>
        <v>#N/A</v>
      </c>
      <c r="C630" s="1">
        <f>主动技能升级!L633</f>
        <v>0</v>
      </c>
      <c r="D630" s="1">
        <f>主动技能升级!M633</f>
        <v>21</v>
      </c>
      <c r="E630" s="1" t="str">
        <f>主动技能升级!N633</f>
        <v>[]</v>
      </c>
      <c r="F630" s="1">
        <f>主动技能升级!O633</f>
        <v>132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 t="e">
        <f>主动技能升级!K634</f>
        <v>#N/A</v>
      </c>
      <c r="C631" s="1">
        <f>主动技能升级!L634</f>
        <v>0</v>
      </c>
      <c r="D631" s="1">
        <f>主动技能升级!M634</f>
        <v>24</v>
      </c>
      <c r="E631" s="1" t="str">
        <f>主动技能升级!N634</f>
        <v>[]</v>
      </c>
      <c r="F631" s="1">
        <f>主动技能升级!O634</f>
        <v>133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 t="e">
        <f>主动技能升级!K635</f>
        <v>#N/A</v>
      </c>
      <c r="C632" s="1">
        <f>主动技能升级!L635</f>
        <v>0</v>
      </c>
      <c r="D632" s="1">
        <f>主动技能升级!M635</f>
        <v>27</v>
      </c>
      <c r="E632" s="1" t="str">
        <f>主动技能升级!N635</f>
        <v>[]</v>
      </c>
      <c r="F632" s="1">
        <f>主动技能升级!O635</f>
        <v>134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 t="e">
        <f>主动技能升级!K636</f>
        <v>#N/A</v>
      </c>
      <c r="C633" s="1">
        <f>主动技能升级!L636</f>
        <v>0</v>
      </c>
      <c r="D633" s="1">
        <f>主动技能升级!M636</f>
        <v>30</v>
      </c>
      <c r="E633" s="1" t="str">
        <f>主动技能升级!N636</f>
        <v>[]</v>
      </c>
      <c r="F633" s="1">
        <f>主动技能升级!O636</f>
        <v>135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 t="e">
        <f>主动技能升级!K637</f>
        <v>#N/A</v>
      </c>
      <c r="C634" s="1">
        <f>主动技能升级!L637</f>
        <v>0</v>
      </c>
      <c r="D634" s="1">
        <f>主动技能升级!M637</f>
        <v>33</v>
      </c>
      <c r="E634" s="1" t="str">
        <f>主动技能升级!N637</f>
        <v>[]</v>
      </c>
      <c r="F634" s="1">
        <f>主动技能升级!O637</f>
        <v>136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 t="e">
        <f>主动技能升级!K638</f>
        <v>#N/A</v>
      </c>
      <c r="C635" s="1">
        <f>主动技能升级!L638</f>
        <v>0</v>
      </c>
      <c r="D635" s="1">
        <f>主动技能升级!M638</f>
        <v>36</v>
      </c>
      <c r="E635" s="1" t="str">
        <f>主动技能升级!N638</f>
        <v>[]</v>
      </c>
      <c r="F635" s="1">
        <f>主动技能升级!O638</f>
        <v>137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 t="e">
        <f>主动技能升级!K639</f>
        <v>#N/A</v>
      </c>
      <c r="C636" s="1">
        <f>主动技能升级!L639</f>
        <v>0</v>
      </c>
      <c r="D636" s="1">
        <f>主动技能升级!M639</f>
        <v>39</v>
      </c>
      <c r="E636" s="1" t="str">
        <f>主动技能升级!N639</f>
        <v>[]</v>
      </c>
      <c r="F636" s="1">
        <f>主动技能升级!O639</f>
        <v>138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 t="e">
        <f>主动技能升级!K640</f>
        <v>#N/A</v>
      </c>
      <c r="C637" s="1">
        <f>主动技能升级!L640</f>
        <v>0</v>
      </c>
      <c r="D637" s="1">
        <f>主动技能升级!M640</f>
        <v>42</v>
      </c>
      <c r="E637" s="1" t="str">
        <f>主动技能升级!N640</f>
        <v>[]</v>
      </c>
      <c r="F637" s="1">
        <f>主动技能升级!O640</f>
        <v>139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 t="e">
        <f>主动技能升级!K641</f>
        <v>#N/A</v>
      </c>
      <c r="C638" s="1">
        <f>主动技能升级!L641</f>
        <v>0</v>
      </c>
      <c r="D638" s="1">
        <f>主动技能升级!M641</f>
        <v>45</v>
      </c>
      <c r="E638" s="1" t="str">
        <f>主动技能升级!N641</f>
        <v>[]</v>
      </c>
      <c r="F638" s="1">
        <f>主动技能升级!O641</f>
        <v>140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 t="e">
        <f>主动技能升级!K642</f>
        <v>#N/A</v>
      </c>
      <c r="C639" s="1">
        <f>主动技能升级!L642</f>
        <v>0</v>
      </c>
      <c r="D639" s="1">
        <f>主动技能升级!M642</f>
        <v>48</v>
      </c>
      <c r="E639" s="1" t="str">
        <f>主动技能升级!N642</f>
        <v>[]</v>
      </c>
      <c r="F639" s="1">
        <f>主动技能升级!O642</f>
        <v>141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 t="e">
        <f>主动技能升级!K643</f>
        <v>#N/A</v>
      </c>
      <c r="C640" s="1">
        <f>主动技能升级!L643</f>
        <v>0</v>
      </c>
      <c r="D640" s="1">
        <f>主动技能升级!M643</f>
        <v>51</v>
      </c>
      <c r="E640" s="1" t="str">
        <f>主动技能升级!N643</f>
        <v>[]</v>
      </c>
      <c r="F640" s="1">
        <f>主动技能升级!O643</f>
        <v>142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 t="e">
        <f>主动技能升级!K644</f>
        <v>#N/A</v>
      </c>
      <c r="C641" s="1">
        <f>主动技能升级!L644</f>
        <v>0</v>
      </c>
      <c r="D641" s="1">
        <f>主动技能升级!M644</f>
        <v>54</v>
      </c>
      <c r="E641" s="1" t="str">
        <f>主动技能升级!N644</f>
        <v>[]</v>
      </c>
      <c r="F641" s="1">
        <f>主动技能升级!O644</f>
        <v>143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 t="e">
        <f>主动技能升级!K645</f>
        <v>#N/A</v>
      </c>
      <c r="C642" s="1">
        <f>主动技能升级!L645</f>
        <v>0</v>
      </c>
      <c r="D642" s="1">
        <f>主动技能升级!M645</f>
        <v>57</v>
      </c>
      <c r="E642" s="1" t="str">
        <f>主动技能升级!N645</f>
        <v>[]</v>
      </c>
      <c r="F642" s="1">
        <f>主动技能升级!O645</f>
        <v>144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 t="e">
        <f>主动技能升级!K646</f>
        <v>#N/A</v>
      </c>
      <c r="C643" s="1">
        <f>主动技能升级!L646</f>
        <v>0</v>
      </c>
      <c r="D643" s="1">
        <f>主动技能升级!M646</f>
        <v>60</v>
      </c>
      <c r="E643" s="1" t="str">
        <f>主动技能升级!N646</f>
        <v>[]</v>
      </c>
      <c r="F643" s="1">
        <f>主动技能升级!O646</f>
        <v>145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 t="e">
        <f>主动技能升级!K647</f>
        <v>#N/A</v>
      </c>
      <c r="C644" s="1">
        <f>主动技能升级!L647</f>
        <v>0</v>
      </c>
      <c r="D644" s="1">
        <f>主动技能升级!M647</f>
        <v>3</v>
      </c>
      <c r="E644" s="1" t="str">
        <f>主动技能升级!N647</f>
        <v>[]</v>
      </c>
      <c r="F644" s="1">
        <f>主动技能升级!O647</f>
        <v>146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 t="e">
        <f>主动技能升级!K648</f>
        <v>#N/A</v>
      </c>
      <c r="C645" s="1">
        <f>主动技能升级!L648</f>
        <v>0</v>
      </c>
      <c r="D645" s="1">
        <f>主动技能升级!M648</f>
        <v>6</v>
      </c>
      <c r="E645" s="1" t="str">
        <f>主动技能升级!N648</f>
        <v>[]</v>
      </c>
      <c r="F645" s="1">
        <f>主动技能升级!O648</f>
        <v>147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 t="e">
        <f>主动技能升级!K649</f>
        <v>#N/A</v>
      </c>
      <c r="C646" s="1">
        <f>主动技能升级!L649</f>
        <v>0</v>
      </c>
      <c r="D646" s="1">
        <f>主动技能升级!M649</f>
        <v>9</v>
      </c>
      <c r="E646" s="1" t="str">
        <f>主动技能升级!N649</f>
        <v>[]</v>
      </c>
      <c r="F646" s="1">
        <f>主动技能升级!O649</f>
        <v>148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 t="e">
        <f>主动技能升级!K650</f>
        <v>#N/A</v>
      </c>
      <c r="C647" s="1">
        <f>主动技能升级!L650</f>
        <v>0</v>
      </c>
      <c r="D647" s="1">
        <f>主动技能升级!M650</f>
        <v>12</v>
      </c>
      <c r="E647" s="1" t="str">
        <f>主动技能升级!N650</f>
        <v>[]</v>
      </c>
      <c r="F647" s="1">
        <f>主动技能升级!O650</f>
        <v>149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 t="e">
        <f>主动技能升级!K651</f>
        <v>#N/A</v>
      </c>
      <c r="C648" s="1">
        <f>主动技能升级!L651</f>
        <v>0</v>
      </c>
      <c r="D648" s="1">
        <f>主动技能升级!M651</f>
        <v>15</v>
      </c>
      <c r="E648" s="1" t="str">
        <f>主动技能升级!N651</f>
        <v>[]</v>
      </c>
      <c r="F648" s="1">
        <f>主动技能升级!O651</f>
        <v>150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 t="e">
        <f>主动技能升级!K652</f>
        <v>#N/A</v>
      </c>
      <c r="C649" s="1">
        <f>主动技能升级!L652</f>
        <v>0</v>
      </c>
      <c r="D649" s="1">
        <f>主动技能升级!M652</f>
        <v>18</v>
      </c>
      <c r="E649" s="1" t="str">
        <f>主动技能升级!N652</f>
        <v>[]</v>
      </c>
      <c r="F649" s="1">
        <f>主动技能升级!O652</f>
        <v>151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 t="e">
        <f>主动技能升级!K653</f>
        <v>#N/A</v>
      </c>
      <c r="C650" s="1">
        <f>主动技能升级!L653</f>
        <v>0</v>
      </c>
      <c r="D650" s="1">
        <f>主动技能升级!M653</f>
        <v>21</v>
      </c>
      <c r="E650" s="1" t="str">
        <f>主动技能升级!N653</f>
        <v>[]</v>
      </c>
      <c r="F650" s="1">
        <f>主动技能升级!O653</f>
        <v>152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 t="e">
        <f>主动技能升级!K654</f>
        <v>#N/A</v>
      </c>
      <c r="C651" s="1">
        <f>主动技能升级!L654</f>
        <v>0</v>
      </c>
      <c r="D651" s="1">
        <f>主动技能升级!M654</f>
        <v>24</v>
      </c>
      <c r="E651" s="1" t="str">
        <f>主动技能升级!N654</f>
        <v>[]</v>
      </c>
      <c r="F651" s="1">
        <f>主动技能升级!O654</f>
        <v>153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 t="e">
        <f>主动技能升级!K655</f>
        <v>#N/A</v>
      </c>
      <c r="C652" s="1">
        <f>主动技能升级!L655</f>
        <v>0</v>
      </c>
      <c r="D652" s="1">
        <f>主动技能升级!M655</f>
        <v>27</v>
      </c>
      <c r="E652" s="1" t="str">
        <f>主动技能升级!N655</f>
        <v>[]</v>
      </c>
      <c r="F652" s="1">
        <f>主动技能升级!O655</f>
        <v>154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 t="e">
        <f>主动技能升级!K656</f>
        <v>#N/A</v>
      </c>
      <c r="C653" s="1">
        <f>主动技能升级!L656</f>
        <v>0</v>
      </c>
      <c r="D653" s="1">
        <f>主动技能升级!M656</f>
        <v>30</v>
      </c>
      <c r="E653" s="1" t="str">
        <f>主动技能升级!N656</f>
        <v>[]</v>
      </c>
      <c r="F653" s="1">
        <f>主动技能升级!O656</f>
        <v>155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 t="e">
        <f>主动技能升级!K657</f>
        <v>#N/A</v>
      </c>
      <c r="C654" s="1">
        <f>主动技能升级!L657</f>
        <v>0</v>
      </c>
      <c r="D654" s="1">
        <f>主动技能升级!M657</f>
        <v>33</v>
      </c>
      <c r="E654" s="1" t="str">
        <f>主动技能升级!N657</f>
        <v>[]</v>
      </c>
      <c r="F654" s="1">
        <f>主动技能升级!O657</f>
        <v>156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 t="e">
        <f>主动技能升级!K658</f>
        <v>#N/A</v>
      </c>
      <c r="C655" s="1">
        <f>主动技能升级!L658</f>
        <v>0</v>
      </c>
      <c r="D655" s="1">
        <f>主动技能升级!M658</f>
        <v>36</v>
      </c>
      <c r="E655" s="1" t="str">
        <f>主动技能升级!N658</f>
        <v>[]</v>
      </c>
      <c r="F655" s="1">
        <f>主动技能升级!O658</f>
        <v>157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 t="e">
        <f>主动技能升级!K659</f>
        <v>#N/A</v>
      </c>
      <c r="C656" s="1">
        <f>主动技能升级!L659</f>
        <v>0</v>
      </c>
      <c r="D656" s="1">
        <f>主动技能升级!M659</f>
        <v>39</v>
      </c>
      <c r="E656" s="1" t="str">
        <f>主动技能升级!N659</f>
        <v>[]</v>
      </c>
      <c r="F656" s="1">
        <f>主动技能升级!O659</f>
        <v>158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 t="e">
        <f>主动技能升级!K660</f>
        <v>#N/A</v>
      </c>
      <c r="C657" s="1">
        <f>主动技能升级!L660</f>
        <v>0</v>
      </c>
      <c r="D657" s="1">
        <f>主动技能升级!M660</f>
        <v>42</v>
      </c>
      <c r="E657" s="1" t="str">
        <f>主动技能升级!N660</f>
        <v>[]</v>
      </c>
      <c r="F657" s="1">
        <f>主动技能升级!O660</f>
        <v>159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 t="e">
        <f>主动技能升级!K661</f>
        <v>#N/A</v>
      </c>
      <c r="C658" s="1">
        <f>主动技能升级!L661</f>
        <v>0</v>
      </c>
      <c r="D658" s="1">
        <f>主动技能升级!M661</f>
        <v>45</v>
      </c>
      <c r="E658" s="1" t="str">
        <f>主动技能升级!N661</f>
        <v>[]</v>
      </c>
      <c r="F658" s="1">
        <f>主动技能升级!O661</f>
        <v>160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 t="e">
        <f>主动技能升级!K662</f>
        <v>#N/A</v>
      </c>
      <c r="C659" s="1">
        <f>主动技能升级!L662</f>
        <v>0</v>
      </c>
      <c r="D659" s="1">
        <f>主动技能升级!M662</f>
        <v>48</v>
      </c>
      <c r="E659" s="1" t="str">
        <f>主动技能升级!N662</f>
        <v>[]</v>
      </c>
      <c r="F659" s="1">
        <f>主动技能升级!O662</f>
        <v>161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 t="e">
        <f>主动技能升级!K663</f>
        <v>#N/A</v>
      </c>
      <c r="C660" s="1">
        <f>主动技能升级!L663</f>
        <v>0</v>
      </c>
      <c r="D660" s="1">
        <f>主动技能升级!M663</f>
        <v>51</v>
      </c>
      <c r="E660" s="1" t="str">
        <f>主动技能升级!N663</f>
        <v>[]</v>
      </c>
      <c r="F660" s="1">
        <f>主动技能升级!O663</f>
        <v>162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 t="e">
        <f>主动技能升级!K664</f>
        <v>#N/A</v>
      </c>
      <c r="C661" s="1">
        <f>主动技能升级!L664</f>
        <v>0</v>
      </c>
      <c r="D661" s="1">
        <f>主动技能升级!M664</f>
        <v>54</v>
      </c>
      <c r="E661" s="1" t="str">
        <f>主动技能升级!N664</f>
        <v>[]</v>
      </c>
      <c r="F661" s="1">
        <f>主动技能升级!O664</f>
        <v>163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 t="e">
        <f>主动技能升级!K665</f>
        <v>#N/A</v>
      </c>
      <c r="C662" s="1">
        <f>主动技能升级!L665</f>
        <v>0</v>
      </c>
      <c r="D662" s="1">
        <f>主动技能升级!M665</f>
        <v>57</v>
      </c>
      <c r="E662" s="1" t="str">
        <f>主动技能升级!N665</f>
        <v>[]</v>
      </c>
      <c r="F662" s="1">
        <f>主动技能升级!O665</f>
        <v>164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 t="e">
        <f>主动技能升级!K666</f>
        <v>#N/A</v>
      </c>
      <c r="C663" s="1">
        <f>主动技能升级!L666</f>
        <v>0</v>
      </c>
      <c r="D663" s="1">
        <f>主动技能升级!M666</f>
        <v>60</v>
      </c>
      <c r="E663" s="1" t="str">
        <f>主动技能升级!N666</f>
        <v>[]</v>
      </c>
      <c r="F663" s="1">
        <f>主动技能升级!O666</f>
        <v>165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 t="e">
        <f>主动技能升级!K667</f>
        <v>#N/A</v>
      </c>
      <c r="C664" s="1">
        <f>主动技能升级!L667</f>
        <v>0</v>
      </c>
      <c r="D664" s="1">
        <f>主动技能升级!M667</f>
        <v>3</v>
      </c>
      <c r="E664" s="1" t="str">
        <f>主动技能升级!N667</f>
        <v>[]</v>
      </c>
      <c r="F664" s="1">
        <f>主动技能升级!O667</f>
        <v>166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 t="e">
        <f>主动技能升级!K668</f>
        <v>#N/A</v>
      </c>
      <c r="C665" s="1">
        <f>主动技能升级!L668</f>
        <v>0</v>
      </c>
      <c r="D665" s="1">
        <f>主动技能升级!M668</f>
        <v>6</v>
      </c>
      <c r="E665" s="1" t="str">
        <f>主动技能升级!N668</f>
        <v>[]</v>
      </c>
      <c r="F665" s="1">
        <f>主动技能升级!O668</f>
        <v>167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 t="e">
        <f>主动技能升级!K669</f>
        <v>#N/A</v>
      </c>
      <c r="C666" s="1">
        <f>主动技能升级!L669</f>
        <v>0</v>
      </c>
      <c r="D666" s="1">
        <f>主动技能升级!M669</f>
        <v>9</v>
      </c>
      <c r="E666" s="1" t="str">
        <f>主动技能升级!N669</f>
        <v>[]</v>
      </c>
      <c r="F666" s="1">
        <f>主动技能升级!O669</f>
        <v>168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 t="e">
        <f>主动技能升级!K670</f>
        <v>#N/A</v>
      </c>
      <c r="C667" s="1">
        <f>主动技能升级!L670</f>
        <v>0</v>
      </c>
      <c r="D667" s="1">
        <f>主动技能升级!M670</f>
        <v>12</v>
      </c>
      <c r="E667" s="1" t="str">
        <f>主动技能升级!N670</f>
        <v>[]</v>
      </c>
      <c r="F667" s="1">
        <f>主动技能升级!O670</f>
        <v>169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 t="e">
        <f>主动技能升级!K671</f>
        <v>#N/A</v>
      </c>
      <c r="C668" s="1">
        <f>主动技能升级!L671</f>
        <v>0</v>
      </c>
      <c r="D668" s="1">
        <f>主动技能升级!M671</f>
        <v>15</v>
      </c>
      <c r="E668" s="1" t="str">
        <f>主动技能升级!N671</f>
        <v>[]</v>
      </c>
      <c r="F668" s="1">
        <f>主动技能升级!O671</f>
        <v>170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 t="e">
        <f>主动技能升级!K672</f>
        <v>#N/A</v>
      </c>
      <c r="C669" s="1">
        <f>主动技能升级!L672</f>
        <v>0</v>
      </c>
      <c r="D669" s="1">
        <f>主动技能升级!M672</f>
        <v>18</v>
      </c>
      <c r="E669" s="1" t="str">
        <f>主动技能升级!N672</f>
        <v>[]</v>
      </c>
      <c r="F669" s="1">
        <f>主动技能升级!O672</f>
        <v>171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 t="e">
        <f>主动技能升级!K673</f>
        <v>#N/A</v>
      </c>
      <c r="C670" s="1">
        <f>主动技能升级!L673</f>
        <v>0</v>
      </c>
      <c r="D670" s="1">
        <f>主动技能升级!M673</f>
        <v>21</v>
      </c>
      <c r="E670" s="1" t="str">
        <f>主动技能升级!N673</f>
        <v>[]</v>
      </c>
      <c r="F670" s="1">
        <f>主动技能升级!O673</f>
        <v>172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 t="e">
        <f>主动技能升级!K674</f>
        <v>#N/A</v>
      </c>
      <c r="C671" s="1">
        <f>主动技能升级!L674</f>
        <v>0</v>
      </c>
      <c r="D671" s="1">
        <f>主动技能升级!M674</f>
        <v>24</v>
      </c>
      <c r="E671" s="1" t="str">
        <f>主动技能升级!N674</f>
        <v>[]</v>
      </c>
      <c r="F671" s="1">
        <f>主动技能升级!O674</f>
        <v>173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 t="e">
        <f>主动技能升级!K675</f>
        <v>#N/A</v>
      </c>
      <c r="C672" s="1">
        <f>主动技能升级!L675</f>
        <v>0</v>
      </c>
      <c r="D672" s="1">
        <f>主动技能升级!M675</f>
        <v>27</v>
      </c>
      <c r="E672" s="1" t="str">
        <f>主动技能升级!N675</f>
        <v>[]</v>
      </c>
      <c r="F672" s="1">
        <f>主动技能升级!O675</f>
        <v>174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 t="e">
        <f>主动技能升级!K676</f>
        <v>#N/A</v>
      </c>
      <c r="C673" s="1">
        <f>主动技能升级!L676</f>
        <v>0</v>
      </c>
      <c r="D673" s="1">
        <f>主动技能升级!M676</f>
        <v>30</v>
      </c>
      <c r="E673" s="1" t="str">
        <f>主动技能升级!N676</f>
        <v>[]</v>
      </c>
      <c r="F673" s="1">
        <f>主动技能升级!O676</f>
        <v>175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 t="e">
        <f>主动技能升级!K677</f>
        <v>#N/A</v>
      </c>
      <c r="C674" s="1">
        <f>主动技能升级!L677</f>
        <v>0</v>
      </c>
      <c r="D674" s="1">
        <f>主动技能升级!M677</f>
        <v>33</v>
      </c>
      <c r="E674" s="1" t="str">
        <f>主动技能升级!N677</f>
        <v>[]</v>
      </c>
      <c r="F674" s="1">
        <f>主动技能升级!O677</f>
        <v>176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 t="e">
        <f>主动技能升级!K678</f>
        <v>#N/A</v>
      </c>
      <c r="C675" s="1">
        <f>主动技能升级!L678</f>
        <v>0</v>
      </c>
      <c r="D675" s="1">
        <f>主动技能升级!M678</f>
        <v>36</v>
      </c>
      <c r="E675" s="1" t="str">
        <f>主动技能升级!N678</f>
        <v>[]</v>
      </c>
      <c r="F675" s="1">
        <f>主动技能升级!O678</f>
        <v>177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 t="e">
        <f>主动技能升级!K679</f>
        <v>#N/A</v>
      </c>
      <c r="C676" s="1">
        <f>主动技能升级!L679</f>
        <v>0</v>
      </c>
      <c r="D676" s="1">
        <f>主动技能升级!M679</f>
        <v>39</v>
      </c>
      <c r="E676" s="1" t="str">
        <f>主动技能升级!N679</f>
        <v>[]</v>
      </c>
      <c r="F676" s="1">
        <f>主动技能升级!O679</f>
        <v>178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 t="e">
        <f>主动技能升级!K680</f>
        <v>#N/A</v>
      </c>
      <c r="C677" s="1">
        <f>主动技能升级!L680</f>
        <v>0</v>
      </c>
      <c r="D677" s="1">
        <f>主动技能升级!M680</f>
        <v>42</v>
      </c>
      <c r="E677" s="1" t="str">
        <f>主动技能升级!N680</f>
        <v>[]</v>
      </c>
      <c r="F677" s="1">
        <f>主动技能升级!O680</f>
        <v>179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 t="e">
        <f>主动技能升级!K681</f>
        <v>#N/A</v>
      </c>
      <c r="C678" s="1">
        <f>主动技能升级!L681</f>
        <v>0</v>
      </c>
      <c r="D678" s="1">
        <f>主动技能升级!M681</f>
        <v>45</v>
      </c>
      <c r="E678" s="1" t="str">
        <f>主动技能升级!N681</f>
        <v>[]</v>
      </c>
      <c r="F678" s="1">
        <f>主动技能升级!O681</f>
        <v>180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 t="e">
        <f>主动技能升级!K682</f>
        <v>#N/A</v>
      </c>
      <c r="C679" s="1">
        <f>主动技能升级!L682</f>
        <v>0</v>
      </c>
      <c r="D679" s="1">
        <f>主动技能升级!M682</f>
        <v>48</v>
      </c>
      <c r="E679" s="1" t="str">
        <f>主动技能升级!N682</f>
        <v>[]</v>
      </c>
      <c r="F679" s="1">
        <f>主动技能升级!O682</f>
        <v>181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 t="e">
        <f>主动技能升级!K683</f>
        <v>#N/A</v>
      </c>
      <c r="C680" s="1">
        <f>主动技能升级!L683</f>
        <v>0</v>
      </c>
      <c r="D680" s="1">
        <f>主动技能升级!M683</f>
        <v>51</v>
      </c>
      <c r="E680" s="1" t="str">
        <f>主动技能升级!N683</f>
        <v>[]</v>
      </c>
      <c r="F680" s="1">
        <f>主动技能升级!O683</f>
        <v>182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 t="e">
        <f>主动技能升级!K684</f>
        <v>#N/A</v>
      </c>
      <c r="C681" s="1">
        <f>主动技能升级!L684</f>
        <v>0</v>
      </c>
      <c r="D681" s="1">
        <f>主动技能升级!M684</f>
        <v>54</v>
      </c>
      <c r="E681" s="1" t="str">
        <f>主动技能升级!N684</f>
        <v>[]</v>
      </c>
      <c r="F681" s="1">
        <f>主动技能升级!O684</f>
        <v>183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 t="e">
        <f>主动技能升级!K685</f>
        <v>#N/A</v>
      </c>
      <c r="C682" s="1">
        <f>主动技能升级!L685</f>
        <v>0</v>
      </c>
      <c r="D682" s="1">
        <f>主动技能升级!M685</f>
        <v>57</v>
      </c>
      <c r="E682" s="1" t="str">
        <f>主动技能升级!N685</f>
        <v>[]</v>
      </c>
      <c r="F682" s="1">
        <f>主动技能升级!O685</f>
        <v>184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 t="e">
        <f>主动技能升级!K686</f>
        <v>#N/A</v>
      </c>
      <c r="C683" s="1">
        <f>主动技能升级!L686</f>
        <v>0</v>
      </c>
      <c r="D683" s="1">
        <f>主动技能升级!M686</f>
        <v>60</v>
      </c>
      <c r="E683" s="1" t="str">
        <f>主动技能升级!N686</f>
        <v>[]</v>
      </c>
      <c r="F683" s="1">
        <f>主动技能升级!O686</f>
        <v>185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 t="e">
        <f>主动技能升级!K687</f>
        <v>#N/A</v>
      </c>
      <c r="C684" s="1">
        <f>主动技能升级!L687</f>
        <v>0</v>
      </c>
      <c r="D684" s="1">
        <f>主动技能升级!M687</f>
        <v>3</v>
      </c>
      <c r="E684" s="1" t="str">
        <f>主动技能升级!N687</f>
        <v>[]</v>
      </c>
      <c r="F684" s="1">
        <f>主动技能升级!O687</f>
        <v>186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 t="e">
        <f>主动技能升级!K688</f>
        <v>#N/A</v>
      </c>
      <c r="C685" s="1">
        <f>主动技能升级!L688</f>
        <v>0</v>
      </c>
      <c r="D685" s="1">
        <f>主动技能升级!M688</f>
        <v>6</v>
      </c>
      <c r="E685" s="1" t="str">
        <f>主动技能升级!N688</f>
        <v>[]</v>
      </c>
      <c r="F685" s="1">
        <f>主动技能升级!O688</f>
        <v>187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 t="e">
        <f>主动技能升级!K689</f>
        <v>#N/A</v>
      </c>
      <c r="C686" s="1">
        <f>主动技能升级!L689</f>
        <v>0</v>
      </c>
      <c r="D686" s="1">
        <f>主动技能升级!M689</f>
        <v>9</v>
      </c>
      <c r="E686" s="1" t="str">
        <f>主动技能升级!N689</f>
        <v>[]</v>
      </c>
      <c r="F686" s="1">
        <f>主动技能升级!O689</f>
        <v>188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 t="e">
        <f>主动技能升级!K690</f>
        <v>#N/A</v>
      </c>
      <c r="C687" s="1">
        <f>主动技能升级!L690</f>
        <v>0</v>
      </c>
      <c r="D687" s="1">
        <f>主动技能升级!M690</f>
        <v>12</v>
      </c>
      <c r="E687" s="1" t="str">
        <f>主动技能升级!N690</f>
        <v>[]</v>
      </c>
      <c r="F687" s="1">
        <f>主动技能升级!O690</f>
        <v>189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 t="e">
        <f>主动技能升级!K691</f>
        <v>#N/A</v>
      </c>
      <c r="C688" s="1">
        <f>主动技能升级!L691</f>
        <v>0</v>
      </c>
      <c r="D688" s="1">
        <f>主动技能升级!M691</f>
        <v>15</v>
      </c>
      <c r="E688" s="1" t="str">
        <f>主动技能升级!N691</f>
        <v>[]</v>
      </c>
      <c r="F688" s="1">
        <f>主动技能升级!O691</f>
        <v>190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 t="e">
        <f>主动技能升级!K692</f>
        <v>#N/A</v>
      </c>
      <c r="C689" s="1">
        <f>主动技能升级!L692</f>
        <v>0</v>
      </c>
      <c r="D689" s="1">
        <f>主动技能升级!M692</f>
        <v>18</v>
      </c>
      <c r="E689" s="1" t="str">
        <f>主动技能升级!N692</f>
        <v>[]</v>
      </c>
      <c r="F689" s="1">
        <f>主动技能升级!O692</f>
        <v>191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 t="e">
        <f>主动技能升级!K693</f>
        <v>#N/A</v>
      </c>
      <c r="C690" s="1">
        <f>主动技能升级!L693</f>
        <v>0</v>
      </c>
      <c r="D690" s="1">
        <f>主动技能升级!M693</f>
        <v>21</v>
      </c>
      <c r="E690" s="1" t="str">
        <f>主动技能升级!N693</f>
        <v>[]</v>
      </c>
      <c r="F690" s="1">
        <f>主动技能升级!O693</f>
        <v>192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 t="e">
        <f>主动技能升级!K694</f>
        <v>#N/A</v>
      </c>
      <c r="C691" s="1">
        <f>主动技能升级!L694</f>
        <v>0</v>
      </c>
      <c r="D691" s="1">
        <f>主动技能升级!M694</f>
        <v>24</v>
      </c>
      <c r="E691" s="1" t="str">
        <f>主动技能升级!N694</f>
        <v>[]</v>
      </c>
      <c r="F691" s="1">
        <f>主动技能升级!O694</f>
        <v>193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 t="e">
        <f>主动技能升级!K695</f>
        <v>#N/A</v>
      </c>
      <c r="C692" s="1">
        <f>主动技能升级!L695</f>
        <v>0</v>
      </c>
      <c r="D692" s="1">
        <f>主动技能升级!M695</f>
        <v>27</v>
      </c>
      <c r="E692" s="1" t="str">
        <f>主动技能升级!N695</f>
        <v>[]</v>
      </c>
      <c r="F692" s="1">
        <f>主动技能升级!O695</f>
        <v>194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 t="e">
        <f>主动技能升级!K696</f>
        <v>#N/A</v>
      </c>
      <c r="C693" s="1">
        <f>主动技能升级!L696</f>
        <v>0</v>
      </c>
      <c r="D693" s="1">
        <f>主动技能升级!M696</f>
        <v>30</v>
      </c>
      <c r="E693" s="1" t="str">
        <f>主动技能升级!N696</f>
        <v>[]</v>
      </c>
      <c r="F693" s="1">
        <f>主动技能升级!O696</f>
        <v>195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 t="e">
        <f>主动技能升级!K697</f>
        <v>#N/A</v>
      </c>
      <c r="C694" s="1">
        <f>主动技能升级!L697</f>
        <v>0</v>
      </c>
      <c r="D694" s="1">
        <f>主动技能升级!M697</f>
        <v>33</v>
      </c>
      <c r="E694" s="1" t="str">
        <f>主动技能升级!N697</f>
        <v>[]</v>
      </c>
      <c r="F694" s="1">
        <f>主动技能升级!O697</f>
        <v>196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 t="e">
        <f>主动技能升级!K698</f>
        <v>#N/A</v>
      </c>
      <c r="C695" s="1">
        <f>主动技能升级!L698</f>
        <v>0</v>
      </c>
      <c r="D695" s="1">
        <f>主动技能升级!M698</f>
        <v>36</v>
      </c>
      <c r="E695" s="1" t="str">
        <f>主动技能升级!N698</f>
        <v>[]</v>
      </c>
      <c r="F695" s="1">
        <f>主动技能升级!O698</f>
        <v>197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 t="e">
        <f>主动技能升级!K699</f>
        <v>#N/A</v>
      </c>
      <c r="C696" s="1">
        <f>主动技能升级!L699</f>
        <v>0</v>
      </c>
      <c r="D696" s="1">
        <f>主动技能升级!M699</f>
        <v>39</v>
      </c>
      <c r="E696" s="1" t="str">
        <f>主动技能升级!N699</f>
        <v>[]</v>
      </c>
      <c r="F696" s="1">
        <f>主动技能升级!O699</f>
        <v>198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 t="e">
        <f>主动技能升级!K700</f>
        <v>#N/A</v>
      </c>
      <c r="C697" s="1">
        <f>主动技能升级!L700</f>
        <v>0</v>
      </c>
      <c r="D697" s="1">
        <f>主动技能升级!M700</f>
        <v>42</v>
      </c>
      <c r="E697" s="1" t="str">
        <f>主动技能升级!N700</f>
        <v>[]</v>
      </c>
      <c r="F697" s="1">
        <f>主动技能升级!O700</f>
        <v>100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 t="e">
        <f>主动技能升级!K701</f>
        <v>#N/A</v>
      </c>
      <c r="C698" s="1">
        <f>主动技能升级!L701</f>
        <v>0</v>
      </c>
      <c r="D698" s="1">
        <f>主动技能升级!M701</f>
        <v>45</v>
      </c>
      <c r="E698" s="1" t="str">
        <f>主动技能升级!N701</f>
        <v>[]</v>
      </c>
      <c r="F698" s="1">
        <f>主动技能升级!O701</f>
        <v>101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 t="e">
        <f>主动技能升级!K702</f>
        <v>#N/A</v>
      </c>
      <c r="C699" s="1">
        <f>主动技能升级!L702</f>
        <v>0</v>
      </c>
      <c r="D699" s="1">
        <f>主动技能升级!M702</f>
        <v>48</v>
      </c>
      <c r="E699" s="1" t="str">
        <f>主动技能升级!N702</f>
        <v>[]</v>
      </c>
      <c r="F699" s="1">
        <f>主动技能升级!O702</f>
        <v>102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 t="e">
        <f>主动技能升级!K703</f>
        <v>#N/A</v>
      </c>
      <c r="C700" s="1">
        <f>主动技能升级!L703</f>
        <v>0</v>
      </c>
      <c r="D700" s="1">
        <f>主动技能升级!M703</f>
        <v>51</v>
      </c>
      <c r="E700" s="1" t="str">
        <f>主动技能升级!N703</f>
        <v>[]</v>
      </c>
      <c r="F700" s="1">
        <f>主动技能升级!O703</f>
        <v>103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 t="e">
        <f>主动技能升级!K704</f>
        <v>#N/A</v>
      </c>
      <c r="C701" s="1">
        <f>主动技能升级!L704</f>
        <v>0</v>
      </c>
      <c r="D701" s="1">
        <f>主动技能升级!M704</f>
        <v>54</v>
      </c>
      <c r="E701" s="1" t="str">
        <f>主动技能升级!N704</f>
        <v>[]</v>
      </c>
      <c r="F701" s="1">
        <f>主动技能升级!O704</f>
        <v>104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 t="e">
        <f>主动技能升级!K705</f>
        <v>#N/A</v>
      </c>
      <c r="C702" s="1">
        <f>主动技能升级!L705</f>
        <v>0</v>
      </c>
      <c r="D702" s="1">
        <f>主动技能升级!M705</f>
        <v>57</v>
      </c>
      <c r="E702" s="1" t="str">
        <f>主动技能升级!N705</f>
        <v>[]</v>
      </c>
      <c r="F702" s="1">
        <f>主动技能升级!O705</f>
        <v>105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 t="e">
        <f>主动技能升级!K706</f>
        <v>#N/A</v>
      </c>
      <c r="C703" s="1">
        <f>主动技能升级!L706</f>
        <v>0</v>
      </c>
      <c r="D703" s="1">
        <f>主动技能升级!M706</f>
        <v>60</v>
      </c>
      <c r="E703" s="1" t="str">
        <f>主动技能升级!N706</f>
        <v>[]</v>
      </c>
      <c r="F703" s="1">
        <f>主动技能升级!O706</f>
        <v>106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 t="e">
        <f>主动技能升级!K707</f>
        <v>#N/A</v>
      </c>
      <c r="C704" s="1">
        <f>主动技能升级!L707</f>
        <v>0</v>
      </c>
      <c r="D704" s="1">
        <f>主动技能升级!M707</f>
        <v>3</v>
      </c>
      <c r="E704" s="1" t="str">
        <f>主动技能升级!N707</f>
        <v>[]</v>
      </c>
      <c r="F704" s="1">
        <f>主动技能升级!O707</f>
        <v>107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 t="e">
        <f>主动技能升级!K708</f>
        <v>#N/A</v>
      </c>
      <c r="C705" s="1">
        <f>主动技能升级!L708</f>
        <v>0</v>
      </c>
      <c r="D705" s="1">
        <f>主动技能升级!M708</f>
        <v>6</v>
      </c>
      <c r="E705" s="1" t="str">
        <f>主动技能升级!N708</f>
        <v>[]</v>
      </c>
      <c r="F705" s="1">
        <f>主动技能升级!O708</f>
        <v>108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 t="e">
        <f>主动技能升级!K709</f>
        <v>#N/A</v>
      </c>
      <c r="C706" s="1">
        <f>主动技能升级!L709</f>
        <v>0</v>
      </c>
      <c r="D706" s="1">
        <f>主动技能升级!M709</f>
        <v>9</v>
      </c>
      <c r="E706" s="1" t="str">
        <f>主动技能升级!N709</f>
        <v>[]</v>
      </c>
      <c r="F706" s="1">
        <f>主动技能升级!O709</f>
        <v>109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 t="e">
        <f>主动技能升级!K710</f>
        <v>#N/A</v>
      </c>
      <c r="C707" s="1">
        <f>主动技能升级!L710</f>
        <v>0</v>
      </c>
      <c r="D707" s="1">
        <f>主动技能升级!M710</f>
        <v>12</v>
      </c>
      <c r="E707" s="1" t="str">
        <f>主动技能升级!N710</f>
        <v>[]</v>
      </c>
      <c r="F707" s="1">
        <f>主动技能升级!O710</f>
        <v>110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 t="e">
        <f>主动技能升级!K711</f>
        <v>#N/A</v>
      </c>
      <c r="C708" s="1">
        <f>主动技能升级!L711</f>
        <v>0</v>
      </c>
      <c r="D708" s="1">
        <f>主动技能升级!M711</f>
        <v>15</v>
      </c>
      <c r="E708" s="1" t="str">
        <f>主动技能升级!N711</f>
        <v>[]</v>
      </c>
      <c r="F708" s="1">
        <f>主动技能升级!O711</f>
        <v>111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 t="e">
        <f>主动技能升级!K712</f>
        <v>#N/A</v>
      </c>
      <c r="C709" s="1">
        <f>主动技能升级!L712</f>
        <v>0</v>
      </c>
      <c r="D709" s="1">
        <f>主动技能升级!M712</f>
        <v>18</v>
      </c>
      <c r="E709" s="1" t="str">
        <f>主动技能升级!N712</f>
        <v>[]</v>
      </c>
      <c r="F709" s="1">
        <f>主动技能升级!O712</f>
        <v>112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 t="e">
        <f>主动技能升级!K713</f>
        <v>#N/A</v>
      </c>
      <c r="C710" s="1">
        <f>主动技能升级!L713</f>
        <v>0</v>
      </c>
      <c r="D710" s="1">
        <f>主动技能升级!M713</f>
        <v>21</v>
      </c>
      <c r="E710" s="1" t="str">
        <f>主动技能升级!N713</f>
        <v>[]</v>
      </c>
      <c r="F710" s="1">
        <f>主动技能升级!O713</f>
        <v>113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 t="e">
        <f>主动技能升级!K714</f>
        <v>#N/A</v>
      </c>
      <c r="C711" s="1">
        <f>主动技能升级!L714</f>
        <v>0</v>
      </c>
      <c r="D711" s="1">
        <f>主动技能升级!M714</f>
        <v>24</v>
      </c>
      <c r="E711" s="1" t="str">
        <f>主动技能升级!N714</f>
        <v>[]</v>
      </c>
      <c r="F711" s="1">
        <f>主动技能升级!O714</f>
        <v>114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 t="e">
        <f>主动技能升级!K715</f>
        <v>#N/A</v>
      </c>
      <c r="C712" s="1">
        <f>主动技能升级!L715</f>
        <v>0</v>
      </c>
      <c r="D712" s="1">
        <f>主动技能升级!M715</f>
        <v>27</v>
      </c>
      <c r="E712" s="1" t="str">
        <f>主动技能升级!N715</f>
        <v>[]</v>
      </c>
      <c r="F712" s="1">
        <f>主动技能升级!O715</f>
        <v>115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 t="e">
        <f>主动技能升级!K716</f>
        <v>#N/A</v>
      </c>
      <c r="C713" s="1">
        <f>主动技能升级!L716</f>
        <v>0</v>
      </c>
      <c r="D713" s="1">
        <f>主动技能升级!M716</f>
        <v>30</v>
      </c>
      <c r="E713" s="1" t="str">
        <f>主动技能升级!N716</f>
        <v>[]</v>
      </c>
      <c r="F713" s="1">
        <f>主动技能升级!O716</f>
        <v>116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 t="e">
        <f>主动技能升级!K717</f>
        <v>#N/A</v>
      </c>
      <c r="C714" s="1">
        <f>主动技能升级!L717</f>
        <v>0</v>
      </c>
      <c r="D714" s="1">
        <f>主动技能升级!M717</f>
        <v>33</v>
      </c>
      <c r="E714" s="1" t="str">
        <f>主动技能升级!N717</f>
        <v>[]</v>
      </c>
      <c r="F714" s="1">
        <f>主动技能升级!O717</f>
        <v>117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 t="e">
        <f>主动技能升级!K718</f>
        <v>#N/A</v>
      </c>
      <c r="C715" s="1">
        <f>主动技能升级!L718</f>
        <v>0</v>
      </c>
      <c r="D715" s="1">
        <f>主动技能升级!M718</f>
        <v>36</v>
      </c>
      <c r="E715" s="1" t="str">
        <f>主动技能升级!N718</f>
        <v>[]</v>
      </c>
      <c r="F715" s="1">
        <f>主动技能升级!O718</f>
        <v>118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 t="e">
        <f>主动技能升级!K719</f>
        <v>#N/A</v>
      </c>
      <c r="C716" s="1">
        <f>主动技能升级!L719</f>
        <v>0</v>
      </c>
      <c r="D716" s="1">
        <f>主动技能升级!M719</f>
        <v>39</v>
      </c>
      <c r="E716" s="1" t="str">
        <f>主动技能升级!N719</f>
        <v>[]</v>
      </c>
      <c r="F716" s="1">
        <f>主动技能升级!O719</f>
        <v>119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 t="e">
        <f>主动技能升级!K720</f>
        <v>#N/A</v>
      </c>
      <c r="C717" s="1">
        <f>主动技能升级!L720</f>
        <v>0</v>
      </c>
      <c r="D717" s="1">
        <f>主动技能升级!M720</f>
        <v>42</v>
      </c>
      <c r="E717" s="1" t="str">
        <f>主动技能升级!N720</f>
        <v>[]</v>
      </c>
      <c r="F717" s="1">
        <f>主动技能升级!O720</f>
        <v>120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 t="e">
        <f>主动技能升级!K721</f>
        <v>#N/A</v>
      </c>
      <c r="C718" s="1">
        <f>主动技能升级!L721</f>
        <v>0</v>
      </c>
      <c r="D718" s="1">
        <f>主动技能升级!M721</f>
        <v>45</v>
      </c>
      <c r="E718" s="1" t="str">
        <f>主动技能升级!N721</f>
        <v>[]</v>
      </c>
      <c r="F718" s="1">
        <f>主动技能升级!O721</f>
        <v>121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 t="e">
        <f>主动技能升级!K722</f>
        <v>#N/A</v>
      </c>
      <c r="C719" s="1">
        <f>主动技能升级!L722</f>
        <v>0</v>
      </c>
      <c r="D719" s="1">
        <f>主动技能升级!M722</f>
        <v>48</v>
      </c>
      <c r="E719" s="1" t="str">
        <f>主动技能升级!N722</f>
        <v>[]</v>
      </c>
      <c r="F719" s="1">
        <f>主动技能升级!O722</f>
        <v>122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 t="e">
        <f>主动技能升级!K723</f>
        <v>#N/A</v>
      </c>
      <c r="C720" s="1">
        <f>主动技能升级!L723</f>
        <v>0</v>
      </c>
      <c r="D720" s="1">
        <f>主动技能升级!M723</f>
        <v>51</v>
      </c>
      <c r="E720" s="1" t="str">
        <f>主动技能升级!N723</f>
        <v>[]</v>
      </c>
      <c r="F720" s="1">
        <f>主动技能升级!O723</f>
        <v>123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 t="e">
        <f>主动技能升级!K724</f>
        <v>#N/A</v>
      </c>
      <c r="C721" s="1">
        <f>主动技能升级!L724</f>
        <v>0</v>
      </c>
      <c r="D721" s="1">
        <f>主动技能升级!M724</f>
        <v>54</v>
      </c>
      <c r="E721" s="1" t="str">
        <f>主动技能升级!N724</f>
        <v>[]</v>
      </c>
      <c r="F721" s="1">
        <f>主动技能升级!O724</f>
        <v>124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 t="e">
        <f>主动技能升级!K725</f>
        <v>#N/A</v>
      </c>
      <c r="C722" s="1">
        <f>主动技能升级!L725</f>
        <v>0</v>
      </c>
      <c r="D722" s="1">
        <f>主动技能升级!M725</f>
        <v>57</v>
      </c>
      <c r="E722" s="1" t="str">
        <f>主动技能升级!N725</f>
        <v>[]</v>
      </c>
      <c r="F722" s="1">
        <f>主动技能升级!O725</f>
        <v>125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 t="e">
        <f>主动技能升级!K726</f>
        <v>#N/A</v>
      </c>
      <c r="C723" s="1">
        <f>主动技能升级!L726</f>
        <v>0</v>
      </c>
      <c r="D723" s="1">
        <f>主动技能升级!M726</f>
        <v>60</v>
      </c>
      <c r="E723" s="1" t="str">
        <f>主动技能升级!N726</f>
        <v>[]</v>
      </c>
      <c r="F723" s="1">
        <f>主动技能升级!O726</f>
        <v>126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 t="e">
        <f>主动技能升级!K727</f>
        <v>#N/A</v>
      </c>
      <c r="C724" s="1">
        <f>主动技能升级!L727</f>
        <v>0</v>
      </c>
      <c r="D724" s="1">
        <f>主动技能升级!M727</f>
        <v>3</v>
      </c>
      <c r="E724" s="1" t="str">
        <f>主动技能升级!N727</f>
        <v>[]</v>
      </c>
      <c r="F724" s="1">
        <f>主动技能升级!O727</f>
        <v>127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 t="e">
        <f>主动技能升级!K728</f>
        <v>#N/A</v>
      </c>
      <c r="C725" s="1">
        <f>主动技能升级!L728</f>
        <v>0</v>
      </c>
      <c r="D725" s="1">
        <f>主动技能升级!M728</f>
        <v>6</v>
      </c>
      <c r="E725" s="1" t="str">
        <f>主动技能升级!N728</f>
        <v>[]</v>
      </c>
      <c r="F725" s="1">
        <f>主动技能升级!O728</f>
        <v>128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 t="e">
        <f>主动技能升级!K729</f>
        <v>#N/A</v>
      </c>
      <c r="C726" s="1">
        <f>主动技能升级!L729</f>
        <v>0</v>
      </c>
      <c r="D726" s="1">
        <f>主动技能升级!M729</f>
        <v>9</v>
      </c>
      <c r="E726" s="1" t="str">
        <f>主动技能升级!N729</f>
        <v>[]</v>
      </c>
      <c r="F726" s="1">
        <f>主动技能升级!O729</f>
        <v>129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 t="e">
        <f>主动技能升级!K730</f>
        <v>#N/A</v>
      </c>
      <c r="C727" s="1">
        <f>主动技能升级!L730</f>
        <v>0</v>
      </c>
      <c r="D727" s="1">
        <f>主动技能升级!M730</f>
        <v>12</v>
      </c>
      <c r="E727" s="1" t="str">
        <f>主动技能升级!N730</f>
        <v>[]</v>
      </c>
      <c r="F727" s="1">
        <f>主动技能升级!O730</f>
        <v>130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 t="e">
        <f>主动技能升级!K731</f>
        <v>#N/A</v>
      </c>
      <c r="C728" s="1">
        <f>主动技能升级!L731</f>
        <v>0</v>
      </c>
      <c r="D728" s="1">
        <f>主动技能升级!M731</f>
        <v>15</v>
      </c>
      <c r="E728" s="1" t="str">
        <f>主动技能升级!N731</f>
        <v>[]</v>
      </c>
      <c r="F728" s="1">
        <f>主动技能升级!O731</f>
        <v>131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 t="e">
        <f>主动技能升级!K732</f>
        <v>#N/A</v>
      </c>
      <c r="C729" s="1">
        <f>主动技能升级!L732</f>
        <v>0</v>
      </c>
      <c r="D729" s="1">
        <f>主动技能升级!M732</f>
        <v>18</v>
      </c>
      <c r="E729" s="1" t="str">
        <f>主动技能升级!N732</f>
        <v>[]</v>
      </c>
      <c r="F729" s="1">
        <f>主动技能升级!O732</f>
        <v>132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 t="e">
        <f>主动技能升级!K733</f>
        <v>#N/A</v>
      </c>
      <c r="C730" s="1">
        <f>主动技能升级!L733</f>
        <v>0</v>
      </c>
      <c r="D730" s="1">
        <f>主动技能升级!M733</f>
        <v>21</v>
      </c>
      <c r="E730" s="1" t="str">
        <f>主动技能升级!N733</f>
        <v>[]</v>
      </c>
      <c r="F730" s="1">
        <f>主动技能升级!O733</f>
        <v>133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 t="e">
        <f>主动技能升级!K734</f>
        <v>#N/A</v>
      </c>
      <c r="C731" s="1">
        <f>主动技能升级!L734</f>
        <v>0</v>
      </c>
      <c r="D731" s="1">
        <f>主动技能升级!M734</f>
        <v>24</v>
      </c>
      <c r="E731" s="1" t="str">
        <f>主动技能升级!N734</f>
        <v>[]</v>
      </c>
      <c r="F731" s="1">
        <f>主动技能升级!O734</f>
        <v>134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 t="e">
        <f>主动技能升级!K735</f>
        <v>#N/A</v>
      </c>
      <c r="C732" s="1">
        <f>主动技能升级!L735</f>
        <v>0</v>
      </c>
      <c r="D732" s="1">
        <f>主动技能升级!M735</f>
        <v>27</v>
      </c>
      <c r="E732" s="1" t="str">
        <f>主动技能升级!N735</f>
        <v>[]</v>
      </c>
      <c r="F732" s="1">
        <f>主动技能升级!O735</f>
        <v>135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 t="e">
        <f>主动技能升级!K736</f>
        <v>#N/A</v>
      </c>
      <c r="C733" s="1">
        <f>主动技能升级!L736</f>
        <v>0</v>
      </c>
      <c r="D733" s="1">
        <f>主动技能升级!M736</f>
        <v>30</v>
      </c>
      <c r="E733" s="1" t="str">
        <f>主动技能升级!N736</f>
        <v>[]</v>
      </c>
      <c r="F733" s="1">
        <f>主动技能升级!O736</f>
        <v>136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 t="e">
        <f>主动技能升级!K737</f>
        <v>#N/A</v>
      </c>
      <c r="C734" s="1">
        <f>主动技能升级!L737</f>
        <v>0</v>
      </c>
      <c r="D734" s="1">
        <f>主动技能升级!M737</f>
        <v>33</v>
      </c>
      <c r="E734" s="1" t="str">
        <f>主动技能升级!N737</f>
        <v>[]</v>
      </c>
      <c r="F734" s="1">
        <f>主动技能升级!O737</f>
        <v>137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 t="e">
        <f>主动技能升级!K738</f>
        <v>#N/A</v>
      </c>
      <c r="C735" s="1">
        <f>主动技能升级!L738</f>
        <v>0</v>
      </c>
      <c r="D735" s="1">
        <f>主动技能升级!M738</f>
        <v>36</v>
      </c>
      <c r="E735" s="1" t="str">
        <f>主动技能升级!N738</f>
        <v>[]</v>
      </c>
      <c r="F735" s="1">
        <f>主动技能升级!O738</f>
        <v>138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 t="e">
        <f>主动技能升级!K739</f>
        <v>#N/A</v>
      </c>
      <c r="C736" s="1">
        <f>主动技能升级!L739</f>
        <v>0</v>
      </c>
      <c r="D736" s="1">
        <f>主动技能升级!M739</f>
        <v>39</v>
      </c>
      <c r="E736" s="1" t="str">
        <f>主动技能升级!N739</f>
        <v>[]</v>
      </c>
      <c r="F736" s="1">
        <f>主动技能升级!O739</f>
        <v>139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 t="e">
        <f>主动技能升级!K740</f>
        <v>#N/A</v>
      </c>
      <c r="C737" s="1">
        <f>主动技能升级!L740</f>
        <v>0</v>
      </c>
      <c r="D737" s="1">
        <f>主动技能升级!M740</f>
        <v>42</v>
      </c>
      <c r="E737" s="1" t="str">
        <f>主动技能升级!N740</f>
        <v>[]</v>
      </c>
      <c r="F737" s="1">
        <f>主动技能升级!O740</f>
        <v>140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 t="e">
        <f>主动技能升级!K741</f>
        <v>#N/A</v>
      </c>
      <c r="C738" s="1">
        <f>主动技能升级!L741</f>
        <v>0</v>
      </c>
      <c r="D738" s="1">
        <f>主动技能升级!M741</f>
        <v>45</v>
      </c>
      <c r="E738" s="1" t="str">
        <f>主动技能升级!N741</f>
        <v>[]</v>
      </c>
      <c r="F738" s="1">
        <f>主动技能升级!O741</f>
        <v>141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 t="e">
        <f>主动技能升级!K742</f>
        <v>#N/A</v>
      </c>
      <c r="C739" s="1">
        <f>主动技能升级!L742</f>
        <v>0</v>
      </c>
      <c r="D739" s="1">
        <f>主动技能升级!M742</f>
        <v>48</v>
      </c>
      <c r="E739" s="1" t="str">
        <f>主动技能升级!N742</f>
        <v>[]</v>
      </c>
      <c r="F739" s="1">
        <f>主动技能升级!O742</f>
        <v>142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 t="e">
        <f>主动技能升级!K743</f>
        <v>#N/A</v>
      </c>
      <c r="C740" s="1">
        <f>主动技能升级!L743</f>
        <v>0</v>
      </c>
      <c r="D740" s="1">
        <f>主动技能升级!M743</f>
        <v>51</v>
      </c>
      <c r="E740" s="1" t="str">
        <f>主动技能升级!N743</f>
        <v>[]</v>
      </c>
      <c r="F740" s="1">
        <f>主动技能升级!O743</f>
        <v>143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 t="e">
        <f>主动技能升级!K744</f>
        <v>#N/A</v>
      </c>
      <c r="C741" s="1">
        <f>主动技能升级!L744</f>
        <v>0</v>
      </c>
      <c r="D741" s="1">
        <f>主动技能升级!M744</f>
        <v>54</v>
      </c>
      <c r="E741" s="1" t="str">
        <f>主动技能升级!N744</f>
        <v>[]</v>
      </c>
      <c r="F741" s="1">
        <f>主动技能升级!O744</f>
        <v>144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 t="e">
        <f>主动技能升级!K745</f>
        <v>#N/A</v>
      </c>
      <c r="C742" s="1">
        <f>主动技能升级!L745</f>
        <v>0</v>
      </c>
      <c r="D742" s="1">
        <f>主动技能升级!M745</f>
        <v>57</v>
      </c>
      <c r="E742" s="1" t="str">
        <f>主动技能升级!N745</f>
        <v>[]</v>
      </c>
      <c r="F742" s="1">
        <f>主动技能升级!O745</f>
        <v>145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 t="e">
        <f>主动技能升级!K746</f>
        <v>#N/A</v>
      </c>
      <c r="C743" s="1">
        <f>主动技能升级!L746</f>
        <v>0</v>
      </c>
      <c r="D743" s="1">
        <f>主动技能升级!M746</f>
        <v>60</v>
      </c>
      <c r="E743" s="1" t="str">
        <f>主动技能升级!N746</f>
        <v>[]</v>
      </c>
      <c r="F743" s="1">
        <f>主动技能升级!O746</f>
        <v>146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 t="e">
        <f>主动技能升级!K747</f>
        <v>#N/A</v>
      </c>
      <c r="C744" s="1">
        <f>主动技能升级!L747</f>
        <v>0</v>
      </c>
      <c r="D744" s="1">
        <f>主动技能升级!M747</f>
        <v>3</v>
      </c>
      <c r="E744" s="1" t="str">
        <f>主动技能升级!N747</f>
        <v>[]</v>
      </c>
      <c r="F744" s="1">
        <f>主动技能升级!O747</f>
        <v>147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 t="e">
        <f>主动技能升级!K748</f>
        <v>#N/A</v>
      </c>
      <c r="C745" s="1">
        <f>主动技能升级!L748</f>
        <v>0</v>
      </c>
      <c r="D745" s="1">
        <f>主动技能升级!M748</f>
        <v>6</v>
      </c>
      <c r="E745" s="1" t="str">
        <f>主动技能升级!N748</f>
        <v>[]</v>
      </c>
      <c r="F745" s="1">
        <f>主动技能升级!O748</f>
        <v>148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 t="e">
        <f>主动技能升级!K749</f>
        <v>#N/A</v>
      </c>
      <c r="C746" s="1">
        <f>主动技能升级!L749</f>
        <v>0</v>
      </c>
      <c r="D746" s="1">
        <f>主动技能升级!M749</f>
        <v>9</v>
      </c>
      <c r="E746" s="1" t="str">
        <f>主动技能升级!N749</f>
        <v>[]</v>
      </c>
      <c r="F746" s="1">
        <f>主动技能升级!O749</f>
        <v>149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 t="e">
        <f>主动技能升级!K750</f>
        <v>#N/A</v>
      </c>
      <c r="C747" s="1">
        <f>主动技能升级!L750</f>
        <v>0</v>
      </c>
      <c r="D747" s="1">
        <f>主动技能升级!M750</f>
        <v>12</v>
      </c>
      <c r="E747" s="1" t="str">
        <f>主动技能升级!N750</f>
        <v>[]</v>
      </c>
      <c r="F747" s="1">
        <f>主动技能升级!O750</f>
        <v>150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 t="e">
        <f>主动技能升级!K751</f>
        <v>#N/A</v>
      </c>
      <c r="C748" s="1">
        <f>主动技能升级!L751</f>
        <v>0</v>
      </c>
      <c r="D748" s="1">
        <f>主动技能升级!M751</f>
        <v>15</v>
      </c>
      <c r="E748" s="1" t="str">
        <f>主动技能升级!N751</f>
        <v>[]</v>
      </c>
      <c r="F748" s="1">
        <f>主动技能升级!O751</f>
        <v>151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 t="e">
        <f>主动技能升级!K752</f>
        <v>#N/A</v>
      </c>
      <c r="C749" s="1">
        <f>主动技能升级!L752</f>
        <v>0</v>
      </c>
      <c r="D749" s="1">
        <f>主动技能升级!M752</f>
        <v>18</v>
      </c>
      <c r="E749" s="1" t="str">
        <f>主动技能升级!N752</f>
        <v>[]</v>
      </c>
      <c r="F749" s="1">
        <f>主动技能升级!O752</f>
        <v>152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 t="e">
        <f>主动技能升级!K753</f>
        <v>#N/A</v>
      </c>
      <c r="C750" s="1">
        <f>主动技能升级!L753</f>
        <v>0</v>
      </c>
      <c r="D750" s="1">
        <f>主动技能升级!M753</f>
        <v>21</v>
      </c>
      <c r="E750" s="1" t="str">
        <f>主动技能升级!N753</f>
        <v>[]</v>
      </c>
      <c r="F750" s="1">
        <f>主动技能升级!O753</f>
        <v>153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 t="e">
        <f>主动技能升级!K754</f>
        <v>#N/A</v>
      </c>
      <c r="C751" s="1">
        <f>主动技能升级!L754</f>
        <v>0</v>
      </c>
      <c r="D751" s="1">
        <f>主动技能升级!M754</f>
        <v>24</v>
      </c>
      <c r="E751" s="1" t="str">
        <f>主动技能升级!N754</f>
        <v>[]</v>
      </c>
      <c r="F751" s="1">
        <f>主动技能升级!O754</f>
        <v>154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 t="e">
        <f>主动技能升级!K755</f>
        <v>#N/A</v>
      </c>
      <c r="C752" s="1">
        <f>主动技能升级!L755</f>
        <v>0</v>
      </c>
      <c r="D752" s="1">
        <f>主动技能升级!M755</f>
        <v>27</v>
      </c>
      <c r="E752" s="1" t="str">
        <f>主动技能升级!N755</f>
        <v>[]</v>
      </c>
      <c r="F752" s="1">
        <f>主动技能升级!O755</f>
        <v>155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 t="e">
        <f>主动技能升级!K756</f>
        <v>#N/A</v>
      </c>
      <c r="C753" s="1">
        <f>主动技能升级!L756</f>
        <v>0</v>
      </c>
      <c r="D753" s="1">
        <f>主动技能升级!M756</f>
        <v>30</v>
      </c>
      <c r="E753" s="1" t="str">
        <f>主动技能升级!N756</f>
        <v>[]</v>
      </c>
      <c r="F753" s="1">
        <f>主动技能升级!O756</f>
        <v>156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 t="e">
        <f>主动技能升级!K757</f>
        <v>#N/A</v>
      </c>
      <c r="C754" s="1">
        <f>主动技能升级!L757</f>
        <v>0</v>
      </c>
      <c r="D754" s="1">
        <f>主动技能升级!M757</f>
        <v>33</v>
      </c>
      <c r="E754" s="1" t="str">
        <f>主动技能升级!N757</f>
        <v>[]</v>
      </c>
      <c r="F754" s="1">
        <f>主动技能升级!O757</f>
        <v>157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 t="e">
        <f>主动技能升级!K758</f>
        <v>#N/A</v>
      </c>
      <c r="C755" s="1">
        <f>主动技能升级!L758</f>
        <v>0</v>
      </c>
      <c r="D755" s="1">
        <f>主动技能升级!M758</f>
        <v>36</v>
      </c>
      <c r="E755" s="1" t="str">
        <f>主动技能升级!N758</f>
        <v>[]</v>
      </c>
      <c r="F755" s="1">
        <f>主动技能升级!O758</f>
        <v>158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 t="e">
        <f>主动技能升级!K759</f>
        <v>#N/A</v>
      </c>
      <c r="C756" s="1">
        <f>主动技能升级!L759</f>
        <v>0</v>
      </c>
      <c r="D756" s="1">
        <f>主动技能升级!M759</f>
        <v>39</v>
      </c>
      <c r="E756" s="1" t="str">
        <f>主动技能升级!N759</f>
        <v>[]</v>
      </c>
      <c r="F756" s="1">
        <f>主动技能升级!O759</f>
        <v>159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 t="e">
        <f>主动技能升级!K760</f>
        <v>#N/A</v>
      </c>
      <c r="C757" s="1">
        <f>主动技能升级!L760</f>
        <v>0</v>
      </c>
      <c r="D757" s="1">
        <f>主动技能升级!M760</f>
        <v>42</v>
      </c>
      <c r="E757" s="1" t="str">
        <f>主动技能升级!N760</f>
        <v>[]</v>
      </c>
      <c r="F757" s="1">
        <f>主动技能升级!O760</f>
        <v>160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 t="e">
        <f>主动技能升级!K761</f>
        <v>#N/A</v>
      </c>
      <c r="C758" s="1">
        <f>主动技能升级!L761</f>
        <v>0</v>
      </c>
      <c r="D758" s="1">
        <f>主动技能升级!M761</f>
        <v>45</v>
      </c>
      <c r="E758" s="1" t="str">
        <f>主动技能升级!N761</f>
        <v>[]</v>
      </c>
      <c r="F758" s="1">
        <f>主动技能升级!O761</f>
        <v>161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 t="e">
        <f>主动技能升级!K762</f>
        <v>#N/A</v>
      </c>
      <c r="C759" s="1">
        <f>主动技能升级!L762</f>
        <v>0</v>
      </c>
      <c r="D759" s="1">
        <f>主动技能升级!M762</f>
        <v>48</v>
      </c>
      <c r="E759" s="1" t="str">
        <f>主动技能升级!N762</f>
        <v>[]</v>
      </c>
      <c r="F759" s="1">
        <f>主动技能升级!O762</f>
        <v>162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 t="e">
        <f>主动技能升级!K763</f>
        <v>#N/A</v>
      </c>
      <c r="C760" s="1">
        <f>主动技能升级!L763</f>
        <v>0</v>
      </c>
      <c r="D760" s="1">
        <f>主动技能升级!M763</f>
        <v>51</v>
      </c>
      <c r="E760" s="1" t="str">
        <f>主动技能升级!N763</f>
        <v>[]</v>
      </c>
      <c r="F760" s="1">
        <f>主动技能升级!O763</f>
        <v>163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 t="e">
        <f>主动技能升级!K764</f>
        <v>#N/A</v>
      </c>
      <c r="C761" s="1">
        <f>主动技能升级!L764</f>
        <v>0</v>
      </c>
      <c r="D761" s="1">
        <f>主动技能升级!M764</f>
        <v>54</v>
      </c>
      <c r="E761" s="1" t="str">
        <f>主动技能升级!N764</f>
        <v>[]</v>
      </c>
      <c r="F761" s="1">
        <f>主动技能升级!O764</f>
        <v>164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 t="e">
        <f>主动技能升级!K765</f>
        <v>#N/A</v>
      </c>
      <c r="C762" s="1">
        <f>主动技能升级!L765</f>
        <v>0</v>
      </c>
      <c r="D762" s="1">
        <f>主动技能升级!M765</f>
        <v>57</v>
      </c>
      <c r="E762" s="1" t="str">
        <f>主动技能升级!N765</f>
        <v>[]</v>
      </c>
      <c r="F762" s="1">
        <f>主动技能升级!O765</f>
        <v>165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 t="e">
        <f>主动技能升级!K766</f>
        <v>#N/A</v>
      </c>
      <c r="C763" s="1">
        <f>主动技能升级!L766</f>
        <v>0</v>
      </c>
      <c r="D763" s="1">
        <f>主动技能升级!M766</f>
        <v>60</v>
      </c>
      <c r="E763" s="1" t="str">
        <f>主动技能升级!N766</f>
        <v>[]</v>
      </c>
      <c r="F763" s="1">
        <f>主动技能升级!O766</f>
        <v>166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 t="e">
        <f>主动技能升级!K767</f>
        <v>#N/A</v>
      </c>
      <c r="C764" s="1">
        <f>主动技能升级!L767</f>
        <v>0</v>
      </c>
      <c r="D764" s="1">
        <f>主动技能升级!M767</f>
        <v>3</v>
      </c>
      <c r="E764" s="1" t="str">
        <f>主动技能升级!N767</f>
        <v>[]</v>
      </c>
      <c r="F764" s="1">
        <f>主动技能升级!O767</f>
        <v>167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 t="e">
        <f>主动技能升级!K768</f>
        <v>#N/A</v>
      </c>
      <c r="C765" s="1">
        <f>主动技能升级!L768</f>
        <v>0</v>
      </c>
      <c r="D765" s="1">
        <f>主动技能升级!M768</f>
        <v>6</v>
      </c>
      <c r="E765" s="1" t="str">
        <f>主动技能升级!N768</f>
        <v>[]</v>
      </c>
      <c r="F765" s="1">
        <f>主动技能升级!O768</f>
        <v>168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 t="e">
        <f>主动技能升级!K769</f>
        <v>#N/A</v>
      </c>
      <c r="C766" s="1">
        <f>主动技能升级!L769</f>
        <v>0</v>
      </c>
      <c r="D766" s="1">
        <f>主动技能升级!M769</f>
        <v>9</v>
      </c>
      <c r="E766" s="1" t="str">
        <f>主动技能升级!N769</f>
        <v>[]</v>
      </c>
      <c r="F766" s="1">
        <f>主动技能升级!O769</f>
        <v>169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 t="e">
        <f>主动技能升级!K770</f>
        <v>#N/A</v>
      </c>
      <c r="C767" s="1">
        <f>主动技能升级!L770</f>
        <v>0</v>
      </c>
      <c r="D767" s="1">
        <f>主动技能升级!M770</f>
        <v>12</v>
      </c>
      <c r="E767" s="1" t="str">
        <f>主动技能升级!N770</f>
        <v>[]</v>
      </c>
      <c r="F767" s="1">
        <f>主动技能升级!O770</f>
        <v>170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 t="e">
        <f>主动技能升级!K771</f>
        <v>#N/A</v>
      </c>
      <c r="C768" s="1">
        <f>主动技能升级!L771</f>
        <v>0</v>
      </c>
      <c r="D768" s="1">
        <f>主动技能升级!M771</f>
        <v>15</v>
      </c>
      <c r="E768" s="1" t="str">
        <f>主动技能升级!N771</f>
        <v>[]</v>
      </c>
      <c r="F768" s="1">
        <f>主动技能升级!O771</f>
        <v>171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 t="e">
        <f>主动技能升级!K772</f>
        <v>#N/A</v>
      </c>
      <c r="C769" s="1">
        <f>主动技能升级!L772</f>
        <v>0</v>
      </c>
      <c r="D769" s="1">
        <f>主动技能升级!M772</f>
        <v>18</v>
      </c>
      <c r="E769" s="1" t="str">
        <f>主动技能升级!N772</f>
        <v>[]</v>
      </c>
      <c r="F769" s="1">
        <f>主动技能升级!O772</f>
        <v>172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 t="e">
        <f>主动技能升级!K773</f>
        <v>#N/A</v>
      </c>
      <c r="C770" s="1">
        <f>主动技能升级!L773</f>
        <v>0</v>
      </c>
      <c r="D770" s="1">
        <f>主动技能升级!M773</f>
        <v>21</v>
      </c>
      <c r="E770" s="1" t="str">
        <f>主动技能升级!N773</f>
        <v>[]</v>
      </c>
      <c r="F770" s="1">
        <f>主动技能升级!O773</f>
        <v>173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 t="e">
        <f>主动技能升级!K774</f>
        <v>#N/A</v>
      </c>
      <c r="C771" s="1">
        <f>主动技能升级!L774</f>
        <v>0</v>
      </c>
      <c r="D771" s="1">
        <f>主动技能升级!M774</f>
        <v>24</v>
      </c>
      <c r="E771" s="1" t="str">
        <f>主动技能升级!N774</f>
        <v>[]</v>
      </c>
      <c r="F771" s="1">
        <f>主动技能升级!O774</f>
        <v>174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 t="e">
        <f>主动技能升级!K775</f>
        <v>#N/A</v>
      </c>
      <c r="C772" s="1">
        <f>主动技能升级!L775</f>
        <v>0</v>
      </c>
      <c r="D772" s="1">
        <f>主动技能升级!M775</f>
        <v>27</v>
      </c>
      <c r="E772" s="1" t="str">
        <f>主动技能升级!N775</f>
        <v>[]</v>
      </c>
      <c r="F772" s="1">
        <f>主动技能升级!O775</f>
        <v>175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 t="e">
        <f>主动技能升级!K776</f>
        <v>#N/A</v>
      </c>
      <c r="C773" s="1">
        <f>主动技能升级!L776</f>
        <v>0</v>
      </c>
      <c r="D773" s="1">
        <f>主动技能升级!M776</f>
        <v>30</v>
      </c>
      <c r="E773" s="1" t="str">
        <f>主动技能升级!N776</f>
        <v>[]</v>
      </c>
      <c r="F773" s="1">
        <f>主动技能升级!O776</f>
        <v>176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 t="e">
        <f>主动技能升级!K777</f>
        <v>#N/A</v>
      </c>
      <c r="C774" s="1">
        <f>主动技能升级!L777</f>
        <v>0</v>
      </c>
      <c r="D774" s="1">
        <f>主动技能升级!M777</f>
        <v>33</v>
      </c>
      <c r="E774" s="1" t="str">
        <f>主动技能升级!N777</f>
        <v>[]</v>
      </c>
      <c r="F774" s="1">
        <f>主动技能升级!O777</f>
        <v>177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 t="e">
        <f>主动技能升级!K778</f>
        <v>#N/A</v>
      </c>
      <c r="C775" s="1">
        <f>主动技能升级!L778</f>
        <v>0</v>
      </c>
      <c r="D775" s="1">
        <f>主动技能升级!M778</f>
        <v>36</v>
      </c>
      <c r="E775" s="1" t="str">
        <f>主动技能升级!N778</f>
        <v>[]</v>
      </c>
      <c r="F775" s="1">
        <f>主动技能升级!O778</f>
        <v>178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 t="e">
        <f>主动技能升级!K779</f>
        <v>#N/A</v>
      </c>
      <c r="C776" s="1">
        <f>主动技能升级!L779</f>
        <v>0</v>
      </c>
      <c r="D776" s="1">
        <f>主动技能升级!M779</f>
        <v>39</v>
      </c>
      <c r="E776" s="1" t="str">
        <f>主动技能升级!N779</f>
        <v>[]</v>
      </c>
      <c r="F776" s="1">
        <f>主动技能升级!O779</f>
        <v>179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 t="e">
        <f>主动技能升级!K780</f>
        <v>#N/A</v>
      </c>
      <c r="C777" s="1">
        <f>主动技能升级!L780</f>
        <v>0</v>
      </c>
      <c r="D777" s="1">
        <f>主动技能升级!M780</f>
        <v>42</v>
      </c>
      <c r="E777" s="1" t="str">
        <f>主动技能升级!N780</f>
        <v>[]</v>
      </c>
      <c r="F777" s="1">
        <f>主动技能升级!O780</f>
        <v>180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 t="e">
        <f>主动技能升级!K781</f>
        <v>#N/A</v>
      </c>
      <c r="C778" s="1">
        <f>主动技能升级!L781</f>
        <v>0</v>
      </c>
      <c r="D778" s="1">
        <f>主动技能升级!M781</f>
        <v>45</v>
      </c>
      <c r="E778" s="1" t="str">
        <f>主动技能升级!N781</f>
        <v>[]</v>
      </c>
      <c r="F778" s="1">
        <f>主动技能升级!O781</f>
        <v>181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 t="e">
        <f>主动技能升级!K782</f>
        <v>#N/A</v>
      </c>
      <c r="C779" s="1">
        <f>主动技能升级!L782</f>
        <v>0</v>
      </c>
      <c r="D779" s="1">
        <f>主动技能升级!M782</f>
        <v>48</v>
      </c>
      <c r="E779" s="1" t="str">
        <f>主动技能升级!N782</f>
        <v>[]</v>
      </c>
      <c r="F779" s="1">
        <f>主动技能升级!O782</f>
        <v>182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 t="e">
        <f>主动技能升级!K783</f>
        <v>#N/A</v>
      </c>
      <c r="C780" s="1">
        <f>主动技能升级!L783</f>
        <v>0</v>
      </c>
      <c r="D780" s="1">
        <f>主动技能升级!M783</f>
        <v>51</v>
      </c>
      <c r="E780" s="1" t="str">
        <f>主动技能升级!N783</f>
        <v>[]</v>
      </c>
      <c r="F780" s="1">
        <f>主动技能升级!O783</f>
        <v>183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 t="e">
        <f>主动技能升级!K784</f>
        <v>#N/A</v>
      </c>
      <c r="C781" s="1">
        <f>主动技能升级!L784</f>
        <v>0</v>
      </c>
      <c r="D781" s="1">
        <f>主动技能升级!M784</f>
        <v>54</v>
      </c>
      <c r="E781" s="1" t="str">
        <f>主动技能升级!N784</f>
        <v>[]</v>
      </c>
      <c r="F781" s="1">
        <f>主动技能升级!O784</f>
        <v>184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 t="e">
        <f>主动技能升级!K785</f>
        <v>#N/A</v>
      </c>
      <c r="C782" s="1">
        <f>主动技能升级!L785</f>
        <v>0</v>
      </c>
      <c r="D782" s="1">
        <f>主动技能升级!M785</f>
        <v>57</v>
      </c>
      <c r="E782" s="1" t="str">
        <f>主动技能升级!N785</f>
        <v>[]</v>
      </c>
      <c r="F782" s="1">
        <f>主动技能升级!O785</f>
        <v>185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 t="e">
        <f>主动技能升级!K786</f>
        <v>#N/A</v>
      </c>
      <c r="C783" s="1">
        <f>主动技能升级!L786</f>
        <v>0</v>
      </c>
      <c r="D783" s="1">
        <f>主动技能升级!M786</f>
        <v>60</v>
      </c>
      <c r="E783" s="1" t="str">
        <f>主动技能升级!N786</f>
        <v>[]</v>
      </c>
      <c r="F783" s="1">
        <f>主动技能升级!O786</f>
        <v>186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 t="e">
        <f>主动技能升级!K787</f>
        <v>#N/A</v>
      </c>
      <c r="C784" s="1">
        <f>主动技能升级!L787</f>
        <v>0</v>
      </c>
      <c r="D784" s="1">
        <f>主动技能升级!M787</f>
        <v>3</v>
      </c>
      <c r="E784" s="1" t="str">
        <f>主动技能升级!N787</f>
        <v>[]</v>
      </c>
      <c r="F784" s="1">
        <f>主动技能升级!O787</f>
        <v>187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 t="e">
        <f>主动技能升级!K788</f>
        <v>#N/A</v>
      </c>
      <c r="C785" s="1">
        <f>主动技能升级!L788</f>
        <v>0</v>
      </c>
      <c r="D785" s="1">
        <f>主动技能升级!M788</f>
        <v>6</v>
      </c>
      <c r="E785" s="1" t="str">
        <f>主动技能升级!N788</f>
        <v>[]</v>
      </c>
      <c r="F785" s="1">
        <f>主动技能升级!O788</f>
        <v>188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 t="e">
        <f>主动技能升级!K789</f>
        <v>#N/A</v>
      </c>
      <c r="C786" s="1">
        <f>主动技能升级!L789</f>
        <v>0</v>
      </c>
      <c r="D786" s="1">
        <f>主动技能升级!M789</f>
        <v>9</v>
      </c>
      <c r="E786" s="1" t="str">
        <f>主动技能升级!N789</f>
        <v>[]</v>
      </c>
      <c r="F786" s="1">
        <f>主动技能升级!O789</f>
        <v>189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 t="e">
        <f>主动技能升级!K790</f>
        <v>#N/A</v>
      </c>
      <c r="C787" s="1">
        <f>主动技能升级!L790</f>
        <v>0</v>
      </c>
      <c r="D787" s="1">
        <f>主动技能升级!M790</f>
        <v>12</v>
      </c>
      <c r="E787" s="1" t="str">
        <f>主动技能升级!N790</f>
        <v>[]</v>
      </c>
      <c r="F787" s="1">
        <f>主动技能升级!O790</f>
        <v>190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 t="e">
        <f>主动技能升级!K791</f>
        <v>#N/A</v>
      </c>
      <c r="C788" s="1">
        <f>主动技能升级!L791</f>
        <v>0</v>
      </c>
      <c r="D788" s="1">
        <f>主动技能升级!M791</f>
        <v>15</v>
      </c>
      <c r="E788" s="1" t="str">
        <f>主动技能升级!N791</f>
        <v>[]</v>
      </c>
      <c r="F788" s="1">
        <f>主动技能升级!O791</f>
        <v>191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 t="e">
        <f>主动技能升级!K792</f>
        <v>#N/A</v>
      </c>
      <c r="C789" s="1">
        <f>主动技能升级!L792</f>
        <v>0</v>
      </c>
      <c r="D789" s="1">
        <f>主动技能升级!M792</f>
        <v>18</v>
      </c>
      <c r="E789" s="1" t="str">
        <f>主动技能升级!N792</f>
        <v>[]</v>
      </c>
      <c r="F789" s="1">
        <f>主动技能升级!O792</f>
        <v>192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 t="e">
        <f>主动技能升级!K793</f>
        <v>#N/A</v>
      </c>
      <c r="C790" s="1">
        <f>主动技能升级!L793</f>
        <v>0</v>
      </c>
      <c r="D790" s="1">
        <f>主动技能升级!M793</f>
        <v>21</v>
      </c>
      <c r="E790" s="1" t="str">
        <f>主动技能升级!N793</f>
        <v>[]</v>
      </c>
      <c r="F790" s="1">
        <f>主动技能升级!O793</f>
        <v>193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 t="e">
        <f>主动技能升级!K794</f>
        <v>#N/A</v>
      </c>
      <c r="C791" s="1">
        <f>主动技能升级!L794</f>
        <v>0</v>
      </c>
      <c r="D791" s="1">
        <f>主动技能升级!M794</f>
        <v>24</v>
      </c>
      <c r="E791" s="1" t="str">
        <f>主动技能升级!N794</f>
        <v>[]</v>
      </c>
      <c r="F791" s="1">
        <f>主动技能升级!O794</f>
        <v>194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 t="e">
        <f>主动技能升级!K795</f>
        <v>#N/A</v>
      </c>
      <c r="C792" s="1">
        <f>主动技能升级!L795</f>
        <v>0</v>
      </c>
      <c r="D792" s="1">
        <f>主动技能升级!M795</f>
        <v>27</v>
      </c>
      <c r="E792" s="1" t="str">
        <f>主动技能升级!N795</f>
        <v>[]</v>
      </c>
      <c r="F792" s="1">
        <f>主动技能升级!O795</f>
        <v>195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 t="e">
        <f>主动技能升级!K796</f>
        <v>#N/A</v>
      </c>
      <c r="C793" s="1">
        <f>主动技能升级!L796</f>
        <v>0</v>
      </c>
      <c r="D793" s="1">
        <f>主动技能升级!M796</f>
        <v>30</v>
      </c>
      <c r="E793" s="1" t="str">
        <f>主动技能升级!N796</f>
        <v>[]</v>
      </c>
      <c r="F793" s="1">
        <f>主动技能升级!O796</f>
        <v>196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 t="e">
        <f>主动技能升级!K797</f>
        <v>#N/A</v>
      </c>
      <c r="C794" s="1">
        <f>主动技能升级!L797</f>
        <v>0</v>
      </c>
      <c r="D794" s="1">
        <f>主动技能升级!M797</f>
        <v>33</v>
      </c>
      <c r="E794" s="1" t="str">
        <f>主动技能升级!N797</f>
        <v>[]</v>
      </c>
      <c r="F794" s="1">
        <f>主动技能升级!O797</f>
        <v>197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 t="e">
        <f>主动技能升级!K798</f>
        <v>#N/A</v>
      </c>
      <c r="C795" s="1">
        <f>主动技能升级!L798</f>
        <v>0</v>
      </c>
      <c r="D795" s="1">
        <f>主动技能升级!M798</f>
        <v>36</v>
      </c>
      <c r="E795" s="1" t="str">
        <f>主动技能升级!N798</f>
        <v>[]</v>
      </c>
      <c r="F795" s="1">
        <f>主动技能升级!O798</f>
        <v>198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 t="e">
        <f>主动技能升级!K799</f>
        <v>#N/A</v>
      </c>
      <c r="C796" s="1">
        <f>主动技能升级!L799</f>
        <v>0</v>
      </c>
      <c r="D796" s="1">
        <f>主动技能升级!M799</f>
        <v>39</v>
      </c>
      <c r="E796" s="1" t="str">
        <f>主动技能升级!N799</f>
        <v>[]</v>
      </c>
      <c r="F796" s="1">
        <f>主动技能升级!O799</f>
        <v>100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 t="e">
        <f>主动技能升级!K800</f>
        <v>#N/A</v>
      </c>
      <c r="C797" s="1">
        <f>主动技能升级!L800</f>
        <v>0</v>
      </c>
      <c r="D797" s="1">
        <f>主动技能升级!M800</f>
        <v>42</v>
      </c>
      <c r="E797" s="1" t="str">
        <f>主动技能升级!N800</f>
        <v>[]</v>
      </c>
      <c r="F797" s="1">
        <f>主动技能升级!O800</f>
        <v>101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 t="e">
        <f>主动技能升级!K801</f>
        <v>#N/A</v>
      </c>
      <c r="C798" s="1">
        <f>主动技能升级!L801</f>
        <v>0</v>
      </c>
      <c r="D798" s="1">
        <f>主动技能升级!M801</f>
        <v>45</v>
      </c>
      <c r="E798" s="1" t="str">
        <f>主动技能升级!N801</f>
        <v>[]</v>
      </c>
      <c r="F798" s="1">
        <f>主动技能升级!O801</f>
        <v>102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 t="e">
        <f>主动技能升级!K802</f>
        <v>#N/A</v>
      </c>
      <c r="C799" s="1">
        <f>主动技能升级!L802</f>
        <v>0</v>
      </c>
      <c r="D799" s="1">
        <f>主动技能升级!M802</f>
        <v>48</v>
      </c>
      <c r="E799" s="1" t="str">
        <f>主动技能升级!N802</f>
        <v>[]</v>
      </c>
      <c r="F799" s="1">
        <f>主动技能升级!O802</f>
        <v>103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 t="e">
        <f>主动技能升级!K803</f>
        <v>#N/A</v>
      </c>
      <c r="C800" s="1">
        <f>主动技能升级!L803</f>
        <v>0</v>
      </c>
      <c r="D800" s="1">
        <f>主动技能升级!M803</f>
        <v>51</v>
      </c>
      <c r="E800" s="1" t="str">
        <f>主动技能升级!N803</f>
        <v>[]</v>
      </c>
      <c r="F800" s="1">
        <f>主动技能升级!O803</f>
        <v>104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 t="e">
        <f>主动技能升级!K804</f>
        <v>#N/A</v>
      </c>
      <c r="C801" s="1">
        <f>主动技能升级!L804</f>
        <v>0</v>
      </c>
      <c r="D801" s="1">
        <f>主动技能升级!M804</f>
        <v>54</v>
      </c>
      <c r="E801" s="1" t="str">
        <f>主动技能升级!N804</f>
        <v>[]</v>
      </c>
      <c r="F801" s="1">
        <f>主动技能升级!O804</f>
        <v>105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 t="e">
        <f>主动技能升级!K805</f>
        <v>#N/A</v>
      </c>
      <c r="C802" s="1">
        <f>主动技能升级!L805</f>
        <v>0</v>
      </c>
      <c r="D802" s="1">
        <f>主动技能升级!M805</f>
        <v>57</v>
      </c>
      <c r="E802" s="1" t="str">
        <f>主动技能升级!N805</f>
        <v>[]</v>
      </c>
      <c r="F802" s="1">
        <f>主动技能升级!O805</f>
        <v>106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 t="e">
        <f>主动技能升级!K806</f>
        <v>#N/A</v>
      </c>
      <c r="C803" s="1">
        <f>主动技能升级!L806</f>
        <v>0</v>
      </c>
      <c r="D803" s="1">
        <f>主动技能升级!M806</f>
        <v>60</v>
      </c>
      <c r="E803" s="1" t="str">
        <f>主动技能升级!N806</f>
        <v>[]</v>
      </c>
      <c r="F803" s="1">
        <f>主动技能升级!O806</f>
        <v>107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 t="e">
        <f>主动技能升级!K807</f>
        <v>#N/A</v>
      </c>
      <c r="C804" s="1">
        <f>主动技能升级!L807</f>
        <v>0</v>
      </c>
      <c r="D804" s="1">
        <f>主动技能升级!M807</f>
        <v>3</v>
      </c>
      <c r="E804" s="1" t="str">
        <f>主动技能升级!N807</f>
        <v>[]</v>
      </c>
      <c r="F804" s="1">
        <f>主动技能升级!O807</f>
        <v>108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 t="e">
        <f>主动技能升级!K808</f>
        <v>#N/A</v>
      </c>
      <c r="C805" s="1">
        <f>主动技能升级!L808</f>
        <v>0</v>
      </c>
      <c r="D805" s="1">
        <f>主动技能升级!M808</f>
        <v>6</v>
      </c>
      <c r="E805" s="1" t="str">
        <f>主动技能升级!N808</f>
        <v>[]</v>
      </c>
      <c r="F805" s="1">
        <f>主动技能升级!O808</f>
        <v>109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 t="e">
        <f>主动技能升级!K809</f>
        <v>#N/A</v>
      </c>
      <c r="C806" s="1">
        <f>主动技能升级!L809</f>
        <v>0</v>
      </c>
      <c r="D806" s="1">
        <f>主动技能升级!M809</f>
        <v>9</v>
      </c>
      <c r="E806" s="1" t="str">
        <f>主动技能升级!N809</f>
        <v>[]</v>
      </c>
      <c r="F806" s="1">
        <f>主动技能升级!O809</f>
        <v>110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 t="e">
        <f>主动技能升级!K810</f>
        <v>#N/A</v>
      </c>
      <c r="C807" s="1">
        <f>主动技能升级!L810</f>
        <v>0</v>
      </c>
      <c r="D807" s="1">
        <f>主动技能升级!M810</f>
        <v>12</v>
      </c>
      <c r="E807" s="1" t="str">
        <f>主动技能升级!N810</f>
        <v>[]</v>
      </c>
      <c r="F807" s="1">
        <f>主动技能升级!O810</f>
        <v>111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 t="e">
        <f>主动技能升级!K811</f>
        <v>#N/A</v>
      </c>
      <c r="C808" s="1">
        <f>主动技能升级!L811</f>
        <v>0</v>
      </c>
      <c r="D808" s="1">
        <f>主动技能升级!M811</f>
        <v>15</v>
      </c>
      <c r="E808" s="1" t="str">
        <f>主动技能升级!N811</f>
        <v>[]</v>
      </c>
      <c r="F808" s="1">
        <f>主动技能升级!O811</f>
        <v>112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 t="e">
        <f>主动技能升级!K812</f>
        <v>#N/A</v>
      </c>
      <c r="C809" s="1">
        <f>主动技能升级!L812</f>
        <v>0</v>
      </c>
      <c r="D809" s="1">
        <f>主动技能升级!M812</f>
        <v>18</v>
      </c>
      <c r="E809" s="1" t="str">
        <f>主动技能升级!N812</f>
        <v>[]</v>
      </c>
      <c r="F809" s="1">
        <f>主动技能升级!O812</f>
        <v>113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 t="e">
        <f>主动技能升级!K813</f>
        <v>#N/A</v>
      </c>
      <c r="C810" s="1">
        <f>主动技能升级!L813</f>
        <v>0</v>
      </c>
      <c r="D810" s="1">
        <f>主动技能升级!M813</f>
        <v>21</v>
      </c>
      <c r="E810" s="1" t="str">
        <f>主动技能升级!N813</f>
        <v>[]</v>
      </c>
      <c r="F810" s="1">
        <f>主动技能升级!O813</f>
        <v>114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 t="e">
        <f>主动技能升级!K814</f>
        <v>#N/A</v>
      </c>
      <c r="C811" s="1">
        <f>主动技能升级!L814</f>
        <v>0</v>
      </c>
      <c r="D811" s="1">
        <f>主动技能升级!M814</f>
        <v>24</v>
      </c>
      <c r="E811" s="1" t="str">
        <f>主动技能升级!N814</f>
        <v>[]</v>
      </c>
      <c r="F811" s="1">
        <f>主动技能升级!O814</f>
        <v>115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 t="e">
        <f>主动技能升级!K815</f>
        <v>#N/A</v>
      </c>
      <c r="C812" s="1">
        <f>主动技能升级!L815</f>
        <v>0</v>
      </c>
      <c r="D812" s="1">
        <f>主动技能升级!M815</f>
        <v>27</v>
      </c>
      <c r="E812" s="1" t="str">
        <f>主动技能升级!N815</f>
        <v>[]</v>
      </c>
      <c r="F812" s="1">
        <f>主动技能升级!O815</f>
        <v>116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 t="e">
        <f>主动技能升级!K816</f>
        <v>#N/A</v>
      </c>
      <c r="C813" s="1">
        <f>主动技能升级!L816</f>
        <v>0</v>
      </c>
      <c r="D813" s="1">
        <f>主动技能升级!M816</f>
        <v>30</v>
      </c>
      <c r="E813" s="1" t="str">
        <f>主动技能升级!N816</f>
        <v>[]</v>
      </c>
      <c r="F813" s="1">
        <f>主动技能升级!O816</f>
        <v>117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 t="e">
        <f>主动技能升级!K817</f>
        <v>#N/A</v>
      </c>
      <c r="C814" s="1">
        <f>主动技能升级!L817</f>
        <v>0</v>
      </c>
      <c r="D814" s="1">
        <f>主动技能升级!M817</f>
        <v>33</v>
      </c>
      <c r="E814" s="1" t="str">
        <f>主动技能升级!N817</f>
        <v>[]</v>
      </c>
      <c r="F814" s="1">
        <f>主动技能升级!O817</f>
        <v>118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 t="e">
        <f>主动技能升级!K818</f>
        <v>#N/A</v>
      </c>
      <c r="C815" s="1">
        <f>主动技能升级!L818</f>
        <v>0</v>
      </c>
      <c r="D815" s="1">
        <f>主动技能升级!M818</f>
        <v>36</v>
      </c>
      <c r="E815" s="1" t="str">
        <f>主动技能升级!N818</f>
        <v>[]</v>
      </c>
      <c r="F815" s="1">
        <f>主动技能升级!O818</f>
        <v>119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 t="e">
        <f>主动技能升级!K819</f>
        <v>#N/A</v>
      </c>
      <c r="C816" s="1">
        <f>主动技能升级!L819</f>
        <v>0</v>
      </c>
      <c r="D816" s="1">
        <f>主动技能升级!M819</f>
        <v>39</v>
      </c>
      <c r="E816" s="1" t="str">
        <f>主动技能升级!N819</f>
        <v>[]</v>
      </c>
      <c r="F816" s="1">
        <f>主动技能升级!O819</f>
        <v>120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 t="e">
        <f>主动技能升级!K820</f>
        <v>#N/A</v>
      </c>
      <c r="C817" s="1">
        <f>主动技能升级!L820</f>
        <v>0</v>
      </c>
      <c r="D817" s="1">
        <f>主动技能升级!M820</f>
        <v>42</v>
      </c>
      <c r="E817" s="1" t="str">
        <f>主动技能升级!N820</f>
        <v>[]</v>
      </c>
      <c r="F817" s="1">
        <f>主动技能升级!O820</f>
        <v>121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 t="e">
        <f>主动技能升级!K821</f>
        <v>#N/A</v>
      </c>
      <c r="C818" s="1">
        <f>主动技能升级!L821</f>
        <v>0</v>
      </c>
      <c r="D818" s="1">
        <f>主动技能升级!M821</f>
        <v>45</v>
      </c>
      <c r="E818" s="1" t="str">
        <f>主动技能升级!N821</f>
        <v>[]</v>
      </c>
      <c r="F818" s="1">
        <f>主动技能升级!O821</f>
        <v>122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 t="e">
        <f>主动技能升级!K822</f>
        <v>#N/A</v>
      </c>
      <c r="C819" s="1">
        <f>主动技能升级!L822</f>
        <v>0</v>
      </c>
      <c r="D819" s="1">
        <f>主动技能升级!M822</f>
        <v>48</v>
      </c>
      <c r="E819" s="1" t="str">
        <f>主动技能升级!N822</f>
        <v>[]</v>
      </c>
      <c r="F819" s="1">
        <f>主动技能升级!O822</f>
        <v>123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 t="e">
        <f>主动技能升级!K823</f>
        <v>#N/A</v>
      </c>
      <c r="C820" s="1">
        <f>主动技能升级!L823</f>
        <v>0</v>
      </c>
      <c r="D820" s="1">
        <f>主动技能升级!M823</f>
        <v>51</v>
      </c>
      <c r="E820" s="1" t="str">
        <f>主动技能升级!N823</f>
        <v>[]</v>
      </c>
      <c r="F820" s="1">
        <f>主动技能升级!O823</f>
        <v>124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 t="e">
        <f>主动技能升级!K824</f>
        <v>#N/A</v>
      </c>
      <c r="C821" s="1">
        <f>主动技能升级!L824</f>
        <v>0</v>
      </c>
      <c r="D821" s="1">
        <f>主动技能升级!M824</f>
        <v>54</v>
      </c>
      <c r="E821" s="1" t="str">
        <f>主动技能升级!N824</f>
        <v>[]</v>
      </c>
      <c r="F821" s="1">
        <f>主动技能升级!O824</f>
        <v>125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 t="e">
        <f>主动技能升级!K825</f>
        <v>#N/A</v>
      </c>
      <c r="C822" s="1">
        <f>主动技能升级!L825</f>
        <v>0</v>
      </c>
      <c r="D822" s="1">
        <f>主动技能升级!M825</f>
        <v>57</v>
      </c>
      <c r="E822" s="1" t="str">
        <f>主动技能升级!N825</f>
        <v>[]</v>
      </c>
      <c r="F822" s="1">
        <f>主动技能升级!O825</f>
        <v>126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 t="e">
        <f>主动技能升级!K826</f>
        <v>#N/A</v>
      </c>
      <c r="C823" s="1">
        <f>主动技能升级!L826</f>
        <v>0</v>
      </c>
      <c r="D823" s="1">
        <f>主动技能升级!M826</f>
        <v>60</v>
      </c>
      <c r="E823" s="1" t="str">
        <f>主动技能升级!N826</f>
        <v>[]</v>
      </c>
      <c r="F823" s="1">
        <f>主动技能升级!O826</f>
        <v>127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 t="e">
        <f>主动技能升级!K827</f>
        <v>#N/A</v>
      </c>
      <c r="C824" s="1">
        <f>主动技能升级!L827</f>
        <v>0</v>
      </c>
      <c r="D824" s="1">
        <f>主动技能升级!M827</f>
        <v>3</v>
      </c>
      <c r="E824" s="1" t="str">
        <f>主动技能升级!N827</f>
        <v>[]</v>
      </c>
      <c r="F824" s="1">
        <f>主动技能升级!O827</f>
        <v>128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 t="e">
        <f>主动技能升级!K828</f>
        <v>#N/A</v>
      </c>
      <c r="C825" s="1">
        <f>主动技能升级!L828</f>
        <v>0</v>
      </c>
      <c r="D825" s="1">
        <f>主动技能升级!M828</f>
        <v>6</v>
      </c>
      <c r="E825" s="1" t="str">
        <f>主动技能升级!N828</f>
        <v>[]</v>
      </c>
      <c r="F825" s="1">
        <f>主动技能升级!O828</f>
        <v>129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 t="e">
        <f>主动技能升级!K829</f>
        <v>#N/A</v>
      </c>
      <c r="C826" s="1">
        <f>主动技能升级!L829</f>
        <v>0</v>
      </c>
      <c r="D826" s="1">
        <f>主动技能升级!M829</f>
        <v>9</v>
      </c>
      <c r="E826" s="1" t="str">
        <f>主动技能升级!N829</f>
        <v>[]</v>
      </c>
      <c r="F826" s="1">
        <f>主动技能升级!O829</f>
        <v>130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 t="e">
        <f>主动技能升级!K830</f>
        <v>#N/A</v>
      </c>
      <c r="C827" s="1">
        <f>主动技能升级!L830</f>
        <v>0</v>
      </c>
      <c r="D827" s="1">
        <f>主动技能升级!M830</f>
        <v>12</v>
      </c>
      <c r="E827" s="1" t="str">
        <f>主动技能升级!N830</f>
        <v>[]</v>
      </c>
      <c r="F827" s="1">
        <f>主动技能升级!O830</f>
        <v>131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 t="e">
        <f>主动技能升级!K831</f>
        <v>#N/A</v>
      </c>
      <c r="C828" s="1">
        <f>主动技能升级!L831</f>
        <v>0</v>
      </c>
      <c r="D828" s="1">
        <f>主动技能升级!M831</f>
        <v>15</v>
      </c>
      <c r="E828" s="1" t="str">
        <f>主动技能升级!N831</f>
        <v>[]</v>
      </c>
      <c r="F828" s="1">
        <f>主动技能升级!O831</f>
        <v>132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 t="e">
        <f>主动技能升级!K832</f>
        <v>#N/A</v>
      </c>
      <c r="C829" s="1">
        <f>主动技能升级!L832</f>
        <v>0</v>
      </c>
      <c r="D829" s="1">
        <f>主动技能升级!M832</f>
        <v>18</v>
      </c>
      <c r="E829" s="1" t="str">
        <f>主动技能升级!N832</f>
        <v>[]</v>
      </c>
      <c r="F829" s="1">
        <f>主动技能升级!O832</f>
        <v>133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 t="e">
        <f>主动技能升级!K833</f>
        <v>#N/A</v>
      </c>
      <c r="C830" s="1">
        <f>主动技能升级!L833</f>
        <v>0</v>
      </c>
      <c r="D830" s="1">
        <f>主动技能升级!M833</f>
        <v>21</v>
      </c>
      <c r="E830" s="1" t="str">
        <f>主动技能升级!N833</f>
        <v>[]</v>
      </c>
      <c r="F830" s="1">
        <f>主动技能升级!O833</f>
        <v>134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 t="e">
        <f>主动技能升级!K834</f>
        <v>#N/A</v>
      </c>
      <c r="C831" s="1">
        <f>主动技能升级!L834</f>
        <v>0</v>
      </c>
      <c r="D831" s="1">
        <f>主动技能升级!M834</f>
        <v>24</v>
      </c>
      <c r="E831" s="1" t="str">
        <f>主动技能升级!N834</f>
        <v>[]</v>
      </c>
      <c r="F831" s="1">
        <f>主动技能升级!O834</f>
        <v>135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 t="e">
        <f>主动技能升级!K835</f>
        <v>#N/A</v>
      </c>
      <c r="C832" s="1">
        <f>主动技能升级!L835</f>
        <v>0</v>
      </c>
      <c r="D832" s="1">
        <f>主动技能升级!M835</f>
        <v>27</v>
      </c>
      <c r="E832" s="1" t="str">
        <f>主动技能升级!N835</f>
        <v>[]</v>
      </c>
      <c r="F832" s="1">
        <f>主动技能升级!O835</f>
        <v>136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 t="e">
        <f>主动技能升级!K836</f>
        <v>#N/A</v>
      </c>
      <c r="C833" s="1">
        <f>主动技能升级!L836</f>
        <v>0</v>
      </c>
      <c r="D833" s="1">
        <f>主动技能升级!M836</f>
        <v>30</v>
      </c>
      <c r="E833" s="1" t="str">
        <f>主动技能升级!N836</f>
        <v>[]</v>
      </c>
      <c r="F833" s="1">
        <f>主动技能升级!O836</f>
        <v>137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 t="e">
        <f>主动技能升级!K837</f>
        <v>#N/A</v>
      </c>
      <c r="C834" s="1">
        <f>主动技能升级!L837</f>
        <v>0</v>
      </c>
      <c r="D834" s="1">
        <f>主动技能升级!M837</f>
        <v>33</v>
      </c>
      <c r="E834" s="1" t="str">
        <f>主动技能升级!N837</f>
        <v>[]</v>
      </c>
      <c r="F834" s="1">
        <f>主动技能升级!O837</f>
        <v>138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 t="e">
        <f>主动技能升级!K838</f>
        <v>#N/A</v>
      </c>
      <c r="C835" s="1">
        <f>主动技能升级!L838</f>
        <v>0</v>
      </c>
      <c r="D835" s="1">
        <f>主动技能升级!M838</f>
        <v>36</v>
      </c>
      <c r="E835" s="1" t="str">
        <f>主动技能升级!N838</f>
        <v>[]</v>
      </c>
      <c r="F835" s="1">
        <f>主动技能升级!O838</f>
        <v>139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 t="e">
        <f>主动技能升级!K839</f>
        <v>#N/A</v>
      </c>
      <c r="C836" s="1">
        <f>主动技能升级!L839</f>
        <v>0</v>
      </c>
      <c r="D836" s="1">
        <f>主动技能升级!M839</f>
        <v>39</v>
      </c>
      <c r="E836" s="1" t="str">
        <f>主动技能升级!N839</f>
        <v>[]</v>
      </c>
      <c r="F836" s="1">
        <f>主动技能升级!O839</f>
        <v>140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 t="e">
        <f>主动技能升级!K840</f>
        <v>#N/A</v>
      </c>
      <c r="C837" s="1">
        <f>主动技能升级!L840</f>
        <v>0</v>
      </c>
      <c r="D837" s="1">
        <f>主动技能升级!M840</f>
        <v>42</v>
      </c>
      <c r="E837" s="1" t="str">
        <f>主动技能升级!N840</f>
        <v>[]</v>
      </c>
      <c r="F837" s="1">
        <f>主动技能升级!O840</f>
        <v>141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 t="e">
        <f>主动技能升级!K841</f>
        <v>#N/A</v>
      </c>
      <c r="C838" s="1">
        <f>主动技能升级!L841</f>
        <v>0</v>
      </c>
      <c r="D838" s="1">
        <f>主动技能升级!M841</f>
        <v>45</v>
      </c>
      <c r="E838" s="1" t="str">
        <f>主动技能升级!N841</f>
        <v>[]</v>
      </c>
      <c r="F838" s="1">
        <f>主动技能升级!O841</f>
        <v>142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 t="e">
        <f>主动技能升级!K842</f>
        <v>#N/A</v>
      </c>
      <c r="C839" s="1">
        <f>主动技能升级!L842</f>
        <v>0</v>
      </c>
      <c r="D839" s="1">
        <f>主动技能升级!M842</f>
        <v>48</v>
      </c>
      <c r="E839" s="1" t="str">
        <f>主动技能升级!N842</f>
        <v>[]</v>
      </c>
      <c r="F839" s="1">
        <f>主动技能升级!O842</f>
        <v>143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 t="e">
        <f>主动技能升级!K843</f>
        <v>#N/A</v>
      </c>
      <c r="C840" s="1">
        <f>主动技能升级!L843</f>
        <v>0</v>
      </c>
      <c r="D840" s="1">
        <f>主动技能升级!M843</f>
        <v>51</v>
      </c>
      <c r="E840" s="1" t="str">
        <f>主动技能升级!N843</f>
        <v>[]</v>
      </c>
      <c r="F840" s="1">
        <f>主动技能升级!O843</f>
        <v>144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 t="e">
        <f>主动技能升级!K844</f>
        <v>#N/A</v>
      </c>
      <c r="C841" s="1">
        <f>主动技能升级!L844</f>
        <v>0</v>
      </c>
      <c r="D841" s="1">
        <f>主动技能升级!M844</f>
        <v>54</v>
      </c>
      <c r="E841" s="1" t="str">
        <f>主动技能升级!N844</f>
        <v>[]</v>
      </c>
      <c r="F841" s="1">
        <f>主动技能升级!O844</f>
        <v>145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 t="e">
        <f>主动技能升级!K845</f>
        <v>#N/A</v>
      </c>
      <c r="C842" s="1">
        <f>主动技能升级!L845</f>
        <v>0</v>
      </c>
      <c r="D842" s="1">
        <f>主动技能升级!M845</f>
        <v>57</v>
      </c>
      <c r="E842" s="1" t="str">
        <f>主动技能升级!N845</f>
        <v>[]</v>
      </c>
      <c r="F842" s="1">
        <f>主动技能升级!O845</f>
        <v>146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 t="e">
        <f>主动技能升级!K846</f>
        <v>#N/A</v>
      </c>
      <c r="C843" s="1">
        <f>主动技能升级!L846</f>
        <v>0</v>
      </c>
      <c r="D843" s="1">
        <f>主动技能升级!M846</f>
        <v>60</v>
      </c>
      <c r="E843" s="1" t="str">
        <f>主动技能升级!N846</f>
        <v>[]</v>
      </c>
      <c r="F843" s="1">
        <f>主动技能升级!O846</f>
        <v>147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 t="e">
        <f>主动技能升级!K847</f>
        <v>#N/A</v>
      </c>
      <c r="C844" s="1">
        <f>主动技能升级!L847</f>
        <v>0</v>
      </c>
      <c r="D844" s="1">
        <f>主动技能升级!M847</f>
        <v>3</v>
      </c>
      <c r="E844" s="1" t="str">
        <f>主动技能升级!N847</f>
        <v>[]</v>
      </c>
      <c r="F844" s="1">
        <f>主动技能升级!O847</f>
        <v>148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 t="e">
        <f>主动技能升级!K848</f>
        <v>#N/A</v>
      </c>
      <c r="C845" s="1">
        <f>主动技能升级!L848</f>
        <v>0</v>
      </c>
      <c r="D845" s="1">
        <f>主动技能升级!M848</f>
        <v>6</v>
      </c>
      <c r="E845" s="1" t="str">
        <f>主动技能升级!N848</f>
        <v>[]</v>
      </c>
      <c r="F845" s="1">
        <f>主动技能升级!O848</f>
        <v>149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 t="e">
        <f>主动技能升级!K849</f>
        <v>#N/A</v>
      </c>
      <c r="C846" s="1">
        <f>主动技能升级!L849</f>
        <v>0</v>
      </c>
      <c r="D846" s="1">
        <f>主动技能升级!M849</f>
        <v>9</v>
      </c>
      <c r="E846" s="1" t="str">
        <f>主动技能升级!N849</f>
        <v>[]</v>
      </c>
      <c r="F846" s="1">
        <f>主动技能升级!O849</f>
        <v>150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 t="e">
        <f>主动技能升级!K850</f>
        <v>#N/A</v>
      </c>
      <c r="C847" s="1">
        <f>主动技能升级!L850</f>
        <v>0</v>
      </c>
      <c r="D847" s="1">
        <f>主动技能升级!M850</f>
        <v>12</v>
      </c>
      <c r="E847" s="1" t="str">
        <f>主动技能升级!N850</f>
        <v>[]</v>
      </c>
      <c r="F847" s="1">
        <f>主动技能升级!O850</f>
        <v>151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 t="e">
        <f>主动技能升级!K851</f>
        <v>#N/A</v>
      </c>
      <c r="C848" s="1">
        <f>主动技能升级!L851</f>
        <v>0</v>
      </c>
      <c r="D848" s="1">
        <f>主动技能升级!M851</f>
        <v>15</v>
      </c>
      <c r="E848" s="1" t="str">
        <f>主动技能升级!N851</f>
        <v>[]</v>
      </c>
      <c r="F848" s="1">
        <f>主动技能升级!O851</f>
        <v>152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 t="e">
        <f>主动技能升级!K852</f>
        <v>#N/A</v>
      </c>
      <c r="C849" s="1">
        <f>主动技能升级!L852</f>
        <v>0</v>
      </c>
      <c r="D849" s="1">
        <f>主动技能升级!M852</f>
        <v>18</v>
      </c>
      <c r="E849" s="1" t="str">
        <f>主动技能升级!N852</f>
        <v>[]</v>
      </c>
      <c r="F849" s="1">
        <f>主动技能升级!O852</f>
        <v>153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 t="e">
        <f>主动技能升级!K853</f>
        <v>#N/A</v>
      </c>
      <c r="C850" s="1">
        <f>主动技能升级!L853</f>
        <v>0</v>
      </c>
      <c r="D850" s="1">
        <f>主动技能升级!M853</f>
        <v>21</v>
      </c>
      <c r="E850" s="1" t="str">
        <f>主动技能升级!N853</f>
        <v>[]</v>
      </c>
      <c r="F850" s="1">
        <f>主动技能升级!O853</f>
        <v>154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 t="e">
        <f>主动技能升级!K854</f>
        <v>#N/A</v>
      </c>
      <c r="C851" s="1">
        <f>主动技能升级!L854</f>
        <v>0</v>
      </c>
      <c r="D851" s="1">
        <f>主动技能升级!M854</f>
        <v>24</v>
      </c>
      <c r="E851" s="1" t="str">
        <f>主动技能升级!N854</f>
        <v>[]</v>
      </c>
      <c r="F851" s="1">
        <f>主动技能升级!O854</f>
        <v>155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 t="e">
        <f>主动技能升级!K855</f>
        <v>#N/A</v>
      </c>
      <c r="C852" s="1">
        <f>主动技能升级!L855</f>
        <v>0</v>
      </c>
      <c r="D852" s="1">
        <f>主动技能升级!M855</f>
        <v>27</v>
      </c>
      <c r="E852" s="1" t="str">
        <f>主动技能升级!N855</f>
        <v>[]</v>
      </c>
      <c r="F852" s="1">
        <f>主动技能升级!O855</f>
        <v>156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 t="e">
        <f>主动技能升级!K856</f>
        <v>#N/A</v>
      </c>
      <c r="C853" s="1">
        <f>主动技能升级!L856</f>
        <v>0</v>
      </c>
      <c r="D853" s="1">
        <f>主动技能升级!M856</f>
        <v>30</v>
      </c>
      <c r="E853" s="1" t="str">
        <f>主动技能升级!N856</f>
        <v>[]</v>
      </c>
      <c r="F853" s="1">
        <f>主动技能升级!O856</f>
        <v>157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 t="e">
        <f>主动技能升级!K857</f>
        <v>#N/A</v>
      </c>
      <c r="C854" s="1">
        <f>主动技能升级!L857</f>
        <v>0</v>
      </c>
      <c r="D854" s="1">
        <f>主动技能升级!M857</f>
        <v>33</v>
      </c>
      <c r="E854" s="1" t="str">
        <f>主动技能升级!N857</f>
        <v>[]</v>
      </c>
      <c r="F854" s="1">
        <f>主动技能升级!O857</f>
        <v>158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 t="e">
        <f>主动技能升级!K858</f>
        <v>#N/A</v>
      </c>
      <c r="C855" s="1">
        <f>主动技能升级!L858</f>
        <v>0</v>
      </c>
      <c r="D855" s="1">
        <f>主动技能升级!M858</f>
        <v>36</v>
      </c>
      <c r="E855" s="1" t="str">
        <f>主动技能升级!N858</f>
        <v>[]</v>
      </c>
      <c r="F855" s="1">
        <f>主动技能升级!O858</f>
        <v>159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 t="e">
        <f>主动技能升级!K859</f>
        <v>#N/A</v>
      </c>
      <c r="C856" s="1">
        <f>主动技能升级!L859</f>
        <v>0</v>
      </c>
      <c r="D856" s="1">
        <f>主动技能升级!M859</f>
        <v>39</v>
      </c>
      <c r="E856" s="1" t="str">
        <f>主动技能升级!N859</f>
        <v>[]</v>
      </c>
      <c r="F856" s="1">
        <f>主动技能升级!O859</f>
        <v>160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 t="e">
        <f>主动技能升级!K860</f>
        <v>#N/A</v>
      </c>
      <c r="C857" s="1">
        <f>主动技能升级!L860</f>
        <v>0</v>
      </c>
      <c r="D857" s="1">
        <f>主动技能升级!M860</f>
        <v>42</v>
      </c>
      <c r="E857" s="1" t="str">
        <f>主动技能升级!N860</f>
        <v>[]</v>
      </c>
      <c r="F857" s="1">
        <f>主动技能升级!O860</f>
        <v>161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 t="e">
        <f>主动技能升级!K861</f>
        <v>#N/A</v>
      </c>
      <c r="C858" s="1">
        <f>主动技能升级!L861</f>
        <v>0</v>
      </c>
      <c r="D858" s="1">
        <f>主动技能升级!M861</f>
        <v>45</v>
      </c>
      <c r="E858" s="1" t="str">
        <f>主动技能升级!N861</f>
        <v>[]</v>
      </c>
      <c r="F858" s="1">
        <f>主动技能升级!O861</f>
        <v>162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 t="e">
        <f>主动技能升级!K862</f>
        <v>#N/A</v>
      </c>
      <c r="C859" s="1">
        <f>主动技能升级!L862</f>
        <v>0</v>
      </c>
      <c r="D859" s="1">
        <f>主动技能升级!M862</f>
        <v>48</v>
      </c>
      <c r="E859" s="1" t="str">
        <f>主动技能升级!N862</f>
        <v>[]</v>
      </c>
      <c r="F859" s="1">
        <f>主动技能升级!O862</f>
        <v>163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 t="e">
        <f>主动技能升级!K863</f>
        <v>#N/A</v>
      </c>
      <c r="C860" s="1">
        <f>主动技能升级!L863</f>
        <v>0</v>
      </c>
      <c r="D860" s="1">
        <f>主动技能升级!M863</f>
        <v>51</v>
      </c>
      <c r="E860" s="1" t="str">
        <f>主动技能升级!N863</f>
        <v>[]</v>
      </c>
      <c r="F860" s="1">
        <f>主动技能升级!O863</f>
        <v>164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 t="e">
        <f>主动技能升级!K864</f>
        <v>#N/A</v>
      </c>
      <c r="C861" s="1">
        <f>主动技能升级!L864</f>
        <v>0</v>
      </c>
      <c r="D861" s="1">
        <f>主动技能升级!M864</f>
        <v>54</v>
      </c>
      <c r="E861" s="1" t="str">
        <f>主动技能升级!N864</f>
        <v>[]</v>
      </c>
      <c r="F861" s="1">
        <f>主动技能升级!O864</f>
        <v>165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 t="e">
        <f>主动技能升级!K865</f>
        <v>#N/A</v>
      </c>
      <c r="C862" s="1">
        <f>主动技能升级!L865</f>
        <v>0</v>
      </c>
      <c r="D862" s="1">
        <f>主动技能升级!M865</f>
        <v>57</v>
      </c>
      <c r="E862" s="1" t="str">
        <f>主动技能升级!N865</f>
        <v>[]</v>
      </c>
      <c r="F862" s="1">
        <f>主动技能升级!O865</f>
        <v>166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 t="e">
        <f>主动技能升级!K866</f>
        <v>#N/A</v>
      </c>
      <c r="C863" s="1">
        <f>主动技能升级!L866</f>
        <v>0</v>
      </c>
      <c r="D863" s="1">
        <f>主动技能升级!M866</f>
        <v>60</v>
      </c>
      <c r="E863" s="1" t="str">
        <f>主动技能升级!N866</f>
        <v>[]</v>
      </c>
      <c r="F863" s="1">
        <f>主动技能升级!O866</f>
        <v>167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 t="e">
        <f>主动技能升级!K867</f>
        <v>#N/A</v>
      </c>
      <c r="C864" s="1">
        <f>主动技能升级!L867</f>
        <v>0</v>
      </c>
      <c r="D864" s="1">
        <f>主动技能升级!M867</f>
        <v>3</v>
      </c>
      <c r="E864" s="1" t="str">
        <f>主动技能升级!N867</f>
        <v>[]</v>
      </c>
      <c r="F864" s="1">
        <f>主动技能升级!O867</f>
        <v>168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 t="e">
        <f>主动技能升级!K868</f>
        <v>#N/A</v>
      </c>
      <c r="C865" s="1">
        <f>主动技能升级!L868</f>
        <v>0</v>
      </c>
      <c r="D865" s="1">
        <f>主动技能升级!M868</f>
        <v>6</v>
      </c>
      <c r="E865" s="1" t="str">
        <f>主动技能升级!N868</f>
        <v>[]</v>
      </c>
      <c r="F865" s="1">
        <f>主动技能升级!O868</f>
        <v>169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 t="e">
        <f>主动技能升级!K869</f>
        <v>#N/A</v>
      </c>
      <c r="C866" s="1">
        <f>主动技能升级!L869</f>
        <v>0</v>
      </c>
      <c r="D866" s="1">
        <f>主动技能升级!M869</f>
        <v>9</v>
      </c>
      <c r="E866" s="1" t="str">
        <f>主动技能升级!N869</f>
        <v>[]</v>
      </c>
      <c r="F866" s="1">
        <f>主动技能升级!O869</f>
        <v>170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 t="e">
        <f>主动技能升级!K870</f>
        <v>#N/A</v>
      </c>
      <c r="C867" s="1">
        <f>主动技能升级!L870</f>
        <v>0</v>
      </c>
      <c r="D867" s="1">
        <f>主动技能升级!M870</f>
        <v>12</v>
      </c>
      <c r="E867" s="1" t="str">
        <f>主动技能升级!N870</f>
        <v>[]</v>
      </c>
      <c r="F867" s="1">
        <f>主动技能升级!O870</f>
        <v>171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 t="e">
        <f>主动技能升级!K871</f>
        <v>#N/A</v>
      </c>
      <c r="C868" s="1">
        <f>主动技能升级!L871</f>
        <v>0</v>
      </c>
      <c r="D868" s="1">
        <f>主动技能升级!M871</f>
        <v>15</v>
      </c>
      <c r="E868" s="1" t="str">
        <f>主动技能升级!N871</f>
        <v>[]</v>
      </c>
      <c r="F868" s="1">
        <f>主动技能升级!O871</f>
        <v>172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 t="e">
        <f>主动技能升级!K872</f>
        <v>#N/A</v>
      </c>
      <c r="C869" s="1">
        <f>主动技能升级!L872</f>
        <v>0</v>
      </c>
      <c r="D869" s="1">
        <f>主动技能升级!M872</f>
        <v>18</v>
      </c>
      <c r="E869" s="1" t="str">
        <f>主动技能升级!N872</f>
        <v>[]</v>
      </c>
      <c r="F869" s="1">
        <f>主动技能升级!O872</f>
        <v>173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 t="e">
        <f>主动技能升级!K873</f>
        <v>#N/A</v>
      </c>
      <c r="C870" s="1">
        <f>主动技能升级!L873</f>
        <v>0</v>
      </c>
      <c r="D870" s="1">
        <f>主动技能升级!M873</f>
        <v>21</v>
      </c>
      <c r="E870" s="1" t="str">
        <f>主动技能升级!N873</f>
        <v>[]</v>
      </c>
      <c r="F870" s="1">
        <f>主动技能升级!O873</f>
        <v>174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 t="e">
        <f>主动技能升级!K874</f>
        <v>#N/A</v>
      </c>
      <c r="C871" s="1">
        <f>主动技能升级!L874</f>
        <v>0</v>
      </c>
      <c r="D871" s="1">
        <f>主动技能升级!M874</f>
        <v>24</v>
      </c>
      <c r="E871" s="1" t="str">
        <f>主动技能升级!N874</f>
        <v>[]</v>
      </c>
      <c r="F871" s="1">
        <f>主动技能升级!O874</f>
        <v>175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 t="e">
        <f>主动技能升级!K875</f>
        <v>#N/A</v>
      </c>
      <c r="C872" s="1">
        <f>主动技能升级!L875</f>
        <v>0</v>
      </c>
      <c r="D872" s="1">
        <f>主动技能升级!M875</f>
        <v>27</v>
      </c>
      <c r="E872" s="1" t="str">
        <f>主动技能升级!N875</f>
        <v>[]</v>
      </c>
      <c r="F872" s="1">
        <f>主动技能升级!O875</f>
        <v>176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 t="e">
        <f>主动技能升级!K876</f>
        <v>#N/A</v>
      </c>
      <c r="C873" s="1">
        <f>主动技能升级!L876</f>
        <v>0</v>
      </c>
      <c r="D873" s="1">
        <f>主动技能升级!M876</f>
        <v>30</v>
      </c>
      <c r="E873" s="1" t="str">
        <f>主动技能升级!N876</f>
        <v>[]</v>
      </c>
      <c r="F873" s="1">
        <f>主动技能升级!O876</f>
        <v>177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 t="e">
        <f>主动技能升级!K877</f>
        <v>#N/A</v>
      </c>
      <c r="C874" s="1">
        <f>主动技能升级!L877</f>
        <v>0</v>
      </c>
      <c r="D874" s="1">
        <f>主动技能升级!M877</f>
        <v>33</v>
      </c>
      <c r="E874" s="1" t="str">
        <f>主动技能升级!N877</f>
        <v>[]</v>
      </c>
      <c r="F874" s="1">
        <f>主动技能升级!O877</f>
        <v>178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 t="e">
        <f>主动技能升级!K878</f>
        <v>#N/A</v>
      </c>
      <c r="C875" s="1">
        <f>主动技能升级!L878</f>
        <v>0</v>
      </c>
      <c r="D875" s="1">
        <f>主动技能升级!M878</f>
        <v>36</v>
      </c>
      <c r="E875" s="1" t="str">
        <f>主动技能升级!N878</f>
        <v>[]</v>
      </c>
      <c r="F875" s="1">
        <f>主动技能升级!O878</f>
        <v>179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 t="e">
        <f>主动技能升级!K879</f>
        <v>#N/A</v>
      </c>
      <c r="C876" s="1">
        <f>主动技能升级!L879</f>
        <v>0</v>
      </c>
      <c r="D876" s="1">
        <f>主动技能升级!M879</f>
        <v>39</v>
      </c>
      <c r="E876" s="1" t="str">
        <f>主动技能升级!N879</f>
        <v>[]</v>
      </c>
      <c r="F876" s="1">
        <f>主动技能升级!O879</f>
        <v>180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 t="e">
        <f>主动技能升级!K880</f>
        <v>#N/A</v>
      </c>
      <c r="C877" s="1">
        <f>主动技能升级!L880</f>
        <v>0</v>
      </c>
      <c r="D877" s="1">
        <f>主动技能升级!M880</f>
        <v>42</v>
      </c>
      <c r="E877" s="1" t="str">
        <f>主动技能升级!N880</f>
        <v>[]</v>
      </c>
      <c r="F877" s="1">
        <f>主动技能升级!O880</f>
        <v>181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 t="e">
        <f>主动技能升级!K881</f>
        <v>#N/A</v>
      </c>
      <c r="C878" s="1">
        <f>主动技能升级!L881</f>
        <v>0</v>
      </c>
      <c r="D878" s="1">
        <f>主动技能升级!M881</f>
        <v>45</v>
      </c>
      <c r="E878" s="1" t="str">
        <f>主动技能升级!N881</f>
        <v>[]</v>
      </c>
      <c r="F878" s="1">
        <f>主动技能升级!O881</f>
        <v>182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 t="e">
        <f>主动技能升级!K882</f>
        <v>#N/A</v>
      </c>
      <c r="C879" s="1">
        <f>主动技能升级!L882</f>
        <v>0</v>
      </c>
      <c r="D879" s="1">
        <f>主动技能升级!M882</f>
        <v>48</v>
      </c>
      <c r="E879" s="1" t="str">
        <f>主动技能升级!N882</f>
        <v>[]</v>
      </c>
      <c r="F879" s="1">
        <f>主动技能升级!O882</f>
        <v>183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 t="e">
        <f>主动技能升级!K883</f>
        <v>#N/A</v>
      </c>
      <c r="C880" s="1">
        <f>主动技能升级!L883</f>
        <v>0</v>
      </c>
      <c r="D880" s="1">
        <f>主动技能升级!M883</f>
        <v>51</v>
      </c>
      <c r="E880" s="1" t="str">
        <f>主动技能升级!N883</f>
        <v>[]</v>
      </c>
      <c r="F880" s="1">
        <f>主动技能升级!O883</f>
        <v>184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 t="e">
        <f>主动技能升级!K884</f>
        <v>#N/A</v>
      </c>
      <c r="C881" s="1">
        <f>主动技能升级!L884</f>
        <v>0</v>
      </c>
      <c r="D881" s="1">
        <f>主动技能升级!M884</f>
        <v>54</v>
      </c>
      <c r="E881" s="1" t="str">
        <f>主动技能升级!N884</f>
        <v>[]</v>
      </c>
      <c r="F881" s="1">
        <f>主动技能升级!O884</f>
        <v>185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 t="e">
        <f>主动技能升级!K885</f>
        <v>#N/A</v>
      </c>
      <c r="C882" s="1">
        <f>主动技能升级!L885</f>
        <v>0</v>
      </c>
      <c r="D882" s="1">
        <f>主动技能升级!M885</f>
        <v>57</v>
      </c>
      <c r="E882" s="1" t="str">
        <f>主动技能升级!N885</f>
        <v>[]</v>
      </c>
      <c r="F882" s="1">
        <f>主动技能升级!O885</f>
        <v>186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 t="e">
        <f>主动技能升级!K886</f>
        <v>#N/A</v>
      </c>
      <c r="C883" s="1">
        <f>主动技能升级!L886</f>
        <v>0</v>
      </c>
      <c r="D883" s="1">
        <f>主动技能升级!M886</f>
        <v>60</v>
      </c>
      <c r="E883" s="1" t="str">
        <f>主动技能升级!N886</f>
        <v>[]</v>
      </c>
      <c r="F883" s="1">
        <f>主动技能升级!O886</f>
        <v>187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 t="e">
        <f>主动技能升级!K887</f>
        <v>#N/A</v>
      </c>
      <c r="C884" s="1">
        <f>主动技能升级!L887</f>
        <v>0</v>
      </c>
      <c r="D884" s="1">
        <f>主动技能升级!M887</f>
        <v>3</v>
      </c>
      <c r="E884" s="1" t="str">
        <f>主动技能升级!N887</f>
        <v>[]</v>
      </c>
      <c r="F884" s="1">
        <f>主动技能升级!O887</f>
        <v>188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 t="e">
        <f>主动技能升级!K888</f>
        <v>#N/A</v>
      </c>
      <c r="C885" s="1">
        <f>主动技能升级!L888</f>
        <v>0</v>
      </c>
      <c r="D885" s="1">
        <f>主动技能升级!M888</f>
        <v>6</v>
      </c>
      <c r="E885" s="1" t="str">
        <f>主动技能升级!N888</f>
        <v>[]</v>
      </c>
      <c r="F885" s="1">
        <f>主动技能升级!O888</f>
        <v>189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 t="e">
        <f>主动技能升级!K889</f>
        <v>#N/A</v>
      </c>
      <c r="C886" s="1">
        <f>主动技能升级!L889</f>
        <v>0</v>
      </c>
      <c r="D886" s="1">
        <f>主动技能升级!M889</f>
        <v>9</v>
      </c>
      <c r="E886" s="1" t="str">
        <f>主动技能升级!N889</f>
        <v>[]</v>
      </c>
      <c r="F886" s="1">
        <f>主动技能升级!O889</f>
        <v>190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 t="e">
        <f>主动技能升级!K890</f>
        <v>#N/A</v>
      </c>
      <c r="C887" s="1">
        <f>主动技能升级!L890</f>
        <v>0</v>
      </c>
      <c r="D887" s="1">
        <f>主动技能升级!M890</f>
        <v>12</v>
      </c>
      <c r="E887" s="1" t="str">
        <f>主动技能升级!N890</f>
        <v>[]</v>
      </c>
      <c r="F887" s="1">
        <f>主动技能升级!O890</f>
        <v>191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 t="e">
        <f>主动技能升级!K891</f>
        <v>#N/A</v>
      </c>
      <c r="C888" s="1">
        <f>主动技能升级!L891</f>
        <v>0</v>
      </c>
      <c r="D888" s="1">
        <f>主动技能升级!M891</f>
        <v>15</v>
      </c>
      <c r="E888" s="1" t="str">
        <f>主动技能升级!N891</f>
        <v>[]</v>
      </c>
      <c r="F888" s="1">
        <f>主动技能升级!O891</f>
        <v>192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 t="e">
        <f>主动技能升级!K892</f>
        <v>#N/A</v>
      </c>
      <c r="C889" s="1">
        <f>主动技能升级!L892</f>
        <v>0</v>
      </c>
      <c r="D889" s="1">
        <f>主动技能升级!M892</f>
        <v>18</v>
      </c>
      <c r="E889" s="1" t="str">
        <f>主动技能升级!N892</f>
        <v>[]</v>
      </c>
      <c r="F889" s="1">
        <f>主动技能升级!O892</f>
        <v>193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 t="e">
        <f>主动技能升级!K893</f>
        <v>#N/A</v>
      </c>
      <c r="C890" s="1">
        <f>主动技能升级!L893</f>
        <v>0</v>
      </c>
      <c r="D890" s="1">
        <f>主动技能升级!M893</f>
        <v>21</v>
      </c>
      <c r="E890" s="1" t="str">
        <f>主动技能升级!N893</f>
        <v>[]</v>
      </c>
      <c r="F890" s="1">
        <f>主动技能升级!O893</f>
        <v>194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 t="e">
        <f>主动技能升级!K894</f>
        <v>#N/A</v>
      </c>
      <c r="C891" s="1">
        <f>主动技能升级!L894</f>
        <v>0</v>
      </c>
      <c r="D891" s="1">
        <f>主动技能升级!M894</f>
        <v>24</v>
      </c>
      <c r="E891" s="1" t="str">
        <f>主动技能升级!N894</f>
        <v>[]</v>
      </c>
      <c r="F891" s="1">
        <f>主动技能升级!O894</f>
        <v>195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 t="e">
        <f>主动技能升级!K895</f>
        <v>#N/A</v>
      </c>
      <c r="C892" s="1">
        <f>主动技能升级!L895</f>
        <v>0</v>
      </c>
      <c r="D892" s="1">
        <f>主动技能升级!M895</f>
        <v>27</v>
      </c>
      <c r="E892" s="1" t="str">
        <f>主动技能升级!N895</f>
        <v>[]</v>
      </c>
      <c r="F892" s="1">
        <f>主动技能升级!O895</f>
        <v>196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 t="e">
        <f>主动技能升级!K896</f>
        <v>#N/A</v>
      </c>
      <c r="C893" s="1">
        <f>主动技能升级!L896</f>
        <v>0</v>
      </c>
      <c r="D893" s="1">
        <f>主动技能升级!M896</f>
        <v>30</v>
      </c>
      <c r="E893" s="1" t="str">
        <f>主动技能升级!N896</f>
        <v>[]</v>
      </c>
      <c r="F893" s="1">
        <f>主动技能升级!O896</f>
        <v>197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 t="e">
        <f>主动技能升级!K897</f>
        <v>#N/A</v>
      </c>
      <c r="C894" s="1">
        <f>主动技能升级!L897</f>
        <v>0</v>
      </c>
      <c r="D894" s="1">
        <f>主动技能升级!M897</f>
        <v>33</v>
      </c>
      <c r="E894" s="1" t="str">
        <f>主动技能升级!N897</f>
        <v>[]</v>
      </c>
      <c r="F894" s="1">
        <f>主动技能升级!O897</f>
        <v>198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 t="e">
        <f>主动技能升级!K898</f>
        <v>#N/A</v>
      </c>
      <c r="C895" s="1">
        <f>主动技能升级!L898</f>
        <v>0</v>
      </c>
      <c r="D895" s="1">
        <f>主动技能升级!M898</f>
        <v>36</v>
      </c>
      <c r="E895" s="1" t="str">
        <f>主动技能升级!N898</f>
        <v>[]</v>
      </c>
      <c r="F895" s="1">
        <f>主动技能升级!O898</f>
        <v>100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 t="e">
        <f>主动技能升级!K899</f>
        <v>#N/A</v>
      </c>
      <c r="C896" s="1">
        <f>主动技能升级!L899</f>
        <v>0</v>
      </c>
      <c r="D896" s="1">
        <f>主动技能升级!M899</f>
        <v>39</v>
      </c>
      <c r="E896" s="1" t="str">
        <f>主动技能升级!N899</f>
        <v>[]</v>
      </c>
      <c r="F896" s="1">
        <f>主动技能升级!O899</f>
        <v>101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 t="e">
        <f>主动技能升级!K900</f>
        <v>#N/A</v>
      </c>
      <c r="C897" s="1">
        <f>主动技能升级!L900</f>
        <v>0</v>
      </c>
      <c r="D897" s="1">
        <f>主动技能升级!M900</f>
        <v>42</v>
      </c>
      <c r="E897" s="1" t="str">
        <f>主动技能升级!N900</f>
        <v>[]</v>
      </c>
      <c r="F897" s="1">
        <f>主动技能升级!O900</f>
        <v>102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 t="e">
        <f>主动技能升级!K901</f>
        <v>#N/A</v>
      </c>
      <c r="C898" s="1">
        <f>主动技能升级!L901</f>
        <v>0</v>
      </c>
      <c r="D898" s="1">
        <f>主动技能升级!M901</f>
        <v>45</v>
      </c>
      <c r="E898" s="1" t="str">
        <f>主动技能升级!N901</f>
        <v>[]</v>
      </c>
      <c r="F898" s="1">
        <f>主动技能升级!O901</f>
        <v>103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 t="e">
        <f>主动技能升级!K902</f>
        <v>#N/A</v>
      </c>
      <c r="C899" s="1">
        <f>主动技能升级!L902</f>
        <v>0</v>
      </c>
      <c r="D899" s="1">
        <f>主动技能升级!M902</f>
        <v>48</v>
      </c>
      <c r="E899" s="1" t="str">
        <f>主动技能升级!N902</f>
        <v>[]</v>
      </c>
      <c r="F899" s="1">
        <f>主动技能升级!O902</f>
        <v>104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 t="e">
        <f>主动技能升级!K903</f>
        <v>#N/A</v>
      </c>
      <c r="C900" s="1">
        <f>主动技能升级!L903</f>
        <v>0</v>
      </c>
      <c r="D900" s="1">
        <f>主动技能升级!M903</f>
        <v>51</v>
      </c>
      <c r="E900" s="1" t="str">
        <f>主动技能升级!N903</f>
        <v>[]</v>
      </c>
      <c r="F900" s="1">
        <f>主动技能升级!O903</f>
        <v>105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 t="e">
        <f>主动技能升级!K904</f>
        <v>#N/A</v>
      </c>
      <c r="C901" s="1">
        <f>主动技能升级!L904</f>
        <v>0</v>
      </c>
      <c r="D901" s="1">
        <f>主动技能升级!M904</f>
        <v>54</v>
      </c>
      <c r="E901" s="1" t="str">
        <f>主动技能升级!N904</f>
        <v>[]</v>
      </c>
      <c r="F901" s="1">
        <f>主动技能升级!O904</f>
        <v>106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 t="e">
        <f>主动技能升级!K905</f>
        <v>#N/A</v>
      </c>
      <c r="C902" s="1">
        <f>主动技能升级!L905</f>
        <v>0</v>
      </c>
      <c r="D902" s="1">
        <f>主动技能升级!M905</f>
        <v>57</v>
      </c>
      <c r="E902" s="1" t="str">
        <f>主动技能升级!N905</f>
        <v>[]</v>
      </c>
      <c r="F902" s="1">
        <f>主动技能升级!O905</f>
        <v>107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 t="e">
        <f>主动技能升级!K906</f>
        <v>#N/A</v>
      </c>
      <c r="C903" s="1">
        <f>主动技能升级!L906</f>
        <v>0</v>
      </c>
      <c r="D903" s="1">
        <f>主动技能升级!M906</f>
        <v>60</v>
      </c>
      <c r="E903" s="1" t="str">
        <f>主动技能升级!N906</f>
        <v>[]</v>
      </c>
      <c r="F903" s="1">
        <f>主动技能升级!O906</f>
        <v>108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 t="e">
        <f>主动技能升级!K907</f>
        <v>#N/A</v>
      </c>
      <c r="C904" s="1">
        <f>主动技能升级!L907</f>
        <v>0</v>
      </c>
      <c r="D904" s="1">
        <f>主动技能升级!M907</f>
        <v>3</v>
      </c>
      <c r="E904" s="1" t="str">
        <f>主动技能升级!N907</f>
        <v>[]</v>
      </c>
      <c r="F904" s="1">
        <f>主动技能升级!O907</f>
        <v>109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 t="e">
        <f>主动技能升级!K908</f>
        <v>#N/A</v>
      </c>
      <c r="C905" s="1">
        <f>主动技能升级!L908</f>
        <v>0</v>
      </c>
      <c r="D905" s="1">
        <f>主动技能升级!M908</f>
        <v>6</v>
      </c>
      <c r="E905" s="1" t="str">
        <f>主动技能升级!N908</f>
        <v>[]</v>
      </c>
      <c r="F905" s="1">
        <f>主动技能升级!O908</f>
        <v>110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 t="e">
        <f>主动技能升级!K909</f>
        <v>#N/A</v>
      </c>
      <c r="C906" s="1">
        <f>主动技能升级!L909</f>
        <v>0</v>
      </c>
      <c r="D906" s="1">
        <f>主动技能升级!M909</f>
        <v>9</v>
      </c>
      <c r="E906" s="1" t="str">
        <f>主动技能升级!N909</f>
        <v>[]</v>
      </c>
      <c r="F906" s="1">
        <f>主动技能升级!O909</f>
        <v>111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 t="e">
        <f>主动技能升级!K910</f>
        <v>#N/A</v>
      </c>
      <c r="C907" s="1">
        <f>主动技能升级!L910</f>
        <v>0</v>
      </c>
      <c r="D907" s="1">
        <f>主动技能升级!M910</f>
        <v>12</v>
      </c>
      <c r="E907" s="1" t="str">
        <f>主动技能升级!N910</f>
        <v>[]</v>
      </c>
      <c r="F907" s="1">
        <f>主动技能升级!O910</f>
        <v>112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 t="e">
        <f>主动技能升级!K911</f>
        <v>#N/A</v>
      </c>
      <c r="C908" s="1">
        <f>主动技能升级!L911</f>
        <v>0</v>
      </c>
      <c r="D908" s="1">
        <f>主动技能升级!M911</f>
        <v>15</v>
      </c>
      <c r="E908" s="1" t="str">
        <f>主动技能升级!N911</f>
        <v>[]</v>
      </c>
      <c r="F908" s="1">
        <f>主动技能升级!O911</f>
        <v>113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 t="e">
        <f>主动技能升级!K912</f>
        <v>#N/A</v>
      </c>
      <c r="C909" s="1">
        <f>主动技能升级!L912</f>
        <v>0</v>
      </c>
      <c r="D909" s="1">
        <f>主动技能升级!M912</f>
        <v>18</v>
      </c>
      <c r="E909" s="1" t="str">
        <f>主动技能升级!N912</f>
        <v>[]</v>
      </c>
      <c r="F909" s="1">
        <f>主动技能升级!O912</f>
        <v>114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 t="e">
        <f>主动技能升级!K913</f>
        <v>#N/A</v>
      </c>
      <c r="C910" s="1">
        <f>主动技能升级!L913</f>
        <v>0</v>
      </c>
      <c r="D910" s="1">
        <f>主动技能升级!M913</f>
        <v>21</v>
      </c>
      <c r="E910" s="1" t="str">
        <f>主动技能升级!N913</f>
        <v>[]</v>
      </c>
      <c r="F910" s="1">
        <f>主动技能升级!O913</f>
        <v>115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 t="e">
        <f>主动技能升级!K914</f>
        <v>#N/A</v>
      </c>
      <c r="C911" s="1">
        <f>主动技能升级!L914</f>
        <v>0</v>
      </c>
      <c r="D911" s="1">
        <f>主动技能升级!M914</f>
        <v>24</v>
      </c>
      <c r="E911" s="1" t="str">
        <f>主动技能升级!N914</f>
        <v>[]</v>
      </c>
      <c r="F911" s="1">
        <f>主动技能升级!O914</f>
        <v>116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 t="e">
        <f>主动技能升级!K915</f>
        <v>#N/A</v>
      </c>
      <c r="C912" s="1">
        <f>主动技能升级!L915</f>
        <v>0</v>
      </c>
      <c r="D912" s="1">
        <f>主动技能升级!M915</f>
        <v>27</v>
      </c>
      <c r="E912" s="1" t="str">
        <f>主动技能升级!N915</f>
        <v>[]</v>
      </c>
      <c r="F912" s="1">
        <f>主动技能升级!O915</f>
        <v>117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 t="e">
        <f>主动技能升级!K916</f>
        <v>#N/A</v>
      </c>
      <c r="C913" s="1">
        <f>主动技能升级!L916</f>
        <v>0</v>
      </c>
      <c r="D913" s="1">
        <f>主动技能升级!M916</f>
        <v>30</v>
      </c>
      <c r="E913" s="1" t="str">
        <f>主动技能升级!N916</f>
        <v>[]</v>
      </c>
      <c r="F913" s="1">
        <f>主动技能升级!O916</f>
        <v>118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 t="e">
        <f>主动技能升级!K917</f>
        <v>#N/A</v>
      </c>
      <c r="C914" s="1">
        <f>主动技能升级!L917</f>
        <v>0</v>
      </c>
      <c r="D914" s="1">
        <f>主动技能升级!M917</f>
        <v>33</v>
      </c>
      <c r="E914" s="1" t="str">
        <f>主动技能升级!N917</f>
        <v>[]</v>
      </c>
      <c r="F914" s="1">
        <f>主动技能升级!O917</f>
        <v>119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 t="e">
        <f>主动技能升级!K918</f>
        <v>#N/A</v>
      </c>
      <c r="C915" s="1">
        <f>主动技能升级!L918</f>
        <v>0</v>
      </c>
      <c r="D915" s="1">
        <f>主动技能升级!M918</f>
        <v>36</v>
      </c>
      <c r="E915" s="1" t="str">
        <f>主动技能升级!N918</f>
        <v>[]</v>
      </c>
      <c r="F915" s="1">
        <f>主动技能升级!O918</f>
        <v>120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 t="e">
        <f>主动技能升级!K919</f>
        <v>#N/A</v>
      </c>
      <c r="C916" s="1">
        <f>主动技能升级!L919</f>
        <v>0</v>
      </c>
      <c r="D916" s="1">
        <f>主动技能升级!M919</f>
        <v>39</v>
      </c>
      <c r="E916" s="1" t="str">
        <f>主动技能升级!N919</f>
        <v>[]</v>
      </c>
      <c r="F916" s="1">
        <f>主动技能升级!O919</f>
        <v>121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 t="e">
        <f>主动技能升级!K920</f>
        <v>#N/A</v>
      </c>
      <c r="C917" s="1">
        <f>主动技能升级!L920</f>
        <v>0</v>
      </c>
      <c r="D917" s="1">
        <f>主动技能升级!M920</f>
        <v>42</v>
      </c>
      <c r="E917" s="1" t="str">
        <f>主动技能升级!N920</f>
        <v>[]</v>
      </c>
      <c r="F917" s="1">
        <f>主动技能升级!O920</f>
        <v>122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 t="e">
        <f>主动技能升级!K921</f>
        <v>#N/A</v>
      </c>
      <c r="C918" s="1">
        <f>主动技能升级!L921</f>
        <v>0</v>
      </c>
      <c r="D918" s="1">
        <f>主动技能升级!M921</f>
        <v>45</v>
      </c>
      <c r="E918" s="1" t="str">
        <f>主动技能升级!N921</f>
        <v>[]</v>
      </c>
      <c r="F918" s="1">
        <f>主动技能升级!O921</f>
        <v>123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 t="e">
        <f>主动技能升级!K922</f>
        <v>#N/A</v>
      </c>
      <c r="C919" s="1">
        <f>主动技能升级!L922</f>
        <v>0</v>
      </c>
      <c r="D919" s="1">
        <f>主动技能升级!M922</f>
        <v>48</v>
      </c>
      <c r="E919" s="1" t="str">
        <f>主动技能升级!N922</f>
        <v>[]</v>
      </c>
      <c r="F919" s="1">
        <f>主动技能升级!O922</f>
        <v>124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 t="e">
        <f>主动技能升级!K923</f>
        <v>#N/A</v>
      </c>
      <c r="C920" s="1">
        <f>主动技能升级!L923</f>
        <v>0</v>
      </c>
      <c r="D920" s="1">
        <f>主动技能升级!M923</f>
        <v>51</v>
      </c>
      <c r="E920" s="1" t="str">
        <f>主动技能升级!N923</f>
        <v>[]</v>
      </c>
      <c r="F920" s="1">
        <f>主动技能升级!O923</f>
        <v>125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 t="e">
        <f>主动技能升级!K924</f>
        <v>#N/A</v>
      </c>
      <c r="C921" s="1">
        <f>主动技能升级!L924</f>
        <v>0</v>
      </c>
      <c r="D921" s="1">
        <f>主动技能升级!M924</f>
        <v>54</v>
      </c>
      <c r="E921" s="1" t="str">
        <f>主动技能升级!N924</f>
        <v>[]</v>
      </c>
      <c r="F921" s="1">
        <f>主动技能升级!O924</f>
        <v>126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 t="e">
        <f>主动技能升级!K925</f>
        <v>#N/A</v>
      </c>
      <c r="C922" s="1">
        <f>主动技能升级!L925</f>
        <v>0</v>
      </c>
      <c r="D922" s="1">
        <f>主动技能升级!M925</f>
        <v>57</v>
      </c>
      <c r="E922" s="1" t="str">
        <f>主动技能升级!N925</f>
        <v>[]</v>
      </c>
      <c r="F922" s="1">
        <f>主动技能升级!O925</f>
        <v>127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 t="e">
        <f>主动技能升级!K926</f>
        <v>#N/A</v>
      </c>
      <c r="C923" s="1">
        <f>主动技能升级!L926</f>
        <v>0</v>
      </c>
      <c r="D923" s="1">
        <f>主动技能升级!M926</f>
        <v>60</v>
      </c>
      <c r="E923" s="1" t="str">
        <f>主动技能升级!N926</f>
        <v>[]</v>
      </c>
      <c r="F923" s="1">
        <f>主动技能升级!O926</f>
        <v>128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 t="e">
        <f>主动技能升级!K927</f>
        <v>#N/A</v>
      </c>
      <c r="C924" s="1">
        <f>主动技能升级!L927</f>
        <v>0</v>
      </c>
      <c r="D924" s="1">
        <f>主动技能升级!M927</f>
        <v>3</v>
      </c>
      <c r="E924" s="1" t="str">
        <f>主动技能升级!N927</f>
        <v>[]</v>
      </c>
      <c r="F924" s="1">
        <f>主动技能升级!O927</f>
        <v>129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 t="e">
        <f>主动技能升级!K928</f>
        <v>#N/A</v>
      </c>
      <c r="C925" s="1">
        <f>主动技能升级!L928</f>
        <v>0</v>
      </c>
      <c r="D925" s="1">
        <f>主动技能升级!M928</f>
        <v>6</v>
      </c>
      <c r="E925" s="1" t="str">
        <f>主动技能升级!N928</f>
        <v>[]</v>
      </c>
      <c r="F925" s="1">
        <f>主动技能升级!O928</f>
        <v>130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 t="e">
        <f>主动技能升级!K929</f>
        <v>#N/A</v>
      </c>
      <c r="C926" s="1">
        <f>主动技能升级!L929</f>
        <v>0</v>
      </c>
      <c r="D926" s="1">
        <f>主动技能升级!M929</f>
        <v>9</v>
      </c>
      <c r="E926" s="1" t="str">
        <f>主动技能升级!N929</f>
        <v>[]</v>
      </c>
      <c r="F926" s="1">
        <f>主动技能升级!O929</f>
        <v>131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 t="e">
        <f>主动技能升级!K930</f>
        <v>#N/A</v>
      </c>
      <c r="C927" s="1">
        <f>主动技能升级!L930</f>
        <v>0</v>
      </c>
      <c r="D927" s="1">
        <f>主动技能升级!M930</f>
        <v>12</v>
      </c>
      <c r="E927" s="1" t="str">
        <f>主动技能升级!N930</f>
        <v>[]</v>
      </c>
      <c r="F927" s="1">
        <f>主动技能升级!O930</f>
        <v>132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 t="e">
        <f>主动技能升级!K931</f>
        <v>#N/A</v>
      </c>
      <c r="C928" s="1">
        <f>主动技能升级!L931</f>
        <v>0</v>
      </c>
      <c r="D928" s="1">
        <f>主动技能升级!M931</f>
        <v>15</v>
      </c>
      <c r="E928" s="1" t="str">
        <f>主动技能升级!N931</f>
        <v>[]</v>
      </c>
      <c r="F928" s="1">
        <f>主动技能升级!O931</f>
        <v>133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 t="e">
        <f>主动技能升级!K932</f>
        <v>#N/A</v>
      </c>
      <c r="C929" s="1">
        <f>主动技能升级!L932</f>
        <v>0</v>
      </c>
      <c r="D929" s="1">
        <f>主动技能升级!M932</f>
        <v>18</v>
      </c>
      <c r="E929" s="1" t="str">
        <f>主动技能升级!N932</f>
        <v>[]</v>
      </c>
      <c r="F929" s="1">
        <f>主动技能升级!O932</f>
        <v>134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 t="e">
        <f>主动技能升级!K933</f>
        <v>#N/A</v>
      </c>
      <c r="C930" s="1">
        <f>主动技能升级!L933</f>
        <v>0</v>
      </c>
      <c r="D930" s="1">
        <f>主动技能升级!M933</f>
        <v>21</v>
      </c>
      <c r="E930" s="1" t="str">
        <f>主动技能升级!N933</f>
        <v>[]</v>
      </c>
      <c r="F930" s="1">
        <f>主动技能升级!O933</f>
        <v>135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 t="e">
        <f>主动技能升级!K934</f>
        <v>#N/A</v>
      </c>
      <c r="C931" s="1">
        <f>主动技能升级!L934</f>
        <v>0</v>
      </c>
      <c r="D931" s="1">
        <f>主动技能升级!M934</f>
        <v>24</v>
      </c>
      <c r="E931" s="1" t="str">
        <f>主动技能升级!N934</f>
        <v>[]</v>
      </c>
      <c r="F931" s="1">
        <f>主动技能升级!O934</f>
        <v>136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 t="e">
        <f>主动技能升级!K935</f>
        <v>#N/A</v>
      </c>
      <c r="C932" s="1">
        <f>主动技能升级!L935</f>
        <v>0</v>
      </c>
      <c r="D932" s="1">
        <f>主动技能升级!M935</f>
        <v>27</v>
      </c>
      <c r="E932" s="1" t="str">
        <f>主动技能升级!N935</f>
        <v>[]</v>
      </c>
      <c r="F932" s="1">
        <f>主动技能升级!O935</f>
        <v>137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 t="e">
        <f>主动技能升级!K936</f>
        <v>#N/A</v>
      </c>
      <c r="C933" s="1">
        <f>主动技能升级!L936</f>
        <v>0</v>
      </c>
      <c r="D933" s="1">
        <f>主动技能升级!M936</f>
        <v>30</v>
      </c>
      <c r="E933" s="1" t="str">
        <f>主动技能升级!N936</f>
        <v>[]</v>
      </c>
      <c r="F933" s="1">
        <f>主动技能升级!O936</f>
        <v>138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 t="e">
        <f>主动技能升级!K937</f>
        <v>#N/A</v>
      </c>
      <c r="C934" s="1">
        <f>主动技能升级!L937</f>
        <v>0</v>
      </c>
      <c r="D934" s="1">
        <f>主动技能升级!M937</f>
        <v>33</v>
      </c>
      <c r="E934" s="1" t="str">
        <f>主动技能升级!N937</f>
        <v>[]</v>
      </c>
      <c r="F934" s="1">
        <f>主动技能升级!O937</f>
        <v>139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 t="e">
        <f>主动技能升级!K938</f>
        <v>#N/A</v>
      </c>
      <c r="C935" s="1">
        <f>主动技能升级!L938</f>
        <v>0</v>
      </c>
      <c r="D935" s="1">
        <f>主动技能升级!M938</f>
        <v>36</v>
      </c>
      <c r="E935" s="1" t="str">
        <f>主动技能升级!N938</f>
        <v>[]</v>
      </c>
      <c r="F935" s="1">
        <f>主动技能升级!O938</f>
        <v>140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 t="e">
        <f>主动技能升级!K939</f>
        <v>#N/A</v>
      </c>
      <c r="C936" s="1">
        <f>主动技能升级!L939</f>
        <v>0</v>
      </c>
      <c r="D936" s="1">
        <f>主动技能升级!M939</f>
        <v>39</v>
      </c>
      <c r="E936" s="1" t="str">
        <f>主动技能升级!N939</f>
        <v>[]</v>
      </c>
      <c r="F936" s="1">
        <f>主动技能升级!O939</f>
        <v>141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 t="e">
        <f>主动技能升级!K940</f>
        <v>#N/A</v>
      </c>
      <c r="C937" s="1">
        <f>主动技能升级!L940</f>
        <v>0</v>
      </c>
      <c r="D937" s="1">
        <f>主动技能升级!M940</f>
        <v>42</v>
      </c>
      <c r="E937" s="1" t="str">
        <f>主动技能升级!N940</f>
        <v>[]</v>
      </c>
      <c r="F937" s="1">
        <f>主动技能升级!O940</f>
        <v>142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 t="e">
        <f>主动技能升级!K941</f>
        <v>#N/A</v>
      </c>
      <c r="C938" s="1">
        <f>主动技能升级!L941</f>
        <v>0</v>
      </c>
      <c r="D938" s="1">
        <f>主动技能升级!M941</f>
        <v>45</v>
      </c>
      <c r="E938" s="1" t="str">
        <f>主动技能升级!N941</f>
        <v>[]</v>
      </c>
      <c r="F938" s="1">
        <f>主动技能升级!O941</f>
        <v>143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 t="e">
        <f>主动技能升级!K942</f>
        <v>#N/A</v>
      </c>
      <c r="C939" s="1">
        <f>主动技能升级!L942</f>
        <v>0</v>
      </c>
      <c r="D939" s="1">
        <f>主动技能升级!M942</f>
        <v>48</v>
      </c>
      <c r="E939" s="1" t="str">
        <f>主动技能升级!N942</f>
        <v>[]</v>
      </c>
      <c r="F939" s="1">
        <f>主动技能升级!O942</f>
        <v>144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 t="e">
        <f>主动技能升级!K943</f>
        <v>#N/A</v>
      </c>
      <c r="C940" s="1">
        <f>主动技能升级!L943</f>
        <v>0</v>
      </c>
      <c r="D940" s="1">
        <f>主动技能升级!M943</f>
        <v>51</v>
      </c>
      <c r="E940" s="1" t="str">
        <f>主动技能升级!N943</f>
        <v>[]</v>
      </c>
      <c r="F940" s="1">
        <f>主动技能升级!O943</f>
        <v>145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 t="e">
        <f>主动技能升级!K944</f>
        <v>#N/A</v>
      </c>
      <c r="C941" s="1">
        <f>主动技能升级!L944</f>
        <v>0</v>
      </c>
      <c r="D941" s="1">
        <f>主动技能升级!M944</f>
        <v>54</v>
      </c>
      <c r="E941" s="1" t="str">
        <f>主动技能升级!N944</f>
        <v>[]</v>
      </c>
      <c r="F941" s="1">
        <f>主动技能升级!O944</f>
        <v>146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 t="e">
        <f>主动技能升级!K945</f>
        <v>#N/A</v>
      </c>
      <c r="C942" s="1">
        <f>主动技能升级!L945</f>
        <v>0</v>
      </c>
      <c r="D942" s="1">
        <f>主动技能升级!M945</f>
        <v>57</v>
      </c>
      <c r="E942" s="1" t="str">
        <f>主动技能升级!N945</f>
        <v>[]</v>
      </c>
      <c r="F942" s="1">
        <f>主动技能升级!O945</f>
        <v>147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 t="e">
        <f>主动技能升级!K946</f>
        <v>#N/A</v>
      </c>
      <c r="C943" s="1">
        <f>主动技能升级!L946</f>
        <v>0</v>
      </c>
      <c r="D943" s="1">
        <f>主动技能升级!M946</f>
        <v>60</v>
      </c>
      <c r="E943" s="1" t="str">
        <f>主动技能升级!N946</f>
        <v>[]</v>
      </c>
      <c r="F943" s="1">
        <f>主动技能升级!O946</f>
        <v>148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 t="e">
        <f>主动技能升级!K947</f>
        <v>#N/A</v>
      </c>
      <c r="C944" s="1">
        <f>主动技能升级!L947</f>
        <v>0</v>
      </c>
      <c r="D944" s="1">
        <f>主动技能升级!M947</f>
        <v>3</v>
      </c>
      <c r="E944" s="1" t="str">
        <f>主动技能升级!N947</f>
        <v>[]</v>
      </c>
      <c r="F944" s="1">
        <f>主动技能升级!O947</f>
        <v>149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 t="e">
        <f>主动技能升级!K948</f>
        <v>#N/A</v>
      </c>
      <c r="C945" s="1">
        <f>主动技能升级!L948</f>
        <v>0</v>
      </c>
      <c r="D945" s="1">
        <f>主动技能升级!M948</f>
        <v>6</v>
      </c>
      <c r="E945" s="1" t="str">
        <f>主动技能升级!N948</f>
        <v>[]</v>
      </c>
      <c r="F945" s="1">
        <f>主动技能升级!O948</f>
        <v>150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 t="e">
        <f>主动技能升级!K949</f>
        <v>#N/A</v>
      </c>
      <c r="C946" s="1">
        <f>主动技能升级!L949</f>
        <v>0</v>
      </c>
      <c r="D946" s="1">
        <f>主动技能升级!M949</f>
        <v>9</v>
      </c>
      <c r="E946" s="1" t="str">
        <f>主动技能升级!N949</f>
        <v>[]</v>
      </c>
      <c r="F946" s="1">
        <f>主动技能升级!O949</f>
        <v>151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 t="e">
        <f>主动技能升级!K950</f>
        <v>#N/A</v>
      </c>
      <c r="C947" s="1">
        <f>主动技能升级!L950</f>
        <v>0</v>
      </c>
      <c r="D947" s="1">
        <f>主动技能升级!M950</f>
        <v>12</v>
      </c>
      <c r="E947" s="1" t="str">
        <f>主动技能升级!N950</f>
        <v>[]</v>
      </c>
      <c r="F947" s="1">
        <f>主动技能升级!O950</f>
        <v>152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 t="e">
        <f>主动技能升级!K951</f>
        <v>#N/A</v>
      </c>
      <c r="C948" s="1">
        <f>主动技能升级!L951</f>
        <v>0</v>
      </c>
      <c r="D948" s="1">
        <f>主动技能升级!M951</f>
        <v>15</v>
      </c>
      <c r="E948" s="1" t="str">
        <f>主动技能升级!N951</f>
        <v>[]</v>
      </c>
      <c r="F948" s="1">
        <f>主动技能升级!O951</f>
        <v>153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 t="e">
        <f>主动技能升级!K952</f>
        <v>#N/A</v>
      </c>
      <c r="C949" s="1">
        <f>主动技能升级!L952</f>
        <v>0</v>
      </c>
      <c r="D949" s="1">
        <f>主动技能升级!M952</f>
        <v>18</v>
      </c>
      <c r="E949" s="1" t="str">
        <f>主动技能升级!N952</f>
        <v>[]</v>
      </c>
      <c r="F949" s="1">
        <f>主动技能升级!O952</f>
        <v>154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 t="e">
        <f>主动技能升级!K953</f>
        <v>#N/A</v>
      </c>
      <c r="C950" s="1">
        <f>主动技能升级!L953</f>
        <v>0</v>
      </c>
      <c r="D950" s="1">
        <f>主动技能升级!M953</f>
        <v>21</v>
      </c>
      <c r="E950" s="1" t="str">
        <f>主动技能升级!N953</f>
        <v>[]</v>
      </c>
      <c r="F950" s="1">
        <f>主动技能升级!O953</f>
        <v>155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 t="e">
        <f>主动技能升级!K954</f>
        <v>#N/A</v>
      </c>
      <c r="C951" s="1">
        <f>主动技能升级!L954</f>
        <v>0</v>
      </c>
      <c r="D951" s="1">
        <f>主动技能升级!M954</f>
        <v>24</v>
      </c>
      <c r="E951" s="1" t="str">
        <f>主动技能升级!N954</f>
        <v>[]</v>
      </c>
      <c r="F951" s="1">
        <f>主动技能升级!O954</f>
        <v>156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 t="e">
        <f>主动技能升级!K955</f>
        <v>#N/A</v>
      </c>
      <c r="C952" s="1">
        <f>主动技能升级!L955</f>
        <v>0</v>
      </c>
      <c r="D952" s="1">
        <f>主动技能升级!M955</f>
        <v>27</v>
      </c>
      <c r="E952" s="1" t="str">
        <f>主动技能升级!N955</f>
        <v>[]</v>
      </c>
      <c r="F952" s="1">
        <f>主动技能升级!O955</f>
        <v>157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 t="e">
        <f>主动技能升级!K956</f>
        <v>#N/A</v>
      </c>
      <c r="C953" s="1">
        <f>主动技能升级!L956</f>
        <v>0</v>
      </c>
      <c r="D953" s="1">
        <f>主动技能升级!M956</f>
        <v>30</v>
      </c>
      <c r="E953" s="1" t="str">
        <f>主动技能升级!N956</f>
        <v>[]</v>
      </c>
      <c r="F953" s="1">
        <f>主动技能升级!O956</f>
        <v>158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 t="e">
        <f>主动技能升级!K957</f>
        <v>#N/A</v>
      </c>
      <c r="C954" s="1">
        <f>主动技能升级!L957</f>
        <v>0</v>
      </c>
      <c r="D954" s="1">
        <f>主动技能升级!M957</f>
        <v>33</v>
      </c>
      <c r="E954" s="1" t="str">
        <f>主动技能升级!N957</f>
        <v>[]</v>
      </c>
      <c r="F954" s="1">
        <f>主动技能升级!O957</f>
        <v>159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 t="e">
        <f>主动技能升级!K958</f>
        <v>#N/A</v>
      </c>
      <c r="C955" s="1">
        <f>主动技能升级!L958</f>
        <v>0</v>
      </c>
      <c r="D955" s="1">
        <f>主动技能升级!M958</f>
        <v>36</v>
      </c>
      <c r="E955" s="1" t="str">
        <f>主动技能升级!N958</f>
        <v>[]</v>
      </c>
      <c r="F955" s="1">
        <f>主动技能升级!O958</f>
        <v>160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 t="e">
        <f>主动技能升级!K959</f>
        <v>#N/A</v>
      </c>
      <c r="C956" s="1">
        <f>主动技能升级!L959</f>
        <v>0</v>
      </c>
      <c r="D956" s="1">
        <f>主动技能升级!M959</f>
        <v>39</v>
      </c>
      <c r="E956" s="1" t="str">
        <f>主动技能升级!N959</f>
        <v>[]</v>
      </c>
      <c r="F956" s="1">
        <f>主动技能升级!O959</f>
        <v>161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 t="e">
        <f>主动技能升级!K960</f>
        <v>#N/A</v>
      </c>
      <c r="C957" s="1">
        <f>主动技能升级!L960</f>
        <v>0</v>
      </c>
      <c r="D957" s="1">
        <f>主动技能升级!M960</f>
        <v>42</v>
      </c>
      <c r="E957" s="1" t="str">
        <f>主动技能升级!N960</f>
        <v>[]</v>
      </c>
      <c r="F957" s="1">
        <f>主动技能升级!O960</f>
        <v>162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 t="e">
        <f>主动技能升级!K961</f>
        <v>#N/A</v>
      </c>
      <c r="C958" s="1">
        <f>主动技能升级!L961</f>
        <v>0</v>
      </c>
      <c r="D958" s="1">
        <f>主动技能升级!M961</f>
        <v>45</v>
      </c>
      <c r="E958" s="1" t="str">
        <f>主动技能升级!N961</f>
        <v>[]</v>
      </c>
      <c r="F958" s="1">
        <f>主动技能升级!O961</f>
        <v>163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 t="e">
        <f>主动技能升级!K962</f>
        <v>#N/A</v>
      </c>
      <c r="C959" s="1">
        <f>主动技能升级!L962</f>
        <v>0</v>
      </c>
      <c r="D959" s="1">
        <f>主动技能升级!M962</f>
        <v>48</v>
      </c>
      <c r="E959" s="1" t="str">
        <f>主动技能升级!N962</f>
        <v>[]</v>
      </c>
      <c r="F959" s="1">
        <f>主动技能升级!O962</f>
        <v>164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 t="e">
        <f>主动技能升级!K963</f>
        <v>#N/A</v>
      </c>
      <c r="C960" s="1">
        <f>主动技能升级!L963</f>
        <v>0</v>
      </c>
      <c r="D960" s="1">
        <f>主动技能升级!M963</f>
        <v>51</v>
      </c>
      <c r="E960" s="1" t="str">
        <f>主动技能升级!N963</f>
        <v>[]</v>
      </c>
      <c r="F960" s="1">
        <f>主动技能升级!O963</f>
        <v>165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 t="e">
        <f>主动技能升级!K964</f>
        <v>#N/A</v>
      </c>
      <c r="C961" s="1">
        <f>主动技能升级!L964</f>
        <v>0</v>
      </c>
      <c r="D961" s="1">
        <f>主动技能升级!M964</f>
        <v>54</v>
      </c>
      <c r="E961" s="1" t="str">
        <f>主动技能升级!N964</f>
        <v>[]</v>
      </c>
      <c r="F961" s="1">
        <f>主动技能升级!O964</f>
        <v>166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 t="e">
        <f>主动技能升级!K965</f>
        <v>#N/A</v>
      </c>
      <c r="C962" s="1">
        <f>主动技能升级!L965</f>
        <v>0</v>
      </c>
      <c r="D962" s="1">
        <f>主动技能升级!M965</f>
        <v>57</v>
      </c>
      <c r="E962" s="1" t="str">
        <f>主动技能升级!N965</f>
        <v>[]</v>
      </c>
      <c r="F962" s="1">
        <f>主动技能升级!O965</f>
        <v>167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 t="e">
        <f>主动技能升级!K966</f>
        <v>#N/A</v>
      </c>
      <c r="C963" s="1">
        <f>主动技能升级!L966</f>
        <v>0</v>
      </c>
      <c r="D963" s="1">
        <f>主动技能升级!M966</f>
        <v>60</v>
      </c>
      <c r="E963" s="1" t="str">
        <f>主动技能升级!N966</f>
        <v>[]</v>
      </c>
      <c r="F963" s="1">
        <f>主动技能升级!O966</f>
        <v>168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 t="e">
        <f>主动技能升级!K967</f>
        <v>#N/A</v>
      </c>
      <c r="C964" s="1">
        <f>主动技能升级!L967</f>
        <v>0</v>
      </c>
      <c r="D964" s="1">
        <f>主动技能升级!M967</f>
        <v>3</v>
      </c>
      <c r="E964" s="1" t="str">
        <f>主动技能升级!N967</f>
        <v>[]</v>
      </c>
      <c r="F964" s="1">
        <f>主动技能升级!O967</f>
        <v>169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 t="e">
        <f>主动技能升级!K968</f>
        <v>#N/A</v>
      </c>
      <c r="C965" s="1">
        <f>主动技能升级!L968</f>
        <v>0</v>
      </c>
      <c r="D965" s="1">
        <f>主动技能升级!M968</f>
        <v>6</v>
      </c>
      <c r="E965" s="1" t="str">
        <f>主动技能升级!N968</f>
        <v>[]</v>
      </c>
      <c r="F965" s="1">
        <f>主动技能升级!O968</f>
        <v>170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 t="e">
        <f>主动技能升级!K969</f>
        <v>#N/A</v>
      </c>
      <c r="C966" s="1">
        <f>主动技能升级!L969</f>
        <v>0</v>
      </c>
      <c r="D966" s="1">
        <f>主动技能升级!M969</f>
        <v>9</v>
      </c>
      <c r="E966" s="1" t="str">
        <f>主动技能升级!N969</f>
        <v>[]</v>
      </c>
      <c r="F966" s="1">
        <f>主动技能升级!O969</f>
        <v>171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 t="e">
        <f>主动技能升级!K970</f>
        <v>#N/A</v>
      </c>
      <c r="C967" s="1">
        <f>主动技能升级!L970</f>
        <v>0</v>
      </c>
      <c r="D967" s="1">
        <f>主动技能升级!M970</f>
        <v>12</v>
      </c>
      <c r="E967" s="1" t="str">
        <f>主动技能升级!N970</f>
        <v>[]</v>
      </c>
      <c r="F967" s="1">
        <f>主动技能升级!O970</f>
        <v>172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 t="e">
        <f>主动技能升级!K971</f>
        <v>#N/A</v>
      </c>
      <c r="C968" s="1">
        <f>主动技能升级!L971</f>
        <v>0</v>
      </c>
      <c r="D968" s="1">
        <f>主动技能升级!M971</f>
        <v>15</v>
      </c>
      <c r="E968" s="1" t="str">
        <f>主动技能升级!N971</f>
        <v>[]</v>
      </c>
      <c r="F968" s="1">
        <f>主动技能升级!O971</f>
        <v>173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 t="e">
        <f>主动技能升级!K972</f>
        <v>#N/A</v>
      </c>
      <c r="C969" s="1">
        <f>主动技能升级!L972</f>
        <v>0</v>
      </c>
      <c r="D969" s="1">
        <f>主动技能升级!M972</f>
        <v>18</v>
      </c>
      <c r="E969" s="1" t="str">
        <f>主动技能升级!N972</f>
        <v>[]</v>
      </c>
      <c r="F969" s="1">
        <f>主动技能升级!O972</f>
        <v>174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 t="e">
        <f>主动技能升级!K973</f>
        <v>#N/A</v>
      </c>
      <c r="C970" s="1">
        <f>主动技能升级!L973</f>
        <v>0</v>
      </c>
      <c r="D970" s="1">
        <f>主动技能升级!M973</f>
        <v>21</v>
      </c>
      <c r="E970" s="1" t="str">
        <f>主动技能升级!N973</f>
        <v>[]</v>
      </c>
      <c r="F970" s="1">
        <f>主动技能升级!O973</f>
        <v>175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 t="e">
        <f>主动技能升级!K974</f>
        <v>#N/A</v>
      </c>
      <c r="C971" s="1">
        <f>主动技能升级!L974</f>
        <v>0</v>
      </c>
      <c r="D971" s="1">
        <f>主动技能升级!M974</f>
        <v>24</v>
      </c>
      <c r="E971" s="1" t="str">
        <f>主动技能升级!N974</f>
        <v>[]</v>
      </c>
      <c r="F971" s="1">
        <f>主动技能升级!O974</f>
        <v>176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 t="e">
        <f>主动技能升级!K975</f>
        <v>#N/A</v>
      </c>
      <c r="C972" s="1">
        <f>主动技能升级!L975</f>
        <v>0</v>
      </c>
      <c r="D972" s="1">
        <f>主动技能升级!M975</f>
        <v>27</v>
      </c>
      <c r="E972" s="1" t="str">
        <f>主动技能升级!N975</f>
        <v>[]</v>
      </c>
      <c r="F972" s="1">
        <f>主动技能升级!O975</f>
        <v>177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 t="e">
        <f>主动技能升级!K976</f>
        <v>#N/A</v>
      </c>
      <c r="C973" s="1">
        <f>主动技能升级!L976</f>
        <v>0</v>
      </c>
      <c r="D973" s="1">
        <f>主动技能升级!M976</f>
        <v>30</v>
      </c>
      <c r="E973" s="1" t="str">
        <f>主动技能升级!N976</f>
        <v>[]</v>
      </c>
      <c r="F973" s="1">
        <f>主动技能升级!O976</f>
        <v>178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 t="e">
        <f>主动技能升级!K977</f>
        <v>#N/A</v>
      </c>
      <c r="C974" s="1">
        <f>主动技能升级!L977</f>
        <v>0</v>
      </c>
      <c r="D974" s="1">
        <f>主动技能升级!M977</f>
        <v>33</v>
      </c>
      <c r="E974" s="1" t="str">
        <f>主动技能升级!N977</f>
        <v>[]</v>
      </c>
      <c r="F974" s="1">
        <f>主动技能升级!O977</f>
        <v>179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 t="e">
        <f>主动技能升级!K978</f>
        <v>#N/A</v>
      </c>
      <c r="C975" s="1">
        <f>主动技能升级!L978</f>
        <v>0</v>
      </c>
      <c r="D975" s="1">
        <f>主动技能升级!M978</f>
        <v>36</v>
      </c>
      <c r="E975" s="1" t="str">
        <f>主动技能升级!N978</f>
        <v>[]</v>
      </c>
      <c r="F975" s="1">
        <f>主动技能升级!O978</f>
        <v>180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 t="e">
        <f>主动技能升级!K979</f>
        <v>#N/A</v>
      </c>
      <c r="C976" s="1">
        <f>主动技能升级!L979</f>
        <v>0</v>
      </c>
      <c r="D976" s="1">
        <f>主动技能升级!M979</f>
        <v>39</v>
      </c>
      <c r="E976" s="1" t="str">
        <f>主动技能升级!N979</f>
        <v>[]</v>
      </c>
      <c r="F976" s="1">
        <f>主动技能升级!O979</f>
        <v>181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 t="e">
        <f>主动技能升级!K980</f>
        <v>#N/A</v>
      </c>
      <c r="C977" s="1">
        <f>主动技能升级!L980</f>
        <v>0</v>
      </c>
      <c r="D977" s="1">
        <f>主动技能升级!M980</f>
        <v>42</v>
      </c>
      <c r="E977" s="1" t="str">
        <f>主动技能升级!N980</f>
        <v>[]</v>
      </c>
      <c r="F977" s="1">
        <f>主动技能升级!O980</f>
        <v>182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 t="e">
        <f>主动技能升级!K981</f>
        <v>#N/A</v>
      </c>
      <c r="C978" s="1">
        <f>主动技能升级!L981</f>
        <v>0</v>
      </c>
      <c r="D978" s="1">
        <f>主动技能升级!M981</f>
        <v>45</v>
      </c>
      <c r="E978" s="1" t="str">
        <f>主动技能升级!N981</f>
        <v>[]</v>
      </c>
      <c r="F978" s="1">
        <f>主动技能升级!O981</f>
        <v>183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 t="e">
        <f>主动技能升级!K982</f>
        <v>#N/A</v>
      </c>
      <c r="C979" s="1">
        <f>主动技能升级!L982</f>
        <v>0</v>
      </c>
      <c r="D979" s="1">
        <f>主动技能升级!M982</f>
        <v>48</v>
      </c>
      <c r="E979" s="1" t="str">
        <f>主动技能升级!N982</f>
        <v>[]</v>
      </c>
      <c r="F979" s="1">
        <f>主动技能升级!O982</f>
        <v>184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 t="e">
        <f>主动技能升级!K983</f>
        <v>#N/A</v>
      </c>
      <c r="C980" s="1">
        <f>主动技能升级!L983</f>
        <v>0</v>
      </c>
      <c r="D980" s="1">
        <f>主动技能升级!M983</f>
        <v>51</v>
      </c>
      <c r="E980" s="1" t="str">
        <f>主动技能升级!N983</f>
        <v>[]</v>
      </c>
      <c r="F980" s="1">
        <f>主动技能升级!O983</f>
        <v>185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 t="e">
        <f>主动技能升级!K984</f>
        <v>#N/A</v>
      </c>
      <c r="C981" s="1">
        <f>主动技能升级!L984</f>
        <v>0</v>
      </c>
      <c r="D981" s="1">
        <f>主动技能升级!M984</f>
        <v>54</v>
      </c>
      <c r="E981" s="1" t="str">
        <f>主动技能升级!N984</f>
        <v>[]</v>
      </c>
      <c r="F981" s="1">
        <f>主动技能升级!O984</f>
        <v>186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 t="e">
        <f>主动技能升级!K985</f>
        <v>#N/A</v>
      </c>
      <c r="C982" s="1">
        <f>主动技能升级!L985</f>
        <v>0</v>
      </c>
      <c r="D982" s="1">
        <f>主动技能升级!M985</f>
        <v>57</v>
      </c>
      <c r="E982" s="1" t="str">
        <f>主动技能升级!N985</f>
        <v>[]</v>
      </c>
      <c r="F982" s="1">
        <f>主动技能升级!O985</f>
        <v>187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 t="e">
        <f>主动技能升级!K986</f>
        <v>#N/A</v>
      </c>
      <c r="C983" s="1">
        <f>主动技能升级!L986</f>
        <v>0</v>
      </c>
      <c r="D983" s="1">
        <f>主动技能升级!M986</f>
        <v>60</v>
      </c>
      <c r="E983" s="1" t="str">
        <f>主动技能升级!N986</f>
        <v>[]</v>
      </c>
      <c r="F983" s="1">
        <f>主动技能升级!O986</f>
        <v>188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 t="e">
        <f>主动技能升级!K987</f>
        <v>#N/A</v>
      </c>
      <c r="C984" s="1">
        <f>主动技能升级!L987</f>
        <v>0</v>
      </c>
      <c r="D984" s="1">
        <f>主动技能升级!M987</f>
        <v>3</v>
      </c>
      <c r="E984" s="1" t="str">
        <f>主动技能升级!N987</f>
        <v>[]</v>
      </c>
      <c r="F984" s="1">
        <f>主动技能升级!O987</f>
        <v>189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 t="e">
        <f>主动技能升级!K988</f>
        <v>#N/A</v>
      </c>
      <c r="C985" s="1">
        <f>主动技能升级!L988</f>
        <v>0</v>
      </c>
      <c r="D985" s="1">
        <f>主动技能升级!M988</f>
        <v>6</v>
      </c>
      <c r="E985" s="1" t="str">
        <f>主动技能升级!N988</f>
        <v>[]</v>
      </c>
      <c r="F985" s="1">
        <f>主动技能升级!O988</f>
        <v>190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 t="e">
        <f>主动技能升级!K989</f>
        <v>#N/A</v>
      </c>
      <c r="C986" s="1">
        <f>主动技能升级!L989</f>
        <v>0</v>
      </c>
      <c r="D986" s="1">
        <f>主动技能升级!M989</f>
        <v>9</v>
      </c>
      <c r="E986" s="1" t="str">
        <f>主动技能升级!N989</f>
        <v>[]</v>
      </c>
      <c r="F986" s="1">
        <f>主动技能升级!O989</f>
        <v>191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 t="e">
        <f>主动技能升级!K990</f>
        <v>#N/A</v>
      </c>
      <c r="C987" s="1">
        <f>主动技能升级!L990</f>
        <v>0</v>
      </c>
      <c r="D987" s="1">
        <f>主动技能升级!M990</f>
        <v>12</v>
      </c>
      <c r="E987" s="1" t="str">
        <f>主动技能升级!N990</f>
        <v>[]</v>
      </c>
      <c r="F987" s="1">
        <f>主动技能升级!O990</f>
        <v>192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 t="e">
        <f>主动技能升级!K991</f>
        <v>#N/A</v>
      </c>
      <c r="C988" s="1">
        <f>主动技能升级!L991</f>
        <v>0</v>
      </c>
      <c r="D988" s="1">
        <f>主动技能升级!M991</f>
        <v>15</v>
      </c>
      <c r="E988" s="1" t="str">
        <f>主动技能升级!N991</f>
        <v>[]</v>
      </c>
      <c r="F988" s="1">
        <f>主动技能升级!O991</f>
        <v>193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 t="e">
        <f>主动技能升级!K992</f>
        <v>#N/A</v>
      </c>
      <c r="C989" s="1">
        <f>主动技能升级!L992</f>
        <v>0</v>
      </c>
      <c r="D989" s="1">
        <f>主动技能升级!M992</f>
        <v>18</v>
      </c>
      <c r="E989" s="1" t="str">
        <f>主动技能升级!N992</f>
        <v>[]</v>
      </c>
      <c r="F989" s="1">
        <f>主动技能升级!O992</f>
        <v>194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 t="e">
        <f>主动技能升级!K993</f>
        <v>#N/A</v>
      </c>
      <c r="C990" s="1">
        <f>主动技能升级!L993</f>
        <v>0</v>
      </c>
      <c r="D990" s="1">
        <f>主动技能升级!M993</f>
        <v>21</v>
      </c>
      <c r="E990" s="1" t="str">
        <f>主动技能升级!N993</f>
        <v>[]</v>
      </c>
      <c r="F990" s="1">
        <f>主动技能升级!O993</f>
        <v>195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 t="e">
        <f>主动技能升级!K994</f>
        <v>#N/A</v>
      </c>
      <c r="C991" s="1">
        <f>主动技能升级!L994</f>
        <v>0</v>
      </c>
      <c r="D991" s="1">
        <f>主动技能升级!M994</f>
        <v>24</v>
      </c>
      <c r="E991" s="1" t="str">
        <f>主动技能升级!N994</f>
        <v>[]</v>
      </c>
      <c r="F991" s="1">
        <f>主动技能升级!O994</f>
        <v>196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 t="e">
        <f>主动技能升级!K995</f>
        <v>#N/A</v>
      </c>
      <c r="C992" s="1">
        <f>主动技能升级!L995</f>
        <v>0</v>
      </c>
      <c r="D992" s="1">
        <f>主动技能升级!M995</f>
        <v>27</v>
      </c>
      <c r="E992" s="1" t="str">
        <f>主动技能升级!N995</f>
        <v>[]</v>
      </c>
      <c r="F992" s="1">
        <f>主动技能升级!O995</f>
        <v>197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 t="e">
        <f>主动技能升级!K996</f>
        <v>#N/A</v>
      </c>
      <c r="C993" s="1">
        <f>主动技能升级!L996</f>
        <v>0</v>
      </c>
      <c r="D993" s="1">
        <f>主动技能升级!M996</f>
        <v>30</v>
      </c>
      <c r="E993" s="1" t="str">
        <f>主动技能升级!N996</f>
        <v>[]</v>
      </c>
      <c r="F993" s="1">
        <f>主动技能升级!O996</f>
        <v>198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 t="e">
        <f>主动技能升级!K997</f>
        <v>#N/A</v>
      </c>
      <c r="C994" s="1">
        <f>主动技能升级!L997</f>
        <v>0</v>
      </c>
      <c r="D994" s="1">
        <f>主动技能升级!M997</f>
        <v>33</v>
      </c>
      <c r="E994" s="1" t="str">
        <f>主动技能升级!N997</f>
        <v>[]</v>
      </c>
      <c r="F994" s="1">
        <f>主动技能升级!O997</f>
        <v>100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 t="e">
        <f>主动技能升级!K998</f>
        <v>#N/A</v>
      </c>
      <c r="C995" s="1">
        <f>主动技能升级!L998</f>
        <v>0</v>
      </c>
      <c r="D995" s="1">
        <f>主动技能升级!M998</f>
        <v>36</v>
      </c>
      <c r="E995" s="1" t="str">
        <f>主动技能升级!N998</f>
        <v>[]</v>
      </c>
      <c r="F995" s="1">
        <f>主动技能升级!O998</f>
        <v>101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 t="e">
        <f>主动技能升级!K999</f>
        <v>#N/A</v>
      </c>
      <c r="C996" s="1">
        <f>主动技能升级!L999</f>
        <v>0</v>
      </c>
      <c r="D996" s="1">
        <f>主动技能升级!M999</f>
        <v>39</v>
      </c>
      <c r="E996" s="1" t="str">
        <f>主动技能升级!N999</f>
        <v>[]</v>
      </c>
      <c r="F996" s="1">
        <f>主动技能升级!O999</f>
        <v>102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 t="e">
        <f>主动技能升级!K1000</f>
        <v>#N/A</v>
      </c>
      <c r="C997" s="1">
        <f>主动技能升级!L1000</f>
        <v>0</v>
      </c>
      <c r="D997" s="1">
        <f>主动技能升级!M1000</f>
        <v>42</v>
      </c>
      <c r="E997" s="1" t="str">
        <f>主动技能升级!N1000</f>
        <v>[]</v>
      </c>
      <c r="F997" s="1">
        <f>主动技能升级!O1000</f>
        <v>103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 t="e">
        <f>主动技能升级!K1001</f>
        <v>#N/A</v>
      </c>
      <c r="C998" s="1">
        <f>主动技能升级!L1001</f>
        <v>0</v>
      </c>
      <c r="D998" s="1">
        <f>主动技能升级!M1001</f>
        <v>45</v>
      </c>
      <c r="E998" s="1" t="str">
        <f>主动技能升级!N1001</f>
        <v>[]</v>
      </c>
      <c r="F998" s="1">
        <f>主动技能升级!O1001</f>
        <v>104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 t="e">
        <f>主动技能升级!K1002</f>
        <v>#N/A</v>
      </c>
      <c r="C999" s="1">
        <f>主动技能升级!L1002</f>
        <v>0</v>
      </c>
      <c r="D999" s="1">
        <f>主动技能升级!M1002</f>
        <v>48</v>
      </c>
      <c r="E999" s="1" t="str">
        <f>主动技能升级!N1002</f>
        <v>[]</v>
      </c>
      <c r="F999" s="1">
        <f>主动技能升级!O1002</f>
        <v>105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 t="e">
        <f>主动技能升级!K1003</f>
        <v>#N/A</v>
      </c>
      <c r="C1000" s="1">
        <f>主动技能升级!L1003</f>
        <v>0</v>
      </c>
      <c r="D1000" s="1">
        <f>主动技能升级!M1003</f>
        <v>51</v>
      </c>
      <c r="E1000" s="1" t="str">
        <f>主动技能升级!N1003</f>
        <v>[]</v>
      </c>
      <c r="F1000" s="1">
        <f>主动技能升级!O1003</f>
        <v>106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 t="e">
        <f>主动技能升级!K1004</f>
        <v>#N/A</v>
      </c>
      <c r="C1001" s="1">
        <f>主动技能升级!L1004</f>
        <v>0</v>
      </c>
      <c r="D1001" s="1">
        <f>主动技能升级!M1004</f>
        <v>54</v>
      </c>
      <c r="E1001" s="1" t="str">
        <f>主动技能升级!N1004</f>
        <v>[]</v>
      </c>
      <c r="F1001" s="1">
        <f>主动技能升级!O1004</f>
        <v>107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 t="e">
        <f>主动技能升级!K1005</f>
        <v>#N/A</v>
      </c>
      <c r="C1002" s="1">
        <f>主动技能升级!L1005</f>
        <v>0</v>
      </c>
      <c r="D1002" s="1">
        <f>主动技能升级!M1005</f>
        <v>57</v>
      </c>
      <c r="E1002" s="1" t="str">
        <f>主动技能升级!N1005</f>
        <v>[]</v>
      </c>
      <c r="F1002" s="1">
        <f>主动技能升级!O1005</f>
        <v>108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 t="e">
        <f>主动技能升级!K1006</f>
        <v>#N/A</v>
      </c>
      <c r="C1003" s="1">
        <f>主动技能升级!L1006</f>
        <v>0</v>
      </c>
      <c r="D1003" s="1">
        <f>主动技能升级!M1006</f>
        <v>60</v>
      </c>
      <c r="E1003" s="1" t="str">
        <f>主动技能升级!N1006</f>
        <v>[]</v>
      </c>
      <c r="F1003" s="1">
        <f>主动技能升级!O1006</f>
        <v>109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 t="e">
        <f>主动技能升级!K1007</f>
        <v>#N/A</v>
      </c>
      <c r="C1004" s="1">
        <f>主动技能升级!L1007</f>
        <v>0</v>
      </c>
      <c r="D1004" s="1">
        <f>主动技能升级!M1007</f>
        <v>3</v>
      </c>
      <c r="E1004" s="1" t="str">
        <f>主动技能升级!N1007</f>
        <v>[]</v>
      </c>
      <c r="F1004" s="1">
        <f>主动技能升级!O1007</f>
        <v>110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 t="e">
        <f>主动技能升级!K1008</f>
        <v>#N/A</v>
      </c>
      <c r="C1005" s="1">
        <f>主动技能升级!L1008</f>
        <v>0</v>
      </c>
      <c r="D1005" s="1">
        <f>主动技能升级!M1008</f>
        <v>6</v>
      </c>
      <c r="E1005" s="1" t="str">
        <f>主动技能升级!N1008</f>
        <v>[]</v>
      </c>
      <c r="F1005" s="1">
        <f>主动技能升级!O1008</f>
        <v>111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 t="e">
        <f>主动技能升级!K1009</f>
        <v>#N/A</v>
      </c>
      <c r="C1006" s="1">
        <f>主动技能升级!L1009</f>
        <v>0</v>
      </c>
      <c r="D1006" s="1">
        <f>主动技能升级!M1009</f>
        <v>9</v>
      </c>
      <c r="E1006" s="1" t="str">
        <f>主动技能升级!N1009</f>
        <v>[]</v>
      </c>
      <c r="F1006" s="1">
        <f>主动技能升级!O1009</f>
        <v>112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 t="e">
        <f>主动技能升级!K1010</f>
        <v>#N/A</v>
      </c>
      <c r="C1007" s="1">
        <f>主动技能升级!L1010</f>
        <v>0</v>
      </c>
      <c r="D1007" s="1">
        <f>主动技能升级!M1010</f>
        <v>12</v>
      </c>
      <c r="E1007" s="1" t="str">
        <f>主动技能升级!N1010</f>
        <v>[]</v>
      </c>
      <c r="F1007" s="1">
        <f>主动技能升级!O1010</f>
        <v>113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 t="e">
        <f>主动技能升级!K1011</f>
        <v>#N/A</v>
      </c>
      <c r="C1008" s="1">
        <f>主动技能升级!L1011</f>
        <v>0</v>
      </c>
      <c r="D1008" s="1">
        <f>主动技能升级!M1011</f>
        <v>15</v>
      </c>
      <c r="E1008" s="1" t="str">
        <f>主动技能升级!N1011</f>
        <v>[]</v>
      </c>
      <c r="F1008" s="1">
        <f>主动技能升级!O1011</f>
        <v>114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 t="e">
        <f>主动技能升级!K1012</f>
        <v>#N/A</v>
      </c>
      <c r="C1009" s="1">
        <f>主动技能升级!L1012</f>
        <v>0</v>
      </c>
      <c r="D1009" s="1">
        <f>主动技能升级!M1012</f>
        <v>18</v>
      </c>
      <c r="E1009" s="1" t="str">
        <f>主动技能升级!N1012</f>
        <v>[]</v>
      </c>
      <c r="F1009" s="1">
        <f>主动技能升级!O1012</f>
        <v>115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 t="e">
        <f>主动技能升级!K1013</f>
        <v>#N/A</v>
      </c>
      <c r="C1010" s="1">
        <f>主动技能升级!L1013</f>
        <v>0</v>
      </c>
      <c r="D1010" s="1">
        <f>主动技能升级!M1013</f>
        <v>21</v>
      </c>
      <c r="E1010" s="1" t="str">
        <f>主动技能升级!N1013</f>
        <v>[]</v>
      </c>
      <c r="F1010" s="1">
        <f>主动技能升级!O1013</f>
        <v>116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 t="e">
        <f>主动技能升级!K1014</f>
        <v>#N/A</v>
      </c>
      <c r="C1011" s="1">
        <f>主动技能升级!L1014</f>
        <v>0</v>
      </c>
      <c r="D1011" s="1">
        <f>主动技能升级!M1014</f>
        <v>24</v>
      </c>
      <c r="E1011" s="1" t="str">
        <f>主动技能升级!N1014</f>
        <v>[]</v>
      </c>
      <c r="F1011" s="1">
        <f>主动技能升级!O1014</f>
        <v>117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 t="e">
        <f>主动技能升级!K1015</f>
        <v>#N/A</v>
      </c>
      <c r="C1012" s="1">
        <f>主动技能升级!L1015</f>
        <v>0</v>
      </c>
      <c r="D1012" s="1">
        <f>主动技能升级!M1015</f>
        <v>27</v>
      </c>
      <c r="E1012" s="1" t="str">
        <f>主动技能升级!N1015</f>
        <v>[]</v>
      </c>
      <c r="F1012" s="1">
        <f>主动技能升级!O1015</f>
        <v>118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 t="e">
        <f>主动技能升级!K1016</f>
        <v>#N/A</v>
      </c>
      <c r="C1013" s="1">
        <f>主动技能升级!L1016</f>
        <v>0</v>
      </c>
      <c r="D1013" s="1">
        <f>主动技能升级!M1016</f>
        <v>30</v>
      </c>
      <c r="E1013" s="1" t="str">
        <f>主动技能升级!N1016</f>
        <v>[]</v>
      </c>
      <c r="F1013" s="1">
        <f>主动技能升级!O1016</f>
        <v>119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 t="e">
        <f>主动技能升级!K1017</f>
        <v>#N/A</v>
      </c>
      <c r="C1014" s="1">
        <f>主动技能升级!L1017</f>
        <v>0</v>
      </c>
      <c r="D1014" s="1">
        <f>主动技能升级!M1017</f>
        <v>33</v>
      </c>
      <c r="E1014" s="1" t="str">
        <f>主动技能升级!N1017</f>
        <v>[]</v>
      </c>
      <c r="F1014" s="1">
        <f>主动技能升级!O1017</f>
        <v>120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 t="e">
        <f>主动技能升级!K1018</f>
        <v>#N/A</v>
      </c>
      <c r="C1015" s="1">
        <f>主动技能升级!L1018</f>
        <v>0</v>
      </c>
      <c r="D1015" s="1">
        <f>主动技能升级!M1018</f>
        <v>36</v>
      </c>
      <c r="E1015" s="1" t="str">
        <f>主动技能升级!N1018</f>
        <v>[]</v>
      </c>
      <c r="F1015" s="1">
        <f>主动技能升级!O1018</f>
        <v>121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 t="e">
        <f>主动技能升级!K1019</f>
        <v>#N/A</v>
      </c>
      <c r="C1016" s="1">
        <f>主动技能升级!L1019</f>
        <v>0</v>
      </c>
      <c r="D1016" s="1">
        <f>主动技能升级!M1019</f>
        <v>39</v>
      </c>
      <c r="E1016" s="1" t="str">
        <f>主动技能升级!N1019</f>
        <v>[]</v>
      </c>
      <c r="F1016" s="1">
        <f>主动技能升级!O1019</f>
        <v>122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 t="e">
        <f>主动技能升级!K1020</f>
        <v>#N/A</v>
      </c>
      <c r="C1017" s="1">
        <f>主动技能升级!L1020</f>
        <v>0</v>
      </c>
      <c r="D1017" s="1">
        <f>主动技能升级!M1020</f>
        <v>42</v>
      </c>
      <c r="E1017" s="1" t="str">
        <f>主动技能升级!N1020</f>
        <v>[]</v>
      </c>
      <c r="F1017" s="1">
        <f>主动技能升级!O1020</f>
        <v>123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 t="e">
        <f>主动技能升级!K1021</f>
        <v>#N/A</v>
      </c>
      <c r="C1018" s="1">
        <f>主动技能升级!L1021</f>
        <v>0</v>
      </c>
      <c r="D1018" s="1">
        <f>主动技能升级!M1021</f>
        <v>45</v>
      </c>
      <c r="E1018" s="1" t="str">
        <f>主动技能升级!N1021</f>
        <v>[]</v>
      </c>
      <c r="F1018" s="1">
        <f>主动技能升级!O1021</f>
        <v>124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 t="e">
        <f>主动技能升级!K1022</f>
        <v>#N/A</v>
      </c>
      <c r="C1019" s="1">
        <f>主动技能升级!L1022</f>
        <v>0</v>
      </c>
      <c r="D1019" s="1">
        <f>主动技能升级!M1022</f>
        <v>48</v>
      </c>
      <c r="E1019" s="1" t="str">
        <f>主动技能升级!N1022</f>
        <v>[]</v>
      </c>
      <c r="F1019" s="1">
        <f>主动技能升级!O1022</f>
        <v>125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 t="e">
        <f>主动技能升级!K1023</f>
        <v>#N/A</v>
      </c>
      <c r="C1020" s="1">
        <f>主动技能升级!L1023</f>
        <v>0</v>
      </c>
      <c r="D1020" s="1">
        <f>主动技能升级!M1023</f>
        <v>51</v>
      </c>
      <c r="E1020" s="1" t="str">
        <f>主动技能升级!N1023</f>
        <v>[]</v>
      </c>
      <c r="F1020" s="1">
        <f>主动技能升级!O1023</f>
        <v>126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 t="e">
        <f>主动技能升级!K1024</f>
        <v>#N/A</v>
      </c>
      <c r="C1021" s="1">
        <f>主动技能升级!L1024</f>
        <v>0</v>
      </c>
      <c r="D1021" s="1">
        <f>主动技能升级!M1024</f>
        <v>54</v>
      </c>
      <c r="E1021" s="1" t="str">
        <f>主动技能升级!N1024</f>
        <v>[]</v>
      </c>
      <c r="F1021" s="1">
        <f>主动技能升级!O1024</f>
        <v>127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 t="e">
        <f>主动技能升级!K1025</f>
        <v>#N/A</v>
      </c>
      <c r="C1022" s="1">
        <f>主动技能升级!L1025</f>
        <v>0</v>
      </c>
      <c r="D1022" s="1">
        <f>主动技能升级!M1025</f>
        <v>57</v>
      </c>
      <c r="E1022" s="1" t="str">
        <f>主动技能升级!N1025</f>
        <v>[]</v>
      </c>
      <c r="F1022" s="1">
        <f>主动技能升级!O1025</f>
        <v>128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 t="e">
        <f>主动技能升级!K1026</f>
        <v>#N/A</v>
      </c>
      <c r="C1023" s="1">
        <f>主动技能升级!L1026</f>
        <v>0</v>
      </c>
      <c r="D1023" s="1">
        <f>主动技能升级!M1026</f>
        <v>60</v>
      </c>
      <c r="E1023" s="1" t="str">
        <f>主动技能升级!N1026</f>
        <v>[]</v>
      </c>
      <c r="F1023" s="1">
        <f>主动技能升级!O1026</f>
        <v>129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 t="e">
        <f>主动技能升级!K1027</f>
        <v>#N/A</v>
      </c>
      <c r="C1024" s="1">
        <f>主动技能升级!L1027</f>
        <v>0</v>
      </c>
      <c r="D1024" s="1">
        <f>主动技能升级!M1027</f>
        <v>3</v>
      </c>
      <c r="E1024" s="1" t="str">
        <f>主动技能升级!N1027</f>
        <v>[]</v>
      </c>
      <c r="F1024" s="1">
        <f>主动技能升级!O1027</f>
        <v>130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 t="e">
        <f>主动技能升级!K1028</f>
        <v>#N/A</v>
      </c>
      <c r="C1025" s="1">
        <f>主动技能升级!L1028</f>
        <v>0</v>
      </c>
      <c r="D1025" s="1">
        <f>主动技能升级!M1028</f>
        <v>6</v>
      </c>
      <c r="E1025" s="1" t="str">
        <f>主动技能升级!N1028</f>
        <v>[]</v>
      </c>
      <c r="F1025" s="1">
        <f>主动技能升级!O1028</f>
        <v>131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 t="e">
        <f>主动技能升级!K1029</f>
        <v>#N/A</v>
      </c>
      <c r="C1026" s="1">
        <f>主动技能升级!L1029</f>
        <v>0</v>
      </c>
      <c r="D1026" s="1">
        <f>主动技能升级!M1029</f>
        <v>9</v>
      </c>
      <c r="E1026" s="1" t="str">
        <f>主动技能升级!N1029</f>
        <v>[]</v>
      </c>
      <c r="F1026" s="1">
        <f>主动技能升级!O1029</f>
        <v>132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 t="e">
        <f>主动技能升级!K1030</f>
        <v>#N/A</v>
      </c>
      <c r="C1027" s="1">
        <f>主动技能升级!L1030</f>
        <v>0</v>
      </c>
      <c r="D1027" s="1">
        <f>主动技能升级!M1030</f>
        <v>12</v>
      </c>
      <c r="E1027" s="1" t="str">
        <f>主动技能升级!N1030</f>
        <v>[]</v>
      </c>
      <c r="F1027" s="1">
        <f>主动技能升级!O1030</f>
        <v>133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 t="e">
        <f>主动技能升级!K1031</f>
        <v>#N/A</v>
      </c>
      <c r="C1028" s="1">
        <f>主动技能升级!L1031</f>
        <v>0</v>
      </c>
      <c r="D1028" s="1">
        <f>主动技能升级!M1031</f>
        <v>15</v>
      </c>
      <c r="E1028" s="1" t="str">
        <f>主动技能升级!N1031</f>
        <v>[]</v>
      </c>
      <c r="F1028" s="1">
        <f>主动技能升级!O1031</f>
        <v>134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 t="e">
        <f>主动技能升级!K1032</f>
        <v>#N/A</v>
      </c>
      <c r="C1029" s="1">
        <f>主动技能升级!L1032</f>
        <v>0</v>
      </c>
      <c r="D1029" s="1">
        <f>主动技能升级!M1032</f>
        <v>18</v>
      </c>
      <c r="E1029" s="1" t="str">
        <f>主动技能升级!N1032</f>
        <v>[]</v>
      </c>
      <c r="F1029" s="1">
        <f>主动技能升级!O1032</f>
        <v>135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 t="e">
        <f>主动技能升级!K1033</f>
        <v>#N/A</v>
      </c>
      <c r="C1030" s="1">
        <f>主动技能升级!L1033</f>
        <v>0</v>
      </c>
      <c r="D1030" s="1">
        <f>主动技能升级!M1033</f>
        <v>21</v>
      </c>
      <c r="E1030" s="1" t="str">
        <f>主动技能升级!N1033</f>
        <v>[]</v>
      </c>
      <c r="F1030" s="1">
        <f>主动技能升级!O1033</f>
        <v>136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 t="e">
        <f>主动技能升级!K1034</f>
        <v>#N/A</v>
      </c>
      <c r="C1031" s="1">
        <f>主动技能升级!L1034</f>
        <v>0</v>
      </c>
      <c r="D1031" s="1">
        <f>主动技能升级!M1034</f>
        <v>24</v>
      </c>
      <c r="E1031" s="1" t="str">
        <f>主动技能升级!N1034</f>
        <v>[]</v>
      </c>
      <c r="F1031" s="1">
        <f>主动技能升级!O1034</f>
        <v>137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 t="e">
        <f>主动技能升级!K1035</f>
        <v>#N/A</v>
      </c>
      <c r="C1032" s="1">
        <f>主动技能升级!L1035</f>
        <v>0</v>
      </c>
      <c r="D1032" s="1">
        <f>主动技能升级!M1035</f>
        <v>27</v>
      </c>
      <c r="E1032" s="1" t="str">
        <f>主动技能升级!N1035</f>
        <v>[]</v>
      </c>
      <c r="F1032" s="1">
        <f>主动技能升级!O1035</f>
        <v>138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 t="e">
        <f>主动技能升级!K1036</f>
        <v>#N/A</v>
      </c>
      <c r="C1033" s="1">
        <f>主动技能升级!L1036</f>
        <v>0</v>
      </c>
      <c r="D1033" s="1">
        <f>主动技能升级!M1036</f>
        <v>30</v>
      </c>
      <c r="E1033" s="1" t="str">
        <f>主动技能升级!N1036</f>
        <v>[]</v>
      </c>
      <c r="F1033" s="1">
        <f>主动技能升级!O1036</f>
        <v>139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 t="e">
        <f>主动技能升级!K1037</f>
        <v>#N/A</v>
      </c>
      <c r="C1034" s="1">
        <f>主动技能升级!L1037</f>
        <v>0</v>
      </c>
      <c r="D1034" s="1">
        <f>主动技能升级!M1037</f>
        <v>33</v>
      </c>
      <c r="E1034" s="1" t="str">
        <f>主动技能升级!N1037</f>
        <v>[]</v>
      </c>
      <c r="F1034" s="1">
        <f>主动技能升级!O1037</f>
        <v>140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 t="e">
        <f>主动技能升级!K1038</f>
        <v>#N/A</v>
      </c>
      <c r="C1035" s="1">
        <f>主动技能升级!L1038</f>
        <v>0</v>
      </c>
      <c r="D1035" s="1">
        <f>主动技能升级!M1038</f>
        <v>36</v>
      </c>
      <c r="E1035" s="1" t="str">
        <f>主动技能升级!N1038</f>
        <v>[]</v>
      </c>
      <c r="F1035" s="1">
        <f>主动技能升级!O1038</f>
        <v>141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 t="e">
        <f>主动技能升级!K1039</f>
        <v>#N/A</v>
      </c>
      <c r="C1036" s="1">
        <f>主动技能升级!L1039</f>
        <v>0</v>
      </c>
      <c r="D1036" s="1">
        <f>主动技能升级!M1039</f>
        <v>39</v>
      </c>
      <c r="E1036" s="1" t="str">
        <f>主动技能升级!N1039</f>
        <v>[]</v>
      </c>
      <c r="F1036" s="1">
        <f>主动技能升级!O1039</f>
        <v>142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 t="e">
        <f>主动技能升级!K1040</f>
        <v>#N/A</v>
      </c>
      <c r="C1037" s="1">
        <f>主动技能升级!L1040</f>
        <v>0</v>
      </c>
      <c r="D1037" s="1">
        <f>主动技能升级!M1040</f>
        <v>42</v>
      </c>
      <c r="E1037" s="1" t="str">
        <f>主动技能升级!N1040</f>
        <v>[]</v>
      </c>
      <c r="F1037" s="1">
        <f>主动技能升级!O1040</f>
        <v>143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 t="e">
        <f>主动技能升级!K1041</f>
        <v>#N/A</v>
      </c>
      <c r="C1038" s="1">
        <f>主动技能升级!L1041</f>
        <v>0</v>
      </c>
      <c r="D1038" s="1">
        <f>主动技能升级!M1041</f>
        <v>45</v>
      </c>
      <c r="E1038" s="1" t="str">
        <f>主动技能升级!N1041</f>
        <v>[]</v>
      </c>
      <c r="F1038" s="1">
        <f>主动技能升级!O1041</f>
        <v>144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 t="e">
        <f>主动技能升级!K1042</f>
        <v>#N/A</v>
      </c>
      <c r="C1039" s="1">
        <f>主动技能升级!L1042</f>
        <v>0</v>
      </c>
      <c r="D1039" s="1">
        <f>主动技能升级!M1042</f>
        <v>48</v>
      </c>
      <c r="E1039" s="1" t="str">
        <f>主动技能升级!N1042</f>
        <v>[]</v>
      </c>
      <c r="F1039" s="1">
        <f>主动技能升级!O1042</f>
        <v>145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 t="e">
        <f>主动技能升级!K1043</f>
        <v>#N/A</v>
      </c>
      <c r="C1040" s="1">
        <f>主动技能升级!L1043</f>
        <v>0</v>
      </c>
      <c r="D1040" s="1">
        <f>主动技能升级!M1043</f>
        <v>51</v>
      </c>
      <c r="E1040" s="1" t="str">
        <f>主动技能升级!N1043</f>
        <v>[]</v>
      </c>
      <c r="F1040" s="1">
        <f>主动技能升级!O1043</f>
        <v>146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 t="e">
        <f>主动技能升级!K1044</f>
        <v>#N/A</v>
      </c>
      <c r="C1041" s="1">
        <f>主动技能升级!L1044</f>
        <v>0</v>
      </c>
      <c r="D1041" s="1">
        <f>主动技能升级!M1044</f>
        <v>54</v>
      </c>
      <c r="E1041" s="1" t="str">
        <f>主动技能升级!N1044</f>
        <v>[]</v>
      </c>
      <c r="F1041" s="1">
        <f>主动技能升级!O1044</f>
        <v>147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 t="e">
        <f>主动技能升级!K1045</f>
        <v>#N/A</v>
      </c>
      <c r="C1042" s="1">
        <f>主动技能升级!L1045</f>
        <v>0</v>
      </c>
      <c r="D1042" s="1">
        <f>主动技能升级!M1045</f>
        <v>57</v>
      </c>
      <c r="E1042" s="1" t="str">
        <f>主动技能升级!N1045</f>
        <v>[]</v>
      </c>
      <c r="F1042" s="1">
        <f>主动技能升级!O1045</f>
        <v>148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 t="e">
        <f>主动技能升级!K1046</f>
        <v>#N/A</v>
      </c>
      <c r="C1043" s="1">
        <f>主动技能升级!L1046</f>
        <v>0</v>
      </c>
      <c r="D1043" s="1">
        <f>主动技能升级!M1046</f>
        <v>60</v>
      </c>
      <c r="E1043" s="1" t="str">
        <f>主动技能升级!N1046</f>
        <v>[]</v>
      </c>
      <c r="F1043" s="1">
        <f>主动技能升级!O1046</f>
        <v>149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 t="e">
        <f>主动技能升级!K1047</f>
        <v>#N/A</v>
      </c>
      <c r="C1044" s="1">
        <f>主动技能升级!L1047</f>
        <v>0</v>
      </c>
      <c r="D1044" s="1">
        <f>主动技能升级!M1047</f>
        <v>3</v>
      </c>
      <c r="E1044" s="1" t="str">
        <f>主动技能升级!N1047</f>
        <v>[]</v>
      </c>
      <c r="F1044" s="1">
        <f>主动技能升级!O1047</f>
        <v>150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 t="e">
        <f>主动技能升级!K1048</f>
        <v>#N/A</v>
      </c>
      <c r="C1045" s="1">
        <f>主动技能升级!L1048</f>
        <v>0</v>
      </c>
      <c r="D1045" s="1">
        <f>主动技能升级!M1048</f>
        <v>6</v>
      </c>
      <c r="E1045" s="1" t="str">
        <f>主动技能升级!N1048</f>
        <v>[]</v>
      </c>
      <c r="F1045" s="1">
        <f>主动技能升级!O1048</f>
        <v>151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 t="e">
        <f>主动技能升级!K1049</f>
        <v>#N/A</v>
      </c>
      <c r="C1046" s="1">
        <f>主动技能升级!L1049</f>
        <v>0</v>
      </c>
      <c r="D1046" s="1">
        <f>主动技能升级!M1049</f>
        <v>9</v>
      </c>
      <c r="E1046" s="1" t="str">
        <f>主动技能升级!N1049</f>
        <v>[]</v>
      </c>
      <c r="F1046" s="1">
        <f>主动技能升级!O1049</f>
        <v>152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 t="e">
        <f>主动技能升级!K1050</f>
        <v>#N/A</v>
      </c>
      <c r="C1047" s="1">
        <f>主动技能升级!L1050</f>
        <v>0</v>
      </c>
      <c r="D1047" s="1">
        <f>主动技能升级!M1050</f>
        <v>12</v>
      </c>
      <c r="E1047" s="1" t="str">
        <f>主动技能升级!N1050</f>
        <v>[]</v>
      </c>
      <c r="F1047" s="1">
        <f>主动技能升级!O1050</f>
        <v>153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 t="e">
        <f>主动技能升级!K1051</f>
        <v>#N/A</v>
      </c>
      <c r="C1048" s="1">
        <f>主动技能升级!L1051</f>
        <v>0</v>
      </c>
      <c r="D1048" s="1">
        <f>主动技能升级!M1051</f>
        <v>15</v>
      </c>
      <c r="E1048" s="1" t="str">
        <f>主动技能升级!N1051</f>
        <v>[]</v>
      </c>
      <c r="F1048" s="1">
        <f>主动技能升级!O1051</f>
        <v>154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 t="e">
        <f>主动技能升级!K1052</f>
        <v>#N/A</v>
      </c>
      <c r="C1049" s="1">
        <f>主动技能升级!L1052</f>
        <v>0</v>
      </c>
      <c r="D1049" s="1">
        <f>主动技能升级!M1052</f>
        <v>18</v>
      </c>
      <c r="E1049" s="1" t="str">
        <f>主动技能升级!N1052</f>
        <v>[]</v>
      </c>
      <c r="F1049" s="1">
        <f>主动技能升级!O1052</f>
        <v>155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 t="e">
        <f>主动技能升级!K1053</f>
        <v>#N/A</v>
      </c>
      <c r="C1050" s="1">
        <f>主动技能升级!L1053</f>
        <v>0</v>
      </c>
      <c r="D1050" s="1">
        <f>主动技能升级!M1053</f>
        <v>21</v>
      </c>
      <c r="E1050" s="1" t="str">
        <f>主动技能升级!N1053</f>
        <v>[]</v>
      </c>
      <c r="F1050" s="1">
        <f>主动技能升级!O1053</f>
        <v>156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 t="e">
        <f>主动技能升级!K1054</f>
        <v>#N/A</v>
      </c>
      <c r="C1051" s="1">
        <f>主动技能升级!L1054</f>
        <v>0</v>
      </c>
      <c r="D1051" s="1">
        <f>主动技能升级!M1054</f>
        <v>24</v>
      </c>
      <c r="E1051" s="1" t="str">
        <f>主动技能升级!N1054</f>
        <v>[]</v>
      </c>
      <c r="F1051" s="1">
        <f>主动技能升级!O1054</f>
        <v>157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 t="e">
        <f>主动技能升级!K1055</f>
        <v>#N/A</v>
      </c>
      <c r="C1052" s="1">
        <f>主动技能升级!L1055</f>
        <v>0</v>
      </c>
      <c r="D1052" s="1">
        <f>主动技能升级!M1055</f>
        <v>27</v>
      </c>
      <c r="E1052" s="1" t="str">
        <f>主动技能升级!N1055</f>
        <v>[]</v>
      </c>
      <c r="F1052" s="1">
        <f>主动技能升级!O1055</f>
        <v>158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 t="e">
        <f>主动技能升级!K1056</f>
        <v>#N/A</v>
      </c>
      <c r="C1053" s="1">
        <f>主动技能升级!L1056</f>
        <v>0</v>
      </c>
      <c r="D1053" s="1">
        <f>主动技能升级!M1056</f>
        <v>30</v>
      </c>
      <c r="E1053" s="1" t="str">
        <f>主动技能升级!N1056</f>
        <v>[]</v>
      </c>
      <c r="F1053" s="1">
        <f>主动技能升级!O1056</f>
        <v>159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 t="e">
        <f>主动技能升级!K1057</f>
        <v>#N/A</v>
      </c>
      <c r="C1054" s="1">
        <f>主动技能升级!L1057</f>
        <v>0</v>
      </c>
      <c r="D1054" s="1">
        <f>主动技能升级!M1057</f>
        <v>33</v>
      </c>
      <c r="E1054" s="1" t="str">
        <f>主动技能升级!N1057</f>
        <v>[]</v>
      </c>
      <c r="F1054" s="1">
        <f>主动技能升级!O1057</f>
        <v>160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 t="e">
        <f>主动技能升级!K1058</f>
        <v>#N/A</v>
      </c>
      <c r="C1055" s="1">
        <f>主动技能升级!L1058</f>
        <v>0</v>
      </c>
      <c r="D1055" s="1">
        <f>主动技能升级!M1058</f>
        <v>36</v>
      </c>
      <c r="E1055" s="1" t="str">
        <f>主动技能升级!N1058</f>
        <v>[]</v>
      </c>
      <c r="F1055" s="1">
        <f>主动技能升级!O1058</f>
        <v>161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 t="e">
        <f>主动技能升级!K1059</f>
        <v>#N/A</v>
      </c>
      <c r="C1056" s="1">
        <f>主动技能升级!L1059</f>
        <v>0</v>
      </c>
      <c r="D1056" s="1">
        <f>主动技能升级!M1059</f>
        <v>39</v>
      </c>
      <c r="E1056" s="1" t="str">
        <f>主动技能升级!N1059</f>
        <v>[]</v>
      </c>
      <c r="F1056" s="1">
        <f>主动技能升级!O1059</f>
        <v>162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 t="e">
        <f>主动技能升级!K1060</f>
        <v>#N/A</v>
      </c>
      <c r="C1057" s="1">
        <f>主动技能升级!L1060</f>
        <v>0</v>
      </c>
      <c r="D1057" s="1">
        <f>主动技能升级!M1060</f>
        <v>42</v>
      </c>
      <c r="E1057" s="1" t="str">
        <f>主动技能升级!N1060</f>
        <v>[]</v>
      </c>
      <c r="F1057" s="1">
        <f>主动技能升级!O1060</f>
        <v>163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 t="e">
        <f>主动技能升级!K1061</f>
        <v>#N/A</v>
      </c>
      <c r="C1058" s="1">
        <f>主动技能升级!L1061</f>
        <v>0</v>
      </c>
      <c r="D1058" s="1">
        <f>主动技能升级!M1061</f>
        <v>45</v>
      </c>
      <c r="E1058" s="1" t="str">
        <f>主动技能升级!N1061</f>
        <v>[]</v>
      </c>
      <c r="F1058" s="1">
        <f>主动技能升级!O1061</f>
        <v>164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 t="e">
        <f>主动技能升级!K1062</f>
        <v>#N/A</v>
      </c>
      <c r="C1059" s="1">
        <f>主动技能升级!L1062</f>
        <v>0</v>
      </c>
      <c r="D1059" s="1">
        <f>主动技能升级!M1062</f>
        <v>48</v>
      </c>
      <c r="E1059" s="1" t="str">
        <f>主动技能升级!N1062</f>
        <v>[]</v>
      </c>
      <c r="F1059" s="1">
        <f>主动技能升级!O1062</f>
        <v>165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 t="e">
        <f>主动技能升级!K1063</f>
        <v>#N/A</v>
      </c>
      <c r="C1060" s="1">
        <f>主动技能升级!L1063</f>
        <v>0</v>
      </c>
      <c r="D1060" s="1">
        <f>主动技能升级!M1063</f>
        <v>51</v>
      </c>
      <c r="E1060" s="1" t="str">
        <f>主动技能升级!N1063</f>
        <v>[]</v>
      </c>
      <c r="F1060" s="1">
        <f>主动技能升级!O1063</f>
        <v>166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 t="e">
        <f>主动技能升级!K1064</f>
        <v>#N/A</v>
      </c>
      <c r="C1061" s="1">
        <f>主动技能升级!L1064</f>
        <v>0</v>
      </c>
      <c r="D1061" s="1">
        <f>主动技能升级!M1064</f>
        <v>54</v>
      </c>
      <c r="E1061" s="1" t="str">
        <f>主动技能升级!N1064</f>
        <v>[]</v>
      </c>
      <c r="F1061" s="1">
        <f>主动技能升级!O1064</f>
        <v>167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 t="e">
        <f>主动技能升级!K1065</f>
        <v>#N/A</v>
      </c>
      <c r="C1062" s="1">
        <f>主动技能升级!L1065</f>
        <v>0</v>
      </c>
      <c r="D1062" s="1">
        <f>主动技能升级!M1065</f>
        <v>57</v>
      </c>
      <c r="E1062" s="1" t="str">
        <f>主动技能升级!N1065</f>
        <v>[]</v>
      </c>
      <c r="F1062" s="1">
        <f>主动技能升级!O1065</f>
        <v>168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 t="e">
        <f>主动技能升级!K1066</f>
        <v>#N/A</v>
      </c>
      <c r="C1063" s="1">
        <f>主动技能升级!L1066</f>
        <v>0</v>
      </c>
      <c r="D1063" s="1">
        <f>主动技能升级!M1066</f>
        <v>60</v>
      </c>
      <c r="E1063" s="1" t="str">
        <f>主动技能升级!N1066</f>
        <v>[]</v>
      </c>
      <c r="F1063" s="1">
        <f>主动技能升级!O1066</f>
        <v>169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 t="e">
        <f>主动技能升级!K1067</f>
        <v>#N/A</v>
      </c>
      <c r="C1064" s="1">
        <f>主动技能升级!L1067</f>
        <v>0</v>
      </c>
      <c r="D1064" s="1">
        <f>主动技能升级!M1067</f>
        <v>3</v>
      </c>
      <c r="E1064" s="1" t="str">
        <f>主动技能升级!N1067</f>
        <v>[]</v>
      </c>
      <c r="F1064" s="1">
        <f>主动技能升级!O1067</f>
        <v>170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 t="e">
        <f>主动技能升级!K1068</f>
        <v>#N/A</v>
      </c>
      <c r="C1065" s="1">
        <f>主动技能升级!L1068</f>
        <v>0</v>
      </c>
      <c r="D1065" s="1">
        <f>主动技能升级!M1068</f>
        <v>6</v>
      </c>
      <c r="E1065" s="1" t="str">
        <f>主动技能升级!N1068</f>
        <v>[]</v>
      </c>
      <c r="F1065" s="1">
        <f>主动技能升级!O1068</f>
        <v>171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 t="e">
        <f>主动技能升级!K1069</f>
        <v>#N/A</v>
      </c>
      <c r="C1066" s="1">
        <f>主动技能升级!L1069</f>
        <v>0</v>
      </c>
      <c r="D1066" s="1">
        <f>主动技能升级!M1069</f>
        <v>9</v>
      </c>
      <c r="E1066" s="1" t="str">
        <f>主动技能升级!N1069</f>
        <v>[]</v>
      </c>
      <c r="F1066" s="1">
        <f>主动技能升级!O1069</f>
        <v>172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 t="e">
        <f>主动技能升级!K1070</f>
        <v>#N/A</v>
      </c>
      <c r="C1067" s="1">
        <f>主动技能升级!L1070</f>
        <v>0</v>
      </c>
      <c r="D1067" s="1">
        <f>主动技能升级!M1070</f>
        <v>12</v>
      </c>
      <c r="E1067" s="1" t="str">
        <f>主动技能升级!N1070</f>
        <v>[]</v>
      </c>
      <c r="F1067" s="1">
        <f>主动技能升级!O1070</f>
        <v>173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 t="e">
        <f>主动技能升级!K1071</f>
        <v>#N/A</v>
      </c>
      <c r="C1068" s="1">
        <f>主动技能升级!L1071</f>
        <v>0</v>
      </c>
      <c r="D1068" s="1">
        <f>主动技能升级!M1071</f>
        <v>15</v>
      </c>
      <c r="E1068" s="1" t="str">
        <f>主动技能升级!N1071</f>
        <v>[]</v>
      </c>
      <c r="F1068" s="1">
        <f>主动技能升级!O1071</f>
        <v>174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 t="e">
        <f>主动技能升级!K1072</f>
        <v>#N/A</v>
      </c>
      <c r="C1069" s="1">
        <f>主动技能升级!L1072</f>
        <v>0</v>
      </c>
      <c r="D1069" s="1">
        <f>主动技能升级!M1072</f>
        <v>18</v>
      </c>
      <c r="E1069" s="1" t="str">
        <f>主动技能升级!N1072</f>
        <v>[]</v>
      </c>
      <c r="F1069" s="1">
        <f>主动技能升级!O1072</f>
        <v>175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 t="e">
        <f>主动技能升级!K1073</f>
        <v>#N/A</v>
      </c>
      <c r="C1070" s="1">
        <f>主动技能升级!L1073</f>
        <v>0</v>
      </c>
      <c r="D1070" s="1">
        <f>主动技能升级!M1073</f>
        <v>21</v>
      </c>
      <c r="E1070" s="1" t="str">
        <f>主动技能升级!N1073</f>
        <v>[]</v>
      </c>
      <c r="F1070" s="1">
        <f>主动技能升级!O1073</f>
        <v>176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 t="e">
        <f>主动技能升级!K1074</f>
        <v>#N/A</v>
      </c>
      <c r="C1071" s="1">
        <f>主动技能升级!L1074</f>
        <v>0</v>
      </c>
      <c r="D1071" s="1">
        <f>主动技能升级!M1074</f>
        <v>24</v>
      </c>
      <c r="E1071" s="1" t="str">
        <f>主动技能升级!N1074</f>
        <v>[]</v>
      </c>
      <c r="F1071" s="1">
        <f>主动技能升级!O1074</f>
        <v>177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 t="e">
        <f>主动技能升级!K1075</f>
        <v>#N/A</v>
      </c>
      <c r="C1072" s="1">
        <f>主动技能升级!L1075</f>
        <v>0</v>
      </c>
      <c r="D1072" s="1">
        <f>主动技能升级!M1075</f>
        <v>27</v>
      </c>
      <c r="E1072" s="1" t="str">
        <f>主动技能升级!N1075</f>
        <v>[]</v>
      </c>
      <c r="F1072" s="1">
        <f>主动技能升级!O1075</f>
        <v>178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 t="e">
        <f>主动技能升级!K1076</f>
        <v>#N/A</v>
      </c>
      <c r="C1073" s="1">
        <f>主动技能升级!L1076</f>
        <v>0</v>
      </c>
      <c r="D1073" s="1">
        <f>主动技能升级!M1076</f>
        <v>30</v>
      </c>
      <c r="E1073" s="1" t="str">
        <f>主动技能升级!N1076</f>
        <v>[]</v>
      </c>
      <c r="F1073" s="1">
        <f>主动技能升级!O1076</f>
        <v>179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 t="e">
        <f>主动技能升级!K1077</f>
        <v>#N/A</v>
      </c>
      <c r="C1074" s="1">
        <f>主动技能升级!L1077</f>
        <v>0</v>
      </c>
      <c r="D1074" s="1">
        <f>主动技能升级!M1077</f>
        <v>33</v>
      </c>
      <c r="E1074" s="1" t="str">
        <f>主动技能升级!N1077</f>
        <v>[]</v>
      </c>
      <c r="F1074" s="1">
        <f>主动技能升级!O1077</f>
        <v>180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 t="e">
        <f>主动技能升级!K1078</f>
        <v>#N/A</v>
      </c>
      <c r="C1075" s="1">
        <f>主动技能升级!L1078</f>
        <v>0</v>
      </c>
      <c r="D1075" s="1">
        <f>主动技能升级!M1078</f>
        <v>36</v>
      </c>
      <c r="E1075" s="1" t="str">
        <f>主动技能升级!N1078</f>
        <v>[]</v>
      </c>
      <c r="F1075" s="1">
        <f>主动技能升级!O1078</f>
        <v>181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 t="e">
        <f>主动技能升级!K1079</f>
        <v>#N/A</v>
      </c>
      <c r="C1076" s="1">
        <f>主动技能升级!L1079</f>
        <v>0</v>
      </c>
      <c r="D1076" s="1">
        <f>主动技能升级!M1079</f>
        <v>39</v>
      </c>
      <c r="E1076" s="1" t="str">
        <f>主动技能升级!N1079</f>
        <v>[]</v>
      </c>
      <c r="F1076" s="1">
        <f>主动技能升级!O1079</f>
        <v>182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 t="e">
        <f>主动技能升级!K1080</f>
        <v>#N/A</v>
      </c>
      <c r="C1077" s="1">
        <f>主动技能升级!L1080</f>
        <v>0</v>
      </c>
      <c r="D1077" s="1">
        <f>主动技能升级!M1080</f>
        <v>42</v>
      </c>
      <c r="E1077" s="1" t="str">
        <f>主动技能升级!N1080</f>
        <v>[]</v>
      </c>
      <c r="F1077" s="1">
        <f>主动技能升级!O1080</f>
        <v>183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 t="e">
        <f>主动技能升级!K1081</f>
        <v>#N/A</v>
      </c>
      <c r="C1078" s="1">
        <f>主动技能升级!L1081</f>
        <v>0</v>
      </c>
      <c r="D1078" s="1">
        <f>主动技能升级!M1081</f>
        <v>45</v>
      </c>
      <c r="E1078" s="1" t="str">
        <f>主动技能升级!N1081</f>
        <v>[]</v>
      </c>
      <c r="F1078" s="1">
        <f>主动技能升级!O1081</f>
        <v>184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 t="e">
        <f>主动技能升级!K1082</f>
        <v>#N/A</v>
      </c>
      <c r="C1079" s="1">
        <f>主动技能升级!L1082</f>
        <v>0</v>
      </c>
      <c r="D1079" s="1">
        <f>主动技能升级!M1082</f>
        <v>48</v>
      </c>
      <c r="E1079" s="1" t="str">
        <f>主动技能升级!N1082</f>
        <v>[]</v>
      </c>
      <c r="F1079" s="1">
        <f>主动技能升级!O1082</f>
        <v>185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 t="e">
        <f>主动技能升级!K1083</f>
        <v>#N/A</v>
      </c>
      <c r="C1080" s="1">
        <f>主动技能升级!L1083</f>
        <v>0</v>
      </c>
      <c r="D1080" s="1">
        <f>主动技能升级!M1083</f>
        <v>51</v>
      </c>
      <c r="E1080" s="1" t="str">
        <f>主动技能升级!N1083</f>
        <v>[]</v>
      </c>
      <c r="F1080" s="1">
        <f>主动技能升级!O1083</f>
        <v>186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 t="e">
        <f>主动技能升级!K1084</f>
        <v>#N/A</v>
      </c>
      <c r="C1081" s="1">
        <f>主动技能升级!L1084</f>
        <v>0</v>
      </c>
      <c r="D1081" s="1">
        <f>主动技能升级!M1084</f>
        <v>54</v>
      </c>
      <c r="E1081" s="1" t="str">
        <f>主动技能升级!N1084</f>
        <v>[]</v>
      </c>
      <c r="F1081" s="1">
        <f>主动技能升级!O1084</f>
        <v>187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 t="e">
        <f>主动技能升级!K1085</f>
        <v>#N/A</v>
      </c>
      <c r="C1082" s="1">
        <f>主动技能升级!L1085</f>
        <v>0</v>
      </c>
      <c r="D1082" s="1">
        <f>主动技能升级!M1085</f>
        <v>57</v>
      </c>
      <c r="E1082" s="1" t="str">
        <f>主动技能升级!N1085</f>
        <v>[]</v>
      </c>
      <c r="F1082" s="1">
        <f>主动技能升级!O1085</f>
        <v>188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 t="e">
        <f>主动技能升级!K1086</f>
        <v>#N/A</v>
      </c>
      <c r="C1083" s="1">
        <f>主动技能升级!L1086</f>
        <v>0</v>
      </c>
      <c r="D1083" s="1">
        <f>主动技能升级!M1086</f>
        <v>60</v>
      </c>
      <c r="E1083" s="1" t="str">
        <f>主动技能升级!N1086</f>
        <v>[]</v>
      </c>
      <c r="F1083" s="1">
        <f>主动技能升级!O1086</f>
        <v>189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 t="e">
        <f>主动技能升级!K1087</f>
        <v>#N/A</v>
      </c>
      <c r="C1084" s="1">
        <f>主动技能升级!L1087</f>
        <v>0</v>
      </c>
      <c r="D1084" s="1">
        <f>主动技能升级!M1087</f>
        <v>3</v>
      </c>
      <c r="E1084" s="1" t="str">
        <f>主动技能升级!N1087</f>
        <v>[]</v>
      </c>
      <c r="F1084" s="1">
        <f>主动技能升级!O1087</f>
        <v>190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 t="e">
        <f>主动技能升级!K1088</f>
        <v>#N/A</v>
      </c>
      <c r="C1085" s="1">
        <f>主动技能升级!L1088</f>
        <v>0</v>
      </c>
      <c r="D1085" s="1">
        <f>主动技能升级!M1088</f>
        <v>6</v>
      </c>
      <c r="E1085" s="1" t="str">
        <f>主动技能升级!N1088</f>
        <v>[]</v>
      </c>
      <c r="F1085" s="1">
        <f>主动技能升级!O1088</f>
        <v>191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 t="e">
        <f>主动技能升级!K1089</f>
        <v>#N/A</v>
      </c>
      <c r="C1086" s="1">
        <f>主动技能升级!L1089</f>
        <v>0</v>
      </c>
      <c r="D1086" s="1">
        <f>主动技能升级!M1089</f>
        <v>9</v>
      </c>
      <c r="E1086" s="1" t="str">
        <f>主动技能升级!N1089</f>
        <v>[]</v>
      </c>
      <c r="F1086" s="1">
        <f>主动技能升级!O1089</f>
        <v>192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 t="e">
        <f>主动技能升级!K1090</f>
        <v>#N/A</v>
      </c>
      <c r="C1087" s="1">
        <f>主动技能升级!L1090</f>
        <v>0</v>
      </c>
      <c r="D1087" s="1">
        <f>主动技能升级!M1090</f>
        <v>12</v>
      </c>
      <c r="E1087" s="1" t="str">
        <f>主动技能升级!N1090</f>
        <v>[]</v>
      </c>
      <c r="F1087" s="1">
        <f>主动技能升级!O1090</f>
        <v>193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 t="e">
        <f>主动技能升级!K1091</f>
        <v>#N/A</v>
      </c>
      <c r="C1088" s="1">
        <f>主动技能升级!L1091</f>
        <v>0</v>
      </c>
      <c r="D1088" s="1">
        <f>主动技能升级!M1091</f>
        <v>15</v>
      </c>
      <c r="E1088" s="1" t="str">
        <f>主动技能升级!N1091</f>
        <v>[]</v>
      </c>
      <c r="F1088" s="1">
        <f>主动技能升级!O1091</f>
        <v>194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 t="e">
        <f>主动技能升级!K1092</f>
        <v>#N/A</v>
      </c>
      <c r="C1089" s="1">
        <f>主动技能升级!L1092</f>
        <v>0</v>
      </c>
      <c r="D1089" s="1">
        <f>主动技能升级!M1092</f>
        <v>18</v>
      </c>
      <c r="E1089" s="1" t="str">
        <f>主动技能升级!N1092</f>
        <v>[]</v>
      </c>
      <c r="F1089" s="1">
        <f>主动技能升级!O1092</f>
        <v>195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 t="e">
        <f>主动技能升级!K1093</f>
        <v>#N/A</v>
      </c>
      <c r="C1090" s="1">
        <f>主动技能升级!L1093</f>
        <v>0</v>
      </c>
      <c r="D1090" s="1">
        <f>主动技能升级!M1093</f>
        <v>21</v>
      </c>
      <c r="E1090" s="1" t="str">
        <f>主动技能升级!N1093</f>
        <v>[]</v>
      </c>
      <c r="F1090" s="1">
        <f>主动技能升级!O1093</f>
        <v>196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 t="e">
        <f>主动技能升级!K1094</f>
        <v>#N/A</v>
      </c>
      <c r="C1091" s="1">
        <f>主动技能升级!L1094</f>
        <v>0</v>
      </c>
      <c r="D1091" s="1">
        <f>主动技能升级!M1094</f>
        <v>24</v>
      </c>
      <c r="E1091" s="1" t="str">
        <f>主动技能升级!N1094</f>
        <v>[]</v>
      </c>
      <c r="F1091" s="1">
        <f>主动技能升级!O1094</f>
        <v>197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 t="e">
        <f>主动技能升级!K1095</f>
        <v>#N/A</v>
      </c>
      <c r="C1092" s="1">
        <f>主动技能升级!L1095</f>
        <v>0</v>
      </c>
      <c r="D1092" s="1">
        <f>主动技能升级!M1095</f>
        <v>27</v>
      </c>
      <c r="E1092" s="1" t="str">
        <f>主动技能升级!N1095</f>
        <v>[]</v>
      </c>
      <c r="F1092" s="1">
        <f>主动技能升级!O1095</f>
        <v>198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 t="e">
        <f>主动技能升级!K1096</f>
        <v>#N/A</v>
      </c>
      <c r="C1093" s="1">
        <f>主动技能升级!L1096</f>
        <v>0</v>
      </c>
      <c r="D1093" s="1">
        <f>主动技能升级!M1096</f>
        <v>30</v>
      </c>
      <c r="E1093" s="1" t="str">
        <f>主动技能升级!N1096</f>
        <v>[]</v>
      </c>
      <c r="F1093" s="1">
        <f>主动技能升级!O1096</f>
        <v>100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 t="e">
        <f>主动技能升级!K1097</f>
        <v>#N/A</v>
      </c>
      <c r="C1094" s="1">
        <f>主动技能升级!L1097</f>
        <v>0</v>
      </c>
      <c r="D1094" s="1">
        <f>主动技能升级!M1097</f>
        <v>33</v>
      </c>
      <c r="E1094" s="1" t="str">
        <f>主动技能升级!N1097</f>
        <v>[]</v>
      </c>
      <c r="F1094" s="1">
        <f>主动技能升级!O1097</f>
        <v>101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 t="e">
        <f>主动技能升级!K1098</f>
        <v>#N/A</v>
      </c>
      <c r="C1095" s="1">
        <f>主动技能升级!L1098</f>
        <v>0</v>
      </c>
      <c r="D1095" s="1">
        <f>主动技能升级!M1098</f>
        <v>36</v>
      </c>
      <c r="E1095" s="1" t="str">
        <f>主动技能升级!N1098</f>
        <v>[]</v>
      </c>
      <c r="F1095" s="1">
        <f>主动技能升级!O1098</f>
        <v>102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 t="e">
        <f>主动技能升级!K1099</f>
        <v>#N/A</v>
      </c>
      <c r="C1096" s="1">
        <f>主动技能升级!L1099</f>
        <v>0</v>
      </c>
      <c r="D1096" s="1">
        <f>主动技能升级!M1099</f>
        <v>39</v>
      </c>
      <c r="E1096" s="1" t="str">
        <f>主动技能升级!N1099</f>
        <v>[]</v>
      </c>
      <c r="F1096" s="1">
        <f>主动技能升级!O1099</f>
        <v>103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 t="e">
        <f>主动技能升级!K1100</f>
        <v>#N/A</v>
      </c>
      <c r="C1097" s="1">
        <f>主动技能升级!L1100</f>
        <v>0</v>
      </c>
      <c r="D1097" s="1">
        <f>主动技能升级!M1100</f>
        <v>42</v>
      </c>
      <c r="E1097" s="1" t="str">
        <f>主动技能升级!N1100</f>
        <v>[]</v>
      </c>
      <c r="F1097" s="1">
        <f>主动技能升级!O1100</f>
        <v>104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 t="e">
        <f>主动技能升级!K1101</f>
        <v>#N/A</v>
      </c>
      <c r="C1098" s="1">
        <f>主动技能升级!L1101</f>
        <v>0</v>
      </c>
      <c r="D1098" s="1">
        <f>主动技能升级!M1101</f>
        <v>45</v>
      </c>
      <c r="E1098" s="1" t="str">
        <f>主动技能升级!N1101</f>
        <v>[]</v>
      </c>
      <c r="F1098" s="1">
        <f>主动技能升级!O1101</f>
        <v>105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 t="e">
        <f>主动技能升级!K1102</f>
        <v>#N/A</v>
      </c>
      <c r="C1099" s="1">
        <f>主动技能升级!L1102</f>
        <v>0</v>
      </c>
      <c r="D1099" s="1">
        <f>主动技能升级!M1102</f>
        <v>48</v>
      </c>
      <c r="E1099" s="1" t="str">
        <f>主动技能升级!N1102</f>
        <v>[]</v>
      </c>
      <c r="F1099" s="1">
        <f>主动技能升级!O1102</f>
        <v>106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 t="e">
        <f>主动技能升级!K1103</f>
        <v>#N/A</v>
      </c>
      <c r="C1100" s="1">
        <f>主动技能升级!L1103</f>
        <v>0</v>
      </c>
      <c r="D1100" s="1">
        <f>主动技能升级!M1103</f>
        <v>51</v>
      </c>
      <c r="E1100" s="1" t="str">
        <f>主动技能升级!N1103</f>
        <v>[]</v>
      </c>
      <c r="F1100" s="1">
        <f>主动技能升级!O1103</f>
        <v>107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 t="e">
        <f>主动技能升级!K1104</f>
        <v>#N/A</v>
      </c>
      <c r="C1101" s="1">
        <f>主动技能升级!L1104</f>
        <v>0</v>
      </c>
      <c r="D1101" s="1">
        <f>主动技能升级!M1104</f>
        <v>54</v>
      </c>
      <c r="E1101" s="1" t="str">
        <f>主动技能升级!N1104</f>
        <v>[]</v>
      </c>
      <c r="F1101" s="1">
        <f>主动技能升级!O1104</f>
        <v>108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 t="e">
        <f>主动技能升级!K1105</f>
        <v>#N/A</v>
      </c>
      <c r="C1102" s="1">
        <f>主动技能升级!L1105</f>
        <v>0</v>
      </c>
      <c r="D1102" s="1">
        <f>主动技能升级!M1105</f>
        <v>57</v>
      </c>
      <c r="E1102" s="1" t="str">
        <f>主动技能升级!N1105</f>
        <v>[]</v>
      </c>
      <c r="F1102" s="1">
        <f>主动技能升级!O1105</f>
        <v>109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 t="e">
        <f>主动技能升级!K1106</f>
        <v>#N/A</v>
      </c>
      <c r="C1103" s="1">
        <f>主动技能升级!L1106</f>
        <v>0</v>
      </c>
      <c r="D1103" s="1">
        <f>主动技能升级!M1106</f>
        <v>60</v>
      </c>
      <c r="E1103" s="1" t="str">
        <f>主动技能升级!N1106</f>
        <v>[]</v>
      </c>
      <c r="F1103" s="1">
        <f>主动技能升级!O1106</f>
        <v>110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 t="e">
        <f>主动技能升级!K1107</f>
        <v>#N/A</v>
      </c>
      <c r="C1104" s="1">
        <f>主动技能升级!L1107</f>
        <v>0</v>
      </c>
      <c r="D1104" s="1">
        <f>主动技能升级!M1107</f>
        <v>3</v>
      </c>
      <c r="E1104" s="1" t="str">
        <f>主动技能升级!N1107</f>
        <v>[]</v>
      </c>
      <c r="F1104" s="1">
        <f>主动技能升级!O1107</f>
        <v>111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 t="e">
        <f>主动技能升级!K1108</f>
        <v>#N/A</v>
      </c>
      <c r="C1105" s="1">
        <f>主动技能升级!L1108</f>
        <v>0</v>
      </c>
      <c r="D1105" s="1">
        <f>主动技能升级!M1108</f>
        <v>6</v>
      </c>
      <c r="E1105" s="1" t="str">
        <f>主动技能升级!N1108</f>
        <v>[]</v>
      </c>
      <c r="F1105" s="1">
        <f>主动技能升级!O1108</f>
        <v>112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 t="e">
        <f>主动技能升级!K1109</f>
        <v>#N/A</v>
      </c>
      <c r="C1106" s="1">
        <f>主动技能升级!L1109</f>
        <v>0</v>
      </c>
      <c r="D1106" s="1">
        <f>主动技能升级!M1109</f>
        <v>9</v>
      </c>
      <c r="E1106" s="1" t="str">
        <f>主动技能升级!N1109</f>
        <v>[]</v>
      </c>
      <c r="F1106" s="1">
        <f>主动技能升级!O1109</f>
        <v>113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 t="e">
        <f>主动技能升级!K1110</f>
        <v>#N/A</v>
      </c>
      <c r="C1107" s="1">
        <f>主动技能升级!L1110</f>
        <v>0</v>
      </c>
      <c r="D1107" s="1">
        <f>主动技能升级!M1110</f>
        <v>12</v>
      </c>
      <c r="E1107" s="1" t="str">
        <f>主动技能升级!N1110</f>
        <v>[]</v>
      </c>
      <c r="F1107" s="1">
        <f>主动技能升级!O1110</f>
        <v>114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 t="e">
        <f>主动技能升级!K1111</f>
        <v>#N/A</v>
      </c>
      <c r="C1108" s="1">
        <f>主动技能升级!L1111</f>
        <v>0</v>
      </c>
      <c r="D1108" s="1">
        <f>主动技能升级!M1111</f>
        <v>15</v>
      </c>
      <c r="E1108" s="1" t="str">
        <f>主动技能升级!N1111</f>
        <v>[]</v>
      </c>
      <c r="F1108" s="1">
        <f>主动技能升级!O1111</f>
        <v>115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 t="e">
        <f>主动技能升级!K1112</f>
        <v>#N/A</v>
      </c>
      <c r="C1109" s="1">
        <f>主动技能升级!L1112</f>
        <v>0</v>
      </c>
      <c r="D1109" s="1">
        <f>主动技能升级!M1112</f>
        <v>18</v>
      </c>
      <c r="E1109" s="1" t="str">
        <f>主动技能升级!N1112</f>
        <v>[]</v>
      </c>
      <c r="F1109" s="1">
        <f>主动技能升级!O1112</f>
        <v>116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 t="e">
        <f>主动技能升级!K1113</f>
        <v>#N/A</v>
      </c>
      <c r="C1110" s="1">
        <f>主动技能升级!L1113</f>
        <v>0</v>
      </c>
      <c r="D1110" s="1">
        <f>主动技能升级!M1113</f>
        <v>21</v>
      </c>
      <c r="E1110" s="1" t="str">
        <f>主动技能升级!N1113</f>
        <v>[]</v>
      </c>
      <c r="F1110" s="1">
        <f>主动技能升级!O1113</f>
        <v>117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 t="e">
        <f>主动技能升级!K1114</f>
        <v>#N/A</v>
      </c>
      <c r="C1111" s="1">
        <f>主动技能升级!L1114</f>
        <v>0</v>
      </c>
      <c r="D1111" s="1">
        <f>主动技能升级!M1114</f>
        <v>24</v>
      </c>
      <c r="E1111" s="1" t="str">
        <f>主动技能升级!N1114</f>
        <v>[]</v>
      </c>
      <c r="F1111" s="1">
        <f>主动技能升级!O1114</f>
        <v>118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 t="e">
        <f>主动技能升级!K1115</f>
        <v>#N/A</v>
      </c>
      <c r="C1112" s="1">
        <f>主动技能升级!L1115</f>
        <v>0</v>
      </c>
      <c r="D1112" s="1">
        <f>主动技能升级!M1115</f>
        <v>27</v>
      </c>
      <c r="E1112" s="1" t="str">
        <f>主动技能升级!N1115</f>
        <v>[]</v>
      </c>
      <c r="F1112" s="1">
        <f>主动技能升级!O1115</f>
        <v>119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 t="e">
        <f>主动技能升级!K1116</f>
        <v>#N/A</v>
      </c>
      <c r="C1113" s="1">
        <f>主动技能升级!L1116</f>
        <v>0</v>
      </c>
      <c r="D1113" s="1">
        <f>主动技能升级!M1116</f>
        <v>30</v>
      </c>
      <c r="E1113" s="1" t="str">
        <f>主动技能升级!N1116</f>
        <v>[]</v>
      </c>
      <c r="F1113" s="1">
        <f>主动技能升级!O1116</f>
        <v>120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 t="e">
        <f>主动技能升级!K1117</f>
        <v>#N/A</v>
      </c>
      <c r="C1114" s="1">
        <f>主动技能升级!L1117</f>
        <v>0</v>
      </c>
      <c r="D1114" s="1">
        <f>主动技能升级!M1117</f>
        <v>33</v>
      </c>
      <c r="E1114" s="1" t="str">
        <f>主动技能升级!N1117</f>
        <v>[]</v>
      </c>
      <c r="F1114" s="1">
        <f>主动技能升级!O1117</f>
        <v>121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 t="e">
        <f>主动技能升级!K1118</f>
        <v>#N/A</v>
      </c>
      <c r="C1115" s="1">
        <f>主动技能升级!L1118</f>
        <v>0</v>
      </c>
      <c r="D1115" s="1">
        <f>主动技能升级!M1118</f>
        <v>36</v>
      </c>
      <c r="E1115" s="1" t="str">
        <f>主动技能升级!N1118</f>
        <v>[]</v>
      </c>
      <c r="F1115" s="1">
        <f>主动技能升级!O1118</f>
        <v>122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 t="e">
        <f>主动技能升级!K1119</f>
        <v>#N/A</v>
      </c>
      <c r="C1116" s="1">
        <f>主动技能升级!L1119</f>
        <v>0</v>
      </c>
      <c r="D1116" s="1">
        <f>主动技能升级!M1119</f>
        <v>39</v>
      </c>
      <c r="E1116" s="1" t="str">
        <f>主动技能升级!N1119</f>
        <v>[]</v>
      </c>
      <c r="F1116" s="1">
        <f>主动技能升级!O1119</f>
        <v>123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 t="e">
        <f>主动技能升级!K1120</f>
        <v>#N/A</v>
      </c>
      <c r="C1117" s="1">
        <f>主动技能升级!L1120</f>
        <v>0</v>
      </c>
      <c r="D1117" s="1">
        <f>主动技能升级!M1120</f>
        <v>42</v>
      </c>
      <c r="E1117" s="1" t="str">
        <f>主动技能升级!N1120</f>
        <v>[]</v>
      </c>
      <c r="F1117" s="1">
        <f>主动技能升级!O1120</f>
        <v>124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 t="e">
        <f>主动技能升级!K1121</f>
        <v>#N/A</v>
      </c>
      <c r="C1118" s="1">
        <f>主动技能升级!L1121</f>
        <v>0</v>
      </c>
      <c r="D1118" s="1">
        <f>主动技能升级!M1121</f>
        <v>45</v>
      </c>
      <c r="E1118" s="1" t="str">
        <f>主动技能升级!N1121</f>
        <v>[]</v>
      </c>
      <c r="F1118" s="1">
        <f>主动技能升级!O1121</f>
        <v>125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 t="e">
        <f>主动技能升级!K1122</f>
        <v>#N/A</v>
      </c>
      <c r="C1119" s="1">
        <f>主动技能升级!L1122</f>
        <v>0</v>
      </c>
      <c r="D1119" s="1">
        <f>主动技能升级!M1122</f>
        <v>48</v>
      </c>
      <c r="E1119" s="1" t="str">
        <f>主动技能升级!N1122</f>
        <v>[]</v>
      </c>
      <c r="F1119" s="1">
        <f>主动技能升级!O1122</f>
        <v>126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 t="e">
        <f>主动技能升级!K1123</f>
        <v>#N/A</v>
      </c>
      <c r="C1120" s="1">
        <f>主动技能升级!L1123</f>
        <v>0</v>
      </c>
      <c r="D1120" s="1">
        <f>主动技能升级!M1123</f>
        <v>51</v>
      </c>
      <c r="E1120" s="1" t="str">
        <f>主动技能升级!N1123</f>
        <v>[]</v>
      </c>
      <c r="F1120" s="1">
        <f>主动技能升级!O1123</f>
        <v>127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 t="e">
        <f>主动技能升级!K1124</f>
        <v>#N/A</v>
      </c>
      <c r="C1121" s="1">
        <f>主动技能升级!L1124</f>
        <v>0</v>
      </c>
      <c r="D1121" s="1">
        <f>主动技能升级!M1124</f>
        <v>54</v>
      </c>
      <c r="E1121" s="1" t="str">
        <f>主动技能升级!N1124</f>
        <v>[]</v>
      </c>
      <c r="F1121" s="1">
        <f>主动技能升级!O1124</f>
        <v>128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 t="e">
        <f>主动技能升级!K1125</f>
        <v>#N/A</v>
      </c>
      <c r="C1122" s="1">
        <f>主动技能升级!L1125</f>
        <v>0</v>
      </c>
      <c r="D1122" s="1">
        <f>主动技能升级!M1125</f>
        <v>57</v>
      </c>
      <c r="E1122" s="1" t="str">
        <f>主动技能升级!N1125</f>
        <v>[]</v>
      </c>
      <c r="F1122" s="1">
        <f>主动技能升级!O1125</f>
        <v>129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 t="e">
        <f>主动技能升级!K1126</f>
        <v>#N/A</v>
      </c>
      <c r="C1123" s="1">
        <f>主动技能升级!L1126</f>
        <v>0</v>
      </c>
      <c r="D1123" s="1">
        <f>主动技能升级!M1126</f>
        <v>60</v>
      </c>
      <c r="E1123" s="1" t="str">
        <f>主动技能升级!N1126</f>
        <v>[]</v>
      </c>
      <c r="F1123" s="1">
        <f>主动技能升级!O1126</f>
        <v>130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 t="e">
        <f>主动技能升级!K1127</f>
        <v>#N/A</v>
      </c>
      <c r="C1124" s="1">
        <f>主动技能升级!L1127</f>
        <v>0</v>
      </c>
      <c r="D1124" s="1">
        <f>主动技能升级!M1127</f>
        <v>3</v>
      </c>
      <c r="E1124" s="1" t="str">
        <f>主动技能升级!N1127</f>
        <v>[]</v>
      </c>
      <c r="F1124" s="1">
        <f>主动技能升级!O1127</f>
        <v>131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 t="e">
        <f>主动技能升级!K1128</f>
        <v>#N/A</v>
      </c>
      <c r="C1125" s="1">
        <f>主动技能升级!L1128</f>
        <v>0</v>
      </c>
      <c r="D1125" s="1">
        <f>主动技能升级!M1128</f>
        <v>6</v>
      </c>
      <c r="E1125" s="1" t="str">
        <f>主动技能升级!N1128</f>
        <v>[]</v>
      </c>
      <c r="F1125" s="1">
        <f>主动技能升级!O1128</f>
        <v>132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 t="e">
        <f>主动技能升级!K1129</f>
        <v>#N/A</v>
      </c>
      <c r="C1126" s="1">
        <f>主动技能升级!L1129</f>
        <v>0</v>
      </c>
      <c r="D1126" s="1">
        <f>主动技能升级!M1129</f>
        <v>9</v>
      </c>
      <c r="E1126" s="1" t="str">
        <f>主动技能升级!N1129</f>
        <v>[]</v>
      </c>
      <c r="F1126" s="1">
        <f>主动技能升级!O1129</f>
        <v>133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 t="e">
        <f>主动技能升级!K1130</f>
        <v>#N/A</v>
      </c>
      <c r="C1127" s="1">
        <f>主动技能升级!L1130</f>
        <v>0</v>
      </c>
      <c r="D1127" s="1">
        <f>主动技能升级!M1130</f>
        <v>12</v>
      </c>
      <c r="E1127" s="1" t="str">
        <f>主动技能升级!N1130</f>
        <v>[]</v>
      </c>
      <c r="F1127" s="1">
        <f>主动技能升级!O1130</f>
        <v>134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 t="e">
        <f>主动技能升级!K1131</f>
        <v>#N/A</v>
      </c>
      <c r="C1128" s="1">
        <f>主动技能升级!L1131</f>
        <v>0</v>
      </c>
      <c r="D1128" s="1">
        <f>主动技能升级!M1131</f>
        <v>15</v>
      </c>
      <c r="E1128" s="1" t="str">
        <f>主动技能升级!N1131</f>
        <v>[]</v>
      </c>
      <c r="F1128" s="1">
        <f>主动技能升级!O1131</f>
        <v>135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 t="e">
        <f>主动技能升级!K1132</f>
        <v>#N/A</v>
      </c>
      <c r="C1129" s="1">
        <f>主动技能升级!L1132</f>
        <v>0</v>
      </c>
      <c r="D1129" s="1">
        <f>主动技能升级!M1132</f>
        <v>18</v>
      </c>
      <c r="E1129" s="1" t="str">
        <f>主动技能升级!N1132</f>
        <v>[]</v>
      </c>
      <c r="F1129" s="1">
        <f>主动技能升级!O1132</f>
        <v>136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 t="e">
        <f>主动技能升级!K1133</f>
        <v>#N/A</v>
      </c>
      <c r="C1130" s="1">
        <f>主动技能升级!L1133</f>
        <v>0</v>
      </c>
      <c r="D1130" s="1">
        <f>主动技能升级!M1133</f>
        <v>21</v>
      </c>
      <c r="E1130" s="1" t="str">
        <f>主动技能升级!N1133</f>
        <v>[]</v>
      </c>
      <c r="F1130" s="1">
        <f>主动技能升级!O1133</f>
        <v>137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 t="e">
        <f>主动技能升级!K1134</f>
        <v>#N/A</v>
      </c>
      <c r="C1131" s="1">
        <f>主动技能升级!L1134</f>
        <v>0</v>
      </c>
      <c r="D1131" s="1">
        <f>主动技能升级!M1134</f>
        <v>24</v>
      </c>
      <c r="E1131" s="1" t="str">
        <f>主动技能升级!N1134</f>
        <v>[]</v>
      </c>
      <c r="F1131" s="1">
        <f>主动技能升级!O1134</f>
        <v>138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 t="e">
        <f>主动技能升级!K1135</f>
        <v>#N/A</v>
      </c>
      <c r="C1132" s="1">
        <f>主动技能升级!L1135</f>
        <v>0</v>
      </c>
      <c r="D1132" s="1">
        <f>主动技能升级!M1135</f>
        <v>27</v>
      </c>
      <c r="E1132" s="1" t="str">
        <f>主动技能升级!N1135</f>
        <v>[]</v>
      </c>
      <c r="F1132" s="1">
        <f>主动技能升级!O1135</f>
        <v>139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 t="e">
        <f>主动技能升级!K1136</f>
        <v>#N/A</v>
      </c>
      <c r="C1133" s="1">
        <f>主动技能升级!L1136</f>
        <v>0</v>
      </c>
      <c r="D1133" s="1">
        <f>主动技能升级!M1136</f>
        <v>30</v>
      </c>
      <c r="E1133" s="1" t="str">
        <f>主动技能升级!N1136</f>
        <v>[]</v>
      </c>
      <c r="F1133" s="1">
        <f>主动技能升级!O1136</f>
        <v>140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 t="e">
        <f>主动技能升级!K1137</f>
        <v>#N/A</v>
      </c>
      <c r="C1134" s="1">
        <f>主动技能升级!L1137</f>
        <v>0</v>
      </c>
      <c r="D1134" s="1">
        <f>主动技能升级!M1137</f>
        <v>33</v>
      </c>
      <c r="E1134" s="1" t="str">
        <f>主动技能升级!N1137</f>
        <v>[]</v>
      </c>
      <c r="F1134" s="1">
        <f>主动技能升级!O1137</f>
        <v>141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 t="e">
        <f>主动技能升级!K1138</f>
        <v>#N/A</v>
      </c>
      <c r="C1135" s="1">
        <f>主动技能升级!L1138</f>
        <v>0</v>
      </c>
      <c r="D1135" s="1">
        <f>主动技能升级!M1138</f>
        <v>36</v>
      </c>
      <c r="E1135" s="1" t="str">
        <f>主动技能升级!N1138</f>
        <v>[]</v>
      </c>
      <c r="F1135" s="1">
        <f>主动技能升级!O1138</f>
        <v>142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 t="e">
        <f>主动技能升级!K1139</f>
        <v>#N/A</v>
      </c>
      <c r="C1136" s="1">
        <f>主动技能升级!L1139</f>
        <v>0</v>
      </c>
      <c r="D1136" s="1">
        <f>主动技能升级!M1139</f>
        <v>39</v>
      </c>
      <c r="E1136" s="1" t="str">
        <f>主动技能升级!N1139</f>
        <v>[]</v>
      </c>
      <c r="F1136" s="1">
        <f>主动技能升级!O1139</f>
        <v>143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 t="e">
        <f>主动技能升级!K1140</f>
        <v>#N/A</v>
      </c>
      <c r="C1137" s="1">
        <f>主动技能升级!L1140</f>
        <v>0</v>
      </c>
      <c r="D1137" s="1">
        <f>主动技能升级!M1140</f>
        <v>42</v>
      </c>
      <c r="E1137" s="1" t="str">
        <f>主动技能升级!N1140</f>
        <v>[]</v>
      </c>
      <c r="F1137" s="1">
        <f>主动技能升级!O1140</f>
        <v>144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 t="e">
        <f>主动技能升级!K1141</f>
        <v>#N/A</v>
      </c>
      <c r="C1138" s="1">
        <f>主动技能升级!L1141</f>
        <v>0</v>
      </c>
      <c r="D1138" s="1">
        <f>主动技能升级!M1141</f>
        <v>45</v>
      </c>
      <c r="E1138" s="1" t="str">
        <f>主动技能升级!N1141</f>
        <v>[]</v>
      </c>
      <c r="F1138" s="1">
        <f>主动技能升级!O1141</f>
        <v>145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 t="e">
        <f>主动技能升级!K1142</f>
        <v>#N/A</v>
      </c>
      <c r="C1139" s="1">
        <f>主动技能升级!L1142</f>
        <v>0</v>
      </c>
      <c r="D1139" s="1">
        <f>主动技能升级!M1142</f>
        <v>48</v>
      </c>
      <c r="E1139" s="1" t="str">
        <f>主动技能升级!N1142</f>
        <v>[]</v>
      </c>
      <c r="F1139" s="1">
        <f>主动技能升级!O1142</f>
        <v>146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 t="e">
        <f>主动技能升级!K1143</f>
        <v>#N/A</v>
      </c>
      <c r="C1140" s="1">
        <f>主动技能升级!L1143</f>
        <v>0</v>
      </c>
      <c r="D1140" s="1">
        <f>主动技能升级!M1143</f>
        <v>51</v>
      </c>
      <c r="E1140" s="1" t="str">
        <f>主动技能升级!N1143</f>
        <v>[]</v>
      </c>
      <c r="F1140" s="1">
        <f>主动技能升级!O1143</f>
        <v>147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 t="e">
        <f>主动技能升级!K1144</f>
        <v>#N/A</v>
      </c>
      <c r="C1141" s="1">
        <f>主动技能升级!L1144</f>
        <v>0</v>
      </c>
      <c r="D1141" s="1">
        <f>主动技能升级!M1144</f>
        <v>54</v>
      </c>
      <c r="E1141" s="1" t="str">
        <f>主动技能升级!N1144</f>
        <v>[]</v>
      </c>
      <c r="F1141" s="1">
        <f>主动技能升级!O1144</f>
        <v>148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 t="e">
        <f>主动技能升级!K1145</f>
        <v>#N/A</v>
      </c>
      <c r="C1142" s="1">
        <f>主动技能升级!L1145</f>
        <v>0</v>
      </c>
      <c r="D1142" s="1">
        <f>主动技能升级!M1145</f>
        <v>57</v>
      </c>
      <c r="E1142" s="1" t="str">
        <f>主动技能升级!N1145</f>
        <v>[]</v>
      </c>
      <c r="F1142" s="1">
        <f>主动技能升级!O1145</f>
        <v>149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 t="e">
        <f>主动技能升级!K1146</f>
        <v>#N/A</v>
      </c>
      <c r="C1143" s="1">
        <f>主动技能升级!L1146</f>
        <v>0</v>
      </c>
      <c r="D1143" s="1">
        <f>主动技能升级!M1146</f>
        <v>60</v>
      </c>
      <c r="E1143" s="1" t="str">
        <f>主动技能升级!N1146</f>
        <v>[]</v>
      </c>
      <c r="F1143" s="1">
        <f>主动技能升级!O1146</f>
        <v>150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 t="e">
        <f>主动技能升级!K1147</f>
        <v>#N/A</v>
      </c>
      <c r="C1144" s="1">
        <f>主动技能升级!L1147</f>
        <v>0</v>
      </c>
      <c r="D1144" s="1">
        <f>主动技能升级!M1147</f>
        <v>3</v>
      </c>
      <c r="E1144" s="1" t="str">
        <f>主动技能升级!N1147</f>
        <v>[]</v>
      </c>
      <c r="F1144" s="1">
        <f>主动技能升级!O1147</f>
        <v>151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 t="e">
        <f>主动技能升级!K1148</f>
        <v>#N/A</v>
      </c>
      <c r="C1145" s="1">
        <f>主动技能升级!L1148</f>
        <v>0</v>
      </c>
      <c r="D1145" s="1">
        <f>主动技能升级!M1148</f>
        <v>6</v>
      </c>
      <c r="E1145" s="1" t="str">
        <f>主动技能升级!N1148</f>
        <v>[]</v>
      </c>
      <c r="F1145" s="1">
        <f>主动技能升级!O1148</f>
        <v>152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 t="e">
        <f>主动技能升级!K1149</f>
        <v>#N/A</v>
      </c>
      <c r="C1146" s="1">
        <f>主动技能升级!L1149</f>
        <v>0</v>
      </c>
      <c r="D1146" s="1">
        <f>主动技能升级!M1149</f>
        <v>9</v>
      </c>
      <c r="E1146" s="1" t="str">
        <f>主动技能升级!N1149</f>
        <v>[]</v>
      </c>
      <c r="F1146" s="1">
        <f>主动技能升级!O1149</f>
        <v>153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 t="e">
        <f>主动技能升级!K1150</f>
        <v>#N/A</v>
      </c>
      <c r="C1147" s="1">
        <f>主动技能升级!L1150</f>
        <v>0</v>
      </c>
      <c r="D1147" s="1">
        <f>主动技能升级!M1150</f>
        <v>12</v>
      </c>
      <c r="E1147" s="1" t="str">
        <f>主动技能升级!N1150</f>
        <v>[]</v>
      </c>
      <c r="F1147" s="1">
        <f>主动技能升级!O1150</f>
        <v>154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 t="e">
        <f>主动技能升级!K1151</f>
        <v>#N/A</v>
      </c>
      <c r="C1148" s="1">
        <f>主动技能升级!L1151</f>
        <v>0</v>
      </c>
      <c r="D1148" s="1">
        <f>主动技能升级!M1151</f>
        <v>15</v>
      </c>
      <c r="E1148" s="1" t="str">
        <f>主动技能升级!N1151</f>
        <v>[]</v>
      </c>
      <c r="F1148" s="1">
        <f>主动技能升级!O1151</f>
        <v>155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 t="e">
        <f>主动技能升级!K1152</f>
        <v>#N/A</v>
      </c>
      <c r="C1149" s="1">
        <f>主动技能升级!L1152</f>
        <v>0</v>
      </c>
      <c r="D1149" s="1">
        <f>主动技能升级!M1152</f>
        <v>18</v>
      </c>
      <c r="E1149" s="1" t="str">
        <f>主动技能升级!N1152</f>
        <v>[]</v>
      </c>
      <c r="F1149" s="1">
        <f>主动技能升级!O1152</f>
        <v>156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 t="e">
        <f>主动技能升级!K1153</f>
        <v>#N/A</v>
      </c>
      <c r="C1150" s="1">
        <f>主动技能升级!L1153</f>
        <v>0</v>
      </c>
      <c r="D1150" s="1">
        <f>主动技能升级!M1153</f>
        <v>21</v>
      </c>
      <c r="E1150" s="1" t="str">
        <f>主动技能升级!N1153</f>
        <v>[]</v>
      </c>
      <c r="F1150" s="1">
        <f>主动技能升级!O1153</f>
        <v>157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 t="e">
        <f>主动技能升级!K1154</f>
        <v>#N/A</v>
      </c>
      <c r="C1151" s="1">
        <f>主动技能升级!L1154</f>
        <v>0</v>
      </c>
      <c r="D1151" s="1">
        <f>主动技能升级!M1154</f>
        <v>24</v>
      </c>
      <c r="E1151" s="1" t="str">
        <f>主动技能升级!N1154</f>
        <v>[]</v>
      </c>
      <c r="F1151" s="1">
        <f>主动技能升级!O1154</f>
        <v>158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 t="e">
        <f>主动技能升级!K1155</f>
        <v>#N/A</v>
      </c>
      <c r="C1152" s="1">
        <f>主动技能升级!L1155</f>
        <v>0</v>
      </c>
      <c r="D1152" s="1">
        <f>主动技能升级!M1155</f>
        <v>27</v>
      </c>
      <c r="E1152" s="1" t="str">
        <f>主动技能升级!N1155</f>
        <v>[]</v>
      </c>
      <c r="F1152" s="1">
        <f>主动技能升级!O1155</f>
        <v>159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 t="e">
        <f>主动技能升级!K1156</f>
        <v>#N/A</v>
      </c>
      <c r="C1153" s="1">
        <f>主动技能升级!L1156</f>
        <v>0</v>
      </c>
      <c r="D1153" s="1">
        <f>主动技能升级!M1156</f>
        <v>30</v>
      </c>
      <c r="E1153" s="1" t="str">
        <f>主动技能升级!N1156</f>
        <v>[]</v>
      </c>
      <c r="F1153" s="1">
        <f>主动技能升级!O1156</f>
        <v>160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 t="e">
        <f>主动技能升级!K1157</f>
        <v>#N/A</v>
      </c>
      <c r="C1154" s="1">
        <f>主动技能升级!L1157</f>
        <v>0</v>
      </c>
      <c r="D1154" s="1">
        <f>主动技能升级!M1157</f>
        <v>33</v>
      </c>
      <c r="E1154" s="1" t="str">
        <f>主动技能升级!N1157</f>
        <v>[]</v>
      </c>
      <c r="F1154" s="1">
        <f>主动技能升级!O1157</f>
        <v>161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 t="e">
        <f>主动技能升级!K1158</f>
        <v>#N/A</v>
      </c>
      <c r="C1155" s="1">
        <f>主动技能升级!L1158</f>
        <v>0</v>
      </c>
      <c r="D1155" s="1">
        <f>主动技能升级!M1158</f>
        <v>36</v>
      </c>
      <c r="E1155" s="1" t="str">
        <f>主动技能升级!N1158</f>
        <v>[]</v>
      </c>
      <c r="F1155" s="1">
        <f>主动技能升级!O1158</f>
        <v>162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 t="e">
        <f>主动技能升级!K1159</f>
        <v>#N/A</v>
      </c>
      <c r="C1156" s="1">
        <f>主动技能升级!L1159</f>
        <v>0</v>
      </c>
      <c r="D1156" s="1">
        <f>主动技能升级!M1159</f>
        <v>39</v>
      </c>
      <c r="E1156" s="1" t="str">
        <f>主动技能升级!N1159</f>
        <v>[]</v>
      </c>
      <c r="F1156" s="1">
        <f>主动技能升级!O1159</f>
        <v>163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 t="e">
        <f>主动技能升级!K1160</f>
        <v>#N/A</v>
      </c>
      <c r="C1157" s="1">
        <f>主动技能升级!L1160</f>
        <v>0</v>
      </c>
      <c r="D1157" s="1">
        <f>主动技能升级!M1160</f>
        <v>42</v>
      </c>
      <c r="E1157" s="1" t="str">
        <f>主动技能升级!N1160</f>
        <v>[]</v>
      </c>
      <c r="F1157" s="1">
        <f>主动技能升级!O1160</f>
        <v>164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 t="e">
        <f>主动技能升级!K1161</f>
        <v>#N/A</v>
      </c>
      <c r="C1158" s="1">
        <f>主动技能升级!L1161</f>
        <v>0</v>
      </c>
      <c r="D1158" s="1">
        <f>主动技能升级!M1161</f>
        <v>45</v>
      </c>
      <c r="E1158" s="1" t="str">
        <f>主动技能升级!N1161</f>
        <v>[]</v>
      </c>
      <c r="F1158" s="1">
        <f>主动技能升级!O1161</f>
        <v>165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 t="e">
        <f>主动技能升级!K1162</f>
        <v>#N/A</v>
      </c>
      <c r="C1159" s="1">
        <f>主动技能升级!L1162</f>
        <v>0</v>
      </c>
      <c r="D1159" s="1">
        <f>主动技能升级!M1162</f>
        <v>48</v>
      </c>
      <c r="E1159" s="1" t="str">
        <f>主动技能升级!N1162</f>
        <v>[]</v>
      </c>
      <c r="F1159" s="1">
        <f>主动技能升级!O1162</f>
        <v>166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 t="e">
        <f>主动技能升级!K1163</f>
        <v>#N/A</v>
      </c>
      <c r="C1160" s="1">
        <f>主动技能升级!L1163</f>
        <v>0</v>
      </c>
      <c r="D1160" s="1">
        <f>主动技能升级!M1163</f>
        <v>51</v>
      </c>
      <c r="E1160" s="1" t="str">
        <f>主动技能升级!N1163</f>
        <v>[]</v>
      </c>
      <c r="F1160" s="1">
        <f>主动技能升级!O1163</f>
        <v>167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 t="e">
        <f>主动技能升级!K1164</f>
        <v>#N/A</v>
      </c>
      <c r="C1161" s="1">
        <f>主动技能升级!L1164</f>
        <v>0</v>
      </c>
      <c r="D1161" s="1">
        <f>主动技能升级!M1164</f>
        <v>54</v>
      </c>
      <c r="E1161" s="1" t="str">
        <f>主动技能升级!N1164</f>
        <v>[]</v>
      </c>
      <c r="F1161" s="1">
        <f>主动技能升级!O1164</f>
        <v>168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 t="e">
        <f>主动技能升级!K1165</f>
        <v>#N/A</v>
      </c>
      <c r="C1162" s="1">
        <f>主动技能升级!L1165</f>
        <v>0</v>
      </c>
      <c r="D1162" s="1">
        <f>主动技能升级!M1165</f>
        <v>57</v>
      </c>
      <c r="E1162" s="1" t="str">
        <f>主动技能升级!N1165</f>
        <v>[]</v>
      </c>
      <c r="F1162" s="1">
        <f>主动技能升级!O1165</f>
        <v>169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 t="e">
        <f>主动技能升级!K1166</f>
        <v>#N/A</v>
      </c>
      <c r="C1163" s="1">
        <f>主动技能升级!L1166</f>
        <v>0</v>
      </c>
      <c r="D1163" s="1">
        <f>主动技能升级!M1166</f>
        <v>60</v>
      </c>
      <c r="E1163" s="1" t="str">
        <f>主动技能升级!N1166</f>
        <v>[]</v>
      </c>
      <c r="F1163" s="1">
        <f>主动技能升级!O1166</f>
        <v>170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 t="e">
        <f>主动技能升级!K1167</f>
        <v>#N/A</v>
      </c>
      <c r="C1164" s="1">
        <f>主动技能升级!L1167</f>
        <v>0</v>
      </c>
      <c r="D1164" s="1">
        <f>主动技能升级!M1167</f>
        <v>3</v>
      </c>
      <c r="E1164" s="1" t="str">
        <f>主动技能升级!N1167</f>
        <v>[]</v>
      </c>
      <c r="F1164" s="1">
        <f>主动技能升级!O1167</f>
        <v>171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 t="e">
        <f>主动技能升级!K1168</f>
        <v>#N/A</v>
      </c>
      <c r="C1165" s="1">
        <f>主动技能升级!L1168</f>
        <v>0</v>
      </c>
      <c r="D1165" s="1">
        <f>主动技能升级!M1168</f>
        <v>6</v>
      </c>
      <c r="E1165" s="1" t="str">
        <f>主动技能升级!N1168</f>
        <v>[]</v>
      </c>
      <c r="F1165" s="1">
        <f>主动技能升级!O1168</f>
        <v>172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 t="e">
        <f>主动技能升级!K1169</f>
        <v>#N/A</v>
      </c>
      <c r="C1166" s="1">
        <f>主动技能升级!L1169</f>
        <v>0</v>
      </c>
      <c r="D1166" s="1">
        <f>主动技能升级!M1169</f>
        <v>9</v>
      </c>
      <c r="E1166" s="1" t="str">
        <f>主动技能升级!N1169</f>
        <v>[]</v>
      </c>
      <c r="F1166" s="1">
        <f>主动技能升级!O1169</f>
        <v>173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 t="e">
        <f>主动技能升级!K1170</f>
        <v>#N/A</v>
      </c>
      <c r="C1167" s="1">
        <f>主动技能升级!L1170</f>
        <v>0</v>
      </c>
      <c r="D1167" s="1">
        <f>主动技能升级!M1170</f>
        <v>12</v>
      </c>
      <c r="E1167" s="1" t="str">
        <f>主动技能升级!N1170</f>
        <v>[]</v>
      </c>
      <c r="F1167" s="1">
        <f>主动技能升级!O1170</f>
        <v>174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 t="e">
        <f>主动技能升级!K1171</f>
        <v>#N/A</v>
      </c>
      <c r="C1168" s="1">
        <f>主动技能升级!L1171</f>
        <v>0</v>
      </c>
      <c r="D1168" s="1">
        <f>主动技能升级!M1171</f>
        <v>15</v>
      </c>
      <c r="E1168" s="1" t="str">
        <f>主动技能升级!N1171</f>
        <v>[]</v>
      </c>
      <c r="F1168" s="1">
        <f>主动技能升级!O1171</f>
        <v>175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 t="e">
        <f>主动技能升级!K1172</f>
        <v>#N/A</v>
      </c>
      <c r="C1169" s="1">
        <f>主动技能升级!L1172</f>
        <v>0</v>
      </c>
      <c r="D1169" s="1">
        <f>主动技能升级!M1172</f>
        <v>18</v>
      </c>
      <c r="E1169" s="1" t="str">
        <f>主动技能升级!N1172</f>
        <v>[]</v>
      </c>
      <c r="F1169" s="1">
        <f>主动技能升级!O1172</f>
        <v>176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 t="e">
        <f>主动技能升级!K1173</f>
        <v>#N/A</v>
      </c>
      <c r="C1170" s="1">
        <f>主动技能升级!L1173</f>
        <v>0</v>
      </c>
      <c r="D1170" s="1">
        <f>主动技能升级!M1173</f>
        <v>21</v>
      </c>
      <c r="E1170" s="1" t="str">
        <f>主动技能升级!N1173</f>
        <v>[]</v>
      </c>
      <c r="F1170" s="1">
        <f>主动技能升级!O1173</f>
        <v>177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 t="e">
        <f>主动技能升级!K1174</f>
        <v>#N/A</v>
      </c>
      <c r="C1171" s="1">
        <f>主动技能升级!L1174</f>
        <v>0</v>
      </c>
      <c r="D1171" s="1">
        <f>主动技能升级!M1174</f>
        <v>24</v>
      </c>
      <c r="E1171" s="1" t="str">
        <f>主动技能升级!N1174</f>
        <v>[]</v>
      </c>
      <c r="F1171" s="1">
        <f>主动技能升级!O1174</f>
        <v>178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 t="e">
        <f>主动技能升级!K1175</f>
        <v>#N/A</v>
      </c>
      <c r="C1172" s="1">
        <f>主动技能升级!L1175</f>
        <v>0</v>
      </c>
      <c r="D1172" s="1">
        <f>主动技能升级!M1175</f>
        <v>27</v>
      </c>
      <c r="E1172" s="1" t="str">
        <f>主动技能升级!N1175</f>
        <v>[]</v>
      </c>
      <c r="F1172" s="1">
        <f>主动技能升级!O1175</f>
        <v>179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 t="e">
        <f>主动技能升级!K1176</f>
        <v>#N/A</v>
      </c>
      <c r="C1173" s="1">
        <f>主动技能升级!L1176</f>
        <v>0</v>
      </c>
      <c r="D1173" s="1">
        <f>主动技能升级!M1176</f>
        <v>30</v>
      </c>
      <c r="E1173" s="1" t="str">
        <f>主动技能升级!N1176</f>
        <v>[]</v>
      </c>
      <c r="F1173" s="1">
        <f>主动技能升级!O1176</f>
        <v>180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 t="e">
        <f>主动技能升级!K1177</f>
        <v>#N/A</v>
      </c>
      <c r="C1174" s="1">
        <f>主动技能升级!L1177</f>
        <v>0</v>
      </c>
      <c r="D1174" s="1">
        <f>主动技能升级!M1177</f>
        <v>33</v>
      </c>
      <c r="E1174" s="1" t="str">
        <f>主动技能升级!N1177</f>
        <v>[]</v>
      </c>
      <c r="F1174" s="1">
        <f>主动技能升级!O1177</f>
        <v>181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 t="e">
        <f>主动技能升级!K1178</f>
        <v>#N/A</v>
      </c>
      <c r="C1175" s="1">
        <f>主动技能升级!L1178</f>
        <v>0</v>
      </c>
      <c r="D1175" s="1">
        <f>主动技能升级!M1178</f>
        <v>36</v>
      </c>
      <c r="E1175" s="1" t="str">
        <f>主动技能升级!N1178</f>
        <v>[]</v>
      </c>
      <c r="F1175" s="1">
        <f>主动技能升级!O1178</f>
        <v>182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 t="e">
        <f>主动技能升级!K1179</f>
        <v>#N/A</v>
      </c>
      <c r="C1176" s="1">
        <f>主动技能升级!L1179</f>
        <v>0</v>
      </c>
      <c r="D1176" s="1">
        <f>主动技能升级!M1179</f>
        <v>39</v>
      </c>
      <c r="E1176" s="1" t="str">
        <f>主动技能升级!N1179</f>
        <v>[]</v>
      </c>
      <c r="F1176" s="1">
        <f>主动技能升级!O1179</f>
        <v>183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 t="e">
        <f>主动技能升级!K1180</f>
        <v>#N/A</v>
      </c>
      <c r="C1177" s="1">
        <f>主动技能升级!L1180</f>
        <v>0</v>
      </c>
      <c r="D1177" s="1">
        <f>主动技能升级!M1180</f>
        <v>42</v>
      </c>
      <c r="E1177" s="1" t="str">
        <f>主动技能升级!N1180</f>
        <v>[]</v>
      </c>
      <c r="F1177" s="1">
        <f>主动技能升级!O1180</f>
        <v>184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 t="e">
        <f>主动技能升级!K1181</f>
        <v>#N/A</v>
      </c>
      <c r="C1178" s="1">
        <f>主动技能升级!L1181</f>
        <v>0</v>
      </c>
      <c r="D1178" s="1">
        <f>主动技能升级!M1181</f>
        <v>45</v>
      </c>
      <c r="E1178" s="1" t="str">
        <f>主动技能升级!N1181</f>
        <v>[]</v>
      </c>
      <c r="F1178" s="1">
        <f>主动技能升级!O1181</f>
        <v>185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 t="e">
        <f>主动技能升级!K1182</f>
        <v>#N/A</v>
      </c>
      <c r="C1179" s="1">
        <f>主动技能升级!L1182</f>
        <v>0</v>
      </c>
      <c r="D1179" s="1">
        <f>主动技能升级!M1182</f>
        <v>48</v>
      </c>
      <c r="E1179" s="1" t="str">
        <f>主动技能升级!N1182</f>
        <v>[]</v>
      </c>
      <c r="F1179" s="1">
        <f>主动技能升级!O1182</f>
        <v>186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 t="e">
        <f>主动技能升级!K1183</f>
        <v>#N/A</v>
      </c>
      <c r="C1180" s="1">
        <f>主动技能升级!L1183</f>
        <v>0</v>
      </c>
      <c r="D1180" s="1">
        <f>主动技能升级!M1183</f>
        <v>51</v>
      </c>
      <c r="E1180" s="1" t="str">
        <f>主动技能升级!N1183</f>
        <v>[]</v>
      </c>
      <c r="F1180" s="1">
        <f>主动技能升级!O1183</f>
        <v>187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 t="e">
        <f>主动技能升级!K1184</f>
        <v>#N/A</v>
      </c>
      <c r="C1181" s="1">
        <f>主动技能升级!L1184</f>
        <v>0</v>
      </c>
      <c r="D1181" s="1">
        <f>主动技能升级!M1184</f>
        <v>54</v>
      </c>
      <c r="E1181" s="1" t="str">
        <f>主动技能升级!N1184</f>
        <v>[]</v>
      </c>
      <c r="F1181" s="1">
        <f>主动技能升级!O1184</f>
        <v>188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 t="e">
        <f>主动技能升级!K1185</f>
        <v>#N/A</v>
      </c>
      <c r="C1182" s="1">
        <f>主动技能升级!L1185</f>
        <v>0</v>
      </c>
      <c r="D1182" s="1">
        <f>主动技能升级!M1185</f>
        <v>57</v>
      </c>
      <c r="E1182" s="1" t="str">
        <f>主动技能升级!N1185</f>
        <v>[]</v>
      </c>
      <c r="F1182" s="1">
        <f>主动技能升级!O1185</f>
        <v>189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 t="e">
        <f>主动技能升级!K1186</f>
        <v>#N/A</v>
      </c>
      <c r="C1183" s="1">
        <f>主动技能升级!L1186</f>
        <v>0</v>
      </c>
      <c r="D1183" s="1">
        <f>主动技能升级!M1186</f>
        <v>60</v>
      </c>
      <c r="E1183" s="1" t="str">
        <f>主动技能升级!N1186</f>
        <v>[]</v>
      </c>
      <c r="F1183" s="1">
        <f>主动技能升级!O1186</f>
        <v>190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 t="e">
        <f>主动技能升级!K1187</f>
        <v>#N/A</v>
      </c>
      <c r="C1184" s="1">
        <f>主动技能升级!L1187</f>
        <v>0</v>
      </c>
      <c r="D1184" s="1">
        <f>主动技能升级!M1187</f>
        <v>3</v>
      </c>
      <c r="E1184" s="1" t="str">
        <f>主动技能升级!N1187</f>
        <v>[]</v>
      </c>
      <c r="F1184" s="1">
        <f>主动技能升级!O1187</f>
        <v>191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 t="e">
        <f>主动技能升级!K1188</f>
        <v>#N/A</v>
      </c>
      <c r="C1185" s="1">
        <f>主动技能升级!L1188</f>
        <v>0</v>
      </c>
      <c r="D1185" s="1">
        <f>主动技能升级!M1188</f>
        <v>6</v>
      </c>
      <c r="E1185" s="1" t="str">
        <f>主动技能升级!N1188</f>
        <v>[]</v>
      </c>
      <c r="F1185" s="1">
        <f>主动技能升级!O1188</f>
        <v>192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 t="e">
        <f>主动技能升级!K1189</f>
        <v>#N/A</v>
      </c>
      <c r="C1186" s="1">
        <f>主动技能升级!L1189</f>
        <v>0</v>
      </c>
      <c r="D1186" s="1">
        <f>主动技能升级!M1189</f>
        <v>9</v>
      </c>
      <c r="E1186" s="1" t="str">
        <f>主动技能升级!N1189</f>
        <v>[]</v>
      </c>
      <c r="F1186" s="1">
        <f>主动技能升级!O1189</f>
        <v>193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 t="e">
        <f>主动技能升级!K1190</f>
        <v>#N/A</v>
      </c>
      <c r="C1187" s="1">
        <f>主动技能升级!L1190</f>
        <v>0</v>
      </c>
      <c r="D1187" s="1">
        <f>主动技能升级!M1190</f>
        <v>12</v>
      </c>
      <c r="E1187" s="1" t="str">
        <f>主动技能升级!N1190</f>
        <v>[]</v>
      </c>
      <c r="F1187" s="1">
        <f>主动技能升级!O1190</f>
        <v>194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 t="e">
        <f>主动技能升级!K1191</f>
        <v>#N/A</v>
      </c>
      <c r="C1188" s="1">
        <f>主动技能升级!L1191</f>
        <v>0</v>
      </c>
      <c r="D1188" s="1">
        <f>主动技能升级!M1191</f>
        <v>15</v>
      </c>
      <c r="E1188" s="1" t="str">
        <f>主动技能升级!N1191</f>
        <v>[]</v>
      </c>
      <c r="F1188" s="1">
        <f>主动技能升级!O1191</f>
        <v>195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 t="e">
        <f>主动技能升级!K1192</f>
        <v>#N/A</v>
      </c>
      <c r="C1189" s="1">
        <f>主动技能升级!L1192</f>
        <v>0</v>
      </c>
      <c r="D1189" s="1">
        <f>主动技能升级!M1192</f>
        <v>18</v>
      </c>
      <c r="E1189" s="1" t="str">
        <f>主动技能升级!N1192</f>
        <v>[]</v>
      </c>
      <c r="F1189" s="1">
        <f>主动技能升级!O1192</f>
        <v>196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 t="e">
        <f>主动技能升级!K1193</f>
        <v>#N/A</v>
      </c>
      <c r="C1190" s="1">
        <f>主动技能升级!L1193</f>
        <v>0</v>
      </c>
      <c r="D1190" s="1">
        <f>主动技能升级!M1193</f>
        <v>21</v>
      </c>
      <c r="E1190" s="1" t="str">
        <f>主动技能升级!N1193</f>
        <v>[]</v>
      </c>
      <c r="F1190" s="1">
        <f>主动技能升级!O1193</f>
        <v>197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 t="e">
        <f>主动技能升级!K1194</f>
        <v>#N/A</v>
      </c>
      <c r="C1191" s="1">
        <f>主动技能升级!L1194</f>
        <v>0</v>
      </c>
      <c r="D1191" s="1">
        <f>主动技能升级!M1194</f>
        <v>24</v>
      </c>
      <c r="E1191" s="1" t="str">
        <f>主动技能升级!N1194</f>
        <v>[]</v>
      </c>
      <c r="F1191" s="1">
        <f>主动技能升级!O1194</f>
        <v>198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 t="e">
        <f>主动技能升级!K1195</f>
        <v>#N/A</v>
      </c>
      <c r="C1192" s="1">
        <f>主动技能升级!L1195</f>
        <v>0</v>
      </c>
      <c r="D1192" s="1">
        <f>主动技能升级!M1195</f>
        <v>27</v>
      </c>
      <c r="E1192" s="1" t="str">
        <f>主动技能升级!N1195</f>
        <v>[]</v>
      </c>
      <c r="F1192" s="1">
        <f>主动技能升级!O1195</f>
        <v>100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 t="e">
        <f>主动技能升级!K1196</f>
        <v>#N/A</v>
      </c>
      <c r="C1193" s="1">
        <f>主动技能升级!L1196</f>
        <v>0</v>
      </c>
      <c r="D1193" s="1">
        <f>主动技能升级!M1196</f>
        <v>30</v>
      </c>
      <c r="E1193" s="1" t="str">
        <f>主动技能升级!N1196</f>
        <v>[]</v>
      </c>
      <c r="F1193" s="1">
        <f>主动技能升级!O1196</f>
        <v>101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 t="e">
        <f>主动技能升级!K1197</f>
        <v>#N/A</v>
      </c>
      <c r="C1194" s="1">
        <f>主动技能升级!L1197</f>
        <v>0</v>
      </c>
      <c r="D1194" s="1">
        <f>主动技能升级!M1197</f>
        <v>33</v>
      </c>
      <c r="E1194" s="1" t="str">
        <f>主动技能升级!N1197</f>
        <v>[]</v>
      </c>
      <c r="F1194" s="1">
        <f>主动技能升级!O1197</f>
        <v>102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 t="e">
        <f>主动技能升级!K1198</f>
        <v>#N/A</v>
      </c>
      <c r="C1195" s="1">
        <f>主动技能升级!L1198</f>
        <v>0</v>
      </c>
      <c r="D1195" s="1">
        <f>主动技能升级!M1198</f>
        <v>36</v>
      </c>
      <c r="E1195" s="1" t="str">
        <f>主动技能升级!N1198</f>
        <v>[]</v>
      </c>
      <c r="F1195" s="1">
        <f>主动技能升级!O1198</f>
        <v>103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 t="e">
        <f>主动技能升级!K1199</f>
        <v>#N/A</v>
      </c>
      <c r="C1196" s="1">
        <f>主动技能升级!L1199</f>
        <v>0</v>
      </c>
      <c r="D1196" s="1">
        <f>主动技能升级!M1199</f>
        <v>39</v>
      </c>
      <c r="E1196" s="1" t="str">
        <f>主动技能升级!N1199</f>
        <v>[]</v>
      </c>
      <c r="F1196" s="1">
        <f>主动技能升级!O1199</f>
        <v>104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 t="e">
        <f>主动技能升级!K1200</f>
        <v>#N/A</v>
      </c>
      <c r="C1197" s="1">
        <f>主动技能升级!L1200</f>
        <v>0</v>
      </c>
      <c r="D1197" s="1">
        <f>主动技能升级!M1200</f>
        <v>42</v>
      </c>
      <c r="E1197" s="1" t="str">
        <f>主动技能升级!N1200</f>
        <v>[]</v>
      </c>
      <c r="F1197" s="1">
        <f>主动技能升级!O1200</f>
        <v>105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 t="e">
        <f>主动技能升级!K1201</f>
        <v>#N/A</v>
      </c>
      <c r="C1198" s="1">
        <f>主动技能升级!L1201</f>
        <v>0</v>
      </c>
      <c r="D1198" s="1">
        <f>主动技能升级!M1201</f>
        <v>45</v>
      </c>
      <c r="E1198" s="1" t="str">
        <f>主动技能升级!N1201</f>
        <v>[]</v>
      </c>
      <c r="F1198" s="1">
        <f>主动技能升级!O1201</f>
        <v>106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 t="e">
        <f>主动技能升级!K1202</f>
        <v>#N/A</v>
      </c>
      <c r="C1199" s="1">
        <f>主动技能升级!L1202</f>
        <v>0</v>
      </c>
      <c r="D1199" s="1">
        <f>主动技能升级!M1202</f>
        <v>48</v>
      </c>
      <c r="E1199" s="1" t="str">
        <f>主动技能升级!N1202</f>
        <v>[]</v>
      </c>
      <c r="F1199" s="1">
        <f>主动技能升级!O1202</f>
        <v>107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 t="e">
        <f>主动技能升级!K1203</f>
        <v>#N/A</v>
      </c>
      <c r="C1200" s="1">
        <f>主动技能升级!L1203</f>
        <v>0</v>
      </c>
      <c r="D1200" s="1">
        <f>主动技能升级!M1203</f>
        <v>51</v>
      </c>
      <c r="E1200" s="1" t="str">
        <f>主动技能升级!N1203</f>
        <v>[]</v>
      </c>
      <c r="F1200" s="1">
        <f>主动技能升级!O1203</f>
        <v>108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 t="e">
        <f>主动技能升级!K1204</f>
        <v>#N/A</v>
      </c>
      <c r="C1201" s="1">
        <f>主动技能升级!L1204</f>
        <v>0</v>
      </c>
      <c r="D1201" s="1">
        <f>主动技能升级!M1204</f>
        <v>54</v>
      </c>
      <c r="E1201" s="1" t="str">
        <f>主动技能升级!N1204</f>
        <v>[]</v>
      </c>
      <c r="F1201" s="1">
        <f>主动技能升级!O1204</f>
        <v>109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 t="e">
        <f>主动技能升级!K1205</f>
        <v>#N/A</v>
      </c>
      <c r="C1202" s="1">
        <f>主动技能升级!L1205</f>
        <v>0</v>
      </c>
      <c r="D1202" s="1">
        <f>主动技能升级!M1205</f>
        <v>57</v>
      </c>
      <c r="E1202" s="1" t="str">
        <f>主动技能升级!N1205</f>
        <v>[]</v>
      </c>
      <c r="F1202" s="1">
        <f>主动技能升级!O1205</f>
        <v>110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 t="e">
        <f>主动技能升级!K1206</f>
        <v>#N/A</v>
      </c>
      <c r="C1203" s="1">
        <f>主动技能升级!L1206</f>
        <v>0</v>
      </c>
      <c r="D1203" s="1">
        <f>主动技能升级!M1206</f>
        <v>60</v>
      </c>
      <c r="E1203" s="1" t="str">
        <f>主动技能升级!N1206</f>
        <v>[]</v>
      </c>
      <c r="F1203" s="1">
        <f>主动技能升级!O1206</f>
        <v>111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 t="e">
        <f>主动技能升级!K1207</f>
        <v>#N/A</v>
      </c>
      <c r="C1204" s="1">
        <f>主动技能升级!L1207</f>
        <v>0</v>
      </c>
      <c r="D1204" s="1">
        <f>主动技能升级!M1207</f>
        <v>3</v>
      </c>
      <c r="E1204" s="1" t="str">
        <f>主动技能升级!N1207</f>
        <v>[]</v>
      </c>
      <c r="F1204" s="1">
        <f>主动技能升级!O1207</f>
        <v>112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 t="e">
        <f>主动技能升级!K1208</f>
        <v>#N/A</v>
      </c>
      <c r="C1205" s="1">
        <f>主动技能升级!L1208</f>
        <v>0</v>
      </c>
      <c r="D1205" s="1">
        <f>主动技能升级!M1208</f>
        <v>6</v>
      </c>
      <c r="E1205" s="1" t="str">
        <f>主动技能升级!N1208</f>
        <v>[]</v>
      </c>
      <c r="F1205" s="1">
        <f>主动技能升级!O1208</f>
        <v>113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 t="e">
        <f>主动技能升级!K1209</f>
        <v>#N/A</v>
      </c>
      <c r="C1206" s="1">
        <f>主动技能升级!L1209</f>
        <v>0</v>
      </c>
      <c r="D1206" s="1">
        <f>主动技能升级!M1209</f>
        <v>9</v>
      </c>
      <c r="E1206" s="1" t="str">
        <f>主动技能升级!N1209</f>
        <v>[]</v>
      </c>
      <c r="F1206" s="1">
        <f>主动技能升级!O1209</f>
        <v>114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 t="e">
        <f>主动技能升级!K1210</f>
        <v>#N/A</v>
      </c>
      <c r="C1207" s="1">
        <f>主动技能升级!L1210</f>
        <v>0</v>
      </c>
      <c r="D1207" s="1">
        <f>主动技能升级!M1210</f>
        <v>12</v>
      </c>
      <c r="E1207" s="1" t="str">
        <f>主动技能升级!N1210</f>
        <v>[]</v>
      </c>
      <c r="F1207" s="1">
        <f>主动技能升级!O1210</f>
        <v>115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 t="e">
        <f>主动技能升级!K1211</f>
        <v>#N/A</v>
      </c>
      <c r="C1208" s="1">
        <f>主动技能升级!L1211</f>
        <v>0</v>
      </c>
      <c r="D1208" s="1">
        <f>主动技能升级!M1211</f>
        <v>15</v>
      </c>
      <c r="E1208" s="1" t="str">
        <f>主动技能升级!N1211</f>
        <v>[]</v>
      </c>
      <c r="F1208" s="1">
        <f>主动技能升级!O1211</f>
        <v>116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 t="e">
        <f>主动技能升级!K1212</f>
        <v>#N/A</v>
      </c>
      <c r="C1209" s="1">
        <f>主动技能升级!L1212</f>
        <v>0</v>
      </c>
      <c r="D1209" s="1">
        <f>主动技能升级!M1212</f>
        <v>18</v>
      </c>
      <c r="E1209" s="1" t="str">
        <f>主动技能升级!N1212</f>
        <v>[]</v>
      </c>
      <c r="F1209" s="1">
        <f>主动技能升级!O1212</f>
        <v>117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 t="e">
        <f>主动技能升级!K1213</f>
        <v>#N/A</v>
      </c>
      <c r="C1210" s="1">
        <f>主动技能升级!L1213</f>
        <v>0</v>
      </c>
      <c r="D1210" s="1">
        <f>主动技能升级!M1213</f>
        <v>21</v>
      </c>
      <c r="E1210" s="1" t="str">
        <f>主动技能升级!N1213</f>
        <v>[]</v>
      </c>
      <c r="F1210" s="1">
        <f>主动技能升级!O1213</f>
        <v>118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 t="e">
        <f>主动技能升级!K1214</f>
        <v>#N/A</v>
      </c>
      <c r="C1211" s="1">
        <f>主动技能升级!L1214</f>
        <v>0</v>
      </c>
      <c r="D1211" s="1">
        <f>主动技能升级!M1214</f>
        <v>24</v>
      </c>
      <c r="E1211" s="1" t="str">
        <f>主动技能升级!N1214</f>
        <v>[]</v>
      </c>
      <c r="F1211" s="1">
        <f>主动技能升级!O1214</f>
        <v>119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 t="e">
        <f>主动技能升级!K1215</f>
        <v>#N/A</v>
      </c>
      <c r="C1212" s="1">
        <f>主动技能升级!L1215</f>
        <v>0</v>
      </c>
      <c r="D1212" s="1">
        <f>主动技能升级!M1215</f>
        <v>27</v>
      </c>
      <c r="E1212" s="1" t="str">
        <f>主动技能升级!N1215</f>
        <v>[]</v>
      </c>
      <c r="F1212" s="1">
        <f>主动技能升级!O1215</f>
        <v>120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 t="e">
        <f>主动技能升级!K1216</f>
        <v>#N/A</v>
      </c>
      <c r="C1213" s="1">
        <f>主动技能升级!L1216</f>
        <v>0</v>
      </c>
      <c r="D1213" s="1">
        <f>主动技能升级!M1216</f>
        <v>30</v>
      </c>
      <c r="E1213" s="1" t="str">
        <f>主动技能升级!N1216</f>
        <v>[]</v>
      </c>
      <c r="F1213" s="1">
        <f>主动技能升级!O1216</f>
        <v>121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 t="e">
        <f>主动技能升级!K1217</f>
        <v>#N/A</v>
      </c>
      <c r="C1214" s="1">
        <f>主动技能升级!L1217</f>
        <v>0</v>
      </c>
      <c r="D1214" s="1">
        <f>主动技能升级!M1217</f>
        <v>33</v>
      </c>
      <c r="E1214" s="1" t="str">
        <f>主动技能升级!N1217</f>
        <v>[]</v>
      </c>
      <c r="F1214" s="1">
        <f>主动技能升级!O1217</f>
        <v>122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 t="e">
        <f>主动技能升级!K1218</f>
        <v>#N/A</v>
      </c>
      <c r="C1215" s="1">
        <f>主动技能升级!L1218</f>
        <v>0</v>
      </c>
      <c r="D1215" s="1">
        <f>主动技能升级!M1218</f>
        <v>36</v>
      </c>
      <c r="E1215" s="1" t="str">
        <f>主动技能升级!N1218</f>
        <v>[]</v>
      </c>
      <c r="F1215" s="1">
        <f>主动技能升级!O1218</f>
        <v>123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 t="e">
        <f>主动技能升级!K1219</f>
        <v>#N/A</v>
      </c>
      <c r="C1216" s="1">
        <f>主动技能升级!L1219</f>
        <v>0</v>
      </c>
      <c r="D1216" s="1">
        <f>主动技能升级!M1219</f>
        <v>39</v>
      </c>
      <c r="E1216" s="1" t="str">
        <f>主动技能升级!N1219</f>
        <v>[]</v>
      </c>
      <c r="F1216" s="1">
        <f>主动技能升级!O1219</f>
        <v>124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 t="e">
        <f>主动技能升级!K1220</f>
        <v>#N/A</v>
      </c>
      <c r="C1217" s="1">
        <f>主动技能升级!L1220</f>
        <v>0</v>
      </c>
      <c r="D1217" s="1">
        <f>主动技能升级!M1220</f>
        <v>42</v>
      </c>
      <c r="E1217" s="1" t="str">
        <f>主动技能升级!N1220</f>
        <v>[]</v>
      </c>
      <c r="F1217" s="1">
        <f>主动技能升级!O1220</f>
        <v>125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 t="e">
        <f>主动技能升级!K1221</f>
        <v>#N/A</v>
      </c>
      <c r="C1218" s="1">
        <f>主动技能升级!L1221</f>
        <v>0</v>
      </c>
      <c r="D1218" s="1">
        <f>主动技能升级!M1221</f>
        <v>45</v>
      </c>
      <c r="E1218" s="1" t="str">
        <f>主动技能升级!N1221</f>
        <v>[]</v>
      </c>
      <c r="F1218" s="1">
        <f>主动技能升级!O1221</f>
        <v>126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 t="e">
        <f>主动技能升级!K1222</f>
        <v>#N/A</v>
      </c>
      <c r="C1219" s="1">
        <f>主动技能升级!L1222</f>
        <v>0</v>
      </c>
      <c r="D1219" s="1">
        <f>主动技能升级!M1222</f>
        <v>48</v>
      </c>
      <c r="E1219" s="1" t="str">
        <f>主动技能升级!N1222</f>
        <v>[]</v>
      </c>
      <c r="F1219" s="1">
        <f>主动技能升级!O1222</f>
        <v>127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 t="e">
        <f>主动技能升级!K1223</f>
        <v>#N/A</v>
      </c>
      <c r="C1220" s="1">
        <f>主动技能升级!L1223</f>
        <v>0</v>
      </c>
      <c r="D1220" s="1">
        <f>主动技能升级!M1223</f>
        <v>51</v>
      </c>
      <c r="E1220" s="1" t="str">
        <f>主动技能升级!N1223</f>
        <v>[]</v>
      </c>
      <c r="F1220" s="1">
        <f>主动技能升级!O1223</f>
        <v>128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 t="e">
        <f>主动技能升级!K1224</f>
        <v>#N/A</v>
      </c>
      <c r="C1221" s="1">
        <f>主动技能升级!L1224</f>
        <v>0</v>
      </c>
      <c r="D1221" s="1">
        <f>主动技能升级!M1224</f>
        <v>54</v>
      </c>
      <c r="E1221" s="1" t="str">
        <f>主动技能升级!N1224</f>
        <v>[]</v>
      </c>
      <c r="F1221" s="1">
        <f>主动技能升级!O1224</f>
        <v>129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 t="e">
        <f>主动技能升级!K1225</f>
        <v>#N/A</v>
      </c>
      <c r="C1222" s="1">
        <f>主动技能升级!L1225</f>
        <v>0</v>
      </c>
      <c r="D1222" s="1">
        <f>主动技能升级!M1225</f>
        <v>57</v>
      </c>
      <c r="E1222" s="1" t="str">
        <f>主动技能升级!N1225</f>
        <v>[]</v>
      </c>
      <c r="F1222" s="1">
        <f>主动技能升级!O1225</f>
        <v>130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 t="e">
        <f>主动技能升级!K1226</f>
        <v>#N/A</v>
      </c>
      <c r="C1223" s="1">
        <f>主动技能升级!L1226</f>
        <v>0</v>
      </c>
      <c r="D1223" s="1">
        <f>主动技能升级!M1226</f>
        <v>60</v>
      </c>
      <c r="E1223" s="1" t="str">
        <f>主动技能升级!N1226</f>
        <v>[]</v>
      </c>
      <c r="F1223" s="1">
        <f>主动技能升级!O1226</f>
        <v>131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 t="e">
        <f>主动技能升级!K1227</f>
        <v>#N/A</v>
      </c>
      <c r="C1224" s="1">
        <f>主动技能升级!L1227</f>
        <v>0</v>
      </c>
      <c r="D1224" s="1">
        <f>主动技能升级!M1227</f>
        <v>3</v>
      </c>
      <c r="E1224" s="1" t="str">
        <f>主动技能升级!N1227</f>
        <v>[]</v>
      </c>
      <c r="F1224" s="1">
        <f>主动技能升级!O1227</f>
        <v>132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 t="e">
        <f>主动技能升级!K1228</f>
        <v>#N/A</v>
      </c>
      <c r="C1225" s="1">
        <f>主动技能升级!L1228</f>
        <v>0</v>
      </c>
      <c r="D1225" s="1">
        <f>主动技能升级!M1228</f>
        <v>6</v>
      </c>
      <c r="E1225" s="1" t="str">
        <f>主动技能升级!N1228</f>
        <v>[]</v>
      </c>
      <c r="F1225" s="1">
        <f>主动技能升级!O1228</f>
        <v>133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 t="e">
        <f>主动技能升级!K1229</f>
        <v>#N/A</v>
      </c>
      <c r="C1226" s="1">
        <f>主动技能升级!L1229</f>
        <v>0</v>
      </c>
      <c r="D1226" s="1">
        <f>主动技能升级!M1229</f>
        <v>9</v>
      </c>
      <c r="E1226" s="1" t="str">
        <f>主动技能升级!N1229</f>
        <v>[]</v>
      </c>
      <c r="F1226" s="1">
        <f>主动技能升级!O1229</f>
        <v>134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 t="e">
        <f>主动技能升级!K1230</f>
        <v>#N/A</v>
      </c>
      <c r="C1227" s="1">
        <f>主动技能升级!L1230</f>
        <v>0</v>
      </c>
      <c r="D1227" s="1">
        <f>主动技能升级!M1230</f>
        <v>12</v>
      </c>
      <c r="E1227" s="1" t="str">
        <f>主动技能升级!N1230</f>
        <v>[]</v>
      </c>
      <c r="F1227" s="1">
        <f>主动技能升级!O1230</f>
        <v>135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 t="e">
        <f>主动技能升级!K1231</f>
        <v>#N/A</v>
      </c>
      <c r="C1228" s="1">
        <f>主动技能升级!L1231</f>
        <v>0</v>
      </c>
      <c r="D1228" s="1">
        <f>主动技能升级!M1231</f>
        <v>15</v>
      </c>
      <c r="E1228" s="1" t="str">
        <f>主动技能升级!N1231</f>
        <v>[]</v>
      </c>
      <c r="F1228" s="1">
        <f>主动技能升级!O1231</f>
        <v>136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 t="e">
        <f>主动技能升级!K1232</f>
        <v>#N/A</v>
      </c>
      <c r="C1229" s="1">
        <f>主动技能升级!L1232</f>
        <v>0</v>
      </c>
      <c r="D1229" s="1">
        <f>主动技能升级!M1232</f>
        <v>18</v>
      </c>
      <c r="E1229" s="1" t="str">
        <f>主动技能升级!N1232</f>
        <v>[]</v>
      </c>
      <c r="F1229" s="1">
        <f>主动技能升级!O1232</f>
        <v>137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 t="e">
        <f>主动技能升级!K1233</f>
        <v>#N/A</v>
      </c>
      <c r="C1230" s="1">
        <f>主动技能升级!L1233</f>
        <v>0</v>
      </c>
      <c r="D1230" s="1">
        <f>主动技能升级!M1233</f>
        <v>21</v>
      </c>
      <c r="E1230" s="1" t="str">
        <f>主动技能升级!N1233</f>
        <v>[]</v>
      </c>
      <c r="F1230" s="1">
        <f>主动技能升级!O1233</f>
        <v>138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 t="e">
        <f>主动技能升级!K1234</f>
        <v>#N/A</v>
      </c>
      <c r="C1231" s="1">
        <f>主动技能升级!L1234</f>
        <v>0</v>
      </c>
      <c r="D1231" s="1">
        <f>主动技能升级!M1234</f>
        <v>24</v>
      </c>
      <c r="E1231" s="1" t="str">
        <f>主动技能升级!N1234</f>
        <v>[]</v>
      </c>
      <c r="F1231" s="1">
        <f>主动技能升级!O1234</f>
        <v>139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 t="e">
        <f>主动技能升级!K1235</f>
        <v>#N/A</v>
      </c>
      <c r="C1232" s="1">
        <f>主动技能升级!L1235</f>
        <v>0</v>
      </c>
      <c r="D1232" s="1">
        <f>主动技能升级!M1235</f>
        <v>27</v>
      </c>
      <c r="E1232" s="1" t="str">
        <f>主动技能升级!N1235</f>
        <v>[]</v>
      </c>
      <c r="F1232" s="1">
        <f>主动技能升级!O1235</f>
        <v>140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 t="e">
        <f>主动技能升级!K1236</f>
        <v>#N/A</v>
      </c>
      <c r="C1233" s="1">
        <f>主动技能升级!L1236</f>
        <v>0</v>
      </c>
      <c r="D1233" s="1">
        <f>主动技能升级!M1236</f>
        <v>30</v>
      </c>
      <c r="E1233" s="1" t="str">
        <f>主动技能升级!N1236</f>
        <v>[]</v>
      </c>
      <c r="F1233" s="1">
        <f>主动技能升级!O1236</f>
        <v>141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 t="e">
        <f>主动技能升级!K1237</f>
        <v>#N/A</v>
      </c>
      <c r="C1234" s="1">
        <f>主动技能升级!L1237</f>
        <v>0</v>
      </c>
      <c r="D1234" s="1">
        <f>主动技能升级!M1237</f>
        <v>33</v>
      </c>
      <c r="E1234" s="1" t="str">
        <f>主动技能升级!N1237</f>
        <v>[]</v>
      </c>
      <c r="F1234" s="1">
        <f>主动技能升级!O1237</f>
        <v>142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 t="e">
        <f>主动技能升级!K1238</f>
        <v>#N/A</v>
      </c>
      <c r="C1235" s="1">
        <f>主动技能升级!L1238</f>
        <v>0</v>
      </c>
      <c r="D1235" s="1">
        <f>主动技能升级!M1238</f>
        <v>36</v>
      </c>
      <c r="E1235" s="1" t="str">
        <f>主动技能升级!N1238</f>
        <v>[]</v>
      </c>
      <c r="F1235" s="1">
        <f>主动技能升级!O1238</f>
        <v>143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 t="e">
        <f>主动技能升级!K1239</f>
        <v>#N/A</v>
      </c>
      <c r="C1236" s="1">
        <f>主动技能升级!L1239</f>
        <v>0</v>
      </c>
      <c r="D1236" s="1">
        <f>主动技能升级!M1239</f>
        <v>39</v>
      </c>
      <c r="E1236" s="1" t="str">
        <f>主动技能升级!N1239</f>
        <v>[]</v>
      </c>
      <c r="F1236" s="1">
        <f>主动技能升级!O1239</f>
        <v>144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 t="e">
        <f>主动技能升级!K1240</f>
        <v>#N/A</v>
      </c>
      <c r="C1237" s="1">
        <f>主动技能升级!L1240</f>
        <v>0</v>
      </c>
      <c r="D1237" s="1">
        <f>主动技能升级!M1240</f>
        <v>42</v>
      </c>
      <c r="E1237" s="1" t="str">
        <f>主动技能升级!N1240</f>
        <v>[]</v>
      </c>
      <c r="F1237" s="1">
        <f>主动技能升级!O1240</f>
        <v>145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 t="e">
        <f>主动技能升级!K1241</f>
        <v>#N/A</v>
      </c>
      <c r="C1238" s="1">
        <f>主动技能升级!L1241</f>
        <v>0</v>
      </c>
      <c r="D1238" s="1">
        <f>主动技能升级!M1241</f>
        <v>45</v>
      </c>
      <c r="E1238" s="1" t="str">
        <f>主动技能升级!N1241</f>
        <v>[]</v>
      </c>
      <c r="F1238" s="1">
        <f>主动技能升级!O1241</f>
        <v>146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 t="e">
        <f>主动技能升级!K1242</f>
        <v>#N/A</v>
      </c>
      <c r="C1239" s="1">
        <f>主动技能升级!L1242</f>
        <v>0</v>
      </c>
      <c r="D1239" s="1">
        <f>主动技能升级!M1242</f>
        <v>48</v>
      </c>
      <c r="E1239" s="1" t="str">
        <f>主动技能升级!N1242</f>
        <v>[]</v>
      </c>
      <c r="F1239" s="1">
        <f>主动技能升级!O1242</f>
        <v>147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 t="e">
        <f>主动技能升级!K1243</f>
        <v>#N/A</v>
      </c>
      <c r="C1240" s="1">
        <f>主动技能升级!L1243</f>
        <v>0</v>
      </c>
      <c r="D1240" s="1">
        <f>主动技能升级!M1243</f>
        <v>51</v>
      </c>
      <c r="E1240" s="1" t="str">
        <f>主动技能升级!N1243</f>
        <v>[]</v>
      </c>
      <c r="F1240" s="1">
        <f>主动技能升级!O1243</f>
        <v>148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 t="e">
        <f>主动技能升级!K1244</f>
        <v>#N/A</v>
      </c>
      <c r="C1241" s="1">
        <f>主动技能升级!L1244</f>
        <v>0</v>
      </c>
      <c r="D1241" s="1">
        <f>主动技能升级!M1244</f>
        <v>54</v>
      </c>
      <c r="E1241" s="1" t="str">
        <f>主动技能升级!N1244</f>
        <v>[]</v>
      </c>
      <c r="F1241" s="1">
        <f>主动技能升级!O1244</f>
        <v>149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 t="e">
        <f>主动技能升级!K1245</f>
        <v>#N/A</v>
      </c>
      <c r="C1242" s="1">
        <f>主动技能升级!L1245</f>
        <v>0</v>
      </c>
      <c r="D1242" s="1">
        <f>主动技能升级!M1245</f>
        <v>57</v>
      </c>
      <c r="E1242" s="1" t="str">
        <f>主动技能升级!N1245</f>
        <v>[]</v>
      </c>
      <c r="F1242" s="1">
        <f>主动技能升级!O1245</f>
        <v>150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 t="e">
        <f>主动技能升级!K1246</f>
        <v>#N/A</v>
      </c>
      <c r="C1243" s="1">
        <f>主动技能升级!L1246</f>
        <v>0</v>
      </c>
      <c r="D1243" s="1">
        <f>主动技能升级!M1246</f>
        <v>60</v>
      </c>
      <c r="E1243" s="1" t="str">
        <f>主动技能升级!N1246</f>
        <v>[]</v>
      </c>
      <c r="F1243" s="1">
        <f>主动技能升级!O1246</f>
        <v>151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 t="e">
        <f>主动技能升级!K1247</f>
        <v>#N/A</v>
      </c>
      <c r="C1244" s="1">
        <f>主动技能升级!L1247</f>
        <v>0</v>
      </c>
      <c r="D1244" s="1">
        <f>主动技能升级!M1247</f>
        <v>3</v>
      </c>
      <c r="E1244" s="1" t="str">
        <f>主动技能升级!N1247</f>
        <v>[]</v>
      </c>
      <c r="F1244" s="1">
        <f>主动技能升级!O1247</f>
        <v>152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 t="e">
        <f>主动技能升级!K1248</f>
        <v>#N/A</v>
      </c>
      <c r="C1245" s="1">
        <f>主动技能升级!L1248</f>
        <v>0</v>
      </c>
      <c r="D1245" s="1">
        <f>主动技能升级!M1248</f>
        <v>6</v>
      </c>
      <c r="E1245" s="1" t="str">
        <f>主动技能升级!N1248</f>
        <v>[]</v>
      </c>
      <c r="F1245" s="1">
        <f>主动技能升级!O1248</f>
        <v>153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 t="e">
        <f>主动技能升级!K1249</f>
        <v>#N/A</v>
      </c>
      <c r="C1246" s="1">
        <f>主动技能升级!L1249</f>
        <v>0</v>
      </c>
      <c r="D1246" s="1">
        <f>主动技能升级!M1249</f>
        <v>9</v>
      </c>
      <c r="E1246" s="1" t="str">
        <f>主动技能升级!N1249</f>
        <v>[]</v>
      </c>
      <c r="F1246" s="1">
        <f>主动技能升级!O1249</f>
        <v>154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 t="e">
        <f>主动技能升级!K1250</f>
        <v>#N/A</v>
      </c>
      <c r="C1247" s="1">
        <f>主动技能升级!L1250</f>
        <v>0</v>
      </c>
      <c r="D1247" s="1">
        <f>主动技能升级!M1250</f>
        <v>12</v>
      </c>
      <c r="E1247" s="1" t="str">
        <f>主动技能升级!N1250</f>
        <v>[]</v>
      </c>
      <c r="F1247" s="1">
        <f>主动技能升级!O1250</f>
        <v>155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 t="e">
        <f>主动技能升级!K1251</f>
        <v>#N/A</v>
      </c>
      <c r="C1248" s="1">
        <f>主动技能升级!L1251</f>
        <v>0</v>
      </c>
      <c r="D1248" s="1">
        <f>主动技能升级!M1251</f>
        <v>15</v>
      </c>
      <c r="E1248" s="1" t="str">
        <f>主动技能升级!N1251</f>
        <v>[]</v>
      </c>
      <c r="F1248" s="1">
        <f>主动技能升级!O1251</f>
        <v>156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 t="e">
        <f>主动技能升级!K1252</f>
        <v>#N/A</v>
      </c>
      <c r="C1249" s="1">
        <f>主动技能升级!L1252</f>
        <v>0</v>
      </c>
      <c r="D1249" s="1">
        <f>主动技能升级!M1252</f>
        <v>18</v>
      </c>
      <c r="E1249" s="1" t="str">
        <f>主动技能升级!N1252</f>
        <v>[]</v>
      </c>
      <c r="F1249" s="1">
        <f>主动技能升级!O1252</f>
        <v>157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 t="e">
        <f>主动技能升级!K1253</f>
        <v>#N/A</v>
      </c>
      <c r="C1250" s="1">
        <f>主动技能升级!L1253</f>
        <v>0</v>
      </c>
      <c r="D1250" s="1">
        <f>主动技能升级!M1253</f>
        <v>21</v>
      </c>
      <c r="E1250" s="1" t="str">
        <f>主动技能升级!N1253</f>
        <v>[]</v>
      </c>
      <c r="F1250" s="1">
        <f>主动技能升级!O1253</f>
        <v>158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 t="e">
        <f>主动技能升级!K1254</f>
        <v>#N/A</v>
      </c>
      <c r="C1251" s="1">
        <f>主动技能升级!L1254</f>
        <v>0</v>
      </c>
      <c r="D1251" s="1">
        <f>主动技能升级!M1254</f>
        <v>24</v>
      </c>
      <c r="E1251" s="1" t="str">
        <f>主动技能升级!N1254</f>
        <v>[]</v>
      </c>
      <c r="F1251" s="1">
        <f>主动技能升级!O1254</f>
        <v>159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 t="e">
        <f>主动技能升级!K1255</f>
        <v>#N/A</v>
      </c>
      <c r="C1252" s="1">
        <f>主动技能升级!L1255</f>
        <v>0</v>
      </c>
      <c r="D1252" s="1">
        <f>主动技能升级!M1255</f>
        <v>27</v>
      </c>
      <c r="E1252" s="1" t="str">
        <f>主动技能升级!N1255</f>
        <v>[]</v>
      </c>
      <c r="F1252" s="1">
        <f>主动技能升级!O1255</f>
        <v>160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 t="e">
        <f>主动技能升级!K1256</f>
        <v>#N/A</v>
      </c>
      <c r="C1253" s="1">
        <f>主动技能升级!L1256</f>
        <v>0</v>
      </c>
      <c r="D1253" s="1">
        <f>主动技能升级!M1256</f>
        <v>30</v>
      </c>
      <c r="E1253" s="1" t="str">
        <f>主动技能升级!N1256</f>
        <v>[]</v>
      </c>
      <c r="F1253" s="1">
        <f>主动技能升级!O1256</f>
        <v>161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 t="e">
        <f>主动技能升级!K1257</f>
        <v>#N/A</v>
      </c>
      <c r="C1254" s="1">
        <f>主动技能升级!L1257</f>
        <v>0</v>
      </c>
      <c r="D1254" s="1">
        <f>主动技能升级!M1257</f>
        <v>33</v>
      </c>
      <c r="E1254" s="1" t="str">
        <f>主动技能升级!N1257</f>
        <v>[]</v>
      </c>
      <c r="F1254" s="1">
        <f>主动技能升级!O1257</f>
        <v>162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 t="e">
        <f>主动技能升级!K1258</f>
        <v>#N/A</v>
      </c>
      <c r="C1255" s="1">
        <f>主动技能升级!L1258</f>
        <v>0</v>
      </c>
      <c r="D1255" s="1">
        <f>主动技能升级!M1258</f>
        <v>36</v>
      </c>
      <c r="E1255" s="1" t="str">
        <f>主动技能升级!N1258</f>
        <v>[]</v>
      </c>
      <c r="F1255" s="1">
        <f>主动技能升级!O1258</f>
        <v>163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 t="e">
        <f>主动技能升级!K1259</f>
        <v>#N/A</v>
      </c>
      <c r="C1256" s="1">
        <f>主动技能升级!L1259</f>
        <v>0</v>
      </c>
      <c r="D1256" s="1">
        <f>主动技能升级!M1259</f>
        <v>39</v>
      </c>
      <c r="E1256" s="1" t="str">
        <f>主动技能升级!N1259</f>
        <v>[]</v>
      </c>
      <c r="F1256" s="1">
        <f>主动技能升级!O1259</f>
        <v>164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 t="e">
        <f>主动技能升级!K1260</f>
        <v>#N/A</v>
      </c>
      <c r="C1257" s="1">
        <f>主动技能升级!L1260</f>
        <v>0</v>
      </c>
      <c r="D1257" s="1">
        <f>主动技能升级!M1260</f>
        <v>42</v>
      </c>
      <c r="E1257" s="1" t="str">
        <f>主动技能升级!N1260</f>
        <v>[]</v>
      </c>
      <c r="F1257" s="1">
        <f>主动技能升级!O1260</f>
        <v>165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 t="e">
        <f>主动技能升级!K1261</f>
        <v>#N/A</v>
      </c>
      <c r="C1258" s="1">
        <f>主动技能升级!L1261</f>
        <v>0</v>
      </c>
      <c r="D1258" s="1">
        <f>主动技能升级!M1261</f>
        <v>45</v>
      </c>
      <c r="E1258" s="1" t="str">
        <f>主动技能升级!N1261</f>
        <v>[]</v>
      </c>
      <c r="F1258" s="1">
        <f>主动技能升级!O1261</f>
        <v>166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 t="e">
        <f>主动技能升级!K1262</f>
        <v>#N/A</v>
      </c>
      <c r="C1259" s="1">
        <f>主动技能升级!L1262</f>
        <v>0</v>
      </c>
      <c r="D1259" s="1">
        <f>主动技能升级!M1262</f>
        <v>48</v>
      </c>
      <c r="E1259" s="1" t="str">
        <f>主动技能升级!N1262</f>
        <v>[]</v>
      </c>
      <c r="F1259" s="1">
        <f>主动技能升级!O1262</f>
        <v>167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 t="e">
        <f>主动技能升级!K1263</f>
        <v>#N/A</v>
      </c>
      <c r="C1260" s="1">
        <f>主动技能升级!L1263</f>
        <v>0</v>
      </c>
      <c r="D1260" s="1">
        <f>主动技能升级!M1263</f>
        <v>51</v>
      </c>
      <c r="E1260" s="1" t="str">
        <f>主动技能升级!N1263</f>
        <v>[]</v>
      </c>
      <c r="F1260" s="1">
        <f>主动技能升级!O1263</f>
        <v>168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 t="e">
        <f>主动技能升级!K1264</f>
        <v>#N/A</v>
      </c>
      <c r="C1261" s="1">
        <f>主动技能升级!L1264</f>
        <v>0</v>
      </c>
      <c r="D1261" s="1">
        <f>主动技能升级!M1264</f>
        <v>54</v>
      </c>
      <c r="E1261" s="1" t="str">
        <f>主动技能升级!N1264</f>
        <v>[]</v>
      </c>
      <c r="F1261" s="1">
        <f>主动技能升级!O1264</f>
        <v>169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 t="e">
        <f>主动技能升级!K1265</f>
        <v>#N/A</v>
      </c>
      <c r="C1262" s="1">
        <f>主动技能升级!L1265</f>
        <v>0</v>
      </c>
      <c r="D1262" s="1">
        <f>主动技能升级!M1265</f>
        <v>57</v>
      </c>
      <c r="E1262" s="1" t="str">
        <f>主动技能升级!N1265</f>
        <v>[]</v>
      </c>
      <c r="F1262" s="1">
        <f>主动技能升级!O1265</f>
        <v>170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 t="e">
        <f>主动技能升级!K1266</f>
        <v>#N/A</v>
      </c>
      <c r="C1263" s="1">
        <f>主动技能升级!L1266</f>
        <v>0</v>
      </c>
      <c r="D1263" s="1">
        <f>主动技能升级!M1266</f>
        <v>60</v>
      </c>
      <c r="E1263" s="1" t="str">
        <f>主动技能升级!N1266</f>
        <v>[]</v>
      </c>
      <c r="F1263" s="1">
        <f>主动技能升级!O1266</f>
        <v>171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 t="e">
        <f>主动技能升级!K1267</f>
        <v>#N/A</v>
      </c>
      <c r="C1264" s="1">
        <f>主动技能升级!L1267</f>
        <v>0</v>
      </c>
      <c r="D1264" s="1">
        <f>主动技能升级!M1267</f>
        <v>3</v>
      </c>
      <c r="E1264" s="1" t="str">
        <f>主动技能升级!N1267</f>
        <v>[]</v>
      </c>
      <c r="F1264" s="1">
        <f>主动技能升级!O1267</f>
        <v>172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 t="e">
        <f>主动技能升级!K1268</f>
        <v>#N/A</v>
      </c>
      <c r="C1265" s="1">
        <f>主动技能升级!L1268</f>
        <v>0</v>
      </c>
      <c r="D1265" s="1">
        <f>主动技能升级!M1268</f>
        <v>6</v>
      </c>
      <c r="E1265" s="1" t="str">
        <f>主动技能升级!N1268</f>
        <v>[]</v>
      </c>
      <c r="F1265" s="1">
        <f>主动技能升级!O1268</f>
        <v>173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 t="e">
        <f>主动技能升级!K1269</f>
        <v>#N/A</v>
      </c>
      <c r="C1266" s="1">
        <f>主动技能升级!L1269</f>
        <v>0</v>
      </c>
      <c r="D1266" s="1">
        <f>主动技能升级!M1269</f>
        <v>9</v>
      </c>
      <c r="E1266" s="1" t="str">
        <f>主动技能升级!N1269</f>
        <v>[]</v>
      </c>
      <c r="F1266" s="1">
        <f>主动技能升级!O1269</f>
        <v>174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 t="e">
        <f>主动技能升级!K1270</f>
        <v>#N/A</v>
      </c>
      <c r="C1267" s="1">
        <f>主动技能升级!L1270</f>
        <v>0</v>
      </c>
      <c r="D1267" s="1">
        <f>主动技能升级!M1270</f>
        <v>12</v>
      </c>
      <c r="E1267" s="1" t="str">
        <f>主动技能升级!N1270</f>
        <v>[]</v>
      </c>
      <c r="F1267" s="1">
        <f>主动技能升级!O1270</f>
        <v>175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 t="e">
        <f>主动技能升级!K1271</f>
        <v>#N/A</v>
      </c>
      <c r="C1268" s="1">
        <f>主动技能升级!L1271</f>
        <v>0</v>
      </c>
      <c r="D1268" s="1">
        <f>主动技能升级!M1271</f>
        <v>15</v>
      </c>
      <c r="E1268" s="1" t="str">
        <f>主动技能升级!N1271</f>
        <v>[]</v>
      </c>
      <c r="F1268" s="1">
        <f>主动技能升级!O1271</f>
        <v>176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 t="e">
        <f>主动技能升级!K1272</f>
        <v>#N/A</v>
      </c>
      <c r="C1269" s="1">
        <f>主动技能升级!L1272</f>
        <v>0</v>
      </c>
      <c r="D1269" s="1">
        <f>主动技能升级!M1272</f>
        <v>18</v>
      </c>
      <c r="E1269" s="1" t="str">
        <f>主动技能升级!N1272</f>
        <v>[]</v>
      </c>
      <c r="F1269" s="1">
        <f>主动技能升级!O1272</f>
        <v>177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 t="e">
        <f>主动技能升级!K1273</f>
        <v>#N/A</v>
      </c>
      <c r="C1270" s="1">
        <f>主动技能升级!L1273</f>
        <v>0</v>
      </c>
      <c r="D1270" s="1">
        <f>主动技能升级!M1273</f>
        <v>21</v>
      </c>
      <c r="E1270" s="1" t="str">
        <f>主动技能升级!N1273</f>
        <v>[]</v>
      </c>
      <c r="F1270" s="1">
        <f>主动技能升级!O1273</f>
        <v>178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 t="e">
        <f>主动技能升级!K1274</f>
        <v>#N/A</v>
      </c>
      <c r="C1271" s="1">
        <f>主动技能升级!L1274</f>
        <v>0</v>
      </c>
      <c r="D1271" s="1">
        <f>主动技能升级!M1274</f>
        <v>24</v>
      </c>
      <c r="E1271" s="1" t="str">
        <f>主动技能升级!N1274</f>
        <v>[]</v>
      </c>
      <c r="F1271" s="1">
        <f>主动技能升级!O1274</f>
        <v>179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 t="e">
        <f>主动技能升级!K1275</f>
        <v>#N/A</v>
      </c>
      <c r="C1272" s="1">
        <f>主动技能升级!L1275</f>
        <v>0</v>
      </c>
      <c r="D1272" s="1">
        <f>主动技能升级!M1275</f>
        <v>27</v>
      </c>
      <c r="E1272" s="1" t="str">
        <f>主动技能升级!N1275</f>
        <v>[]</v>
      </c>
      <c r="F1272" s="1">
        <f>主动技能升级!O1275</f>
        <v>180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 t="e">
        <f>主动技能升级!K1276</f>
        <v>#N/A</v>
      </c>
      <c r="C1273" s="1">
        <f>主动技能升级!L1276</f>
        <v>0</v>
      </c>
      <c r="D1273" s="1">
        <f>主动技能升级!M1276</f>
        <v>30</v>
      </c>
      <c r="E1273" s="1" t="str">
        <f>主动技能升级!N1276</f>
        <v>[]</v>
      </c>
      <c r="F1273" s="1">
        <f>主动技能升级!O1276</f>
        <v>181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 t="e">
        <f>主动技能升级!K1277</f>
        <v>#N/A</v>
      </c>
      <c r="C1274" s="1">
        <f>主动技能升级!L1277</f>
        <v>0</v>
      </c>
      <c r="D1274" s="1">
        <f>主动技能升级!M1277</f>
        <v>33</v>
      </c>
      <c r="E1274" s="1" t="str">
        <f>主动技能升级!N1277</f>
        <v>[]</v>
      </c>
      <c r="F1274" s="1">
        <f>主动技能升级!O1277</f>
        <v>182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 t="e">
        <f>主动技能升级!K1278</f>
        <v>#N/A</v>
      </c>
      <c r="C1275" s="1">
        <f>主动技能升级!L1278</f>
        <v>0</v>
      </c>
      <c r="D1275" s="1">
        <f>主动技能升级!M1278</f>
        <v>36</v>
      </c>
      <c r="E1275" s="1" t="str">
        <f>主动技能升级!N1278</f>
        <v>[]</v>
      </c>
      <c r="F1275" s="1">
        <f>主动技能升级!O1278</f>
        <v>183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 t="e">
        <f>主动技能升级!K1279</f>
        <v>#N/A</v>
      </c>
      <c r="C1276" s="1">
        <f>主动技能升级!L1279</f>
        <v>0</v>
      </c>
      <c r="D1276" s="1">
        <f>主动技能升级!M1279</f>
        <v>39</v>
      </c>
      <c r="E1276" s="1" t="str">
        <f>主动技能升级!N1279</f>
        <v>[]</v>
      </c>
      <c r="F1276" s="1">
        <f>主动技能升级!O1279</f>
        <v>184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 t="e">
        <f>主动技能升级!K1280</f>
        <v>#N/A</v>
      </c>
      <c r="C1277" s="1">
        <f>主动技能升级!L1280</f>
        <v>0</v>
      </c>
      <c r="D1277" s="1">
        <f>主动技能升级!M1280</f>
        <v>42</v>
      </c>
      <c r="E1277" s="1" t="str">
        <f>主动技能升级!N1280</f>
        <v>[]</v>
      </c>
      <c r="F1277" s="1">
        <f>主动技能升级!O1280</f>
        <v>185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 t="e">
        <f>主动技能升级!K1281</f>
        <v>#N/A</v>
      </c>
      <c r="C1278" s="1">
        <f>主动技能升级!L1281</f>
        <v>0</v>
      </c>
      <c r="D1278" s="1">
        <f>主动技能升级!M1281</f>
        <v>45</v>
      </c>
      <c r="E1278" s="1" t="str">
        <f>主动技能升级!N1281</f>
        <v>[]</v>
      </c>
      <c r="F1278" s="1">
        <f>主动技能升级!O1281</f>
        <v>186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 t="e">
        <f>主动技能升级!K1282</f>
        <v>#N/A</v>
      </c>
      <c r="C1279" s="1">
        <f>主动技能升级!L1282</f>
        <v>0</v>
      </c>
      <c r="D1279" s="1">
        <f>主动技能升级!M1282</f>
        <v>48</v>
      </c>
      <c r="E1279" s="1" t="str">
        <f>主动技能升级!N1282</f>
        <v>[]</v>
      </c>
      <c r="F1279" s="1">
        <f>主动技能升级!O1282</f>
        <v>187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 t="e">
        <f>主动技能升级!K1283</f>
        <v>#N/A</v>
      </c>
      <c r="C1280" s="1">
        <f>主动技能升级!L1283</f>
        <v>0</v>
      </c>
      <c r="D1280" s="1">
        <f>主动技能升级!M1283</f>
        <v>51</v>
      </c>
      <c r="E1280" s="1" t="str">
        <f>主动技能升级!N1283</f>
        <v>[]</v>
      </c>
      <c r="F1280" s="1">
        <f>主动技能升级!O1283</f>
        <v>188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 t="e">
        <f>主动技能升级!K1284</f>
        <v>#N/A</v>
      </c>
      <c r="C1281" s="1">
        <f>主动技能升级!L1284</f>
        <v>0</v>
      </c>
      <c r="D1281" s="1">
        <f>主动技能升级!M1284</f>
        <v>54</v>
      </c>
      <c r="E1281" s="1" t="str">
        <f>主动技能升级!N1284</f>
        <v>[]</v>
      </c>
      <c r="F1281" s="1">
        <f>主动技能升级!O1284</f>
        <v>189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 t="e">
        <f>主动技能升级!K1285</f>
        <v>#N/A</v>
      </c>
      <c r="C1282" s="1">
        <f>主动技能升级!L1285</f>
        <v>0</v>
      </c>
      <c r="D1282" s="1">
        <f>主动技能升级!M1285</f>
        <v>57</v>
      </c>
      <c r="E1282" s="1" t="str">
        <f>主动技能升级!N1285</f>
        <v>[]</v>
      </c>
      <c r="F1282" s="1">
        <f>主动技能升级!O1285</f>
        <v>190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 t="e">
        <f>主动技能升级!K1286</f>
        <v>#N/A</v>
      </c>
      <c r="C1283" s="1">
        <f>主动技能升级!L1286</f>
        <v>0</v>
      </c>
      <c r="D1283" s="1">
        <f>主动技能升级!M1286</f>
        <v>60</v>
      </c>
      <c r="E1283" s="1" t="str">
        <f>主动技能升级!N1286</f>
        <v>[]</v>
      </c>
      <c r="F1283" s="1">
        <f>主动技能升级!O1286</f>
        <v>191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 t="e">
        <f>主动技能升级!K1287</f>
        <v>#N/A</v>
      </c>
      <c r="C1284" s="1">
        <f>主动技能升级!L1287</f>
        <v>0</v>
      </c>
      <c r="D1284" s="1">
        <f>主动技能升级!M1287</f>
        <v>3</v>
      </c>
      <c r="E1284" s="1" t="str">
        <f>主动技能升级!N1287</f>
        <v>[]</v>
      </c>
      <c r="F1284" s="1">
        <f>主动技能升级!O1287</f>
        <v>192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 t="e">
        <f>主动技能升级!K1288</f>
        <v>#N/A</v>
      </c>
      <c r="C1285" s="1">
        <f>主动技能升级!L1288</f>
        <v>0</v>
      </c>
      <c r="D1285" s="1">
        <f>主动技能升级!M1288</f>
        <v>6</v>
      </c>
      <c r="E1285" s="1" t="str">
        <f>主动技能升级!N1288</f>
        <v>[]</v>
      </c>
      <c r="F1285" s="1">
        <f>主动技能升级!O1288</f>
        <v>193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 t="e">
        <f>主动技能升级!K1289</f>
        <v>#N/A</v>
      </c>
      <c r="C1286" s="1">
        <f>主动技能升级!L1289</f>
        <v>0</v>
      </c>
      <c r="D1286" s="1">
        <f>主动技能升级!M1289</f>
        <v>9</v>
      </c>
      <c r="E1286" s="1" t="str">
        <f>主动技能升级!N1289</f>
        <v>[]</v>
      </c>
      <c r="F1286" s="1">
        <f>主动技能升级!O1289</f>
        <v>194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 t="e">
        <f>主动技能升级!K1290</f>
        <v>#N/A</v>
      </c>
      <c r="C1287" s="1">
        <f>主动技能升级!L1290</f>
        <v>0</v>
      </c>
      <c r="D1287" s="1">
        <f>主动技能升级!M1290</f>
        <v>12</v>
      </c>
      <c r="E1287" s="1" t="str">
        <f>主动技能升级!N1290</f>
        <v>[]</v>
      </c>
      <c r="F1287" s="1">
        <f>主动技能升级!O1290</f>
        <v>195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 t="e">
        <f>主动技能升级!K1291</f>
        <v>#N/A</v>
      </c>
      <c r="C1288" s="1">
        <f>主动技能升级!L1291</f>
        <v>0</v>
      </c>
      <c r="D1288" s="1">
        <f>主动技能升级!M1291</f>
        <v>15</v>
      </c>
      <c r="E1288" s="1" t="str">
        <f>主动技能升级!N1291</f>
        <v>[]</v>
      </c>
      <c r="F1288" s="1">
        <f>主动技能升级!O1291</f>
        <v>196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 t="e">
        <f>主动技能升级!K1292</f>
        <v>#N/A</v>
      </c>
      <c r="C1289" s="1">
        <f>主动技能升级!L1292</f>
        <v>0</v>
      </c>
      <c r="D1289" s="1">
        <f>主动技能升级!M1292</f>
        <v>18</v>
      </c>
      <c r="E1289" s="1" t="str">
        <f>主动技能升级!N1292</f>
        <v>[]</v>
      </c>
      <c r="F1289" s="1">
        <f>主动技能升级!O1292</f>
        <v>197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 t="e">
        <f>主动技能升级!K1293</f>
        <v>#N/A</v>
      </c>
      <c r="C1290" s="1">
        <f>主动技能升级!L1293</f>
        <v>0</v>
      </c>
      <c r="D1290" s="1">
        <f>主动技能升级!M1293</f>
        <v>21</v>
      </c>
      <c r="E1290" s="1" t="str">
        <f>主动技能升级!N1293</f>
        <v>[]</v>
      </c>
      <c r="F1290" s="1">
        <f>主动技能升级!O1293</f>
        <v>198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 t="e">
        <f>主动技能升级!K1294</f>
        <v>#N/A</v>
      </c>
      <c r="C1291" s="1">
        <f>主动技能升级!L1294</f>
        <v>0</v>
      </c>
      <c r="D1291" s="1">
        <f>主动技能升级!M1294</f>
        <v>24</v>
      </c>
      <c r="E1291" s="1" t="str">
        <f>主动技能升级!N1294</f>
        <v>[]</v>
      </c>
      <c r="F1291" s="1">
        <f>主动技能升级!O1294</f>
        <v>100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 t="e">
        <f>主动技能升级!K1295</f>
        <v>#N/A</v>
      </c>
      <c r="C1292" s="1">
        <f>主动技能升级!L1295</f>
        <v>0</v>
      </c>
      <c r="D1292" s="1">
        <f>主动技能升级!M1295</f>
        <v>27</v>
      </c>
      <c r="E1292" s="1" t="str">
        <f>主动技能升级!N1295</f>
        <v>[]</v>
      </c>
      <c r="F1292" s="1">
        <f>主动技能升级!O1295</f>
        <v>101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 t="e">
        <f>主动技能升级!K1296</f>
        <v>#N/A</v>
      </c>
      <c r="C1293" s="1">
        <f>主动技能升级!L1296</f>
        <v>0</v>
      </c>
      <c r="D1293" s="1">
        <f>主动技能升级!M1296</f>
        <v>30</v>
      </c>
      <c r="E1293" s="1" t="str">
        <f>主动技能升级!N1296</f>
        <v>[]</v>
      </c>
      <c r="F1293" s="1">
        <f>主动技能升级!O1296</f>
        <v>102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 t="e">
        <f>主动技能升级!K1297</f>
        <v>#N/A</v>
      </c>
      <c r="C1294" s="1">
        <f>主动技能升级!L1297</f>
        <v>0</v>
      </c>
      <c r="D1294" s="1">
        <f>主动技能升级!M1297</f>
        <v>33</v>
      </c>
      <c r="E1294" s="1" t="str">
        <f>主动技能升级!N1297</f>
        <v>[]</v>
      </c>
      <c r="F1294" s="1">
        <f>主动技能升级!O1297</f>
        <v>103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 t="e">
        <f>主动技能升级!K1298</f>
        <v>#N/A</v>
      </c>
      <c r="C1295" s="1">
        <f>主动技能升级!L1298</f>
        <v>0</v>
      </c>
      <c r="D1295" s="1">
        <f>主动技能升级!M1298</f>
        <v>36</v>
      </c>
      <c r="E1295" s="1" t="str">
        <f>主动技能升级!N1298</f>
        <v>[]</v>
      </c>
      <c r="F1295" s="1">
        <f>主动技能升级!O1298</f>
        <v>104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 t="e">
        <f>主动技能升级!K1299</f>
        <v>#N/A</v>
      </c>
      <c r="C1296" s="1">
        <f>主动技能升级!L1299</f>
        <v>0</v>
      </c>
      <c r="D1296" s="1">
        <f>主动技能升级!M1299</f>
        <v>39</v>
      </c>
      <c r="E1296" s="1" t="str">
        <f>主动技能升级!N1299</f>
        <v>[]</v>
      </c>
      <c r="F1296" s="1">
        <f>主动技能升级!O1299</f>
        <v>105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 t="e">
        <f>主动技能升级!K1300</f>
        <v>#N/A</v>
      </c>
      <c r="C1297" s="1">
        <f>主动技能升级!L1300</f>
        <v>0</v>
      </c>
      <c r="D1297" s="1">
        <f>主动技能升级!M1300</f>
        <v>42</v>
      </c>
      <c r="E1297" s="1" t="str">
        <f>主动技能升级!N1300</f>
        <v>[]</v>
      </c>
      <c r="F1297" s="1">
        <f>主动技能升级!O1300</f>
        <v>106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 t="e">
        <f>主动技能升级!K1301</f>
        <v>#N/A</v>
      </c>
      <c r="C1298" s="1">
        <f>主动技能升级!L1301</f>
        <v>0</v>
      </c>
      <c r="D1298" s="1">
        <f>主动技能升级!M1301</f>
        <v>45</v>
      </c>
      <c r="E1298" s="1" t="str">
        <f>主动技能升级!N1301</f>
        <v>[]</v>
      </c>
      <c r="F1298" s="1">
        <f>主动技能升级!O1301</f>
        <v>107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 t="e">
        <f>主动技能升级!K1302</f>
        <v>#N/A</v>
      </c>
      <c r="C1299" s="1">
        <f>主动技能升级!L1302</f>
        <v>0</v>
      </c>
      <c r="D1299" s="1">
        <f>主动技能升级!M1302</f>
        <v>48</v>
      </c>
      <c r="E1299" s="1" t="str">
        <f>主动技能升级!N1302</f>
        <v>[]</v>
      </c>
      <c r="F1299" s="1">
        <f>主动技能升级!O1302</f>
        <v>108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 t="e">
        <f>主动技能升级!K1303</f>
        <v>#N/A</v>
      </c>
      <c r="C1300" s="1">
        <f>主动技能升级!L1303</f>
        <v>0</v>
      </c>
      <c r="D1300" s="1">
        <f>主动技能升级!M1303</f>
        <v>51</v>
      </c>
      <c r="E1300" s="1" t="str">
        <f>主动技能升级!N1303</f>
        <v>[]</v>
      </c>
      <c r="F1300" s="1">
        <f>主动技能升级!O1303</f>
        <v>109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 t="e">
        <f>主动技能升级!K1304</f>
        <v>#N/A</v>
      </c>
      <c r="C1301" s="1">
        <f>主动技能升级!L1304</f>
        <v>0</v>
      </c>
      <c r="D1301" s="1">
        <f>主动技能升级!M1304</f>
        <v>54</v>
      </c>
      <c r="E1301" s="1" t="str">
        <f>主动技能升级!N1304</f>
        <v>[]</v>
      </c>
      <c r="F1301" s="1">
        <f>主动技能升级!O1304</f>
        <v>110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 t="e">
        <f>主动技能升级!K1305</f>
        <v>#N/A</v>
      </c>
      <c r="C1302" s="1">
        <f>主动技能升级!L1305</f>
        <v>0</v>
      </c>
      <c r="D1302" s="1">
        <f>主动技能升级!M1305</f>
        <v>57</v>
      </c>
      <c r="E1302" s="1" t="str">
        <f>主动技能升级!N1305</f>
        <v>[]</v>
      </c>
      <c r="F1302" s="1">
        <f>主动技能升级!O1305</f>
        <v>111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 t="e">
        <f>主动技能升级!K1306</f>
        <v>#N/A</v>
      </c>
      <c r="C1303" s="1">
        <f>主动技能升级!L1306</f>
        <v>0</v>
      </c>
      <c r="D1303" s="1">
        <f>主动技能升级!M1306</f>
        <v>60</v>
      </c>
      <c r="E1303" s="1" t="str">
        <f>主动技能升级!N1306</f>
        <v>[]</v>
      </c>
      <c r="F1303" s="1">
        <f>主动技能升级!O1306</f>
        <v>112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 t="e">
        <f>主动技能升级!K1307</f>
        <v>#N/A</v>
      </c>
      <c r="C1304" s="1">
        <f>主动技能升级!L1307</f>
        <v>0</v>
      </c>
      <c r="D1304" s="1">
        <f>主动技能升级!M1307</f>
        <v>3</v>
      </c>
      <c r="E1304" s="1" t="str">
        <f>主动技能升级!N1307</f>
        <v>[]</v>
      </c>
      <c r="F1304" s="1">
        <f>主动技能升级!O1307</f>
        <v>113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 t="e">
        <f>主动技能升级!K1308</f>
        <v>#N/A</v>
      </c>
      <c r="C1305" s="1">
        <f>主动技能升级!L1308</f>
        <v>0</v>
      </c>
      <c r="D1305" s="1">
        <f>主动技能升级!M1308</f>
        <v>6</v>
      </c>
      <c r="E1305" s="1" t="str">
        <f>主动技能升级!N1308</f>
        <v>[]</v>
      </c>
      <c r="F1305" s="1">
        <f>主动技能升级!O1308</f>
        <v>114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 t="e">
        <f>主动技能升级!K1309</f>
        <v>#N/A</v>
      </c>
      <c r="C1306" s="1">
        <f>主动技能升级!L1309</f>
        <v>0</v>
      </c>
      <c r="D1306" s="1">
        <f>主动技能升级!M1309</f>
        <v>9</v>
      </c>
      <c r="E1306" s="1" t="str">
        <f>主动技能升级!N1309</f>
        <v>[]</v>
      </c>
      <c r="F1306" s="1">
        <f>主动技能升级!O1309</f>
        <v>115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 t="e">
        <f>主动技能升级!K1310</f>
        <v>#N/A</v>
      </c>
      <c r="C1307" s="1">
        <f>主动技能升级!L1310</f>
        <v>0</v>
      </c>
      <c r="D1307" s="1">
        <f>主动技能升级!M1310</f>
        <v>12</v>
      </c>
      <c r="E1307" s="1" t="str">
        <f>主动技能升级!N1310</f>
        <v>[]</v>
      </c>
      <c r="F1307" s="1">
        <f>主动技能升级!O1310</f>
        <v>116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 t="e">
        <f>主动技能升级!K1311</f>
        <v>#N/A</v>
      </c>
      <c r="C1308" s="1">
        <f>主动技能升级!L1311</f>
        <v>0</v>
      </c>
      <c r="D1308" s="1">
        <f>主动技能升级!M1311</f>
        <v>15</v>
      </c>
      <c r="E1308" s="1" t="str">
        <f>主动技能升级!N1311</f>
        <v>[]</v>
      </c>
      <c r="F1308" s="1">
        <f>主动技能升级!O1311</f>
        <v>117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 t="e">
        <f>主动技能升级!K1312</f>
        <v>#N/A</v>
      </c>
      <c r="C1309" s="1">
        <f>主动技能升级!L1312</f>
        <v>0</v>
      </c>
      <c r="D1309" s="1">
        <f>主动技能升级!M1312</f>
        <v>18</v>
      </c>
      <c r="E1309" s="1" t="str">
        <f>主动技能升级!N1312</f>
        <v>[]</v>
      </c>
      <c r="F1309" s="1">
        <f>主动技能升级!O1312</f>
        <v>118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 t="e">
        <f>主动技能升级!K1313</f>
        <v>#N/A</v>
      </c>
      <c r="C1310" s="1">
        <f>主动技能升级!L1313</f>
        <v>0</v>
      </c>
      <c r="D1310" s="1">
        <f>主动技能升级!M1313</f>
        <v>21</v>
      </c>
      <c r="E1310" s="1" t="str">
        <f>主动技能升级!N1313</f>
        <v>[]</v>
      </c>
      <c r="F1310" s="1">
        <f>主动技能升级!O1313</f>
        <v>119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 t="e">
        <f>主动技能升级!K1314</f>
        <v>#N/A</v>
      </c>
      <c r="C1311" s="1">
        <f>主动技能升级!L1314</f>
        <v>0</v>
      </c>
      <c r="D1311" s="1">
        <f>主动技能升级!M1314</f>
        <v>24</v>
      </c>
      <c r="E1311" s="1" t="str">
        <f>主动技能升级!N1314</f>
        <v>[]</v>
      </c>
      <c r="F1311" s="1">
        <f>主动技能升级!O1314</f>
        <v>120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 t="e">
        <f>主动技能升级!K1315</f>
        <v>#N/A</v>
      </c>
      <c r="C1312" s="1">
        <f>主动技能升级!L1315</f>
        <v>0</v>
      </c>
      <c r="D1312" s="1">
        <f>主动技能升级!M1315</f>
        <v>27</v>
      </c>
      <c r="E1312" s="1" t="str">
        <f>主动技能升级!N1315</f>
        <v>[]</v>
      </c>
      <c r="F1312" s="1">
        <f>主动技能升级!O1315</f>
        <v>121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 t="e">
        <f>主动技能升级!K1316</f>
        <v>#N/A</v>
      </c>
      <c r="C1313" s="1">
        <f>主动技能升级!L1316</f>
        <v>0</v>
      </c>
      <c r="D1313" s="1">
        <f>主动技能升级!M1316</f>
        <v>30</v>
      </c>
      <c r="E1313" s="1" t="str">
        <f>主动技能升级!N1316</f>
        <v>[]</v>
      </c>
      <c r="F1313" s="1">
        <f>主动技能升级!O1316</f>
        <v>122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 t="e">
        <f>主动技能升级!K1317</f>
        <v>#N/A</v>
      </c>
      <c r="C1314" s="1">
        <f>主动技能升级!L1317</f>
        <v>0</v>
      </c>
      <c r="D1314" s="1">
        <f>主动技能升级!M1317</f>
        <v>33</v>
      </c>
      <c r="E1314" s="1" t="str">
        <f>主动技能升级!N1317</f>
        <v>[]</v>
      </c>
      <c r="F1314" s="1">
        <f>主动技能升级!O1317</f>
        <v>123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 t="e">
        <f>主动技能升级!K1318</f>
        <v>#N/A</v>
      </c>
      <c r="C1315" s="1">
        <f>主动技能升级!L1318</f>
        <v>0</v>
      </c>
      <c r="D1315" s="1">
        <f>主动技能升级!M1318</f>
        <v>36</v>
      </c>
      <c r="E1315" s="1" t="str">
        <f>主动技能升级!N1318</f>
        <v>[]</v>
      </c>
      <c r="F1315" s="1">
        <f>主动技能升级!O1318</f>
        <v>124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 t="e">
        <f>主动技能升级!K1319</f>
        <v>#N/A</v>
      </c>
      <c r="C1316" s="1">
        <f>主动技能升级!L1319</f>
        <v>0</v>
      </c>
      <c r="D1316" s="1">
        <f>主动技能升级!M1319</f>
        <v>39</v>
      </c>
      <c r="E1316" s="1" t="str">
        <f>主动技能升级!N1319</f>
        <v>[]</v>
      </c>
      <c r="F1316" s="1">
        <f>主动技能升级!O1319</f>
        <v>125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 t="e">
        <f>主动技能升级!K1320</f>
        <v>#N/A</v>
      </c>
      <c r="C1317" s="1">
        <f>主动技能升级!L1320</f>
        <v>0</v>
      </c>
      <c r="D1317" s="1">
        <f>主动技能升级!M1320</f>
        <v>42</v>
      </c>
      <c r="E1317" s="1" t="str">
        <f>主动技能升级!N1320</f>
        <v>[]</v>
      </c>
      <c r="F1317" s="1">
        <f>主动技能升级!O1320</f>
        <v>126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 t="e">
        <f>主动技能升级!K1321</f>
        <v>#N/A</v>
      </c>
      <c r="C1318" s="1">
        <f>主动技能升级!L1321</f>
        <v>0</v>
      </c>
      <c r="D1318" s="1">
        <f>主动技能升级!M1321</f>
        <v>45</v>
      </c>
      <c r="E1318" s="1" t="str">
        <f>主动技能升级!N1321</f>
        <v>[]</v>
      </c>
      <c r="F1318" s="1">
        <f>主动技能升级!O1321</f>
        <v>127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 t="e">
        <f>主动技能升级!K1322</f>
        <v>#N/A</v>
      </c>
      <c r="C1319" s="1">
        <f>主动技能升级!L1322</f>
        <v>0</v>
      </c>
      <c r="D1319" s="1">
        <f>主动技能升级!M1322</f>
        <v>48</v>
      </c>
      <c r="E1319" s="1" t="str">
        <f>主动技能升级!N1322</f>
        <v>[]</v>
      </c>
      <c r="F1319" s="1">
        <f>主动技能升级!O1322</f>
        <v>128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 t="e">
        <f>主动技能升级!K1323</f>
        <v>#N/A</v>
      </c>
      <c r="C1320" s="1">
        <f>主动技能升级!L1323</f>
        <v>0</v>
      </c>
      <c r="D1320" s="1">
        <f>主动技能升级!M1323</f>
        <v>51</v>
      </c>
      <c r="E1320" s="1" t="str">
        <f>主动技能升级!N1323</f>
        <v>[]</v>
      </c>
      <c r="F1320" s="1">
        <f>主动技能升级!O1323</f>
        <v>129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 t="e">
        <f>主动技能升级!K1324</f>
        <v>#N/A</v>
      </c>
      <c r="C1321" s="1">
        <f>主动技能升级!L1324</f>
        <v>0</v>
      </c>
      <c r="D1321" s="1">
        <f>主动技能升级!M1324</f>
        <v>54</v>
      </c>
      <c r="E1321" s="1" t="str">
        <f>主动技能升级!N1324</f>
        <v>[]</v>
      </c>
      <c r="F1321" s="1">
        <f>主动技能升级!O1324</f>
        <v>130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 t="e">
        <f>主动技能升级!K1325</f>
        <v>#N/A</v>
      </c>
      <c r="C1322" s="1">
        <f>主动技能升级!L1325</f>
        <v>0</v>
      </c>
      <c r="D1322" s="1">
        <f>主动技能升级!M1325</f>
        <v>57</v>
      </c>
      <c r="E1322" s="1" t="str">
        <f>主动技能升级!N1325</f>
        <v>[]</v>
      </c>
      <c r="F1322" s="1">
        <f>主动技能升级!O1325</f>
        <v>131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 t="e">
        <f>主动技能升级!K1326</f>
        <v>#N/A</v>
      </c>
      <c r="C1323" s="1">
        <f>主动技能升级!L1326</f>
        <v>0</v>
      </c>
      <c r="D1323" s="1">
        <f>主动技能升级!M1326</f>
        <v>60</v>
      </c>
      <c r="E1323" s="1" t="str">
        <f>主动技能升级!N1326</f>
        <v>[]</v>
      </c>
      <c r="F1323" s="1">
        <f>主动技能升级!O1326</f>
        <v>132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 t="e">
        <f>主动技能升级!K1327</f>
        <v>#N/A</v>
      </c>
      <c r="C1324" s="1">
        <f>主动技能升级!L1327</f>
        <v>0</v>
      </c>
      <c r="D1324" s="1">
        <f>主动技能升级!M1327</f>
        <v>3</v>
      </c>
      <c r="E1324" s="1" t="str">
        <f>主动技能升级!N1327</f>
        <v>[]</v>
      </c>
      <c r="F1324" s="1">
        <f>主动技能升级!O1327</f>
        <v>133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 t="e">
        <f>主动技能升级!K1328</f>
        <v>#N/A</v>
      </c>
      <c r="C1325" s="1">
        <f>主动技能升级!L1328</f>
        <v>0</v>
      </c>
      <c r="D1325" s="1">
        <f>主动技能升级!M1328</f>
        <v>6</v>
      </c>
      <c r="E1325" s="1" t="str">
        <f>主动技能升级!N1328</f>
        <v>[]</v>
      </c>
      <c r="F1325" s="1">
        <f>主动技能升级!O1328</f>
        <v>134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 t="e">
        <f>主动技能升级!K1329</f>
        <v>#N/A</v>
      </c>
      <c r="C1326" s="1">
        <f>主动技能升级!L1329</f>
        <v>0</v>
      </c>
      <c r="D1326" s="1">
        <f>主动技能升级!M1329</f>
        <v>9</v>
      </c>
      <c r="E1326" s="1" t="str">
        <f>主动技能升级!N1329</f>
        <v>[]</v>
      </c>
      <c r="F1326" s="1">
        <f>主动技能升级!O1329</f>
        <v>135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 t="e">
        <f>主动技能升级!K1330</f>
        <v>#N/A</v>
      </c>
      <c r="C1327" s="1">
        <f>主动技能升级!L1330</f>
        <v>0</v>
      </c>
      <c r="D1327" s="1">
        <f>主动技能升级!M1330</f>
        <v>12</v>
      </c>
      <c r="E1327" s="1" t="str">
        <f>主动技能升级!N1330</f>
        <v>[]</v>
      </c>
      <c r="F1327" s="1">
        <f>主动技能升级!O1330</f>
        <v>136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 t="e">
        <f>主动技能升级!K1331</f>
        <v>#N/A</v>
      </c>
      <c r="C1328" s="1">
        <f>主动技能升级!L1331</f>
        <v>0</v>
      </c>
      <c r="D1328" s="1">
        <f>主动技能升级!M1331</f>
        <v>15</v>
      </c>
      <c r="E1328" s="1" t="str">
        <f>主动技能升级!N1331</f>
        <v>[]</v>
      </c>
      <c r="F1328" s="1">
        <f>主动技能升级!O1331</f>
        <v>137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 t="e">
        <f>主动技能升级!K1332</f>
        <v>#N/A</v>
      </c>
      <c r="C1329" s="1">
        <f>主动技能升级!L1332</f>
        <v>0</v>
      </c>
      <c r="D1329" s="1">
        <f>主动技能升级!M1332</f>
        <v>18</v>
      </c>
      <c r="E1329" s="1" t="str">
        <f>主动技能升级!N1332</f>
        <v>[]</v>
      </c>
      <c r="F1329" s="1">
        <f>主动技能升级!O1332</f>
        <v>138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 t="e">
        <f>主动技能升级!K1333</f>
        <v>#N/A</v>
      </c>
      <c r="C1330" s="1">
        <f>主动技能升级!L1333</f>
        <v>0</v>
      </c>
      <c r="D1330" s="1">
        <f>主动技能升级!M1333</f>
        <v>21</v>
      </c>
      <c r="E1330" s="1" t="str">
        <f>主动技能升级!N1333</f>
        <v>[]</v>
      </c>
      <c r="F1330" s="1">
        <f>主动技能升级!O1333</f>
        <v>139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 t="e">
        <f>主动技能升级!K1334</f>
        <v>#N/A</v>
      </c>
      <c r="C1331" s="1">
        <f>主动技能升级!L1334</f>
        <v>0</v>
      </c>
      <c r="D1331" s="1">
        <f>主动技能升级!M1334</f>
        <v>24</v>
      </c>
      <c r="E1331" s="1" t="str">
        <f>主动技能升级!N1334</f>
        <v>[]</v>
      </c>
      <c r="F1331" s="1">
        <f>主动技能升级!O1334</f>
        <v>140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 t="e">
        <f>主动技能升级!K1335</f>
        <v>#N/A</v>
      </c>
      <c r="C1332" s="1">
        <f>主动技能升级!L1335</f>
        <v>0</v>
      </c>
      <c r="D1332" s="1">
        <f>主动技能升级!M1335</f>
        <v>27</v>
      </c>
      <c r="E1332" s="1" t="str">
        <f>主动技能升级!N1335</f>
        <v>[]</v>
      </c>
      <c r="F1332" s="1">
        <f>主动技能升级!O1335</f>
        <v>141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 t="e">
        <f>主动技能升级!K1336</f>
        <v>#N/A</v>
      </c>
      <c r="C1333" s="1">
        <f>主动技能升级!L1336</f>
        <v>0</v>
      </c>
      <c r="D1333" s="1">
        <f>主动技能升级!M1336</f>
        <v>30</v>
      </c>
      <c r="E1333" s="1" t="str">
        <f>主动技能升级!N1336</f>
        <v>[]</v>
      </c>
      <c r="F1333" s="1">
        <f>主动技能升级!O1336</f>
        <v>142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 t="e">
        <f>主动技能升级!K1337</f>
        <v>#N/A</v>
      </c>
      <c r="C1334" s="1">
        <f>主动技能升级!L1337</f>
        <v>0</v>
      </c>
      <c r="D1334" s="1">
        <f>主动技能升级!M1337</f>
        <v>33</v>
      </c>
      <c r="E1334" s="1" t="str">
        <f>主动技能升级!N1337</f>
        <v>[]</v>
      </c>
      <c r="F1334" s="1">
        <f>主动技能升级!O1337</f>
        <v>143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 t="e">
        <f>主动技能升级!K1338</f>
        <v>#N/A</v>
      </c>
      <c r="C1335" s="1">
        <f>主动技能升级!L1338</f>
        <v>0</v>
      </c>
      <c r="D1335" s="1">
        <f>主动技能升级!M1338</f>
        <v>36</v>
      </c>
      <c r="E1335" s="1" t="str">
        <f>主动技能升级!N1338</f>
        <v>[]</v>
      </c>
      <c r="F1335" s="1">
        <f>主动技能升级!O1338</f>
        <v>144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 t="e">
        <f>主动技能升级!K1339</f>
        <v>#N/A</v>
      </c>
      <c r="C1336" s="1">
        <f>主动技能升级!L1339</f>
        <v>0</v>
      </c>
      <c r="D1336" s="1">
        <f>主动技能升级!M1339</f>
        <v>39</v>
      </c>
      <c r="E1336" s="1" t="str">
        <f>主动技能升级!N1339</f>
        <v>[]</v>
      </c>
      <c r="F1336" s="1">
        <f>主动技能升级!O1339</f>
        <v>145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 t="e">
        <f>主动技能升级!K1340</f>
        <v>#N/A</v>
      </c>
      <c r="C1337" s="1">
        <f>主动技能升级!L1340</f>
        <v>0</v>
      </c>
      <c r="D1337" s="1">
        <f>主动技能升级!M1340</f>
        <v>42</v>
      </c>
      <c r="E1337" s="1" t="str">
        <f>主动技能升级!N1340</f>
        <v>[]</v>
      </c>
      <c r="F1337" s="1">
        <f>主动技能升级!O1340</f>
        <v>146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 t="e">
        <f>主动技能升级!K1341</f>
        <v>#N/A</v>
      </c>
      <c r="C1338" s="1">
        <f>主动技能升级!L1341</f>
        <v>0</v>
      </c>
      <c r="D1338" s="1">
        <f>主动技能升级!M1341</f>
        <v>45</v>
      </c>
      <c r="E1338" s="1" t="str">
        <f>主动技能升级!N1341</f>
        <v>[]</v>
      </c>
      <c r="F1338" s="1">
        <f>主动技能升级!O1341</f>
        <v>147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 t="e">
        <f>主动技能升级!K1342</f>
        <v>#N/A</v>
      </c>
      <c r="C1339" s="1">
        <f>主动技能升级!L1342</f>
        <v>0</v>
      </c>
      <c r="D1339" s="1">
        <f>主动技能升级!M1342</f>
        <v>48</v>
      </c>
      <c r="E1339" s="1" t="str">
        <f>主动技能升级!N1342</f>
        <v>[]</v>
      </c>
      <c r="F1339" s="1">
        <f>主动技能升级!O1342</f>
        <v>148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 t="e">
        <f>主动技能升级!K1343</f>
        <v>#N/A</v>
      </c>
      <c r="C1340" s="1">
        <f>主动技能升级!L1343</f>
        <v>0</v>
      </c>
      <c r="D1340" s="1">
        <f>主动技能升级!M1343</f>
        <v>51</v>
      </c>
      <c r="E1340" s="1" t="str">
        <f>主动技能升级!N1343</f>
        <v>[]</v>
      </c>
      <c r="F1340" s="1">
        <f>主动技能升级!O1343</f>
        <v>149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 t="e">
        <f>主动技能升级!K1344</f>
        <v>#N/A</v>
      </c>
      <c r="C1341" s="1">
        <f>主动技能升级!L1344</f>
        <v>0</v>
      </c>
      <c r="D1341" s="1">
        <f>主动技能升级!M1344</f>
        <v>54</v>
      </c>
      <c r="E1341" s="1" t="str">
        <f>主动技能升级!N1344</f>
        <v>[]</v>
      </c>
      <c r="F1341" s="1">
        <f>主动技能升级!O1344</f>
        <v>150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 t="e">
        <f>主动技能升级!K1345</f>
        <v>#N/A</v>
      </c>
      <c r="C1342" s="1">
        <f>主动技能升级!L1345</f>
        <v>0</v>
      </c>
      <c r="D1342" s="1">
        <f>主动技能升级!M1345</f>
        <v>57</v>
      </c>
      <c r="E1342" s="1" t="str">
        <f>主动技能升级!N1345</f>
        <v>[]</v>
      </c>
      <c r="F1342" s="1">
        <f>主动技能升级!O1345</f>
        <v>151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 t="e">
        <f>主动技能升级!K1346</f>
        <v>#N/A</v>
      </c>
      <c r="C1343" s="1">
        <f>主动技能升级!L1346</f>
        <v>0</v>
      </c>
      <c r="D1343" s="1">
        <f>主动技能升级!M1346</f>
        <v>60</v>
      </c>
      <c r="E1343" s="1" t="str">
        <f>主动技能升级!N1346</f>
        <v>[]</v>
      </c>
      <c r="F1343" s="1">
        <f>主动技能升级!O1346</f>
        <v>152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 t="e">
        <f>主动技能升级!K1347</f>
        <v>#N/A</v>
      </c>
      <c r="C1344" s="1">
        <f>主动技能升级!L1347</f>
        <v>0</v>
      </c>
      <c r="D1344" s="1">
        <f>主动技能升级!M1347</f>
        <v>3</v>
      </c>
      <c r="E1344" s="1" t="str">
        <f>主动技能升级!N1347</f>
        <v>[]</v>
      </c>
      <c r="F1344" s="1">
        <f>主动技能升级!O1347</f>
        <v>153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 t="e">
        <f>主动技能升级!K1348</f>
        <v>#N/A</v>
      </c>
      <c r="C1345" s="1">
        <f>主动技能升级!L1348</f>
        <v>0</v>
      </c>
      <c r="D1345" s="1">
        <f>主动技能升级!M1348</f>
        <v>6</v>
      </c>
      <c r="E1345" s="1" t="str">
        <f>主动技能升级!N1348</f>
        <v>[]</v>
      </c>
      <c r="F1345" s="1">
        <f>主动技能升级!O1348</f>
        <v>154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 t="e">
        <f>主动技能升级!K1349</f>
        <v>#N/A</v>
      </c>
      <c r="C1346" s="1">
        <f>主动技能升级!L1349</f>
        <v>0</v>
      </c>
      <c r="D1346" s="1">
        <f>主动技能升级!M1349</f>
        <v>9</v>
      </c>
      <c r="E1346" s="1" t="str">
        <f>主动技能升级!N1349</f>
        <v>[]</v>
      </c>
      <c r="F1346" s="1">
        <f>主动技能升级!O1349</f>
        <v>155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 t="e">
        <f>主动技能升级!K1350</f>
        <v>#N/A</v>
      </c>
      <c r="C1347" s="1">
        <f>主动技能升级!L1350</f>
        <v>0</v>
      </c>
      <c r="D1347" s="1">
        <f>主动技能升级!M1350</f>
        <v>12</v>
      </c>
      <c r="E1347" s="1" t="str">
        <f>主动技能升级!N1350</f>
        <v>[]</v>
      </c>
      <c r="F1347" s="1">
        <f>主动技能升级!O1350</f>
        <v>156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 t="e">
        <f>主动技能升级!K1351</f>
        <v>#N/A</v>
      </c>
      <c r="C1348" s="1">
        <f>主动技能升级!L1351</f>
        <v>0</v>
      </c>
      <c r="D1348" s="1">
        <f>主动技能升级!M1351</f>
        <v>15</v>
      </c>
      <c r="E1348" s="1" t="str">
        <f>主动技能升级!N1351</f>
        <v>[]</v>
      </c>
      <c r="F1348" s="1">
        <f>主动技能升级!O1351</f>
        <v>157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 t="e">
        <f>主动技能升级!K1352</f>
        <v>#N/A</v>
      </c>
      <c r="C1349" s="1">
        <f>主动技能升级!L1352</f>
        <v>0</v>
      </c>
      <c r="D1349" s="1">
        <f>主动技能升级!M1352</f>
        <v>18</v>
      </c>
      <c r="E1349" s="1" t="str">
        <f>主动技能升级!N1352</f>
        <v>[]</v>
      </c>
      <c r="F1349" s="1">
        <f>主动技能升级!O1352</f>
        <v>158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 t="e">
        <f>主动技能升级!K1353</f>
        <v>#N/A</v>
      </c>
      <c r="C1350" s="1">
        <f>主动技能升级!L1353</f>
        <v>0</v>
      </c>
      <c r="D1350" s="1">
        <f>主动技能升级!M1353</f>
        <v>21</v>
      </c>
      <c r="E1350" s="1" t="str">
        <f>主动技能升级!N1353</f>
        <v>[]</v>
      </c>
      <c r="F1350" s="1">
        <f>主动技能升级!O1353</f>
        <v>159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 t="e">
        <f>主动技能升级!K1354</f>
        <v>#N/A</v>
      </c>
      <c r="C1351" s="1">
        <f>主动技能升级!L1354</f>
        <v>0</v>
      </c>
      <c r="D1351" s="1">
        <f>主动技能升级!M1354</f>
        <v>24</v>
      </c>
      <c r="E1351" s="1" t="str">
        <f>主动技能升级!N1354</f>
        <v>[]</v>
      </c>
      <c r="F1351" s="1">
        <f>主动技能升级!O1354</f>
        <v>160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 t="e">
        <f>主动技能升级!K1355</f>
        <v>#N/A</v>
      </c>
      <c r="C1352" s="1">
        <f>主动技能升级!L1355</f>
        <v>0</v>
      </c>
      <c r="D1352" s="1">
        <f>主动技能升级!M1355</f>
        <v>27</v>
      </c>
      <c r="E1352" s="1" t="str">
        <f>主动技能升级!N1355</f>
        <v>[]</v>
      </c>
      <c r="F1352" s="1">
        <f>主动技能升级!O1355</f>
        <v>161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 t="e">
        <f>主动技能升级!K1356</f>
        <v>#N/A</v>
      </c>
      <c r="C1353" s="1">
        <f>主动技能升级!L1356</f>
        <v>0</v>
      </c>
      <c r="D1353" s="1">
        <f>主动技能升级!M1356</f>
        <v>30</v>
      </c>
      <c r="E1353" s="1" t="str">
        <f>主动技能升级!N1356</f>
        <v>[]</v>
      </c>
      <c r="F1353" s="1">
        <f>主动技能升级!O1356</f>
        <v>162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 t="e">
        <f>主动技能升级!K1357</f>
        <v>#N/A</v>
      </c>
      <c r="C1354" s="1">
        <f>主动技能升级!L1357</f>
        <v>0</v>
      </c>
      <c r="D1354" s="1">
        <f>主动技能升级!M1357</f>
        <v>33</v>
      </c>
      <c r="E1354" s="1" t="str">
        <f>主动技能升级!N1357</f>
        <v>[]</v>
      </c>
      <c r="F1354" s="1">
        <f>主动技能升级!O1357</f>
        <v>163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 t="e">
        <f>主动技能升级!K1358</f>
        <v>#N/A</v>
      </c>
      <c r="C1355" s="1">
        <f>主动技能升级!L1358</f>
        <v>0</v>
      </c>
      <c r="D1355" s="1">
        <f>主动技能升级!M1358</f>
        <v>36</v>
      </c>
      <c r="E1355" s="1" t="str">
        <f>主动技能升级!N1358</f>
        <v>[]</v>
      </c>
      <c r="F1355" s="1">
        <f>主动技能升级!O1358</f>
        <v>164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 t="e">
        <f>主动技能升级!K1359</f>
        <v>#N/A</v>
      </c>
      <c r="C1356" s="1">
        <f>主动技能升级!L1359</f>
        <v>0</v>
      </c>
      <c r="D1356" s="1">
        <f>主动技能升级!M1359</f>
        <v>39</v>
      </c>
      <c r="E1356" s="1" t="str">
        <f>主动技能升级!N1359</f>
        <v>[]</v>
      </c>
      <c r="F1356" s="1">
        <f>主动技能升级!O1359</f>
        <v>165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 t="e">
        <f>主动技能升级!K1360</f>
        <v>#N/A</v>
      </c>
      <c r="C1357" s="1">
        <f>主动技能升级!L1360</f>
        <v>0</v>
      </c>
      <c r="D1357" s="1">
        <f>主动技能升级!M1360</f>
        <v>42</v>
      </c>
      <c r="E1357" s="1" t="str">
        <f>主动技能升级!N1360</f>
        <v>[]</v>
      </c>
      <c r="F1357" s="1">
        <f>主动技能升级!O1360</f>
        <v>166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 t="e">
        <f>主动技能升级!K1361</f>
        <v>#N/A</v>
      </c>
      <c r="C1358" s="1">
        <f>主动技能升级!L1361</f>
        <v>0</v>
      </c>
      <c r="D1358" s="1">
        <f>主动技能升级!M1361</f>
        <v>45</v>
      </c>
      <c r="E1358" s="1" t="str">
        <f>主动技能升级!N1361</f>
        <v>[]</v>
      </c>
      <c r="F1358" s="1">
        <f>主动技能升级!O1361</f>
        <v>167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 t="e">
        <f>主动技能升级!K1362</f>
        <v>#N/A</v>
      </c>
      <c r="C1359" s="1">
        <f>主动技能升级!L1362</f>
        <v>0</v>
      </c>
      <c r="D1359" s="1">
        <f>主动技能升级!M1362</f>
        <v>48</v>
      </c>
      <c r="E1359" s="1" t="str">
        <f>主动技能升级!N1362</f>
        <v>[]</v>
      </c>
      <c r="F1359" s="1">
        <f>主动技能升级!O1362</f>
        <v>168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 t="e">
        <f>主动技能升级!K1363</f>
        <v>#N/A</v>
      </c>
      <c r="C1360" s="1">
        <f>主动技能升级!L1363</f>
        <v>0</v>
      </c>
      <c r="D1360" s="1">
        <f>主动技能升级!M1363</f>
        <v>51</v>
      </c>
      <c r="E1360" s="1" t="str">
        <f>主动技能升级!N1363</f>
        <v>[]</v>
      </c>
      <c r="F1360" s="1">
        <f>主动技能升级!O1363</f>
        <v>169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 t="e">
        <f>主动技能升级!K1364</f>
        <v>#N/A</v>
      </c>
      <c r="C1361" s="1">
        <f>主动技能升级!L1364</f>
        <v>0</v>
      </c>
      <c r="D1361" s="1">
        <f>主动技能升级!M1364</f>
        <v>54</v>
      </c>
      <c r="E1361" s="1" t="str">
        <f>主动技能升级!N1364</f>
        <v>[]</v>
      </c>
      <c r="F1361" s="1">
        <f>主动技能升级!O1364</f>
        <v>170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 t="e">
        <f>主动技能升级!K1365</f>
        <v>#N/A</v>
      </c>
      <c r="C1362" s="1">
        <f>主动技能升级!L1365</f>
        <v>0</v>
      </c>
      <c r="D1362" s="1">
        <f>主动技能升级!M1365</f>
        <v>57</v>
      </c>
      <c r="E1362" s="1" t="str">
        <f>主动技能升级!N1365</f>
        <v>[]</v>
      </c>
      <c r="F1362" s="1">
        <f>主动技能升级!O1365</f>
        <v>171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 t="e">
        <f>主动技能升级!K1366</f>
        <v>#N/A</v>
      </c>
      <c r="C1363" s="1">
        <f>主动技能升级!L1366</f>
        <v>0</v>
      </c>
      <c r="D1363" s="1">
        <f>主动技能升级!M1366</f>
        <v>60</v>
      </c>
      <c r="E1363" s="1" t="str">
        <f>主动技能升级!N1366</f>
        <v>[]</v>
      </c>
      <c r="F1363" s="1">
        <f>主动技能升级!O1366</f>
        <v>172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 t="e">
        <f>主动技能升级!K1367</f>
        <v>#N/A</v>
      </c>
      <c r="C1364" s="1">
        <f>主动技能升级!L1367</f>
        <v>0</v>
      </c>
      <c r="D1364" s="1">
        <f>主动技能升级!M1367</f>
        <v>3</v>
      </c>
      <c r="E1364" s="1" t="str">
        <f>主动技能升级!N1367</f>
        <v>[]</v>
      </c>
      <c r="F1364" s="1">
        <f>主动技能升级!O1367</f>
        <v>173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 t="e">
        <f>主动技能升级!K1368</f>
        <v>#N/A</v>
      </c>
      <c r="C1365" s="1">
        <f>主动技能升级!L1368</f>
        <v>0</v>
      </c>
      <c r="D1365" s="1">
        <f>主动技能升级!M1368</f>
        <v>6</v>
      </c>
      <c r="E1365" s="1" t="str">
        <f>主动技能升级!N1368</f>
        <v>[]</v>
      </c>
      <c r="F1365" s="1">
        <f>主动技能升级!O1368</f>
        <v>174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 t="e">
        <f>主动技能升级!K1369</f>
        <v>#N/A</v>
      </c>
      <c r="C1366" s="1">
        <f>主动技能升级!L1369</f>
        <v>0</v>
      </c>
      <c r="D1366" s="1">
        <f>主动技能升级!M1369</f>
        <v>9</v>
      </c>
      <c r="E1366" s="1" t="str">
        <f>主动技能升级!N1369</f>
        <v>[]</v>
      </c>
      <c r="F1366" s="1">
        <f>主动技能升级!O1369</f>
        <v>175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 t="e">
        <f>主动技能升级!K1370</f>
        <v>#N/A</v>
      </c>
      <c r="C1367" s="1">
        <f>主动技能升级!L1370</f>
        <v>0</v>
      </c>
      <c r="D1367" s="1">
        <f>主动技能升级!M1370</f>
        <v>12</v>
      </c>
      <c r="E1367" s="1" t="str">
        <f>主动技能升级!N1370</f>
        <v>[]</v>
      </c>
      <c r="F1367" s="1">
        <f>主动技能升级!O1370</f>
        <v>176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 t="e">
        <f>主动技能升级!K1371</f>
        <v>#N/A</v>
      </c>
      <c r="C1368" s="1">
        <f>主动技能升级!L1371</f>
        <v>0</v>
      </c>
      <c r="D1368" s="1">
        <f>主动技能升级!M1371</f>
        <v>15</v>
      </c>
      <c r="E1368" s="1" t="str">
        <f>主动技能升级!N1371</f>
        <v>[]</v>
      </c>
      <c r="F1368" s="1">
        <f>主动技能升级!O1371</f>
        <v>177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 t="e">
        <f>主动技能升级!K1372</f>
        <v>#N/A</v>
      </c>
      <c r="C1369" s="1">
        <f>主动技能升级!L1372</f>
        <v>0</v>
      </c>
      <c r="D1369" s="1">
        <f>主动技能升级!M1372</f>
        <v>18</v>
      </c>
      <c r="E1369" s="1" t="str">
        <f>主动技能升级!N1372</f>
        <v>[]</v>
      </c>
      <c r="F1369" s="1">
        <f>主动技能升级!O1372</f>
        <v>178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 t="e">
        <f>主动技能升级!K1373</f>
        <v>#N/A</v>
      </c>
      <c r="C1370" s="1">
        <f>主动技能升级!L1373</f>
        <v>0</v>
      </c>
      <c r="D1370" s="1">
        <f>主动技能升级!M1373</f>
        <v>21</v>
      </c>
      <c r="E1370" s="1" t="str">
        <f>主动技能升级!N1373</f>
        <v>[]</v>
      </c>
      <c r="F1370" s="1">
        <f>主动技能升级!O1373</f>
        <v>179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 t="e">
        <f>主动技能升级!K1374</f>
        <v>#N/A</v>
      </c>
      <c r="C1371" s="1">
        <f>主动技能升级!L1374</f>
        <v>0</v>
      </c>
      <c r="D1371" s="1">
        <f>主动技能升级!M1374</f>
        <v>24</v>
      </c>
      <c r="E1371" s="1" t="str">
        <f>主动技能升级!N1374</f>
        <v>[]</v>
      </c>
      <c r="F1371" s="1">
        <f>主动技能升级!O1374</f>
        <v>180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 t="e">
        <f>主动技能升级!K1375</f>
        <v>#N/A</v>
      </c>
      <c r="C1372" s="1">
        <f>主动技能升级!L1375</f>
        <v>0</v>
      </c>
      <c r="D1372" s="1">
        <f>主动技能升级!M1375</f>
        <v>27</v>
      </c>
      <c r="E1372" s="1" t="str">
        <f>主动技能升级!N1375</f>
        <v>[]</v>
      </c>
      <c r="F1372" s="1">
        <f>主动技能升级!O1375</f>
        <v>181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 t="e">
        <f>主动技能升级!K1376</f>
        <v>#N/A</v>
      </c>
      <c r="C1373" s="1">
        <f>主动技能升级!L1376</f>
        <v>0</v>
      </c>
      <c r="D1373" s="1">
        <f>主动技能升级!M1376</f>
        <v>30</v>
      </c>
      <c r="E1373" s="1" t="str">
        <f>主动技能升级!N1376</f>
        <v>[]</v>
      </c>
      <c r="F1373" s="1">
        <f>主动技能升级!O1376</f>
        <v>182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 t="e">
        <f>主动技能升级!K1377</f>
        <v>#N/A</v>
      </c>
      <c r="C1374" s="1">
        <f>主动技能升级!L1377</f>
        <v>0</v>
      </c>
      <c r="D1374" s="1">
        <f>主动技能升级!M1377</f>
        <v>33</v>
      </c>
      <c r="E1374" s="1" t="str">
        <f>主动技能升级!N1377</f>
        <v>[]</v>
      </c>
      <c r="F1374" s="1">
        <f>主动技能升级!O1377</f>
        <v>183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 t="e">
        <f>主动技能升级!K1378</f>
        <v>#N/A</v>
      </c>
      <c r="C1375" s="1">
        <f>主动技能升级!L1378</f>
        <v>0</v>
      </c>
      <c r="D1375" s="1">
        <f>主动技能升级!M1378</f>
        <v>36</v>
      </c>
      <c r="E1375" s="1" t="str">
        <f>主动技能升级!N1378</f>
        <v>[]</v>
      </c>
      <c r="F1375" s="1">
        <f>主动技能升级!O1378</f>
        <v>184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 t="e">
        <f>主动技能升级!K1379</f>
        <v>#N/A</v>
      </c>
      <c r="C1376" s="1">
        <f>主动技能升级!L1379</f>
        <v>0</v>
      </c>
      <c r="D1376" s="1">
        <f>主动技能升级!M1379</f>
        <v>39</v>
      </c>
      <c r="E1376" s="1" t="str">
        <f>主动技能升级!N1379</f>
        <v>[]</v>
      </c>
      <c r="F1376" s="1">
        <f>主动技能升级!O1379</f>
        <v>185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 t="e">
        <f>主动技能升级!K1380</f>
        <v>#N/A</v>
      </c>
      <c r="C1377" s="1">
        <f>主动技能升级!L1380</f>
        <v>0</v>
      </c>
      <c r="D1377" s="1">
        <f>主动技能升级!M1380</f>
        <v>42</v>
      </c>
      <c r="E1377" s="1" t="str">
        <f>主动技能升级!N1380</f>
        <v>[]</v>
      </c>
      <c r="F1377" s="1">
        <f>主动技能升级!O1380</f>
        <v>186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 t="e">
        <f>主动技能升级!K1381</f>
        <v>#N/A</v>
      </c>
      <c r="C1378" s="1">
        <f>主动技能升级!L1381</f>
        <v>0</v>
      </c>
      <c r="D1378" s="1">
        <f>主动技能升级!M1381</f>
        <v>45</v>
      </c>
      <c r="E1378" s="1" t="str">
        <f>主动技能升级!N1381</f>
        <v>[]</v>
      </c>
      <c r="F1378" s="1">
        <f>主动技能升级!O1381</f>
        <v>187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 t="e">
        <f>主动技能升级!K1382</f>
        <v>#N/A</v>
      </c>
      <c r="C1379" s="1">
        <f>主动技能升级!L1382</f>
        <v>0</v>
      </c>
      <c r="D1379" s="1">
        <f>主动技能升级!M1382</f>
        <v>48</v>
      </c>
      <c r="E1379" s="1" t="str">
        <f>主动技能升级!N1382</f>
        <v>[]</v>
      </c>
      <c r="F1379" s="1">
        <f>主动技能升级!O1382</f>
        <v>188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 t="e">
        <f>主动技能升级!K1383</f>
        <v>#N/A</v>
      </c>
      <c r="C1380" s="1">
        <f>主动技能升级!L1383</f>
        <v>0</v>
      </c>
      <c r="D1380" s="1">
        <f>主动技能升级!M1383</f>
        <v>51</v>
      </c>
      <c r="E1380" s="1" t="str">
        <f>主动技能升级!N1383</f>
        <v>[]</v>
      </c>
      <c r="F1380" s="1">
        <f>主动技能升级!O1383</f>
        <v>189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 t="e">
        <f>主动技能升级!K1384</f>
        <v>#N/A</v>
      </c>
      <c r="C1381" s="1">
        <f>主动技能升级!L1384</f>
        <v>0</v>
      </c>
      <c r="D1381" s="1">
        <f>主动技能升级!M1384</f>
        <v>54</v>
      </c>
      <c r="E1381" s="1" t="str">
        <f>主动技能升级!N1384</f>
        <v>[]</v>
      </c>
      <c r="F1381" s="1">
        <f>主动技能升级!O1384</f>
        <v>190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 t="e">
        <f>主动技能升级!K1385</f>
        <v>#N/A</v>
      </c>
      <c r="C1382" s="1">
        <f>主动技能升级!L1385</f>
        <v>0</v>
      </c>
      <c r="D1382" s="1">
        <f>主动技能升级!M1385</f>
        <v>57</v>
      </c>
      <c r="E1382" s="1" t="str">
        <f>主动技能升级!N1385</f>
        <v>[]</v>
      </c>
      <c r="F1382" s="1">
        <f>主动技能升级!O1385</f>
        <v>191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 t="e">
        <f>主动技能升级!K1386</f>
        <v>#N/A</v>
      </c>
      <c r="C1383" s="1">
        <f>主动技能升级!L1386</f>
        <v>0</v>
      </c>
      <c r="D1383" s="1">
        <f>主动技能升级!M1386</f>
        <v>60</v>
      </c>
      <c r="E1383" s="1" t="str">
        <f>主动技能升级!N1386</f>
        <v>[]</v>
      </c>
      <c r="F1383" s="1">
        <f>主动技能升级!O1386</f>
        <v>192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 t="e">
        <f>主动技能升级!K1387</f>
        <v>#N/A</v>
      </c>
      <c r="C1384" s="1">
        <f>主动技能升级!L1387</f>
        <v>0</v>
      </c>
      <c r="D1384" s="1">
        <f>主动技能升级!M1387</f>
        <v>3</v>
      </c>
      <c r="E1384" s="1" t="str">
        <f>主动技能升级!N1387</f>
        <v>[]</v>
      </c>
      <c r="F1384" s="1">
        <f>主动技能升级!O1387</f>
        <v>193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 t="e">
        <f>主动技能升级!K1388</f>
        <v>#N/A</v>
      </c>
      <c r="C1385" s="1">
        <f>主动技能升级!L1388</f>
        <v>0</v>
      </c>
      <c r="D1385" s="1">
        <f>主动技能升级!M1388</f>
        <v>6</v>
      </c>
      <c r="E1385" s="1" t="str">
        <f>主动技能升级!N1388</f>
        <v>[]</v>
      </c>
      <c r="F1385" s="1">
        <f>主动技能升级!O1388</f>
        <v>194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 t="e">
        <f>主动技能升级!K1389</f>
        <v>#N/A</v>
      </c>
      <c r="C1386" s="1">
        <f>主动技能升级!L1389</f>
        <v>0</v>
      </c>
      <c r="D1386" s="1">
        <f>主动技能升级!M1389</f>
        <v>9</v>
      </c>
      <c r="E1386" s="1" t="str">
        <f>主动技能升级!N1389</f>
        <v>[]</v>
      </c>
      <c r="F1386" s="1">
        <f>主动技能升级!O1389</f>
        <v>195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 t="e">
        <f>主动技能升级!K1390</f>
        <v>#N/A</v>
      </c>
      <c r="C1387" s="1">
        <f>主动技能升级!L1390</f>
        <v>0</v>
      </c>
      <c r="D1387" s="1">
        <f>主动技能升级!M1390</f>
        <v>12</v>
      </c>
      <c r="E1387" s="1" t="str">
        <f>主动技能升级!N1390</f>
        <v>[]</v>
      </c>
      <c r="F1387" s="1">
        <f>主动技能升级!O1390</f>
        <v>196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 t="e">
        <f>主动技能升级!K1391</f>
        <v>#N/A</v>
      </c>
      <c r="C1388" s="1">
        <f>主动技能升级!L1391</f>
        <v>0</v>
      </c>
      <c r="D1388" s="1">
        <f>主动技能升级!M1391</f>
        <v>15</v>
      </c>
      <c r="E1388" s="1" t="str">
        <f>主动技能升级!N1391</f>
        <v>[]</v>
      </c>
      <c r="F1388" s="1">
        <f>主动技能升级!O1391</f>
        <v>197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 t="e">
        <f>主动技能升级!K1392</f>
        <v>#N/A</v>
      </c>
      <c r="C1389" s="1">
        <f>主动技能升级!L1392</f>
        <v>0</v>
      </c>
      <c r="D1389" s="1">
        <f>主动技能升级!M1392</f>
        <v>18</v>
      </c>
      <c r="E1389" s="1" t="str">
        <f>主动技能升级!N1392</f>
        <v>[]</v>
      </c>
      <c r="F1389" s="1">
        <f>主动技能升级!O1392</f>
        <v>198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 t="e">
        <f>主动技能升级!K1393</f>
        <v>#N/A</v>
      </c>
      <c r="C1390" s="1">
        <f>主动技能升级!L1393</f>
        <v>0</v>
      </c>
      <c r="D1390" s="1">
        <f>主动技能升级!M1393</f>
        <v>21</v>
      </c>
      <c r="E1390" s="1" t="str">
        <f>主动技能升级!N1393</f>
        <v>[]</v>
      </c>
      <c r="F1390" s="1">
        <f>主动技能升级!O1393</f>
        <v>100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 t="e">
        <f>主动技能升级!K1394</f>
        <v>#N/A</v>
      </c>
      <c r="C1391" s="1">
        <f>主动技能升级!L1394</f>
        <v>0</v>
      </c>
      <c r="D1391" s="1">
        <f>主动技能升级!M1394</f>
        <v>24</v>
      </c>
      <c r="E1391" s="1" t="str">
        <f>主动技能升级!N1394</f>
        <v>[]</v>
      </c>
      <c r="F1391" s="1">
        <f>主动技能升级!O1394</f>
        <v>101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 t="e">
        <f>主动技能升级!K1395</f>
        <v>#N/A</v>
      </c>
      <c r="C1392" s="1">
        <f>主动技能升级!L1395</f>
        <v>0</v>
      </c>
      <c r="D1392" s="1">
        <f>主动技能升级!M1395</f>
        <v>27</v>
      </c>
      <c r="E1392" s="1" t="str">
        <f>主动技能升级!N1395</f>
        <v>[]</v>
      </c>
      <c r="F1392" s="1">
        <f>主动技能升级!O1395</f>
        <v>102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 t="e">
        <f>主动技能升级!K1396</f>
        <v>#N/A</v>
      </c>
      <c r="C1393" s="1">
        <f>主动技能升级!L1396</f>
        <v>0</v>
      </c>
      <c r="D1393" s="1">
        <f>主动技能升级!M1396</f>
        <v>30</v>
      </c>
      <c r="E1393" s="1" t="str">
        <f>主动技能升级!N1396</f>
        <v>[]</v>
      </c>
      <c r="F1393" s="1">
        <f>主动技能升级!O1396</f>
        <v>103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 t="e">
        <f>主动技能升级!K1397</f>
        <v>#N/A</v>
      </c>
      <c r="C1394" s="1">
        <f>主动技能升级!L1397</f>
        <v>0</v>
      </c>
      <c r="D1394" s="1">
        <f>主动技能升级!M1397</f>
        <v>33</v>
      </c>
      <c r="E1394" s="1" t="str">
        <f>主动技能升级!N1397</f>
        <v>[]</v>
      </c>
      <c r="F1394" s="1">
        <f>主动技能升级!O1397</f>
        <v>104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 t="e">
        <f>主动技能升级!K1398</f>
        <v>#N/A</v>
      </c>
      <c r="C1395" s="1">
        <f>主动技能升级!L1398</f>
        <v>0</v>
      </c>
      <c r="D1395" s="1">
        <f>主动技能升级!M1398</f>
        <v>36</v>
      </c>
      <c r="E1395" s="1" t="str">
        <f>主动技能升级!N1398</f>
        <v>[]</v>
      </c>
      <c r="F1395" s="1">
        <f>主动技能升级!O1398</f>
        <v>105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 t="e">
        <f>主动技能升级!K1399</f>
        <v>#N/A</v>
      </c>
      <c r="C1396" s="1">
        <f>主动技能升级!L1399</f>
        <v>0</v>
      </c>
      <c r="D1396" s="1">
        <f>主动技能升级!M1399</f>
        <v>39</v>
      </c>
      <c r="E1396" s="1" t="str">
        <f>主动技能升级!N1399</f>
        <v>[]</v>
      </c>
      <c r="F1396" s="1">
        <f>主动技能升级!O1399</f>
        <v>106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 t="e">
        <f>主动技能升级!K1400</f>
        <v>#N/A</v>
      </c>
      <c r="C1397" s="1">
        <f>主动技能升级!L1400</f>
        <v>0</v>
      </c>
      <c r="D1397" s="1">
        <f>主动技能升级!M1400</f>
        <v>42</v>
      </c>
      <c r="E1397" s="1" t="str">
        <f>主动技能升级!N1400</f>
        <v>[]</v>
      </c>
      <c r="F1397" s="1">
        <f>主动技能升级!O1400</f>
        <v>107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 t="e">
        <f>主动技能升级!K1401</f>
        <v>#N/A</v>
      </c>
      <c r="C1398" s="1">
        <f>主动技能升级!L1401</f>
        <v>0</v>
      </c>
      <c r="D1398" s="1">
        <f>主动技能升级!M1401</f>
        <v>45</v>
      </c>
      <c r="E1398" s="1" t="str">
        <f>主动技能升级!N1401</f>
        <v>[]</v>
      </c>
      <c r="F1398" s="1">
        <f>主动技能升级!O1401</f>
        <v>108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 t="e">
        <f>主动技能升级!K1402</f>
        <v>#N/A</v>
      </c>
      <c r="C1399" s="1">
        <f>主动技能升级!L1402</f>
        <v>0</v>
      </c>
      <c r="D1399" s="1">
        <f>主动技能升级!M1402</f>
        <v>48</v>
      </c>
      <c r="E1399" s="1" t="str">
        <f>主动技能升级!N1402</f>
        <v>[]</v>
      </c>
      <c r="F1399" s="1">
        <f>主动技能升级!O1402</f>
        <v>109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 t="e">
        <f>主动技能升级!K1403</f>
        <v>#N/A</v>
      </c>
      <c r="C1400" s="1">
        <f>主动技能升级!L1403</f>
        <v>0</v>
      </c>
      <c r="D1400" s="1">
        <f>主动技能升级!M1403</f>
        <v>51</v>
      </c>
      <c r="E1400" s="1" t="str">
        <f>主动技能升级!N1403</f>
        <v>[]</v>
      </c>
      <c r="F1400" s="1">
        <f>主动技能升级!O1403</f>
        <v>110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 t="e">
        <f>主动技能升级!K1404</f>
        <v>#N/A</v>
      </c>
      <c r="C1401" s="1">
        <f>主动技能升级!L1404</f>
        <v>0</v>
      </c>
      <c r="D1401" s="1">
        <f>主动技能升级!M1404</f>
        <v>54</v>
      </c>
      <c r="E1401" s="1" t="str">
        <f>主动技能升级!N1404</f>
        <v>[]</v>
      </c>
      <c r="F1401" s="1">
        <f>主动技能升级!O1404</f>
        <v>111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 t="e">
        <f>主动技能升级!K1405</f>
        <v>#N/A</v>
      </c>
      <c r="C1402" s="1">
        <f>主动技能升级!L1405</f>
        <v>0</v>
      </c>
      <c r="D1402" s="1">
        <f>主动技能升级!M1405</f>
        <v>57</v>
      </c>
      <c r="E1402" s="1" t="str">
        <f>主动技能升级!N1405</f>
        <v>[]</v>
      </c>
      <c r="F1402" s="1">
        <f>主动技能升级!O1405</f>
        <v>112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 t="e">
        <f>主动技能升级!K1406</f>
        <v>#N/A</v>
      </c>
      <c r="C1403" s="1">
        <f>主动技能升级!L1406</f>
        <v>0</v>
      </c>
      <c r="D1403" s="1">
        <f>主动技能升级!M1406</f>
        <v>60</v>
      </c>
      <c r="E1403" s="1" t="str">
        <f>主动技能升级!N1406</f>
        <v>[]</v>
      </c>
      <c r="F1403" s="1">
        <f>主动技能升级!O1406</f>
        <v>113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 t="e">
        <f>主动技能升级!K1407</f>
        <v>#N/A</v>
      </c>
      <c r="C1404" s="1">
        <f>主动技能升级!L1407</f>
        <v>0</v>
      </c>
      <c r="D1404" s="1">
        <f>主动技能升级!M1407</f>
        <v>3</v>
      </c>
      <c r="E1404" s="1" t="str">
        <f>主动技能升级!N1407</f>
        <v>[]</v>
      </c>
      <c r="F1404" s="1">
        <f>主动技能升级!O1407</f>
        <v>114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 t="e">
        <f>主动技能升级!K1408</f>
        <v>#N/A</v>
      </c>
      <c r="C1405" s="1">
        <f>主动技能升级!L1408</f>
        <v>0</v>
      </c>
      <c r="D1405" s="1">
        <f>主动技能升级!M1408</f>
        <v>6</v>
      </c>
      <c r="E1405" s="1" t="str">
        <f>主动技能升级!N1408</f>
        <v>[]</v>
      </c>
      <c r="F1405" s="1">
        <f>主动技能升级!O1408</f>
        <v>115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 t="e">
        <f>主动技能升级!K1409</f>
        <v>#N/A</v>
      </c>
      <c r="C1406" s="1">
        <f>主动技能升级!L1409</f>
        <v>0</v>
      </c>
      <c r="D1406" s="1">
        <f>主动技能升级!M1409</f>
        <v>9</v>
      </c>
      <c r="E1406" s="1" t="str">
        <f>主动技能升级!N1409</f>
        <v>[]</v>
      </c>
      <c r="F1406" s="1">
        <f>主动技能升级!O1409</f>
        <v>116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 t="e">
        <f>主动技能升级!K1410</f>
        <v>#N/A</v>
      </c>
      <c r="C1407" s="1">
        <f>主动技能升级!L1410</f>
        <v>0</v>
      </c>
      <c r="D1407" s="1">
        <f>主动技能升级!M1410</f>
        <v>12</v>
      </c>
      <c r="E1407" s="1" t="str">
        <f>主动技能升级!N1410</f>
        <v>[]</v>
      </c>
      <c r="F1407" s="1">
        <f>主动技能升级!O1410</f>
        <v>117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 t="e">
        <f>主动技能升级!K1411</f>
        <v>#N/A</v>
      </c>
      <c r="C1408" s="1">
        <f>主动技能升级!L1411</f>
        <v>0</v>
      </c>
      <c r="D1408" s="1">
        <f>主动技能升级!M1411</f>
        <v>15</v>
      </c>
      <c r="E1408" s="1" t="str">
        <f>主动技能升级!N1411</f>
        <v>[]</v>
      </c>
      <c r="F1408" s="1">
        <f>主动技能升级!O1411</f>
        <v>118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 t="e">
        <f>主动技能升级!K1412</f>
        <v>#N/A</v>
      </c>
      <c r="C1409" s="1">
        <f>主动技能升级!L1412</f>
        <v>0</v>
      </c>
      <c r="D1409" s="1">
        <f>主动技能升级!M1412</f>
        <v>18</v>
      </c>
      <c r="E1409" s="1" t="str">
        <f>主动技能升级!N1412</f>
        <v>[]</v>
      </c>
      <c r="F1409" s="1">
        <f>主动技能升级!O1412</f>
        <v>119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 t="e">
        <f>主动技能升级!K1413</f>
        <v>#N/A</v>
      </c>
      <c r="C1410" s="1">
        <f>主动技能升级!L1413</f>
        <v>0</v>
      </c>
      <c r="D1410" s="1">
        <f>主动技能升级!M1413</f>
        <v>21</v>
      </c>
      <c r="E1410" s="1" t="str">
        <f>主动技能升级!N1413</f>
        <v>[]</v>
      </c>
      <c r="F1410" s="1">
        <f>主动技能升级!O1413</f>
        <v>120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 t="e">
        <f>主动技能升级!K1414</f>
        <v>#N/A</v>
      </c>
      <c r="C1411" s="1">
        <f>主动技能升级!L1414</f>
        <v>0</v>
      </c>
      <c r="D1411" s="1">
        <f>主动技能升级!M1414</f>
        <v>24</v>
      </c>
      <c r="E1411" s="1" t="str">
        <f>主动技能升级!N1414</f>
        <v>[]</v>
      </c>
      <c r="F1411" s="1">
        <f>主动技能升级!O1414</f>
        <v>121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 t="e">
        <f>主动技能升级!K1415</f>
        <v>#N/A</v>
      </c>
      <c r="C1412" s="1">
        <f>主动技能升级!L1415</f>
        <v>0</v>
      </c>
      <c r="D1412" s="1">
        <f>主动技能升级!M1415</f>
        <v>27</v>
      </c>
      <c r="E1412" s="1" t="str">
        <f>主动技能升级!N1415</f>
        <v>[]</v>
      </c>
      <c r="F1412" s="1">
        <f>主动技能升级!O1415</f>
        <v>122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 t="e">
        <f>主动技能升级!K1416</f>
        <v>#N/A</v>
      </c>
      <c r="C1413" s="1">
        <f>主动技能升级!L1416</f>
        <v>0</v>
      </c>
      <c r="D1413" s="1">
        <f>主动技能升级!M1416</f>
        <v>30</v>
      </c>
      <c r="E1413" s="1" t="str">
        <f>主动技能升级!N1416</f>
        <v>[]</v>
      </c>
      <c r="F1413" s="1">
        <f>主动技能升级!O1416</f>
        <v>123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 t="e">
        <f>主动技能升级!K1417</f>
        <v>#N/A</v>
      </c>
      <c r="C1414" s="1">
        <f>主动技能升级!L1417</f>
        <v>0</v>
      </c>
      <c r="D1414" s="1">
        <f>主动技能升级!M1417</f>
        <v>33</v>
      </c>
      <c r="E1414" s="1" t="str">
        <f>主动技能升级!N1417</f>
        <v>[]</v>
      </c>
      <c r="F1414" s="1">
        <f>主动技能升级!O1417</f>
        <v>124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 t="e">
        <f>主动技能升级!K1418</f>
        <v>#N/A</v>
      </c>
      <c r="C1415" s="1">
        <f>主动技能升级!L1418</f>
        <v>0</v>
      </c>
      <c r="D1415" s="1">
        <f>主动技能升级!M1418</f>
        <v>36</v>
      </c>
      <c r="E1415" s="1" t="str">
        <f>主动技能升级!N1418</f>
        <v>[]</v>
      </c>
      <c r="F1415" s="1">
        <f>主动技能升级!O1418</f>
        <v>125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 t="e">
        <f>主动技能升级!K1419</f>
        <v>#N/A</v>
      </c>
      <c r="C1416" s="1">
        <f>主动技能升级!L1419</f>
        <v>0</v>
      </c>
      <c r="D1416" s="1">
        <f>主动技能升级!M1419</f>
        <v>39</v>
      </c>
      <c r="E1416" s="1" t="str">
        <f>主动技能升级!N1419</f>
        <v>[]</v>
      </c>
      <c r="F1416" s="1">
        <f>主动技能升级!O1419</f>
        <v>126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 t="e">
        <f>主动技能升级!K1420</f>
        <v>#N/A</v>
      </c>
      <c r="C1417" s="1">
        <f>主动技能升级!L1420</f>
        <v>0</v>
      </c>
      <c r="D1417" s="1">
        <f>主动技能升级!M1420</f>
        <v>42</v>
      </c>
      <c r="E1417" s="1" t="str">
        <f>主动技能升级!N1420</f>
        <v>[]</v>
      </c>
      <c r="F1417" s="1">
        <f>主动技能升级!O1420</f>
        <v>127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 t="e">
        <f>主动技能升级!K1421</f>
        <v>#N/A</v>
      </c>
      <c r="C1418" s="1">
        <f>主动技能升级!L1421</f>
        <v>0</v>
      </c>
      <c r="D1418" s="1">
        <f>主动技能升级!M1421</f>
        <v>45</v>
      </c>
      <c r="E1418" s="1" t="str">
        <f>主动技能升级!N1421</f>
        <v>[]</v>
      </c>
      <c r="F1418" s="1">
        <f>主动技能升级!O1421</f>
        <v>128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 t="e">
        <f>主动技能升级!K1422</f>
        <v>#N/A</v>
      </c>
      <c r="C1419" s="1">
        <f>主动技能升级!L1422</f>
        <v>0</v>
      </c>
      <c r="D1419" s="1">
        <f>主动技能升级!M1422</f>
        <v>48</v>
      </c>
      <c r="E1419" s="1" t="str">
        <f>主动技能升级!N1422</f>
        <v>[]</v>
      </c>
      <c r="F1419" s="1">
        <f>主动技能升级!O1422</f>
        <v>129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 t="e">
        <f>主动技能升级!K1423</f>
        <v>#N/A</v>
      </c>
      <c r="C1420" s="1">
        <f>主动技能升级!L1423</f>
        <v>0</v>
      </c>
      <c r="D1420" s="1">
        <f>主动技能升级!M1423</f>
        <v>51</v>
      </c>
      <c r="E1420" s="1" t="str">
        <f>主动技能升级!N1423</f>
        <v>[]</v>
      </c>
      <c r="F1420" s="1">
        <f>主动技能升级!O1423</f>
        <v>130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 t="e">
        <f>主动技能升级!K1424</f>
        <v>#N/A</v>
      </c>
      <c r="C1421" s="1">
        <f>主动技能升级!L1424</f>
        <v>0</v>
      </c>
      <c r="D1421" s="1">
        <f>主动技能升级!M1424</f>
        <v>54</v>
      </c>
      <c r="E1421" s="1" t="str">
        <f>主动技能升级!N1424</f>
        <v>[]</v>
      </c>
      <c r="F1421" s="1">
        <f>主动技能升级!O1424</f>
        <v>131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 t="e">
        <f>主动技能升级!K1425</f>
        <v>#N/A</v>
      </c>
      <c r="C1422" s="1">
        <f>主动技能升级!L1425</f>
        <v>0</v>
      </c>
      <c r="D1422" s="1">
        <f>主动技能升级!M1425</f>
        <v>57</v>
      </c>
      <c r="E1422" s="1" t="str">
        <f>主动技能升级!N1425</f>
        <v>[]</v>
      </c>
      <c r="F1422" s="1">
        <f>主动技能升级!O1425</f>
        <v>132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 t="e">
        <f>主动技能升级!K1426</f>
        <v>#N/A</v>
      </c>
      <c r="C1423" s="1">
        <f>主动技能升级!L1426</f>
        <v>0</v>
      </c>
      <c r="D1423" s="1">
        <f>主动技能升级!M1426</f>
        <v>60</v>
      </c>
      <c r="E1423" s="1" t="str">
        <f>主动技能升级!N1426</f>
        <v>[]</v>
      </c>
      <c r="F1423" s="1">
        <f>主动技能升级!O1426</f>
        <v>133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 t="e">
        <f>主动技能升级!K1427</f>
        <v>#N/A</v>
      </c>
      <c r="C1424" s="1">
        <f>主动技能升级!L1427</f>
        <v>0</v>
      </c>
      <c r="D1424" s="1">
        <f>主动技能升级!M1427</f>
        <v>3</v>
      </c>
      <c r="E1424" s="1" t="str">
        <f>主动技能升级!N1427</f>
        <v>[]</v>
      </c>
      <c r="F1424" s="1">
        <f>主动技能升级!O1427</f>
        <v>134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 t="e">
        <f>主动技能升级!K1428</f>
        <v>#N/A</v>
      </c>
      <c r="C1425" s="1">
        <f>主动技能升级!L1428</f>
        <v>0</v>
      </c>
      <c r="D1425" s="1">
        <f>主动技能升级!M1428</f>
        <v>6</v>
      </c>
      <c r="E1425" s="1" t="str">
        <f>主动技能升级!N1428</f>
        <v>[]</v>
      </c>
      <c r="F1425" s="1">
        <f>主动技能升级!O1428</f>
        <v>135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 t="e">
        <f>主动技能升级!K1429</f>
        <v>#N/A</v>
      </c>
      <c r="C1426" s="1">
        <f>主动技能升级!L1429</f>
        <v>0</v>
      </c>
      <c r="D1426" s="1">
        <f>主动技能升级!M1429</f>
        <v>9</v>
      </c>
      <c r="E1426" s="1" t="str">
        <f>主动技能升级!N1429</f>
        <v>[]</v>
      </c>
      <c r="F1426" s="1">
        <f>主动技能升级!O1429</f>
        <v>136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 t="e">
        <f>主动技能升级!K1430</f>
        <v>#N/A</v>
      </c>
      <c r="C1427" s="1">
        <f>主动技能升级!L1430</f>
        <v>0</v>
      </c>
      <c r="D1427" s="1">
        <f>主动技能升级!M1430</f>
        <v>12</v>
      </c>
      <c r="E1427" s="1" t="str">
        <f>主动技能升级!N1430</f>
        <v>[]</v>
      </c>
      <c r="F1427" s="1">
        <f>主动技能升级!O1430</f>
        <v>137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 t="e">
        <f>主动技能升级!K1431</f>
        <v>#N/A</v>
      </c>
      <c r="C1428" s="1">
        <f>主动技能升级!L1431</f>
        <v>0</v>
      </c>
      <c r="D1428" s="1">
        <f>主动技能升级!M1431</f>
        <v>15</v>
      </c>
      <c r="E1428" s="1" t="str">
        <f>主动技能升级!N1431</f>
        <v>[]</v>
      </c>
      <c r="F1428" s="1">
        <f>主动技能升级!O1431</f>
        <v>138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 t="e">
        <f>主动技能升级!K1432</f>
        <v>#N/A</v>
      </c>
      <c r="C1429" s="1">
        <f>主动技能升级!L1432</f>
        <v>0</v>
      </c>
      <c r="D1429" s="1">
        <f>主动技能升级!M1432</f>
        <v>18</v>
      </c>
      <c r="E1429" s="1" t="str">
        <f>主动技能升级!N1432</f>
        <v>[]</v>
      </c>
      <c r="F1429" s="1">
        <f>主动技能升级!O1432</f>
        <v>139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 t="e">
        <f>主动技能升级!K1433</f>
        <v>#N/A</v>
      </c>
      <c r="C1430" s="1">
        <f>主动技能升级!L1433</f>
        <v>0</v>
      </c>
      <c r="D1430" s="1">
        <f>主动技能升级!M1433</f>
        <v>21</v>
      </c>
      <c r="E1430" s="1" t="str">
        <f>主动技能升级!N1433</f>
        <v>[]</v>
      </c>
      <c r="F1430" s="1">
        <f>主动技能升级!O1433</f>
        <v>140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 t="e">
        <f>主动技能升级!K1434</f>
        <v>#N/A</v>
      </c>
      <c r="C1431" s="1">
        <f>主动技能升级!L1434</f>
        <v>0</v>
      </c>
      <c r="D1431" s="1">
        <f>主动技能升级!M1434</f>
        <v>24</v>
      </c>
      <c r="E1431" s="1" t="str">
        <f>主动技能升级!N1434</f>
        <v>[]</v>
      </c>
      <c r="F1431" s="1">
        <f>主动技能升级!O1434</f>
        <v>141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 t="e">
        <f>主动技能升级!K1435</f>
        <v>#N/A</v>
      </c>
      <c r="C1432" s="1">
        <f>主动技能升级!L1435</f>
        <v>0</v>
      </c>
      <c r="D1432" s="1">
        <f>主动技能升级!M1435</f>
        <v>27</v>
      </c>
      <c r="E1432" s="1" t="str">
        <f>主动技能升级!N1435</f>
        <v>[]</v>
      </c>
      <c r="F1432" s="1">
        <f>主动技能升级!O1435</f>
        <v>142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 t="e">
        <f>主动技能升级!K1436</f>
        <v>#N/A</v>
      </c>
      <c r="C1433" s="1">
        <f>主动技能升级!L1436</f>
        <v>0</v>
      </c>
      <c r="D1433" s="1">
        <f>主动技能升级!M1436</f>
        <v>30</v>
      </c>
      <c r="E1433" s="1" t="str">
        <f>主动技能升级!N1436</f>
        <v>[]</v>
      </c>
      <c r="F1433" s="1">
        <f>主动技能升级!O1436</f>
        <v>143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 t="e">
        <f>主动技能升级!K1437</f>
        <v>#N/A</v>
      </c>
      <c r="C1434" s="1">
        <f>主动技能升级!L1437</f>
        <v>0</v>
      </c>
      <c r="D1434" s="1">
        <f>主动技能升级!M1437</f>
        <v>33</v>
      </c>
      <c r="E1434" s="1" t="str">
        <f>主动技能升级!N1437</f>
        <v>[]</v>
      </c>
      <c r="F1434" s="1">
        <f>主动技能升级!O1437</f>
        <v>144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 t="e">
        <f>主动技能升级!K1438</f>
        <v>#N/A</v>
      </c>
      <c r="C1435" s="1">
        <f>主动技能升级!L1438</f>
        <v>0</v>
      </c>
      <c r="D1435" s="1">
        <f>主动技能升级!M1438</f>
        <v>36</v>
      </c>
      <c r="E1435" s="1" t="str">
        <f>主动技能升级!N1438</f>
        <v>[]</v>
      </c>
      <c r="F1435" s="1">
        <f>主动技能升级!O1438</f>
        <v>145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 t="e">
        <f>主动技能升级!K1439</f>
        <v>#N/A</v>
      </c>
      <c r="C1436" s="1">
        <f>主动技能升级!L1439</f>
        <v>0</v>
      </c>
      <c r="D1436" s="1">
        <f>主动技能升级!M1439</f>
        <v>39</v>
      </c>
      <c r="E1436" s="1" t="str">
        <f>主动技能升级!N1439</f>
        <v>[]</v>
      </c>
      <c r="F1436" s="1">
        <f>主动技能升级!O1439</f>
        <v>146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 t="e">
        <f>主动技能升级!K1440</f>
        <v>#N/A</v>
      </c>
      <c r="C1437" s="1">
        <f>主动技能升级!L1440</f>
        <v>0</v>
      </c>
      <c r="D1437" s="1">
        <f>主动技能升级!M1440</f>
        <v>42</v>
      </c>
      <c r="E1437" s="1" t="str">
        <f>主动技能升级!N1440</f>
        <v>[]</v>
      </c>
      <c r="F1437" s="1">
        <f>主动技能升级!O1440</f>
        <v>147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 t="e">
        <f>主动技能升级!K1441</f>
        <v>#N/A</v>
      </c>
      <c r="C1438" s="1">
        <f>主动技能升级!L1441</f>
        <v>0</v>
      </c>
      <c r="D1438" s="1">
        <f>主动技能升级!M1441</f>
        <v>45</v>
      </c>
      <c r="E1438" s="1" t="str">
        <f>主动技能升级!N1441</f>
        <v>[]</v>
      </c>
      <c r="F1438" s="1">
        <f>主动技能升级!O1441</f>
        <v>148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 t="e">
        <f>主动技能升级!K1442</f>
        <v>#N/A</v>
      </c>
      <c r="C1439" s="1">
        <f>主动技能升级!L1442</f>
        <v>0</v>
      </c>
      <c r="D1439" s="1">
        <f>主动技能升级!M1442</f>
        <v>48</v>
      </c>
      <c r="E1439" s="1" t="str">
        <f>主动技能升级!N1442</f>
        <v>[]</v>
      </c>
      <c r="F1439" s="1">
        <f>主动技能升级!O1442</f>
        <v>149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 t="e">
        <f>主动技能升级!K1443</f>
        <v>#N/A</v>
      </c>
      <c r="C1440" s="1">
        <f>主动技能升级!L1443</f>
        <v>0</v>
      </c>
      <c r="D1440" s="1">
        <f>主动技能升级!M1443</f>
        <v>51</v>
      </c>
      <c r="E1440" s="1" t="str">
        <f>主动技能升级!N1443</f>
        <v>[]</v>
      </c>
      <c r="F1440" s="1">
        <f>主动技能升级!O1443</f>
        <v>150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 t="e">
        <f>主动技能升级!K1444</f>
        <v>#N/A</v>
      </c>
      <c r="C1441" s="1">
        <f>主动技能升级!L1444</f>
        <v>0</v>
      </c>
      <c r="D1441" s="1">
        <f>主动技能升级!M1444</f>
        <v>54</v>
      </c>
      <c r="E1441" s="1" t="str">
        <f>主动技能升级!N1444</f>
        <v>[]</v>
      </c>
      <c r="F1441" s="1">
        <f>主动技能升级!O1444</f>
        <v>151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 t="e">
        <f>主动技能升级!K1445</f>
        <v>#N/A</v>
      </c>
      <c r="C1442" s="1">
        <f>主动技能升级!L1445</f>
        <v>0</v>
      </c>
      <c r="D1442" s="1">
        <f>主动技能升级!M1445</f>
        <v>57</v>
      </c>
      <c r="E1442" s="1" t="str">
        <f>主动技能升级!N1445</f>
        <v>[]</v>
      </c>
      <c r="F1442" s="1">
        <f>主动技能升级!O1445</f>
        <v>152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 t="e">
        <f>主动技能升级!K1446</f>
        <v>#N/A</v>
      </c>
      <c r="C1443" s="1">
        <f>主动技能升级!L1446</f>
        <v>0</v>
      </c>
      <c r="D1443" s="1">
        <f>主动技能升级!M1446</f>
        <v>60</v>
      </c>
      <c r="E1443" s="1" t="str">
        <f>主动技能升级!N1446</f>
        <v>[]</v>
      </c>
      <c r="F1443" s="1">
        <f>主动技能升级!O1446</f>
        <v>153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 t="e">
        <f>主动技能升级!K1447</f>
        <v>#N/A</v>
      </c>
      <c r="C1444" s="1">
        <f>主动技能升级!L1447</f>
        <v>0</v>
      </c>
      <c r="D1444" s="1">
        <f>主动技能升级!M1447</f>
        <v>3</v>
      </c>
      <c r="E1444" s="1" t="str">
        <f>主动技能升级!N1447</f>
        <v>[]</v>
      </c>
      <c r="F1444" s="1">
        <f>主动技能升级!O1447</f>
        <v>154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 t="e">
        <f>主动技能升级!K1448</f>
        <v>#N/A</v>
      </c>
      <c r="C1445" s="1">
        <f>主动技能升级!L1448</f>
        <v>0</v>
      </c>
      <c r="D1445" s="1">
        <f>主动技能升级!M1448</f>
        <v>6</v>
      </c>
      <c r="E1445" s="1" t="str">
        <f>主动技能升级!N1448</f>
        <v>[]</v>
      </c>
      <c r="F1445" s="1">
        <f>主动技能升级!O1448</f>
        <v>155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 t="e">
        <f>主动技能升级!K1449</f>
        <v>#N/A</v>
      </c>
      <c r="C1446" s="1">
        <f>主动技能升级!L1449</f>
        <v>0</v>
      </c>
      <c r="D1446" s="1">
        <f>主动技能升级!M1449</f>
        <v>9</v>
      </c>
      <c r="E1446" s="1" t="str">
        <f>主动技能升级!N1449</f>
        <v>[]</v>
      </c>
      <c r="F1446" s="1">
        <f>主动技能升级!O1449</f>
        <v>156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 t="e">
        <f>主动技能升级!K1450</f>
        <v>#N/A</v>
      </c>
      <c r="C1447" s="1">
        <f>主动技能升级!L1450</f>
        <v>0</v>
      </c>
      <c r="D1447" s="1">
        <f>主动技能升级!M1450</f>
        <v>12</v>
      </c>
      <c r="E1447" s="1" t="str">
        <f>主动技能升级!N1450</f>
        <v>[]</v>
      </c>
      <c r="F1447" s="1">
        <f>主动技能升级!O1450</f>
        <v>157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 t="e">
        <f>主动技能升级!K1451</f>
        <v>#N/A</v>
      </c>
      <c r="C1448" s="1">
        <f>主动技能升级!L1451</f>
        <v>0</v>
      </c>
      <c r="D1448" s="1">
        <f>主动技能升级!M1451</f>
        <v>15</v>
      </c>
      <c r="E1448" s="1" t="str">
        <f>主动技能升级!N1451</f>
        <v>[]</v>
      </c>
      <c r="F1448" s="1">
        <f>主动技能升级!O1451</f>
        <v>158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 t="e">
        <f>主动技能升级!K1452</f>
        <v>#N/A</v>
      </c>
      <c r="C1449" s="1">
        <f>主动技能升级!L1452</f>
        <v>0</v>
      </c>
      <c r="D1449" s="1">
        <f>主动技能升级!M1452</f>
        <v>18</v>
      </c>
      <c r="E1449" s="1" t="str">
        <f>主动技能升级!N1452</f>
        <v>[]</v>
      </c>
      <c r="F1449" s="1">
        <f>主动技能升级!O1452</f>
        <v>159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 t="e">
        <f>主动技能升级!K1453</f>
        <v>#N/A</v>
      </c>
      <c r="C1450" s="1">
        <f>主动技能升级!L1453</f>
        <v>0</v>
      </c>
      <c r="D1450" s="1">
        <f>主动技能升级!M1453</f>
        <v>21</v>
      </c>
      <c r="E1450" s="1" t="str">
        <f>主动技能升级!N1453</f>
        <v>[]</v>
      </c>
      <c r="F1450" s="1">
        <f>主动技能升级!O1453</f>
        <v>160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 t="e">
        <f>主动技能升级!K1454</f>
        <v>#N/A</v>
      </c>
      <c r="C1451" s="1">
        <f>主动技能升级!L1454</f>
        <v>0</v>
      </c>
      <c r="D1451" s="1">
        <f>主动技能升级!M1454</f>
        <v>24</v>
      </c>
      <c r="E1451" s="1" t="str">
        <f>主动技能升级!N1454</f>
        <v>[]</v>
      </c>
      <c r="F1451" s="1">
        <f>主动技能升级!O1454</f>
        <v>161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 t="e">
        <f>主动技能升级!K1455</f>
        <v>#N/A</v>
      </c>
      <c r="C1452" s="1">
        <f>主动技能升级!L1455</f>
        <v>0</v>
      </c>
      <c r="D1452" s="1">
        <f>主动技能升级!M1455</f>
        <v>27</v>
      </c>
      <c r="E1452" s="1" t="str">
        <f>主动技能升级!N1455</f>
        <v>[]</v>
      </c>
      <c r="F1452" s="1">
        <f>主动技能升级!O1455</f>
        <v>162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 t="e">
        <f>主动技能升级!K1456</f>
        <v>#N/A</v>
      </c>
      <c r="C1453" s="1">
        <f>主动技能升级!L1456</f>
        <v>0</v>
      </c>
      <c r="D1453" s="1">
        <f>主动技能升级!M1456</f>
        <v>30</v>
      </c>
      <c r="E1453" s="1" t="str">
        <f>主动技能升级!N1456</f>
        <v>[]</v>
      </c>
      <c r="F1453" s="1">
        <f>主动技能升级!O1456</f>
        <v>163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 t="e">
        <f>主动技能升级!K1457</f>
        <v>#N/A</v>
      </c>
      <c r="C1454" s="1">
        <f>主动技能升级!L1457</f>
        <v>0</v>
      </c>
      <c r="D1454" s="1">
        <f>主动技能升级!M1457</f>
        <v>33</v>
      </c>
      <c r="E1454" s="1" t="str">
        <f>主动技能升级!N1457</f>
        <v>[]</v>
      </c>
      <c r="F1454" s="1">
        <f>主动技能升级!O1457</f>
        <v>164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 t="e">
        <f>主动技能升级!K1458</f>
        <v>#N/A</v>
      </c>
      <c r="C1455" s="1">
        <f>主动技能升级!L1458</f>
        <v>0</v>
      </c>
      <c r="D1455" s="1">
        <f>主动技能升级!M1458</f>
        <v>36</v>
      </c>
      <c r="E1455" s="1" t="str">
        <f>主动技能升级!N1458</f>
        <v>[]</v>
      </c>
      <c r="F1455" s="1">
        <f>主动技能升级!O1458</f>
        <v>165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 t="e">
        <f>主动技能升级!K1459</f>
        <v>#N/A</v>
      </c>
      <c r="C1456" s="1">
        <f>主动技能升级!L1459</f>
        <v>0</v>
      </c>
      <c r="D1456" s="1">
        <f>主动技能升级!M1459</f>
        <v>39</v>
      </c>
      <c r="E1456" s="1" t="str">
        <f>主动技能升级!N1459</f>
        <v>[]</v>
      </c>
      <c r="F1456" s="1">
        <f>主动技能升级!O1459</f>
        <v>166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 t="e">
        <f>主动技能升级!K1460</f>
        <v>#N/A</v>
      </c>
      <c r="C1457" s="1">
        <f>主动技能升级!L1460</f>
        <v>0</v>
      </c>
      <c r="D1457" s="1">
        <f>主动技能升级!M1460</f>
        <v>42</v>
      </c>
      <c r="E1457" s="1" t="str">
        <f>主动技能升级!N1460</f>
        <v>[]</v>
      </c>
      <c r="F1457" s="1">
        <f>主动技能升级!O1460</f>
        <v>167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 t="e">
        <f>主动技能升级!K1461</f>
        <v>#N/A</v>
      </c>
      <c r="C1458" s="1">
        <f>主动技能升级!L1461</f>
        <v>0</v>
      </c>
      <c r="D1458" s="1">
        <f>主动技能升级!M1461</f>
        <v>45</v>
      </c>
      <c r="E1458" s="1" t="str">
        <f>主动技能升级!N1461</f>
        <v>[]</v>
      </c>
      <c r="F1458" s="1">
        <f>主动技能升级!O1461</f>
        <v>168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 t="e">
        <f>主动技能升级!K1462</f>
        <v>#N/A</v>
      </c>
      <c r="C1459" s="1">
        <f>主动技能升级!L1462</f>
        <v>0</v>
      </c>
      <c r="D1459" s="1">
        <f>主动技能升级!M1462</f>
        <v>48</v>
      </c>
      <c r="E1459" s="1" t="str">
        <f>主动技能升级!N1462</f>
        <v>[]</v>
      </c>
      <c r="F1459" s="1">
        <f>主动技能升级!O1462</f>
        <v>169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 t="e">
        <f>主动技能升级!K1463</f>
        <v>#N/A</v>
      </c>
      <c r="C1460" s="1">
        <f>主动技能升级!L1463</f>
        <v>0</v>
      </c>
      <c r="D1460" s="1">
        <f>主动技能升级!M1463</f>
        <v>51</v>
      </c>
      <c r="E1460" s="1" t="str">
        <f>主动技能升级!N1463</f>
        <v>[]</v>
      </c>
      <c r="F1460" s="1">
        <f>主动技能升级!O1463</f>
        <v>170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 t="e">
        <f>主动技能升级!K1464</f>
        <v>#N/A</v>
      </c>
      <c r="C1461" s="1">
        <f>主动技能升级!L1464</f>
        <v>0</v>
      </c>
      <c r="D1461" s="1">
        <f>主动技能升级!M1464</f>
        <v>54</v>
      </c>
      <c r="E1461" s="1" t="str">
        <f>主动技能升级!N1464</f>
        <v>[]</v>
      </c>
      <c r="F1461" s="1">
        <f>主动技能升级!O1464</f>
        <v>171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 t="e">
        <f>主动技能升级!K1465</f>
        <v>#N/A</v>
      </c>
      <c r="C1462" s="1">
        <f>主动技能升级!L1465</f>
        <v>0</v>
      </c>
      <c r="D1462" s="1">
        <f>主动技能升级!M1465</f>
        <v>57</v>
      </c>
      <c r="E1462" s="1" t="str">
        <f>主动技能升级!N1465</f>
        <v>[]</v>
      </c>
      <c r="F1462" s="1">
        <f>主动技能升级!O1465</f>
        <v>172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 t="e">
        <f>主动技能升级!K1466</f>
        <v>#N/A</v>
      </c>
      <c r="C1463" s="1">
        <f>主动技能升级!L1466</f>
        <v>0</v>
      </c>
      <c r="D1463" s="1">
        <f>主动技能升级!M1466</f>
        <v>60</v>
      </c>
      <c r="E1463" s="1" t="str">
        <f>主动技能升级!N1466</f>
        <v>[]</v>
      </c>
      <c r="F1463" s="1">
        <f>主动技能升级!O1466</f>
        <v>173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 t="e">
        <f>主动技能升级!K1467</f>
        <v>#N/A</v>
      </c>
      <c r="C1464" s="1">
        <f>主动技能升级!L1467</f>
        <v>0</v>
      </c>
      <c r="D1464" s="1">
        <f>主动技能升级!M1467</f>
        <v>3</v>
      </c>
      <c r="E1464" s="1" t="str">
        <f>主动技能升级!N1467</f>
        <v>[]</v>
      </c>
      <c r="F1464" s="1">
        <f>主动技能升级!O1467</f>
        <v>174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 t="e">
        <f>主动技能升级!K1468</f>
        <v>#N/A</v>
      </c>
      <c r="C1465" s="1">
        <f>主动技能升级!L1468</f>
        <v>0</v>
      </c>
      <c r="D1465" s="1">
        <f>主动技能升级!M1468</f>
        <v>6</v>
      </c>
      <c r="E1465" s="1" t="str">
        <f>主动技能升级!N1468</f>
        <v>[]</v>
      </c>
      <c r="F1465" s="1">
        <f>主动技能升级!O1468</f>
        <v>175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 t="e">
        <f>主动技能升级!K1469</f>
        <v>#N/A</v>
      </c>
      <c r="C1466" s="1">
        <f>主动技能升级!L1469</f>
        <v>0</v>
      </c>
      <c r="D1466" s="1">
        <f>主动技能升级!M1469</f>
        <v>9</v>
      </c>
      <c r="E1466" s="1" t="str">
        <f>主动技能升级!N1469</f>
        <v>[]</v>
      </c>
      <c r="F1466" s="1">
        <f>主动技能升级!O1469</f>
        <v>176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 t="e">
        <f>主动技能升级!K1470</f>
        <v>#N/A</v>
      </c>
      <c r="C1467" s="1">
        <f>主动技能升级!L1470</f>
        <v>0</v>
      </c>
      <c r="D1467" s="1">
        <f>主动技能升级!M1470</f>
        <v>12</v>
      </c>
      <c r="E1467" s="1" t="str">
        <f>主动技能升级!N1470</f>
        <v>[]</v>
      </c>
      <c r="F1467" s="1">
        <f>主动技能升级!O1470</f>
        <v>177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 t="e">
        <f>主动技能升级!K1471</f>
        <v>#N/A</v>
      </c>
      <c r="C1468" s="1">
        <f>主动技能升级!L1471</f>
        <v>0</v>
      </c>
      <c r="D1468" s="1">
        <f>主动技能升级!M1471</f>
        <v>15</v>
      </c>
      <c r="E1468" s="1" t="str">
        <f>主动技能升级!N1471</f>
        <v>[]</v>
      </c>
      <c r="F1468" s="1">
        <f>主动技能升级!O1471</f>
        <v>178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 t="e">
        <f>主动技能升级!K1472</f>
        <v>#N/A</v>
      </c>
      <c r="C1469" s="1">
        <f>主动技能升级!L1472</f>
        <v>0</v>
      </c>
      <c r="D1469" s="1">
        <f>主动技能升级!M1472</f>
        <v>18</v>
      </c>
      <c r="E1469" s="1" t="str">
        <f>主动技能升级!N1472</f>
        <v>[]</v>
      </c>
      <c r="F1469" s="1">
        <f>主动技能升级!O1472</f>
        <v>179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 t="e">
        <f>主动技能升级!K1473</f>
        <v>#N/A</v>
      </c>
      <c r="C1470" s="1">
        <f>主动技能升级!L1473</f>
        <v>0</v>
      </c>
      <c r="D1470" s="1">
        <f>主动技能升级!M1473</f>
        <v>21</v>
      </c>
      <c r="E1470" s="1" t="str">
        <f>主动技能升级!N1473</f>
        <v>[]</v>
      </c>
      <c r="F1470" s="1">
        <f>主动技能升级!O1473</f>
        <v>180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 t="e">
        <f>主动技能升级!K1474</f>
        <v>#N/A</v>
      </c>
      <c r="C1471" s="1">
        <f>主动技能升级!L1474</f>
        <v>0</v>
      </c>
      <c r="D1471" s="1">
        <f>主动技能升级!M1474</f>
        <v>24</v>
      </c>
      <c r="E1471" s="1" t="str">
        <f>主动技能升级!N1474</f>
        <v>[]</v>
      </c>
      <c r="F1471" s="1">
        <f>主动技能升级!O1474</f>
        <v>181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 t="e">
        <f>主动技能升级!K1475</f>
        <v>#N/A</v>
      </c>
      <c r="C1472" s="1">
        <f>主动技能升级!L1475</f>
        <v>0</v>
      </c>
      <c r="D1472" s="1">
        <f>主动技能升级!M1475</f>
        <v>27</v>
      </c>
      <c r="E1472" s="1" t="str">
        <f>主动技能升级!N1475</f>
        <v>[]</v>
      </c>
      <c r="F1472" s="1">
        <f>主动技能升级!O1475</f>
        <v>182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 t="e">
        <f>主动技能升级!K1476</f>
        <v>#N/A</v>
      </c>
      <c r="C1473" s="1">
        <f>主动技能升级!L1476</f>
        <v>0</v>
      </c>
      <c r="D1473" s="1">
        <f>主动技能升级!M1476</f>
        <v>30</v>
      </c>
      <c r="E1473" s="1" t="str">
        <f>主动技能升级!N1476</f>
        <v>[]</v>
      </c>
      <c r="F1473" s="1">
        <f>主动技能升级!O1476</f>
        <v>183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 t="e">
        <f>主动技能升级!K1477</f>
        <v>#N/A</v>
      </c>
      <c r="C1474" s="1">
        <f>主动技能升级!L1477</f>
        <v>0</v>
      </c>
      <c r="D1474" s="1">
        <f>主动技能升级!M1477</f>
        <v>33</v>
      </c>
      <c r="E1474" s="1" t="str">
        <f>主动技能升级!N1477</f>
        <v>[]</v>
      </c>
      <c r="F1474" s="1">
        <f>主动技能升级!O1477</f>
        <v>184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 t="e">
        <f>主动技能升级!K1478</f>
        <v>#N/A</v>
      </c>
      <c r="C1475" s="1">
        <f>主动技能升级!L1478</f>
        <v>0</v>
      </c>
      <c r="D1475" s="1">
        <f>主动技能升级!M1478</f>
        <v>36</v>
      </c>
      <c r="E1475" s="1" t="str">
        <f>主动技能升级!N1478</f>
        <v>[]</v>
      </c>
      <c r="F1475" s="1">
        <f>主动技能升级!O1478</f>
        <v>185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 t="e">
        <f>主动技能升级!K1479</f>
        <v>#N/A</v>
      </c>
      <c r="C1476" s="1">
        <f>主动技能升级!L1479</f>
        <v>0</v>
      </c>
      <c r="D1476" s="1">
        <f>主动技能升级!M1479</f>
        <v>39</v>
      </c>
      <c r="E1476" s="1" t="str">
        <f>主动技能升级!N1479</f>
        <v>[]</v>
      </c>
      <c r="F1476" s="1">
        <f>主动技能升级!O1479</f>
        <v>186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 t="e">
        <f>主动技能升级!K1480</f>
        <v>#N/A</v>
      </c>
      <c r="C1477" s="1">
        <f>主动技能升级!L1480</f>
        <v>0</v>
      </c>
      <c r="D1477" s="1">
        <f>主动技能升级!M1480</f>
        <v>42</v>
      </c>
      <c r="E1477" s="1" t="str">
        <f>主动技能升级!N1480</f>
        <v>[]</v>
      </c>
      <c r="F1477" s="1">
        <f>主动技能升级!O1480</f>
        <v>187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 t="e">
        <f>主动技能升级!K1481</f>
        <v>#N/A</v>
      </c>
      <c r="C1478" s="1">
        <f>主动技能升级!L1481</f>
        <v>0</v>
      </c>
      <c r="D1478" s="1">
        <f>主动技能升级!M1481</f>
        <v>45</v>
      </c>
      <c r="E1478" s="1" t="str">
        <f>主动技能升级!N1481</f>
        <v>[]</v>
      </c>
      <c r="F1478" s="1">
        <f>主动技能升级!O1481</f>
        <v>188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 t="e">
        <f>主动技能升级!K1482</f>
        <v>#N/A</v>
      </c>
      <c r="C1479" s="1">
        <f>主动技能升级!L1482</f>
        <v>0</v>
      </c>
      <c r="D1479" s="1">
        <f>主动技能升级!M1482</f>
        <v>48</v>
      </c>
      <c r="E1479" s="1" t="str">
        <f>主动技能升级!N1482</f>
        <v>[]</v>
      </c>
      <c r="F1479" s="1">
        <f>主动技能升级!O1482</f>
        <v>189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 t="e">
        <f>主动技能升级!K1483</f>
        <v>#N/A</v>
      </c>
      <c r="C1480" s="1">
        <f>主动技能升级!L1483</f>
        <v>0</v>
      </c>
      <c r="D1480" s="1">
        <f>主动技能升级!M1483</f>
        <v>51</v>
      </c>
      <c r="E1480" s="1" t="str">
        <f>主动技能升级!N1483</f>
        <v>[]</v>
      </c>
      <c r="F1480" s="1">
        <f>主动技能升级!O1483</f>
        <v>190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 t="e">
        <f>主动技能升级!K1484</f>
        <v>#N/A</v>
      </c>
      <c r="C1481" s="1">
        <f>主动技能升级!L1484</f>
        <v>0</v>
      </c>
      <c r="D1481" s="1">
        <f>主动技能升级!M1484</f>
        <v>54</v>
      </c>
      <c r="E1481" s="1" t="str">
        <f>主动技能升级!N1484</f>
        <v>[]</v>
      </c>
      <c r="F1481" s="1">
        <f>主动技能升级!O1484</f>
        <v>191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 t="e">
        <f>主动技能升级!K1485</f>
        <v>#N/A</v>
      </c>
      <c r="C1482" s="1">
        <f>主动技能升级!L1485</f>
        <v>0</v>
      </c>
      <c r="D1482" s="1">
        <f>主动技能升级!M1485</f>
        <v>57</v>
      </c>
      <c r="E1482" s="1" t="str">
        <f>主动技能升级!N1485</f>
        <v>[]</v>
      </c>
      <c r="F1482" s="1">
        <f>主动技能升级!O1485</f>
        <v>192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 t="e">
        <f>主动技能升级!K1486</f>
        <v>#N/A</v>
      </c>
      <c r="C1483" s="1">
        <f>主动技能升级!L1486</f>
        <v>0</v>
      </c>
      <c r="D1483" s="1">
        <f>主动技能升级!M1486</f>
        <v>60</v>
      </c>
      <c r="E1483" s="1" t="str">
        <f>主动技能升级!N1486</f>
        <v>[]</v>
      </c>
      <c r="F1483" s="1">
        <f>主动技能升级!O1486</f>
        <v>193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 t="e">
        <f>主动技能升级!K1487</f>
        <v>#N/A</v>
      </c>
      <c r="C1484" s="1">
        <f>主动技能升级!L1487</f>
        <v>0</v>
      </c>
      <c r="D1484" s="1">
        <f>主动技能升级!M1487</f>
        <v>3</v>
      </c>
      <c r="E1484" s="1" t="str">
        <f>主动技能升级!N1487</f>
        <v>[]</v>
      </c>
      <c r="F1484" s="1">
        <f>主动技能升级!O1487</f>
        <v>194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 t="e">
        <f>主动技能升级!K1488</f>
        <v>#N/A</v>
      </c>
      <c r="C1485" s="1">
        <f>主动技能升级!L1488</f>
        <v>0</v>
      </c>
      <c r="D1485" s="1">
        <f>主动技能升级!M1488</f>
        <v>6</v>
      </c>
      <c r="E1485" s="1" t="str">
        <f>主动技能升级!N1488</f>
        <v>[]</v>
      </c>
      <c r="F1485" s="1">
        <f>主动技能升级!O1488</f>
        <v>195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 t="e">
        <f>主动技能升级!K1489</f>
        <v>#N/A</v>
      </c>
      <c r="C1486" s="1">
        <f>主动技能升级!L1489</f>
        <v>0</v>
      </c>
      <c r="D1486" s="1">
        <f>主动技能升级!M1489</f>
        <v>9</v>
      </c>
      <c r="E1486" s="1" t="str">
        <f>主动技能升级!N1489</f>
        <v>[]</v>
      </c>
      <c r="F1486" s="1">
        <f>主动技能升级!O1489</f>
        <v>196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 t="e">
        <f>主动技能升级!K1490</f>
        <v>#N/A</v>
      </c>
      <c r="C1487" s="1">
        <f>主动技能升级!L1490</f>
        <v>0</v>
      </c>
      <c r="D1487" s="1">
        <f>主动技能升级!M1490</f>
        <v>12</v>
      </c>
      <c r="E1487" s="1" t="str">
        <f>主动技能升级!N1490</f>
        <v>[]</v>
      </c>
      <c r="F1487" s="1">
        <f>主动技能升级!O1490</f>
        <v>197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 t="e">
        <f>主动技能升级!K1491</f>
        <v>#N/A</v>
      </c>
      <c r="C1488" s="1">
        <f>主动技能升级!L1491</f>
        <v>0</v>
      </c>
      <c r="D1488" s="1">
        <f>主动技能升级!M1491</f>
        <v>15</v>
      </c>
      <c r="E1488" s="1" t="str">
        <f>主动技能升级!N1491</f>
        <v>[]</v>
      </c>
      <c r="F1488" s="1">
        <f>主动技能升级!O1491</f>
        <v>198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 t="e">
        <f>主动技能升级!K1492</f>
        <v>#N/A</v>
      </c>
      <c r="C1489" s="1">
        <f>主动技能升级!L1492</f>
        <v>0</v>
      </c>
      <c r="D1489" s="1">
        <f>主动技能升级!M1492</f>
        <v>18</v>
      </c>
      <c r="E1489" s="1" t="str">
        <f>主动技能升级!N1492</f>
        <v>[]</v>
      </c>
      <c r="F1489" s="1">
        <f>主动技能升级!O1492</f>
        <v>100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 t="e">
        <f>主动技能升级!K1493</f>
        <v>#N/A</v>
      </c>
      <c r="C1490" s="1">
        <f>主动技能升级!L1493</f>
        <v>0</v>
      </c>
      <c r="D1490" s="1">
        <f>主动技能升级!M1493</f>
        <v>21</v>
      </c>
      <c r="E1490" s="1" t="str">
        <f>主动技能升级!N1493</f>
        <v>[]</v>
      </c>
      <c r="F1490" s="1">
        <f>主动技能升级!O1493</f>
        <v>101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 t="e">
        <f>主动技能升级!K1494</f>
        <v>#N/A</v>
      </c>
      <c r="C1491" s="1">
        <f>主动技能升级!L1494</f>
        <v>0</v>
      </c>
      <c r="D1491" s="1">
        <f>主动技能升级!M1494</f>
        <v>24</v>
      </c>
      <c r="E1491" s="1" t="str">
        <f>主动技能升级!N1494</f>
        <v>[]</v>
      </c>
      <c r="F1491" s="1">
        <f>主动技能升级!O1494</f>
        <v>102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 t="e">
        <f>主动技能升级!K1495</f>
        <v>#N/A</v>
      </c>
      <c r="C1492" s="1">
        <f>主动技能升级!L1495</f>
        <v>0</v>
      </c>
      <c r="D1492" s="1">
        <f>主动技能升级!M1495</f>
        <v>27</v>
      </c>
      <c r="E1492" s="1" t="str">
        <f>主动技能升级!N1495</f>
        <v>[]</v>
      </c>
      <c r="F1492" s="1">
        <f>主动技能升级!O1495</f>
        <v>103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 t="e">
        <f>主动技能升级!K1496</f>
        <v>#N/A</v>
      </c>
      <c r="C1493" s="1">
        <f>主动技能升级!L1496</f>
        <v>0</v>
      </c>
      <c r="D1493" s="1">
        <f>主动技能升级!M1496</f>
        <v>30</v>
      </c>
      <c r="E1493" s="1" t="str">
        <f>主动技能升级!N1496</f>
        <v>[]</v>
      </c>
      <c r="F1493" s="1">
        <f>主动技能升级!O1496</f>
        <v>104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 t="e">
        <f>主动技能升级!K1497</f>
        <v>#N/A</v>
      </c>
      <c r="C1494" s="1">
        <f>主动技能升级!L1497</f>
        <v>0</v>
      </c>
      <c r="D1494" s="1">
        <f>主动技能升级!M1497</f>
        <v>33</v>
      </c>
      <c r="E1494" s="1" t="str">
        <f>主动技能升级!N1497</f>
        <v>[]</v>
      </c>
      <c r="F1494" s="1">
        <f>主动技能升级!O1497</f>
        <v>105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 t="e">
        <f>主动技能升级!K1498</f>
        <v>#N/A</v>
      </c>
      <c r="C1495" s="1">
        <f>主动技能升级!L1498</f>
        <v>0</v>
      </c>
      <c r="D1495" s="1">
        <f>主动技能升级!M1498</f>
        <v>36</v>
      </c>
      <c r="E1495" s="1" t="str">
        <f>主动技能升级!N1498</f>
        <v>[]</v>
      </c>
      <c r="F1495" s="1">
        <f>主动技能升级!O1498</f>
        <v>106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 t="e">
        <f>主动技能升级!K1499</f>
        <v>#N/A</v>
      </c>
      <c r="C1496" s="1">
        <f>主动技能升级!L1499</f>
        <v>0</v>
      </c>
      <c r="D1496" s="1">
        <f>主动技能升级!M1499</f>
        <v>39</v>
      </c>
      <c r="E1496" s="1" t="str">
        <f>主动技能升级!N1499</f>
        <v>[]</v>
      </c>
      <c r="F1496" s="1">
        <f>主动技能升级!O1499</f>
        <v>107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 t="e">
        <f>主动技能升级!K1500</f>
        <v>#N/A</v>
      </c>
      <c r="C1497" s="1">
        <f>主动技能升级!L1500</f>
        <v>0</v>
      </c>
      <c r="D1497" s="1">
        <f>主动技能升级!M1500</f>
        <v>42</v>
      </c>
      <c r="E1497" s="1" t="str">
        <f>主动技能升级!N1500</f>
        <v>[]</v>
      </c>
      <c r="F1497" s="1">
        <f>主动技能升级!O1500</f>
        <v>108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 t="e">
        <f>主动技能升级!K1501</f>
        <v>#N/A</v>
      </c>
      <c r="C1498" s="1">
        <f>主动技能升级!L1501</f>
        <v>0</v>
      </c>
      <c r="D1498" s="1">
        <f>主动技能升级!M1501</f>
        <v>45</v>
      </c>
      <c r="E1498" s="1" t="str">
        <f>主动技能升级!N1501</f>
        <v>[]</v>
      </c>
      <c r="F1498" s="1">
        <f>主动技能升级!O1501</f>
        <v>109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 t="e">
        <f>主动技能升级!K1502</f>
        <v>#N/A</v>
      </c>
      <c r="C1499" s="1">
        <f>主动技能升级!L1502</f>
        <v>0</v>
      </c>
      <c r="D1499" s="1">
        <f>主动技能升级!M1502</f>
        <v>48</v>
      </c>
      <c r="E1499" s="1" t="str">
        <f>主动技能升级!N1502</f>
        <v>[]</v>
      </c>
      <c r="F1499" s="1">
        <f>主动技能升级!O1502</f>
        <v>110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 t="e">
        <f>主动技能升级!K1503</f>
        <v>#N/A</v>
      </c>
      <c r="C1500" s="1">
        <f>主动技能升级!L1503</f>
        <v>0</v>
      </c>
      <c r="D1500" s="1">
        <f>主动技能升级!M1503</f>
        <v>51</v>
      </c>
      <c r="E1500" s="1" t="str">
        <f>主动技能升级!N1503</f>
        <v>[]</v>
      </c>
      <c r="F1500" s="1">
        <f>主动技能升级!O1503</f>
        <v>111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 t="e">
        <f>主动技能升级!K1504</f>
        <v>#N/A</v>
      </c>
      <c r="C1501" s="1">
        <f>主动技能升级!L1504</f>
        <v>0</v>
      </c>
      <c r="D1501" s="1">
        <f>主动技能升级!M1504</f>
        <v>54</v>
      </c>
      <c r="E1501" s="1" t="str">
        <f>主动技能升级!N1504</f>
        <v>[]</v>
      </c>
      <c r="F1501" s="1">
        <f>主动技能升级!O1504</f>
        <v>112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 t="e">
        <f>主动技能升级!K1505</f>
        <v>#N/A</v>
      </c>
      <c r="C1502" s="1">
        <f>主动技能升级!L1505</f>
        <v>0</v>
      </c>
      <c r="D1502" s="1">
        <f>主动技能升级!M1505</f>
        <v>57</v>
      </c>
      <c r="E1502" s="1" t="str">
        <f>主动技能升级!N1505</f>
        <v>[]</v>
      </c>
      <c r="F1502" s="1">
        <f>主动技能升级!O1505</f>
        <v>113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 t="e">
        <f>主动技能升级!K1506</f>
        <v>#N/A</v>
      </c>
      <c r="C1503" s="1">
        <f>主动技能升级!L1506</f>
        <v>0</v>
      </c>
      <c r="D1503" s="1">
        <f>主动技能升级!M1506</f>
        <v>60</v>
      </c>
      <c r="E1503" s="1" t="str">
        <f>主动技能升级!N1506</f>
        <v>[]</v>
      </c>
      <c r="F1503" s="1">
        <f>主动技能升级!O1506</f>
        <v>114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 t="e">
        <f>主动技能升级!K1507</f>
        <v>#N/A</v>
      </c>
      <c r="C1504" s="1">
        <f>主动技能升级!L1507</f>
        <v>0</v>
      </c>
      <c r="D1504" s="1">
        <f>主动技能升级!M1507</f>
        <v>3</v>
      </c>
      <c r="E1504" s="1" t="str">
        <f>主动技能升级!N1507</f>
        <v>[]</v>
      </c>
      <c r="F1504" s="1">
        <f>主动技能升级!O1507</f>
        <v>115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 t="e">
        <f>主动技能升级!K1508</f>
        <v>#N/A</v>
      </c>
      <c r="C1505" s="1">
        <f>主动技能升级!L1508</f>
        <v>0</v>
      </c>
      <c r="D1505" s="1">
        <f>主动技能升级!M1508</f>
        <v>6</v>
      </c>
      <c r="E1505" s="1" t="str">
        <f>主动技能升级!N1508</f>
        <v>[]</v>
      </c>
      <c r="F1505" s="1">
        <f>主动技能升级!O1508</f>
        <v>116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 t="e">
        <f>主动技能升级!K1509</f>
        <v>#N/A</v>
      </c>
      <c r="C1506" s="1">
        <f>主动技能升级!L1509</f>
        <v>0</v>
      </c>
      <c r="D1506" s="1">
        <f>主动技能升级!M1509</f>
        <v>9</v>
      </c>
      <c r="E1506" s="1" t="str">
        <f>主动技能升级!N1509</f>
        <v>[]</v>
      </c>
      <c r="F1506" s="1">
        <f>主动技能升级!O1509</f>
        <v>117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 t="e">
        <f>主动技能升级!K1510</f>
        <v>#N/A</v>
      </c>
      <c r="C1507" s="1">
        <f>主动技能升级!L1510</f>
        <v>0</v>
      </c>
      <c r="D1507" s="1">
        <f>主动技能升级!M1510</f>
        <v>12</v>
      </c>
      <c r="E1507" s="1" t="str">
        <f>主动技能升级!N1510</f>
        <v>[]</v>
      </c>
      <c r="F1507" s="1">
        <f>主动技能升级!O1510</f>
        <v>118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 t="e">
        <f>主动技能升级!K1511</f>
        <v>#N/A</v>
      </c>
      <c r="C1508" s="1">
        <f>主动技能升级!L1511</f>
        <v>0</v>
      </c>
      <c r="D1508" s="1">
        <f>主动技能升级!M1511</f>
        <v>15</v>
      </c>
      <c r="E1508" s="1" t="str">
        <f>主动技能升级!N1511</f>
        <v>[]</v>
      </c>
      <c r="F1508" s="1">
        <f>主动技能升级!O1511</f>
        <v>119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 t="e">
        <f>主动技能升级!K1512</f>
        <v>#N/A</v>
      </c>
      <c r="C1509" s="1">
        <f>主动技能升级!L1512</f>
        <v>0</v>
      </c>
      <c r="D1509" s="1">
        <f>主动技能升级!M1512</f>
        <v>18</v>
      </c>
      <c r="E1509" s="1" t="str">
        <f>主动技能升级!N1512</f>
        <v>[]</v>
      </c>
      <c r="F1509" s="1">
        <f>主动技能升级!O1512</f>
        <v>120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 t="e">
        <f>主动技能升级!K1513</f>
        <v>#N/A</v>
      </c>
      <c r="C1510" s="1">
        <f>主动技能升级!L1513</f>
        <v>0</v>
      </c>
      <c r="D1510" s="1">
        <f>主动技能升级!M1513</f>
        <v>21</v>
      </c>
      <c r="E1510" s="1" t="str">
        <f>主动技能升级!N1513</f>
        <v>[]</v>
      </c>
      <c r="F1510" s="1">
        <f>主动技能升级!O1513</f>
        <v>121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 t="e">
        <f>主动技能升级!K1514</f>
        <v>#N/A</v>
      </c>
      <c r="C1511" s="1">
        <f>主动技能升级!L1514</f>
        <v>0</v>
      </c>
      <c r="D1511" s="1">
        <f>主动技能升级!M1514</f>
        <v>24</v>
      </c>
      <c r="E1511" s="1" t="str">
        <f>主动技能升级!N1514</f>
        <v>[]</v>
      </c>
      <c r="F1511" s="1">
        <f>主动技能升级!O1514</f>
        <v>122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 t="e">
        <f>主动技能升级!K1515</f>
        <v>#N/A</v>
      </c>
      <c r="C1512" s="1">
        <f>主动技能升级!L1515</f>
        <v>0</v>
      </c>
      <c r="D1512" s="1">
        <f>主动技能升级!M1515</f>
        <v>27</v>
      </c>
      <c r="E1512" s="1" t="str">
        <f>主动技能升级!N1515</f>
        <v>[]</v>
      </c>
      <c r="F1512" s="1">
        <f>主动技能升级!O1515</f>
        <v>123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 t="e">
        <f>主动技能升级!K1516</f>
        <v>#N/A</v>
      </c>
      <c r="C1513" s="1">
        <f>主动技能升级!L1516</f>
        <v>0</v>
      </c>
      <c r="D1513" s="1">
        <f>主动技能升级!M1516</f>
        <v>30</v>
      </c>
      <c r="E1513" s="1" t="str">
        <f>主动技能升级!N1516</f>
        <v>[]</v>
      </c>
      <c r="F1513" s="1">
        <f>主动技能升级!O1516</f>
        <v>124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 t="e">
        <f>主动技能升级!K1517</f>
        <v>#N/A</v>
      </c>
      <c r="C1514" s="1">
        <f>主动技能升级!L1517</f>
        <v>0</v>
      </c>
      <c r="D1514" s="1">
        <f>主动技能升级!M1517</f>
        <v>33</v>
      </c>
      <c r="E1514" s="1" t="str">
        <f>主动技能升级!N1517</f>
        <v>[]</v>
      </c>
      <c r="F1514" s="1">
        <f>主动技能升级!O1517</f>
        <v>125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 t="e">
        <f>主动技能升级!K1518</f>
        <v>#N/A</v>
      </c>
      <c r="C1515" s="1">
        <f>主动技能升级!L1518</f>
        <v>0</v>
      </c>
      <c r="D1515" s="1">
        <f>主动技能升级!M1518</f>
        <v>36</v>
      </c>
      <c r="E1515" s="1" t="str">
        <f>主动技能升级!N1518</f>
        <v>[]</v>
      </c>
      <c r="F1515" s="1">
        <f>主动技能升级!O1518</f>
        <v>126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 t="e">
        <f>主动技能升级!K1519</f>
        <v>#N/A</v>
      </c>
      <c r="C1516" s="1">
        <f>主动技能升级!L1519</f>
        <v>0</v>
      </c>
      <c r="D1516" s="1">
        <f>主动技能升级!M1519</f>
        <v>39</v>
      </c>
      <c r="E1516" s="1" t="str">
        <f>主动技能升级!N1519</f>
        <v>[]</v>
      </c>
      <c r="F1516" s="1">
        <f>主动技能升级!O1519</f>
        <v>127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 t="e">
        <f>主动技能升级!K1520</f>
        <v>#N/A</v>
      </c>
      <c r="C1517" s="1">
        <f>主动技能升级!L1520</f>
        <v>0</v>
      </c>
      <c r="D1517" s="1">
        <f>主动技能升级!M1520</f>
        <v>42</v>
      </c>
      <c r="E1517" s="1" t="str">
        <f>主动技能升级!N1520</f>
        <v>[]</v>
      </c>
      <c r="F1517" s="1">
        <f>主动技能升级!O1520</f>
        <v>128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 t="e">
        <f>主动技能升级!K1521</f>
        <v>#N/A</v>
      </c>
      <c r="C1518" s="1">
        <f>主动技能升级!L1521</f>
        <v>0</v>
      </c>
      <c r="D1518" s="1">
        <f>主动技能升级!M1521</f>
        <v>45</v>
      </c>
      <c r="E1518" s="1" t="str">
        <f>主动技能升级!N1521</f>
        <v>[]</v>
      </c>
      <c r="F1518" s="1">
        <f>主动技能升级!O1521</f>
        <v>129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 t="e">
        <f>主动技能升级!K1522</f>
        <v>#N/A</v>
      </c>
      <c r="C1519" s="1">
        <f>主动技能升级!L1522</f>
        <v>0</v>
      </c>
      <c r="D1519" s="1">
        <f>主动技能升级!M1522</f>
        <v>48</v>
      </c>
      <c r="E1519" s="1" t="str">
        <f>主动技能升级!N1522</f>
        <v>[]</v>
      </c>
      <c r="F1519" s="1">
        <f>主动技能升级!O1522</f>
        <v>130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 t="e">
        <f>主动技能升级!K1523</f>
        <v>#N/A</v>
      </c>
      <c r="C1520" s="1">
        <f>主动技能升级!L1523</f>
        <v>0</v>
      </c>
      <c r="D1520" s="1">
        <f>主动技能升级!M1523</f>
        <v>51</v>
      </c>
      <c r="E1520" s="1" t="str">
        <f>主动技能升级!N1523</f>
        <v>[]</v>
      </c>
      <c r="F1520" s="1">
        <f>主动技能升级!O1523</f>
        <v>131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 t="e">
        <f>主动技能升级!K1524</f>
        <v>#N/A</v>
      </c>
      <c r="C1521" s="1">
        <f>主动技能升级!L1524</f>
        <v>0</v>
      </c>
      <c r="D1521" s="1">
        <f>主动技能升级!M1524</f>
        <v>54</v>
      </c>
      <c r="E1521" s="1" t="str">
        <f>主动技能升级!N1524</f>
        <v>[]</v>
      </c>
      <c r="F1521" s="1">
        <f>主动技能升级!O1524</f>
        <v>132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 t="e">
        <f>主动技能升级!K1525</f>
        <v>#N/A</v>
      </c>
      <c r="C1522" s="1">
        <f>主动技能升级!L1525</f>
        <v>0</v>
      </c>
      <c r="D1522" s="1">
        <f>主动技能升级!M1525</f>
        <v>57</v>
      </c>
      <c r="E1522" s="1" t="str">
        <f>主动技能升级!N1525</f>
        <v>[]</v>
      </c>
      <c r="F1522" s="1">
        <f>主动技能升级!O1525</f>
        <v>133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 t="e">
        <f>主动技能升级!K1526</f>
        <v>#N/A</v>
      </c>
      <c r="C1523" s="1">
        <f>主动技能升级!L1526</f>
        <v>0</v>
      </c>
      <c r="D1523" s="1">
        <f>主动技能升级!M1526</f>
        <v>60</v>
      </c>
      <c r="E1523" s="1" t="str">
        <f>主动技能升级!N1526</f>
        <v>[]</v>
      </c>
      <c r="F1523" s="1">
        <f>主动技能升级!O1526</f>
        <v>134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 t="e">
        <f>主动技能升级!K1527</f>
        <v>#N/A</v>
      </c>
      <c r="C1524" s="1">
        <f>主动技能升级!L1527</f>
        <v>0</v>
      </c>
      <c r="D1524" s="1">
        <f>主动技能升级!M1527</f>
        <v>3</v>
      </c>
      <c r="E1524" s="1" t="str">
        <f>主动技能升级!N1527</f>
        <v>[]</v>
      </c>
      <c r="F1524" s="1">
        <f>主动技能升级!O1527</f>
        <v>135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 t="e">
        <f>主动技能升级!K1528</f>
        <v>#N/A</v>
      </c>
      <c r="C1525" s="1">
        <f>主动技能升级!L1528</f>
        <v>0</v>
      </c>
      <c r="D1525" s="1">
        <f>主动技能升级!M1528</f>
        <v>6</v>
      </c>
      <c r="E1525" s="1" t="str">
        <f>主动技能升级!N1528</f>
        <v>[]</v>
      </c>
      <c r="F1525" s="1">
        <f>主动技能升级!O1528</f>
        <v>136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 t="e">
        <f>主动技能升级!K1529</f>
        <v>#N/A</v>
      </c>
      <c r="C1526" s="1">
        <f>主动技能升级!L1529</f>
        <v>0</v>
      </c>
      <c r="D1526" s="1">
        <f>主动技能升级!M1529</f>
        <v>9</v>
      </c>
      <c r="E1526" s="1" t="str">
        <f>主动技能升级!N1529</f>
        <v>[]</v>
      </c>
      <c r="F1526" s="1">
        <f>主动技能升级!O1529</f>
        <v>137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 t="e">
        <f>主动技能升级!K1530</f>
        <v>#N/A</v>
      </c>
      <c r="C1527" s="1">
        <f>主动技能升级!L1530</f>
        <v>0</v>
      </c>
      <c r="D1527" s="1">
        <f>主动技能升级!M1530</f>
        <v>12</v>
      </c>
      <c r="E1527" s="1" t="str">
        <f>主动技能升级!N1530</f>
        <v>[]</v>
      </c>
      <c r="F1527" s="1">
        <f>主动技能升级!O1530</f>
        <v>138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 t="e">
        <f>主动技能升级!K1531</f>
        <v>#N/A</v>
      </c>
      <c r="C1528" s="1">
        <f>主动技能升级!L1531</f>
        <v>0</v>
      </c>
      <c r="D1528" s="1">
        <f>主动技能升级!M1531</f>
        <v>15</v>
      </c>
      <c r="E1528" s="1" t="str">
        <f>主动技能升级!N1531</f>
        <v>[]</v>
      </c>
      <c r="F1528" s="1">
        <f>主动技能升级!O1531</f>
        <v>139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 t="e">
        <f>主动技能升级!K1532</f>
        <v>#N/A</v>
      </c>
      <c r="C1529" s="1">
        <f>主动技能升级!L1532</f>
        <v>0</v>
      </c>
      <c r="D1529" s="1">
        <f>主动技能升级!M1532</f>
        <v>18</v>
      </c>
      <c r="E1529" s="1" t="str">
        <f>主动技能升级!N1532</f>
        <v>[]</v>
      </c>
      <c r="F1529" s="1">
        <f>主动技能升级!O1532</f>
        <v>140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 t="e">
        <f>主动技能升级!K1533</f>
        <v>#N/A</v>
      </c>
      <c r="C1530" s="1">
        <f>主动技能升级!L1533</f>
        <v>0</v>
      </c>
      <c r="D1530" s="1">
        <f>主动技能升级!M1533</f>
        <v>21</v>
      </c>
      <c r="E1530" s="1" t="str">
        <f>主动技能升级!N1533</f>
        <v>[]</v>
      </c>
      <c r="F1530" s="1">
        <f>主动技能升级!O1533</f>
        <v>141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 t="e">
        <f>主动技能升级!K1534</f>
        <v>#N/A</v>
      </c>
      <c r="C1531" s="1">
        <f>主动技能升级!L1534</f>
        <v>0</v>
      </c>
      <c r="D1531" s="1">
        <f>主动技能升级!M1534</f>
        <v>24</v>
      </c>
      <c r="E1531" s="1" t="str">
        <f>主动技能升级!N1534</f>
        <v>[]</v>
      </c>
      <c r="F1531" s="1">
        <f>主动技能升级!O1534</f>
        <v>142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 t="e">
        <f>主动技能升级!K1535</f>
        <v>#N/A</v>
      </c>
      <c r="C1532" s="1">
        <f>主动技能升级!L1535</f>
        <v>0</v>
      </c>
      <c r="D1532" s="1">
        <f>主动技能升级!M1535</f>
        <v>27</v>
      </c>
      <c r="E1532" s="1" t="str">
        <f>主动技能升级!N1535</f>
        <v>[]</v>
      </c>
      <c r="F1532" s="1">
        <f>主动技能升级!O1535</f>
        <v>143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 t="e">
        <f>主动技能升级!K1536</f>
        <v>#N/A</v>
      </c>
      <c r="C1533" s="1">
        <f>主动技能升级!L1536</f>
        <v>0</v>
      </c>
      <c r="D1533" s="1">
        <f>主动技能升级!M1536</f>
        <v>30</v>
      </c>
      <c r="E1533" s="1" t="str">
        <f>主动技能升级!N1536</f>
        <v>[]</v>
      </c>
      <c r="F1533" s="1">
        <f>主动技能升级!O1536</f>
        <v>144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 t="e">
        <f>主动技能升级!K1537</f>
        <v>#N/A</v>
      </c>
      <c r="C1534" s="1">
        <f>主动技能升级!L1537</f>
        <v>0</v>
      </c>
      <c r="D1534" s="1">
        <f>主动技能升级!M1537</f>
        <v>33</v>
      </c>
      <c r="E1534" s="1" t="str">
        <f>主动技能升级!N1537</f>
        <v>[]</v>
      </c>
      <c r="F1534" s="1">
        <f>主动技能升级!O1537</f>
        <v>145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 t="e">
        <f>主动技能升级!K1538</f>
        <v>#N/A</v>
      </c>
      <c r="C1535" s="1">
        <f>主动技能升级!L1538</f>
        <v>0</v>
      </c>
      <c r="D1535" s="1">
        <f>主动技能升级!M1538</f>
        <v>36</v>
      </c>
      <c r="E1535" s="1" t="str">
        <f>主动技能升级!N1538</f>
        <v>[]</v>
      </c>
      <c r="F1535" s="1">
        <f>主动技能升级!O1538</f>
        <v>146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 t="e">
        <f>主动技能升级!K1539</f>
        <v>#N/A</v>
      </c>
      <c r="C1536" s="1">
        <f>主动技能升级!L1539</f>
        <v>0</v>
      </c>
      <c r="D1536" s="1">
        <f>主动技能升级!M1539</f>
        <v>39</v>
      </c>
      <c r="E1536" s="1" t="str">
        <f>主动技能升级!N1539</f>
        <v>[]</v>
      </c>
      <c r="F1536" s="1">
        <f>主动技能升级!O1539</f>
        <v>147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 t="e">
        <f>主动技能升级!K1540</f>
        <v>#N/A</v>
      </c>
      <c r="C1537" s="1">
        <f>主动技能升级!L1540</f>
        <v>0</v>
      </c>
      <c r="D1537" s="1">
        <f>主动技能升级!M1540</f>
        <v>42</v>
      </c>
      <c r="E1537" s="1" t="str">
        <f>主动技能升级!N1540</f>
        <v>[]</v>
      </c>
      <c r="F1537" s="1">
        <f>主动技能升级!O1540</f>
        <v>148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 t="e">
        <f>主动技能升级!K1541</f>
        <v>#N/A</v>
      </c>
      <c r="C1538" s="1">
        <f>主动技能升级!L1541</f>
        <v>0</v>
      </c>
      <c r="D1538" s="1">
        <f>主动技能升级!M1541</f>
        <v>45</v>
      </c>
      <c r="E1538" s="1" t="str">
        <f>主动技能升级!N1541</f>
        <v>[]</v>
      </c>
      <c r="F1538" s="1">
        <f>主动技能升级!O1541</f>
        <v>149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 t="e">
        <f>主动技能升级!K1542</f>
        <v>#N/A</v>
      </c>
      <c r="C1539" s="1">
        <f>主动技能升级!L1542</f>
        <v>0</v>
      </c>
      <c r="D1539" s="1">
        <f>主动技能升级!M1542</f>
        <v>48</v>
      </c>
      <c r="E1539" s="1" t="str">
        <f>主动技能升级!N1542</f>
        <v>[]</v>
      </c>
      <c r="F1539" s="1">
        <f>主动技能升级!O1542</f>
        <v>150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 t="e">
        <f>主动技能升级!K1543</f>
        <v>#N/A</v>
      </c>
      <c r="C1540" s="1">
        <f>主动技能升级!L1543</f>
        <v>0</v>
      </c>
      <c r="D1540" s="1">
        <f>主动技能升级!M1543</f>
        <v>51</v>
      </c>
      <c r="E1540" s="1" t="str">
        <f>主动技能升级!N1543</f>
        <v>[]</v>
      </c>
      <c r="F1540" s="1">
        <f>主动技能升级!O1543</f>
        <v>151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 t="e">
        <f>主动技能升级!K1544</f>
        <v>#N/A</v>
      </c>
      <c r="C1541" s="1">
        <f>主动技能升级!L1544</f>
        <v>0</v>
      </c>
      <c r="D1541" s="1">
        <f>主动技能升级!M1544</f>
        <v>54</v>
      </c>
      <c r="E1541" s="1" t="str">
        <f>主动技能升级!N1544</f>
        <v>[]</v>
      </c>
      <c r="F1541" s="1">
        <f>主动技能升级!O1544</f>
        <v>152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 t="e">
        <f>主动技能升级!K1545</f>
        <v>#N/A</v>
      </c>
      <c r="C1542" s="1">
        <f>主动技能升级!L1545</f>
        <v>0</v>
      </c>
      <c r="D1542" s="1">
        <f>主动技能升级!M1545</f>
        <v>57</v>
      </c>
      <c r="E1542" s="1" t="str">
        <f>主动技能升级!N1545</f>
        <v>[]</v>
      </c>
      <c r="F1542" s="1">
        <f>主动技能升级!O1545</f>
        <v>153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 t="e">
        <f>主动技能升级!K1546</f>
        <v>#N/A</v>
      </c>
      <c r="C1543" s="1">
        <f>主动技能升级!L1546</f>
        <v>0</v>
      </c>
      <c r="D1543" s="1">
        <f>主动技能升级!M1546</f>
        <v>60</v>
      </c>
      <c r="E1543" s="1" t="str">
        <f>主动技能升级!N1546</f>
        <v>[]</v>
      </c>
      <c r="F1543" s="1">
        <f>主动技能升级!O1546</f>
        <v>154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 t="e">
        <f>主动技能升级!K1547</f>
        <v>#N/A</v>
      </c>
      <c r="C1544" s="1">
        <f>主动技能升级!L1547</f>
        <v>0</v>
      </c>
      <c r="D1544" s="1">
        <f>主动技能升级!M1547</f>
        <v>3</v>
      </c>
      <c r="E1544" s="1" t="str">
        <f>主动技能升级!N1547</f>
        <v>[]</v>
      </c>
      <c r="F1544" s="1">
        <f>主动技能升级!O1547</f>
        <v>155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 t="e">
        <f>主动技能升级!K1548</f>
        <v>#N/A</v>
      </c>
      <c r="C1545" s="1">
        <f>主动技能升级!L1548</f>
        <v>0</v>
      </c>
      <c r="D1545" s="1">
        <f>主动技能升级!M1548</f>
        <v>6</v>
      </c>
      <c r="E1545" s="1" t="str">
        <f>主动技能升级!N1548</f>
        <v>[]</v>
      </c>
      <c r="F1545" s="1">
        <f>主动技能升级!O1548</f>
        <v>156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 t="e">
        <f>主动技能升级!K1549</f>
        <v>#N/A</v>
      </c>
      <c r="C1546" s="1">
        <f>主动技能升级!L1549</f>
        <v>0</v>
      </c>
      <c r="D1546" s="1">
        <f>主动技能升级!M1549</f>
        <v>9</v>
      </c>
      <c r="E1546" s="1" t="str">
        <f>主动技能升级!N1549</f>
        <v>[]</v>
      </c>
      <c r="F1546" s="1">
        <f>主动技能升级!O1549</f>
        <v>157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 t="e">
        <f>主动技能升级!K1550</f>
        <v>#N/A</v>
      </c>
      <c r="C1547" s="1">
        <f>主动技能升级!L1550</f>
        <v>0</v>
      </c>
      <c r="D1547" s="1">
        <f>主动技能升级!M1550</f>
        <v>12</v>
      </c>
      <c r="E1547" s="1" t="str">
        <f>主动技能升级!N1550</f>
        <v>[]</v>
      </c>
      <c r="F1547" s="1">
        <f>主动技能升级!O1550</f>
        <v>158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 t="e">
        <f>主动技能升级!K1551</f>
        <v>#N/A</v>
      </c>
      <c r="C1548" s="1">
        <f>主动技能升级!L1551</f>
        <v>0</v>
      </c>
      <c r="D1548" s="1">
        <f>主动技能升级!M1551</f>
        <v>15</v>
      </c>
      <c r="E1548" s="1" t="str">
        <f>主动技能升级!N1551</f>
        <v>[]</v>
      </c>
      <c r="F1548" s="1">
        <f>主动技能升级!O1551</f>
        <v>159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 t="e">
        <f>主动技能升级!K1552</f>
        <v>#N/A</v>
      </c>
      <c r="C1549" s="1">
        <f>主动技能升级!L1552</f>
        <v>0</v>
      </c>
      <c r="D1549" s="1">
        <f>主动技能升级!M1552</f>
        <v>18</v>
      </c>
      <c r="E1549" s="1" t="str">
        <f>主动技能升级!N1552</f>
        <v>[]</v>
      </c>
      <c r="F1549" s="1">
        <f>主动技能升级!O1552</f>
        <v>160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 t="e">
        <f>主动技能升级!K1553</f>
        <v>#N/A</v>
      </c>
      <c r="C1550" s="1">
        <f>主动技能升级!L1553</f>
        <v>0</v>
      </c>
      <c r="D1550" s="1">
        <f>主动技能升级!M1553</f>
        <v>21</v>
      </c>
      <c r="E1550" s="1" t="str">
        <f>主动技能升级!N1553</f>
        <v>[]</v>
      </c>
      <c r="F1550" s="1">
        <f>主动技能升级!O1553</f>
        <v>161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 t="e">
        <f>主动技能升级!K1554</f>
        <v>#N/A</v>
      </c>
      <c r="C1551" s="1">
        <f>主动技能升级!L1554</f>
        <v>0</v>
      </c>
      <c r="D1551" s="1">
        <f>主动技能升级!M1554</f>
        <v>24</v>
      </c>
      <c r="E1551" s="1" t="str">
        <f>主动技能升级!N1554</f>
        <v>[]</v>
      </c>
      <c r="F1551" s="1">
        <f>主动技能升级!O1554</f>
        <v>162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 t="e">
        <f>主动技能升级!K1555</f>
        <v>#N/A</v>
      </c>
      <c r="C1552" s="1">
        <f>主动技能升级!L1555</f>
        <v>0</v>
      </c>
      <c r="D1552" s="1">
        <f>主动技能升级!M1555</f>
        <v>27</v>
      </c>
      <c r="E1552" s="1" t="str">
        <f>主动技能升级!N1555</f>
        <v>[]</v>
      </c>
      <c r="F1552" s="1">
        <f>主动技能升级!O1555</f>
        <v>163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 t="e">
        <f>主动技能升级!K1556</f>
        <v>#N/A</v>
      </c>
      <c r="C1553" s="1">
        <f>主动技能升级!L1556</f>
        <v>0</v>
      </c>
      <c r="D1553" s="1">
        <f>主动技能升级!M1556</f>
        <v>30</v>
      </c>
      <c r="E1553" s="1" t="str">
        <f>主动技能升级!N1556</f>
        <v>[]</v>
      </c>
      <c r="F1553" s="1">
        <f>主动技能升级!O1556</f>
        <v>164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 t="e">
        <f>主动技能升级!K1557</f>
        <v>#N/A</v>
      </c>
      <c r="C1554" s="1">
        <f>主动技能升级!L1557</f>
        <v>0</v>
      </c>
      <c r="D1554" s="1">
        <f>主动技能升级!M1557</f>
        <v>33</v>
      </c>
      <c r="E1554" s="1" t="str">
        <f>主动技能升级!N1557</f>
        <v>[]</v>
      </c>
      <c r="F1554" s="1">
        <f>主动技能升级!O1557</f>
        <v>165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 t="e">
        <f>主动技能升级!K1558</f>
        <v>#N/A</v>
      </c>
      <c r="C1555" s="1">
        <f>主动技能升级!L1558</f>
        <v>0</v>
      </c>
      <c r="D1555" s="1">
        <f>主动技能升级!M1558</f>
        <v>36</v>
      </c>
      <c r="E1555" s="1" t="str">
        <f>主动技能升级!N1558</f>
        <v>[]</v>
      </c>
      <c r="F1555" s="1">
        <f>主动技能升级!O1558</f>
        <v>166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 t="e">
        <f>主动技能升级!K1559</f>
        <v>#N/A</v>
      </c>
      <c r="C1556" s="1">
        <f>主动技能升级!L1559</f>
        <v>0</v>
      </c>
      <c r="D1556" s="1">
        <f>主动技能升级!M1559</f>
        <v>39</v>
      </c>
      <c r="E1556" s="1" t="str">
        <f>主动技能升级!N1559</f>
        <v>[]</v>
      </c>
      <c r="F1556" s="1">
        <f>主动技能升级!O1559</f>
        <v>167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 t="e">
        <f>主动技能升级!K1560</f>
        <v>#N/A</v>
      </c>
      <c r="C1557" s="1">
        <f>主动技能升级!L1560</f>
        <v>0</v>
      </c>
      <c r="D1557" s="1">
        <f>主动技能升级!M1560</f>
        <v>42</v>
      </c>
      <c r="E1557" s="1" t="str">
        <f>主动技能升级!N1560</f>
        <v>[]</v>
      </c>
      <c r="F1557" s="1">
        <f>主动技能升级!O1560</f>
        <v>168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 t="e">
        <f>主动技能升级!K1561</f>
        <v>#N/A</v>
      </c>
      <c r="C1558" s="1">
        <f>主动技能升级!L1561</f>
        <v>0</v>
      </c>
      <c r="D1558" s="1">
        <f>主动技能升级!M1561</f>
        <v>45</v>
      </c>
      <c r="E1558" s="1" t="str">
        <f>主动技能升级!N1561</f>
        <v>[]</v>
      </c>
      <c r="F1558" s="1">
        <f>主动技能升级!O1561</f>
        <v>169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 t="e">
        <f>主动技能升级!K1562</f>
        <v>#N/A</v>
      </c>
      <c r="C1559" s="1">
        <f>主动技能升级!L1562</f>
        <v>0</v>
      </c>
      <c r="D1559" s="1">
        <f>主动技能升级!M1562</f>
        <v>48</v>
      </c>
      <c r="E1559" s="1" t="str">
        <f>主动技能升级!N1562</f>
        <v>[]</v>
      </c>
      <c r="F1559" s="1">
        <f>主动技能升级!O1562</f>
        <v>170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 t="e">
        <f>主动技能升级!K1563</f>
        <v>#N/A</v>
      </c>
      <c r="C1560" s="1">
        <f>主动技能升级!L1563</f>
        <v>0</v>
      </c>
      <c r="D1560" s="1">
        <f>主动技能升级!M1563</f>
        <v>51</v>
      </c>
      <c r="E1560" s="1" t="str">
        <f>主动技能升级!N1563</f>
        <v>[]</v>
      </c>
      <c r="F1560" s="1">
        <f>主动技能升级!O1563</f>
        <v>171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 t="e">
        <f>主动技能升级!K1564</f>
        <v>#N/A</v>
      </c>
      <c r="C1561" s="1">
        <f>主动技能升级!L1564</f>
        <v>0</v>
      </c>
      <c r="D1561" s="1">
        <f>主动技能升级!M1564</f>
        <v>54</v>
      </c>
      <c r="E1561" s="1" t="str">
        <f>主动技能升级!N1564</f>
        <v>[]</v>
      </c>
      <c r="F1561" s="1">
        <f>主动技能升级!O1564</f>
        <v>172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 t="e">
        <f>主动技能升级!K1565</f>
        <v>#N/A</v>
      </c>
      <c r="C1562" s="1">
        <f>主动技能升级!L1565</f>
        <v>0</v>
      </c>
      <c r="D1562" s="1">
        <f>主动技能升级!M1565</f>
        <v>57</v>
      </c>
      <c r="E1562" s="1" t="str">
        <f>主动技能升级!N1565</f>
        <v>[]</v>
      </c>
      <c r="F1562" s="1">
        <f>主动技能升级!O1565</f>
        <v>173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 t="e">
        <f>主动技能升级!K1566</f>
        <v>#N/A</v>
      </c>
      <c r="C1563" s="1">
        <f>主动技能升级!L1566</f>
        <v>0</v>
      </c>
      <c r="D1563" s="1">
        <f>主动技能升级!M1566</f>
        <v>60</v>
      </c>
      <c r="E1563" s="1" t="str">
        <f>主动技能升级!N1566</f>
        <v>[]</v>
      </c>
      <c r="F1563" s="1">
        <f>主动技能升级!O1566</f>
        <v>174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 t="e">
        <f>主动技能升级!K1567</f>
        <v>#N/A</v>
      </c>
      <c r="C1564" s="1">
        <f>主动技能升级!L1567</f>
        <v>0</v>
      </c>
      <c r="D1564" s="1">
        <f>主动技能升级!M1567</f>
        <v>3</v>
      </c>
      <c r="E1564" s="1" t="str">
        <f>主动技能升级!N1567</f>
        <v>[]</v>
      </c>
      <c r="F1564" s="1">
        <f>主动技能升级!O1567</f>
        <v>175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 t="e">
        <f>主动技能升级!K1568</f>
        <v>#N/A</v>
      </c>
      <c r="C1565" s="1">
        <f>主动技能升级!L1568</f>
        <v>0</v>
      </c>
      <c r="D1565" s="1">
        <f>主动技能升级!M1568</f>
        <v>6</v>
      </c>
      <c r="E1565" s="1" t="str">
        <f>主动技能升级!N1568</f>
        <v>[]</v>
      </c>
      <c r="F1565" s="1">
        <f>主动技能升级!O1568</f>
        <v>176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 t="e">
        <f>主动技能升级!K1569</f>
        <v>#N/A</v>
      </c>
      <c r="C1566" s="1">
        <f>主动技能升级!L1569</f>
        <v>0</v>
      </c>
      <c r="D1566" s="1">
        <f>主动技能升级!M1569</f>
        <v>9</v>
      </c>
      <c r="E1566" s="1" t="str">
        <f>主动技能升级!N1569</f>
        <v>[]</v>
      </c>
      <c r="F1566" s="1">
        <f>主动技能升级!O1569</f>
        <v>177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 t="e">
        <f>主动技能升级!K1570</f>
        <v>#N/A</v>
      </c>
      <c r="C1567" s="1">
        <f>主动技能升级!L1570</f>
        <v>0</v>
      </c>
      <c r="D1567" s="1">
        <f>主动技能升级!M1570</f>
        <v>12</v>
      </c>
      <c r="E1567" s="1" t="str">
        <f>主动技能升级!N1570</f>
        <v>[]</v>
      </c>
      <c r="F1567" s="1">
        <f>主动技能升级!O1570</f>
        <v>178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 t="e">
        <f>主动技能升级!K1571</f>
        <v>#N/A</v>
      </c>
      <c r="C1568" s="1">
        <f>主动技能升级!L1571</f>
        <v>0</v>
      </c>
      <c r="D1568" s="1">
        <f>主动技能升级!M1571</f>
        <v>15</v>
      </c>
      <c r="E1568" s="1" t="str">
        <f>主动技能升级!N1571</f>
        <v>[]</v>
      </c>
      <c r="F1568" s="1">
        <f>主动技能升级!O1571</f>
        <v>179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 t="e">
        <f>主动技能升级!K1572</f>
        <v>#N/A</v>
      </c>
      <c r="C1569" s="1">
        <f>主动技能升级!L1572</f>
        <v>0</v>
      </c>
      <c r="D1569" s="1">
        <f>主动技能升级!M1572</f>
        <v>18</v>
      </c>
      <c r="E1569" s="1" t="str">
        <f>主动技能升级!N1572</f>
        <v>[]</v>
      </c>
      <c r="F1569" s="1">
        <f>主动技能升级!O1572</f>
        <v>180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 t="e">
        <f>主动技能升级!K1573</f>
        <v>#N/A</v>
      </c>
      <c r="C1570" s="1">
        <f>主动技能升级!L1573</f>
        <v>0</v>
      </c>
      <c r="D1570" s="1">
        <f>主动技能升级!M1573</f>
        <v>21</v>
      </c>
      <c r="E1570" s="1" t="str">
        <f>主动技能升级!N1573</f>
        <v>[]</v>
      </c>
      <c r="F1570" s="1">
        <f>主动技能升级!O1573</f>
        <v>181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 t="e">
        <f>主动技能升级!K1574</f>
        <v>#N/A</v>
      </c>
      <c r="C1571" s="1">
        <f>主动技能升级!L1574</f>
        <v>0</v>
      </c>
      <c r="D1571" s="1">
        <f>主动技能升级!M1574</f>
        <v>24</v>
      </c>
      <c r="E1571" s="1" t="str">
        <f>主动技能升级!N1574</f>
        <v>[]</v>
      </c>
      <c r="F1571" s="1">
        <f>主动技能升级!O1574</f>
        <v>182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 t="e">
        <f>主动技能升级!K1575</f>
        <v>#N/A</v>
      </c>
      <c r="C1572" s="1">
        <f>主动技能升级!L1575</f>
        <v>0</v>
      </c>
      <c r="D1572" s="1">
        <f>主动技能升级!M1575</f>
        <v>27</v>
      </c>
      <c r="E1572" s="1" t="str">
        <f>主动技能升级!N1575</f>
        <v>[]</v>
      </c>
      <c r="F1572" s="1">
        <f>主动技能升级!O1575</f>
        <v>183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 t="e">
        <f>主动技能升级!K1576</f>
        <v>#N/A</v>
      </c>
      <c r="C1573" s="1">
        <f>主动技能升级!L1576</f>
        <v>0</v>
      </c>
      <c r="D1573" s="1">
        <f>主动技能升级!M1576</f>
        <v>30</v>
      </c>
      <c r="E1573" s="1" t="str">
        <f>主动技能升级!N1576</f>
        <v>[]</v>
      </c>
      <c r="F1573" s="1">
        <f>主动技能升级!O1576</f>
        <v>184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 t="e">
        <f>主动技能升级!K1577</f>
        <v>#N/A</v>
      </c>
      <c r="C1574" s="1">
        <f>主动技能升级!L1577</f>
        <v>0</v>
      </c>
      <c r="D1574" s="1">
        <f>主动技能升级!M1577</f>
        <v>33</v>
      </c>
      <c r="E1574" s="1" t="str">
        <f>主动技能升级!N1577</f>
        <v>[]</v>
      </c>
      <c r="F1574" s="1">
        <f>主动技能升级!O1577</f>
        <v>185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 t="e">
        <f>主动技能升级!K1578</f>
        <v>#N/A</v>
      </c>
      <c r="C1575" s="1">
        <f>主动技能升级!L1578</f>
        <v>0</v>
      </c>
      <c r="D1575" s="1">
        <f>主动技能升级!M1578</f>
        <v>36</v>
      </c>
      <c r="E1575" s="1" t="str">
        <f>主动技能升级!N1578</f>
        <v>[]</v>
      </c>
      <c r="F1575" s="1">
        <f>主动技能升级!O1578</f>
        <v>186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 t="e">
        <f>主动技能升级!K1579</f>
        <v>#N/A</v>
      </c>
      <c r="C1576" s="1">
        <f>主动技能升级!L1579</f>
        <v>0</v>
      </c>
      <c r="D1576" s="1">
        <f>主动技能升级!M1579</f>
        <v>39</v>
      </c>
      <c r="E1576" s="1" t="str">
        <f>主动技能升级!N1579</f>
        <v>[]</v>
      </c>
      <c r="F1576" s="1">
        <f>主动技能升级!O1579</f>
        <v>187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 t="e">
        <f>主动技能升级!K1580</f>
        <v>#N/A</v>
      </c>
      <c r="C1577" s="1">
        <f>主动技能升级!L1580</f>
        <v>0</v>
      </c>
      <c r="D1577" s="1">
        <f>主动技能升级!M1580</f>
        <v>42</v>
      </c>
      <c r="E1577" s="1" t="str">
        <f>主动技能升级!N1580</f>
        <v>[]</v>
      </c>
      <c r="F1577" s="1">
        <f>主动技能升级!O1580</f>
        <v>188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 t="e">
        <f>主动技能升级!K1581</f>
        <v>#N/A</v>
      </c>
      <c r="C1578" s="1">
        <f>主动技能升级!L1581</f>
        <v>0</v>
      </c>
      <c r="D1578" s="1">
        <f>主动技能升级!M1581</f>
        <v>45</v>
      </c>
      <c r="E1578" s="1" t="str">
        <f>主动技能升级!N1581</f>
        <v>[]</v>
      </c>
      <c r="F1578" s="1">
        <f>主动技能升级!O1581</f>
        <v>189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 t="e">
        <f>主动技能升级!K1582</f>
        <v>#N/A</v>
      </c>
      <c r="C1579" s="1">
        <f>主动技能升级!L1582</f>
        <v>0</v>
      </c>
      <c r="D1579" s="1">
        <f>主动技能升级!M1582</f>
        <v>48</v>
      </c>
      <c r="E1579" s="1" t="str">
        <f>主动技能升级!N1582</f>
        <v>[]</v>
      </c>
      <c r="F1579" s="1">
        <f>主动技能升级!O1582</f>
        <v>190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 t="e">
        <f>主动技能升级!K1583</f>
        <v>#N/A</v>
      </c>
      <c r="C1580" s="1">
        <f>主动技能升级!L1583</f>
        <v>0</v>
      </c>
      <c r="D1580" s="1">
        <f>主动技能升级!M1583</f>
        <v>51</v>
      </c>
      <c r="E1580" s="1" t="str">
        <f>主动技能升级!N1583</f>
        <v>[]</v>
      </c>
      <c r="F1580" s="1">
        <f>主动技能升级!O1583</f>
        <v>191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 t="e">
        <f>主动技能升级!K1584</f>
        <v>#N/A</v>
      </c>
      <c r="C1581" s="1">
        <f>主动技能升级!L1584</f>
        <v>0</v>
      </c>
      <c r="D1581" s="1">
        <f>主动技能升级!M1584</f>
        <v>54</v>
      </c>
      <c r="E1581" s="1" t="str">
        <f>主动技能升级!N1584</f>
        <v>[]</v>
      </c>
      <c r="F1581" s="1">
        <f>主动技能升级!O1584</f>
        <v>192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 t="e">
        <f>主动技能升级!K1585</f>
        <v>#N/A</v>
      </c>
      <c r="C1582" s="1">
        <f>主动技能升级!L1585</f>
        <v>0</v>
      </c>
      <c r="D1582" s="1">
        <f>主动技能升级!M1585</f>
        <v>57</v>
      </c>
      <c r="E1582" s="1" t="str">
        <f>主动技能升级!N1585</f>
        <v>[]</v>
      </c>
      <c r="F1582" s="1">
        <f>主动技能升级!O1585</f>
        <v>193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 t="e">
        <f>主动技能升级!K1586</f>
        <v>#N/A</v>
      </c>
      <c r="C1583" s="1">
        <f>主动技能升级!L1586</f>
        <v>0</v>
      </c>
      <c r="D1583" s="1">
        <f>主动技能升级!M1586</f>
        <v>60</v>
      </c>
      <c r="E1583" s="1" t="str">
        <f>主动技能升级!N1586</f>
        <v>[]</v>
      </c>
      <c r="F1583" s="1">
        <f>主动技能升级!O1586</f>
        <v>194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 t="e">
        <f>主动技能升级!K1587</f>
        <v>#N/A</v>
      </c>
      <c r="C1584" s="1">
        <f>主动技能升级!L1587</f>
        <v>0</v>
      </c>
      <c r="D1584" s="1">
        <f>主动技能升级!M1587</f>
        <v>3</v>
      </c>
      <c r="E1584" s="1" t="str">
        <f>主动技能升级!N1587</f>
        <v>[]</v>
      </c>
      <c r="F1584" s="1">
        <f>主动技能升级!O1587</f>
        <v>195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 t="e">
        <f>主动技能升级!K1588</f>
        <v>#N/A</v>
      </c>
      <c r="C1585" s="1">
        <f>主动技能升级!L1588</f>
        <v>0</v>
      </c>
      <c r="D1585" s="1">
        <f>主动技能升级!M1588</f>
        <v>6</v>
      </c>
      <c r="E1585" s="1" t="str">
        <f>主动技能升级!N1588</f>
        <v>[]</v>
      </c>
      <c r="F1585" s="1">
        <f>主动技能升级!O1588</f>
        <v>196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 t="e">
        <f>主动技能升级!K1589</f>
        <v>#N/A</v>
      </c>
      <c r="C1586" s="1">
        <f>主动技能升级!L1589</f>
        <v>0</v>
      </c>
      <c r="D1586" s="1">
        <f>主动技能升级!M1589</f>
        <v>9</v>
      </c>
      <c r="E1586" s="1" t="str">
        <f>主动技能升级!N1589</f>
        <v>[]</v>
      </c>
      <c r="F1586" s="1">
        <f>主动技能升级!O1589</f>
        <v>197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 t="e">
        <f>主动技能升级!K1590</f>
        <v>#N/A</v>
      </c>
      <c r="C1587" s="1">
        <f>主动技能升级!L1590</f>
        <v>0</v>
      </c>
      <c r="D1587" s="1">
        <f>主动技能升级!M1590</f>
        <v>12</v>
      </c>
      <c r="E1587" s="1" t="str">
        <f>主动技能升级!N1590</f>
        <v>[]</v>
      </c>
      <c r="F1587" s="1">
        <f>主动技能升级!O1590</f>
        <v>198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 t="e">
        <f>主动技能升级!K1591</f>
        <v>#N/A</v>
      </c>
      <c r="C1588" s="1">
        <f>主动技能升级!L1591</f>
        <v>0</v>
      </c>
      <c r="D1588" s="1">
        <f>主动技能升级!M1591</f>
        <v>15</v>
      </c>
      <c r="E1588" s="1" t="str">
        <f>主动技能升级!N1591</f>
        <v>[]</v>
      </c>
      <c r="F1588" s="1">
        <f>主动技能升级!O1591</f>
        <v>100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 t="e">
        <f>主动技能升级!K1592</f>
        <v>#N/A</v>
      </c>
      <c r="C1589" s="1">
        <f>主动技能升级!L1592</f>
        <v>0</v>
      </c>
      <c r="D1589" s="1">
        <f>主动技能升级!M1592</f>
        <v>18</v>
      </c>
      <c r="E1589" s="1" t="str">
        <f>主动技能升级!N1592</f>
        <v>[]</v>
      </c>
      <c r="F1589" s="1">
        <f>主动技能升级!O1592</f>
        <v>101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 t="e">
        <f>主动技能升级!K1593</f>
        <v>#N/A</v>
      </c>
      <c r="C1590" s="1">
        <f>主动技能升级!L1593</f>
        <v>0</v>
      </c>
      <c r="D1590" s="1">
        <f>主动技能升级!M1593</f>
        <v>21</v>
      </c>
      <c r="E1590" s="1" t="str">
        <f>主动技能升级!N1593</f>
        <v>[]</v>
      </c>
      <c r="F1590" s="1">
        <f>主动技能升级!O1593</f>
        <v>102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 t="e">
        <f>主动技能升级!K1594</f>
        <v>#N/A</v>
      </c>
      <c r="C1591" s="1">
        <f>主动技能升级!L1594</f>
        <v>0</v>
      </c>
      <c r="D1591" s="1">
        <f>主动技能升级!M1594</f>
        <v>24</v>
      </c>
      <c r="E1591" s="1" t="str">
        <f>主动技能升级!N1594</f>
        <v>[]</v>
      </c>
      <c r="F1591" s="1">
        <f>主动技能升级!O1594</f>
        <v>103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 t="e">
        <f>主动技能升级!K1595</f>
        <v>#N/A</v>
      </c>
      <c r="C1592" s="1">
        <f>主动技能升级!L1595</f>
        <v>0</v>
      </c>
      <c r="D1592" s="1">
        <f>主动技能升级!M1595</f>
        <v>27</v>
      </c>
      <c r="E1592" s="1" t="str">
        <f>主动技能升级!N1595</f>
        <v>[]</v>
      </c>
      <c r="F1592" s="1">
        <f>主动技能升级!O1595</f>
        <v>104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 t="e">
        <f>主动技能升级!K1596</f>
        <v>#N/A</v>
      </c>
      <c r="C1593" s="1">
        <f>主动技能升级!L1596</f>
        <v>0</v>
      </c>
      <c r="D1593" s="1">
        <f>主动技能升级!M1596</f>
        <v>30</v>
      </c>
      <c r="E1593" s="1" t="str">
        <f>主动技能升级!N1596</f>
        <v>[]</v>
      </c>
      <c r="F1593" s="1">
        <f>主动技能升级!O1596</f>
        <v>105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 t="e">
        <f>主动技能升级!K1597</f>
        <v>#N/A</v>
      </c>
      <c r="C1594" s="1">
        <f>主动技能升级!L1597</f>
        <v>0</v>
      </c>
      <c r="D1594" s="1">
        <f>主动技能升级!M1597</f>
        <v>33</v>
      </c>
      <c r="E1594" s="1" t="str">
        <f>主动技能升级!N1597</f>
        <v>[]</v>
      </c>
      <c r="F1594" s="1">
        <f>主动技能升级!O1597</f>
        <v>106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 t="e">
        <f>主动技能升级!K1598</f>
        <v>#N/A</v>
      </c>
      <c r="C1595" s="1">
        <f>主动技能升级!L1598</f>
        <v>0</v>
      </c>
      <c r="D1595" s="1">
        <f>主动技能升级!M1598</f>
        <v>36</v>
      </c>
      <c r="E1595" s="1" t="str">
        <f>主动技能升级!N1598</f>
        <v>[]</v>
      </c>
      <c r="F1595" s="1">
        <f>主动技能升级!O1598</f>
        <v>107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 t="e">
        <f>主动技能升级!K1599</f>
        <v>#N/A</v>
      </c>
      <c r="C1596" s="1">
        <f>主动技能升级!L1599</f>
        <v>0</v>
      </c>
      <c r="D1596" s="1">
        <f>主动技能升级!M1599</f>
        <v>39</v>
      </c>
      <c r="E1596" s="1" t="str">
        <f>主动技能升级!N1599</f>
        <v>[]</v>
      </c>
      <c r="F1596" s="1">
        <f>主动技能升级!O1599</f>
        <v>108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 t="e">
        <f>主动技能升级!K1600</f>
        <v>#N/A</v>
      </c>
      <c r="C1597" s="1">
        <f>主动技能升级!L1600</f>
        <v>0</v>
      </c>
      <c r="D1597" s="1">
        <f>主动技能升级!M1600</f>
        <v>42</v>
      </c>
      <c r="E1597" s="1" t="str">
        <f>主动技能升级!N1600</f>
        <v>[]</v>
      </c>
      <c r="F1597" s="1">
        <f>主动技能升级!O1600</f>
        <v>109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 t="e">
        <f>主动技能升级!K1601</f>
        <v>#N/A</v>
      </c>
      <c r="C1598" s="1">
        <f>主动技能升级!L1601</f>
        <v>0</v>
      </c>
      <c r="D1598" s="1">
        <f>主动技能升级!M1601</f>
        <v>45</v>
      </c>
      <c r="E1598" s="1" t="str">
        <f>主动技能升级!N1601</f>
        <v>[]</v>
      </c>
      <c r="F1598" s="1">
        <f>主动技能升级!O1601</f>
        <v>110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 t="e">
        <f>主动技能升级!K1602</f>
        <v>#N/A</v>
      </c>
      <c r="C1599" s="1">
        <f>主动技能升级!L1602</f>
        <v>0</v>
      </c>
      <c r="D1599" s="1">
        <f>主动技能升级!M1602</f>
        <v>48</v>
      </c>
      <c r="E1599" s="1" t="str">
        <f>主动技能升级!N1602</f>
        <v>[]</v>
      </c>
      <c r="F1599" s="1">
        <f>主动技能升级!O1602</f>
        <v>111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 t="e">
        <f>主动技能升级!K1603</f>
        <v>#N/A</v>
      </c>
      <c r="C1600" s="1">
        <f>主动技能升级!L1603</f>
        <v>0</v>
      </c>
      <c r="D1600" s="1">
        <f>主动技能升级!M1603</f>
        <v>51</v>
      </c>
      <c r="E1600" s="1" t="str">
        <f>主动技能升级!N1603</f>
        <v>[]</v>
      </c>
      <c r="F1600" s="1">
        <f>主动技能升级!O1603</f>
        <v>112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 t="e">
        <f>主动技能升级!K1604</f>
        <v>#N/A</v>
      </c>
      <c r="C1601" s="1">
        <f>主动技能升级!L1604</f>
        <v>0</v>
      </c>
      <c r="D1601" s="1">
        <f>主动技能升级!M1604</f>
        <v>54</v>
      </c>
      <c r="E1601" s="1" t="str">
        <f>主动技能升级!N1604</f>
        <v>[]</v>
      </c>
      <c r="F1601" s="1">
        <f>主动技能升级!O1604</f>
        <v>113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 t="e">
        <f>主动技能升级!K1605</f>
        <v>#N/A</v>
      </c>
      <c r="C1602" s="1">
        <f>主动技能升级!L1605</f>
        <v>0</v>
      </c>
      <c r="D1602" s="1">
        <f>主动技能升级!M1605</f>
        <v>57</v>
      </c>
      <c r="E1602" s="1" t="str">
        <f>主动技能升级!N1605</f>
        <v>[]</v>
      </c>
      <c r="F1602" s="1">
        <f>主动技能升级!O1605</f>
        <v>114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 t="e">
        <f>主动技能升级!K1606</f>
        <v>#N/A</v>
      </c>
      <c r="C1603" s="1">
        <f>主动技能升级!L1606</f>
        <v>0</v>
      </c>
      <c r="D1603" s="1">
        <f>主动技能升级!M1606</f>
        <v>60</v>
      </c>
      <c r="E1603" s="1" t="str">
        <f>主动技能升级!N1606</f>
        <v>[]</v>
      </c>
      <c r="F1603" s="1">
        <f>主动技能升级!O1606</f>
        <v>115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 t="e">
        <f>主动技能升级!K1607</f>
        <v>#N/A</v>
      </c>
      <c r="C1604" s="1">
        <f>主动技能升级!L1607</f>
        <v>0</v>
      </c>
      <c r="D1604" s="1">
        <f>主动技能升级!M1607</f>
        <v>3</v>
      </c>
      <c r="E1604" s="1" t="str">
        <f>主动技能升级!N1607</f>
        <v>[]</v>
      </c>
      <c r="F1604" s="1">
        <f>主动技能升级!O1607</f>
        <v>116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 t="e">
        <f>主动技能升级!K1608</f>
        <v>#N/A</v>
      </c>
      <c r="C1605" s="1">
        <f>主动技能升级!L1608</f>
        <v>0</v>
      </c>
      <c r="D1605" s="1">
        <f>主动技能升级!M1608</f>
        <v>6</v>
      </c>
      <c r="E1605" s="1" t="str">
        <f>主动技能升级!N1608</f>
        <v>[]</v>
      </c>
      <c r="F1605" s="1">
        <f>主动技能升级!O1608</f>
        <v>117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 t="e">
        <f>主动技能升级!K1609</f>
        <v>#N/A</v>
      </c>
      <c r="C1606" s="1">
        <f>主动技能升级!L1609</f>
        <v>0</v>
      </c>
      <c r="D1606" s="1">
        <f>主动技能升级!M1609</f>
        <v>9</v>
      </c>
      <c r="E1606" s="1" t="str">
        <f>主动技能升级!N1609</f>
        <v>[]</v>
      </c>
      <c r="F1606" s="1">
        <f>主动技能升级!O1609</f>
        <v>118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 t="e">
        <f>主动技能升级!K1610</f>
        <v>#N/A</v>
      </c>
      <c r="C1607" s="1">
        <f>主动技能升级!L1610</f>
        <v>0</v>
      </c>
      <c r="D1607" s="1">
        <f>主动技能升级!M1610</f>
        <v>12</v>
      </c>
      <c r="E1607" s="1" t="str">
        <f>主动技能升级!N1610</f>
        <v>[]</v>
      </c>
      <c r="F1607" s="1">
        <f>主动技能升级!O1610</f>
        <v>119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 t="e">
        <f>主动技能升级!K1611</f>
        <v>#N/A</v>
      </c>
      <c r="C1608" s="1">
        <f>主动技能升级!L1611</f>
        <v>0</v>
      </c>
      <c r="D1608" s="1">
        <f>主动技能升级!M1611</f>
        <v>15</v>
      </c>
      <c r="E1608" s="1" t="str">
        <f>主动技能升级!N1611</f>
        <v>[]</v>
      </c>
      <c r="F1608" s="1">
        <f>主动技能升级!O1611</f>
        <v>120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 t="e">
        <f>主动技能升级!K1612</f>
        <v>#N/A</v>
      </c>
      <c r="C1609" s="1">
        <f>主动技能升级!L1612</f>
        <v>0</v>
      </c>
      <c r="D1609" s="1">
        <f>主动技能升级!M1612</f>
        <v>18</v>
      </c>
      <c r="E1609" s="1" t="str">
        <f>主动技能升级!N1612</f>
        <v>[]</v>
      </c>
      <c r="F1609" s="1">
        <f>主动技能升级!O1612</f>
        <v>121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 t="e">
        <f>主动技能升级!K1613</f>
        <v>#N/A</v>
      </c>
      <c r="C1610" s="1">
        <f>主动技能升级!L1613</f>
        <v>0</v>
      </c>
      <c r="D1610" s="1">
        <f>主动技能升级!M1613</f>
        <v>21</v>
      </c>
      <c r="E1610" s="1" t="str">
        <f>主动技能升级!N1613</f>
        <v>[]</v>
      </c>
      <c r="F1610" s="1">
        <f>主动技能升级!O1613</f>
        <v>122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 t="e">
        <f>主动技能升级!K1614</f>
        <v>#N/A</v>
      </c>
      <c r="C1611" s="1">
        <f>主动技能升级!L1614</f>
        <v>0</v>
      </c>
      <c r="D1611" s="1">
        <f>主动技能升级!M1614</f>
        <v>24</v>
      </c>
      <c r="E1611" s="1" t="str">
        <f>主动技能升级!N1614</f>
        <v>[]</v>
      </c>
      <c r="F1611" s="1">
        <f>主动技能升级!O1614</f>
        <v>123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 t="e">
        <f>主动技能升级!K1615</f>
        <v>#N/A</v>
      </c>
      <c r="C1612" s="1">
        <f>主动技能升级!L1615</f>
        <v>0</v>
      </c>
      <c r="D1612" s="1">
        <f>主动技能升级!M1615</f>
        <v>27</v>
      </c>
      <c r="E1612" s="1" t="str">
        <f>主动技能升级!N1615</f>
        <v>[]</v>
      </c>
      <c r="F1612" s="1">
        <f>主动技能升级!O1615</f>
        <v>124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 t="e">
        <f>主动技能升级!K1616</f>
        <v>#N/A</v>
      </c>
      <c r="C1613" s="1">
        <f>主动技能升级!L1616</f>
        <v>0</v>
      </c>
      <c r="D1613" s="1">
        <f>主动技能升级!M1616</f>
        <v>30</v>
      </c>
      <c r="E1613" s="1" t="str">
        <f>主动技能升级!N1616</f>
        <v>[]</v>
      </c>
      <c r="F1613" s="1">
        <f>主动技能升级!O1616</f>
        <v>125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 t="e">
        <f>主动技能升级!K1617</f>
        <v>#N/A</v>
      </c>
      <c r="C1614" s="1">
        <f>主动技能升级!L1617</f>
        <v>0</v>
      </c>
      <c r="D1614" s="1">
        <f>主动技能升级!M1617</f>
        <v>33</v>
      </c>
      <c r="E1614" s="1" t="str">
        <f>主动技能升级!N1617</f>
        <v>[]</v>
      </c>
      <c r="F1614" s="1">
        <f>主动技能升级!O1617</f>
        <v>126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 t="e">
        <f>主动技能升级!K1618</f>
        <v>#N/A</v>
      </c>
      <c r="C1615" s="1">
        <f>主动技能升级!L1618</f>
        <v>0</v>
      </c>
      <c r="D1615" s="1">
        <f>主动技能升级!M1618</f>
        <v>36</v>
      </c>
      <c r="E1615" s="1" t="str">
        <f>主动技能升级!N1618</f>
        <v>[]</v>
      </c>
      <c r="F1615" s="1">
        <f>主动技能升级!O1618</f>
        <v>127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 t="e">
        <f>主动技能升级!K1619</f>
        <v>#N/A</v>
      </c>
      <c r="C1616" s="1">
        <f>主动技能升级!L1619</f>
        <v>0</v>
      </c>
      <c r="D1616" s="1">
        <f>主动技能升级!M1619</f>
        <v>39</v>
      </c>
      <c r="E1616" s="1" t="str">
        <f>主动技能升级!N1619</f>
        <v>[]</v>
      </c>
      <c r="F1616" s="1">
        <f>主动技能升级!O1619</f>
        <v>128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 t="e">
        <f>主动技能升级!K1620</f>
        <v>#N/A</v>
      </c>
      <c r="C1617" s="1">
        <f>主动技能升级!L1620</f>
        <v>0</v>
      </c>
      <c r="D1617" s="1">
        <f>主动技能升级!M1620</f>
        <v>42</v>
      </c>
      <c r="E1617" s="1" t="str">
        <f>主动技能升级!N1620</f>
        <v>[]</v>
      </c>
      <c r="F1617" s="1">
        <f>主动技能升级!O1620</f>
        <v>129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 t="e">
        <f>主动技能升级!K1621</f>
        <v>#N/A</v>
      </c>
      <c r="C1618" s="1">
        <f>主动技能升级!L1621</f>
        <v>0</v>
      </c>
      <c r="D1618" s="1">
        <f>主动技能升级!M1621</f>
        <v>45</v>
      </c>
      <c r="E1618" s="1" t="str">
        <f>主动技能升级!N1621</f>
        <v>[]</v>
      </c>
      <c r="F1618" s="1">
        <f>主动技能升级!O1621</f>
        <v>130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 t="e">
        <f>主动技能升级!K1622</f>
        <v>#N/A</v>
      </c>
      <c r="C1619" s="1">
        <f>主动技能升级!L1622</f>
        <v>0</v>
      </c>
      <c r="D1619" s="1">
        <f>主动技能升级!M1622</f>
        <v>48</v>
      </c>
      <c r="E1619" s="1" t="str">
        <f>主动技能升级!N1622</f>
        <v>[]</v>
      </c>
      <c r="F1619" s="1">
        <f>主动技能升级!O1622</f>
        <v>131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 t="e">
        <f>主动技能升级!K1623</f>
        <v>#N/A</v>
      </c>
      <c r="C1620" s="1">
        <f>主动技能升级!L1623</f>
        <v>0</v>
      </c>
      <c r="D1620" s="1">
        <f>主动技能升级!M1623</f>
        <v>51</v>
      </c>
      <c r="E1620" s="1" t="str">
        <f>主动技能升级!N1623</f>
        <v>[]</v>
      </c>
      <c r="F1620" s="1">
        <f>主动技能升级!O1623</f>
        <v>132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 t="e">
        <f>主动技能升级!K1624</f>
        <v>#N/A</v>
      </c>
      <c r="C1621" s="1">
        <f>主动技能升级!L1624</f>
        <v>0</v>
      </c>
      <c r="D1621" s="1">
        <f>主动技能升级!M1624</f>
        <v>54</v>
      </c>
      <c r="E1621" s="1" t="str">
        <f>主动技能升级!N1624</f>
        <v>[]</v>
      </c>
      <c r="F1621" s="1">
        <f>主动技能升级!O1624</f>
        <v>133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 t="e">
        <f>主动技能升级!K1625</f>
        <v>#N/A</v>
      </c>
      <c r="C1622" s="1">
        <f>主动技能升级!L1625</f>
        <v>0</v>
      </c>
      <c r="D1622" s="1">
        <f>主动技能升级!M1625</f>
        <v>57</v>
      </c>
      <c r="E1622" s="1" t="str">
        <f>主动技能升级!N1625</f>
        <v>[]</v>
      </c>
      <c r="F1622" s="1">
        <f>主动技能升级!O1625</f>
        <v>134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 t="e">
        <f>主动技能升级!K1626</f>
        <v>#N/A</v>
      </c>
      <c r="C1623" s="1">
        <f>主动技能升级!L1626</f>
        <v>0</v>
      </c>
      <c r="D1623" s="1">
        <f>主动技能升级!M1626</f>
        <v>60</v>
      </c>
      <c r="E1623" s="1" t="str">
        <f>主动技能升级!N1626</f>
        <v>[]</v>
      </c>
      <c r="F1623" s="1">
        <f>主动技能升级!O1626</f>
        <v>135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6"/>
  <sheetViews>
    <sheetView workbookViewId="0">
      <selection activeCell="T29" sqref="T29"/>
    </sheetView>
  </sheetViews>
  <sheetFormatPr baseColWidth="10" defaultRowHeight="15" x14ac:dyDescent="0.15"/>
  <sheetData>
    <row r="1" spans="1:8" x14ac:dyDescent="0.15">
      <c r="A1" s="1" t="s">
        <v>2</v>
      </c>
      <c r="B1" s="1" t="s">
        <v>90</v>
      </c>
      <c r="C1" s="1" t="s">
        <v>247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95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96</v>
      </c>
      <c r="C3" s="1" t="s">
        <v>248</v>
      </c>
      <c r="D3" s="1" t="s">
        <v>97</v>
      </c>
      <c r="E3" s="1" t="s">
        <v>98</v>
      </c>
      <c r="F3" s="1" t="s">
        <v>99</v>
      </c>
      <c r="G3" s="1" t="s">
        <v>100</v>
      </c>
      <c r="H3" s="1" t="s">
        <v>101</v>
      </c>
    </row>
    <row r="4" spans="1:8" x14ac:dyDescent="0.15">
      <c r="A4" t="str">
        <f>被动技能升级!J4</f>
        <v>ID</v>
      </c>
      <c r="B4" t="str">
        <f>被动技能升级!K4</f>
        <v>技能Id</v>
      </c>
      <c r="C4" t="str">
        <f>被动技能升级!L4</f>
        <v>转换技能</v>
      </c>
      <c r="D4" t="str">
        <f>被动技能升级!M4</f>
        <v>角色等级</v>
      </c>
      <c r="E4" t="str">
        <f>被动技能升级!N4</f>
        <v>消耗</v>
      </c>
      <c r="F4" t="str">
        <f>被动技能升级!O4</f>
        <v>消耗金币</v>
      </c>
      <c r="G4" t="str">
        <f>被动技能升级!P4</f>
        <v>消耗元宝</v>
      </c>
      <c r="H4" t="str">
        <f>被动技能升级!Q4</f>
        <v>消耗绑定元宝</v>
      </c>
    </row>
    <row r="5" spans="1:8" x14ac:dyDescent="0.15">
      <c r="A5" t="str">
        <f>被动技能升级!J5</f>
        <v>int</v>
      </c>
      <c r="B5" t="str">
        <f>被动技能升级!K5</f>
        <v>int</v>
      </c>
      <c r="C5" t="str">
        <f>被动技能升级!L5</f>
        <v>int</v>
      </c>
      <c r="D5" t="str">
        <f>被动技能升级!M5</f>
        <v>int</v>
      </c>
      <c r="E5" t="str">
        <f>被动技能升级!N5</f>
        <v>str</v>
      </c>
      <c r="F5" t="str">
        <f>被动技能升级!O5</f>
        <v>int</v>
      </c>
      <c r="G5" t="str">
        <f>被动技能升级!P5</f>
        <v>int</v>
      </c>
      <c r="H5" t="str">
        <f>被动技能升级!Q5</f>
        <v>int</v>
      </c>
    </row>
    <row r="6" spans="1:8" x14ac:dyDescent="0.15">
      <c r="A6" t="str">
        <f>被动技能升级!J6</f>
        <v>id</v>
      </c>
      <c r="B6" t="str">
        <f>被动技能升级!K6</f>
        <v>skid</v>
      </c>
      <c r="C6" t="str">
        <f>被动技能升级!L6</f>
        <v>next_skid</v>
      </c>
      <c r="D6" t="str">
        <f>被动技能升级!M6</f>
        <v>role_lv</v>
      </c>
      <c r="E6" t="str">
        <f>被动技能升级!N6</f>
        <v>cost</v>
      </c>
      <c r="F6" t="str">
        <f>被动技能升级!O6</f>
        <v>coin1</v>
      </c>
      <c r="G6" t="str">
        <f>被动技能升级!P6</f>
        <v>coin2</v>
      </c>
      <c r="H6" t="str">
        <f>被动技能升级!Q6</f>
        <v>coin3</v>
      </c>
    </row>
    <row r="7" spans="1:8" x14ac:dyDescent="0.15">
      <c r="A7">
        <f>被动技能升级!J7</f>
        <v>1</v>
      </c>
      <c r="B7">
        <f>被动技能升级!K7</f>
        <v>200001</v>
      </c>
      <c r="C7">
        <f>被动技能升级!L7</f>
        <v>200002</v>
      </c>
      <c r="D7">
        <f>被动技能升级!M7</f>
        <v>3</v>
      </c>
      <c r="E7" t="str">
        <f>被动技能升级!N7</f>
        <v>[]</v>
      </c>
      <c r="F7">
        <f>被动技能升级!O7</f>
        <v>100</v>
      </c>
      <c r="G7" t="str">
        <f>被动技能升级!P7</f>
        <v>0</v>
      </c>
      <c r="H7" t="str">
        <f>被动技能升级!Q7</f>
        <v>0</v>
      </c>
    </row>
    <row r="8" spans="1:8" x14ac:dyDescent="0.15">
      <c r="A8">
        <f>被动技能升级!J8</f>
        <v>2</v>
      </c>
      <c r="B8">
        <f>被动技能升级!K8</f>
        <v>200002</v>
      </c>
      <c r="C8">
        <f>被动技能升级!L8</f>
        <v>200003</v>
      </c>
      <c r="D8">
        <f>被动技能升级!M8</f>
        <v>6</v>
      </c>
      <c r="E8" t="str">
        <f>被动技能升级!N8</f>
        <v>[]</v>
      </c>
      <c r="F8">
        <f>被动技能升级!O8</f>
        <v>101</v>
      </c>
      <c r="G8" t="str">
        <f>被动技能升级!P8</f>
        <v>0</v>
      </c>
      <c r="H8" t="str">
        <f>被动技能升级!Q8</f>
        <v>0</v>
      </c>
    </row>
    <row r="9" spans="1:8" x14ac:dyDescent="0.15">
      <c r="A9">
        <f>被动技能升级!J9</f>
        <v>3</v>
      </c>
      <c r="B9">
        <f>被动技能升级!K9</f>
        <v>200003</v>
      </c>
      <c r="C9">
        <f>被动技能升级!L9</f>
        <v>200004</v>
      </c>
      <c r="D9">
        <f>被动技能升级!M9</f>
        <v>9</v>
      </c>
      <c r="E9" t="str">
        <f>被动技能升级!N9</f>
        <v>[]</v>
      </c>
      <c r="F9">
        <f>被动技能升级!O9</f>
        <v>102</v>
      </c>
      <c r="G9" t="str">
        <f>被动技能升级!P9</f>
        <v>0</v>
      </c>
      <c r="H9" t="str">
        <f>被动技能升级!Q9</f>
        <v>0</v>
      </c>
    </row>
    <row r="10" spans="1:8" x14ac:dyDescent="0.15">
      <c r="A10">
        <f>被动技能升级!J10</f>
        <v>4</v>
      </c>
      <c r="B10">
        <f>被动技能升级!K10</f>
        <v>200004</v>
      </c>
      <c r="C10">
        <f>被动技能升级!L10</f>
        <v>200005</v>
      </c>
      <c r="D10">
        <f>被动技能升级!M10</f>
        <v>12</v>
      </c>
      <c r="E10" t="str">
        <f>被动技能升级!N10</f>
        <v>[]</v>
      </c>
      <c r="F10">
        <f>被动技能升级!O10</f>
        <v>103</v>
      </c>
      <c r="G10" t="str">
        <f>被动技能升级!P10</f>
        <v>0</v>
      </c>
      <c r="H10" t="str">
        <f>被动技能升级!Q10</f>
        <v>0</v>
      </c>
    </row>
    <row r="11" spans="1:8" x14ac:dyDescent="0.15">
      <c r="A11">
        <f>被动技能升级!J11</f>
        <v>5</v>
      </c>
      <c r="B11">
        <f>被动技能升级!K11</f>
        <v>200005</v>
      </c>
      <c r="C11">
        <f>被动技能升级!L11</f>
        <v>200006</v>
      </c>
      <c r="D11">
        <f>被动技能升级!M11</f>
        <v>15</v>
      </c>
      <c r="E11" t="str">
        <f>被动技能升级!N11</f>
        <v>[]</v>
      </c>
      <c r="F11">
        <f>被动技能升级!O11</f>
        <v>104</v>
      </c>
      <c r="G11" t="str">
        <f>被动技能升级!P11</f>
        <v>0</v>
      </c>
      <c r="H11" t="str">
        <f>被动技能升级!Q11</f>
        <v>0</v>
      </c>
    </row>
    <row r="12" spans="1:8" x14ac:dyDescent="0.15">
      <c r="A12">
        <f>被动技能升级!J12</f>
        <v>6</v>
      </c>
      <c r="B12">
        <f>被动技能升级!K12</f>
        <v>200006</v>
      </c>
      <c r="C12">
        <f>被动技能升级!L12</f>
        <v>200007</v>
      </c>
      <c r="D12">
        <f>被动技能升级!M12</f>
        <v>18</v>
      </c>
      <c r="E12" t="str">
        <f>被动技能升级!N12</f>
        <v>[]</v>
      </c>
      <c r="F12">
        <f>被动技能升级!O12</f>
        <v>105</v>
      </c>
      <c r="G12" t="str">
        <f>被动技能升级!P12</f>
        <v>0</v>
      </c>
      <c r="H12" t="str">
        <f>被动技能升级!Q12</f>
        <v>0</v>
      </c>
    </row>
    <row r="13" spans="1:8" x14ac:dyDescent="0.15">
      <c r="A13">
        <f>被动技能升级!J13</f>
        <v>7</v>
      </c>
      <c r="B13">
        <f>被动技能升级!K13</f>
        <v>200007</v>
      </c>
      <c r="C13">
        <f>被动技能升级!L13</f>
        <v>200008</v>
      </c>
      <c r="D13">
        <f>被动技能升级!M13</f>
        <v>21</v>
      </c>
      <c r="E13" t="str">
        <f>被动技能升级!N13</f>
        <v>[]</v>
      </c>
      <c r="F13">
        <f>被动技能升级!O13</f>
        <v>106</v>
      </c>
      <c r="G13" t="str">
        <f>被动技能升级!P13</f>
        <v>0</v>
      </c>
      <c r="H13" t="str">
        <f>被动技能升级!Q13</f>
        <v>0</v>
      </c>
    </row>
    <row r="14" spans="1:8" x14ac:dyDescent="0.15">
      <c r="A14">
        <f>被动技能升级!J14</f>
        <v>8</v>
      </c>
      <c r="B14">
        <f>被动技能升级!K14</f>
        <v>200008</v>
      </c>
      <c r="C14">
        <f>被动技能升级!L14</f>
        <v>200009</v>
      </c>
      <c r="D14">
        <f>被动技能升级!M14</f>
        <v>24</v>
      </c>
      <c r="E14" t="str">
        <f>被动技能升级!N14</f>
        <v>[]</v>
      </c>
      <c r="F14">
        <f>被动技能升级!O14</f>
        <v>107</v>
      </c>
      <c r="G14" t="str">
        <f>被动技能升级!P14</f>
        <v>0</v>
      </c>
      <c r="H14" t="str">
        <f>被动技能升级!Q14</f>
        <v>0</v>
      </c>
    </row>
    <row r="15" spans="1:8" x14ac:dyDescent="0.15">
      <c r="A15">
        <f>被动技能升级!J15</f>
        <v>9</v>
      </c>
      <c r="B15">
        <f>被动技能升级!K15</f>
        <v>200009</v>
      </c>
      <c r="C15">
        <f>被动技能升级!L15</f>
        <v>200010</v>
      </c>
      <c r="D15">
        <f>被动技能升级!M15</f>
        <v>27</v>
      </c>
      <c r="E15" t="str">
        <f>被动技能升级!N15</f>
        <v>[]</v>
      </c>
      <c r="F15">
        <f>被动技能升级!O15</f>
        <v>108</v>
      </c>
      <c r="G15" t="str">
        <f>被动技能升级!P15</f>
        <v>0</v>
      </c>
      <c r="H15" t="str">
        <f>被动技能升级!Q15</f>
        <v>0</v>
      </c>
    </row>
    <row r="16" spans="1:8" x14ac:dyDescent="0.15">
      <c r="A16">
        <f>被动技能升级!J16</f>
        <v>10</v>
      </c>
      <c r="B16">
        <f>被动技能升级!K16</f>
        <v>200010</v>
      </c>
      <c r="C16">
        <f>被动技能升级!L16</f>
        <v>200011</v>
      </c>
      <c r="D16">
        <f>被动技能升级!M16</f>
        <v>30</v>
      </c>
      <c r="E16" t="str">
        <f>被动技能升级!N16</f>
        <v>[]</v>
      </c>
      <c r="F16">
        <f>被动技能升级!O16</f>
        <v>109</v>
      </c>
      <c r="G16" t="str">
        <f>被动技能升级!P16</f>
        <v>0</v>
      </c>
      <c r="H16" t="str">
        <f>被动技能升级!Q16</f>
        <v>0</v>
      </c>
    </row>
    <row r="17" spans="1:8" x14ac:dyDescent="0.15">
      <c r="A17">
        <f>被动技能升级!J17</f>
        <v>11</v>
      </c>
      <c r="B17">
        <f>被动技能升级!K17</f>
        <v>200011</v>
      </c>
      <c r="C17">
        <f>被动技能升级!L17</f>
        <v>200012</v>
      </c>
      <c r="D17">
        <f>被动技能升级!M17</f>
        <v>33</v>
      </c>
      <c r="E17" t="str">
        <f>被动技能升级!N17</f>
        <v>[]</v>
      </c>
      <c r="F17">
        <f>被动技能升级!O17</f>
        <v>110</v>
      </c>
      <c r="G17" t="str">
        <f>被动技能升级!P17</f>
        <v>0</v>
      </c>
      <c r="H17" t="str">
        <f>被动技能升级!Q17</f>
        <v>0</v>
      </c>
    </row>
    <row r="18" spans="1:8" x14ac:dyDescent="0.15">
      <c r="A18">
        <f>被动技能升级!J18</f>
        <v>12</v>
      </c>
      <c r="B18">
        <f>被动技能升级!K18</f>
        <v>200012</v>
      </c>
      <c r="C18">
        <f>被动技能升级!L18</f>
        <v>200013</v>
      </c>
      <c r="D18">
        <f>被动技能升级!M18</f>
        <v>36</v>
      </c>
      <c r="E18" t="str">
        <f>被动技能升级!N18</f>
        <v>[]</v>
      </c>
      <c r="F18">
        <f>被动技能升级!O18</f>
        <v>111</v>
      </c>
      <c r="G18" t="str">
        <f>被动技能升级!P18</f>
        <v>0</v>
      </c>
      <c r="H18" t="str">
        <f>被动技能升级!Q18</f>
        <v>0</v>
      </c>
    </row>
    <row r="19" spans="1:8" x14ac:dyDescent="0.15">
      <c r="A19">
        <f>被动技能升级!J19</f>
        <v>13</v>
      </c>
      <c r="B19">
        <f>被动技能升级!K19</f>
        <v>200013</v>
      </c>
      <c r="C19">
        <f>被动技能升级!L19</f>
        <v>200014</v>
      </c>
      <c r="D19">
        <f>被动技能升级!M19</f>
        <v>39</v>
      </c>
      <c r="E19" t="str">
        <f>被动技能升级!N19</f>
        <v>[]</v>
      </c>
      <c r="F19">
        <f>被动技能升级!O19</f>
        <v>112</v>
      </c>
      <c r="G19" t="str">
        <f>被动技能升级!P19</f>
        <v>0</v>
      </c>
      <c r="H19" t="str">
        <f>被动技能升级!Q19</f>
        <v>0</v>
      </c>
    </row>
    <row r="20" spans="1:8" x14ac:dyDescent="0.15">
      <c r="A20">
        <f>被动技能升级!J20</f>
        <v>14</v>
      </c>
      <c r="B20">
        <f>被动技能升级!K20</f>
        <v>200014</v>
      </c>
      <c r="C20">
        <f>被动技能升级!L20</f>
        <v>200015</v>
      </c>
      <c r="D20">
        <f>被动技能升级!M20</f>
        <v>42</v>
      </c>
      <c r="E20" t="str">
        <f>被动技能升级!N20</f>
        <v>[]</v>
      </c>
      <c r="F20">
        <f>被动技能升级!O20</f>
        <v>113</v>
      </c>
      <c r="G20" t="str">
        <f>被动技能升级!P20</f>
        <v>0</v>
      </c>
      <c r="H20" t="str">
        <f>被动技能升级!Q20</f>
        <v>0</v>
      </c>
    </row>
    <row r="21" spans="1:8" x14ac:dyDescent="0.15">
      <c r="A21">
        <f>被动技能升级!J21</f>
        <v>15</v>
      </c>
      <c r="B21">
        <f>被动技能升级!K21</f>
        <v>200015</v>
      </c>
      <c r="C21">
        <f>被动技能升级!L21</f>
        <v>200016</v>
      </c>
      <c r="D21">
        <f>被动技能升级!M21</f>
        <v>45</v>
      </c>
      <c r="E21" t="str">
        <f>被动技能升级!N21</f>
        <v>[]</v>
      </c>
      <c r="F21">
        <f>被动技能升级!O21</f>
        <v>114</v>
      </c>
      <c r="G21" t="str">
        <f>被动技能升级!P21</f>
        <v>0</v>
      </c>
      <c r="H21" t="str">
        <f>被动技能升级!Q21</f>
        <v>0</v>
      </c>
    </row>
    <row r="22" spans="1:8" x14ac:dyDescent="0.15">
      <c r="A22">
        <f>被动技能升级!J22</f>
        <v>16</v>
      </c>
      <c r="B22">
        <f>被动技能升级!K22</f>
        <v>200016</v>
      </c>
      <c r="C22">
        <f>被动技能升级!L22</f>
        <v>200017</v>
      </c>
      <c r="D22">
        <f>被动技能升级!M22</f>
        <v>48</v>
      </c>
      <c r="E22" t="str">
        <f>被动技能升级!N22</f>
        <v>[]</v>
      </c>
      <c r="F22">
        <f>被动技能升级!O22</f>
        <v>115</v>
      </c>
      <c r="G22" t="str">
        <f>被动技能升级!P22</f>
        <v>0</v>
      </c>
      <c r="H22" t="str">
        <f>被动技能升级!Q22</f>
        <v>0</v>
      </c>
    </row>
    <row r="23" spans="1:8" x14ac:dyDescent="0.15">
      <c r="A23">
        <f>被动技能升级!J23</f>
        <v>17</v>
      </c>
      <c r="B23">
        <f>被动技能升级!K23</f>
        <v>200017</v>
      </c>
      <c r="C23">
        <f>被动技能升级!L23</f>
        <v>200018</v>
      </c>
      <c r="D23">
        <f>被动技能升级!M23</f>
        <v>51</v>
      </c>
      <c r="E23" t="str">
        <f>被动技能升级!N23</f>
        <v>[]</v>
      </c>
      <c r="F23">
        <f>被动技能升级!O23</f>
        <v>116</v>
      </c>
      <c r="G23" t="str">
        <f>被动技能升级!P23</f>
        <v>0</v>
      </c>
      <c r="H23" t="str">
        <f>被动技能升级!Q23</f>
        <v>0</v>
      </c>
    </row>
    <row r="24" spans="1:8" x14ac:dyDescent="0.15">
      <c r="A24">
        <f>被动技能升级!J24</f>
        <v>18</v>
      </c>
      <c r="B24">
        <f>被动技能升级!K24</f>
        <v>200018</v>
      </c>
      <c r="C24">
        <f>被动技能升级!L24</f>
        <v>200019</v>
      </c>
      <c r="D24">
        <f>被动技能升级!M24</f>
        <v>54</v>
      </c>
      <c r="E24" t="str">
        <f>被动技能升级!N24</f>
        <v>[]</v>
      </c>
      <c r="F24">
        <f>被动技能升级!O24</f>
        <v>117</v>
      </c>
      <c r="G24" t="str">
        <f>被动技能升级!P24</f>
        <v>0</v>
      </c>
      <c r="H24" t="str">
        <f>被动技能升级!Q24</f>
        <v>0</v>
      </c>
    </row>
    <row r="25" spans="1:8" x14ac:dyDescent="0.15">
      <c r="A25">
        <f>被动技能升级!J25</f>
        <v>19</v>
      </c>
      <c r="B25">
        <f>被动技能升级!K25</f>
        <v>200019</v>
      </c>
      <c r="C25">
        <f>被动技能升级!L25</f>
        <v>200020</v>
      </c>
      <c r="D25">
        <f>被动技能升级!M25</f>
        <v>57</v>
      </c>
      <c r="E25" t="str">
        <f>被动技能升级!N25</f>
        <v>[]</v>
      </c>
      <c r="F25">
        <f>被动技能升级!O25</f>
        <v>118</v>
      </c>
      <c r="G25" t="str">
        <f>被动技能升级!P25</f>
        <v>0</v>
      </c>
      <c r="H25" t="str">
        <f>被动技能升级!Q25</f>
        <v>0</v>
      </c>
    </row>
    <row r="26" spans="1:8" x14ac:dyDescent="0.15">
      <c r="A26">
        <f>被动技能升级!J26</f>
        <v>20</v>
      </c>
      <c r="B26">
        <f>被动技能升级!K26</f>
        <v>200020</v>
      </c>
      <c r="C26">
        <f>被动技能升级!L26</f>
        <v>0</v>
      </c>
      <c r="D26">
        <f>被动技能升级!M26</f>
        <v>60</v>
      </c>
      <c r="E26" t="str">
        <f>被动技能升级!N26</f>
        <v>[]</v>
      </c>
      <c r="F26">
        <f>被动技能升级!O26</f>
        <v>119</v>
      </c>
      <c r="G26" t="str">
        <f>被动技能升级!P26</f>
        <v>0</v>
      </c>
      <c r="H26" t="str">
        <f>被动技能升级!Q26</f>
        <v>0</v>
      </c>
    </row>
    <row r="27" spans="1:8" x14ac:dyDescent="0.15">
      <c r="A27">
        <f>被动技能升级!J27</f>
        <v>21</v>
      </c>
      <c r="B27">
        <f>被动技能升级!K27</f>
        <v>200021</v>
      </c>
      <c r="C27">
        <f>被动技能升级!L27</f>
        <v>200022</v>
      </c>
      <c r="D27">
        <f>被动技能升级!M27</f>
        <v>3</v>
      </c>
      <c r="E27" t="str">
        <f>被动技能升级!N27</f>
        <v>[]</v>
      </c>
      <c r="F27">
        <f>被动技能升级!O27</f>
        <v>120</v>
      </c>
      <c r="G27" t="str">
        <f>被动技能升级!P27</f>
        <v>0</v>
      </c>
      <c r="H27" t="str">
        <f>被动技能升级!Q27</f>
        <v>0</v>
      </c>
    </row>
    <row r="28" spans="1:8" x14ac:dyDescent="0.15">
      <c r="A28">
        <f>被动技能升级!J28</f>
        <v>22</v>
      </c>
      <c r="B28">
        <f>被动技能升级!K28</f>
        <v>200022</v>
      </c>
      <c r="C28">
        <f>被动技能升级!L28</f>
        <v>200023</v>
      </c>
      <c r="D28">
        <f>被动技能升级!M28</f>
        <v>6</v>
      </c>
      <c r="E28" t="str">
        <f>被动技能升级!N28</f>
        <v>[]</v>
      </c>
      <c r="F28">
        <f>被动技能升级!O28</f>
        <v>121</v>
      </c>
      <c r="G28" t="str">
        <f>被动技能升级!P28</f>
        <v>0</v>
      </c>
      <c r="H28" t="str">
        <f>被动技能升级!Q28</f>
        <v>0</v>
      </c>
    </row>
    <row r="29" spans="1:8" x14ac:dyDescent="0.15">
      <c r="A29">
        <f>被动技能升级!J29</f>
        <v>23</v>
      </c>
      <c r="B29">
        <f>被动技能升级!K29</f>
        <v>200023</v>
      </c>
      <c r="C29">
        <f>被动技能升级!L29</f>
        <v>200024</v>
      </c>
      <c r="D29">
        <f>被动技能升级!M29</f>
        <v>9</v>
      </c>
      <c r="E29" t="str">
        <f>被动技能升级!N29</f>
        <v>[]</v>
      </c>
      <c r="F29">
        <f>被动技能升级!O29</f>
        <v>122</v>
      </c>
      <c r="G29" t="str">
        <f>被动技能升级!P29</f>
        <v>0</v>
      </c>
      <c r="H29" t="str">
        <f>被动技能升级!Q29</f>
        <v>0</v>
      </c>
    </row>
    <row r="30" spans="1:8" x14ac:dyDescent="0.15">
      <c r="A30">
        <f>被动技能升级!J30</f>
        <v>24</v>
      </c>
      <c r="B30">
        <f>被动技能升级!K30</f>
        <v>200024</v>
      </c>
      <c r="C30">
        <f>被动技能升级!L30</f>
        <v>200025</v>
      </c>
      <c r="D30">
        <f>被动技能升级!M30</f>
        <v>12</v>
      </c>
      <c r="E30" t="str">
        <f>被动技能升级!N30</f>
        <v>[]</v>
      </c>
      <c r="F30">
        <f>被动技能升级!O30</f>
        <v>123</v>
      </c>
      <c r="G30" t="str">
        <f>被动技能升级!P30</f>
        <v>0</v>
      </c>
      <c r="H30" t="str">
        <f>被动技能升级!Q30</f>
        <v>0</v>
      </c>
    </row>
    <row r="31" spans="1:8" x14ac:dyDescent="0.15">
      <c r="A31">
        <f>被动技能升级!J31</f>
        <v>25</v>
      </c>
      <c r="B31">
        <f>被动技能升级!K31</f>
        <v>200025</v>
      </c>
      <c r="C31">
        <f>被动技能升级!L31</f>
        <v>200026</v>
      </c>
      <c r="D31">
        <f>被动技能升级!M31</f>
        <v>15</v>
      </c>
      <c r="E31" t="str">
        <f>被动技能升级!N31</f>
        <v>[]</v>
      </c>
      <c r="F31">
        <f>被动技能升级!O31</f>
        <v>124</v>
      </c>
      <c r="G31" t="str">
        <f>被动技能升级!P31</f>
        <v>0</v>
      </c>
      <c r="H31" t="str">
        <f>被动技能升级!Q31</f>
        <v>0</v>
      </c>
    </row>
    <row r="32" spans="1:8" x14ac:dyDescent="0.15">
      <c r="A32">
        <f>被动技能升级!J32</f>
        <v>26</v>
      </c>
      <c r="B32">
        <f>被动技能升级!K32</f>
        <v>200026</v>
      </c>
      <c r="C32">
        <f>被动技能升级!L32</f>
        <v>200027</v>
      </c>
      <c r="D32">
        <f>被动技能升级!M32</f>
        <v>18</v>
      </c>
      <c r="E32" t="str">
        <f>被动技能升级!N32</f>
        <v>[]</v>
      </c>
      <c r="F32">
        <f>被动技能升级!O32</f>
        <v>125</v>
      </c>
      <c r="G32" t="str">
        <f>被动技能升级!P32</f>
        <v>0</v>
      </c>
      <c r="H32" t="str">
        <f>被动技能升级!Q32</f>
        <v>0</v>
      </c>
    </row>
    <row r="33" spans="1:8" x14ac:dyDescent="0.15">
      <c r="A33">
        <f>被动技能升级!J33</f>
        <v>27</v>
      </c>
      <c r="B33">
        <f>被动技能升级!K33</f>
        <v>200027</v>
      </c>
      <c r="C33">
        <f>被动技能升级!L33</f>
        <v>200028</v>
      </c>
      <c r="D33">
        <f>被动技能升级!M33</f>
        <v>21</v>
      </c>
      <c r="E33" t="str">
        <f>被动技能升级!N33</f>
        <v>[]</v>
      </c>
      <c r="F33">
        <f>被动技能升级!O33</f>
        <v>126</v>
      </c>
      <c r="G33" t="str">
        <f>被动技能升级!P33</f>
        <v>0</v>
      </c>
      <c r="H33" t="str">
        <f>被动技能升级!Q33</f>
        <v>0</v>
      </c>
    </row>
    <row r="34" spans="1:8" x14ac:dyDescent="0.15">
      <c r="A34">
        <f>被动技能升级!J34</f>
        <v>28</v>
      </c>
      <c r="B34">
        <f>被动技能升级!K34</f>
        <v>200028</v>
      </c>
      <c r="C34">
        <f>被动技能升级!L34</f>
        <v>200029</v>
      </c>
      <c r="D34">
        <f>被动技能升级!M34</f>
        <v>24</v>
      </c>
      <c r="E34" t="str">
        <f>被动技能升级!N34</f>
        <v>[]</v>
      </c>
      <c r="F34">
        <f>被动技能升级!O34</f>
        <v>127</v>
      </c>
      <c r="G34" t="str">
        <f>被动技能升级!P34</f>
        <v>0</v>
      </c>
      <c r="H34" t="str">
        <f>被动技能升级!Q34</f>
        <v>0</v>
      </c>
    </row>
    <row r="35" spans="1:8" x14ac:dyDescent="0.15">
      <c r="A35">
        <f>被动技能升级!J35</f>
        <v>29</v>
      </c>
      <c r="B35">
        <f>被动技能升级!K35</f>
        <v>200029</v>
      </c>
      <c r="C35">
        <f>被动技能升级!L35</f>
        <v>200030</v>
      </c>
      <c r="D35">
        <f>被动技能升级!M35</f>
        <v>27</v>
      </c>
      <c r="E35" t="str">
        <f>被动技能升级!N35</f>
        <v>[]</v>
      </c>
      <c r="F35">
        <f>被动技能升级!O35</f>
        <v>128</v>
      </c>
      <c r="G35" t="str">
        <f>被动技能升级!P35</f>
        <v>0</v>
      </c>
      <c r="H35" t="str">
        <f>被动技能升级!Q35</f>
        <v>0</v>
      </c>
    </row>
    <row r="36" spans="1:8" x14ac:dyDescent="0.15">
      <c r="A36">
        <f>被动技能升级!J36</f>
        <v>30</v>
      </c>
      <c r="B36">
        <f>被动技能升级!K36</f>
        <v>200030</v>
      </c>
      <c r="C36">
        <f>被动技能升级!L36</f>
        <v>200031</v>
      </c>
      <c r="D36">
        <f>被动技能升级!M36</f>
        <v>30</v>
      </c>
      <c r="E36" t="str">
        <f>被动技能升级!N36</f>
        <v>[]</v>
      </c>
      <c r="F36">
        <f>被动技能升级!O36</f>
        <v>129</v>
      </c>
      <c r="G36" t="str">
        <f>被动技能升级!P36</f>
        <v>0</v>
      </c>
      <c r="H36" t="str">
        <f>被动技能升级!Q36</f>
        <v>0</v>
      </c>
    </row>
    <row r="37" spans="1:8" x14ac:dyDescent="0.15">
      <c r="A37">
        <f>被动技能升级!J37</f>
        <v>31</v>
      </c>
      <c r="B37">
        <f>被动技能升级!K37</f>
        <v>200031</v>
      </c>
      <c r="C37">
        <f>被动技能升级!L37</f>
        <v>200032</v>
      </c>
      <c r="D37">
        <f>被动技能升级!M37</f>
        <v>33</v>
      </c>
      <c r="E37" t="str">
        <f>被动技能升级!N37</f>
        <v>[]</v>
      </c>
      <c r="F37">
        <f>被动技能升级!O37</f>
        <v>130</v>
      </c>
      <c r="G37" t="str">
        <f>被动技能升级!P37</f>
        <v>0</v>
      </c>
      <c r="H37" t="str">
        <f>被动技能升级!Q37</f>
        <v>0</v>
      </c>
    </row>
    <row r="38" spans="1:8" x14ac:dyDescent="0.15">
      <c r="A38">
        <f>被动技能升级!J38</f>
        <v>32</v>
      </c>
      <c r="B38">
        <f>被动技能升级!K38</f>
        <v>200032</v>
      </c>
      <c r="C38">
        <f>被动技能升级!L38</f>
        <v>200033</v>
      </c>
      <c r="D38">
        <f>被动技能升级!M38</f>
        <v>36</v>
      </c>
      <c r="E38" t="str">
        <f>被动技能升级!N38</f>
        <v>[]</v>
      </c>
      <c r="F38">
        <f>被动技能升级!O38</f>
        <v>131</v>
      </c>
      <c r="G38" t="str">
        <f>被动技能升级!P38</f>
        <v>0</v>
      </c>
      <c r="H38" t="str">
        <f>被动技能升级!Q38</f>
        <v>0</v>
      </c>
    </row>
    <row r="39" spans="1:8" x14ac:dyDescent="0.15">
      <c r="A39">
        <f>被动技能升级!J39</f>
        <v>33</v>
      </c>
      <c r="B39">
        <f>被动技能升级!K39</f>
        <v>200033</v>
      </c>
      <c r="C39">
        <f>被动技能升级!L39</f>
        <v>200034</v>
      </c>
      <c r="D39">
        <f>被动技能升级!M39</f>
        <v>39</v>
      </c>
      <c r="E39" t="str">
        <f>被动技能升级!N39</f>
        <v>[]</v>
      </c>
      <c r="F39">
        <f>被动技能升级!O39</f>
        <v>132</v>
      </c>
      <c r="G39" t="str">
        <f>被动技能升级!P39</f>
        <v>0</v>
      </c>
      <c r="H39" t="str">
        <f>被动技能升级!Q39</f>
        <v>0</v>
      </c>
    </row>
    <row r="40" spans="1:8" x14ac:dyDescent="0.15">
      <c r="A40">
        <f>被动技能升级!J40</f>
        <v>34</v>
      </c>
      <c r="B40">
        <f>被动技能升级!K40</f>
        <v>200034</v>
      </c>
      <c r="C40">
        <f>被动技能升级!L40</f>
        <v>200035</v>
      </c>
      <c r="D40">
        <f>被动技能升级!M40</f>
        <v>42</v>
      </c>
      <c r="E40" t="str">
        <f>被动技能升级!N40</f>
        <v>[]</v>
      </c>
      <c r="F40">
        <f>被动技能升级!O40</f>
        <v>133</v>
      </c>
      <c r="G40" t="str">
        <f>被动技能升级!P40</f>
        <v>0</v>
      </c>
      <c r="H40" t="str">
        <f>被动技能升级!Q40</f>
        <v>0</v>
      </c>
    </row>
    <row r="41" spans="1:8" x14ac:dyDescent="0.15">
      <c r="A41">
        <f>被动技能升级!J41</f>
        <v>35</v>
      </c>
      <c r="B41">
        <f>被动技能升级!K41</f>
        <v>200035</v>
      </c>
      <c r="C41">
        <f>被动技能升级!L41</f>
        <v>200036</v>
      </c>
      <c r="D41">
        <f>被动技能升级!M41</f>
        <v>45</v>
      </c>
      <c r="E41" t="str">
        <f>被动技能升级!N41</f>
        <v>[]</v>
      </c>
      <c r="F41">
        <f>被动技能升级!O41</f>
        <v>134</v>
      </c>
      <c r="G41" t="str">
        <f>被动技能升级!P41</f>
        <v>0</v>
      </c>
      <c r="H41" t="str">
        <f>被动技能升级!Q41</f>
        <v>0</v>
      </c>
    </row>
    <row r="42" spans="1:8" x14ac:dyDescent="0.15">
      <c r="A42">
        <f>被动技能升级!J42</f>
        <v>36</v>
      </c>
      <c r="B42">
        <f>被动技能升级!K42</f>
        <v>200036</v>
      </c>
      <c r="C42">
        <f>被动技能升级!L42</f>
        <v>200037</v>
      </c>
      <c r="D42">
        <f>被动技能升级!M42</f>
        <v>48</v>
      </c>
      <c r="E42" t="str">
        <f>被动技能升级!N42</f>
        <v>[]</v>
      </c>
      <c r="F42">
        <f>被动技能升级!O42</f>
        <v>135</v>
      </c>
      <c r="G42" t="str">
        <f>被动技能升级!P42</f>
        <v>0</v>
      </c>
      <c r="H42" t="str">
        <f>被动技能升级!Q42</f>
        <v>0</v>
      </c>
    </row>
    <row r="43" spans="1:8" x14ac:dyDescent="0.15">
      <c r="A43">
        <f>被动技能升级!J43</f>
        <v>37</v>
      </c>
      <c r="B43">
        <f>被动技能升级!K43</f>
        <v>200037</v>
      </c>
      <c r="C43">
        <f>被动技能升级!L43</f>
        <v>200038</v>
      </c>
      <c r="D43">
        <f>被动技能升级!M43</f>
        <v>51</v>
      </c>
      <c r="E43" t="str">
        <f>被动技能升级!N43</f>
        <v>[]</v>
      </c>
      <c r="F43">
        <f>被动技能升级!O43</f>
        <v>136</v>
      </c>
      <c r="G43" t="str">
        <f>被动技能升级!P43</f>
        <v>0</v>
      </c>
      <c r="H43" t="str">
        <f>被动技能升级!Q43</f>
        <v>0</v>
      </c>
    </row>
    <row r="44" spans="1:8" x14ac:dyDescent="0.15">
      <c r="A44">
        <f>被动技能升级!J44</f>
        <v>38</v>
      </c>
      <c r="B44">
        <f>被动技能升级!K44</f>
        <v>200038</v>
      </c>
      <c r="C44">
        <f>被动技能升级!L44</f>
        <v>200039</v>
      </c>
      <c r="D44">
        <f>被动技能升级!M44</f>
        <v>54</v>
      </c>
      <c r="E44" t="str">
        <f>被动技能升级!N44</f>
        <v>[]</v>
      </c>
      <c r="F44">
        <f>被动技能升级!O44</f>
        <v>137</v>
      </c>
      <c r="G44" t="str">
        <f>被动技能升级!P44</f>
        <v>0</v>
      </c>
      <c r="H44" t="str">
        <f>被动技能升级!Q44</f>
        <v>0</v>
      </c>
    </row>
    <row r="45" spans="1:8" x14ac:dyDescent="0.15">
      <c r="A45">
        <f>被动技能升级!J45</f>
        <v>39</v>
      </c>
      <c r="B45">
        <f>被动技能升级!K45</f>
        <v>200039</v>
      </c>
      <c r="C45">
        <f>被动技能升级!L45</f>
        <v>200040</v>
      </c>
      <c r="D45">
        <f>被动技能升级!M45</f>
        <v>57</v>
      </c>
      <c r="E45" t="str">
        <f>被动技能升级!N45</f>
        <v>[]</v>
      </c>
      <c r="F45">
        <f>被动技能升级!O45</f>
        <v>138</v>
      </c>
      <c r="G45" t="str">
        <f>被动技能升级!P45</f>
        <v>0</v>
      </c>
      <c r="H45" t="str">
        <f>被动技能升级!Q45</f>
        <v>0</v>
      </c>
    </row>
    <row r="46" spans="1:8" x14ac:dyDescent="0.15">
      <c r="A46">
        <f>被动技能升级!J46</f>
        <v>40</v>
      </c>
      <c r="B46">
        <f>被动技能升级!K46</f>
        <v>200040</v>
      </c>
      <c r="C46">
        <f>被动技能升级!L46</f>
        <v>0</v>
      </c>
      <c r="D46">
        <f>被动技能升级!M46</f>
        <v>60</v>
      </c>
      <c r="E46" t="str">
        <f>被动技能升级!N46</f>
        <v>[]</v>
      </c>
      <c r="F46">
        <f>被动技能升级!O46</f>
        <v>139</v>
      </c>
      <c r="G46" t="str">
        <f>被动技能升级!P46</f>
        <v>0</v>
      </c>
      <c r="H46" t="str">
        <f>被动技能升级!Q46</f>
        <v>0</v>
      </c>
    </row>
    <row r="47" spans="1:8" x14ac:dyDescent="0.15">
      <c r="A47">
        <f>被动技能升级!J47</f>
        <v>41</v>
      </c>
      <c r="B47">
        <f>被动技能升级!K47</f>
        <v>200041</v>
      </c>
      <c r="C47">
        <f>被动技能升级!L47</f>
        <v>200042</v>
      </c>
      <c r="D47">
        <f>被动技能升级!M47</f>
        <v>3</v>
      </c>
      <c r="E47" t="str">
        <f>被动技能升级!N47</f>
        <v>[]</v>
      </c>
      <c r="F47">
        <f>被动技能升级!O47</f>
        <v>140</v>
      </c>
      <c r="G47" t="str">
        <f>被动技能升级!P47</f>
        <v>0</v>
      </c>
      <c r="H47" t="str">
        <f>被动技能升级!Q47</f>
        <v>0</v>
      </c>
    </row>
    <row r="48" spans="1:8" x14ac:dyDescent="0.15">
      <c r="A48">
        <f>被动技能升级!J48</f>
        <v>42</v>
      </c>
      <c r="B48">
        <f>被动技能升级!K48</f>
        <v>200042</v>
      </c>
      <c r="C48">
        <f>被动技能升级!L48</f>
        <v>200043</v>
      </c>
      <c r="D48">
        <f>被动技能升级!M48</f>
        <v>6</v>
      </c>
      <c r="E48" t="str">
        <f>被动技能升级!N48</f>
        <v>[]</v>
      </c>
      <c r="F48">
        <f>被动技能升级!O48</f>
        <v>141</v>
      </c>
      <c r="G48" t="str">
        <f>被动技能升级!P48</f>
        <v>0</v>
      </c>
      <c r="H48" t="str">
        <f>被动技能升级!Q48</f>
        <v>0</v>
      </c>
    </row>
    <row r="49" spans="1:8" x14ac:dyDescent="0.15">
      <c r="A49">
        <f>被动技能升级!J49</f>
        <v>43</v>
      </c>
      <c r="B49">
        <f>被动技能升级!K49</f>
        <v>200043</v>
      </c>
      <c r="C49">
        <f>被动技能升级!L49</f>
        <v>200044</v>
      </c>
      <c r="D49">
        <f>被动技能升级!M49</f>
        <v>9</v>
      </c>
      <c r="E49" t="str">
        <f>被动技能升级!N49</f>
        <v>[]</v>
      </c>
      <c r="F49">
        <f>被动技能升级!O49</f>
        <v>142</v>
      </c>
      <c r="G49" t="str">
        <f>被动技能升级!P49</f>
        <v>0</v>
      </c>
      <c r="H49" t="str">
        <f>被动技能升级!Q49</f>
        <v>0</v>
      </c>
    </row>
    <row r="50" spans="1:8" x14ac:dyDescent="0.15">
      <c r="A50">
        <f>被动技能升级!J50</f>
        <v>44</v>
      </c>
      <c r="B50">
        <f>被动技能升级!K50</f>
        <v>200044</v>
      </c>
      <c r="C50">
        <f>被动技能升级!L50</f>
        <v>200045</v>
      </c>
      <c r="D50">
        <f>被动技能升级!M50</f>
        <v>12</v>
      </c>
      <c r="E50" t="str">
        <f>被动技能升级!N50</f>
        <v>[]</v>
      </c>
      <c r="F50">
        <f>被动技能升级!O50</f>
        <v>143</v>
      </c>
      <c r="G50" t="str">
        <f>被动技能升级!P50</f>
        <v>0</v>
      </c>
      <c r="H50" t="str">
        <f>被动技能升级!Q50</f>
        <v>0</v>
      </c>
    </row>
    <row r="51" spans="1:8" x14ac:dyDescent="0.15">
      <c r="A51">
        <f>被动技能升级!J51</f>
        <v>45</v>
      </c>
      <c r="B51">
        <f>被动技能升级!K51</f>
        <v>200045</v>
      </c>
      <c r="C51">
        <f>被动技能升级!L51</f>
        <v>200046</v>
      </c>
      <c r="D51">
        <f>被动技能升级!M51</f>
        <v>15</v>
      </c>
      <c r="E51" t="str">
        <f>被动技能升级!N51</f>
        <v>[]</v>
      </c>
      <c r="F51">
        <f>被动技能升级!O51</f>
        <v>144</v>
      </c>
      <c r="G51" t="str">
        <f>被动技能升级!P51</f>
        <v>0</v>
      </c>
      <c r="H51" t="str">
        <f>被动技能升级!Q51</f>
        <v>0</v>
      </c>
    </row>
    <row r="52" spans="1:8" x14ac:dyDescent="0.15">
      <c r="A52">
        <f>被动技能升级!J52</f>
        <v>46</v>
      </c>
      <c r="B52">
        <f>被动技能升级!K52</f>
        <v>200046</v>
      </c>
      <c r="C52">
        <f>被动技能升级!L52</f>
        <v>200047</v>
      </c>
      <c r="D52">
        <f>被动技能升级!M52</f>
        <v>18</v>
      </c>
      <c r="E52" t="str">
        <f>被动技能升级!N52</f>
        <v>[]</v>
      </c>
      <c r="F52">
        <f>被动技能升级!O52</f>
        <v>145</v>
      </c>
      <c r="G52" t="str">
        <f>被动技能升级!P52</f>
        <v>0</v>
      </c>
      <c r="H52" t="str">
        <f>被动技能升级!Q52</f>
        <v>0</v>
      </c>
    </row>
    <row r="53" spans="1:8" x14ac:dyDescent="0.15">
      <c r="A53">
        <f>被动技能升级!J53</f>
        <v>47</v>
      </c>
      <c r="B53">
        <f>被动技能升级!K53</f>
        <v>200047</v>
      </c>
      <c r="C53">
        <f>被动技能升级!L53</f>
        <v>200048</v>
      </c>
      <c r="D53">
        <f>被动技能升级!M53</f>
        <v>21</v>
      </c>
      <c r="E53" t="str">
        <f>被动技能升级!N53</f>
        <v>[]</v>
      </c>
      <c r="F53">
        <f>被动技能升级!O53</f>
        <v>146</v>
      </c>
      <c r="G53" t="str">
        <f>被动技能升级!P53</f>
        <v>0</v>
      </c>
      <c r="H53" t="str">
        <f>被动技能升级!Q53</f>
        <v>0</v>
      </c>
    </row>
    <row r="54" spans="1:8" x14ac:dyDescent="0.15">
      <c r="A54">
        <f>被动技能升级!J54</f>
        <v>48</v>
      </c>
      <c r="B54">
        <f>被动技能升级!K54</f>
        <v>200048</v>
      </c>
      <c r="C54">
        <f>被动技能升级!L54</f>
        <v>200049</v>
      </c>
      <c r="D54">
        <f>被动技能升级!M54</f>
        <v>24</v>
      </c>
      <c r="E54" t="str">
        <f>被动技能升级!N54</f>
        <v>[]</v>
      </c>
      <c r="F54">
        <f>被动技能升级!O54</f>
        <v>147</v>
      </c>
      <c r="G54" t="str">
        <f>被动技能升级!P54</f>
        <v>0</v>
      </c>
      <c r="H54" t="str">
        <f>被动技能升级!Q54</f>
        <v>0</v>
      </c>
    </row>
    <row r="55" spans="1:8" x14ac:dyDescent="0.15">
      <c r="A55">
        <f>被动技能升级!J55</f>
        <v>49</v>
      </c>
      <c r="B55">
        <f>被动技能升级!K55</f>
        <v>200049</v>
      </c>
      <c r="C55">
        <f>被动技能升级!L55</f>
        <v>200050</v>
      </c>
      <c r="D55">
        <f>被动技能升级!M55</f>
        <v>27</v>
      </c>
      <c r="E55" t="str">
        <f>被动技能升级!N55</f>
        <v>[]</v>
      </c>
      <c r="F55">
        <f>被动技能升级!O55</f>
        <v>148</v>
      </c>
      <c r="G55" t="str">
        <f>被动技能升级!P55</f>
        <v>0</v>
      </c>
      <c r="H55" t="str">
        <f>被动技能升级!Q55</f>
        <v>0</v>
      </c>
    </row>
    <row r="56" spans="1:8" x14ac:dyDescent="0.15">
      <c r="A56">
        <f>被动技能升级!J56</f>
        <v>50</v>
      </c>
      <c r="B56">
        <f>被动技能升级!K56</f>
        <v>200050</v>
      </c>
      <c r="C56">
        <f>被动技能升级!L56</f>
        <v>200051</v>
      </c>
      <c r="D56">
        <f>被动技能升级!M56</f>
        <v>30</v>
      </c>
      <c r="E56" t="str">
        <f>被动技能升级!N56</f>
        <v>[]</v>
      </c>
      <c r="F56">
        <f>被动技能升级!O56</f>
        <v>149</v>
      </c>
      <c r="G56" t="str">
        <f>被动技能升级!P56</f>
        <v>0</v>
      </c>
      <c r="H56" t="str">
        <f>被动技能升级!Q56</f>
        <v>0</v>
      </c>
    </row>
    <row r="57" spans="1:8" x14ac:dyDescent="0.15">
      <c r="A57">
        <f>被动技能升级!J57</f>
        <v>51</v>
      </c>
      <c r="B57">
        <f>被动技能升级!K57</f>
        <v>200051</v>
      </c>
      <c r="C57">
        <f>被动技能升级!L57</f>
        <v>200052</v>
      </c>
      <c r="D57">
        <f>被动技能升级!M57</f>
        <v>33</v>
      </c>
      <c r="E57" t="str">
        <f>被动技能升级!N57</f>
        <v>[]</v>
      </c>
      <c r="F57">
        <f>被动技能升级!O57</f>
        <v>150</v>
      </c>
      <c r="G57" t="str">
        <f>被动技能升级!P57</f>
        <v>0</v>
      </c>
      <c r="H57" t="str">
        <f>被动技能升级!Q57</f>
        <v>0</v>
      </c>
    </row>
    <row r="58" spans="1:8" x14ac:dyDescent="0.15">
      <c r="A58">
        <f>被动技能升级!J58</f>
        <v>52</v>
      </c>
      <c r="B58">
        <f>被动技能升级!K58</f>
        <v>200052</v>
      </c>
      <c r="C58">
        <f>被动技能升级!L58</f>
        <v>200053</v>
      </c>
      <c r="D58">
        <f>被动技能升级!M58</f>
        <v>36</v>
      </c>
      <c r="E58" t="str">
        <f>被动技能升级!N58</f>
        <v>[]</v>
      </c>
      <c r="F58">
        <f>被动技能升级!O58</f>
        <v>151</v>
      </c>
      <c r="G58" t="str">
        <f>被动技能升级!P58</f>
        <v>0</v>
      </c>
      <c r="H58" t="str">
        <f>被动技能升级!Q58</f>
        <v>0</v>
      </c>
    </row>
    <row r="59" spans="1:8" x14ac:dyDescent="0.15">
      <c r="A59">
        <f>被动技能升级!J59</f>
        <v>53</v>
      </c>
      <c r="B59">
        <f>被动技能升级!K59</f>
        <v>200053</v>
      </c>
      <c r="C59">
        <f>被动技能升级!L59</f>
        <v>200054</v>
      </c>
      <c r="D59">
        <f>被动技能升级!M59</f>
        <v>39</v>
      </c>
      <c r="E59" t="str">
        <f>被动技能升级!N59</f>
        <v>[]</v>
      </c>
      <c r="F59">
        <f>被动技能升级!O59</f>
        <v>152</v>
      </c>
      <c r="G59" t="str">
        <f>被动技能升级!P59</f>
        <v>0</v>
      </c>
      <c r="H59" t="str">
        <f>被动技能升级!Q59</f>
        <v>0</v>
      </c>
    </row>
    <row r="60" spans="1:8" x14ac:dyDescent="0.15">
      <c r="A60">
        <f>被动技能升级!J60</f>
        <v>54</v>
      </c>
      <c r="B60">
        <f>被动技能升级!K60</f>
        <v>200054</v>
      </c>
      <c r="C60">
        <f>被动技能升级!L60</f>
        <v>200055</v>
      </c>
      <c r="D60">
        <f>被动技能升级!M60</f>
        <v>42</v>
      </c>
      <c r="E60" t="str">
        <f>被动技能升级!N60</f>
        <v>[]</v>
      </c>
      <c r="F60">
        <f>被动技能升级!O60</f>
        <v>153</v>
      </c>
      <c r="G60" t="str">
        <f>被动技能升级!P60</f>
        <v>0</v>
      </c>
      <c r="H60" t="str">
        <f>被动技能升级!Q60</f>
        <v>0</v>
      </c>
    </row>
    <row r="61" spans="1:8" x14ac:dyDescent="0.15">
      <c r="A61">
        <f>被动技能升级!J61</f>
        <v>55</v>
      </c>
      <c r="B61">
        <f>被动技能升级!K61</f>
        <v>200055</v>
      </c>
      <c r="C61">
        <f>被动技能升级!L61</f>
        <v>200056</v>
      </c>
      <c r="D61">
        <f>被动技能升级!M61</f>
        <v>45</v>
      </c>
      <c r="E61" t="str">
        <f>被动技能升级!N61</f>
        <v>[]</v>
      </c>
      <c r="F61">
        <f>被动技能升级!O61</f>
        <v>154</v>
      </c>
      <c r="G61" t="str">
        <f>被动技能升级!P61</f>
        <v>0</v>
      </c>
      <c r="H61" t="str">
        <f>被动技能升级!Q61</f>
        <v>0</v>
      </c>
    </row>
    <row r="62" spans="1:8" x14ac:dyDescent="0.15">
      <c r="A62">
        <f>被动技能升级!J62</f>
        <v>56</v>
      </c>
      <c r="B62">
        <f>被动技能升级!K62</f>
        <v>200056</v>
      </c>
      <c r="C62">
        <f>被动技能升级!L62</f>
        <v>200057</v>
      </c>
      <c r="D62">
        <f>被动技能升级!M62</f>
        <v>48</v>
      </c>
      <c r="E62" t="str">
        <f>被动技能升级!N62</f>
        <v>[]</v>
      </c>
      <c r="F62">
        <f>被动技能升级!O62</f>
        <v>155</v>
      </c>
      <c r="G62" t="str">
        <f>被动技能升级!P62</f>
        <v>0</v>
      </c>
      <c r="H62" t="str">
        <f>被动技能升级!Q62</f>
        <v>0</v>
      </c>
    </row>
    <row r="63" spans="1:8" x14ac:dyDescent="0.15">
      <c r="A63">
        <f>被动技能升级!J63</f>
        <v>57</v>
      </c>
      <c r="B63">
        <f>被动技能升级!K63</f>
        <v>200057</v>
      </c>
      <c r="C63">
        <f>被动技能升级!L63</f>
        <v>200058</v>
      </c>
      <c r="D63">
        <f>被动技能升级!M63</f>
        <v>51</v>
      </c>
      <c r="E63" t="str">
        <f>被动技能升级!N63</f>
        <v>[]</v>
      </c>
      <c r="F63">
        <f>被动技能升级!O63</f>
        <v>156</v>
      </c>
      <c r="G63" t="str">
        <f>被动技能升级!P63</f>
        <v>0</v>
      </c>
      <c r="H63" t="str">
        <f>被动技能升级!Q63</f>
        <v>0</v>
      </c>
    </row>
    <row r="64" spans="1:8" x14ac:dyDescent="0.15">
      <c r="A64">
        <f>被动技能升级!J64</f>
        <v>58</v>
      </c>
      <c r="B64">
        <f>被动技能升级!K64</f>
        <v>200058</v>
      </c>
      <c r="C64">
        <f>被动技能升级!L64</f>
        <v>200059</v>
      </c>
      <c r="D64">
        <f>被动技能升级!M64</f>
        <v>54</v>
      </c>
      <c r="E64" t="str">
        <f>被动技能升级!N64</f>
        <v>[]</v>
      </c>
      <c r="F64">
        <f>被动技能升级!O64</f>
        <v>157</v>
      </c>
      <c r="G64" t="str">
        <f>被动技能升级!P64</f>
        <v>0</v>
      </c>
      <c r="H64" t="str">
        <f>被动技能升级!Q64</f>
        <v>0</v>
      </c>
    </row>
    <row r="65" spans="1:8" x14ac:dyDescent="0.15">
      <c r="A65">
        <f>被动技能升级!J65</f>
        <v>59</v>
      </c>
      <c r="B65">
        <f>被动技能升级!K65</f>
        <v>200059</v>
      </c>
      <c r="C65">
        <f>被动技能升级!L65</f>
        <v>200060</v>
      </c>
      <c r="D65">
        <f>被动技能升级!M65</f>
        <v>57</v>
      </c>
      <c r="E65" t="str">
        <f>被动技能升级!N65</f>
        <v>[]</v>
      </c>
      <c r="F65">
        <f>被动技能升级!O65</f>
        <v>158</v>
      </c>
      <c r="G65" t="str">
        <f>被动技能升级!P65</f>
        <v>0</v>
      </c>
      <c r="H65" t="str">
        <f>被动技能升级!Q65</f>
        <v>0</v>
      </c>
    </row>
    <row r="66" spans="1:8" x14ac:dyDescent="0.15">
      <c r="A66">
        <f>被动技能升级!J66</f>
        <v>60</v>
      </c>
      <c r="B66">
        <f>被动技能升级!K66</f>
        <v>200060</v>
      </c>
      <c r="C66">
        <f>被动技能升级!L66</f>
        <v>0</v>
      </c>
      <c r="D66">
        <f>被动技能升级!M66</f>
        <v>60</v>
      </c>
      <c r="E66" t="str">
        <f>被动技能升级!N66</f>
        <v>[]</v>
      </c>
      <c r="F66">
        <f>被动技能升级!O66</f>
        <v>159</v>
      </c>
      <c r="G66" t="str">
        <f>被动技能升级!P66</f>
        <v>0</v>
      </c>
      <c r="H66" t="str">
        <f>被动技能升级!Q66</f>
        <v>0</v>
      </c>
    </row>
    <row r="67" spans="1:8" x14ac:dyDescent="0.15">
      <c r="A67">
        <f>被动技能升级!J67</f>
        <v>61</v>
      </c>
      <c r="B67">
        <f>被动技能升级!K67</f>
        <v>200061</v>
      </c>
      <c r="C67">
        <f>被动技能升级!L67</f>
        <v>200062</v>
      </c>
      <c r="D67">
        <f>被动技能升级!M67</f>
        <v>3</v>
      </c>
      <c r="E67" t="str">
        <f>被动技能升级!N67</f>
        <v>[]</v>
      </c>
      <c r="F67">
        <f>被动技能升级!O67</f>
        <v>160</v>
      </c>
      <c r="G67" t="str">
        <f>被动技能升级!P67</f>
        <v>0</v>
      </c>
      <c r="H67" t="str">
        <f>被动技能升级!Q67</f>
        <v>0</v>
      </c>
    </row>
    <row r="68" spans="1:8" x14ac:dyDescent="0.15">
      <c r="A68">
        <f>被动技能升级!J68</f>
        <v>62</v>
      </c>
      <c r="B68">
        <f>被动技能升级!K68</f>
        <v>200062</v>
      </c>
      <c r="C68">
        <f>被动技能升级!L68</f>
        <v>200063</v>
      </c>
      <c r="D68">
        <f>被动技能升级!M68</f>
        <v>6</v>
      </c>
      <c r="E68" t="str">
        <f>被动技能升级!N68</f>
        <v>[]</v>
      </c>
      <c r="F68">
        <f>被动技能升级!O68</f>
        <v>161</v>
      </c>
      <c r="G68" t="str">
        <f>被动技能升级!P68</f>
        <v>0</v>
      </c>
      <c r="H68" t="str">
        <f>被动技能升级!Q68</f>
        <v>0</v>
      </c>
    </row>
    <row r="69" spans="1:8" x14ac:dyDescent="0.15">
      <c r="A69">
        <f>被动技能升级!J69</f>
        <v>63</v>
      </c>
      <c r="B69">
        <f>被动技能升级!K69</f>
        <v>200063</v>
      </c>
      <c r="C69">
        <f>被动技能升级!L69</f>
        <v>200064</v>
      </c>
      <c r="D69">
        <f>被动技能升级!M69</f>
        <v>9</v>
      </c>
      <c r="E69" t="str">
        <f>被动技能升级!N69</f>
        <v>[]</v>
      </c>
      <c r="F69">
        <f>被动技能升级!O69</f>
        <v>162</v>
      </c>
      <c r="G69" t="str">
        <f>被动技能升级!P69</f>
        <v>0</v>
      </c>
      <c r="H69" t="str">
        <f>被动技能升级!Q69</f>
        <v>0</v>
      </c>
    </row>
    <row r="70" spans="1:8" x14ac:dyDescent="0.15">
      <c r="A70">
        <f>被动技能升级!J70</f>
        <v>64</v>
      </c>
      <c r="B70">
        <f>被动技能升级!K70</f>
        <v>200064</v>
      </c>
      <c r="C70">
        <f>被动技能升级!L70</f>
        <v>200065</v>
      </c>
      <c r="D70">
        <f>被动技能升级!M70</f>
        <v>12</v>
      </c>
      <c r="E70" t="str">
        <f>被动技能升级!N70</f>
        <v>[]</v>
      </c>
      <c r="F70">
        <f>被动技能升级!O70</f>
        <v>163</v>
      </c>
      <c r="G70" t="str">
        <f>被动技能升级!P70</f>
        <v>0</v>
      </c>
      <c r="H70" t="str">
        <f>被动技能升级!Q70</f>
        <v>0</v>
      </c>
    </row>
    <row r="71" spans="1:8" x14ac:dyDescent="0.15">
      <c r="A71">
        <f>被动技能升级!J71</f>
        <v>65</v>
      </c>
      <c r="B71">
        <f>被动技能升级!K71</f>
        <v>200065</v>
      </c>
      <c r="C71">
        <f>被动技能升级!L71</f>
        <v>200066</v>
      </c>
      <c r="D71">
        <f>被动技能升级!M71</f>
        <v>15</v>
      </c>
      <c r="E71" t="str">
        <f>被动技能升级!N71</f>
        <v>[]</v>
      </c>
      <c r="F71">
        <f>被动技能升级!O71</f>
        <v>164</v>
      </c>
      <c r="G71" t="str">
        <f>被动技能升级!P71</f>
        <v>0</v>
      </c>
      <c r="H71" t="str">
        <f>被动技能升级!Q71</f>
        <v>0</v>
      </c>
    </row>
    <row r="72" spans="1:8" x14ac:dyDescent="0.15">
      <c r="A72">
        <f>被动技能升级!J72</f>
        <v>66</v>
      </c>
      <c r="B72">
        <f>被动技能升级!K72</f>
        <v>200066</v>
      </c>
      <c r="C72">
        <f>被动技能升级!L72</f>
        <v>200067</v>
      </c>
      <c r="D72">
        <f>被动技能升级!M72</f>
        <v>18</v>
      </c>
      <c r="E72" t="str">
        <f>被动技能升级!N72</f>
        <v>[]</v>
      </c>
      <c r="F72">
        <f>被动技能升级!O72</f>
        <v>165</v>
      </c>
      <c r="G72" t="str">
        <f>被动技能升级!P72</f>
        <v>0</v>
      </c>
      <c r="H72" t="str">
        <f>被动技能升级!Q72</f>
        <v>0</v>
      </c>
    </row>
    <row r="73" spans="1:8" x14ac:dyDescent="0.15">
      <c r="A73">
        <f>被动技能升级!J73</f>
        <v>67</v>
      </c>
      <c r="B73">
        <f>被动技能升级!K73</f>
        <v>200067</v>
      </c>
      <c r="C73">
        <f>被动技能升级!L73</f>
        <v>200068</v>
      </c>
      <c r="D73">
        <f>被动技能升级!M73</f>
        <v>21</v>
      </c>
      <c r="E73" t="str">
        <f>被动技能升级!N73</f>
        <v>[]</v>
      </c>
      <c r="F73">
        <f>被动技能升级!O73</f>
        <v>166</v>
      </c>
      <c r="G73" t="str">
        <f>被动技能升级!P73</f>
        <v>0</v>
      </c>
      <c r="H73" t="str">
        <f>被动技能升级!Q73</f>
        <v>0</v>
      </c>
    </row>
    <row r="74" spans="1:8" x14ac:dyDescent="0.15">
      <c r="A74">
        <f>被动技能升级!J74</f>
        <v>68</v>
      </c>
      <c r="B74">
        <f>被动技能升级!K74</f>
        <v>200068</v>
      </c>
      <c r="C74">
        <f>被动技能升级!L74</f>
        <v>200069</v>
      </c>
      <c r="D74">
        <f>被动技能升级!M74</f>
        <v>24</v>
      </c>
      <c r="E74" t="str">
        <f>被动技能升级!N74</f>
        <v>[]</v>
      </c>
      <c r="F74">
        <f>被动技能升级!O74</f>
        <v>167</v>
      </c>
      <c r="G74" t="str">
        <f>被动技能升级!P74</f>
        <v>0</v>
      </c>
      <c r="H74" t="str">
        <f>被动技能升级!Q74</f>
        <v>0</v>
      </c>
    </row>
    <row r="75" spans="1:8" x14ac:dyDescent="0.15">
      <c r="A75">
        <f>被动技能升级!J75</f>
        <v>69</v>
      </c>
      <c r="B75">
        <f>被动技能升级!K75</f>
        <v>200069</v>
      </c>
      <c r="C75">
        <f>被动技能升级!L75</f>
        <v>200070</v>
      </c>
      <c r="D75">
        <f>被动技能升级!M75</f>
        <v>27</v>
      </c>
      <c r="E75" t="str">
        <f>被动技能升级!N75</f>
        <v>[]</v>
      </c>
      <c r="F75">
        <f>被动技能升级!O75</f>
        <v>168</v>
      </c>
      <c r="G75" t="str">
        <f>被动技能升级!P75</f>
        <v>0</v>
      </c>
      <c r="H75" t="str">
        <f>被动技能升级!Q75</f>
        <v>0</v>
      </c>
    </row>
    <row r="76" spans="1:8" x14ac:dyDescent="0.15">
      <c r="A76">
        <f>被动技能升级!J76</f>
        <v>70</v>
      </c>
      <c r="B76">
        <f>被动技能升级!K76</f>
        <v>200070</v>
      </c>
      <c r="C76">
        <f>被动技能升级!L76</f>
        <v>200071</v>
      </c>
      <c r="D76">
        <f>被动技能升级!M76</f>
        <v>30</v>
      </c>
      <c r="E76" t="str">
        <f>被动技能升级!N76</f>
        <v>[]</v>
      </c>
      <c r="F76">
        <f>被动技能升级!O76</f>
        <v>169</v>
      </c>
      <c r="G76" t="str">
        <f>被动技能升级!P76</f>
        <v>0</v>
      </c>
      <c r="H76" t="str">
        <f>被动技能升级!Q76</f>
        <v>0</v>
      </c>
    </row>
    <row r="77" spans="1:8" x14ac:dyDescent="0.15">
      <c r="A77">
        <f>被动技能升级!J77</f>
        <v>71</v>
      </c>
      <c r="B77">
        <f>被动技能升级!K77</f>
        <v>200071</v>
      </c>
      <c r="C77">
        <f>被动技能升级!L77</f>
        <v>200072</v>
      </c>
      <c r="D77">
        <f>被动技能升级!M77</f>
        <v>33</v>
      </c>
      <c r="E77" t="str">
        <f>被动技能升级!N77</f>
        <v>[]</v>
      </c>
      <c r="F77">
        <f>被动技能升级!O77</f>
        <v>170</v>
      </c>
      <c r="G77" t="str">
        <f>被动技能升级!P77</f>
        <v>0</v>
      </c>
      <c r="H77" t="str">
        <f>被动技能升级!Q77</f>
        <v>0</v>
      </c>
    </row>
    <row r="78" spans="1:8" x14ac:dyDescent="0.15">
      <c r="A78">
        <f>被动技能升级!J78</f>
        <v>72</v>
      </c>
      <c r="B78">
        <f>被动技能升级!K78</f>
        <v>200072</v>
      </c>
      <c r="C78">
        <f>被动技能升级!L78</f>
        <v>200073</v>
      </c>
      <c r="D78">
        <f>被动技能升级!M78</f>
        <v>36</v>
      </c>
      <c r="E78" t="str">
        <f>被动技能升级!N78</f>
        <v>[]</v>
      </c>
      <c r="F78">
        <f>被动技能升级!O78</f>
        <v>171</v>
      </c>
      <c r="G78" t="str">
        <f>被动技能升级!P78</f>
        <v>0</v>
      </c>
      <c r="H78" t="str">
        <f>被动技能升级!Q78</f>
        <v>0</v>
      </c>
    </row>
    <row r="79" spans="1:8" x14ac:dyDescent="0.15">
      <c r="A79">
        <f>被动技能升级!J79</f>
        <v>73</v>
      </c>
      <c r="B79">
        <f>被动技能升级!K79</f>
        <v>200073</v>
      </c>
      <c r="C79">
        <f>被动技能升级!L79</f>
        <v>200074</v>
      </c>
      <c r="D79">
        <f>被动技能升级!M79</f>
        <v>39</v>
      </c>
      <c r="E79" t="str">
        <f>被动技能升级!N79</f>
        <v>[]</v>
      </c>
      <c r="F79">
        <f>被动技能升级!O79</f>
        <v>172</v>
      </c>
      <c r="G79" t="str">
        <f>被动技能升级!P79</f>
        <v>0</v>
      </c>
      <c r="H79" t="str">
        <f>被动技能升级!Q79</f>
        <v>0</v>
      </c>
    </row>
    <row r="80" spans="1:8" x14ac:dyDescent="0.15">
      <c r="A80">
        <f>被动技能升级!J80</f>
        <v>74</v>
      </c>
      <c r="B80">
        <f>被动技能升级!K80</f>
        <v>200074</v>
      </c>
      <c r="C80">
        <f>被动技能升级!L80</f>
        <v>200075</v>
      </c>
      <c r="D80">
        <f>被动技能升级!M80</f>
        <v>42</v>
      </c>
      <c r="E80" t="str">
        <f>被动技能升级!N80</f>
        <v>[]</v>
      </c>
      <c r="F80">
        <f>被动技能升级!O80</f>
        <v>173</v>
      </c>
      <c r="G80" t="str">
        <f>被动技能升级!P80</f>
        <v>0</v>
      </c>
      <c r="H80" t="str">
        <f>被动技能升级!Q80</f>
        <v>0</v>
      </c>
    </row>
    <row r="81" spans="1:8" x14ac:dyDescent="0.15">
      <c r="A81">
        <f>被动技能升级!J81</f>
        <v>75</v>
      </c>
      <c r="B81">
        <f>被动技能升级!K81</f>
        <v>200075</v>
      </c>
      <c r="C81">
        <f>被动技能升级!L81</f>
        <v>200076</v>
      </c>
      <c r="D81">
        <f>被动技能升级!M81</f>
        <v>45</v>
      </c>
      <c r="E81" t="str">
        <f>被动技能升级!N81</f>
        <v>[]</v>
      </c>
      <c r="F81">
        <f>被动技能升级!O81</f>
        <v>174</v>
      </c>
      <c r="G81" t="str">
        <f>被动技能升级!P81</f>
        <v>0</v>
      </c>
      <c r="H81" t="str">
        <f>被动技能升级!Q81</f>
        <v>0</v>
      </c>
    </row>
    <row r="82" spans="1:8" x14ac:dyDescent="0.15">
      <c r="A82">
        <f>被动技能升级!J82</f>
        <v>76</v>
      </c>
      <c r="B82">
        <f>被动技能升级!K82</f>
        <v>200076</v>
      </c>
      <c r="C82">
        <f>被动技能升级!L82</f>
        <v>200077</v>
      </c>
      <c r="D82">
        <f>被动技能升级!M82</f>
        <v>48</v>
      </c>
      <c r="E82" t="str">
        <f>被动技能升级!N82</f>
        <v>[]</v>
      </c>
      <c r="F82">
        <f>被动技能升级!O82</f>
        <v>175</v>
      </c>
      <c r="G82" t="str">
        <f>被动技能升级!P82</f>
        <v>0</v>
      </c>
      <c r="H82" t="str">
        <f>被动技能升级!Q82</f>
        <v>0</v>
      </c>
    </row>
    <row r="83" spans="1:8" x14ac:dyDescent="0.15">
      <c r="A83">
        <f>被动技能升级!J83</f>
        <v>77</v>
      </c>
      <c r="B83">
        <f>被动技能升级!K83</f>
        <v>200077</v>
      </c>
      <c r="C83">
        <f>被动技能升级!L83</f>
        <v>200078</v>
      </c>
      <c r="D83">
        <f>被动技能升级!M83</f>
        <v>51</v>
      </c>
      <c r="E83" t="str">
        <f>被动技能升级!N83</f>
        <v>[]</v>
      </c>
      <c r="F83">
        <f>被动技能升级!O83</f>
        <v>176</v>
      </c>
      <c r="G83" t="str">
        <f>被动技能升级!P83</f>
        <v>0</v>
      </c>
      <c r="H83" t="str">
        <f>被动技能升级!Q83</f>
        <v>0</v>
      </c>
    </row>
    <row r="84" spans="1:8" x14ac:dyDescent="0.15">
      <c r="A84">
        <f>被动技能升级!J84</f>
        <v>78</v>
      </c>
      <c r="B84">
        <f>被动技能升级!K84</f>
        <v>200078</v>
      </c>
      <c r="C84">
        <f>被动技能升级!L84</f>
        <v>200079</v>
      </c>
      <c r="D84">
        <f>被动技能升级!M84</f>
        <v>54</v>
      </c>
      <c r="E84" t="str">
        <f>被动技能升级!N84</f>
        <v>[]</v>
      </c>
      <c r="F84">
        <f>被动技能升级!O84</f>
        <v>177</v>
      </c>
      <c r="G84" t="str">
        <f>被动技能升级!P84</f>
        <v>0</v>
      </c>
      <c r="H84" t="str">
        <f>被动技能升级!Q84</f>
        <v>0</v>
      </c>
    </row>
    <row r="85" spans="1:8" x14ac:dyDescent="0.15">
      <c r="A85">
        <f>被动技能升级!J85</f>
        <v>79</v>
      </c>
      <c r="B85">
        <f>被动技能升级!K85</f>
        <v>200079</v>
      </c>
      <c r="C85">
        <f>被动技能升级!L85</f>
        <v>200080</v>
      </c>
      <c r="D85">
        <f>被动技能升级!M85</f>
        <v>57</v>
      </c>
      <c r="E85" t="str">
        <f>被动技能升级!N85</f>
        <v>[]</v>
      </c>
      <c r="F85">
        <f>被动技能升级!O85</f>
        <v>178</v>
      </c>
      <c r="G85" t="str">
        <f>被动技能升级!P85</f>
        <v>0</v>
      </c>
      <c r="H85" t="str">
        <f>被动技能升级!Q85</f>
        <v>0</v>
      </c>
    </row>
    <row r="86" spans="1:8" x14ac:dyDescent="0.15">
      <c r="A86">
        <f>被动技能升级!J86</f>
        <v>80</v>
      </c>
      <c r="B86">
        <f>被动技能升级!K86</f>
        <v>200080</v>
      </c>
      <c r="C86">
        <f>被动技能升级!L86</f>
        <v>0</v>
      </c>
      <c r="D86">
        <f>被动技能升级!M86</f>
        <v>60</v>
      </c>
      <c r="E86" t="str">
        <f>被动技能升级!N86</f>
        <v>[]</v>
      </c>
      <c r="F86">
        <f>被动技能升级!O86</f>
        <v>179</v>
      </c>
      <c r="G86" t="str">
        <f>被动技能升级!P86</f>
        <v>0</v>
      </c>
      <c r="H86" t="str">
        <f>被动技能升级!Q86</f>
        <v>0</v>
      </c>
    </row>
    <row r="87" spans="1:8" x14ac:dyDescent="0.15">
      <c r="A87">
        <f>被动技能升级!J87</f>
        <v>81</v>
      </c>
      <c r="B87">
        <f>被动技能升级!K87</f>
        <v>200081</v>
      </c>
      <c r="C87">
        <f>被动技能升级!L87</f>
        <v>200082</v>
      </c>
      <c r="D87">
        <f>被动技能升级!M87</f>
        <v>3</v>
      </c>
      <c r="E87" t="str">
        <f>被动技能升级!N87</f>
        <v>[]</v>
      </c>
      <c r="F87">
        <f>被动技能升级!O87</f>
        <v>180</v>
      </c>
      <c r="G87" t="str">
        <f>被动技能升级!P87</f>
        <v>0</v>
      </c>
      <c r="H87" t="str">
        <f>被动技能升级!Q87</f>
        <v>0</v>
      </c>
    </row>
    <row r="88" spans="1:8" x14ac:dyDescent="0.15">
      <c r="A88">
        <f>被动技能升级!J88</f>
        <v>82</v>
      </c>
      <c r="B88">
        <f>被动技能升级!K88</f>
        <v>200082</v>
      </c>
      <c r="C88">
        <f>被动技能升级!L88</f>
        <v>200083</v>
      </c>
      <c r="D88">
        <f>被动技能升级!M88</f>
        <v>6</v>
      </c>
      <c r="E88" t="str">
        <f>被动技能升级!N88</f>
        <v>[]</v>
      </c>
      <c r="F88">
        <f>被动技能升级!O88</f>
        <v>181</v>
      </c>
      <c r="G88" t="str">
        <f>被动技能升级!P88</f>
        <v>0</v>
      </c>
      <c r="H88" t="str">
        <f>被动技能升级!Q88</f>
        <v>0</v>
      </c>
    </row>
    <row r="89" spans="1:8" x14ac:dyDescent="0.15">
      <c r="A89">
        <f>被动技能升级!J89</f>
        <v>83</v>
      </c>
      <c r="B89">
        <f>被动技能升级!K89</f>
        <v>200083</v>
      </c>
      <c r="C89">
        <f>被动技能升级!L89</f>
        <v>200084</v>
      </c>
      <c r="D89">
        <f>被动技能升级!M89</f>
        <v>9</v>
      </c>
      <c r="E89" t="str">
        <f>被动技能升级!N89</f>
        <v>[]</v>
      </c>
      <c r="F89">
        <f>被动技能升级!O89</f>
        <v>182</v>
      </c>
      <c r="G89" t="str">
        <f>被动技能升级!P89</f>
        <v>0</v>
      </c>
      <c r="H89" t="str">
        <f>被动技能升级!Q89</f>
        <v>0</v>
      </c>
    </row>
    <row r="90" spans="1:8" x14ac:dyDescent="0.15">
      <c r="A90">
        <f>被动技能升级!J90</f>
        <v>84</v>
      </c>
      <c r="B90">
        <f>被动技能升级!K90</f>
        <v>200084</v>
      </c>
      <c r="C90">
        <f>被动技能升级!L90</f>
        <v>200085</v>
      </c>
      <c r="D90">
        <f>被动技能升级!M90</f>
        <v>12</v>
      </c>
      <c r="E90" t="str">
        <f>被动技能升级!N90</f>
        <v>[]</v>
      </c>
      <c r="F90">
        <f>被动技能升级!O90</f>
        <v>183</v>
      </c>
      <c r="G90" t="str">
        <f>被动技能升级!P90</f>
        <v>0</v>
      </c>
      <c r="H90" t="str">
        <f>被动技能升级!Q90</f>
        <v>0</v>
      </c>
    </row>
    <row r="91" spans="1:8" x14ac:dyDescent="0.15">
      <c r="A91">
        <f>被动技能升级!J91</f>
        <v>85</v>
      </c>
      <c r="B91">
        <f>被动技能升级!K91</f>
        <v>200085</v>
      </c>
      <c r="C91">
        <f>被动技能升级!L91</f>
        <v>200086</v>
      </c>
      <c r="D91">
        <f>被动技能升级!M91</f>
        <v>15</v>
      </c>
      <c r="E91" t="str">
        <f>被动技能升级!N91</f>
        <v>[]</v>
      </c>
      <c r="F91">
        <f>被动技能升级!O91</f>
        <v>184</v>
      </c>
      <c r="G91" t="str">
        <f>被动技能升级!P91</f>
        <v>0</v>
      </c>
      <c r="H91" t="str">
        <f>被动技能升级!Q91</f>
        <v>0</v>
      </c>
    </row>
    <row r="92" spans="1:8" x14ac:dyDescent="0.15">
      <c r="A92">
        <f>被动技能升级!J92</f>
        <v>86</v>
      </c>
      <c r="B92">
        <f>被动技能升级!K92</f>
        <v>200086</v>
      </c>
      <c r="C92">
        <f>被动技能升级!L92</f>
        <v>200087</v>
      </c>
      <c r="D92">
        <f>被动技能升级!M92</f>
        <v>18</v>
      </c>
      <c r="E92" t="str">
        <f>被动技能升级!N92</f>
        <v>[]</v>
      </c>
      <c r="F92">
        <f>被动技能升级!O92</f>
        <v>185</v>
      </c>
      <c r="G92" t="str">
        <f>被动技能升级!P92</f>
        <v>0</v>
      </c>
      <c r="H92" t="str">
        <f>被动技能升级!Q92</f>
        <v>0</v>
      </c>
    </row>
    <row r="93" spans="1:8" x14ac:dyDescent="0.15">
      <c r="A93">
        <f>被动技能升级!J93</f>
        <v>87</v>
      </c>
      <c r="B93">
        <f>被动技能升级!K93</f>
        <v>200087</v>
      </c>
      <c r="C93">
        <f>被动技能升级!L93</f>
        <v>200088</v>
      </c>
      <c r="D93">
        <f>被动技能升级!M93</f>
        <v>21</v>
      </c>
      <c r="E93" t="str">
        <f>被动技能升级!N93</f>
        <v>[]</v>
      </c>
      <c r="F93">
        <f>被动技能升级!O93</f>
        <v>186</v>
      </c>
      <c r="G93" t="str">
        <f>被动技能升级!P93</f>
        <v>0</v>
      </c>
      <c r="H93" t="str">
        <f>被动技能升级!Q93</f>
        <v>0</v>
      </c>
    </row>
    <row r="94" spans="1:8" x14ac:dyDescent="0.15">
      <c r="A94">
        <f>被动技能升级!J94</f>
        <v>88</v>
      </c>
      <c r="B94">
        <f>被动技能升级!K94</f>
        <v>200088</v>
      </c>
      <c r="C94">
        <f>被动技能升级!L94</f>
        <v>200089</v>
      </c>
      <c r="D94">
        <f>被动技能升级!M94</f>
        <v>24</v>
      </c>
      <c r="E94" t="str">
        <f>被动技能升级!N94</f>
        <v>[]</v>
      </c>
      <c r="F94">
        <f>被动技能升级!O94</f>
        <v>187</v>
      </c>
      <c r="G94" t="str">
        <f>被动技能升级!P94</f>
        <v>0</v>
      </c>
      <c r="H94" t="str">
        <f>被动技能升级!Q94</f>
        <v>0</v>
      </c>
    </row>
    <row r="95" spans="1:8" x14ac:dyDescent="0.15">
      <c r="A95">
        <f>被动技能升级!J95</f>
        <v>89</v>
      </c>
      <c r="B95">
        <f>被动技能升级!K95</f>
        <v>200089</v>
      </c>
      <c r="C95">
        <f>被动技能升级!L95</f>
        <v>200090</v>
      </c>
      <c r="D95">
        <f>被动技能升级!M95</f>
        <v>27</v>
      </c>
      <c r="E95" t="str">
        <f>被动技能升级!N95</f>
        <v>[]</v>
      </c>
      <c r="F95">
        <f>被动技能升级!O95</f>
        <v>188</v>
      </c>
      <c r="G95" t="str">
        <f>被动技能升级!P95</f>
        <v>0</v>
      </c>
      <c r="H95" t="str">
        <f>被动技能升级!Q95</f>
        <v>0</v>
      </c>
    </row>
    <row r="96" spans="1:8" x14ac:dyDescent="0.15">
      <c r="A96">
        <f>被动技能升级!J96</f>
        <v>90</v>
      </c>
      <c r="B96">
        <f>被动技能升级!K96</f>
        <v>200090</v>
      </c>
      <c r="C96">
        <f>被动技能升级!L96</f>
        <v>200091</v>
      </c>
      <c r="D96">
        <f>被动技能升级!M96</f>
        <v>30</v>
      </c>
      <c r="E96" t="str">
        <f>被动技能升级!N96</f>
        <v>[]</v>
      </c>
      <c r="F96">
        <f>被动技能升级!O96</f>
        <v>189</v>
      </c>
      <c r="G96" t="str">
        <f>被动技能升级!P96</f>
        <v>0</v>
      </c>
      <c r="H96" t="str">
        <f>被动技能升级!Q96</f>
        <v>0</v>
      </c>
    </row>
    <row r="97" spans="1:8" x14ac:dyDescent="0.15">
      <c r="A97">
        <f>被动技能升级!J97</f>
        <v>91</v>
      </c>
      <c r="B97">
        <f>被动技能升级!K97</f>
        <v>200091</v>
      </c>
      <c r="C97">
        <f>被动技能升级!L97</f>
        <v>200092</v>
      </c>
      <c r="D97">
        <f>被动技能升级!M97</f>
        <v>33</v>
      </c>
      <c r="E97" t="str">
        <f>被动技能升级!N97</f>
        <v>[]</v>
      </c>
      <c r="F97">
        <f>被动技能升级!O97</f>
        <v>190</v>
      </c>
      <c r="G97" t="str">
        <f>被动技能升级!P97</f>
        <v>0</v>
      </c>
      <c r="H97" t="str">
        <f>被动技能升级!Q97</f>
        <v>0</v>
      </c>
    </row>
    <row r="98" spans="1:8" x14ac:dyDescent="0.15">
      <c r="A98">
        <f>被动技能升级!J98</f>
        <v>92</v>
      </c>
      <c r="B98">
        <f>被动技能升级!K98</f>
        <v>200092</v>
      </c>
      <c r="C98">
        <f>被动技能升级!L98</f>
        <v>200093</v>
      </c>
      <c r="D98">
        <f>被动技能升级!M98</f>
        <v>36</v>
      </c>
      <c r="E98" t="str">
        <f>被动技能升级!N98</f>
        <v>[]</v>
      </c>
      <c r="F98">
        <f>被动技能升级!O98</f>
        <v>191</v>
      </c>
      <c r="G98" t="str">
        <f>被动技能升级!P98</f>
        <v>0</v>
      </c>
      <c r="H98" t="str">
        <f>被动技能升级!Q98</f>
        <v>0</v>
      </c>
    </row>
    <row r="99" spans="1:8" x14ac:dyDescent="0.15">
      <c r="A99">
        <f>被动技能升级!J99</f>
        <v>93</v>
      </c>
      <c r="B99">
        <f>被动技能升级!K99</f>
        <v>200093</v>
      </c>
      <c r="C99">
        <f>被动技能升级!L99</f>
        <v>200094</v>
      </c>
      <c r="D99">
        <f>被动技能升级!M99</f>
        <v>39</v>
      </c>
      <c r="E99" t="str">
        <f>被动技能升级!N99</f>
        <v>[]</v>
      </c>
      <c r="F99">
        <f>被动技能升级!O99</f>
        <v>192</v>
      </c>
      <c r="G99" t="str">
        <f>被动技能升级!P99</f>
        <v>0</v>
      </c>
      <c r="H99" t="str">
        <f>被动技能升级!Q99</f>
        <v>0</v>
      </c>
    </row>
    <row r="100" spans="1:8" x14ac:dyDescent="0.15">
      <c r="A100">
        <f>被动技能升级!J100</f>
        <v>94</v>
      </c>
      <c r="B100">
        <f>被动技能升级!K100</f>
        <v>200094</v>
      </c>
      <c r="C100">
        <f>被动技能升级!L100</f>
        <v>200095</v>
      </c>
      <c r="D100">
        <f>被动技能升级!M100</f>
        <v>42</v>
      </c>
      <c r="E100" t="str">
        <f>被动技能升级!N100</f>
        <v>[]</v>
      </c>
      <c r="F100">
        <f>被动技能升级!O100</f>
        <v>193</v>
      </c>
      <c r="G100" t="str">
        <f>被动技能升级!P100</f>
        <v>0</v>
      </c>
      <c r="H100" t="str">
        <f>被动技能升级!Q100</f>
        <v>0</v>
      </c>
    </row>
    <row r="101" spans="1:8" x14ac:dyDescent="0.15">
      <c r="A101">
        <f>被动技能升级!J101</f>
        <v>95</v>
      </c>
      <c r="B101">
        <f>被动技能升级!K101</f>
        <v>200095</v>
      </c>
      <c r="C101">
        <f>被动技能升级!L101</f>
        <v>200096</v>
      </c>
      <c r="D101">
        <f>被动技能升级!M101</f>
        <v>45</v>
      </c>
      <c r="E101" t="str">
        <f>被动技能升级!N101</f>
        <v>[]</v>
      </c>
      <c r="F101">
        <f>被动技能升级!O101</f>
        <v>194</v>
      </c>
      <c r="G101" t="str">
        <f>被动技能升级!P101</f>
        <v>0</v>
      </c>
      <c r="H101" t="str">
        <f>被动技能升级!Q101</f>
        <v>0</v>
      </c>
    </row>
    <row r="102" spans="1:8" x14ac:dyDescent="0.15">
      <c r="A102">
        <f>被动技能升级!J102</f>
        <v>96</v>
      </c>
      <c r="B102">
        <f>被动技能升级!K102</f>
        <v>200096</v>
      </c>
      <c r="C102">
        <f>被动技能升级!L102</f>
        <v>200097</v>
      </c>
      <c r="D102">
        <f>被动技能升级!M102</f>
        <v>48</v>
      </c>
      <c r="E102" t="str">
        <f>被动技能升级!N102</f>
        <v>[]</v>
      </c>
      <c r="F102">
        <f>被动技能升级!O102</f>
        <v>195</v>
      </c>
      <c r="G102" t="str">
        <f>被动技能升级!P102</f>
        <v>0</v>
      </c>
      <c r="H102" t="str">
        <f>被动技能升级!Q102</f>
        <v>0</v>
      </c>
    </row>
    <row r="103" spans="1:8" x14ac:dyDescent="0.15">
      <c r="A103">
        <f>被动技能升级!J103</f>
        <v>97</v>
      </c>
      <c r="B103">
        <f>被动技能升级!K103</f>
        <v>200097</v>
      </c>
      <c r="C103">
        <f>被动技能升级!L103</f>
        <v>200098</v>
      </c>
      <c r="D103">
        <f>被动技能升级!M103</f>
        <v>51</v>
      </c>
      <c r="E103" t="str">
        <f>被动技能升级!N103</f>
        <v>[]</v>
      </c>
      <c r="F103">
        <f>被动技能升级!O103</f>
        <v>196</v>
      </c>
      <c r="G103" t="str">
        <f>被动技能升级!P103</f>
        <v>0</v>
      </c>
      <c r="H103" t="str">
        <f>被动技能升级!Q103</f>
        <v>0</v>
      </c>
    </row>
    <row r="104" spans="1:8" x14ac:dyDescent="0.15">
      <c r="A104">
        <f>被动技能升级!J104</f>
        <v>98</v>
      </c>
      <c r="B104">
        <f>被动技能升级!K104</f>
        <v>200098</v>
      </c>
      <c r="C104">
        <f>被动技能升级!L104</f>
        <v>200099</v>
      </c>
      <c r="D104">
        <f>被动技能升级!M104</f>
        <v>54</v>
      </c>
      <c r="E104" t="str">
        <f>被动技能升级!N104</f>
        <v>[]</v>
      </c>
      <c r="F104">
        <f>被动技能升级!O104</f>
        <v>197</v>
      </c>
      <c r="G104" t="str">
        <f>被动技能升级!P104</f>
        <v>0</v>
      </c>
      <c r="H104" t="str">
        <f>被动技能升级!Q104</f>
        <v>0</v>
      </c>
    </row>
    <row r="105" spans="1:8" x14ac:dyDescent="0.15">
      <c r="A105">
        <f>被动技能升级!J105</f>
        <v>99</v>
      </c>
      <c r="B105">
        <f>被动技能升级!K105</f>
        <v>200099</v>
      </c>
      <c r="C105">
        <f>被动技能升级!L105</f>
        <v>200100</v>
      </c>
      <c r="D105">
        <f>被动技能升级!M105</f>
        <v>57</v>
      </c>
      <c r="E105" t="str">
        <f>被动技能升级!N105</f>
        <v>[]</v>
      </c>
      <c r="F105">
        <f>被动技能升级!O105</f>
        <v>198</v>
      </c>
      <c r="G105" t="str">
        <f>被动技能升级!P105</f>
        <v>0</v>
      </c>
      <c r="H105" t="str">
        <f>被动技能升级!Q105</f>
        <v>0</v>
      </c>
    </row>
    <row r="106" spans="1:8" x14ac:dyDescent="0.15">
      <c r="A106">
        <f>被动技能升级!J106</f>
        <v>100</v>
      </c>
      <c r="B106">
        <f>被动技能升级!K106</f>
        <v>200100</v>
      </c>
      <c r="C106">
        <f>被动技能升级!L106</f>
        <v>0</v>
      </c>
      <c r="D106">
        <f>被动技能升级!M106</f>
        <v>60</v>
      </c>
      <c r="E106" t="str">
        <f>被动技能升级!N106</f>
        <v>[]</v>
      </c>
      <c r="F106">
        <f>被动技能升级!O106</f>
        <v>100</v>
      </c>
      <c r="G106" t="str">
        <f>被动技能升级!P106</f>
        <v>0</v>
      </c>
      <c r="H106" t="str">
        <f>被动技能升级!Q106</f>
        <v>0</v>
      </c>
    </row>
    <row r="107" spans="1:8" x14ac:dyDescent="0.15">
      <c r="A107">
        <f>被动技能升级!J107</f>
        <v>101</v>
      </c>
      <c r="B107">
        <f>被动技能升级!K107</f>
        <v>200101</v>
      </c>
      <c r="C107">
        <f>被动技能升级!L107</f>
        <v>200102</v>
      </c>
      <c r="D107">
        <f>被动技能升级!M107</f>
        <v>3</v>
      </c>
      <c r="E107" t="str">
        <f>被动技能升级!N107</f>
        <v>[]</v>
      </c>
      <c r="F107">
        <f>被动技能升级!O107</f>
        <v>101</v>
      </c>
      <c r="G107" t="str">
        <f>被动技能升级!P107</f>
        <v>0</v>
      </c>
      <c r="H107" t="str">
        <f>被动技能升级!Q107</f>
        <v>0</v>
      </c>
    </row>
    <row r="108" spans="1:8" x14ac:dyDescent="0.15">
      <c r="A108">
        <f>被动技能升级!J108</f>
        <v>102</v>
      </c>
      <c r="B108">
        <f>被动技能升级!K108</f>
        <v>200102</v>
      </c>
      <c r="C108">
        <f>被动技能升级!L108</f>
        <v>200103</v>
      </c>
      <c r="D108">
        <f>被动技能升级!M108</f>
        <v>6</v>
      </c>
      <c r="E108" t="str">
        <f>被动技能升级!N108</f>
        <v>[]</v>
      </c>
      <c r="F108">
        <f>被动技能升级!O108</f>
        <v>102</v>
      </c>
      <c r="G108" t="str">
        <f>被动技能升级!P108</f>
        <v>0</v>
      </c>
      <c r="H108" t="str">
        <f>被动技能升级!Q108</f>
        <v>0</v>
      </c>
    </row>
    <row r="109" spans="1:8" x14ac:dyDescent="0.15">
      <c r="A109">
        <f>被动技能升级!J109</f>
        <v>103</v>
      </c>
      <c r="B109">
        <f>被动技能升级!K109</f>
        <v>200103</v>
      </c>
      <c r="C109">
        <f>被动技能升级!L109</f>
        <v>200104</v>
      </c>
      <c r="D109">
        <f>被动技能升级!M109</f>
        <v>9</v>
      </c>
      <c r="E109" t="str">
        <f>被动技能升级!N109</f>
        <v>[]</v>
      </c>
      <c r="F109">
        <f>被动技能升级!O109</f>
        <v>103</v>
      </c>
      <c r="G109" t="str">
        <f>被动技能升级!P109</f>
        <v>0</v>
      </c>
      <c r="H109" t="str">
        <f>被动技能升级!Q109</f>
        <v>0</v>
      </c>
    </row>
    <row r="110" spans="1:8" x14ac:dyDescent="0.15">
      <c r="A110">
        <f>被动技能升级!J110</f>
        <v>104</v>
      </c>
      <c r="B110">
        <f>被动技能升级!K110</f>
        <v>200104</v>
      </c>
      <c r="C110">
        <f>被动技能升级!L110</f>
        <v>200105</v>
      </c>
      <c r="D110">
        <f>被动技能升级!M110</f>
        <v>12</v>
      </c>
      <c r="E110" t="str">
        <f>被动技能升级!N110</f>
        <v>[]</v>
      </c>
      <c r="F110">
        <f>被动技能升级!O110</f>
        <v>104</v>
      </c>
      <c r="G110" t="str">
        <f>被动技能升级!P110</f>
        <v>0</v>
      </c>
      <c r="H110" t="str">
        <f>被动技能升级!Q110</f>
        <v>0</v>
      </c>
    </row>
    <row r="111" spans="1:8" x14ac:dyDescent="0.15">
      <c r="A111">
        <f>被动技能升级!J111</f>
        <v>105</v>
      </c>
      <c r="B111">
        <f>被动技能升级!K111</f>
        <v>200105</v>
      </c>
      <c r="C111">
        <f>被动技能升级!L111</f>
        <v>200106</v>
      </c>
      <c r="D111">
        <f>被动技能升级!M111</f>
        <v>15</v>
      </c>
      <c r="E111" t="str">
        <f>被动技能升级!N111</f>
        <v>[]</v>
      </c>
      <c r="F111">
        <f>被动技能升级!O111</f>
        <v>105</v>
      </c>
      <c r="G111" t="str">
        <f>被动技能升级!P111</f>
        <v>0</v>
      </c>
      <c r="H111" t="str">
        <f>被动技能升级!Q111</f>
        <v>0</v>
      </c>
    </row>
    <row r="112" spans="1:8" x14ac:dyDescent="0.15">
      <c r="A112">
        <f>被动技能升级!J112</f>
        <v>106</v>
      </c>
      <c r="B112">
        <f>被动技能升级!K112</f>
        <v>200106</v>
      </c>
      <c r="C112">
        <f>被动技能升级!L112</f>
        <v>200107</v>
      </c>
      <c r="D112">
        <f>被动技能升级!M112</f>
        <v>18</v>
      </c>
      <c r="E112" t="str">
        <f>被动技能升级!N112</f>
        <v>[]</v>
      </c>
      <c r="F112">
        <f>被动技能升级!O112</f>
        <v>106</v>
      </c>
      <c r="G112" t="str">
        <f>被动技能升级!P112</f>
        <v>0</v>
      </c>
      <c r="H112" t="str">
        <f>被动技能升级!Q112</f>
        <v>0</v>
      </c>
    </row>
    <row r="113" spans="1:8" x14ac:dyDescent="0.15">
      <c r="A113">
        <f>被动技能升级!J113</f>
        <v>107</v>
      </c>
      <c r="B113">
        <f>被动技能升级!K113</f>
        <v>200107</v>
      </c>
      <c r="C113">
        <f>被动技能升级!L113</f>
        <v>200108</v>
      </c>
      <c r="D113">
        <f>被动技能升级!M113</f>
        <v>21</v>
      </c>
      <c r="E113" t="str">
        <f>被动技能升级!N113</f>
        <v>[]</v>
      </c>
      <c r="F113">
        <f>被动技能升级!O113</f>
        <v>107</v>
      </c>
      <c r="G113" t="str">
        <f>被动技能升级!P113</f>
        <v>0</v>
      </c>
      <c r="H113" t="str">
        <f>被动技能升级!Q113</f>
        <v>0</v>
      </c>
    </row>
    <row r="114" spans="1:8" x14ac:dyDescent="0.15">
      <c r="A114">
        <f>被动技能升级!J114</f>
        <v>108</v>
      </c>
      <c r="B114">
        <f>被动技能升级!K114</f>
        <v>200108</v>
      </c>
      <c r="C114">
        <f>被动技能升级!L114</f>
        <v>200109</v>
      </c>
      <c r="D114">
        <f>被动技能升级!M114</f>
        <v>24</v>
      </c>
      <c r="E114" t="str">
        <f>被动技能升级!N114</f>
        <v>[]</v>
      </c>
      <c r="F114">
        <f>被动技能升级!O114</f>
        <v>108</v>
      </c>
      <c r="G114" t="str">
        <f>被动技能升级!P114</f>
        <v>0</v>
      </c>
      <c r="H114" t="str">
        <f>被动技能升级!Q114</f>
        <v>0</v>
      </c>
    </row>
    <row r="115" spans="1:8" x14ac:dyDescent="0.15">
      <c r="A115">
        <f>被动技能升级!J115</f>
        <v>109</v>
      </c>
      <c r="B115">
        <f>被动技能升级!K115</f>
        <v>200109</v>
      </c>
      <c r="C115">
        <f>被动技能升级!L115</f>
        <v>200110</v>
      </c>
      <c r="D115">
        <f>被动技能升级!M115</f>
        <v>27</v>
      </c>
      <c r="E115" t="str">
        <f>被动技能升级!N115</f>
        <v>[]</v>
      </c>
      <c r="F115">
        <f>被动技能升级!O115</f>
        <v>109</v>
      </c>
      <c r="G115" t="str">
        <f>被动技能升级!P115</f>
        <v>0</v>
      </c>
      <c r="H115" t="str">
        <f>被动技能升级!Q115</f>
        <v>0</v>
      </c>
    </row>
    <row r="116" spans="1:8" x14ac:dyDescent="0.15">
      <c r="A116">
        <f>被动技能升级!J116</f>
        <v>110</v>
      </c>
      <c r="B116">
        <f>被动技能升级!K116</f>
        <v>200110</v>
      </c>
      <c r="C116">
        <f>被动技能升级!L116</f>
        <v>200111</v>
      </c>
      <c r="D116">
        <f>被动技能升级!M116</f>
        <v>30</v>
      </c>
      <c r="E116" t="str">
        <f>被动技能升级!N116</f>
        <v>[]</v>
      </c>
      <c r="F116">
        <f>被动技能升级!O116</f>
        <v>110</v>
      </c>
      <c r="G116" t="str">
        <f>被动技能升级!P116</f>
        <v>0</v>
      </c>
      <c r="H116" t="str">
        <f>被动技能升级!Q116</f>
        <v>0</v>
      </c>
    </row>
    <row r="117" spans="1:8" x14ac:dyDescent="0.15">
      <c r="A117">
        <f>被动技能升级!J117</f>
        <v>111</v>
      </c>
      <c r="B117">
        <f>被动技能升级!K117</f>
        <v>200111</v>
      </c>
      <c r="C117">
        <f>被动技能升级!L117</f>
        <v>200112</v>
      </c>
      <c r="D117">
        <f>被动技能升级!M117</f>
        <v>33</v>
      </c>
      <c r="E117" t="str">
        <f>被动技能升级!N117</f>
        <v>[]</v>
      </c>
      <c r="F117">
        <f>被动技能升级!O117</f>
        <v>111</v>
      </c>
      <c r="G117" t="str">
        <f>被动技能升级!P117</f>
        <v>0</v>
      </c>
      <c r="H117" t="str">
        <f>被动技能升级!Q117</f>
        <v>0</v>
      </c>
    </row>
    <row r="118" spans="1:8" x14ac:dyDescent="0.15">
      <c r="A118">
        <f>被动技能升级!J118</f>
        <v>112</v>
      </c>
      <c r="B118">
        <f>被动技能升级!K118</f>
        <v>200112</v>
      </c>
      <c r="C118">
        <f>被动技能升级!L118</f>
        <v>200113</v>
      </c>
      <c r="D118">
        <f>被动技能升级!M118</f>
        <v>36</v>
      </c>
      <c r="E118" t="str">
        <f>被动技能升级!N118</f>
        <v>[]</v>
      </c>
      <c r="F118">
        <f>被动技能升级!O118</f>
        <v>112</v>
      </c>
      <c r="G118" t="str">
        <f>被动技能升级!P118</f>
        <v>0</v>
      </c>
      <c r="H118" t="str">
        <f>被动技能升级!Q118</f>
        <v>0</v>
      </c>
    </row>
    <row r="119" spans="1:8" x14ac:dyDescent="0.15">
      <c r="A119">
        <f>被动技能升级!J119</f>
        <v>113</v>
      </c>
      <c r="B119">
        <f>被动技能升级!K119</f>
        <v>200113</v>
      </c>
      <c r="C119">
        <f>被动技能升级!L119</f>
        <v>200114</v>
      </c>
      <c r="D119">
        <f>被动技能升级!M119</f>
        <v>39</v>
      </c>
      <c r="E119" t="str">
        <f>被动技能升级!N119</f>
        <v>[]</v>
      </c>
      <c r="F119">
        <f>被动技能升级!O119</f>
        <v>113</v>
      </c>
      <c r="G119" t="str">
        <f>被动技能升级!P119</f>
        <v>0</v>
      </c>
      <c r="H119" t="str">
        <f>被动技能升级!Q119</f>
        <v>0</v>
      </c>
    </row>
    <row r="120" spans="1:8" x14ac:dyDescent="0.15">
      <c r="A120">
        <f>被动技能升级!J120</f>
        <v>114</v>
      </c>
      <c r="B120">
        <f>被动技能升级!K120</f>
        <v>200114</v>
      </c>
      <c r="C120">
        <f>被动技能升级!L120</f>
        <v>200115</v>
      </c>
      <c r="D120">
        <f>被动技能升级!M120</f>
        <v>42</v>
      </c>
      <c r="E120" t="str">
        <f>被动技能升级!N120</f>
        <v>[]</v>
      </c>
      <c r="F120">
        <f>被动技能升级!O120</f>
        <v>114</v>
      </c>
      <c r="G120" t="str">
        <f>被动技能升级!P120</f>
        <v>0</v>
      </c>
      <c r="H120" t="str">
        <f>被动技能升级!Q120</f>
        <v>0</v>
      </c>
    </row>
    <row r="121" spans="1:8" x14ac:dyDescent="0.15">
      <c r="A121">
        <f>被动技能升级!J121</f>
        <v>115</v>
      </c>
      <c r="B121">
        <f>被动技能升级!K121</f>
        <v>200115</v>
      </c>
      <c r="C121">
        <f>被动技能升级!L121</f>
        <v>200116</v>
      </c>
      <c r="D121">
        <f>被动技能升级!M121</f>
        <v>45</v>
      </c>
      <c r="E121" t="str">
        <f>被动技能升级!N121</f>
        <v>[]</v>
      </c>
      <c r="F121">
        <f>被动技能升级!O121</f>
        <v>115</v>
      </c>
      <c r="G121" t="str">
        <f>被动技能升级!P121</f>
        <v>0</v>
      </c>
      <c r="H121" t="str">
        <f>被动技能升级!Q121</f>
        <v>0</v>
      </c>
    </row>
    <row r="122" spans="1:8" x14ac:dyDescent="0.15">
      <c r="A122">
        <f>被动技能升级!J122</f>
        <v>116</v>
      </c>
      <c r="B122">
        <f>被动技能升级!K122</f>
        <v>200116</v>
      </c>
      <c r="C122">
        <f>被动技能升级!L122</f>
        <v>200117</v>
      </c>
      <c r="D122">
        <f>被动技能升级!M122</f>
        <v>48</v>
      </c>
      <c r="E122" t="str">
        <f>被动技能升级!N122</f>
        <v>[]</v>
      </c>
      <c r="F122">
        <f>被动技能升级!O122</f>
        <v>116</v>
      </c>
      <c r="G122" t="str">
        <f>被动技能升级!P122</f>
        <v>0</v>
      </c>
      <c r="H122" t="str">
        <f>被动技能升级!Q122</f>
        <v>0</v>
      </c>
    </row>
    <row r="123" spans="1:8" x14ac:dyDescent="0.15">
      <c r="A123">
        <f>被动技能升级!J123</f>
        <v>117</v>
      </c>
      <c r="B123">
        <f>被动技能升级!K123</f>
        <v>200117</v>
      </c>
      <c r="C123">
        <f>被动技能升级!L123</f>
        <v>200118</v>
      </c>
      <c r="D123">
        <f>被动技能升级!M123</f>
        <v>51</v>
      </c>
      <c r="E123" t="str">
        <f>被动技能升级!N123</f>
        <v>[]</v>
      </c>
      <c r="F123">
        <f>被动技能升级!O123</f>
        <v>117</v>
      </c>
      <c r="G123" t="str">
        <f>被动技能升级!P123</f>
        <v>0</v>
      </c>
      <c r="H123" t="str">
        <f>被动技能升级!Q123</f>
        <v>0</v>
      </c>
    </row>
    <row r="124" spans="1:8" x14ac:dyDescent="0.15">
      <c r="A124">
        <f>被动技能升级!J124</f>
        <v>118</v>
      </c>
      <c r="B124">
        <f>被动技能升级!K124</f>
        <v>200118</v>
      </c>
      <c r="C124">
        <f>被动技能升级!L124</f>
        <v>200119</v>
      </c>
      <c r="D124">
        <f>被动技能升级!M124</f>
        <v>54</v>
      </c>
      <c r="E124" t="str">
        <f>被动技能升级!N124</f>
        <v>[]</v>
      </c>
      <c r="F124">
        <f>被动技能升级!O124</f>
        <v>118</v>
      </c>
      <c r="G124" t="str">
        <f>被动技能升级!P124</f>
        <v>0</v>
      </c>
      <c r="H124" t="str">
        <f>被动技能升级!Q124</f>
        <v>0</v>
      </c>
    </row>
    <row r="125" spans="1:8" x14ac:dyDescent="0.15">
      <c r="A125">
        <f>被动技能升级!J125</f>
        <v>119</v>
      </c>
      <c r="B125">
        <f>被动技能升级!K125</f>
        <v>200119</v>
      </c>
      <c r="C125">
        <f>被动技能升级!L125</f>
        <v>200120</v>
      </c>
      <c r="D125">
        <f>被动技能升级!M125</f>
        <v>57</v>
      </c>
      <c r="E125" t="str">
        <f>被动技能升级!N125</f>
        <v>[]</v>
      </c>
      <c r="F125">
        <f>被动技能升级!O125</f>
        <v>119</v>
      </c>
      <c r="G125" t="str">
        <f>被动技能升级!P125</f>
        <v>0</v>
      </c>
      <c r="H125" t="str">
        <f>被动技能升级!Q125</f>
        <v>0</v>
      </c>
    </row>
    <row r="126" spans="1:8" x14ac:dyDescent="0.15">
      <c r="A126">
        <f>被动技能升级!J126</f>
        <v>120</v>
      </c>
      <c r="B126">
        <f>被动技能升级!K126</f>
        <v>200120</v>
      </c>
      <c r="C126">
        <f>被动技能升级!L126</f>
        <v>0</v>
      </c>
      <c r="D126">
        <f>被动技能升级!M126</f>
        <v>60</v>
      </c>
      <c r="E126" t="str">
        <f>被动技能升级!N126</f>
        <v>[]</v>
      </c>
      <c r="F126">
        <f>被动技能升级!O126</f>
        <v>120</v>
      </c>
      <c r="G126" t="str">
        <f>被动技能升级!P126</f>
        <v>0</v>
      </c>
      <c r="H126" t="str">
        <f>被动技能升级!Q126</f>
        <v>0</v>
      </c>
    </row>
    <row r="127" spans="1:8" x14ac:dyDescent="0.15">
      <c r="A127">
        <f>被动技能升级!J127</f>
        <v>121</v>
      </c>
      <c r="B127">
        <f>被动技能升级!K127</f>
        <v>200121</v>
      </c>
      <c r="C127">
        <f>被动技能升级!L127</f>
        <v>200122</v>
      </c>
      <c r="D127">
        <f>被动技能升级!M127</f>
        <v>3</v>
      </c>
      <c r="E127" t="str">
        <f>被动技能升级!N127</f>
        <v>[]</v>
      </c>
      <c r="F127">
        <f>被动技能升级!O127</f>
        <v>121</v>
      </c>
      <c r="G127" t="str">
        <f>被动技能升级!P127</f>
        <v>0</v>
      </c>
      <c r="H127" t="str">
        <f>被动技能升级!Q127</f>
        <v>0</v>
      </c>
    </row>
    <row r="128" spans="1:8" x14ac:dyDescent="0.15">
      <c r="A128">
        <f>被动技能升级!J128</f>
        <v>122</v>
      </c>
      <c r="B128">
        <f>被动技能升级!K128</f>
        <v>200122</v>
      </c>
      <c r="C128">
        <f>被动技能升级!L128</f>
        <v>200123</v>
      </c>
      <c r="D128">
        <f>被动技能升级!M128</f>
        <v>6</v>
      </c>
      <c r="E128" t="str">
        <f>被动技能升级!N128</f>
        <v>[]</v>
      </c>
      <c r="F128">
        <f>被动技能升级!O128</f>
        <v>122</v>
      </c>
      <c r="G128" t="str">
        <f>被动技能升级!P128</f>
        <v>0</v>
      </c>
      <c r="H128" t="str">
        <f>被动技能升级!Q128</f>
        <v>0</v>
      </c>
    </row>
    <row r="129" spans="1:8" x14ac:dyDescent="0.15">
      <c r="A129">
        <f>被动技能升级!J129</f>
        <v>123</v>
      </c>
      <c r="B129">
        <f>被动技能升级!K129</f>
        <v>200123</v>
      </c>
      <c r="C129">
        <f>被动技能升级!L129</f>
        <v>200124</v>
      </c>
      <c r="D129">
        <f>被动技能升级!M129</f>
        <v>9</v>
      </c>
      <c r="E129" t="str">
        <f>被动技能升级!N129</f>
        <v>[]</v>
      </c>
      <c r="F129">
        <f>被动技能升级!O129</f>
        <v>123</v>
      </c>
      <c r="G129" t="str">
        <f>被动技能升级!P129</f>
        <v>0</v>
      </c>
      <c r="H129" t="str">
        <f>被动技能升级!Q129</f>
        <v>0</v>
      </c>
    </row>
    <row r="130" spans="1:8" x14ac:dyDescent="0.15">
      <c r="A130">
        <f>被动技能升级!J130</f>
        <v>124</v>
      </c>
      <c r="B130">
        <f>被动技能升级!K130</f>
        <v>200124</v>
      </c>
      <c r="C130">
        <f>被动技能升级!L130</f>
        <v>200125</v>
      </c>
      <c r="D130">
        <f>被动技能升级!M130</f>
        <v>12</v>
      </c>
      <c r="E130" t="str">
        <f>被动技能升级!N130</f>
        <v>[]</v>
      </c>
      <c r="F130">
        <f>被动技能升级!O130</f>
        <v>124</v>
      </c>
      <c r="G130" t="str">
        <f>被动技能升级!P130</f>
        <v>0</v>
      </c>
      <c r="H130" t="str">
        <f>被动技能升级!Q130</f>
        <v>0</v>
      </c>
    </row>
    <row r="131" spans="1:8" x14ac:dyDescent="0.15">
      <c r="A131">
        <f>被动技能升级!J131</f>
        <v>125</v>
      </c>
      <c r="B131">
        <f>被动技能升级!K131</f>
        <v>200125</v>
      </c>
      <c r="C131">
        <f>被动技能升级!L131</f>
        <v>200126</v>
      </c>
      <c r="D131">
        <f>被动技能升级!M131</f>
        <v>15</v>
      </c>
      <c r="E131" t="str">
        <f>被动技能升级!N131</f>
        <v>[]</v>
      </c>
      <c r="F131">
        <f>被动技能升级!O131</f>
        <v>125</v>
      </c>
      <c r="G131" t="str">
        <f>被动技能升级!P131</f>
        <v>0</v>
      </c>
      <c r="H131" t="str">
        <f>被动技能升级!Q131</f>
        <v>0</v>
      </c>
    </row>
    <row r="132" spans="1:8" x14ac:dyDescent="0.15">
      <c r="A132">
        <f>被动技能升级!J132</f>
        <v>126</v>
      </c>
      <c r="B132">
        <f>被动技能升级!K132</f>
        <v>200126</v>
      </c>
      <c r="C132">
        <f>被动技能升级!L132</f>
        <v>200127</v>
      </c>
      <c r="D132">
        <f>被动技能升级!M132</f>
        <v>18</v>
      </c>
      <c r="E132" t="str">
        <f>被动技能升级!N132</f>
        <v>[]</v>
      </c>
      <c r="F132">
        <f>被动技能升级!O132</f>
        <v>126</v>
      </c>
      <c r="G132" t="str">
        <f>被动技能升级!P132</f>
        <v>0</v>
      </c>
      <c r="H132" t="str">
        <f>被动技能升级!Q132</f>
        <v>0</v>
      </c>
    </row>
    <row r="133" spans="1:8" x14ac:dyDescent="0.15">
      <c r="A133">
        <f>被动技能升级!J133</f>
        <v>127</v>
      </c>
      <c r="B133">
        <f>被动技能升级!K133</f>
        <v>200127</v>
      </c>
      <c r="C133">
        <f>被动技能升级!L133</f>
        <v>200128</v>
      </c>
      <c r="D133">
        <f>被动技能升级!M133</f>
        <v>21</v>
      </c>
      <c r="E133" t="str">
        <f>被动技能升级!N133</f>
        <v>[]</v>
      </c>
      <c r="F133">
        <f>被动技能升级!O133</f>
        <v>127</v>
      </c>
      <c r="G133" t="str">
        <f>被动技能升级!P133</f>
        <v>0</v>
      </c>
      <c r="H133" t="str">
        <f>被动技能升级!Q133</f>
        <v>0</v>
      </c>
    </row>
    <row r="134" spans="1:8" x14ac:dyDescent="0.15">
      <c r="A134">
        <f>被动技能升级!J134</f>
        <v>128</v>
      </c>
      <c r="B134">
        <f>被动技能升级!K134</f>
        <v>200128</v>
      </c>
      <c r="C134">
        <f>被动技能升级!L134</f>
        <v>200129</v>
      </c>
      <c r="D134">
        <f>被动技能升级!M134</f>
        <v>24</v>
      </c>
      <c r="E134" t="str">
        <f>被动技能升级!N134</f>
        <v>[]</v>
      </c>
      <c r="F134">
        <f>被动技能升级!O134</f>
        <v>128</v>
      </c>
      <c r="G134" t="str">
        <f>被动技能升级!P134</f>
        <v>0</v>
      </c>
      <c r="H134" t="str">
        <f>被动技能升级!Q134</f>
        <v>0</v>
      </c>
    </row>
    <row r="135" spans="1:8" x14ac:dyDescent="0.15">
      <c r="A135">
        <f>被动技能升级!J135</f>
        <v>129</v>
      </c>
      <c r="B135">
        <f>被动技能升级!K135</f>
        <v>200129</v>
      </c>
      <c r="C135">
        <f>被动技能升级!L135</f>
        <v>200130</v>
      </c>
      <c r="D135">
        <f>被动技能升级!M135</f>
        <v>27</v>
      </c>
      <c r="E135" t="str">
        <f>被动技能升级!N135</f>
        <v>[]</v>
      </c>
      <c r="F135">
        <f>被动技能升级!O135</f>
        <v>129</v>
      </c>
      <c r="G135" t="str">
        <f>被动技能升级!P135</f>
        <v>0</v>
      </c>
      <c r="H135" t="str">
        <f>被动技能升级!Q135</f>
        <v>0</v>
      </c>
    </row>
    <row r="136" spans="1:8" x14ac:dyDescent="0.15">
      <c r="A136">
        <f>被动技能升级!J136</f>
        <v>130</v>
      </c>
      <c r="B136">
        <f>被动技能升级!K136</f>
        <v>200130</v>
      </c>
      <c r="C136">
        <f>被动技能升级!L136</f>
        <v>200131</v>
      </c>
      <c r="D136">
        <f>被动技能升级!M136</f>
        <v>30</v>
      </c>
      <c r="E136" t="str">
        <f>被动技能升级!N136</f>
        <v>[]</v>
      </c>
      <c r="F136">
        <f>被动技能升级!O136</f>
        <v>130</v>
      </c>
      <c r="G136" t="str">
        <f>被动技能升级!P136</f>
        <v>0</v>
      </c>
      <c r="H136" t="str">
        <f>被动技能升级!Q136</f>
        <v>0</v>
      </c>
    </row>
    <row r="137" spans="1:8" x14ac:dyDescent="0.15">
      <c r="A137">
        <f>被动技能升级!J137</f>
        <v>131</v>
      </c>
      <c r="B137">
        <f>被动技能升级!K137</f>
        <v>200131</v>
      </c>
      <c r="C137">
        <f>被动技能升级!L137</f>
        <v>200132</v>
      </c>
      <c r="D137">
        <f>被动技能升级!M137</f>
        <v>33</v>
      </c>
      <c r="E137" t="str">
        <f>被动技能升级!N137</f>
        <v>[]</v>
      </c>
      <c r="F137">
        <f>被动技能升级!O137</f>
        <v>131</v>
      </c>
      <c r="G137" t="str">
        <f>被动技能升级!P137</f>
        <v>0</v>
      </c>
      <c r="H137" t="str">
        <f>被动技能升级!Q137</f>
        <v>0</v>
      </c>
    </row>
    <row r="138" spans="1:8" x14ac:dyDescent="0.15">
      <c r="A138">
        <f>被动技能升级!J138</f>
        <v>132</v>
      </c>
      <c r="B138">
        <f>被动技能升级!K138</f>
        <v>200132</v>
      </c>
      <c r="C138">
        <f>被动技能升级!L138</f>
        <v>200133</v>
      </c>
      <c r="D138">
        <f>被动技能升级!M138</f>
        <v>36</v>
      </c>
      <c r="E138" t="str">
        <f>被动技能升级!N138</f>
        <v>[]</v>
      </c>
      <c r="F138">
        <f>被动技能升级!O138</f>
        <v>132</v>
      </c>
      <c r="G138" t="str">
        <f>被动技能升级!P138</f>
        <v>0</v>
      </c>
      <c r="H138" t="str">
        <f>被动技能升级!Q138</f>
        <v>0</v>
      </c>
    </row>
    <row r="139" spans="1:8" x14ac:dyDescent="0.15">
      <c r="A139">
        <f>被动技能升级!J139</f>
        <v>133</v>
      </c>
      <c r="B139">
        <f>被动技能升级!K139</f>
        <v>200133</v>
      </c>
      <c r="C139">
        <f>被动技能升级!L139</f>
        <v>200134</v>
      </c>
      <c r="D139">
        <f>被动技能升级!M139</f>
        <v>39</v>
      </c>
      <c r="E139" t="str">
        <f>被动技能升级!N139</f>
        <v>[]</v>
      </c>
      <c r="F139">
        <f>被动技能升级!O139</f>
        <v>133</v>
      </c>
      <c r="G139" t="str">
        <f>被动技能升级!P139</f>
        <v>0</v>
      </c>
      <c r="H139" t="str">
        <f>被动技能升级!Q139</f>
        <v>0</v>
      </c>
    </row>
    <row r="140" spans="1:8" x14ac:dyDescent="0.15">
      <c r="A140">
        <f>被动技能升级!J140</f>
        <v>134</v>
      </c>
      <c r="B140">
        <f>被动技能升级!K140</f>
        <v>200134</v>
      </c>
      <c r="C140">
        <f>被动技能升级!L140</f>
        <v>200135</v>
      </c>
      <c r="D140">
        <f>被动技能升级!M140</f>
        <v>42</v>
      </c>
      <c r="E140" t="str">
        <f>被动技能升级!N140</f>
        <v>[]</v>
      </c>
      <c r="F140">
        <f>被动技能升级!O140</f>
        <v>134</v>
      </c>
      <c r="G140" t="str">
        <f>被动技能升级!P140</f>
        <v>0</v>
      </c>
      <c r="H140" t="str">
        <f>被动技能升级!Q140</f>
        <v>0</v>
      </c>
    </row>
    <row r="141" spans="1:8" x14ac:dyDescent="0.15">
      <c r="A141">
        <f>被动技能升级!J141</f>
        <v>135</v>
      </c>
      <c r="B141">
        <f>被动技能升级!K141</f>
        <v>200135</v>
      </c>
      <c r="C141">
        <f>被动技能升级!L141</f>
        <v>200136</v>
      </c>
      <c r="D141">
        <f>被动技能升级!M141</f>
        <v>45</v>
      </c>
      <c r="E141" t="str">
        <f>被动技能升级!N141</f>
        <v>[]</v>
      </c>
      <c r="F141">
        <f>被动技能升级!O141</f>
        <v>135</v>
      </c>
      <c r="G141" t="str">
        <f>被动技能升级!P141</f>
        <v>0</v>
      </c>
      <c r="H141" t="str">
        <f>被动技能升级!Q141</f>
        <v>0</v>
      </c>
    </row>
    <row r="142" spans="1:8" x14ac:dyDescent="0.15">
      <c r="A142">
        <f>被动技能升级!J142</f>
        <v>136</v>
      </c>
      <c r="B142">
        <f>被动技能升级!K142</f>
        <v>200136</v>
      </c>
      <c r="C142">
        <f>被动技能升级!L142</f>
        <v>200137</v>
      </c>
      <c r="D142">
        <f>被动技能升级!M142</f>
        <v>48</v>
      </c>
      <c r="E142" t="str">
        <f>被动技能升级!N142</f>
        <v>[]</v>
      </c>
      <c r="F142">
        <f>被动技能升级!O142</f>
        <v>136</v>
      </c>
      <c r="G142" t="str">
        <f>被动技能升级!P142</f>
        <v>0</v>
      </c>
      <c r="H142" t="str">
        <f>被动技能升级!Q142</f>
        <v>0</v>
      </c>
    </row>
    <row r="143" spans="1:8" x14ac:dyDescent="0.15">
      <c r="A143">
        <f>被动技能升级!J143</f>
        <v>137</v>
      </c>
      <c r="B143">
        <f>被动技能升级!K143</f>
        <v>200137</v>
      </c>
      <c r="C143">
        <f>被动技能升级!L143</f>
        <v>200138</v>
      </c>
      <c r="D143">
        <f>被动技能升级!M143</f>
        <v>51</v>
      </c>
      <c r="E143" t="str">
        <f>被动技能升级!N143</f>
        <v>[]</v>
      </c>
      <c r="F143">
        <f>被动技能升级!O143</f>
        <v>137</v>
      </c>
      <c r="G143" t="str">
        <f>被动技能升级!P143</f>
        <v>0</v>
      </c>
      <c r="H143" t="str">
        <f>被动技能升级!Q143</f>
        <v>0</v>
      </c>
    </row>
    <row r="144" spans="1:8" x14ac:dyDescent="0.15">
      <c r="A144">
        <f>被动技能升级!J144</f>
        <v>138</v>
      </c>
      <c r="B144">
        <f>被动技能升级!K144</f>
        <v>200138</v>
      </c>
      <c r="C144">
        <f>被动技能升级!L144</f>
        <v>200139</v>
      </c>
      <c r="D144">
        <f>被动技能升级!M144</f>
        <v>54</v>
      </c>
      <c r="E144" t="str">
        <f>被动技能升级!N144</f>
        <v>[]</v>
      </c>
      <c r="F144">
        <f>被动技能升级!O144</f>
        <v>138</v>
      </c>
      <c r="G144" t="str">
        <f>被动技能升级!P144</f>
        <v>0</v>
      </c>
      <c r="H144" t="str">
        <f>被动技能升级!Q144</f>
        <v>0</v>
      </c>
    </row>
    <row r="145" spans="1:8" x14ac:dyDescent="0.15">
      <c r="A145">
        <f>被动技能升级!J145</f>
        <v>139</v>
      </c>
      <c r="B145">
        <f>被动技能升级!K145</f>
        <v>200139</v>
      </c>
      <c r="C145">
        <f>被动技能升级!L145</f>
        <v>200140</v>
      </c>
      <c r="D145">
        <f>被动技能升级!M145</f>
        <v>57</v>
      </c>
      <c r="E145" t="str">
        <f>被动技能升级!N145</f>
        <v>[]</v>
      </c>
      <c r="F145">
        <f>被动技能升级!O145</f>
        <v>139</v>
      </c>
      <c r="G145" t="str">
        <f>被动技能升级!P145</f>
        <v>0</v>
      </c>
      <c r="H145" t="str">
        <f>被动技能升级!Q145</f>
        <v>0</v>
      </c>
    </row>
    <row r="146" spans="1:8" x14ac:dyDescent="0.15">
      <c r="A146">
        <f>被动技能升级!J146</f>
        <v>140</v>
      </c>
      <c r="B146">
        <f>被动技能升级!K146</f>
        <v>200140</v>
      </c>
      <c r="C146">
        <f>被动技能升级!L146</f>
        <v>0</v>
      </c>
      <c r="D146">
        <f>被动技能升级!M146</f>
        <v>60</v>
      </c>
      <c r="E146" t="str">
        <f>被动技能升级!N146</f>
        <v>[]</v>
      </c>
      <c r="F146">
        <f>被动技能升级!O146</f>
        <v>140</v>
      </c>
      <c r="G146" t="str">
        <f>被动技能升级!P146</f>
        <v>0</v>
      </c>
      <c r="H146" t="str">
        <f>被动技能升级!Q146</f>
        <v>0</v>
      </c>
    </row>
    <row r="147" spans="1:8" x14ac:dyDescent="0.15">
      <c r="A147">
        <f>被动技能升级!J147</f>
        <v>141</v>
      </c>
      <c r="B147">
        <f>被动技能升级!K147</f>
        <v>200141</v>
      </c>
      <c r="C147">
        <f>被动技能升级!L147</f>
        <v>200142</v>
      </c>
      <c r="D147">
        <f>被动技能升级!M147</f>
        <v>3</v>
      </c>
      <c r="E147" t="str">
        <f>被动技能升级!N147</f>
        <v>[]</v>
      </c>
      <c r="F147">
        <f>被动技能升级!O147</f>
        <v>141</v>
      </c>
      <c r="G147" t="str">
        <f>被动技能升级!P147</f>
        <v>0</v>
      </c>
      <c r="H147" t="str">
        <f>被动技能升级!Q147</f>
        <v>0</v>
      </c>
    </row>
    <row r="148" spans="1:8" x14ac:dyDescent="0.15">
      <c r="A148">
        <f>被动技能升级!J148</f>
        <v>142</v>
      </c>
      <c r="B148">
        <f>被动技能升级!K148</f>
        <v>200142</v>
      </c>
      <c r="C148">
        <f>被动技能升级!L148</f>
        <v>200143</v>
      </c>
      <c r="D148">
        <f>被动技能升级!M148</f>
        <v>6</v>
      </c>
      <c r="E148" t="str">
        <f>被动技能升级!N148</f>
        <v>[]</v>
      </c>
      <c r="F148">
        <f>被动技能升级!O148</f>
        <v>142</v>
      </c>
      <c r="G148" t="str">
        <f>被动技能升级!P148</f>
        <v>0</v>
      </c>
      <c r="H148" t="str">
        <f>被动技能升级!Q148</f>
        <v>0</v>
      </c>
    </row>
    <row r="149" spans="1:8" x14ac:dyDescent="0.15">
      <c r="A149">
        <f>被动技能升级!J149</f>
        <v>143</v>
      </c>
      <c r="B149">
        <f>被动技能升级!K149</f>
        <v>200143</v>
      </c>
      <c r="C149">
        <f>被动技能升级!L149</f>
        <v>200144</v>
      </c>
      <c r="D149">
        <f>被动技能升级!M149</f>
        <v>9</v>
      </c>
      <c r="E149" t="str">
        <f>被动技能升级!N149</f>
        <v>[]</v>
      </c>
      <c r="F149">
        <f>被动技能升级!O149</f>
        <v>143</v>
      </c>
      <c r="G149" t="str">
        <f>被动技能升级!P149</f>
        <v>0</v>
      </c>
      <c r="H149" t="str">
        <f>被动技能升级!Q149</f>
        <v>0</v>
      </c>
    </row>
    <row r="150" spans="1:8" x14ac:dyDescent="0.15">
      <c r="A150">
        <f>被动技能升级!J150</f>
        <v>144</v>
      </c>
      <c r="B150">
        <f>被动技能升级!K150</f>
        <v>200144</v>
      </c>
      <c r="C150">
        <f>被动技能升级!L150</f>
        <v>200145</v>
      </c>
      <c r="D150">
        <f>被动技能升级!M150</f>
        <v>12</v>
      </c>
      <c r="E150" t="str">
        <f>被动技能升级!N150</f>
        <v>[]</v>
      </c>
      <c r="F150">
        <f>被动技能升级!O150</f>
        <v>144</v>
      </c>
      <c r="G150" t="str">
        <f>被动技能升级!P150</f>
        <v>0</v>
      </c>
      <c r="H150" t="str">
        <f>被动技能升级!Q150</f>
        <v>0</v>
      </c>
    </row>
    <row r="151" spans="1:8" x14ac:dyDescent="0.15">
      <c r="A151">
        <f>被动技能升级!J151</f>
        <v>145</v>
      </c>
      <c r="B151">
        <f>被动技能升级!K151</f>
        <v>200145</v>
      </c>
      <c r="C151">
        <f>被动技能升级!L151</f>
        <v>200146</v>
      </c>
      <c r="D151">
        <f>被动技能升级!M151</f>
        <v>15</v>
      </c>
      <c r="E151" t="str">
        <f>被动技能升级!N151</f>
        <v>[]</v>
      </c>
      <c r="F151">
        <f>被动技能升级!O151</f>
        <v>145</v>
      </c>
      <c r="G151" t="str">
        <f>被动技能升级!P151</f>
        <v>0</v>
      </c>
      <c r="H151" t="str">
        <f>被动技能升级!Q151</f>
        <v>0</v>
      </c>
    </row>
    <row r="152" spans="1:8" x14ac:dyDescent="0.15">
      <c r="A152">
        <f>被动技能升级!J152</f>
        <v>146</v>
      </c>
      <c r="B152">
        <f>被动技能升级!K152</f>
        <v>200146</v>
      </c>
      <c r="C152">
        <f>被动技能升级!L152</f>
        <v>200147</v>
      </c>
      <c r="D152">
        <f>被动技能升级!M152</f>
        <v>18</v>
      </c>
      <c r="E152" t="str">
        <f>被动技能升级!N152</f>
        <v>[]</v>
      </c>
      <c r="F152">
        <f>被动技能升级!O152</f>
        <v>146</v>
      </c>
      <c r="G152" t="str">
        <f>被动技能升级!P152</f>
        <v>0</v>
      </c>
      <c r="H152" t="str">
        <f>被动技能升级!Q152</f>
        <v>0</v>
      </c>
    </row>
    <row r="153" spans="1:8" x14ac:dyDescent="0.15">
      <c r="A153">
        <f>被动技能升级!J153</f>
        <v>147</v>
      </c>
      <c r="B153">
        <f>被动技能升级!K153</f>
        <v>200147</v>
      </c>
      <c r="C153">
        <f>被动技能升级!L153</f>
        <v>200148</v>
      </c>
      <c r="D153">
        <f>被动技能升级!M153</f>
        <v>21</v>
      </c>
      <c r="E153" t="str">
        <f>被动技能升级!N153</f>
        <v>[]</v>
      </c>
      <c r="F153">
        <f>被动技能升级!O153</f>
        <v>147</v>
      </c>
      <c r="G153" t="str">
        <f>被动技能升级!P153</f>
        <v>0</v>
      </c>
      <c r="H153" t="str">
        <f>被动技能升级!Q153</f>
        <v>0</v>
      </c>
    </row>
    <row r="154" spans="1:8" x14ac:dyDescent="0.15">
      <c r="A154">
        <f>被动技能升级!J154</f>
        <v>148</v>
      </c>
      <c r="B154">
        <f>被动技能升级!K154</f>
        <v>200148</v>
      </c>
      <c r="C154">
        <f>被动技能升级!L154</f>
        <v>200149</v>
      </c>
      <c r="D154">
        <f>被动技能升级!M154</f>
        <v>24</v>
      </c>
      <c r="E154" t="str">
        <f>被动技能升级!N154</f>
        <v>[]</v>
      </c>
      <c r="F154">
        <f>被动技能升级!O154</f>
        <v>148</v>
      </c>
      <c r="G154" t="str">
        <f>被动技能升级!P154</f>
        <v>0</v>
      </c>
      <c r="H154" t="str">
        <f>被动技能升级!Q154</f>
        <v>0</v>
      </c>
    </row>
    <row r="155" spans="1:8" x14ac:dyDescent="0.15">
      <c r="A155">
        <f>被动技能升级!J155</f>
        <v>149</v>
      </c>
      <c r="B155">
        <f>被动技能升级!K155</f>
        <v>200149</v>
      </c>
      <c r="C155">
        <f>被动技能升级!L155</f>
        <v>200150</v>
      </c>
      <c r="D155">
        <f>被动技能升级!M155</f>
        <v>27</v>
      </c>
      <c r="E155" t="str">
        <f>被动技能升级!N155</f>
        <v>[]</v>
      </c>
      <c r="F155">
        <f>被动技能升级!O155</f>
        <v>149</v>
      </c>
      <c r="G155" t="str">
        <f>被动技能升级!P155</f>
        <v>0</v>
      </c>
      <c r="H155" t="str">
        <f>被动技能升级!Q155</f>
        <v>0</v>
      </c>
    </row>
    <row r="156" spans="1:8" x14ac:dyDescent="0.15">
      <c r="A156">
        <f>被动技能升级!J156</f>
        <v>150</v>
      </c>
      <c r="B156">
        <f>被动技能升级!K156</f>
        <v>200150</v>
      </c>
      <c r="C156">
        <f>被动技能升级!L156</f>
        <v>200151</v>
      </c>
      <c r="D156">
        <f>被动技能升级!M156</f>
        <v>30</v>
      </c>
      <c r="E156" t="str">
        <f>被动技能升级!N156</f>
        <v>[]</v>
      </c>
      <c r="F156">
        <f>被动技能升级!O156</f>
        <v>150</v>
      </c>
      <c r="G156" t="str">
        <f>被动技能升级!P156</f>
        <v>0</v>
      </c>
      <c r="H156" t="str">
        <f>被动技能升级!Q156</f>
        <v>0</v>
      </c>
    </row>
    <row r="157" spans="1:8" x14ac:dyDescent="0.15">
      <c r="A157">
        <f>被动技能升级!J157</f>
        <v>151</v>
      </c>
      <c r="B157">
        <f>被动技能升级!K157</f>
        <v>200151</v>
      </c>
      <c r="C157">
        <f>被动技能升级!L157</f>
        <v>200152</v>
      </c>
      <c r="D157">
        <f>被动技能升级!M157</f>
        <v>33</v>
      </c>
      <c r="E157" t="str">
        <f>被动技能升级!N157</f>
        <v>[]</v>
      </c>
      <c r="F157">
        <f>被动技能升级!O157</f>
        <v>151</v>
      </c>
      <c r="G157" t="str">
        <f>被动技能升级!P157</f>
        <v>0</v>
      </c>
      <c r="H157" t="str">
        <f>被动技能升级!Q157</f>
        <v>0</v>
      </c>
    </row>
    <row r="158" spans="1:8" x14ac:dyDescent="0.15">
      <c r="A158">
        <f>被动技能升级!J158</f>
        <v>152</v>
      </c>
      <c r="B158">
        <f>被动技能升级!K158</f>
        <v>200152</v>
      </c>
      <c r="C158">
        <f>被动技能升级!L158</f>
        <v>200153</v>
      </c>
      <c r="D158">
        <f>被动技能升级!M158</f>
        <v>36</v>
      </c>
      <c r="E158" t="str">
        <f>被动技能升级!N158</f>
        <v>[]</v>
      </c>
      <c r="F158">
        <f>被动技能升级!O158</f>
        <v>152</v>
      </c>
      <c r="G158" t="str">
        <f>被动技能升级!P158</f>
        <v>0</v>
      </c>
      <c r="H158" t="str">
        <f>被动技能升级!Q158</f>
        <v>0</v>
      </c>
    </row>
    <row r="159" spans="1:8" x14ac:dyDescent="0.15">
      <c r="A159">
        <f>被动技能升级!J159</f>
        <v>153</v>
      </c>
      <c r="B159">
        <f>被动技能升级!K159</f>
        <v>200153</v>
      </c>
      <c r="C159">
        <f>被动技能升级!L159</f>
        <v>200154</v>
      </c>
      <c r="D159">
        <f>被动技能升级!M159</f>
        <v>39</v>
      </c>
      <c r="E159" t="str">
        <f>被动技能升级!N159</f>
        <v>[]</v>
      </c>
      <c r="F159">
        <f>被动技能升级!O159</f>
        <v>153</v>
      </c>
      <c r="G159" t="str">
        <f>被动技能升级!P159</f>
        <v>0</v>
      </c>
      <c r="H159" t="str">
        <f>被动技能升级!Q159</f>
        <v>0</v>
      </c>
    </row>
    <row r="160" spans="1:8" x14ac:dyDescent="0.15">
      <c r="A160">
        <f>被动技能升级!J160</f>
        <v>154</v>
      </c>
      <c r="B160">
        <f>被动技能升级!K160</f>
        <v>200154</v>
      </c>
      <c r="C160">
        <f>被动技能升级!L160</f>
        <v>200155</v>
      </c>
      <c r="D160">
        <f>被动技能升级!M160</f>
        <v>42</v>
      </c>
      <c r="E160" t="str">
        <f>被动技能升级!N160</f>
        <v>[]</v>
      </c>
      <c r="F160">
        <f>被动技能升级!O160</f>
        <v>154</v>
      </c>
      <c r="G160" t="str">
        <f>被动技能升级!P160</f>
        <v>0</v>
      </c>
      <c r="H160" t="str">
        <f>被动技能升级!Q160</f>
        <v>0</v>
      </c>
    </row>
    <row r="161" spans="1:8" x14ac:dyDescent="0.15">
      <c r="A161">
        <f>被动技能升级!J161</f>
        <v>155</v>
      </c>
      <c r="B161">
        <f>被动技能升级!K161</f>
        <v>200155</v>
      </c>
      <c r="C161">
        <f>被动技能升级!L161</f>
        <v>200156</v>
      </c>
      <c r="D161">
        <f>被动技能升级!M161</f>
        <v>45</v>
      </c>
      <c r="E161" t="str">
        <f>被动技能升级!N161</f>
        <v>[]</v>
      </c>
      <c r="F161">
        <f>被动技能升级!O161</f>
        <v>155</v>
      </c>
      <c r="G161" t="str">
        <f>被动技能升级!P161</f>
        <v>0</v>
      </c>
      <c r="H161" t="str">
        <f>被动技能升级!Q161</f>
        <v>0</v>
      </c>
    </row>
    <row r="162" spans="1:8" x14ac:dyDescent="0.15">
      <c r="A162">
        <f>被动技能升级!J162</f>
        <v>156</v>
      </c>
      <c r="B162">
        <f>被动技能升级!K162</f>
        <v>200156</v>
      </c>
      <c r="C162">
        <f>被动技能升级!L162</f>
        <v>200157</v>
      </c>
      <c r="D162">
        <f>被动技能升级!M162</f>
        <v>48</v>
      </c>
      <c r="E162" t="str">
        <f>被动技能升级!N162</f>
        <v>[]</v>
      </c>
      <c r="F162">
        <f>被动技能升级!O162</f>
        <v>156</v>
      </c>
      <c r="G162" t="str">
        <f>被动技能升级!P162</f>
        <v>0</v>
      </c>
      <c r="H162" t="str">
        <f>被动技能升级!Q162</f>
        <v>0</v>
      </c>
    </row>
    <row r="163" spans="1:8" x14ac:dyDescent="0.15">
      <c r="A163">
        <f>被动技能升级!J163</f>
        <v>157</v>
      </c>
      <c r="B163">
        <f>被动技能升级!K163</f>
        <v>200157</v>
      </c>
      <c r="C163">
        <f>被动技能升级!L163</f>
        <v>200158</v>
      </c>
      <c r="D163">
        <f>被动技能升级!M163</f>
        <v>51</v>
      </c>
      <c r="E163" t="str">
        <f>被动技能升级!N163</f>
        <v>[]</v>
      </c>
      <c r="F163">
        <f>被动技能升级!O163</f>
        <v>157</v>
      </c>
      <c r="G163" t="str">
        <f>被动技能升级!P163</f>
        <v>0</v>
      </c>
      <c r="H163" t="str">
        <f>被动技能升级!Q163</f>
        <v>0</v>
      </c>
    </row>
    <row r="164" spans="1:8" x14ac:dyDescent="0.15">
      <c r="A164">
        <f>被动技能升级!J164</f>
        <v>158</v>
      </c>
      <c r="B164">
        <f>被动技能升级!K164</f>
        <v>200158</v>
      </c>
      <c r="C164">
        <f>被动技能升级!L164</f>
        <v>200159</v>
      </c>
      <c r="D164">
        <f>被动技能升级!M164</f>
        <v>54</v>
      </c>
      <c r="E164" t="str">
        <f>被动技能升级!N164</f>
        <v>[]</v>
      </c>
      <c r="F164">
        <f>被动技能升级!O164</f>
        <v>158</v>
      </c>
      <c r="G164" t="str">
        <f>被动技能升级!P164</f>
        <v>0</v>
      </c>
      <c r="H164" t="str">
        <f>被动技能升级!Q164</f>
        <v>0</v>
      </c>
    </row>
    <row r="165" spans="1:8" x14ac:dyDescent="0.15">
      <c r="A165">
        <f>被动技能升级!J165</f>
        <v>159</v>
      </c>
      <c r="B165">
        <f>被动技能升级!K165</f>
        <v>200159</v>
      </c>
      <c r="C165">
        <f>被动技能升级!L165</f>
        <v>200160</v>
      </c>
      <c r="D165">
        <f>被动技能升级!M165</f>
        <v>57</v>
      </c>
      <c r="E165" t="str">
        <f>被动技能升级!N165</f>
        <v>[]</v>
      </c>
      <c r="F165">
        <f>被动技能升级!O165</f>
        <v>159</v>
      </c>
      <c r="G165" t="str">
        <f>被动技能升级!P165</f>
        <v>0</v>
      </c>
      <c r="H165" t="str">
        <f>被动技能升级!Q165</f>
        <v>0</v>
      </c>
    </row>
    <row r="166" spans="1:8" x14ac:dyDescent="0.15">
      <c r="A166">
        <f>被动技能升级!J166</f>
        <v>160</v>
      </c>
      <c r="B166">
        <f>被动技能升级!K166</f>
        <v>200160</v>
      </c>
      <c r="C166">
        <f>被动技能升级!L166</f>
        <v>0</v>
      </c>
      <c r="D166">
        <f>被动技能升级!M166</f>
        <v>60</v>
      </c>
      <c r="E166" t="str">
        <f>被动技能升级!N166</f>
        <v>[]</v>
      </c>
      <c r="F166">
        <f>被动技能升级!O166</f>
        <v>160</v>
      </c>
      <c r="G166" t="str">
        <f>被动技能升级!P166</f>
        <v>0</v>
      </c>
      <c r="H166" t="str">
        <f>被动技能升级!Q166</f>
        <v>0</v>
      </c>
    </row>
    <row r="167" spans="1:8" x14ac:dyDescent="0.15">
      <c r="A167">
        <f>被动技能升级!J167</f>
        <v>161</v>
      </c>
      <c r="B167">
        <f>被动技能升级!K167</f>
        <v>200161</v>
      </c>
      <c r="C167">
        <f>被动技能升级!L167</f>
        <v>200162</v>
      </c>
      <c r="D167">
        <f>被动技能升级!M167</f>
        <v>3</v>
      </c>
      <c r="E167" t="str">
        <f>被动技能升级!N167</f>
        <v>[]</v>
      </c>
      <c r="F167">
        <f>被动技能升级!O167</f>
        <v>161</v>
      </c>
      <c r="G167" t="str">
        <f>被动技能升级!P167</f>
        <v>0</v>
      </c>
      <c r="H167" t="str">
        <f>被动技能升级!Q167</f>
        <v>0</v>
      </c>
    </row>
    <row r="168" spans="1:8" x14ac:dyDescent="0.15">
      <c r="A168">
        <f>被动技能升级!J168</f>
        <v>162</v>
      </c>
      <c r="B168">
        <f>被动技能升级!K168</f>
        <v>200162</v>
      </c>
      <c r="C168">
        <f>被动技能升级!L168</f>
        <v>200163</v>
      </c>
      <c r="D168">
        <f>被动技能升级!M168</f>
        <v>6</v>
      </c>
      <c r="E168" t="str">
        <f>被动技能升级!N168</f>
        <v>[]</v>
      </c>
      <c r="F168">
        <f>被动技能升级!O168</f>
        <v>162</v>
      </c>
      <c r="G168" t="str">
        <f>被动技能升级!P168</f>
        <v>0</v>
      </c>
      <c r="H168" t="str">
        <f>被动技能升级!Q168</f>
        <v>0</v>
      </c>
    </row>
    <row r="169" spans="1:8" x14ac:dyDescent="0.15">
      <c r="A169">
        <f>被动技能升级!J169</f>
        <v>163</v>
      </c>
      <c r="B169">
        <f>被动技能升级!K169</f>
        <v>200163</v>
      </c>
      <c r="C169">
        <f>被动技能升级!L169</f>
        <v>200164</v>
      </c>
      <c r="D169">
        <f>被动技能升级!M169</f>
        <v>9</v>
      </c>
      <c r="E169" t="str">
        <f>被动技能升级!N169</f>
        <v>[]</v>
      </c>
      <c r="F169">
        <f>被动技能升级!O169</f>
        <v>163</v>
      </c>
      <c r="G169" t="str">
        <f>被动技能升级!P169</f>
        <v>0</v>
      </c>
      <c r="H169" t="str">
        <f>被动技能升级!Q169</f>
        <v>0</v>
      </c>
    </row>
    <row r="170" spans="1:8" x14ac:dyDescent="0.15">
      <c r="A170">
        <f>被动技能升级!J170</f>
        <v>164</v>
      </c>
      <c r="B170">
        <f>被动技能升级!K170</f>
        <v>200164</v>
      </c>
      <c r="C170">
        <f>被动技能升级!L170</f>
        <v>200165</v>
      </c>
      <c r="D170">
        <f>被动技能升级!M170</f>
        <v>12</v>
      </c>
      <c r="E170" t="str">
        <f>被动技能升级!N170</f>
        <v>[]</v>
      </c>
      <c r="F170">
        <f>被动技能升级!O170</f>
        <v>164</v>
      </c>
      <c r="G170" t="str">
        <f>被动技能升级!P170</f>
        <v>0</v>
      </c>
      <c r="H170" t="str">
        <f>被动技能升级!Q170</f>
        <v>0</v>
      </c>
    </row>
    <row r="171" spans="1:8" x14ac:dyDescent="0.15">
      <c r="A171">
        <f>被动技能升级!J171</f>
        <v>165</v>
      </c>
      <c r="B171">
        <f>被动技能升级!K171</f>
        <v>200165</v>
      </c>
      <c r="C171">
        <f>被动技能升级!L171</f>
        <v>200166</v>
      </c>
      <c r="D171">
        <f>被动技能升级!M171</f>
        <v>15</v>
      </c>
      <c r="E171" t="str">
        <f>被动技能升级!N171</f>
        <v>[]</v>
      </c>
      <c r="F171">
        <f>被动技能升级!O171</f>
        <v>165</v>
      </c>
      <c r="G171" t="str">
        <f>被动技能升级!P171</f>
        <v>0</v>
      </c>
      <c r="H171" t="str">
        <f>被动技能升级!Q171</f>
        <v>0</v>
      </c>
    </row>
    <row r="172" spans="1:8" x14ac:dyDescent="0.15">
      <c r="A172">
        <f>被动技能升级!J172</f>
        <v>166</v>
      </c>
      <c r="B172">
        <f>被动技能升级!K172</f>
        <v>200166</v>
      </c>
      <c r="C172">
        <f>被动技能升级!L172</f>
        <v>200167</v>
      </c>
      <c r="D172">
        <f>被动技能升级!M172</f>
        <v>18</v>
      </c>
      <c r="E172" t="str">
        <f>被动技能升级!N172</f>
        <v>[]</v>
      </c>
      <c r="F172">
        <f>被动技能升级!O172</f>
        <v>166</v>
      </c>
      <c r="G172" t="str">
        <f>被动技能升级!P172</f>
        <v>0</v>
      </c>
      <c r="H172" t="str">
        <f>被动技能升级!Q172</f>
        <v>0</v>
      </c>
    </row>
    <row r="173" spans="1:8" x14ac:dyDescent="0.15">
      <c r="A173">
        <f>被动技能升级!J173</f>
        <v>167</v>
      </c>
      <c r="B173">
        <f>被动技能升级!K173</f>
        <v>200167</v>
      </c>
      <c r="C173">
        <f>被动技能升级!L173</f>
        <v>200168</v>
      </c>
      <c r="D173">
        <f>被动技能升级!M173</f>
        <v>21</v>
      </c>
      <c r="E173" t="str">
        <f>被动技能升级!N173</f>
        <v>[]</v>
      </c>
      <c r="F173">
        <f>被动技能升级!O173</f>
        <v>167</v>
      </c>
      <c r="G173" t="str">
        <f>被动技能升级!P173</f>
        <v>0</v>
      </c>
      <c r="H173" t="str">
        <f>被动技能升级!Q173</f>
        <v>0</v>
      </c>
    </row>
    <row r="174" spans="1:8" x14ac:dyDescent="0.15">
      <c r="A174">
        <f>被动技能升级!J174</f>
        <v>168</v>
      </c>
      <c r="B174">
        <f>被动技能升级!K174</f>
        <v>200168</v>
      </c>
      <c r="C174">
        <f>被动技能升级!L174</f>
        <v>200169</v>
      </c>
      <c r="D174">
        <f>被动技能升级!M174</f>
        <v>24</v>
      </c>
      <c r="E174" t="str">
        <f>被动技能升级!N174</f>
        <v>[]</v>
      </c>
      <c r="F174">
        <f>被动技能升级!O174</f>
        <v>168</v>
      </c>
      <c r="G174" t="str">
        <f>被动技能升级!P174</f>
        <v>0</v>
      </c>
      <c r="H174" t="str">
        <f>被动技能升级!Q174</f>
        <v>0</v>
      </c>
    </row>
    <row r="175" spans="1:8" x14ac:dyDescent="0.15">
      <c r="A175">
        <f>被动技能升级!J175</f>
        <v>169</v>
      </c>
      <c r="B175">
        <f>被动技能升级!K175</f>
        <v>200169</v>
      </c>
      <c r="C175">
        <f>被动技能升级!L175</f>
        <v>200170</v>
      </c>
      <c r="D175">
        <f>被动技能升级!M175</f>
        <v>27</v>
      </c>
      <c r="E175" t="str">
        <f>被动技能升级!N175</f>
        <v>[]</v>
      </c>
      <c r="F175">
        <f>被动技能升级!O175</f>
        <v>169</v>
      </c>
      <c r="G175" t="str">
        <f>被动技能升级!P175</f>
        <v>0</v>
      </c>
      <c r="H175" t="str">
        <f>被动技能升级!Q175</f>
        <v>0</v>
      </c>
    </row>
    <row r="176" spans="1:8" x14ac:dyDescent="0.15">
      <c r="A176">
        <f>被动技能升级!J176</f>
        <v>170</v>
      </c>
      <c r="B176">
        <f>被动技能升级!K176</f>
        <v>200170</v>
      </c>
      <c r="C176">
        <f>被动技能升级!L176</f>
        <v>200171</v>
      </c>
      <c r="D176">
        <f>被动技能升级!M176</f>
        <v>30</v>
      </c>
      <c r="E176" t="str">
        <f>被动技能升级!N176</f>
        <v>[]</v>
      </c>
      <c r="F176">
        <f>被动技能升级!O176</f>
        <v>170</v>
      </c>
      <c r="G176" t="str">
        <f>被动技能升级!P176</f>
        <v>0</v>
      </c>
      <c r="H176" t="str">
        <f>被动技能升级!Q176</f>
        <v>0</v>
      </c>
    </row>
    <row r="177" spans="1:8" x14ac:dyDescent="0.15">
      <c r="A177">
        <f>被动技能升级!J177</f>
        <v>171</v>
      </c>
      <c r="B177">
        <f>被动技能升级!K177</f>
        <v>200171</v>
      </c>
      <c r="C177">
        <f>被动技能升级!L177</f>
        <v>200172</v>
      </c>
      <c r="D177">
        <f>被动技能升级!M177</f>
        <v>33</v>
      </c>
      <c r="E177" t="str">
        <f>被动技能升级!N177</f>
        <v>[]</v>
      </c>
      <c r="F177">
        <f>被动技能升级!O177</f>
        <v>171</v>
      </c>
      <c r="G177" t="str">
        <f>被动技能升级!P177</f>
        <v>0</v>
      </c>
      <c r="H177" t="str">
        <f>被动技能升级!Q177</f>
        <v>0</v>
      </c>
    </row>
    <row r="178" spans="1:8" x14ac:dyDescent="0.15">
      <c r="A178">
        <f>被动技能升级!J178</f>
        <v>172</v>
      </c>
      <c r="B178">
        <f>被动技能升级!K178</f>
        <v>200172</v>
      </c>
      <c r="C178">
        <f>被动技能升级!L178</f>
        <v>200173</v>
      </c>
      <c r="D178">
        <f>被动技能升级!M178</f>
        <v>36</v>
      </c>
      <c r="E178" t="str">
        <f>被动技能升级!N178</f>
        <v>[]</v>
      </c>
      <c r="F178">
        <f>被动技能升级!O178</f>
        <v>172</v>
      </c>
      <c r="G178" t="str">
        <f>被动技能升级!P178</f>
        <v>0</v>
      </c>
      <c r="H178" t="str">
        <f>被动技能升级!Q178</f>
        <v>0</v>
      </c>
    </row>
    <row r="179" spans="1:8" x14ac:dyDescent="0.15">
      <c r="A179">
        <f>被动技能升级!J179</f>
        <v>173</v>
      </c>
      <c r="B179">
        <f>被动技能升级!K179</f>
        <v>200173</v>
      </c>
      <c r="C179">
        <f>被动技能升级!L179</f>
        <v>200174</v>
      </c>
      <c r="D179">
        <f>被动技能升级!M179</f>
        <v>39</v>
      </c>
      <c r="E179" t="str">
        <f>被动技能升级!N179</f>
        <v>[]</v>
      </c>
      <c r="F179">
        <f>被动技能升级!O179</f>
        <v>173</v>
      </c>
      <c r="G179" t="str">
        <f>被动技能升级!P179</f>
        <v>0</v>
      </c>
      <c r="H179" t="str">
        <f>被动技能升级!Q179</f>
        <v>0</v>
      </c>
    </row>
    <row r="180" spans="1:8" x14ac:dyDescent="0.15">
      <c r="A180">
        <f>被动技能升级!J180</f>
        <v>174</v>
      </c>
      <c r="B180">
        <f>被动技能升级!K180</f>
        <v>200174</v>
      </c>
      <c r="C180">
        <f>被动技能升级!L180</f>
        <v>200175</v>
      </c>
      <c r="D180">
        <f>被动技能升级!M180</f>
        <v>42</v>
      </c>
      <c r="E180" t="str">
        <f>被动技能升级!N180</f>
        <v>[]</v>
      </c>
      <c r="F180">
        <f>被动技能升级!O180</f>
        <v>174</v>
      </c>
      <c r="G180" t="str">
        <f>被动技能升级!P180</f>
        <v>0</v>
      </c>
      <c r="H180" t="str">
        <f>被动技能升级!Q180</f>
        <v>0</v>
      </c>
    </row>
    <row r="181" spans="1:8" x14ac:dyDescent="0.15">
      <c r="A181">
        <f>被动技能升级!J181</f>
        <v>175</v>
      </c>
      <c r="B181">
        <f>被动技能升级!K181</f>
        <v>200175</v>
      </c>
      <c r="C181">
        <f>被动技能升级!L181</f>
        <v>200176</v>
      </c>
      <c r="D181">
        <f>被动技能升级!M181</f>
        <v>45</v>
      </c>
      <c r="E181" t="str">
        <f>被动技能升级!N181</f>
        <v>[]</v>
      </c>
      <c r="F181">
        <f>被动技能升级!O181</f>
        <v>175</v>
      </c>
      <c r="G181" t="str">
        <f>被动技能升级!P181</f>
        <v>0</v>
      </c>
      <c r="H181" t="str">
        <f>被动技能升级!Q181</f>
        <v>0</v>
      </c>
    </row>
    <row r="182" spans="1:8" x14ac:dyDescent="0.15">
      <c r="A182">
        <f>被动技能升级!J182</f>
        <v>176</v>
      </c>
      <c r="B182">
        <f>被动技能升级!K182</f>
        <v>200176</v>
      </c>
      <c r="C182">
        <f>被动技能升级!L182</f>
        <v>200177</v>
      </c>
      <c r="D182">
        <f>被动技能升级!M182</f>
        <v>48</v>
      </c>
      <c r="E182" t="str">
        <f>被动技能升级!N182</f>
        <v>[]</v>
      </c>
      <c r="F182">
        <f>被动技能升级!O182</f>
        <v>176</v>
      </c>
      <c r="G182" t="str">
        <f>被动技能升级!P182</f>
        <v>0</v>
      </c>
      <c r="H182" t="str">
        <f>被动技能升级!Q182</f>
        <v>0</v>
      </c>
    </row>
    <row r="183" spans="1:8" x14ac:dyDescent="0.15">
      <c r="A183">
        <f>被动技能升级!J183</f>
        <v>177</v>
      </c>
      <c r="B183">
        <f>被动技能升级!K183</f>
        <v>200177</v>
      </c>
      <c r="C183">
        <f>被动技能升级!L183</f>
        <v>200178</v>
      </c>
      <c r="D183">
        <f>被动技能升级!M183</f>
        <v>51</v>
      </c>
      <c r="E183" t="str">
        <f>被动技能升级!N183</f>
        <v>[]</v>
      </c>
      <c r="F183">
        <f>被动技能升级!O183</f>
        <v>177</v>
      </c>
      <c r="G183" t="str">
        <f>被动技能升级!P183</f>
        <v>0</v>
      </c>
      <c r="H183" t="str">
        <f>被动技能升级!Q183</f>
        <v>0</v>
      </c>
    </row>
    <row r="184" spans="1:8" x14ac:dyDescent="0.15">
      <c r="A184">
        <f>被动技能升级!J184</f>
        <v>178</v>
      </c>
      <c r="B184">
        <f>被动技能升级!K184</f>
        <v>200178</v>
      </c>
      <c r="C184">
        <f>被动技能升级!L184</f>
        <v>200179</v>
      </c>
      <c r="D184">
        <f>被动技能升级!M184</f>
        <v>54</v>
      </c>
      <c r="E184" t="str">
        <f>被动技能升级!N184</f>
        <v>[]</v>
      </c>
      <c r="F184">
        <f>被动技能升级!O184</f>
        <v>178</v>
      </c>
      <c r="G184" t="str">
        <f>被动技能升级!P184</f>
        <v>0</v>
      </c>
      <c r="H184" t="str">
        <f>被动技能升级!Q184</f>
        <v>0</v>
      </c>
    </row>
    <row r="185" spans="1:8" x14ac:dyDescent="0.15">
      <c r="A185">
        <f>被动技能升级!J185</f>
        <v>179</v>
      </c>
      <c r="B185">
        <f>被动技能升级!K185</f>
        <v>200179</v>
      </c>
      <c r="C185">
        <f>被动技能升级!L185</f>
        <v>200180</v>
      </c>
      <c r="D185">
        <f>被动技能升级!M185</f>
        <v>57</v>
      </c>
      <c r="E185" t="str">
        <f>被动技能升级!N185</f>
        <v>[]</v>
      </c>
      <c r="F185">
        <f>被动技能升级!O185</f>
        <v>179</v>
      </c>
      <c r="G185" t="str">
        <f>被动技能升级!P185</f>
        <v>0</v>
      </c>
      <c r="H185" t="str">
        <f>被动技能升级!Q185</f>
        <v>0</v>
      </c>
    </row>
    <row r="186" spans="1:8" x14ac:dyDescent="0.15">
      <c r="A186">
        <f>被动技能升级!J186</f>
        <v>180</v>
      </c>
      <c r="B186">
        <f>被动技能升级!K186</f>
        <v>200180</v>
      </c>
      <c r="C186">
        <f>被动技能升级!L186</f>
        <v>0</v>
      </c>
      <c r="D186">
        <f>被动技能升级!M186</f>
        <v>60</v>
      </c>
      <c r="E186" t="str">
        <f>被动技能升级!N186</f>
        <v>[]</v>
      </c>
      <c r="F186">
        <f>被动技能升级!O186</f>
        <v>180</v>
      </c>
      <c r="G186" t="str">
        <f>被动技能升级!P186</f>
        <v>0</v>
      </c>
      <c r="H186" t="str">
        <f>被动技能升级!Q186</f>
        <v>0</v>
      </c>
    </row>
    <row r="187" spans="1:8" x14ac:dyDescent="0.15">
      <c r="A187">
        <f>被动技能升级!J187</f>
        <v>181</v>
      </c>
      <c r="B187">
        <f>被动技能升级!K187</f>
        <v>200181</v>
      </c>
      <c r="C187">
        <f>被动技能升级!L187</f>
        <v>200182</v>
      </c>
      <c r="D187">
        <f>被动技能升级!M187</f>
        <v>3</v>
      </c>
      <c r="E187" t="str">
        <f>被动技能升级!N187</f>
        <v>[]</v>
      </c>
      <c r="F187">
        <f>被动技能升级!O187</f>
        <v>181</v>
      </c>
      <c r="G187" t="str">
        <f>被动技能升级!P187</f>
        <v>0</v>
      </c>
      <c r="H187" t="str">
        <f>被动技能升级!Q187</f>
        <v>0</v>
      </c>
    </row>
    <row r="188" spans="1:8" x14ac:dyDescent="0.15">
      <c r="A188">
        <f>被动技能升级!J188</f>
        <v>182</v>
      </c>
      <c r="B188">
        <f>被动技能升级!K188</f>
        <v>200182</v>
      </c>
      <c r="C188">
        <f>被动技能升级!L188</f>
        <v>200183</v>
      </c>
      <c r="D188">
        <f>被动技能升级!M188</f>
        <v>6</v>
      </c>
      <c r="E188" t="str">
        <f>被动技能升级!N188</f>
        <v>[]</v>
      </c>
      <c r="F188">
        <f>被动技能升级!O188</f>
        <v>182</v>
      </c>
      <c r="G188" t="str">
        <f>被动技能升级!P188</f>
        <v>0</v>
      </c>
      <c r="H188" t="str">
        <f>被动技能升级!Q188</f>
        <v>0</v>
      </c>
    </row>
    <row r="189" spans="1:8" x14ac:dyDescent="0.15">
      <c r="A189">
        <f>被动技能升级!J189</f>
        <v>183</v>
      </c>
      <c r="B189">
        <f>被动技能升级!K189</f>
        <v>200183</v>
      </c>
      <c r="C189">
        <f>被动技能升级!L189</f>
        <v>200184</v>
      </c>
      <c r="D189">
        <f>被动技能升级!M189</f>
        <v>9</v>
      </c>
      <c r="E189" t="str">
        <f>被动技能升级!N189</f>
        <v>[]</v>
      </c>
      <c r="F189">
        <f>被动技能升级!O189</f>
        <v>183</v>
      </c>
      <c r="G189" t="str">
        <f>被动技能升级!P189</f>
        <v>0</v>
      </c>
      <c r="H189" t="str">
        <f>被动技能升级!Q189</f>
        <v>0</v>
      </c>
    </row>
    <row r="190" spans="1:8" x14ac:dyDescent="0.15">
      <c r="A190">
        <f>被动技能升级!J190</f>
        <v>184</v>
      </c>
      <c r="B190">
        <f>被动技能升级!K190</f>
        <v>200184</v>
      </c>
      <c r="C190">
        <f>被动技能升级!L190</f>
        <v>200185</v>
      </c>
      <c r="D190">
        <f>被动技能升级!M190</f>
        <v>12</v>
      </c>
      <c r="E190" t="str">
        <f>被动技能升级!N190</f>
        <v>[]</v>
      </c>
      <c r="F190">
        <f>被动技能升级!O190</f>
        <v>184</v>
      </c>
      <c r="G190" t="str">
        <f>被动技能升级!P190</f>
        <v>0</v>
      </c>
      <c r="H190" t="str">
        <f>被动技能升级!Q190</f>
        <v>0</v>
      </c>
    </row>
    <row r="191" spans="1:8" x14ac:dyDescent="0.15">
      <c r="A191">
        <f>被动技能升级!J191</f>
        <v>185</v>
      </c>
      <c r="B191">
        <f>被动技能升级!K191</f>
        <v>200185</v>
      </c>
      <c r="C191">
        <f>被动技能升级!L191</f>
        <v>200186</v>
      </c>
      <c r="D191">
        <f>被动技能升级!M191</f>
        <v>15</v>
      </c>
      <c r="E191" t="str">
        <f>被动技能升级!N191</f>
        <v>[]</v>
      </c>
      <c r="F191">
        <f>被动技能升级!O191</f>
        <v>185</v>
      </c>
      <c r="G191" t="str">
        <f>被动技能升级!P191</f>
        <v>0</v>
      </c>
      <c r="H191" t="str">
        <f>被动技能升级!Q191</f>
        <v>0</v>
      </c>
    </row>
    <row r="192" spans="1:8" x14ac:dyDescent="0.15">
      <c r="A192">
        <f>被动技能升级!J192</f>
        <v>186</v>
      </c>
      <c r="B192">
        <f>被动技能升级!K192</f>
        <v>200186</v>
      </c>
      <c r="C192">
        <f>被动技能升级!L192</f>
        <v>200187</v>
      </c>
      <c r="D192">
        <f>被动技能升级!M192</f>
        <v>18</v>
      </c>
      <c r="E192" t="str">
        <f>被动技能升级!N192</f>
        <v>[]</v>
      </c>
      <c r="F192">
        <f>被动技能升级!O192</f>
        <v>186</v>
      </c>
      <c r="G192" t="str">
        <f>被动技能升级!P192</f>
        <v>0</v>
      </c>
      <c r="H192" t="str">
        <f>被动技能升级!Q192</f>
        <v>0</v>
      </c>
    </row>
    <row r="193" spans="1:8" x14ac:dyDescent="0.15">
      <c r="A193">
        <f>被动技能升级!J193</f>
        <v>187</v>
      </c>
      <c r="B193">
        <f>被动技能升级!K193</f>
        <v>200187</v>
      </c>
      <c r="C193">
        <f>被动技能升级!L193</f>
        <v>200188</v>
      </c>
      <c r="D193">
        <f>被动技能升级!M193</f>
        <v>21</v>
      </c>
      <c r="E193" t="str">
        <f>被动技能升级!N193</f>
        <v>[]</v>
      </c>
      <c r="F193">
        <f>被动技能升级!O193</f>
        <v>187</v>
      </c>
      <c r="G193" t="str">
        <f>被动技能升级!P193</f>
        <v>0</v>
      </c>
      <c r="H193" t="str">
        <f>被动技能升级!Q193</f>
        <v>0</v>
      </c>
    </row>
    <row r="194" spans="1:8" x14ac:dyDescent="0.15">
      <c r="A194">
        <f>被动技能升级!J194</f>
        <v>188</v>
      </c>
      <c r="B194">
        <f>被动技能升级!K194</f>
        <v>200188</v>
      </c>
      <c r="C194">
        <f>被动技能升级!L194</f>
        <v>200189</v>
      </c>
      <c r="D194">
        <f>被动技能升级!M194</f>
        <v>24</v>
      </c>
      <c r="E194" t="str">
        <f>被动技能升级!N194</f>
        <v>[]</v>
      </c>
      <c r="F194">
        <f>被动技能升级!O194</f>
        <v>188</v>
      </c>
      <c r="G194" t="str">
        <f>被动技能升级!P194</f>
        <v>0</v>
      </c>
      <c r="H194" t="str">
        <f>被动技能升级!Q194</f>
        <v>0</v>
      </c>
    </row>
    <row r="195" spans="1:8" x14ac:dyDescent="0.15">
      <c r="A195">
        <f>被动技能升级!J195</f>
        <v>189</v>
      </c>
      <c r="B195">
        <f>被动技能升级!K195</f>
        <v>200189</v>
      </c>
      <c r="C195">
        <f>被动技能升级!L195</f>
        <v>200190</v>
      </c>
      <c r="D195">
        <f>被动技能升级!M195</f>
        <v>27</v>
      </c>
      <c r="E195" t="str">
        <f>被动技能升级!N195</f>
        <v>[]</v>
      </c>
      <c r="F195">
        <f>被动技能升级!O195</f>
        <v>189</v>
      </c>
      <c r="G195" t="str">
        <f>被动技能升级!P195</f>
        <v>0</v>
      </c>
      <c r="H195" t="str">
        <f>被动技能升级!Q195</f>
        <v>0</v>
      </c>
    </row>
    <row r="196" spans="1:8" x14ac:dyDescent="0.15">
      <c r="A196">
        <f>被动技能升级!J196</f>
        <v>190</v>
      </c>
      <c r="B196">
        <f>被动技能升级!K196</f>
        <v>200190</v>
      </c>
      <c r="C196">
        <f>被动技能升级!L196</f>
        <v>200191</v>
      </c>
      <c r="D196">
        <f>被动技能升级!M196</f>
        <v>30</v>
      </c>
      <c r="E196" t="str">
        <f>被动技能升级!N196</f>
        <v>[]</v>
      </c>
      <c r="F196">
        <f>被动技能升级!O196</f>
        <v>190</v>
      </c>
      <c r="G196" t="str">
        <f>被动技能升级!P196</f>
        <v>0</v>
      </c>
      <c r="H196" t="str">
        <f>被动技能升级!Q196</f>
        <v>0</v>
      </c>
    </row>
    <row r="197" spans="1:8" x14ac:dyDescent="0.15">
      <c r="A197">
        <f>被动技能升级!J197</f>
        <v>191</v>
      </c>
      <c r="B197">
        <f>被动技能升级!K197</f>
        <v>200191</v>
      </c>
      <c r="C197">
        <f>被动技能升级!L197</f>
        <v>200192</v>
      </c>
      <c r="D197">
        <f>被动技能升级!M197</f>
        <v>33</v>
      </c>
      <c r="E197" t="str">
        <f>被动技能升级!N197</f>
        <v>[]</v>
      </c>
      <c r="F197">
        <f>被动技能升级!O197</f>
        <v>191</v>
      </c>
      <c r="G197" t="str">
        <f>被动技能升级!P197</f>
        <v>0</v>
      </c>
      <c r="H197" t="str">
        <f>被动技能升级!Q197</f>
        <v>0</v>
      </c>
    </row>
    <row r="198" spans="1:8" x14ac:dyDescent="0.15">
      <c r="A198">
        <f>被动技能升级!J198</f>
        <v>192</v>
      </c>
      <c r="B198">
        <f>被动技能升级!K198</f>
        <v>200192</v>
      </c>
      <c r="C198">
        <f>被动技能升级!L198</f>
        <v>200193</v>
      </c>
      <c r="D198">
        <f>被动技能升级!M198</f>
        <v>36</v>
      </c>
      <c r="E198" t="str">
        <f>被动技能升级!N198</f>
        <v>[]</v>
      </c>
      <c r="F198">
        <f>被动技能升级!O198</f>
        <v>192</v>
      </c>
      <c r="G198" t="str">
        <f>被动技能升级!P198</f>
        <v>0</v>
      </c>
      <c r="H198" t="str">
        <f>被动技能升级!Q198</f>
        <v>0</v>
      </c>
    </row>
    <row r="199" spans="1:8" x14ac:dyDescent="0.15">
      <c r="A199">
        <f>被动技能升级!J199</f>
        <v>193</v>
      </c>
      <c r="B199">
        <f>被动技能升级!K199</f>
        <v>200193</v>
      </c>
      <c r="C199">
        <f>被动技能升级!L199</f>
        <v>200194</v>
      </c>
      <c r="D199">
        <f>被动技能升级!M199</f>
        <v>39</v>
      </c>
      <c r="E199" t="str">
        <f>被动技能升级!N199</f>
        <v>[]</v>
      </c>
      <c r="F199">
        <f>被动技能升级!O199</f>
        <v>193</v>
      </c>
      <c r="G199" t="str">
        <f>被动技能升级!P199</f>
        <v>0</v>
      </c>
      <c r="H199" t="str">
        <f>被动技能升级!Q199</f>
        <v>0</v>
      </c>
    </row>
    <row r="200" spans="1:8" x14ac:dyDescent="0.15">
      <c r="A200">
        <f>被动技能升级!J200</f>
        <v>194</v>
      </c>
      <c r="B200">
        <f>被动技能升级!K200</f>
        <v>200194</v>
      </c>
      <c r="C200">
        <f>被动技能升级!L200</f>
        <v>200195</v>
      </c>
      <c r="D200">
        <f>被动技能升级!M200</f>
        <v>42</v>
      </c>
      <c r="E200" t="str">
        <f>被动技能升级!N200</f>
        <v>[]</v>
      </c>
      <c r="F200">
        <f>被动技能升级!O200</f>
        <v>194</v>
      </c>
      <c r="G200" t="str">
        <f>被动技能升级!P200</f>
        <v>0</v>
      </c>
      <c r="H200" t="str">
        <f>被动技能升级!Q200</f>
        <v>0</v>
      </c>
    </row>
    <row r="201" spans="1:8" x14ac:dyDescent="0.15">
      <c r="A201">
        <f>被动技能升级!J201</f>
        <v>195</v>
      </c>
      <c r="B201">
        <f>被动技能升级!K201</f>
        <v>200195</v>
      </c>
      <c r="C201">
        <f>被动技能升级!L201</f>
        <v>200196</v>
      </c>
      <c r="D201">
        <f>被动技能升级!M201</f>
        <v>45</v>
      </c>
      <c r="E201" t="str">
        <f>被动技能升级!N201</f>
        <v>[]</v>
      </c>
      <c r="F201">
        <f>被动技能升级!O201</f>
        <v>195</v>
      </c>
      <c r="G201" t="str">
        <f>被动技能升级!P201</f>
        <v>0</v>
      </c>
      <c r="H201" t="str">
        <f>被动技能升级!Q201</f>
        <v>0</v>
      </c>
    </row>
    <row r="202" spans="1:8" x14ac:dyDescent="0.15">
      <c r="A202">
        <f>被动技能升级!J202</f>
        <v>196</v>
      </c>
      <c r="B202">
        <f>被动技能升级!K202</f>
        <v>200196</v>
      </c>
      <c r="C202">
        <f>被动技能升级!L202</f>
        <v>200197</v>
      </c>
      <c r="D202">
        <f>被动技能升级!M202</f>
        <v>48</v>
      </c>
      <c r="E202" t="str">
        <f>被动技能升级!N202</f>
        <v>[]</v>
      </c>
      <c r="F202">
        <f>被动技能升级!O202</f>
        <v>196</v>
      </c>
      <c r="G202" t="str">
        <f>被动技能升级!P202</f>
        <v>0</v>
      </c>
      <c r="H202" t="str">
        <f>被动技能升级!Q202</f>
        <v>0</v>
      </c>
    </row>
    <row r="203" spans="1:8" x14ac:dyDescent="0.15">
      <c r="A203">
        <f>被动技能升级!J203</f>
        <v>197</v>
      </c>
      <c r="B203">
        <f>被动技能升级!K203</f>
        <v>200197</v>
      </c>
      <c r="C203">
        <f>被动技能升级!L203</f>
        <v>200198</v>
      </c>
      <c r="D203">
        <f>被动技能升级!M203</f>
        <v>51</v>
      </c>
      <c r="E203" t="str">
        <f>被动技能升级!N203</f>
        <v>[]</v>
      </c>
      <c r="F203">
        <f>被动技能升级!O203</f>
        <v>197</v>
      </c>
      <c r="G203" t="str">
        <f>被动技能升级!P203</f>
        <v>0</v>
      </c>
      <c r="H203" t="str">
        <f>被动技能升级!Q203</f>
        <v>0</v>
      </c>
    </row>
    <row r="204" spans="1:8" x14ac:dyDescent="0.15">
      <c r="A204">
        <f>被动技能升级!J204</f>
        <v>198</v>
      </c>
      <c r="B204">
        <f>被动技能升级!K204</f>
        <v>200198</v>
      </c>
      <c r="C204">
        <f>被动技能升级!L204</f>
        <v>200199</v>
      </c>
      <c r="D204">
        <f>被动技能升级!M204</f>
        <v>54</v>
      </c>
      <c r="E204" t="str">
        <f>被动技能升级!N204</f>
        <v>[]</v>
      </c>
      <c r="F204">
        <f>被动技能升级!O204</f>
        <v>198</v>
      </c>
      <c r="G204" t="str">
        <f>被动技能升级!P204</f>
        <v>0</v>
      </c>
      <c r="H204" t="str">
        <f>被动技能升级!Q204</f>
        <v>0</v>
      </c>
    </row>
    <row r="205" spans="1:8" x14ac:dyDescent="0.15">
      <c r="A205">
        <f>被动技能升级!J205</f>
        <v>199</v>
      </c>
      <c r="B205">
        <f>被动技能升级!K205</f>
        <v>200199</v>
      </c>
      <c r="C205">
        <f>被动技能升级!L205</f>
        <v>200200</v>
      </c>
      <c r="D205">
        <f>被动技能升级!M205</f>
        <v>57</v>
      </c>
      <c r="E205" t="str">
        <f>被动技能升级!N205</f>
        <v>[]</v>
      </c>
      <c r="F205">
        <f>被动技能升级!O205</f>
        <v>100</v>
      </c>
      <c r="G205" t="str">
        <f>被动技能升级!P205</f>
        <v>0</v>
      </c>
      <c r="H205" t="str">
        <f>被动技能升级!Q205</f>
        <v>0</v>
      </c>
    </row>
    <row r="206" spans="1:8" x14ac:dyDescent="0.15">
      <c r="A206">
        <f>被动技能升级!J206</f>
        <v>200</v>
      </c>
      <c r="B206">
        <f>被动技能升级!K206</f>
        <v>200200</v>
      </c>
      <c r="C206">
        <f>被动技能升级!L206</f>
        <v>0</v>
      </c>
      <c r="D206">
        <f>被动技能升级!M206</f>
        <v>60</v>
      </c>
      <c r="E206" t="str">
        <f>被动技能升级!N206</f>
        <v>[]</v>
      </c>
      <c r="F206">
        <f>被动技能升级!O206</f>
        <v>101</v>
      </c>
      <c r="G206" t="str">
        <f>被动技能升级!P206</f>
        <v>0</v>
      </c>
      <c r="H206" t="str">
        <f>被动技能升级!Q206</f>
        <v>0</v>
      </c>
    </row>
    <row r="207" spans="1:8" x14ac:dyDescent="0.15">
      <c r="A207">
        <f>被动技能升级!J207</f>
        <v>201</v>
      </c>
      <c r="B207">
        <f>被动技能升级!K207</f>
        <v>200201</v>
      </c>
      <c r="C207">
        <f>被动技能升级!L207</f>
        <v>200202</v>
      </c>
      <c r="D207">
        <f>被动技能升级!M207</f>
        <v>3</v>
      </c>
      <c r="E207" t="str">
        <f>被动技能升级!N207</f>
        <v>[]</v>
      </c>
      <c r="F207">
        <f>被动技能升级!O207</f>
        <v>102</v>
      </c>
      <c r="G207" t="str">
        <f>被动技能升级!P207</f>
        <v>0</v>
      </c>
      <c r="H207" t="str">
        <f>被动技能升级!Q207</f>
        <v>0</v>
      </c>
    </row>
    <row r="208" spans="1:8" x14ac:dyDescent="0.15">
      <c r="A208">
        <f>被动技能升级!J208</f>
        <v>202</v>
      </c>
      <c r="B208">
        <f>被动技能升级!K208</f>
        <v>200202</v>
      </c>
      <c r="C208">
        <f>被动技能升级!L208</f>
        <v>200203</v>
      </c>
      <c r="D208">
        <f>被动技能升级!M208</f>
        <v>6</v>
      </c>
      <c r="E208" t="str">
        <f>被动技能升级!N208</f>
        <v>[]</v>
      </c>
      <c r="F208">
        <f>被动技能升级!O208</f>
        <v>103</v>
      </c>
      <c r="G208" t="str">
        <f>被动技能升级!P208</f>
        <v>0</v>
      </c>
      <c r="H208" t="str">
        <f>被动技能升级!Q208</f>
        <v>0</v>
      </c>
    </row>
    <row r="209" spans="1:8" x14ac:dyDescent="0.15">
      <c r="A209">
        <f>被动技能升级!J209</f>
        <v>203</v>
      </c>
      <c r="B209">
        <f>被动技能升级!K209</f>
        <v>200203</v>
      </c>
      <c r="C209">
        <f>被动技能升级!L209</f>
        <v>200204</v>
      </c>
      <c r="D209">
        <f>被动技能升级!M209</f>
        <v>9</v>
      </c>
      <c r="E209" t="str">
        <f>被动技能升级!N209</f>
        <v>[]</v>
      </c>
      <c r="F209">
        <f>被动技能升级!O209</f>
        <v>104</v>
      </c>
      <c r="G209" t="str">
        <f>被动技能升级!P209</f>
        <v>0</v>
      </c>
      <c r="H209" t="str">
        <f>被动技能升级!Q209</f>
        <v>0</v>
      </c>
    </row>
    <row r="210" spans="1:8" x14ac:dyDescent="0.15">
      <c r="A210">
        <f>被动技能升级!J210</f>
        <v>204</v>
      </c>
      <c r="B210">
        <f>被动技能升级!K210</f>
        <v>200204</v>
      </c>
      <c r="C210">
        <f>被动技能升级!L210</f>
        <v>200205</v>
      </c>
      <c r="D210">
        <f>被动技能升级!M210</f>
        <v>12</v>
      </c>
      <c r="E210" t="str">
        <f>被动技能升级!N210</f>
        <v>[]</v>
      </c>
      <c r="F210">
        <f>被动技能升级!O210</f>
        <v>105</v>
      </c>
      <c r="G210" t="str">
        <f>被动技能升级!P210</f>
        <v>0</v>
      </c>
      <c r="H210" t="str">
        <f>被动技能升级!Q210</f>
        <v>0</v>
      </c>
    </row>
    <row r="211" spans="1:8" x14ac:dyDescent="0.15">
      <c r="A211">
        <f>被动技能升级!J211</f>
        <v>205</v>
      </c>
      <c r="B211">
        <f>被动技能升级!K211</f>
        <v>200205</v>
      </c>
      <c r="C211">
        <f>被动技能升级!L211</f>
        <v>200206</v>
      </c>
      <c r="D211">
        <f>被动技能升级!M211</f>
        <v>15</v>
      </c>
      <c r="E211" t="str">
        <f>被动技能升级!N211</f>
        <v>[]</v>
      </c>
      <c r="F211">
        <f>被动技能升级!O211</f>
        <v>106</v>
      </c>
      <c r="G211" t="str">
        <f>被动技能升级!P211</f>
        <v>0</v>
      </c>
      <c r="H211" t="str">
        <f>被动技能升级!Q211</f>
        <v>0</v>
      </c>
    </row>
    <row r="212" spans="1:8" x14ac:dyDescent="0.15">
      <c r="A212">
        <f>被动技能升级!J212</f>
        <v>206</v>
      </c>
      <c r="B212">
        <f>被动技能升级!K212</f>
        <v>200206</v>
      </c>
      <c r="C212">
        <f>被动技能升级!L212</f>
        <v>200207</v>
      </c>
      <c r="D212">
        <f>被动技能升级!M212</f>
        <v>18</v>
      </c>
      <c r="E212" t="str">
        <f>被动技能升级!N212</f>
        <v>[]</v>
      </c>
      <c r="F212">
        <f>被动技能升级!O212</f>
        <v>107</v>
      </c>
      <c r="G212" t="str">
        <f>被动技能升级!P212</f>
        <v>0</v>
      </c>
      <c r="H212" t="str">
        <f>被动技能升级!Q212</f>
        <v>0</v>
      </c>
    </row>
    <row r="213" spans="1:8" x14ac:dyDescent="0.15">
      <c r="A213">
        <f>被动技能升级!J213</f>
        <v>207</v>
      </c>
      <c r="B213">
        <f>被动技能升级!K213</f>
        <v>200207</v>
      </c>
      <c r="C213">
        <f>被动技能升级!L213</f>
        <v>200208</v>
      </c>
      <c r="D213">
        <f>被动技能升级!M213</f>
        <v>21</v>
      </c>
      <c r="E213" t="str">
        <f>被动技能升级!N213</f>
        <v>[]</v>
      </c>
      <c r="F213">
        <f>被动技能升级!O213</f>
        <v>108</v>
      </c>
      <c r="G213" t="str">
        <f>被动技能升级!P213</f>
        <v>0</v>
      </c>
      <c r="H213" t="str">
        <f>被动技能升级!Q213</f>
        <v>0</v>
      </c>
    </row>
    <row r="214" spans="1:8" x14ac:dyDescent="0.15">
      <c r="A214">
        <f>被动技能升级!J214</f>
        <v>208</v>
      </c>
      <c r="B214">
        <f>被动技能升级!K214</f>
        <v>200208</v>
      </c>
      <c r="C214">
        <f>被动技能升级!L214</f>
        <v>200209</v>
      </c>
      <c r="D214">
        <f>被动技能升级!M214</f>
        <v>24</v>
      </c>
      <c r="E214" t="str">
        <f>被动技能升级!N214</f>
        <v>[]</v>
      </c>
      <c r="F214">
        <f>被动技能升级!O214</f>
        <v>109</v>
      </c>
      <c r="G214" t="str">
        <f>被动技能升级!P214</f>
        <v>0</v>
      </c>
      <c r="H214" t="str">
        <f>被动技能升级!Q214</f>
        <v>0</v>
      </c>
    </row>
    <row r="215" spans="1:8" x14ac:dyDescent="0.15">
      <c r="A215">
        <f>被动技能升级!J215</f>
        <v>209</v>
      </c>
      <c r="B215">
        <f>被动技能升级!K215</f>
        <v>200209</v>
      </c>
      <c r="C215">
        <f>被动技能升级!L215</f>
        <v>200210</v>
      </c>
      <c r="D215">
        <f>被动技能升级!M215</f>
        <v>27</v>
      </c>
      <c r="E215" t="str">
        <f>被动技能升级!N215</f>
        <v>[]</v>
      </c>
      <c r="F215">
        <f>被动技能升级!O215</f>
        <v>110</v>
      </c>
      <c r="G215" t="str">
        <f>被动技能升级!P215</f>
        <v>0</v>
      </c>
      <c r="H215" t="str">
        <f>被动技能升级!Q215</f>
        <v>0</v>
      </c>
    </row>
    <row r="216" spans="1:8" x14ac:dyDescent="0.15">
      <c r="A216">
        <f>被动技能升级!J216</f>
        <v>210</v>
      </c>
      <c r="B216">
        <f>被动技能升级!K216</f>
        <v>200210</v>
      </c>
      <c r="C216">
        <f>被动技能升级!L216</f>
        <v>200211</v>
      </c>
      <c r="D216">
        <f>被动技能升级!M216</f>
        <v>30</v>
      </c>
      <c r="E216" t="str">
        <f>被动技能升级!N216</f>
        <v>[]</v>
      </c>
      <c r="F216">
        <f>被动技能升级!O216</f>
        <v>111</v>
      </c>
      <c r="G216" t="str">
        <f>被动技能升级!P216</f>
        <v>0</v>
      </c>
      <c r="H216" t="str">
        <f>被动技能升级!Q216</f>
        <v>0</v>
      </c>
    </row>
    <row r="217" spans="1:8" x14ac:dyDescent="0.15">
      <c r="A217">
        <f>被动技能升级!J217</f>
        <v>211</v>
      </c>
      <c r="B217">
        <f>被动技能升级!K217</f>
        <v>200211</v>
      </c>
      <c r="C217">
        <f>被动技能升级!L217</f>
        <v>200212</v>
      </c>
      <c r="D217">
        <f>被动技能升级!M217</f>
        <v>33</v>
      </c>
      <c r="E217" t="str">
        <f>被动技能升级!N217</f>
        <v>[]</v>
      </c>
      <c r="F217">
        <f>被动技能升级!O217</f>
        <v>112</v>
      </c>
      <c r="G217" t="str">
        <f>被动技能升级!P217</f>
        <v>0</v>
      </c>
      <c r="H217" t="str">
        <f>被动技能升级!Q217</f>
        <v>0</v>
      </c>
    </row>
    <row r="218" spans="1:8" x14ac:dyDescent="0.15">
      <c r="A218">
        <f>被动技能升级!J218</f>
        <v>212</v>
      </c>
      <c r="B218">
        <f>被动技能升级!K218</f>
        <v>200212</v>
      </c>
      <c r="C218">
        <f>被动技能升级!L218</f>
        <v>200213</v>
      </c>
      <c r="D218">
        <f>被动技能升级!M218</f>
        <v>36</v>
      </c>
      <c r="E218" t="str">
        <f>被动技能升级!N218</f>
        <v>[]</v>
      </c>
      <c r="F218">
        <f>被动技能升级!O218</f>
        <v>113</v>
      </c>
      <c r="G218" t="str">
        <f>被动技能升级!P218</f>
        <v>0</v>
      </c>
      <c r="H218" t="str">
        <f>被动技能升级!Q218</f>
        <v>0</v>
      </c>
    </row>
    <row r="219" spans="1:8" x14ac:dyDescent="0.15">
      <c r="A219">
        <f>被动技能升级!J219</f>
        <v>213</v>
      </c>
      <c r="B219">
        <f>被动技能升级!K219</f>
        <v>200213</v>
      </c>
      <c r="C219">
        <f>被动技能升级!L219</f>
        <v>200214</v>
      </c>
      <c r="D219">
        <f>被动技能升级!M219</f>
        <v>39</v>
      </c>
      <c r="E219" t="str">
        <f>被动技能升级!N219</f>
        <v>[]</v>
      </c>
      <c r="F219">
        <f>被动技能升级!O219</f>
        <v>114</v>
      </c>
      <c r="G219" t="str">
        <f>被动技能升级!P219</f>
        <v>0</v>
      </c>
      <c r="H219" t="str">
        <f>被动技能升级!Q219</f>
        <v>0</v>
      </c>
    </row>
    <row r="220" spans="1:8" x14ac:dyDescent="0.15">
      <c r="A220">
        <f>被动技能升级!J220</f>
        <v>214</v>
      </c>
      <c r="B220">
        <f>被动技能升级!K220</f>
        <v>200214</v>
      </c>
      <c r="C220">
        <f>被动技能升级!L220</f>
        <v>200215</v>
      </c>
      <c r="D220">
        <f>被动技能升级!M220</f>
        <v>42</v>
      </c>
      <c r="E220" t="str">
        <f>被动技能升级!N220</f>
        <v>[]</v>
      </c>
      <c r="F220">
        <f>被动技能升级!O220</f>
        <v>115</v>
      </c>
      <c r="G220" t="str">
        <f>被动技能升级!P220</f>
        <v>0</v>
      </c>
      <c r="H220" t="str">
        <f>被动技能升级!Q220</f>
        <v>0</v>
      </c>
    </row>
    <row r="221" spans="1:8" x14ac:dyDescent="0.15">
      <c r="A221">
        <f>被动技能升级!J221</f>
        <v>215</v>
      </c>
      <c r="B221">
        <f>被动技能升级!K221</f>
        <v>200215</v>
      </c>
      <c r="C221">
        <f>被动技能升级!L221</f>
        <v>200216</v>
      </c>
      <c r="D221">
        <f>被动技能升级!M221</f>
        <v>45</v>
      </c>
      <c r="E221" t="str">
        <f>被动技能升级!N221</f>
        <v>[]</v>
      </c>
      <c r="F221">
        <f>被动技能升级!O221</f>
        <v>116</v>
      </c>
      <c r="G221" t="str">
        <f>被动技能升级!P221</f>
        <v>0</v>
      </c>
      <c r="H221" t="str">
        <f>被动技能升级!Q221</f>
        <v>0</v>
      </c>
    </row>
    <row r="222" spans="1:8" x14ac:dyDescent="0.15">
      <c r="A222">
        <f>被动技能升级!J222</f>
        <v>216</v>
      </c>
      <c r="B222">
        <f>被动技能升级!K222</f>
        <v>200216</v>
      </c>
      <c r="C222">
        <f>被动技能升级!L222</f>
        <v>200217</v>
      </c>
      <c r="D222">
        <f>被动技能升级!M222</f>
        <v>48</v>
      </c>
      <c r="E222" t="str">
        <f>被动技能升级!N222</f>
        <v>[]</v>
      </c>
      <c r="F222">
        <f>被动技能升级!O222</f>
        <v>117</v>
      </c>
      <c r="G222" t="str">
        <f>被动技能升级!P222</f>
        <v>0</v>
      </c>
      <c r="H222" t="str">
        <f>被动技能升级!Q222</f>
        <v>0</v>
      </c>
    </row>
    <row r="223" spans="1:8" x14ac:dyDescent="0.15">
      <c r="A223">
        <f>被动技能升级!J223</f>
        <v>217</v>
      </c>
      <c r="B223">
        <f>被动技能升级!K223</f>
        <v>200217</v>
      </c>
      <c r="C223">
        <f>被动技能升级!L223</f>
        <v>200218</v>
      </c>
      <c r="D223">
        <f>被动技能升级!M223</f>
        <v>51</v>
      </c>
      <c r="E223" t="str">
        <f>被动技能升级!N223</f>
        <v>[]</v>
      </c>
      <c r="F223">
        <f>被动技能升级!O223</f>
        <v>118</v>
      </c>
      <c r="G223" t="str">
        <f>被动技能升级!P223</f>
        <v>0</v>
      </c>
      <c r="H223" t="str">
        <f>被动技能升级!Q223</f>
        <v>0</v>
      </c>
    </row>
    <row r="224" spans="1:8" x14ac:dyDescent="0.15">
      <c r="A224">
        <f>被动技能升级!J224</f>
        <v>218</v>
      </c>
      <c r="B224">
        <f>被动技能升级!K224</f>
        <v>200218</v>
      </c>
      <c r="C224">
        <f>被动技能升级!L224</f>
        <v>200219</v>
      </c>
      <c r="D224">
        <f>被动技能升级!M224</f>
        <v>54</v>
      </c>
      <c r="E224" t="str">
        <f>被动技能升级!N224</f>
        <v>[]</v>
      </c>
      <c r="F224">
        <f>被动技能升级!O224</f>
        <v>119</v>
      </c>
      <c r="G224" t="str">
        <f>被动技能升级!P224</f>
        <v>0</v>
      </c>
      <c r="H224" t="str">
        <f>被动技能升级!Q224</f>
        <v>0</v>
      </c>
    </row>
    <row r="225" spans="1:8" x14ac:dyDescent="0.15">
      <c r="A225">
        <f>被动技能升级!J225</f>
        <v>219</v>
      </c>
      <c r="B225">
        <f>被动技能升级!K225</f>
        <v>200219</v>
      </c>
      <c r="C225">
        <f>被动技能升级!L225</f>
        <v>200220</v>
      </c>
      <c r="D225">
        <f>被动技能升级!M225</f>
        <v>57</v>
      </c>
      <c r="E225" t="str">
        <f>被动技能升级!N225</f>
        <v>[]</v>
      </c>
      <c r="F225">
        <f>被动技能升级!O225</f>
        <v>120</v>
      </c>
      <c r="G225" t="str">
        <f>被动技能升级!P225</f>
        <v>0</v>
      </c>
      <c r="H225" t="str">
        <f>被动技能升级!Q225</f>
        <v>0</v>
      </c>
    </row>
    <row r="226" spans="1:8" x14ac:dyDescent="0.15">
      <c r="A226">
        <f>被动技能升级!J226</f>
        <v>220</v>
      </c>
      <c r="B226">
        <f>被动技能升级!K226</f>
        <v>200220</v>
      </c>
      <c r="C226">
        <f>被动技能升级!L226</f>
        <v>0</v>
      </c>
      <c r="D226">
        <f>被动技能升级!M226</f>
        <v>60</v>
      </c>
      <c r="E226" t="str">
        <f>被动技能升级!N226</f>
        <v>[]</v>
      </c>
      <c r="F226">
        <f>被动技能升级!O226</f>
        <v>121</v>
      </c>
      <c r="G226" t="str">
        <f>被动技能升级!P226</f>
        <v>0</v>
      </c>
      <c r="H226" t="str">
        <f>被动技能升级!Q226</f>
        <v>0</v>
      </c>
    </row>
    <row r="227" spans="1:8" x14ac:dyDescent="0.15">
      <c r="A227">
        <f>被动技能升级!J227</f>
        <v>221</v>
      </c>
      <c r="B227">
        <f>被动技能升级!K227</f>
        <v>200221</v>
      </c>
      <c r="C227">
        <f>被动技能升级!L227</f>
        <v>200222</v>
      </c>
      <c r="D227">
        <f>被动技能升级!M227</f>
        <v>3</v>
      </c>
      <c r="E227" t="str">
        <f>被动技能升级!N227</f>
        <v>[]</v>
      </c>
      <c r="F227">
        <f>被动技能升级!O227</f>
        <v>122</v>
      </c>
      <c r="G227" t="str">
        <f>被动技能升级!P227</f>
        <v>0</v>
      </c>
      <c r="H227" t="str">
        <f>被动技能升级!Q227</f>
        <v>0</v>
      </c>
    </row>
    <row r="228" spans="1:8" x14ac:dyDescent="0.15">
      <c r="A228">
        <f>被动技能升级!J228</f>
        <v>222</v>
      </c>
      <c r="B228">
        <f>被动技能升级!K228</f>
        <v>200222</v>
      </c>
      <c r="C228">
        <f>被动技能升级!L228</f>
        <v>200223</v>
      </c>
      <c r="D228">
        <f>被动技能升级!M228</f>
        <v>6</v>
      </c>
      <c r="E228" t="str">
        <f>被动技能升级!N228</f>
        <v>[]</v>
      </c>
      <c r="F228">
        <f>被动技能升级!O228</f>
        <v>123</v>
      </c>
      <c r="G228" t="str">
        <f>被动技能升级!P228</f>
        <v>0</v>
      </c>
      <c r="H228" t="str">
        <f>被动技能升级!Q228</f>
        <v>0</v>
      </c>
    </row>
    <row r="229" spans="1:8" x14ac:dyDescent="0.15">
      <c r="A229">
        <f>被动技能升级!J229</f>
        <v>223</v>
      </c>
      <c r="B229">
        <f>被动技能升级!K229</f>
        <v>200223</v>
      </c>
      <c r="C229">
        <f>被动技能升级!L229</f>
        <v>200224</v>
      </c>
      <c r="D229">
        <f>被动技能升级!M229</f>
        <v>9</v>
      </c>
      <c r="E229" t="str">
        <f>被动技能升级!N229</f>
        <v>[]</v>
      </c>
      <c r="F229">
        <f>被动技能升级!O229</f>
        <v>124</v>
      </c>
      <c r="G229" t="str">
        <f>被动技能升级!P229</f>
        <v>0</v>
      </c>
      <c r="H229" t="str">
        <f>被动技能升级!Q229</f>
        <v>0</v>
      </c>
    </row>
    <row r="230" spans="1:8" x14ac:dyDescent="0.15">
      <c r="A230">
        <f>被动技能升级!J230</f>
        <v>224</v>
      </c>
      <c r="B230">
        <f>被动技能升级!K230</f>
        <v>200224</v>
      </c>
      <c r="C230">
        <f>被动技能升级!L230</f>
        <v>200225</v>
      </c>
      <c r="D230">
        <f>被动技能升级!M230</f>
        <v>12</v>
      </c>
      <c r="E230" t="str">
        <f>被动技能升级!N230</f>
        <v>[]</v>
      </c>
      <c r="F230">
        <f>被动技能升级!O230</f>
        <v>125</v>
      </c>
      <c r="G230" t="str">
        <f>被动技能升级!P230</f>
        <v>0</v>
      </c>
      <c r="H230" t="str">
        <f>被动技能升级!Q230</f>
        <v>0</v>
      </c>
    </row>
    <row r="231" spans="1:8" x14ac:dyDescent="0.15">
      <c r="A231">
        <f>被动技能升级!J231</f>
        <v>225</v>
      </c>
      <c r="B231">
        <f>被动技能升级!K231</f>
        <v>200225</v>
      </c>
      <c r="C231">
        <f>被动技能升级!L231</f>
        <v>200226</v>
      </c>
      <c r="D231">
        <f>被动技能升级!M231</f>
        <v>15</v>
      </c>
      <c r="E231" t="str">
        <f>被动技能升级!N231</f>
        <v>[]</v>
      </c>
      <c r="F231">
        <f>被动技能升级!O231</f>
        <v>126</v>
      </c>
      <c r="G231" t="str">
        <f>被动技能升级!P231</f>
        <v>0</v>
      </c>
      <c r="H231" t="str">
        <f>被动技能升级!Q231</f>
        <v>0</v>
      </c>
    </row>
    <row r="232" spans="1:8" x14ac:dyDescent="0.15">
      <c r="A232">
        <f>被动技能升级!J232</f>
        <v>226</v>
      </c>
      <c r="B232">
        <f>被动技能升级!K232</f>
        <v>200226</v>
      </c>
      <c r="C232">
        <f>被动技能升级!L232</f>
        <v>200227</v>
      </c>
      <c r="D232">
        <f>被动技能升级!M232</f>
        <v>18</v>
      </c>
      <c r="E232" t="str">
        <f>被动技能升级!N232</f>
        <v>[]</v>
      </c>
      <c r="F232">
        <f>被动技能升级!O232</f>
        <v>127</v>
      </c>
      <c r="G232" t="str">
        <f>被动技能升级!P232</f>
        <v>0</v>
      </c>
      <c r="H232" t="str">
        <f>被动技能升级!Q232</f>
        <v>0</v>
      </c>
    </row>
    <row r="233" spans="1:8" x14ac:dyDescent="0.15">
      <c r="A233">
        <f>被动技能升级!J233</f>
        <v>227</v>
      </c>
      <c r="B233">
        <f>被动技能升级!K233</f>
        <v>200227</v>
      </c>
      <c r="C233">
        <f>被动技能升级!L233</f>
        <v>200228</v>
      </c>
      <c r="D233">
        <f>被动技能升级!M233</f>
        <v>21</v>
      </c>
      <c r="E233" t="str">
        <f>被动技能升级!N233</f>
        <v>[]</v>
      </c>
      <c r="F233">
        <f>被动技能升级!O233</f>
        <v>128</v>
      </c>
      <c r="G233" t="str">
        <f>被动技能升级!P233</f>
        <v>0</v>
      </c>
      <c r="H233" t="str">
        <f>被动技能升级!Q233</f>
        <v>0</v>
      </c>
    </row>
    <row r="234" spans="1:8" x14ac:dyDescent="0.15">
      <c r="A234">
        <f>被动技能升级!J234</f>
        <v>228</v>
      </c>
      <c r="B234">
        <f>被动技能升级!K234</f>
        <v>200228</v>
      </c>
      <c r="C234">
        <f>被动技能升级!L234</f>
        <v>200229</v>
      </c>
      <c r="D234">
        <f>被动技能升级!M234</f>
        <v>24</v>
      </c>
      <c r="E234" t="str">
        <f>被动技能升级!N234</f>
        <v>[]</v>
      </c>
      <c r="F234">
        <f>被动技能升级!O234</f>
        <v>129</v>
      </c>
      <c r="G234" t="str">
        <f>被动技能升级!P234</f>
        <v>0</v>
      </c>
      <c r="H234" t="str">
        <f>被动技能升级!Q234</f>
        <v>0</v>
      </c>
    </row>
    <row r="235" spans="1:8" x14ac:dyDescent="0.15">
      <c r="A235">
        <f>被动技能升级!J235</f>
        <v>229</v>
      </c>
      <c r="B235">
        <f>被动技能升级!K235</f>
        <v>200229</v>
      </c>
      <c r="C235">
        <f>被动技能升级!L235</f>
        <v>200230</v>
      </c>
      <c r="D235">
        <f>被动技能升级!M235</f>
        <v>27</v>
      </c>
      <c r="E235" t="str">
        <f>被动技能升级!N235</f>
        <v>[]</v>
      </c>
      <c r="F235">
        <f>被动技能升级!O235</f>
        <v>130</v>
      </c>
      <c r="G235" t="str">
        <f>被动技能升级!P235</f>
        <v>0</v>
      </c>
      <c r="H235" t="str">
        <f>被动技能升级!Q235</f>
        <v>0</v>
      </c>
    </row>
    <row r="236" spans="1:8" x14ac:dyDescent="0.15">
      <c r="A236">
        <f>被动技能升级!J236</f>
        <v>230</v>
      </c>
      <c r="B236">
        <f>被动技能升级!K236</f>
        <v>200230</v>
      </c>
      <c r="C236">
        <f>被动技能升级!L236</f>
        <v>200231</v>
      </c>
      <c r="D236">
        <f>被动技能升级!M236</f>
        <v>30</v>
      </c>
      <c r="E236" t="str">
        <f>被动技能升级!N236</f>
        <v>[]</v>
      </c>
      <c r="F236">
        <f>被动技能升级!O236</f>
        <v>131</v>
      </c>
      <c r="G236" t="str">
        <f>被动技能升级!P236</f>
        <v>0</v>
      </c>
      <c r="H236" t="str">
        <f>被动技能升级!Q236</f>
        <v>0</v>
      </c>
    </row>
    <row r="237" spans="1:8" x14ac:dyDescent="0.15">
      <c r="A237">
        <f>被动技能升级!J237</f>
        <v>231</v>
      </c>
      <c r="B237">
        <f>被动技能升级!K237</f>
        <v>200231</v>
      </c>
      <c r="C237">
        <f>被动技能升级!L237</f>
        <v>200232</v>
      </c>
      <c r="D237">
        <f>被动技能升级!M237</f>
        <v>33</v>
      </c>
      <c r="E237" t="str">
        <f>被动技能升级!N237</f>
        <v>[]</v>
      </c>
      <c r="F237">
        <f>被动技能升级!O237</f>
        <v>132</v>
      </c>
      <c r="G237" t="str">
        <f>被动技能升级!P237</f>
        <v>0</v>
      </c>
      <c r="H237" t="str">
        <f>被动技能升级!Q237</f>
        <v>0</v>
      </c>
    </row>
    <row r="238" spans="1:8" x14ac:dyDescent="0.15">
      <c r="A238">
        <f>被动技能升级!J238</f>
        <v>232</v>
      </c>
      <c r="B238">
        <f>被动技能升级!K238</f>
        <v>200232</v>
      </c>
      <c r="C238">
        <f>被动技能升级!L238</f>
        <v>200233</v>
      </c>
      <c r="D238">
        <f>被动技能升级!M238</f>
        <v>36</v>
      </c>
      <c r="E238" t="str">
        <f>被动技能升级!N238</f>
        <v>[]</v>
      </c>
      <c r="F238">
        <f>被动技能升级!O238</f>
        <v>133</v>
      </c>
      <c r="G238" t="str">
        <f>被动技能升级!P238</f>
        <v>0</v>
      </c>
      <c r="H238" t="str">
        <f>被动技能升级!Q238</f>
        <v>0</v>
      </c>
    </row>
    <row r="239" spans="1:8" x14ac:dyDescent="0.15">
      <c r="A239">
        <f>被动技能升级!J239</f>
        <v>233</v>
      </c>
      <c r="B239">
        <f>被动技能升级!K239</f>
        <v>200233</v>
      </c>
      <c r="C239">
        <f>被动技能升级!L239</f>
        <v>200234</v>
      </c>
      <c r="D239">
        <f>被动技能升级!M239</f>
        <v>39</v>
      </c>
      <c r="E239" t="str">
        <f>被动技能升级!N239</f>
        <v>[]</v>
      </c>
      <c r="F239">
        <f>被动技能升级!O239</f>
        <v>134</v>
      </c>
      <c r="G239" t="str">
        <f>被动技能升级!P239</f>
        <v>0</v>
      </c>
      <c r="H239" t="str">
        <f>被动技能升级!Q239</f>
        <v>0</v>
      </c>
    </row>
    <row r="240" spans="1:8" x14ac:dyDescent="0.15">
      <c r="A240">
        <f>被动技能升级!J240</f>
        <v>234</v>
      </c>
      <c r="B240">
        <f>被动技能升级!K240</f>
        <v>200234</v>
      </c>
      <c r="C240">
        <f>被动技能升级!L240</f>
        <v>200235</v>
      </c>
      <c r="D240">
        <f>被动技能升级!M240</f>
        <v>42</v>
      </c>
      <c r="E240" t="str">
        <f>被动技能升级!N240</f>
        <v>[]</v>
      </c>
      <c r="F240">
        <f>被动技能升级!O240</f>
        <v>135</v>
      </c>
      <c r="G240" t="str">
        <f>被动技能升级!P240</f>
        <v>0</v>
      </c>
      <c r="H240" t="str">
        <f>被动技能升级!Q240</f>
        <v>0</v>
      </c>
    </row>
    <row r="241" spans="1:8" x14ac:dyDescent="0.15">
      <c r="A241">
        <f>被动技能升级!J241</f>
        <v>235</v>
      </c>
      <c r="B241">
        <f>被动技能升级!K241</f>
        <v>200235</v>
      </c>
      <c r="C241">
        <f>被动技能升级!L241</f>
        <v>200236</v>
      </c>
      <c r="D241">
        <f>被动技能升级!M241</f>
        <v>45</v>
      </c>
      <c r="E241" t="str">
        <f>被动技能升级!N241</f>
        <v>[]</v>
      </c>
      <c r="F241">
        <f>被动技能升级!O241</f>
        <v>136</v>
      </c>
      <c r="G241" t="str">
        <f>被动技能升级!P241</f>
        <v>0</v>
      </c>
      <c r="H241" t="str">
        <f>被动技能升级!Q241</f>
        <v>0</v>
      </c>
    </row>
    <row r="242" spans="1:8" x14ac:dyDescent="0.15">
      <c r="A242">
        <f>被动技能升级!J242</f>
        <v>236</v>
      </c>
      <c r="B242">
        <f>被动技能升级!K242</f>
        <v>200236</v>
      </c>
      <c r="C242">
        <f>被动技能升级!L242</f>
        <v>200237</v>
      </c>
      <c r="D242">
        <f>被动技能升级!M242</f>
        <v>48</v>
      </c>
      <c r="E242" t="str">
        <f>被动技能升级!N242</f>
        <v>[]</v>
      </c>
      <c r="F242">
        <f>被动技能升级!O242</f>
        <v>137</v>
      </c>
      <c r="G242" t="str">
        <f>被动技能升级!P242</f>
        <v>0</v>
      </c>
      <c r="H242" t="str">
        <f>被动技能升级!Q242</f>
        <v>0</v>
      </c>
    </row>
    <row r="243" spans="1:8" x14ac:dyDescent="0.15">
      <c r="A243">
        <f>被动技能升级!J243</f>
        <v>237</v>
      </c>
      <c r="B243">
        <f>被动技能升级!K243</f>
        <v>200237</v>
      </c>
      <c r="C243">
        <f>被动技能升级!L243</f>
        <v>200238</v>
      </c>
      <c r="D243">
        <f>被动技能升级!M243</f>
        <v>51</v>
      </c>
      <c r="E243" t="str">
        <f>被动技能升级!N243</f>
        <v>[]</v>
      </c>
      <c r="F243">
        <f>被动技能升级!O243</f>
        <v>138</v>
      </c>
      <c r="G243" t="str">
        <f>被动技能升级!P243</f>
        <v>0</v>
      </c>
      <c r="H243" t="str">
        <f>被动技能升级!Q243</f>
        <v>0</v>
      </c>
    </row>
    <row r="244" spans="1:8" x14ac:dyDescent="0.15">
      <c r="A244">
        <f>被动技能升级!J244</f>
        <v>238</v>
      </c>
      <c r="B244">
        <f>被动技能升级!K244</f>
        <v>200238</v>
      </c>
      <c r="C244">
        <f>被动技能升级!L244</f>
        <v>200239</v>
      </c>
      <c r="D244">
        <f>被动技能升级!M244</f>
        <v>54</v>
      </c>
      <c r="E244" t="str">
        <f>被动技能升级!N244</f>
        <v>[]</v>
      </c>
      <c r="F244">
        <f>被动技能升级!O244</f>
        <v>139</v>
      </c>
      <c r="G244" t="str">
        <f>被动技能升级!P244</f>
        <v>0</v>
      </c>
      <c r="H244" t="str">
        <f>被动技能升级!Q244</f>
        <v>0</v>
      </c>
    </row>
    <row r="245" spans="1:8" x14ac:dyDescent="0.15">
      <c r="A245">
        <f>被动技能升级!J245</f>
        <v>239</v>
      </c>
      <c r="B245">
        <f>被动技能升级!K245</f>
        <v>200239</v>
      </c>
      <c r="C245">
        <f>被动技能升级!L245</f>
        <v>200240</v>
      </c>
      <c r="D245">
        <f>被动技能升级!M245</f>
        <v>57</v>
      </c>
      <c r="E245" t="str">
        <f>被动技能升级!N245</f>
        <v>[]</v>
      </c>
      <c r="F245">
        <f>被动技能升级!O245</f>
        <v>140</v>
      </c>
      <c r="G245" t="str">
        <f>被动技能升级!P245</f>
        <v>0</v>
      </c>
      <c r="H245" t="str">
        <f>被动技能升级!Q245</f>
        <v>0</v>
      </c>
    </row>
    <row r="246" spans="1:8" x14ac:dyDescent="0.15">
      <c r="A246">
        <f>被动技能升级!J246</f>
        <v>240</v>
      </c>
      <c r="B246">
        <f>被动技能升级!K246</f>
        <v>200240</v>
      </c>
      <c r="C246">
        <f>被动技能升级!L246</f>
        <v>0</v>
      </c>
      <c r="D246">
        <f>被动技能升级!M246</f>
        <v>60</v>
      </c>
      <c r="E246" t="str">
        <f>被动技能升级!N246</f>
        <v>[]</v>
      </c>
      <c r="F246">
        <f>被动技能升级!O246</f>
        <v>141</v>
      </c>
      <c r="G246" t="str">
        <f>被动技能升级!P246</f>
        <v>0</v>
      </c>
      <c r="H246" t="str">
        <f>被动技能升级!Q246</f>
        <v>0</v>
      </c>
    </row>
    <row r="247" spans="1:8" x14ac:dyDescent="0.15">
      <c r="A247">
        <f>被动技能升级!J247</f>
        <v>241</v>
      </c>
      <c r="B247">
        <f>被动技能升级!K247</f>
        <v>200241</v>
      </c>
      <c r="C247">
        <f>被动技能升级!L247</f>
        <v>200242</v>
      </c>
      <c r="D247">
        <f>被动技能升级!M247</f>
        <v>3</v>
      </c>
      <c r="E247" t="str">
        <f>被动技能升级!N247</f>
        <v>[]</v>
      </c>
      <c r="F247">
        <f>被动技能升级!O247</f>
        <v>142</v>
      </c>
      <c r="G247" t="str">
        <f>被动技能升级!P247</f>
        <v>0</v>
      </c>
      <c r="H247" t="str">
        <f>被动技能升级!Q247</f>
        <v>0</v>
      </c>
    </row>
    <row r="248" spans="1:8" x14ac:dyDescent="0.15">
      <c r="A248">
        <f>被动技能升级!J248</f>
        <v>242</v>
      </c>
      <c r="B248">
        <f>被动技能升级!K248</f>
        <v>200242</v>
      </c>
      <c r="C248">
        <f>被动技能升级!L248</f>
        <v>200243</v>
      </c>
      <c r="D248">
        <f>被动技能升级!M248</f>
        <v>6</v>
      </c>
      <c r="E248" t="str">
        <f>被动技能升级!N248</f>
        <v>[]</v>
      </c>
      <c r="F248">
        <f>被动技能升级!O248</f>
        <v>143</v>
      </c>
      <c r="G248" t="str">
        <f>被动技能升级!P248</f>
        <v>0</v>
      </c>
      <c r="H248" t="str">
        <f>被动技能升级!Q248</f>
        <v>0</v>
      </c>
    </row>
    <row r="249" spans="1:8" x14ac:dyDescent="0.15">
      <c r="A249">
        <f>被动技能升级!J249</f>
        <v>243</v>
      </c>
      <c r="B249">
        <f>被动技能升级!K249</f>
        <v>200243</v>
      </c>
      <c r="C249">
        <f>被动技能升级!L249</f>
        <v>200244</v>
      </c>
      <c r="D249">
        <f>被动技能升级!M249</f>
        <v>9</v>
      </c>
      <c r="E249" t="str">
        <f>被动技能升级!N249</f>
        <v>[]</v>
      </c>
      <c r="F249">
        <f>被动技能升级!O249</f>
        <v>144</v>
      </c>
      <c r="G249" t="str">
        <f>被动技能升级!P249</f>
        <v>0</v>
      </c>
      <c r="H249" t="str">
        <f>被动技能升级!Q249</f>
        <v>0</v>
      </c>
    </row>
    <row r="250" spans="1:8" x14ac:dyDescent="0.15">
      <c r="A250">
        <f>被动技能升级!J250</f>
        <v>244</v>
      </c>
      <c r="B250">
        <f>被动技能升级!K250</f>
        <v>200244</v>
      </c>
      <c r="C250">
        <f>被动技能升级!L250</f>
        <v>200245</v>
      </c>
      <c r="D250">
        <f>被动技能升级!M250</f>
        <v>12</v>
      </c>
      <c r="E250" t="str">
        <f>被动技能升级!N250</f>
        <v>[]</v>
      </c>
      <c r="F250">
        <f>被动技能升级!O250</f>
        <v>145</v>
      </c>
      <c r="G250" t="str">
        <f>被动技能升级!P250</f>
        <v>0</v>
      </c>
      <c r="H250" t="str">
        <f>被动技能升级!Q250</f>
        <v>0</v>
      </c>
    </row>
    <row r="251" spans="1:8" x14ac:dyDescent="0.15">
      <c r="A251">
        <f>被动技能升级!J251</f>
        <v>245</v>
      </c>
      <c r="B251">
        <f>被动技能升级!K251</f>
        <v>200245</v>
      </c>
      <c r="C251">
        <f>被动技能升级!L251</f>
        <v>200246</v>
      </c>
      <c r="D251">
        <f>被动技能升级!M251</f>
        <v>15</v>
      </c>
      <c r="E251" t="str">
        <f>被动技能升级!N251</f>
        <v>[]</v>
      </c>
      <c r="F251">
        <f>被动技能升级!O251</f>
        <v>146</v>
      </c>
      <c r="G251" t="str">
        <f>被动技能升级!P251</f>
        <v>0</v>
      </c>
      <c r="H251" t="str">
        <f>被动技能升级!Q251</f>
        <v>0</v>
      </c>
    </row>
    <row r="252" spans="1:8" x14ac:dyDescent="0.15">
      <c r="A252">
        <f>被动技能升级!J252</f>
        <v>246</v>
      </c>
      <c r="B252">
        <f>被动技能升级!K252</f>
        <v>200246</v>
      </c>
      <c r="C252">
        <f>被动技能升级!L252</f>
        <v>200247</v>
      </c>
      <c r="D252">
        <f>被动技能升级!M252</f>
        <v>18</v>
      </c>
      <c r="E252" t="str">
        <f>被动技能升级!N252</f>
        <v>[]</v>
      </c>
      <c r="F252">
        <f>被动技能升级!O252</f>
        <v>147</v>
      </c>
      <c r="G252" t="str">
        <f>被动技能升级!P252</f>
        <v>0</v>
      </c>
      <c r="H252" t="str">
        <f>被动技能升级!Q252</f>
        <v>0</v>
      </c>
    </row>
    <row r="253" spans="1:8" x14ac:dyDescent="0.15">
      <c r="A253">
        <f>被动技能升级!J253</f>
        <v>247</v>
      </c>
      <c r="B253">
        <f>被动技能升级!K253</f>
        <v>200247</v>
      </c>
      <c r="C253">
        <f>被动技能升级!L253</f>
        <v>200248</v>
      </c>
      <c r="D253">
        <f>被动技能升级!M253</f>
        <v>21</v>
      </c>
      <c r="E253" t="str">
        <f>被动技能升级!N253</f>
        <v>[]</v>
      </c>
      <c r="F253">
        <f>被动技能升级!O253</f>
        <v>148</v>
      </c>
      <c r="G253" t="str">
        <f>被动技能升级!P253</f>
        <v>0</v>
      </c>
      <c r="H253" t="str">
        <f>被动技能升级!Q253</f>
        <v>0</v>
      </c>
    </row>
    <row r="254" spans="1:8" x14ac:dyDescent="0.15">
      <c r="A254">
        <f>被动技能升级!J254</f>
        <v>248</v>
      </c>
      <c r="B254">
        <f>被动技能升级!K254</f>
        <v>200248</v>
      </c>
      <c r="C254">
        <f>被动技能升级!L254</f>
        <v>200249</v>
      </c>
      <c r="D254">
        <f>被动技能升级!M254</f>
        <v>24</v>
      </c>
      <c r="E254" t="str">
        <f>被动技能升级!N254</f>
        <v>[]</v>
      </c>
      <c r="F254">
        <f>被动技能升级!O254</f>
        <v>149</v>
      </c>
      <c r="G254" t="str">
        <f>被动技能升级!P254</f>
        <v>0</v>
      </c>
      <c r="H254" t="str">
        <f>被动技能升级!Q254</f>
        <v>0</v>
      </c>
    </row>
    <row r="255" spans="1:8" x14ac:dyDescent="0.15">
      <c r="A255">
        <f>被动技能升级!J255</f>
        <v>249</v>
      </c>
      <c r="B255">
        <f>被动技能升级!K255</f>
        <v>200249</v>
      </c>
      <c r="C255">
        <f>被动技能升级!L255</f>
        <v>200250</v>
      </c>
      <c r="D255">
        <f>被动技能升级!M255</f>
        <v>27</v>
      </c>
      <c r="E255" t="str">
        <f>被动技能升级!N255</f>
        <v>[]</v>
      </c>
      <c r="F255">
        <f>被动技能升级!O255</f>
        <v>150</v>
      </c>
      <c r="G255" t="str">
        <f>被动技能升级!P255</f>
        <v>0</v>
      </c>
      <c r="H255" t="str">
        <f>被动技能升级!Q255</f>
        <v>0</v>
      </c>
    </row>
    <row r="256" spans="1:8" x14ac:dyDescent="0.15">
      <c r="A256">
        <f>被动技能升级!J256</f>
        <v>250</v>
      </c>
      <c r="B256">
        <f>被动技能升级!K256</f>
        <v>200250</v>
      </c>
      <c r="C256">
        <f>被动技能升级!L256</f>
        <v>200251</v>
      </c>
      <c r="D256">
        <f>被动技能升级!M256</f>
        <v>30</v>
      </c>
      <c r="E256" t="str">
        <f>被动技能升级!N256</f>
        <v>[]</v>
      </c>
      <c r="F256">
        <f>被动技能升级!O256</f>
        <v>151</v>
      </c>
      <c r="G256" t="str">
        <f>被动技能升级!P256</f>
        <v>0</v>
      </c>
      <c r="H256" t="str">
        <f>被动技能升级!Q256</f>
        <v>0</v>
      </c>
    </row>
    <row r="257" spans="1:8" x14ac:dyDescent="0.15">
      <c r="A257">
        <f>被动技能升级!J257</f>
        <v>251</v>
      </c>
      <c r="B257">
        <f>被动技能升级!K257</f>
        <v>200251</v>
      </c>
      <c r="C257">
        <f>被动技能升级!L257</f>
        <v>200252</v>
      </c>
      <c r="D257">
        <f>被动技能升级!M257</f>
        <v>33</v>
      </c>
      <c r="E257" t="str">
        <f>被动技能升级!N257</f>
        <v>[]</v>
      </c>
      <c r="F257">
        <f>被动技能升级!O257</f>
        <v>152</v>
      </c>
      <c r="G257" t="str">
        <f>被动技能升级!P257</f>
        <v>0</v>
      </c>
      <c r="H257" t="str">
        <f>被动技能升级!Q257</f>
        <v>0</v>
      </c>
    </row>
    <row r="258" spans="1:8" x14ac:dyDescent="0.15">
      <c r="A258">
        <f>被动技能升级!J258</f>
        <v>252</v>
      </c>
      <c r="B258">
        <f>被动技能升级!K258</f>
        <v>200252</v>
      </c>
      <c r="C258">
        <f>被动技能升级!L258</f>
        <v>200253</v>
      </c>
      <c r="D258">
        <f>被动技能升级!M258</f>
        <v>36</v>
      </c>
      <c r="E258" t="str">
        <f>被动技能升级!N258</f>
        <v>[]</v>
      </c>
      <c r="F258">
        <f>被动技能升级!O258</f>
        <v>153</v>
      </c>
      <c r="G258" t="str">
        <f>被动技能升级!P258</f>
        <v>0</v>
      </c>
      <c r="H258" t="str">
        <f>被动技能升级!Q258</f>
        <v>0</v>
      </c>
    </row>
    <row r="259" spans="1:8" x14ac:dyDescent="0.15">
      <c r="A259">
        <f>被动技能升级!J259</f>
        <v>253</v>
      </c>
      <c r="B259">
        <f>被动技能升级!K259</f>
        <v>200253</v>
      </c>
      <c r="C259">
        <f>被动技能升级!L259</f>
        <v>200254</v>
      </c>
      <c r="D259">
        <f>被动技能升级!M259</f>
        <v>39</v>
      </c>
      <c r="E259" t="str">
        <f>被动技能升级!N259</f>
        <v>[]</v>
      </c>
      <c r="F259">
        <f>被动技能升级!O259</f>
        <v>154</v>
      </c>
      <c r="G259" t="str">
        <f>被动技能升级!P259</f>
        <v>0</v>
      </c>
      <c r="H259" t="str">
        <f>被动技能升级!Q259</f>
        <v>0</v>
      </c>
    </row>
    <row r="260" spans="1:8" x14ac:dyDescent="0.15">
      <c r="A260">
        <f>被动技能升级!J260</f>
        <v>254</v>
      </c>
      <c r="B260">
        <f>被动技能升级!K260</f>
        <v>200254</v>
      </c>
      <c r="C260">
        <f>被动技能升级!L260</f>
        <v>200255</v>
      </c>
      <c r="D260">
        <f>被动技能升级!M260</f>
        <v>42</v>
      </c>
      <c r="E260" t="str">
        <f>被动技能升级!N260</f>
        <v>[]</v>
      </c>
      <c r="F260">
        <f>被动技能升级!O260</f>
        <v>155</v>
      </c>
      <c r="G260" t="str">
        <f>被动技能升级!P260</f>
        <v>0</v>
      </c>
      <c r="H260" t="str">
        <f>被动技能升级!Q260</f>
        <v>0</v>
      </c>
    </row>
    <row r="261" spans="1:8" x14ac:dyDescent="0.15">
      <c r="A261">
        <f>被动技能升级!J261</f>
        <v>255</v>
      </c>
      <c r="B261">
        <f>被动技能升级!K261</f>
        <v>200255</v>
      </c>
      <c r="C261">
        <f>被动技能升级!L261</f>
        <v>200256</v>
      </c>
      <c r="D261">
        <f>被动技能升级!M261</f>
        <v>45</v>
      </c>
      <c r="E261" t="str">
        <f>被动技能升级!N261</f>
        <v>[]</v>
      </c>
      <c r="F261">
        <f>被动技能升级!O261</f>
        <v>156</v>
      </c>
      <c r="G261" t="str">
        <f>被动技能升级!P261</f>
        <v>0</v>
      </c>
      <c r="H261" t="str">
        <f>被动技能升级!Q261</f>
        <v>0</v>
      </c>
    </row>
    <row r="262" spans="1:8" x14ac:dyDescent="0.15">
      <c r="A262">
        <f>被动技能升级!J262</f>
        <v>256</v>
      </c>
      <c r="B262">
        <f>被动技能升级!K262</f>
        <v>200256</v>
      </c>
      <c r="C262">
        <f>被动技能升级!L262</f>
        <v>200257</v>
      </c>
      <c r="D262">
        <f>被动技能升级!M262</f>
        <v>48</v>
      </c>
      <c r="E262" t="str">
        <f>被动技能升级!N262</f>
        <v>[]</v>
      </c>
      <c r="F262">
        <f>被动技能升级!O262</f>
        <v>157</v>
      </c>
      <c r="G262" t="str">
        <f>被动技能升级!P262</f>
        <v>0</v>
      </c>
      <c r="H262" t="str">
        <f>被动技能升级!Q262</f>
        <v>0</v>
      </c>
    </row>
    <row r="263" spans="1:8" x14ac:dyDescent="0.15">
      <c r="A263">
        <f>被动技能升级!J263</f>
        <v>257</v>
      </c>
      <c r="B263">
        <f>被动技能升级!K263</f>
        <v>200257</v>
      </c>
      <c r="C263">
        <f>被动技能升级!L263</f>
        <v>200258</v>
      </c>
      <c r="D263">
        <f>被动技能升级!M263</f>
        <v>51</v>
      </c>
      <c r="E263" t="str">
        <f>被动技能升级!N263</f>
        <v>[]</v>
      </c>
      <c r="F263">
        <f>被动技能升级!O263</f>
        <v>158</v>
      </c>
      <c r="G263" t="str">
        <f>被动技能升级!P263</f>
        <v>0</v>
      </c>
      <c r="H263" t="str">
        <f>被动技能升级!Q263</f>
        <v>0</v>
      </c>
    </row>
    <row r="264" spans="1:8" x14ac:dyDescent="0.15">
      <c r="A264">
        <f>被动技能升级!J264</f>
        <v>258</v>
      </c>
      <c r="B264">
        <f>被动技能升级!K264</f>
        <v>200258</v>
      </c>
      <c r="C264">
        <f>被动技能升级!L264</f>
        <v>200259</v>
      </c>
      <c r="D264">
        <f>被动技能升级!M264</f>
        <v>54</v>
      </c>
      <c r="E264" t="str">
        <f>被动技能升级!N264</f>
        <v>[]</v>
      </c>
      <c r="F264">
        <f>被动技能升级!O264</f>
        <v>159</v>
      </c>
      <c r="G264" t="str">
        <f>被动技能升级!P264</f>
        <v>0</v>
      </c>
      <c r="H264" t="str">
        <f>被动技能升级!Q264</f>
        <v>0</v>
      </c>
    </row>
    <row r="265" spans="1:8" x14ac:dyDescent="0.15">
      <c r="A265">
        <f>被动技能升级!J265</f>
        <v>259</v>
      </c>
      <c r="B265">
        <f>被动技能升级!K265</f>
        <v>200259</v>
      </c>
      <c r="C265">
        <f>被动技能升级!L265</f>
        <v>200260</v>
      </c>
      <c r="D265">
        <f>被动技能升级!M265</f>
        <v>57</v>
      </c>
      <c r="E265" t="str">
        <f>被动技能升级!N265</f>
        <v>[]</v>
      </c>
      <c r="F265">
        <f>被动技能升级!O265</f>
        <v>160</v>
      </c>
      <c r="G265" t="str">
        <f>被动技能升级!P265</f>
        <v>0</v>
      </c>
      <c r="H265" t="str">
        <f>被动技能升级!Q265</f>
        <v>0</v>
      </c>
    </row>
    <row r="266" spans="1:8" x14ac:dyDescent="0.15">
      <c r="A266">
        <f>被动技能升级!J266</f>
        <v>260</v>
      </c>
      <c r="B266">
        <f>被动技能升级!K266</f>
        <v>200260</v>
      </c>
      <c r="C266">
        <f>被动技能升级!L266</f>
        <v>0</v>
      </c>
      <c r="D266">
        <f>被动技能升级!M266</f>
        <v>60</v>
      </c>
      <c r="E266" t="str">
        <f>被动技能升级!N266</f>
        <v>[]</v>
      </c>
      <c r="F266">
        <f>被动技能升级!O266</f>
        <v>161</v>
      </c>
      <c r="G266" t="str">
        <f>被动技能升级!P266</f>
        <v>0</v>
      </c>
      <c r="H266" t="str">
        <f>被动技能升级!Q266</f>
        <v>0</v>
      </c>
    </row>
    <row r="267" spans="1:8" x14ac:dyDescent="0.15">
      <c r="A267">
        <f>被动技能升级!J267</f>
        <v>261</v>
      </c>
      <c r="B267">
        <f>被动技能升级!K267</f>
        <v>200261</v>
      </c>
      <c r="C267">
        <f>被动技能升级!L267</f>
        <v>200262</v>
      </c>
      <c r="D267">
        <f>被动技能升级!M267</f>
        <v>3</v>
      </c>
      <c r="E267" t="str">
        <f>被动技能升级!N267</f>
        <v>[]</v>
      </c>
      <c r="F267">
        <f>被动技能升级!O267</f>
        <v>162</v>
      </c>
      <c r="G267" t="str">
        <f>被动技能升级!P267</f>
        <v>0</v>
      </c>
      <c r="H267" t="str">
        <f>被动技能升级!Q267</f>
        <v>0</v>
      </c>
    </row>
    <row r="268" spans="1:8" x14ac:dyDescent="0.15">
      <c r="A268">
        <f>被动技能升级!J268</f>
        <v>262</v>
      </c>
      <c r="B268">
        <f>被动技能升级!K268</f>
        <v>200262</v>
      </c>
      <c r="C268">
        <f>被动技能升级!L268</f>
        <v>200263</v>
      </c>
      <c r="D268">
        <f>被动技能升级!M268</f>
        <v>6</v>
      </c>
      <c r="E268" t="str">
        <f>被动技能升级!N268</f>
        <v>[]</v>
      </c>
      <c r="F268">
        <f>被动技能升级!O268</f>
        <v>163</v>
      </c>
      <c r="G268" t="str">
        <f>被动技能升级!P268</f>
        <v>0</v>
      </c>
      <c r="H268" t="str">
        <f>被动技能升级!Q268</f>
        <v>0</v>
      </c>
    </row>
    <row r="269" spans="1:8" x14ac:dyDescent="0.15">
      <c r="A269">
        <f>被动技能升级!J269</f>
        <v>263</v>
      </c>
      <c r="B269">
        <f>被动技能升级!K269</f>
        <v>200263</v>
      </c>
      <c r="C269">
        <f>被动技能升级!L269</f>
        <v>200264</v>
      </c>
      <c r="D269">
        <f>被动技能升级!M269</f>
        <v>9</v>
      </c>
      <c r="E269" t="str">
        <f>被动技能升级!N269</f>
        <v>[]</v>
      </c>
      <c r="F269">
        <f>被动技能升级!O269</f>
        <v>164</v>
      </c>
      <c r="G269" t="str">
        <f>被动技能升级!P269</f>
        <v>0</v>
      </c>
      <c r="H269" t="str">
        <f>被动技能升级!Q269</f>
        <v>0</v>
      </c>
    </row>
    <row r="270" spans="1:8" x14ac:dyDescent="0.15">
      <c r="A270">
        <f>被动技能升级!J270</f>
        <v>264</v>
      </c>
      <c r="B270">
        <f>被动技能升级!K270</f>
        <v>200264</v>
      </c>
      <c r="C270">
        <f>被动技能升级!L270</f>
        <v>200265</v>
      </c>
      <c r="D270">
        <f>被动技能升级!M270</f>
        <v>12</v>
      </c>
      <c r="E270" t="str">
        <f>被动技能升级!N270</f>
        <v>[]</v>
      </c>
      <c r="F270">
        <f>被动技能升级!O270</f>
        <v>165</v>
      </c>
      <c r="G270" t="str">
        <f>被动技能升级!P270</f>
        <v>0</v>
      </c>
      <c r="H270" t="str">
        <f>被动技能升级!Q270</f>
        <v>0</v>
      </c>
    </row>
    <row r="271" spans="1:8" x14ac:dyDescent="0.15">
      <c r="A271">
        <f>被动技能升级!J271</f>
        <v>265</v>
      </c>
      <c r="B271">
        <f>被动技能升级!K271</f>
        <v>200265</v>
      </c>
      <c r="C271">
        <f>被动技能升级!L271</f>
        <v>200266</v>
      </c>
      <c r="D271">
        <f>被动技能升级!M271</f>
        <v>15</v>
      </c>
      <c r="E271" t="str">
        <f>被动技能升级!N271</f>
        <v>[]</v>
      </c>
      <c r="F271">
        <f>被动技能升级!O271</f>
        <v>166</v>
      </c>
      <c r="G271" t="str">
        <f>被动技能升级!P271</f>
        <v>0</v>
      </c>
      <c r="H271" t="str">
        <f>被动技能升级!Q271</f>
        <v>0</v>
      </c>
    </row>
    <row r="272" spans="1:8" x14ac:dyDescent="0.15">
      <c r="A272">
        <f>被动技能升级!J272</f>
        <v>266</v>
      </c>
      <c r="B272">
        <f>被动技能升级!K272</f>
        <v>200266</v>
      </c>
      <c r="C272">
        <f>被动技能升级!L272</f>
        <v>200267</v>
      </c>
      <c r="D272">
        <f>被动技能升级!M272</f>
        <v>18</v>
      </c>
      <c r="E272" t="str">
        <f>被动技能升级!N272</f>
        <v>[]</v>
      </c>
      <c r="F272">
        <f>被动技能升级!O272</f>
        <v>167</v>
      </c>
      <c r="G272" t="str">
        <f>被动技能升级!P272</f>
        <v>0</v>
      </c>
      <c r="H272" t="str">
        <f>被动技能升级!Q272</f>
        <v>0</v>
      </c>
    </row>
    <row r="273" spans="1:8" x14ac:dyDescent="0.15">
      <c r="A273">
        <f>被动技能升级!J273</f>
        <v>267</v>
      </c>
      <c r="B273">
        <f>被动技能升级!K273</f>
        <v>200267</v>
      </c>
      <c r="C273">
        <f>被动技能升级!L273</f>
        <v>200268</v>
      </c>
      <c r="D273">
        <f>被动技能升级!M273</f>
        <v>21</v>
      </c>
      <c r="E273" t="str">
        <f>被动技能升级!N273</f>
        <v>[]</v>
      </c>
      <c r="F273">
        <f>被动技能升级!O273</f>
        <v>168</v>
      </c>
      <c r="G273" t="str">
        <f>被动技能升级!P273</f>
        <v>0</v>
      </c>
      <c r="H273" t="str">
        <f>被动技能升级!Q273</f>
        <v>0</v>
      </c>
    </row>
    <row r="274" spans="1:8" x14ac:dyDescent="0.15">
      <c r="A274">
        <f>被动技能升级!J274</f>
        <v>268</v>
      </c>
      <c r="B274">
        <f>被动技能升级!K274</f>
        <v>200268</v>
      </c>
      <c r="C274">
        <f>被动技能升级!L274</f>
        <v>200269</v>
      </c>
      <c r="D274">
        <f>被动技能升级!M274</f>
        <v>24</v>
      </c>
      <c r="E274" t="str">
        <f>被动技能升级!N274</f>
        <v>[]</v>
      </c>
      <c r="F274">
        <f>被动技能升级!O274</f>
        <v>169</v>
      </c>
      <c r="G274" t="str">
        <f>被动技能升级!P274</f>
        <v>0</v>
      </c>
      <c r="H274" t="str">
        <f>被动技能升级!Q274</f>
        <v>0</v>
      </c>
    </row>
    <row r="275" spans="1:8" x14ac:dyDescent="0.15">
      <c r="A275">
        <f>被动技能升级!J275</f>
        <v>269</v>
      </c>
      <c r="B275">
        <f>被动技能升级!K275</f>
        <v>200269</v>
      </c>
      <c r="C275">
        <f>被动技能升级!L275</f>
        <v>200270</v>
      </c>
      <c r="D275">
        <f>被动技能升级!M275</f>
        <v>27</v>
      </c>
      <c r="E275" t="str">
        <f>被动技能升级!N275</f>
        <v>[]</v>
      </c>
      <c r="F275">
        <f>被动技能升级!O275</f>
        <v>170</v>
      </c>
      <c r="G275" t="str">
        <f>被动技能升级!P275</f>
        <v>0</v>
      </c>
      <c r="H275" t="str">
        <f>被动技能升级!Q275</f>
        <v>0</v>
      </c>
    </row>
    <row r="276" spans="1:8" x14ac:dyDescent="0.15">
      <c r="A276">
        <f>被动技能升级!J276</f>
        <v>270</v>
      </c>
      <c r="B276">
        <f>被动技能升级!K276</f>
        <v>200270</v>
      </c>
      <c r="C276">
        <f>被动技能升级!L276</f>
        <v>200271</v>
      </c>
      <c r="D276">
        <f>被动技能升级!M276</f>
        <v>30</v>
      </c>
      <c r="E276" t="str">
        <f>被动技能升级!N276</f>
        <v>[]</v>
      </c>
      <c r="F276">
        <f>被动技能升级!O276</f>
        <v>171</v>
      </c>
      <c r="G276" t="str">
        <f>被动技能升级!P276</f>
        <v>0</v>
      </c>
      <c r="H276" t="str">
        <f>被动技能升级!Q276</f>
        <v>0</v>
      </c>
    </row>
    <row r="277" spans="1:8" x14ac:dyDescent="0.15">
      <c r="A277">
        <f>被动技能升级!J277</f>
        <v>271</v>
      </c>
      <c r="B277">
        <f>被动技能升级!K277</f>
        <v>200271</v>
      </c>
      <c r="C277">
        <f>被动技能升级!L277</f>
        <v>200272</v>
      </c>
      <c r="D277">
        <f>被动技能升级!M277</f>
        <v>33</v>
      </c>
      <c r="E277" t="str">
        <f>被动技能升级!N277</f>
        <v>[]</v>
      </c>
      <c r="F277">
        <f>被动技能升级!O277</f>
        <v>172</v>
      </c>
      <c r="G277" t="str">
        <f>被动技能升级!P277</f>
        <v>0</v>
      </c>
      <c r="H277" t="str">
        <f>被动技能升级!Q277</f>
        <v>0</v>
      </c>
    </row>
    <row r="278" spans="1:8" x14ac:dyDescent="0.15">
      <c r="A278">
        <f>被动技能升级!J278</f>
        <v>272</v>
      </c>
      <c r="B278">
        <f>被动技能升级!K278</f>
        <v>200272</v>
      </c>
      <c r="C278">
        <f>被动技能升级!L278</f>
        <v>200273</v>
      </c>
      <c r="D278">
        <f>被动技能升级!M278</f>
        <v>36</v>
      </c>
      <c r="E278" t="str">
        <f>被动技能升级!N278</f>
        <v>[]</v>
      </c>
      <c r="F278">
        <f>被动技能升级!O278</f>
        <v>173</v>
      </c>
      <c r="G278" t="str">
        <f>被动技能升级!P278</f>
        <v>0</v>
      </c>
      <c r="H278" t="str">
        <f>被动技能升级!Q278</f>
        <v>0</v>
      </c>
    </row>
    <row r="279" spans="1:8" x14ac:dyDescent="0.15">
      <c r="A279">
        <f>被动技能升级!J279</f>
        <v>273</v>
      </c>
      <c r="B279">
        <f>被动技能升级!K279</f>
        <v>200273</v>
      </c>
      <c r="C279">
        <f>被动技能升级!L279</f>
        <v>200274</v>
      </c>
      <c r="D279">
        <f>被动技能升级!M279</f>
        <v>39</v>
      </c>
      <c r="E279" t="str">
        <f>被动技能升级!N279</f>
        <v>[]</v>
      </c>
      <c r="F279">
        <f>被动技能升级!O279</f>
        <v>174</v>
      </c>
      <c r="G279" t="str">
        <f>被动技能升级!P279</f>
        <v>0</v>
      </c>
      <c r="H279" t="str">
        <f>被动技能升级!Q279</f>
        <v>0</v>
      </c>
    </row>
    <row r="280" spans="1:8" x14ac:dyDescent="0.15">
      <c r="A280">
        <f>被动技能升级!J280</f>
        <v>274</v>
      </c>
      <c r="B280">
        <f>被动技能升级!K280</f>
        <v>200274</v>
      </c>
      <c r="C280">
        <f>被动技能升级!L280</f>
        <v>200275</v>
      </c>
      <c r="D280">
        <f>被动技能升级!M280</f>
        <v>42</v>
      </c>
      <c r="E280" t="str">
        <f>被动技能升级!N280</f>
        <v>[]</v>
      </c>
      <c r="F280">
        <f>被动技能升级!O280</f>
        <v>175</v>
      </c>
      <c r="G280" t="str">
        <f>被动技能升级!P280</f>
        <v>0</v>
      </c>
      <c r="H280" t="str">
        <f>被动技能升级!Q280</f>
        <v>0</v>
      </c>
    </row>
    <row r="281" spans="1:8" x14ac:dyDescent="0.15">
      <c r="A281">
        <f>被动技能升级!J281</f>
        <v>275</v>
      </c>
      <c r="B281">
        <f>被动技能升级!K281</f>
        <v>200275</v>
      </c>
      <c r="C281">
        <f>被动技能升级!L281</f>
        <v>200276</v>
      </c>
      <c r="D281">
        <f>被动技能升级!M281</f>
        <v>45</v>
      </c>
      <c r="E281" t="str">
        <f>被动技能升级!N281</f>
        <v>[]</v>
      </c>
      <c r="F281">
        <f>被动技能升级!O281</f>
        <v>176</v>
      </c>
      <c r="G281" t="str">
        <f>被动技能升级!P281</f>
        <v>0</v>
      </c>
      <c r="H281" t="str">
        <f>被动技能升级!Q281</f>
        <v>0</v>
      </c>
    </row>
    <row r="282" spans="1:8" x14ac:dyDescent="0.15">
      <c r="A282">
        <f>被动技能升级!J282</f>
        <v>276</v>
      </c>
      <c r="B282">
        <f>被动技能升级!K282</f>
        <v>200276</v>
      </c>
      <c r="C282">
        <f>被动技能升级!L282</f>
        <v>200277</v>
      </c>
      <c r="D282">
        <f>被动技能升级!M282</f>
        <v>48</v>
      </c>
      <c r="E282" t="str">
        <f>被动技能升级!N282</f>
        <v>[]</v>
      </c>
      <c r="F282">
        <f>被动技能升级!O282</f>
        <v>177</v>
      </c>
      <c r="G282" t="str">
        <f>被动技能升级!P282</f>
        <v>0</v>
      </c>
      <c r="H282" t="str">
        <f>被动技能升级!Q282</f>
        <v>0</v>
      </c>
    </row>
    <row r="283" spans="1:8" x14ac:dyDescent="0.15">
      <c r="A283">
        <f>被动技能升级!J283</f>
        <v>277</v>
      </c>
      <c r="B283">
        <f>被动技能升级!K283</f>
        <v>200277</v>
      </c>
      <c r="C283">
        <f>被动技能升级!L283</f>
        <v>200278</v>
      </c>
      <c r="D283">
        <f>被动技能升级!M283</f>
        <v>51</v>
      </c>
      <c r="E283" t="str">
        <f>被动技能升级!N283</f>
        <v>[]</v>
      </c>
      <c r="F283">
        <f>被动技能升级!O283</f>
        <v>178</v>
      </c>
      <c r="G283" t="str">
        <f>被动技能升级!P283</f>
        <v>0</v>
      </c>
      <c r="H283" t="str">
        <f>被动技能升级!Q283</f>
        <v>0</v>
      </c>
    </row>
    <row r="284" spans="1:8" x14ac:dyDescent="0.15">
      <c r="A284">
        <f>被动技能升级!J284</f>
        <v>278</v>
      </c>
      <c r="B284">
        <f>被动技能升级!K284</f>
        <v>200278</v>
      </c>
      <c r="C284">
        <f>被动技能升级!L284</f>
        <v>200279</v>
      </c>
      <c r="D284">
        <f>被动技能升级!M284</f>
        <v>54</v>
      </c>
      <c r="E284" t="str">
        <f>被动技能升级!N284</f>
        <v>[]</v>
      </c>
      <c r="F284">
        <f>被动技能升级!O284</f>
        <v>179</v>
      </c>
      <c r="G284" t="str">
        <f>被动技能升级!P284</f>
        <v>0</v>
      </c>
      <c r="H284" t="str">
        <f>被动技能升级!Q284</f>
        <v>0</v>
      </c>
    </row>
    <row r="285" spans="1:8" x14ac:dyDescent="0.15">
      <c r="A285">
        <f>被动技能升级!J285</f>
        <v>279</v>
      </c>
      <c r="B285">
        <f>被动技能升级!K285</f>
        <v>200279</v>
      </c>
      <c r="C285">
        <f>被动技能升级!L285</f>
        <v>200280</v>
      </c>
      <c r="D285">
        <f>被动技能升级!M285</f>
        <v>57</v>
      </c>
      <c r="E285" t="str">
        <f>被动技能升级!N285</f>
        <v>[]</v>
      </c>
      <c r="F285">
        <f>被动技能升级!O285</f>
        <v>180</v>
      </c>
      <c r="G285" t="str">
        <f>被动技能升级!P285</f>
        <v>0</v>
      </c>
      <c r="H285" t="str">
        <f>被动技能升级!Q285</f>
        <v>0</v>
      </c>
    </row>
    <row r="286" spans="1:8" x14ac:dyDescent="0.15">
      <c r="A286">
        <f>被动技能升级!J286</f>
        <v>280</v>
      </c>
      <c r="B286">
        <f>被动技能升级!K286</f>
        <v>200280</v>
      </c>
      <c r="C286">
        <f>被动技能升级!L286</f>
        <v>0</v>
      </c>
      <c r="D286">
        <f>被动技能升级!M286</f>
        <v>60</v>
      </c>
      <c r="E286" t="str">
        <f>被动技能升级!N286</f>
        <v>[]</v>
      </c>
      <c r="F286">
        <f>被动技能升级!O286</f>
        <v>181</v>
      </c>
      <c r="G286" t="str">
        <f>被动技能升级!P286</f>
        <v>0</v>
      </c>
      <c r="H286" t="str">
        <f>被动技能升级!Q286</f>
        <v>0</v>
      </c>
    </row>
    <row r="287" spans="1:8" x14ac:dyDescent="0.15">
      <c r="A287">
        <f>被动技能升级!J287</f>
        <v>281</v>
      </c>
      <c r="B287">
        <f>被动技能升级!K287</f>
        <v>200281</v>
      </c>
      <c r="C287">
        <f>被动技能升级!L287</f>
        <v>200282</v>
      </c>
      <c r="D287">
        <f>被动技能升级!M287</f>
        <v>3</v>
      </c>
      <c r="E287" t="str">
        <f>被动技能升级!N287</f>
        <v>[]</v>
      </c>
      <c r="F287">
        <f>被动技能升级!O287</f>
        <v>182</v>
      </c>
      <c r="G287" t="str">
        <f>被动技能升级!P287</f>
        <v>0</v>
      </c>
      <c r="H287" t="str">
        <f>被动技能升级!Q287</f>
        <v>0</v>
      </c>
    </row>
    <row r="288" spans="1:8" x14ac:dyDescent="0.15">
      <c r="A288">
        <f>被动技能升级!J288</f>
        <v>282</v>
      </c>
      <c r="B288">
        <f>被动技能升级!K288</f>
        <v>200282</v>
      </c>
      <c r="C288">
        <f>被动技能升级!L288</f>
        <v>200283</v>
      </c>
      <c r="D288">
        <f>被动技能升级!M288</f>
        <v>6</v>
      </c>
      <c r="E288" t="str">
        <f>被动技能升级!N288</f>
        <v>[]</v>
      </c>
      <c r="F288">
        <f>被动技能升级!O288</f>
        <v>183</v>
      </c>
      <c r="G288" t="str">
        <f>被动技能升级!P288</f>
        <v>0</v>
      </c>
      <c r="H288" t="str">
        <f>被动技能升级!Q288</f>
        <v>0</v>
      </c>
    </row>
    <row r="289" spans="1:8" x14ac:dyDescent="0.15">
      <c r="A289">
        <f>被动技能升级!J289</f>
        <v>283</v>
      </c>
      <c r="B289">
        <f>被动技能升级!K289</f>
        <v>200283</v>
      </c>
      <c r="C289">
        <f>被动技能升级!L289</f>
        <v>200284</v>
      </c>
      <c r="D289">
        <f>被动技能升级!M289</f>
        <v>9</v>
      </c>
      <c r="E289" t="str">
        <f>被动技能升级!N289</f>
        <v>[]</v>
      </c>
      <c r="F289">
        <f>被动技能升级!O289</f>
        <v>184</v>
      </c>
      <c r="G289" t="str">
        <f>被动技能升级!P289</f>
        <v>0</v>
      </c>
      <c r="H289" t="str">
        <f>被动技能升级!Q289</f>
        <v>0</v>
      </c>
    </row>
    <row r="290" spans="1:8" x14ac:dyDescent="0.15">
      <c r="A290">
        <f>被动技能升级!J290</f>
        <v>284</v>
      </c>
      <c r="B290">
        <f>被动技能升级!K290</f>
        <v>200284</v>
      </c>
      <c r="C290">
        <f>被动技能升级!L290</f>
        <v>200285</v>
      </c>
      <c r="D290">
        <f>被动技能升级!M290</f>
        <v>12</v>
      </c>
      <c r="E290" t="str">
        <f>被动技能升级!N290</f>
        <v>[]</v>
      </c>
      <c r="F290">
        <f>被动技能升级!O290</f>
        <v>185</v>
      </c>
      <c r="G290" t="str">
        <f>被动技能升级!P290</f>
        <v>0</v>
      </c>
      <c r="H290" t="str">
        <f>被动技能升级!Q290</f>
        <v>0</v>
      </c>
    </row>
    <row r="291" spans="1:8" x14ac:dyDescent="0.15">
      <c r="A291">
        <f>被动技能升级!J291</f>
        <v>285</v>
      </c>
      <c r="B291">
        <f>被动技能升级!K291</f>
        <v>200285</v>
      </c>
      <c r="C291">
        <f>被动技能升级!L291</f>
        <v>200286</v>
      </c>
      <c r="D291">
        <f>被动技能升级!M291</f>
        <v>15</v>
      </c>
      <c r="E291" t="str">
        <f>被动技能升级!N291</f>
        <v>[]</v>
      </c>
      <c r="F291">
        <f>被动技能升级!O291</f>
        <v>186</v>
      </c>
      <c r="G291" t="str">
        <f>被动技能升级!P291</f>
        <v>0</v>
      </c>
      <c r="H291" t="str">
        <f>被动技能升级!Q291</f>
        <v>0</v>
      </c>
    </row>
    <row r="292" spans="1:8" x14ac:dyDescent="0.15">
      <c r="A292">
        <f>被动技能升级!J292</f>
        <v>286</v>
      </c>
      <c r="B292">
        <f>被动技能升级!K292</f>
        <v>200286</v>
      </c>
      <c r="C292">
        <f>被动技能升级!L292</f>
        <v>200287</v>
      </c>
      <c r="D292">
        <f>被动技能升级!M292</f>
        <v>18</v>
      </c>
      <c r="E292" t="str">
        <f>被动技能升级!N292</f>
        <v>[]</v>
      </c>
      <c r="F292">
        <f>被动技能升级!O292</f>
        <v>187</v>
      </c>
      <c r="G292" t="str">
        <f>被动技能升级!P292</f>
        <v>0</v>
      </c>
      <c r="H292" t="str">
        <f>被动技能升级!Q292</f>
        <v>0</v>
      </c>
    </row>
    <row r="293" spans="1:8" x14ac:dyDescent="0.15">
      <c r="A293">
        <f>被动技能升级!J293</f>
        <v>287</v>
      </c>
      <c r="B293">
        <f>被动技能升级!K293</f>
        <v>200287</v>
      </c>
      <c r="C293">
        <f>被动技能升级!L293</f>
        <v>200288</v>
      </c>
      <c r="D293">
        <f>被动技能升级!M293</f>
        <v>21</v>
      </c>
      <c r="E293" t="str">
        <f>被动技能升级!N293</f>
        <v>[]</v>
      </c>
      <c r="F293">
        <f>被动技能升级!O293</f>
        <v>188</v>
      </c>
      <c r="G293" t="str">
        <f>被动技能升级!P293</f>
        <v>0</v>
      </c>
      <c r="H293" t="str">
        <f>被动技能升级!Q293</f>
        <v>0</v>
      </c>
    </row>
    <row r="294" spans="1:8" x14ac:dyDescent="0.15">
      <c r="A294">
        <f>被动技能升级!J294</f>
        <v>288</v>
      </c>
      <c r="B294">
        <f>被动技能升级!K294</f>
        <v>200288</v>
      </c>
      <c r="C294">
        <f>被动技能升级!L294</f>
        <v>200289</v>
      </c>
      <c r="D294">
        <f>被动技能升级!M294</f>
        <v>24</v>
      </c>
      <c r="E294" t="str">
        <f>被动技能升级!N294</f>
        <v>[]</v>
      </c>
      <c r="F294">
        <f>被动技能升级!O294</f>
        <v>189</v>
      </c>
      <c r="G294" t="str">
        <f>被动技能升级!P294</f>
        <v>0</v>
      </c>
      <c r="H294" t="str">
        <f>被动技能升级!Q294</f>
        <v>0</v>
      </c>
    </row>
    <row r="295" spans="1:8" x14ac:dyDescent="0.15">
      <c r="A295">
        <f>被动技能升级!J295</f>
        <v>289</v>
      </c>
      <c r="B295">
        <f>被动技能升级!K295</f>
        <v>200289</v>
      </c>
      <c r="C295">
        <f>被动技能升级!L295</f>
        <v>200290</v>
      </c>
      <c r="D295">
        <f>被动技能升级!M295</f>
        <v>27</v>
      </c>
      <c r="E295" t="str">
        <f>被动技能升级!N295</f>
        <v>[]</v>
      </c>
      <c r="F295">
        <f>被动技能升级!O295</f>
        <v>190</v>
      </c>
      <c r="G295" t="str">
        <f>被动技能升级!P295</f>
        <v>0</v>
      </c>
      <c r="H295" t="str">
        <f>被动技能升级!Q295</f>
        <v>0</v>
      </c>
    </row>
    <row r="296" spans="1:8" x14ac:dyDescent="0.15">
      <c r="A296">
        <f>被动技能升级!J296</f>
        <v>290</v>
      </c>
      <c r="B296">
        <f>被动技能升级!K296</f>
        <v>200290</v>
      </c>
      <c r="C296">
        <f>被动技能升级!L296</f>
        <v>200291</v>
      </c>
      <c r="D296">
        <f>被动技能升级!M296</f>
        <v>30</v>
      </c>
      <c r="E296" t="str">
        <f>被动技能升级!N296</f>
        <v>[]</v>
      </c>
      <c r="F296">
        <f>被动技能升级!O296</f>
        <v>191</v>
      </c>
      <c r="G296" t="str">
        <f>被动技能升级!P296</f>
        <v>0</v>
      </c>
      <c r="H296" t="str">
        <f>被动技能升级!Q296</f>
        <v>0</v>
      </c>
    </row>
    <row r="297" spans="1:8" x14ac:dyDescent="0.15">
      <c r="A297">
        <f>被动技能升级!J297</f>
        <v>291</v>
      </c>
      <c r="B297">
        <f>被动技能升级!K297</f>
        <v>200291</v>
      </c>
      <c r="C297">
        <f>被动技能升级!L297</f>
        <v>200292</v>
      </c>
      <c r="D297">
        <f>被动技能升级!M297</f>
        <v>33</v>
      </c>
      <c r="E297" t="str">
        <f>被动技能升级!N297</f>
        <v>[]</v>
      </c>
      <c r="F297">
        <f>被动技能升级!O297</f>
        <v>192</v>
      </c>
      <c r="G297" t="str">
        <f>被动技能升级!P297</f>
        <v>0</v>
      </c>
      <c r="H297" t="str">
        <f>被动技能升级!Q297</f>
        <v>0</v>
      </c>
    </row>
    <row r="298" spans="1:8" x14ac:dyDescent="0.15">
      <c r="A298">
        <f>被动技能升级!J298</f>
        <v>292</v>
      </c>
      <c r="B298">
        <f>被动技能升级!K298</f>
        <v>200292</v>
      </c>
      <c r="C298">
        <f>被动技能升级!L298</f>
        <v>200293</v>
      </c>
      <c r="D298">
        <f>被动技能升级!M298</f>
        <v>36</v>
      </c>
      <c r="E298" t="str">
        <f>被动技能升级!N298</f>
        <v>[]</v>
      </c>
      <c r="F298">
        <f>被动技能升级!O298</f>
        <v>193</v>
      </c>
      <c r="G298" t="str">
        <f>被动技能升级!P298</f>
        <v>0</v>
      </c>
      <c r="H298" t="str">
        <f>被动技能升级!Q298</f>
        <v>0</v>
      </c>
    </row>
    <row r="299" spans="1:8" x14ac:dyDescent="0.15">
      <c r="A299">
        <f>被动技能升级!J299</f>
        <v>293</v>
      </c>
      <c r="B299">
        <f>被动技能升级!K299</f>
        <v>200293</v>
      </c>
      <c r="C299">
        <f>被动技能升级!L299</f>
        <v>200294</v>
      </c>
      <c r="D299">
        <f>被动技能升级!M299</f>
        <v>39</v>
      </c>
      <c r="E299" t="str">
        <f>被动技能升级!N299</f>
        <v>[]</v>
      </c>
      <c r="F299">
        <f>被动技能升级!O299</f>
        <v>194</v>
      </c>
      <c r="G299" t="str">
        <f>被动技能升级!P299</f>
        <v>0</v>
      </c>
      <c r="H299" t="str">
        <f>被动技能升级!Q299</f>
        <v>0</v>
      </c>
    </row>
    <row r="300" spans="1:8" x14ac:dyDescent="0.15">
      <c r="A300">
        <f>被动技能升级!J300</f>
        <v>294</v>
      </c>
      <c r="B300">
        <f>被动技能升级!K300</f>
        <v>200294</v>
      </c>
      <c r="C300">
        <f>被动技能升级!L300</f>
        <v>200295</v>
      </c>
      <c r="D300">
        <f>被动技能升级!M300</f>
        <v>42</v>
      </c>
      <c r="E300" t="str">
        <f>被动技能升级!N300</f>
        <v>[]</v>
      </c>
      <c r="F300">
        <f>被动技能升级!O300</f>
        <v>195</v>
      </c>
      <c r="G300" t="str">
        <f>被动技能升级!P300</f>
        <v>0</v>
      </c>
      <c r="H300" t="str">
        <f>被动技能升级!Q300</f>
        <v>0</v>
      </c>
    </row>
    <row r="301" spans="1:8" x14ac:dyDescent="0.15">
      <c r="A301">
        <f>被动技能升级!J301</f>
        <v>295</v>
      </c>
      <c r="B301">
        <f>被动技能升级!K301</f>
        <v>200295</v>
      </c>
      <c r="C301">
        <f>被动技能升级!L301</f>
        <v>200296</v>
      </c>
      <c r="D301">
        <f>被动技能升级!M301</f>
        <v>45</v>
      </c>
      <c r="E301" t="str">
        <f>被动技能升级!N301</f>
        <v>[]</v>
      </c>
      <c r="F301">
        <f>被动技能升级!O301</f>
        <v>196</v>
      </c>
      <c r="G301" t="str">
        <f>被动技能升级!P301</f>
        <v>0</v>
      </c>
      <c r="H301" t="str">
        <f>被动技能升级!Q301</f>
        <v>0</v>
      </c>
    </row>
    <row r="302" spans="1:8" x14ac:dyDescent="0.15">
      <c r="A302">
        <f>被动技能升级!J302</f>
        <v>296</v>
      </c>
      <c r="B302">
        <f>被动技能升级!K302</f>
        <v>200296</v>
      </c>
      <c r="C302">
        <f>被动技能升级!L302</f>
        <v>200297</v>
      </c>
      <c r="D302">
        <f>被动技能升级!M302</f>
        <v>48</v>
      </c>
      <c r="E302" t="str">
        <f>被动技能升级!N302</f>
        <v>[]</v>
      </c>
      <c r="F302">
        <f>被动技能升级!O302</f>
        <v>197</v>
      </c>
      <c r="G302" t="str">
        <f>被动技能升级!P302</f>
        <v>0</v>
      </c>
      <c r="H302" t="str">
        <f>被动技能升级!Q302</f>
        <v>0</v>
      </c>
    </row>
    <row r="303" spans="1:8" x14ac:dyDescent="0.15">
      <c r="A303">
        <f>被动技能升级!J303</f>
        <v>297</v>
      </c>
      <c r="B303">
        <f>被动技能升级!K303</f>
        <v>200297</v>
      </c>
      <c r="C303">
        <f>被动技能升级!L303</f>
        <v>200298</v>
      </c>
      <c r="D303">
        <f>被动技能升级!M303</f>
        <v>51</v>
      </c>
      <c r="E303" t="str">
        <f>被动技能升级!N303</f>
        <v>[]</v>
      </c>
      <c r="F303">
        <f>被动技能升级!O303</f>
        <v>198</v>
      </c>
      <c r="G303" t="str">
        <f>被动技能升级!P303</f>
        <v>0</v>
      </c>
      <c r="H303" t="str">
        <f>被动技能升级!Q303</f>
        <v>0</v>
      </c>
    </row>
    <row r="304" spans="1:8" x14ac:dyDescent="0.15">
      <c r="A304">
        <f>被动技能升级!J304</f>
        <v>298</v>
      </c>
      <c r="B304">
        <f>被动技能升级!K304</f>
        <v>200298</v>
      </c>
      <c r="C304">
        <f>被动技能升级!L304</f>
        <v>200299</v>
      </c>
      <c r="D304">
        <f>被动技能升级!M304</f>
        <v>54</v>
      </c>
      <c r="E304" t="str">
        <f>被动技能升级!N304</f>
        <v>[]</v>
      </c>
      <c r="F304">
        <f>被动技能升级!O304</f>
        <v>100</v>
      </c>
      <c r="G304" t="str">
        <f>被动技能升级!P304</f>
        <v>0</v>
      </c>
      <c r="H304" t="str">
        <f>被动技能升级!Q304</f>
        <v>0</v>
      </c>
    </row>
    <row r="305" spans="1:8" x14ac:dyDescent="0.15">
      <c r="A305">
        <f>被动技能升级!J305</f>
        <v>299</v>
      </c>
      <c r="B305">
        <f>被动技能升级!K305</f>
        <v>200299</v>
      </c>
      <c r="C305">
        <f>被动技能升级!L305</f>
        <v>200300</v>
      </c>
      <c r="D305">
        <f>被动技能升级!M305</f>
        <v>57</v>
      </c>
      <c r="E305" t="str">
        <f>被动技能升级!N305</f>
        <v>[]</v>
      </c>
      <c r="F305">
        <f>被动技能升级!O305</f>
        <v>101</v>
      </c>
      <c r="G305" t="str">
        <f>被动技能升级!P305</f>
        <v>0</v>
      </c>
      <c r="H305" t="str">
        <f>被动技能升级!Q305</f>
        <v>0</v>
      </c>
    </row>
    <row r="306" spans="1:8" x14ac:dyDescent="0.15">
      <c r="A306">
        <f>被动技能升级!J306</f>
        <v>300</v>
      </c>
      <c r="B306">
        <f>被动技能升级!K306</f>
        <v>200300</v>
      </c>
      <c r="C306">
        <f>被动技能升级!L306</f>
        <v>0</v>
      </c>
      <c r="D306">
        <f>被动技能升级!M306</f>
        <v>60</v>
      </c>
      <c r="E306" t="str">
        <f>被动技能升级!N306</f>
        <v>[]</v>
      </c>
      <c r="F306">
        <f>被动技能升级!O306</f>
        <v>102</v>
      </c>
      <c r="G306" t="str">
        <f>被动技能升级!P306</f>
        <v>0</v>
      </c>
      <c r="H306" t="str">
        <f>被动技能升级!Q306</f>
        <v>0</v>
      </c>
    </row>
    <row r="307" spans="1:8" x14ac:dyDescent="0.15">
      <c r="A307">
        <f>被动技能升级!J307</f>
        <v>301</v>
      </c>
      <c r="B307">
        <f>被动技能升级!K307</f>
        <v>200301</v>
      </c>
      <c r="C307">
        <f>被动技能升级!L307</f>
        <v>200302</v>
      </c>
      <c r="D307">
        <f>被动技能升级!M307</f>
        <v>3</v>
      </c>
      <c r="E307" t="str">
        <f>被动技能升级!N307</f>
        <v>[]</v>
      </c>
      <c r="F307">
        <f>被动技能升级!O307</f>
        <v>103</v>
      </c>
      <c r="G307" t="str">
        <f>被动技能升级!P307</f>
        <v>0</v>
      </c>
      <c r="H307" t="str">
        <f>被动技能升级!Q307</f>
        <v>0</v>
      </c>
    </row>
    <row r="308" spans="1:8" x14ac:dyDescent="0.15">
      <c r="A308">
        <f>被动技能升级!J308</f>
        <v>302</v>
      </c>
      <c r="B308">
        <f>被动技能升级!K308</f>
        <v>200302</v>
      </c>
      <c r="C308">
        <f>被动技能升级!L308</f>
        <v>200303</v>
      </c>
      <c r="D308">
        <f>被动技能升级!M308</f>
        <v>6</v>
      </c>
      <c r="E308" t="str">
        <f>被动技能升级!N308</f>
        <v>[]</v>
      </c>
      <c r="F308">
        <f>被动技能升级!O308</f>
        <v>104</v>
      </c>
      <c r="G308" t="str">
        <f>被动技能升级!P308</f>
        <v>0</v>
      </c>
      <c r="H308" t="str">
        <f>被动技能升级!Q308</f>
        <v>0</v>
      </c>
    </row>
    <row r="309" spans="1:8" x14ac:dyDescent="0.15">
      <c r="A309">
        <f>被动技能升级!J309</f>
        <v>303</v>
      </c>
      <c r="B309">
        <f>被动技能升级!K309</f>
        <v>200303</v>
      </c>
      <c r="C309">
        <f>被动技能升级!L309</f>
        <v>200304</v>
      </c>
      <c r="D309">
        <f>被动技能升级!M309</f>
        <v>9</v>
      </c>
      <c r="E309" t="str">
        <f>被动技能升级!N309</f>
        <v>[]</v>
      </c>
      <c r="F309">
        <f>被动技能升级!O309</f>
        <v>105</v>
      </c>
      <c r="G309" t="str">
        <f>被动技能升级!P309</f>
        <v>0</v>
      </c>
      <c r="H309" t="str">
        <f>被动技能升级!Q309</f>
        <v>0</v>
      </c>
    </row>
    <row r="310" spans="1:8" x14ac:dyDescent="0.15">
      <c r="A310">
        <f>被动技能升级!J310</f>
        <v>304</v>
      </c>
      <c r="B310">
        <f>被动技能升级!K310</f>
        <v>200304</v>
      </c>
      <c r="C310">
        <f>被动技能升级!L310</f>
        <v>200305</v>
      </c>
      <c r="D310">
        <f>被动技能升级!M310</f>
        <v>12</v>
      </c>
      <c r="E310" t="str">
        <f>被动技能升级!N310</f>
        <v>[]</v>
      </c>
      <c r="F310">
        <f>被动技能升级!O310</f>
        <v>106</v>
      </c>
      <c r="G310" t="str">
        <f>被动技能升级!P310</f>
        <v>0</v>
      </c>
      <c r="H310" t="str">
        <f>被动技能升级!Q310</f>
        <v>0</v>
      </c>
    </row>
    <row r="311" spans="1:8" x14ac:dyDescent="0.15">
      <c r="A311">
        <f>被动技能升级!J311</f>
        <v>305</v>
      </c>
      <c r="B311">
        <f>被动技能升级!K311</f>
        <v>200305</v>
      </c>
      <c r="C311">
        <f>被动技能升级!L311</f>
        <v>200306</v>
      </c>
      <c r="D311">
        <f>被动技能升级!M311</f>
        <v>15</v>
      </c>
      <c r="E311" t="str">
        <f>被动技能升级!N311</f>
        <v>[]</v>
      </c>
      <c r="F311">
        <f>被动技能升级!O311</f>
        <v>107</v>
      </c>
      <c r="G311" t="str">
        <f>被动技能升级!P311</f>
        <v>0</v>
      </c>
      <c r="H311" t="str">
        <f>被动技能升级!Q311</f>
        <v>0</v>
      </c>
    </row>
    <row r="312" spans="1:8" x14ac:dyDescent="0.15">
      <c r="A312">
        <f>被动技能升级!J312</f>
        <v>306</v>
      </c>
      <c r="B312">
        <f>被动技能升级!K312</f>
        <v>200306</v>
      </c>
      <c r="C312">
        <f>被动技能升级!L312</f>
        <v>200307</v>
      </c>
      <c r="D312">
        <f>被动技能升级!M312</f>
        <v>18</v>
      </c>
      <c r="E312" t="str">
        <f>被动技能升级!N312</f>
        <v>[]</v>
      </c>
      <c r="F312">
        <f>被动技能升级!O312</f>
        <v>108</v>
      </c>
      <c r="G312" t="str">
        <f>被动技能升级!P312</f>
        <v>0</v>
      </c>
      <c r="H312" t="str">
        <f>被动技能升级!Q312</f>
        <v>0</v>
      </c>
    </row>
    <row r="313" spans="1:8" x14ac:dyDescent="0.15">
      <c r="A313">
        <f>被动技能升级!J313</f>
        <v>307</v>
      </c>
      <c r="B313">
        <f>被动技能升级!K313</f>
        <v>200307</v>
      </c>
      <c r="C313">
        <f>被动技能升级!L313</f>
        <v>200308</v>
      </c>
      <c r="D313">
        <f>被动技能升级!M313</f>
        <v>21</v>
      </c>
      <c r="E313" t="str">
        <f>被动技能升级!N313</f>
        <v>[]</v>
      </c>
      <c r="F313">
        <f>被动技能升级!O313</f>
        <v>109</v>
      </c>
      <c r="G313" t="str">
        <f>被动技能升级!P313</f>
        <v>0</v>
      </c>
      <c r="H313" t="str">
        <f>被动技能升级!Q313</f>
        <v>0</v>
      </c>
    </row>
    <row r="314" spans="1:8" x14ac:dyDescent="0.15">
      <c r="A314">
        <f>被动技能升级!J314</f>
        <v>308</v>
      </c>
      <c r="B314">
        <f>被动技能升级!K314</f>
        <v>200308</v>
      </c>
      <c r="C314">
        <f>被动技能升级!L314</f>
        <v>200309</v>
      </c>
      <c r="D314">
        <f>被动技能升级!M314</f>
        <v>24</v>
      </c>
      <c r="E314" t="str">
        <f>被动技能升级!N314</f>
        <v>[]</v>
      </c>
      <c r="F314">
        <f>被动技能升级!O314</f>
        <v>110</v>
      </c>
      <c r="G314" t="str">
        <f>被动技能升级!P314</f>
        <v>0</v>
      </c>
      <c r="H314" t="str">
        <f>被动技能升级!Q314</f>
        <v>0</v>
      </c>
    </row>
    <row r="315" spans="1:8" x14ac:dyDescent="0.15">
      <c r="A315">
        <f>被动技能升级!J315</f>
        <v>309</v>
      </c>
      <c r="B315">
        <f>被动技能升级!K315</f>
        <v>200309</v>
      </c>
      <c r="C315">
        <f>被动技能升级!L315</f>
        <v>200310</v>
      </c>
      <c r="D315">
        <f>被动技能升级!M315</f>
        <v>27</v>
      </c>
      <c r="E315" t="str">
        <f>被动技能升级!N315</f>
        <v>[]</v>
      </c>
      <c r="F315">
        <f>被动技能升级!O315</f>
        <v>111</v>
      </c>
      <c r="G315" t="str">
        <f>被动技能升级!P315</f>
        <v>0</v>
      </c>
      <c r="H315" t="str">
        <f>被动技能升级!Q315</f>
        <v>0</v>
      </c>
    </row>
    <row r="316" spans="1:8" x14ac:dyDescent="0.15">
      <c r="A316">
        <f>被动技能升级!J316</f>
        <v>310</v>
      </c>
      <c r="B316">
        <f>被动技能升级!K316</f>
        <v>200310</v>
      </c>
      <c r="C316">
        <f>被动技能升级!L316</f>
        <v>200311</v>
      </c>
      <c r="D316">
        <f>被动技能升级!M316</f>
        <v>30</v>
      </c>
      <c r="E316" t="str">
        <f>被动技能升级!N316</f>
        <v>[]</v>
      </c>
      <c r="F316">
        <f>被动技能升级!O316</f>
        <v>112</v>
      </c>
      <c r="G316" t="str">
        <f>被动技能升级!P316</f>
        <v>0</v>
      </c>
      <c r="H316" t="str">
        <f>被动技能升级!Q316</f>
        <v>0</v>
      </c>
    </row>
    <row r="317" spans="1:8" x14ac:dyDescent="0.15">
      <c r="A317">
        <f>被动技能升级!J317</f>
        <v>311</v>
      </c>
      <c r="B317">
        <f>被动技能升级!K317</f>
        <v>200311</v>
      </c>
      <c r="C317">
        <f>被动技能升级!L317</f>
        <v>200312</v>
      </c>
      <c r="D317">
        <f>被动技能升级!M317</f>
        <v>33</v>
      </c>
      <c r="E317" t="str">
        <f>被动技能升级!N317</f>
        <v>[]</v>
      </c>
      <c r="F317">
        <f>被动技能升级!O317</f>
        <v>113</v>
      </c>
      <c r="G317" t="str">
        <f>被动技能升级!P317</f>
        <v>0</v>
      </c>
      <c r="H317" t="str">
        <f>被动技能升级!Q317</f>
        <v>0</v>
      </c>
    </row>
    <row r="318" spans="1:8" x14ac:dyDescent="0.15">
      <c r="A318">
        <f>被动技能升级!J318</f>
        <v>312</v>
      </c>
      <c r="B318">
        <f>被动技能升级!K318</f>
        <v>200312</v>
      </c>
      <c r="C318">
        <f>被动技能升级!L318</f>
        <v>200313</v>
      </c>
      <c r="D318">
        <f>被动技能升级!M318</f>
        <v>36</v>
      </c>
      <c r="E318" t="str">
        <f>被动技能升级!N318</f>
        <v>[]</v>
      </c>
      <c r="F318">
        <f>被动技能升级!O318</f>
        <v>114</v>
      </c>
      <c r="G318" t="str">
        <f>被动技能升级!P318</f>
        <v>0</v>
      </c>
      <c r="H318" t="str">
        <f>被动技能升级!Q318</f>
        <v>0</v>
      </c>
    </row>
    <row r="319" spans="1:8" x14ac:dyDescent="0.15">
      <c r="A319">
        <f>被动技能升级!J319</f>
        <v>313</v>
      </c>
      <c r="B319">
        <f>被动技能升级!K319</f>
        <v>200313</v>
      </c>
      <c r="C319">
        <f>被动技能升级!L319</f>
        <v>200314</v>
      </c>
      <c r="D319">
        <f>被动技能升级!M319</f>
        <v>39</v>
      </c>
      <c r="E319" t="str">
        <f>被动技能升级!N319</f>
        <v>[]</v>
      </c>
      <c r="F319">
        <f>被动技能升级!O319</f>
        <v>115</v>
      </c>
      <c r="G319" t="str">
        <f>被动技能升级!P319</f>
        <v>0</v>
      </c>
      <c r="H319" t="str">
        <f>被动技能升级!Q319</f>
        <v>0</v>
      </c>
    </row>
    <row r="320" spans="1:8" x14ac:dyDescent="0.15">
      <c r="A320">
        <f>被动技能升级!J320</f>
        <v>314</v>
      </c>
      <c r="B320">
        <f>被动技能升级!K320</f>
        <v>200314</v>
      </c>
      <c r="C320">
        <f>被动技能升级!L320</f>
        <v>200315</v>
      </c>
      <c r="D320">
        <f>被动技能升级!M320</f>
        <v>42</v>
      </c>
      <c r="E320" t="str">
        <f>被动技能升级!N320</f>
        <v>[]</v>
      </c>
      <c r="F320">
        <f>被动技能升级!O320</f>
        <v>116</v>
      </c>
      <c r="G320" t="str">
        <f>被动技能升级!P320</f>
        <v>0</v>
      </c>
      <c r="H320" t="str">
        <f>被动技能升级!Q320</f>
        <v>0</v>
      </c>
    </row>
    <row r="321" spans="1:8" x14ac:dyDescent="0.15">
      <c r="A321">
        <f>被动技能升级!J321</f>
        <v>315</v>
      </c>
      <c r="B321">
        <f>被动技能升级!K321</f>
        <v>200315</v>
      </c>
      <c r="C321">
        <f>被动技能升级!L321</f>
        <v>200316</v>
      </c>
      <c r="D321">
        <f>被动技能升级!M321</f>
        <v>45</v>
      </c>
      <c r="E321" t="str">
        <f>被动技能升级!N321</f>
        <v>[]</v>
      </c>
      <c r="F321">
        <f>被动技能升级!O321</f>
        <v>117</v>
      </c>
      <c r="G321" t="str">
        <f>被动技能升级!P321</f>
        <v>0</v>
      </c>
      <c r="H321" t="str">
        <f>被动技能升级!Q321</f>
        <v>0</v>
      </c>
    </row>
    <row r="322" spans="1:8" x14ac:dyDescent="0.15">
      <c r="A322">
        <f>被动技能升级!J322</f>
        <v>316</v>
      </c>
      <c r="B322">
        <f>被动技能升级!K322</f>
        <v>200316</v>
      </c>
      <c r="C322">
        <f>被动技能升级!L322</f>
        <v>200317</v>
      </c>
      <c r="D322">
        <f>被动技能升级!M322</f>
        <v>48</v>
      </c>
      <c r="E322" t="str">
        <f>被动技能升级!N322</f>
        <v>[]</v>
      </c>
      <c r="F322">
        <f>被动技能升级!O322</f>
        <v>118</v>
      </c>
      <c r="G322" t="str">
        <f>被动技能升级!P322</f>
        <v>0</v>
      </c>
      <c r="H322" t="str">
        <f>被动技能升级!Q322</f>
        <v>0</v>
      </c>
    </row>
    <row r="323" spans="1:8" x14ac:dyDescent="0.15">
      <c r="A323">
        <f>被动技能升级!J323</f>
        <v>317</v>
      </c>
      <c r="B323">
        <f>被动技能升级!K323</f>
        <v>200317</v>
      </c>
      <c r="C323">
        <f>被动技能升级!L323</f>
        <v>200318</v>
      </c>
      <c r="D323">
        <f>被动技能升级!M323</f>
        <v>51</v>
      </c>
      <c r="E323" t="str">
        <f>被动技能升级!N323</f>
        <v>[]</v>
      </c>
      <c r="F323">
        <f>被动技能升级!O323</f>
        <v>119</v>
      </c>
      <c r="G323" t="str">
        <f>被动技能升级!P323</f>
        <v>0</v>
      </c>
      <c r="H323" t="str">
        <f>被动技能升级!Q323</f>
        <v>0</v>
      </c>
    </row>
    <row r="324" spans="1:8" x14ac:dyDescent="0.15">
      <c r="A324">
        <f>被动技能升级!J324</f>
        <v>318</v>
      </c>
      <c r="B324">
        <f>被动技能升级!K324</f>
        <v>200318</v>
      </c>
      <c r="C324">
        <f>被动技能升级!L324</f>
        <v>200319</v>
      </c>
      <c r="D324">
        <f>被动技能升级!M324</f>
        <v>54</v>
      </c>
      <c r="E324" t="str">
        <f>被动技能升级!N324</f>
        <v>[]</v>
      </c>
      <c r="F324">
        <f>被动技能升级!O324</f>
        <v>120</v>
      </c>
      <c r="G324" t="str">
        <f>被动技能升级!P324</f>
        <v>0</v>
      </c>
      <c r="H324" t="str">
        <f>被动技能升级!Q324</f>
        <v>0</v>
      </c>
    </row>
    <row r="325" spans="1:8" x14ac:dyDescent="0.15">
      <c r="A325">
        <f>被动技能升级!J325</f>
        <v>319</v>
      </c>
      <c r="B325">
        <f>被动技能升级!K325</f>
        <v>200319</v>
      </c>
      <c r="C325">
        <f>被动技能升级!L325</f>
        <v>200320</v>
      </c>
      <c r="D325">
        <f>被动技能升级!M325</f>
        <v>57</v>
      </c>
      <c r="E325" t="str">
        <f>被动技能升级!N325</f>
        <v>[]</v>
      </c>
      <c r="F325">
        <f>被动技能升级!O325</f>
        <v>121</v>
      </c>
      <c r="G325" t="str">
        <f>被动技能升级!P325</f>
        <v>0</v>
      </c>
      <c r="H325" t="str">
        <f>被动技能升级!Q325</f>
        <v>0</v>
      </c>
    </row>
    <row r="326" spans="1:8" x14ac:dyDescent="0.15">
      <c r="A326">
        <f>被动技能升级!J326</f>
        <v>320</v>
      </c>
      <c r="B326">
        <f>被动技能升级!K326</f>
        <v>200320</v>
      </c>
      <c r="C326">
        <f>被动技能升级!L326</f>
        <v>0</v>
      </c>
      <c r="D326">
        <f>被动技能升级!M326</f>
        <v>60</v>
      </c>
      <c r="E326" t="str">
        <f>被动技能升级!N326</f>
        <v>[]</v>
      </c>
      <c r="F326">
        <f>被动技能升级!O326</f>
        <v>122</v>
      </c>
      <c r="G326" t="str">
        <f>被动技能升级!P326</f>
        <v>0</v>
      </c>
      <c r="H326" t="str">
        <f>被动技能升级!Q326</f>
        <v>0</v>
      </c>
    </row>
    <row r="327" spans="1:8" x14ac:dyDescent="0.15">
      <c r="A327">
        <f>被动技能升级!J327</f>
        <v>321</v>
      </c>
      <c r="B327">
        <f>被动技能升级!K327</f>
        <v>200321</v>
      </c>
      <c r="C327">
        <f>被动技能升级!L327</f>
        <v>200322</v>
      </c>
      <c r="D327">
        <f>被动技能升级!M327</f>
        <v>3</v>
      </c>
      <c r="E327" t="str">
        <f>被动技能升级!N327</f>
        <v>[]</v>
      </c>
      <c r="F327">
        <f>被动技能升级!O327</f>
        <v>123</v>
      </c>
      <c r="G327" t="str">
        <f>被动技能升级!P327</f>
        <v>0</v>
      </c>
      <c r="H327" t="str">
        <f>被动技能升级!Q327</f>
        <v>0</v>
      </c>
    </row>
    <row r="328" spans="1:8" x14ac:dyDescent="0.15">
      <c r="A328">
        <f>被动技能升级!J328</f>
        <v>322</v>
      </c>
      <c r="B328">
        <f>被动技能升级!K328</f>
        <v>200322</v>
      </c>
      <c r="C328">
        <f>被动技能升级!L328</f>
        <v>200323</v>
      </c>
      <c r="D328">
        <f>被动技能升级!M328</f>
        <v>6</v>
      </c>
      <c r="E328" t="str">
        <f>被动技能升级!N328</f>
        <v>[]</v>
      </c>
      <c r="F328">
        <f>被动技能升级!O328</f>
        <v>124</v>
      </c>
      <c r="G328" t="str">
        <f>被动技能升级!P328</f>
        <v>0</v>
      </c>
      <c r="H328" t="str">
        <f>被动技能升级!Q328</f>
        <v>0</v>
      </c>
    </row>
    <row r="329" spans="1:8" x14ac:dyDescent="0.15">
      <c r="A329">
        <f>被动技能升级!J329</f>
        <v>323</v>
      </c>
      <c r="B329">
        <f>被动技能升级!K329</f>
        <v>200323</v>
      </c>
      <c r="C329">
        <f>被动技能升级!L329</f>
        <v>200324</v>
      </c>
      <c r="D329">
        <f>被动技能升级!M329</f>
        <v>9</v>
      </c>
      <c r="E329" t="str">
        <f>被动技能升级!N329</f>
        <v>[]</v>
      </c>
      <c r="F329">
        <f>被动技能升级!O329</f>
        <v>125</v>
      </c>
      <c r="G329" t="str">
        <f>被动技能升级!P329</f>
        <v>0</v>
      </c>
      <c r="H329" t="str">
        <f>被动技能升级!Q329</f>
        <v>0</v>
      </c>
    </row>
    <row r="330" spans="1:8" x14ac:dyDescent="0.15">
      <c r="A330">
        <f>被动技能升级!J330</f>
        <v>324</v>
      </c>
      <c r="B330">
        <f>被动技能升级!K330</f>
        <v>200324</v>
      </c>
      <c r="C330">
        <f>被动技能升级!L330</f>
        <v>200325</v>
      </c>
      <c r="D330">
        <f>被动技能升级!M330</f>
        <v>12</v>
      </c>
      <c r="E330" t="str">
        <f>被动技能升级!N330</f>
        <v>[]</v>
      </c>
      <c r="F330">
        <f>被动技能升级!O330</f>
        <v>126</v>
      </c>
      <c r="G330" t="str">
        <f>被动技能升级!P330</f>
        <v>0</v>
      </c>
      <c r="H330" t="str">
        <f>被动技能升级!Q330</f>
        <v>0</v>
      </c>
    </row>
    <row r="331" spans="1:8" x14ac:dyDescent="0.15">
      <c r="A331">
        <f>被动技能升级!J331</f>
        <v>325</v>
      </c>
      <c r="B331">
        <f>被动技能升级!K331</f>
        <v>200325</v>
      </c>
      <c r="C331">
        <f>被动技能升级!L331</f>
        <v>200326</v>
      </c>
      <c r="D331">
        <f>被动技能升级!M331</f>
        <v>15</v>
      </c>
      <c r="E331" t="str">
        <f>被动技能升级!N331</f>
        <v>[]</v>
      </c>
      <c r="F331">
        <f>被动技能升级!O331</f>
        <v>127</v>
      </c>
      <c r="G331" t="str">
        <f>被动技能升级!P331</f>
        <v>0</v>
      </c>
      <c r="H331" t="str">
        <f>被动技能升级!Q331</f>
        <v>0</v>
      </c>
    </row>
    <row r="332" spans="1:8" x14ac:dyDescent="0.15">
      <c r="A332">
        <f>被动技能升级!J332</f>
        <v>326</v>
      </c>
      <c r="B332">
        <f>被动技能升级!K332</f>
        <v>200326</v>
      </c>
      <c r="C332">
        <f>被动技能升级!L332</f>
        <v>200327</v>
      </c>
      <c r="D332">
        <f>被动技能升级!M332</f>
        <v>18</v>
      </c>
      <c r="E332" t="str">
        <f>被动技能升级!N332</f>
        <v>[]</v>
      </c>
      <c r="F332">
        <f>被动技能升级!O332</f>
        <v>128</v>
      </c>
      <c r="G332" t="str">
        <f>被动技能升级!P332</f>
        <v>0</v>
      </c>
      <c r="H332" t="str">
        <f>被动技能升级!Q332</f>
        <v>0</v>
      </c>
    </row>
    <row r="333" spans="1:8" x14ac:dyDescent="0.15">
      <c r="A333">
        <f>被动技能升级!J333</f>
        <v>327</v>
      </c>
      <c r="B333">
        <f>被动技能升级!K333</f>
        <v>200327</v>
      </c>
      <c r="C333">
        <f>被动技能升级!L333</f>
        <v>200328</v>
      </c>
      <c r="D333">
        <f>被动技能升级!M333</f>
        <v>21</v>
      </c>
      <c r="E333" t="str">
        <f>被动技能升级!N333</f>
        <v>[]</v>
      </c>
      <c r="F333">
        <f>被动技能升级!O333</f>
        <v>129</v>
      </c>
      <c r="G333" t="str">
        <f>被动技能升级!P333</f>
        <v>0</v>
      </c>
      <c r="H333" t="str">
        <f>被动技能升级!Q333</f>
        <v>0</v>
      </c>
    </row>
    <row r="334" spans="1:8" x14ac:dyDescent="0.15">
      <c r="A334">
        <f>被动技能升级!J334</f>
        <v>328</v>
      </c>
      <c r="B334">
        <f>被动技能升级!K334</f>
        <v>200328</v>
      </c>
      <c r="C334">
        <f>被动技能升级!L334</f>
        <v>200329</v>
      </c>
      <c r="D334">
        <f>被动技能升级!M334</f>
        <v>24</v>
      </c>
      <c r="E334" t="str">
        <f>被动技能升级!N334</f>
        <v>[]</v>
      </c>
      <c r="F334">
        <f>被动技能升级!O334</f>
        <v>130</v>
      </c>
      <c r="G334" t="str">
        <f>被动技能升级!P334</f>
        <v>0</v>
      </c>
      <c r="H334" t="str">
        <f>被动技能升级!Q334</f>
        <v>0</v>
      </c>
    </row>
    <row r="335" spans="1:8" x14ac:dyDescent="0.15">
      <c r="A335">
        <f>被动技能升级!J335</f>
        <v>329</v>
      </c>
      <c r="B335">
        <f>被动技能升级!K335</f>
        <v>200329</v>
      </c>
      <c r="C335">
        <f>被动技能升级!L335</f>
        <v>200330</v>
      </c>
      <c r="D335">
        <f>被动技能升级!M335</f>
        <v>27</v>
      </c>
      <c r="E335" t="str">
        <f>被动技能升级!N335</f>
        <v>[]</v>
      </c>
      <c r="F335">
        <f>被动技能升级!O335</f>
        <v>131</v>
      </c>
      <c r="G335" t="str">
        <f>被动技能升级!P335</f>
        <v>0</v>
      </c>
      <c r="H335" t="str">
        <f>被动技能升级!Q335</f>
        <v>0</v>
      </c>
    </row>
    <row r="336" spans="1:8" x14ac:dyDescent="0.15">
      <c r="A336">
        <f>被动技能升级!J336</f>
        <v>330</v>
      </c>
      <c r="B336">
        <f>被动技能升级!K336</f>
        <v>200330</v>
      </c>
      <c r="C336">
        <f>被动技能升级!L336</f>
        <v>200331</v>
      </c>
      <c r="D336">
        <f>被动技能升级!M336</f>
        <v>30</v>
      </c>
      <c r="E336" t="str">
        <f>被动技能升级!N336</f>
        <v>[]</v>
      </c>
      <c r="F336">
        <f>被动技能升级!O336</f>
        <v>132</v>
      </c>
      <c r="G336" t="str">
        <f>被动技能升级!P336</f>
        <v>0</v>
      </c>
      <c r="H336" t="str">
        <f>被动技能升级!Q336</f>
        <v>0</v>
      </c>
    </row>
    <row r="337" spans="1:8" x14ac:dyDescent="0.15">
      <c r="A337">
        <f>被动技能升级!J337</f>
        <v>331</v>
      </c>
      <c r="B337">
        <f>被动技能升级!K337</f>
        <v>200331</v>
      </c>
      <c r="C337">
        <f>被动技能升级!L337</f>
        <v>200332</v>
      </c>
      <c r="D337">
        <f>被动技能升级!M337</f>
        <v>33</v>
      </c>
      <c r="E337" t="str">
        <f>被动技能升级!N337</f>
        <v>[]</v>
      </c>
      <c r="F337">
        <f>被动技能升级!O337</f>
        <v>133</v>
      </c>
      <c r="G337" t="str">
        <f>被动技能升级!P337</f>
        <v>0</v>
      </c>
      <c r="H337" t="str">
        <f>被动技能升级!Q337</f>
        <v>0</v>
      </c>
    </row>
    <row r="338" spans="1:8" x14ac:dyDescent="0.15">
      <c r="A338">
        <f>被动技能升级!J338</f>
        <v>332</v>
      </c>
      <c r="B338">
        <f>被动技能升级!K338</f>
        <v>200332</v>
      </c>
      <c r="C338">
        <f>被动技能升级!L338</f>
        <v>200333</v>
      </c>
      <c r="D338">
        <f>被动技能升级!M338</f>
        <v>36</v>
      </c>
      <c r="E338" t="str">
        <f>被动技能升级!N338</f>
        <v>[]</v>
      </c>
      <c r="F338">
        <f>被动技能升级!O338</f>
        <v>134</v>
      </c>
      <c r="G338" t="str">
        <f>被动技能升级!P338</f>
        <v>0</v>
      </c>
      <c r="H338" t="str">
        <f>被动技能升级!Q338</f>
        <v>0</v>
      </c>
    </row>
    <row r="339" spans="1:8" x14ac:dyDescent="0.15">
      <c r="A339">
        <f>被动技能升级!J339</f>
        <v>333</v>
      </c>
      <c r="B339">
        <f>被动技能升级!K339</f>
        <v>200333</v>
      </c>
      <c r="C339">
        <f>被动技能升级!L339</f>
        <v>200334</v>
      </c>
      <c r="D339">
        <f>被动技能升级!M339</f>
        <v>39</v>
      </c>
      <c r="E339" t="str">
        <f>被动技能升级!N339</f>
        <v>[]</v>
      </c>
      <c r="F339">
        <f>被动技能升级!O339</f>
        <v>135</v>
      </c>
      <c r="G339" t="str">
        <f>被动技能升级!P339</f>
        <v>0</v>
      </c>
      <c r="H339" t="str">
        <f>被动技能升级!Q339</f>
        <v>0</v>
      </c>
    </row>
    <row r="340" spans="1:8" x14ac:dyDescent="0.15">
      <c r="A340">
        <f>被动技能升级!J340</f>
        <v>334</v>
      </c>
      <c r="B340">
        <f>被动技能升级!K340</f>
        <v>200334</v>
      </c>
      <c r="C340">
        <f>被动技能升级!L340</f>
        <v>200335</v>
      </c>
      <c r="D340">
        <f>被动技能升级!M340</f>
        <v>42</v>
      </c>
      <c r="E340" t="str">
        <f>被动技能升级!N340</f>
        <v>[]</v>
      </c>
      <c r="F340">
        <f>被动技能升级!O340</f>
        <v>136</v>
      </c>
      <c r="G340" t="str">
        <f>被动技能升级!P340</f>
        <v>0</v>
      </c>
      <c r="H340" t="str">
        <f>被动技能升级!Q340</f>
        <v>0</v>
      </c>
    </row>
    <row r="341" spans="1:8" x14ac:dyDescent="0.15">
      <c r="A341">
        <f>被动技能升级!J341</f>
        <v>335</v>
      </c>
      <c r="B341">
        <f>被动技能升级!K341</f>
        <v>200335</v>
      </c>
      <c r="C341">
        <f>被动技能升级!L341</f>
        <v>200336</v>
      </c>
      <c r="D341">
        <f>被动技能升级!M341</f>
        <v>45</v>
      </c>
      <c r="E341" t="str">
        <f>被动技能升级!N341</f>
        <v>[]</v>
      </c>
      <c r="F341">
        <f>被动技能升级!O341</f>
        <v>137</v>
      </c>
      <c r="G341" t="str">
        <f>被动技能升级!P341</f>
        <v>0</v>
      </c>
      <c r="H341" t="str">
        <f>被动技能升级!Q341</f>
        <v>0</v>
      </c>
    </row>
    <row r="342" spans="1:8" x14ac:dyDescent="0.15">
      <c r="A342">
        <f>被动技能升级!J342</f>
        <v>336</v>
      </c>
      <c r="B342">
        <f>被动技能升级!K342</f>
        <v>200336</v>
      </c>
      <c r="C342">
        <f>被动技能升级!L342</f>
        <v>200337</v>
      </c>
      <c r="D342">
        <f>被动技能升级!M342</f>
        <v>48</v>
      </c>
      <c r="E342" t="str">
        <f>被动技能升级!N342</f>
        <v>[]</v>
      </c>
      <c r="F342">
        <f>被动技能升级!O342</f>
        <v>138</v>
      </c>
      <c r="G342" t="str">
        <f>被动技能升级!P342</f>
        <v>0</v>
      </c>
      <c r="H342" t="str">
        <f>被动技能升级!Q342</f>
        <v>0</v>
      </c>
    </row>
    <row r="343" spans="1:8" x14ac:dyDescent="0.15">
      <c r="A343">
        <f>被动技能升级!J343</f>
        <v>337</v>
      </c>
      <c r="B343">
        <f>被动技能升级!K343</f>
        <v>200337</v>
      </c>
      <c r="C343">
        <f>被动技能升级!L343</f>
        <v>200338</v>
      </c>
      <c r="D343">
        <f>被动技能升级!M343</f>
        <v>51</v>
      </c>
      <c r="E343" t="str">
        <f>被动技能升级!N343</f>
        <v>[]</v>
      </c>
      <c r="F343">
        <f>被动技能升级!O343</f>
        <v>139</v>
      </c>
      <c r="G343" t="str">
        <f>被动技能升级!P343</f>
        <v>0</v>
      </c>
      <c r="H343" t="str">
        <f>被动技能升级!Q343</f>
        <v>0</v>
      </c>
    </row>
    <row r="344" spans="1:8" x14ac:dyDescent="0.15">
      <c r="A344">
        <f>被动技能升级!J344</f>
        <v>338</v>
      </c>
      <c r="B344">
        <f>被动技能升级!K344</f>
        <v>200338</v>
      </c>
      <c r="C344">
        <f>被动技能升级!L344</f>
        <v>200339</v>
      </c>
      <c r="D344">
        <f>被动技能升级!M344</f>
        <v>54</v>
      </c>
      <c r="E344" t="str">
        <f>被动技能升级!N344</f>
        <v>[]</v>
      </c>
      <c r="F344">
        <f>被动技能升级!O344</f>
        <v>140</v>
      </c>
      <c r="G344" t="str">
        <f>被动技能升级!P344</f>
        <v>0</v>
      </c>
      <c r="H344" t="str">
        <f>被动技能升级!Q344</f>
        <v>0</v>
      </c>
    </row>
    <row r="345" spans="1:8" x14ac:dyDescent="0.15">
      <c r="A345">
        <f>被动技能升级!J345</f>
        <v>339</v>
      </c>
      <c r="B345">
        <f>被动技能升级!K345</f>
        <v>200339</v>
      </c>
      <c r="C345">
        <f>被动技能升级!L345</f>
        <v>200340</v>
      </c>
      <c r="D345">
        <f>被动技能升级!M345</f>
        <v>57</v>
      </c>
      <c r="E345" t="str">
        <f>被动技能升级!N345</f>
        <v>[]</v>
      </c>
      <c r="F345">
        <f>被动技能升级!O345</f>
        <v>141</v>
      </c>
      <c r="G345" t="str">
        <f>被动技能升级!P345</f>
        <v>0</v>
      </c>
      <c r="H345" t="str">
        <f>被动技能升级!Q345</f>
        <v>0</v>
      </c>
    </row>
    <row r="346" spans="1:8" x14ac:dyDescent="0.15">
      <c r="A346">
        <f>被动技能升级!J346</f>
        <v>340</v>
      </c>
      <c r="B346">
        <f>被动技能升级!K346</f>
        <v>200340</v>
      </c>
      <c r="C346">
        <f>被动技能升级!L346</f>
        <v>0</v>
      </c>
      <c r="D346">
        <f>被动技能升级!M346</f>
        <v>60</v>
      </c>
      <c r="E346" t="str">
        <f>被动技能升级!N346</f>
        <v>[]</v>
      </c>
      <c r="F346">
        <f>被动技能升级!O346</f>
        <v>142</v>
      </c>
      <c r="G346" t="str">
        <f>被动技能升级!P346</f>
        <v>0</v>
      </c>
      <c r="H346" t="str">
        <f>被动技能升级!Q346</f>
        <v>0</v>
      </c>
    </row>
    <row r="347" spans="1:8" x14ac:dyDescent="0.15">
      <c r="A347">
        <f>被动技能升级!J347</f>
        <v>341</v>
      </c>
      <c r="B347">
        <f>被动技能升级!K347</f>
        <v>200341</v>
      </c>
      <c r="C347">
        <f>被动技能升级!L347</f>
        <v>200342</v>
      </c>
      <c r="D347">
        <f>被动技能升级!M347</f>
        <v>3</v>
      </c>
      <c r="E347" t="str">
        <f>被动技能升级!N347</f>
        <v>[]</v>
      </c>
      <c r="F347">
        <f>被动技能升级!O347</f>
        <v>143</v>
      </c>
      <c r="G347" t="str">
        <f>被动技能升级!P347</f>
        <v>0</v>
      </c>
      <c r="H347" t="str">
        <f>被动技能升级!Q347</f>
        <v>0</v>
      </c>
    </row>
    <row r="348" spans="1:8" x14ac:dyDescent="0.15">
      <c r="A348">
        <f>被动技能升级!J348</f>
        <v>342</v>
      </c>
      <c r="B348">
        <f>被动技能升级!K348</f>
        <v>200342</v>
      </c>
      <c r="C348">
        <f>被动技能升级!L348</f>
        <v>200343</v>
      </c>
      <c r="D348">
        <f>被动技能升级!M348</f>
        <v>6</v>
      </c>
      <c r="E348" t="str">
        <f>被动技能升级!N348</f>
        <v>[]</v>
      </c>
      <c r="F348">
        <f>被动技能升级!O348</f>
        <v>144</v>
      </c>
      <c r="G348" t="str">
        <f>被动技能升级!P348</f>
        <v>0</v>
      </c>
      <c r="H348" t="str">
        <f>被动技能升级!Q348</f>
        <v>0</v>
      </c>
    </row>
    <row r="349" spans="1:8" x14ac:dyDescent="0.15">
      <c r="A349">
        <f>被动技能升级!J349</f>
        <v>343</v>
      </c>
      <c r="B349">
        <f>被动技能升级!K349</f>
        <v>200343</v>
      </c>
      <c r="C349">
        <f>被动技能升级!L349</f>
        <v>200344</v>
      </c>
      <c r="D349">
        <f>被动技能升级!M349</f>
        <v>9</v>
      </c>
      <c r="E349" t="str">
        <f>被动技能升级!N349</f>
        <v>[]</v>
      </c>
      <c r="F349">
        <f>被动技能升级!O349</f>
        <v>145</v>
      </c>
      <c r="G349" t="str">
        <f>被动技能升级!P349</f>
        <v>0</v>
      </c>
      <c r="H349" t="str">
        <f>被动技能升级!Q349</f>
        <v>0</v>
      </c>
    </row>
    <row r="350" spans="1:8" x14ac:dyDescent="0.15">
      <c r="A350">
        <f>被动技能升级!J350</f>
        <v>344</v>
      </c>
      <c r="B350">
        <f>被动技能升级!K350</f>
        <v>200344</v>
      </c>
      <c r="C350">
        <f>被动技能升级!L350</f>
        <v>200345</v>
      </c>
      <c r="D350">
        <f>被动技能升级!M350</f>
        <v>12</v>
      </c>
      <c r="E350" t="str">
        <f>被动技能升级!N350</f>
        <v>[]</v>
      </c>
      <c r="F350">
        <f>被动技能升级!O350</f>
        <v>146</v>
      </c>
      <c r="G350" t="str">
        <f>被动技能升级!P350</f>
        <v>0</v>
      </c>
      <c r="H350" t="str">
        <f>被动技能升级!Q350</f>
        <v>0</v>
      </c>
    </row>
    <row r="351" spans="1:8" x14ac:dyDescent="0.15">
      <c r="A351">
        <f>被动技能升级!J351</f>
        <v>345</v>
      </c>
      <c r="B351">
        <f>被动技能升级!K351</f>
        <v>200345</v>
      </c>
      <c r="C351">
        <f>被动技能升级!L351</f>
        <v>200346</v>
      </c>
      <c r="D351">
        <f>被动技能升级!M351</f>
        <v>15</v>
      </c>
      <c r="E351" t="str">
        <f>被动技能升级!N351</f>
        <v>[]</v>
      </c>
      <c r="F351">
        <f>被动技能升级!O351</f>
        <v>147</v>
      </c>
      <c r="G351" t="str">
        <f>被动技能升级!P351</f>
        <v>0</v>
      </c>
      <c r="H351" t="str">
        <f>被动技能升级!Q351</f>
        <v>0</v>
      </c>
    </row>
    <row r="352" spans="1:8" x14ac:dyDescent="0.15">
      <c r="A352">
        <f>被动技能升级!J352</f>
        <v>346</v>
      </c>
      <c r="B352">
        <f>被动技能升级!K352</f>
        <v>200346</v>
      </c>
      <c r="C352">
        <f>被动技能升级!L352</f>
        <v>200347</v>
      </c>
      <c r="D352">
        <f>被动技能升级!M352</f>
        <v>18</v>
      </c>
      <c r="E352" t="str">
        <f>被动技能升级!N352</f>
        <v>[]</v>
      </c>
      <c r="F352">
        <f>被动技能升级!O352</f>
        <v>148</v>
      </c>
      <c r="G352" t="str">
        <f>被动技能升级!P352</f>
        <v>0</v>
      </c>
      <c r="H352" t="str">
        <f>被动技能升级!Q352</f>
        <v>0</v>
      </c>
    </row>
    <row r="353" spans="1:8" x14ac:dyDescent="0.15">
      <c r="A353">
        <f>被动技能升级!J353</f>
        <v>347</v>
      </c>
      <c r="B353">
        <f>被动技能升级!K353</f>
        <v>200347</v>
      </c>
      <c r="C353">
        <f>被动技能升级!L353</f>
        <v>200348</v>
      </c>
      <c r="D353">
        <f>被动技能升级!M353</f>
        <v>21</v>
      </c>
      <c r="E353" t="str">
        <f>被动技能升级!N353</f>
        <v>[]</v>
      </c>
      <c r="F353">
        <f>被动技能升级!O353</f>
        <v>149</v>
      </c>
      <c r="G353" t="str">
        <f>被动技能升级!P353</f>
        <v>0</v>
      </c>
      <c r="H353" t="str">
        <f>被动技能升级!Q353</f>
        <v>0</v>
      </c>
    </row>
    <row r="354" spans="1:8" x14ac:dyDescent="0.15">
      <c r="A354">
        <f>被动技能升级!J354</f>
        <v>348</v>
      </c>
      <c r="B354">
        <f>被动技能升级!K354</f>
        <v>200348</v>
      </c>
      <c r="C354">
        <f>被动技能升级!L354</f>
        <v>200349</v>
      </c>
      <c r="D354">
        <f>被动技能升级!M354</f>
        <v>24</v>
      </c>
      <c r="E354" t="str">
        <f>被动技能升级!N354</f>
        <v>[]</v>
      </c>
      <c r="F354">
        <f>被动技能升级!O354</f>
        <v>150</v>
      </c>
      <c r="G354" t="str">
        <f>被动技能升级!P354</f>
        <v>0</v>
      </c>
      <c r="H354" t="str">
        <f>被动技能升级!Q354</f>
        <v>0</v>
      </c>
    </row>
    <row r="355" spans="1:8" x14ac:dyDescent="0.15">
      <c r="A355">
        <f>被动技能升级!J355</f>
        <v>349</v>
      </c>
      <c r="B355">
        <f>被动技能升级!K355</f>
        <v>200349</v>
      </c>
      <c r="C355">
        <f>被动技能升级!L355</f>
        <v>200350</v>
      </c>
      <c r="D355">
        <f>被动技能升级!M355</f>
        <v>27</v>
      </c>
      <c r="E355" t="str">
        <f>被动技能升级!N355</f>
        <v>[]</v>
      </c>
      <c r="F355">
        <f>被动技能升级!O355</f>
        <v>151</v>
      </c>
      <c r="G355" t="str">
        <f>被动技能升级!P355</f>
        <v>0</v>
      </c>
      <c r="H355" t="str">
        <f>被动技能升级!Q355</f>
        <v>0</v>
      </c>
    </row>
    <row r="356" spans="1:8" x14ac:dyDescent="0.15">
      <c r="A356">
        <f>被动技能升级!J356</f>
        <v>350</v>
      </c>
      <c r="B356">
        <f>被动技能升级!K356</f>
        <v>200350</v>
      </c>
      <c r="C356">
        <f>被动技能升级!L356</f>
        <v>200351</v>
      </c>
      <c r="D356">
        <f>被动技能升级!M356</f>
        <v>30</v>
      </c>
      <c r="E356" t="str">
        <f>被动技能升级!N356</f>
        <v>[]</v>
      </c>
      <c r="F356">
        <f>被动技能升级!O356</f>
        <v>152</v>
      </c>
      <c r="G356" t="str">
        <f>被动技能升级!P356</f>
        <v>0</v>
      </c>
      <c r="H356" t="str">
        <f>被动技能升级!Q356</f>
        <v>0</v>
      </c>
    </row>
    <row r="357" spans="1:8" x14ac:dyDescent="0.15">
      <c r="A357">
        <f>被动技能升级!J357</f>
        <v>351</v>
      </c>
      <c r="B357">
        <f>被动技能升级!K357</f>
        <v>200351</v>
      </c>
      <c r="C357">
        <f>被动技能升级!L357</f>
        <v>200352</v>
      </c>
      <c r="D357">
        <f>被动技能升级!M357</f>
        <v>33</v>
      </c>
      <c r="E357" t="str">
        <f>被动技能升级!N357</f>
        <v>[]</v>
      </c>
      <c r="F357">
        <f>被动技能升级!O357</f>
        <v>153</v>
      </c>
      <c r="G357" t="str">
        <f>被动技能升级!P357</f>
        <v>0</v>
      </c>
      <c r="H357" t="str">
        <f>被动技能升级!Q357</f>
        <v>0</v>
      </c>
    </row>
    <row r="358" spans="1:8" x14ac:dyDescent="0.15">
      <c r="A358">
        <f>被动技能升级!J358</f>
        <v>352</v>
      </c>
      <c r="B358">
        <f>被动技能升级!K358</f>
        <v>200352</v>
      </c>
      <c r="C358">
        <f>被动技能升级!L358</f>
        <v>200353</v>
      </c>
      <c r="D358">
        <f>被动技能升级!M358</f>
        <v>36</v>
      </c>
      <c r="E358" t="str">
        <f>被动技能升级!N358</f>
        <v>[]</v>
      </c>
      <c r="F358">
        <f>被动技能升级!O358</f>
        <v>154</v>
      </c>
      <c r="G358" t="str">
        <f>被动技能升级!P358</f>
        <v>0</v>
      </c>
      <c r="H358" t="str">
        <f>被动技能升级!Q358</f>
        <v>0</v>
      </c>
    </row>
    <row r="359" spans="1:8" x14ac:dyDescent="0.15">
      <c r="A359">
        <f>被动技能升级!J359</f>
        <v>353</v>
      </c>
      <c r="B359">
        <f>被动技能升级!K359</f>
        <v>200353</v>
      </c>
      <c r="C359">
        <f>被动技能升级!L359</f>
        <v>200354</v>
      </c>
      <c r="D359">
        <f>被动技能升级!M359</f>
        <v>39</v>
      </c>
      <c r="E359" t="str">
        <f>被动技能升级!N359</f>
        <v>[]</v>
      </c>
      <c r="F359">
        <f>被动技能升级!O359</f>
        <v>155</v>
      </c>
      <c r="G359" t="str">
        <f>被动技能升级!P359</f>
        <v>0</v>
      </c>
      <c r="H359" t="str">
        <f>被动技能升级!Q359</f>
        <v>0</v>
      </c>
    </row>
    <row r="360" spans="1:8" x14ac:dyDescent="0.15">
      <c r="A360">
        <f>被动技能升级!J360</f>
        <v>354</v>
      </c>
      <c r="B360">
        <f>被动技能升级!K360</f>
        <v>200354</v>
      </c>
      <c r="C360">
        <f>被动技能升级!L360</f>
        <v>200355</v>
      </c>
      <c r="D360">
        <f>被动技能升级!M360</f>
        <v>42</v>
      </c>
      <c r="E360" t="str">
        <f>被动技能升级!N360</f>
        <v>[]</v>
      </c>
      <c r="F360">
        <f>被动技能升级!O360</f>
        <v>156</v>
      </c>
      <c r="G360" t="str">
        <f>被动技能升级!P360</f>
        <v>0</v>
      </c>
      <c r="H360" t="str">
        <f>被动技能升级!Q360</f>
        <v>0</v>
      </c>
    </row>
    <row r="361" spans="1:8" x14ac:dyDescent="0.15">
      <c r="A361">
        <f>被动技能升级!J361</f>
        <v>355</v>
      </c>
      <c r="B361">
        <f>被动技能升级!K361</f>
        <v>200355</v>
      </c>
      <c r="C361">
        <f>被动技能升级!L361</f>
        <v>200356</v>
      </c>
      <c r="D361">
        <f>被动技能升级!M361</f>
        <v>45</v>
      </c>
      <c r="E361" t="str">
        <f>被动技能升级!N361</f>
        <v>[]</v>
      </c>
      <c r="F361">
        <f>被动技能升级!O361</f>
        <v>157</v>
      </c>
      <c r="G361" t="str">
        <f>被动技能升级!P361</f>
        <v>0</v>
      </c>
      <c r="H361" t="str">
        <f>被动技能升级!Q361</f>
        <v>0</v>
      </c>
    </row>
    <row r="362" spans="1:8" x14ac:dyDescent="0.15">
      <c r="A362">
        <f>被动技能升级!J362</f>
        <v>356</v>
      </c>
      <c r="B362">
        <f>被动技能升级!K362</f>
        <v>200356</v>
      </c>
      <c r="C362">
        <f>被动技能升级!L362</f>
        <v>200357</v>
      </c>
      <c r="D362">
        <f>被动技能升级!M362</f>
        <v>48</v>
      </c>
      <c r="E362" t="str">
        <f>被动技能升级!N362</f>
        <v>[]</v>
      </c>
      <c r="F362">
        <f>被动技能升级!O362</f>
        <v>158</v>
      </c>
      <c r="G362" t="str">
        <f>被动技能升级!P362</f>
        <v>0</v>
      </c>
      <c r="H362" t="str">
        <f>被动技能升级!Q362</f>
        <v>0</v>
      </c>
    </row>
    <row r="363" spans="1:8" x14ac:dyDescent="0.15">
      <c r="A363">
        <f>被动技能升级!J363</f>
        <v>357</v>
      </c>
      <c r="B363">
        <f>被动技能升级!K363</f>
        <v>200357</v>
      </c>
      <c r="C363">
        <f>被动技能升级!L363</f>
        <v>200358</v>
      </c>
      <c r="D363">
        <f>被动技能升级!M363</f>
        <v>51</v>
      </c>
      <c r="E363" t="str">
        <f>被动技能升级!N363</f>
        <v>[]</v>
      </c>
      <c r="F363">
        <f>被动技能升级!O363</f>
        <v>159</v>
      </c>
      <c r="G363" t="str">
        <f>被动技能升级!P363</f>
        <v>0</v>
      </c>
      <c r="H363" t="str">
        <f>被动技能升级!Q363</f>
        <v>0</v>
      </c>
    </row>
    <row r="364" spans="1:8" x14ac:dyDescent="0.15">
      <c r="A364">
        <f>被动技能升级!J364</f>
        <v>358</v>
      </c>
      <c r="B364">
        <f>被动技能升级!K364</f>
        <v>200358</v>
      </c>
      <c r="C364">
        <f>被动技能升级!L364</f>
        <v>200359</v>
      </c>
      <c r="D364">
        <f>被动技能升级!M364</f>
        <v>54</v>
      </c>
      <c r="E364" t="str">
        <f>被动技能升级!N364</f>
        <v>[]</v>
      </c>
      <c r="F364">
        <f>被动技能升级!O364</f>
        <v>160</v>
      </c>
      <c r="G364" t="str">
        <f>被动技能升级!P364</f>
        <v>0</v>
      </c>
      <c r="H364" t="str">
        <f>被动技能升级!Q364</f>
        <v>0</v>
      </c>
    </row>
    <row r="365" spans="1:8" x14ac:dyDescent="0.15">
      <c r="A365">
        <f>被动技能升级!J365</f>
        <v>359</v>
      </c>
      <c r="B365">
        <f>被动技能升级!K365</f>
        <v>200359</v>
      </c>
      <c r="C365">
        <f>被动技能升级!L365</f>
        <v>200360</v>
      </c>
      <c r="D365">
        <f>被动技能升级!M365</f>
        <v>57</v>
      </c>
      <c r="E365" t="str">
        <f>被动技能升级!N365</f>
        <v>[]</v>
      </c>
      <c r="F365">
        <f>被动技能升级!O365</f>
        <v>161</v>
      </c>
      <c r="G365" t="str">
        <f>被动技能升级!P365</f>
        <v>0</v>
      </c>
      <c r="H365" t="str">
        <f>被动技能升级!Q365</f>
        <v>0</v>
      </c>
    </row>
    <row r="366" spans="1:8" x14ac:dyDescent="0.15">
      <c r="A366">
        <f>被动技能升级!J366</f>
        <v>360</v>
      </c>
      <c r="B366">
        <f>被动技能升级!K366</f>
        <v>200360</v>
      </c>
      <c r="C366">
        <f>被动技能升级!L366</f>
        <v>0</v>
      </c>
      <c r="D366">
        <f>被动技能升级!M366</f>
        <v>60</v>
      </c>
      <c r="E366" t="str">
        <f>被动技能升级!N366</f>
        <v>[]</v>
      </c>
      <c r="F366">
        <f>被动技能升级!O366</f>
        <v>162</v>
      </c>
      <c r="G366" t="str">
        <f>被动技能升级!P366</f>
        <v>0</v>
      </c>
      <c r="H366" t="str">
        <f>被动技能升级!Q366</f>
        <v>0</v>
      </c>
    </row>
    <row r="367" spans="1:8" x14ac:dyDescent="0.15">
      <c r="A367">
        <f>被动技能升级!J367</f>
        <v>361</v>
      </c>
      <c r="B367">
        <f>被动技能升级!K367</f>
        <v>200361</v>
      </c>
      <c r="C367">
        <f>被动技能升级!L367</f>
        <v>200362</v>
      </c>
      <c r="D367">
        <f>被动技能升级!M367</f>
        <v>3</v>
      </c>
      <c r="E367" t="str">
        <f>被动技能升级!N367</f>
        <v>[]</v>
      </c>
      <c r="F367">
        <f>被动技能升级!O367</f>
        <v>163</v>
      </c>
      <c r="G367" t="str">
        <f>被动技能升级!P367</f>
        <v>0</v>
      </c>
      <c r="H367" t="str">
        <f>被动技能升级!Q367</f>
        <v>0</v>
      </c>
    </row>
    <row r="368" spans="1:8" x14ac:dyDescent="0.15">
      <c r="A368">
        <f>被动技能升级!J368</f>
        <v>362</v>
      </c>
      <c r="B368">
        <f>被动技能升级!K368</f>
        <v>200362</v>
      </c>
      <c r="C368">
        <f>被动技能升级!L368</f>
        <v>200363</v>
      </c>
      <c r="D368">
        <f>被动技能升级!M368</f>
        <v>6</v>
      </c>
      <c r="E368" t="str">
        <f>被动技能升级!N368</f>
        <v>[]</v>
      </c>
      <c r="F368">
        <f>被动技能升级!O368</f>
        <v>164</v>
      </c>
      <c r="G368" t="str">
        <f>被动技能升级!P368</f>
        <v>0</v>
      </c>
      <c r="H368" t="str">
        <f>被动技能升级!Q368</f>
        <v>0</v>
      </c>
    </row>
    <row r="369" spans="1:8" x14ac:dyDescent="0.15">
      <c r="A369">
        <f>被动技能升级!J369</f>
        <v>363</v>
      </c>
      <c r="B369">
        <f>被动技能升级!K369</f>
        <v>200363</v>
      </c>
      <c r="C369">
        <f>被动技能升级!L369</f>
        <v>200364</v>
      </c>
      <c r="D369">
        <f>被动技能升级!M369</f>
        <v>9</v>
      </c>
      <c r="E369" t="str">
        <f>被动技能升级!N369</f>
        <v>[]</v>
      </c>
      <c r="F369">
        <f>被动技能升级!O369</f>
        <v>165</v>
      </c>
      <c r="G369" t="str">
        <f>被动技能升级!P369</f>
        <v>0</v>
      </c>
      <c r="H369" t="str">
        <f>被动技能升级!Q369</f>
        <v>0</v>
      </c>
    </row>
    <row r="370" spans="1:8" x14ac:dyDescent="0.15">
      <c r="A370">
        <f>被动技能升级!J370</f>
        <v>364</v>
      </c>
      <c r="B370">
        <f>被动技能升级!K370</f>
        <v>200364</v>
      </c>
      <c r="C370">
        <f>被动技能升级!L370</f>
        <v>200365</v>
      </c>
      <c r="D370">
        <f>被动技能升级!M370</f>
        <v>12</v>
      </c>
      <c r="E370" t="str">
        <f>被动技能升级!N370</f>
        <v>[]</v>
      </c>
      <c r="F370">
        <f>被动技能升级!O370</f>
        <v>166</v>
      </c>
      <c r="G370" t="str">
        <f>被动技能升级!P370</f>
        <v>0</v>
      </c>
      <c r="H370" t="str">
        <f>被动技能升级!Q370</f>
        <v>0</v>
      </c>
    </row>
    <row r="371" spans="1:8" x14ac:dyDescent="0.15">
      <c r="A371">
        <f>被动技能升级!J371</f>
        <v>365</v>
      </c>
      <c r="B371">
        <f>被动技能升级!K371</f>
        <v>200365</v>
      </c>
      <c r="C371">
        <f>被动技能升级!L371</f>
        <v>200366</v>
      </c>
      <c r="D371">
        <f>被动技能升级!M371</f>
        <v>15</v>
      </c>
      <c r="E371" t="str">
        <f>被动技能升级!N371</f>
        <v>[]</v>
      </c>
      <c r="F371">
        <f>被动技能升级!O371</f>
        <v>167</v>
      </c>
      <c r="G371" t="str">
        <f>被动技能升级!P371</f>
        <v>0</v>
      </c>
      <c r="H371" t="str">
        <f>被动技能升级!Q371</f>
        <v>0</v>
      </c>
    </row>
    <row r="372" spans="1:8" x14ac:dyDescent="0.15">
      <c r="A372">
        <f>被动技能升级!J372</f>
        <v>366</v>
      </c>
      <c r="B372">
        <f>被动技能升级!K372</f>
        <v>200366</v>
      </c>
      <c r="C372">
        <f>被动技能升级!L372</f>
        <v>200367</v>
      </c>
      <c r="D372">
        <f>被动技能升级!M372</f>
        <v>18</v>
      </c>
      <c r="E372" t="str">
        <f>被动技能升级!N372</f>
        <v>[]</v>
      </c>
      <c r="F372">
        <f>被动技能升级!O372</f>
        <v>168</v>
      </c>
      <c r="G372" t="str">
        <f>被动技能升级!P372</f>
        <v>0</v>
      </c>
      <c r="H372" t="str">
        <f>被动技能升级!Q372</f>
        <v>0</v>
      </c>
    </row>
    <row r="373" spans="1:8" x14ac:dyDescent="0.15">
      <c r="A373">
        <f>被动技能升级!J373</f>
        <v>367</v>
      </c>
      <c r="B373">
        <f>被动技能升级!K373</f>
        <v>200367</v>
      </c>
      <c r="C373">
        <f>被动技能升级!L373</f>
        <v>200368</v>
      </c>
      <c r="D373">
        <f>被动技能升级!M373</f>
        <v>21</v>
      </c>
      <c r="E373" t="str">
        <f>被动技能升级!N373</f>
        <v>[]</v>
      </c>
      <c r="F373">
        <f>被动技能升级!O373</f>
        <v>169</v>
      </c>
      <c r="G373" t="str">
        <f>被动技能升级!P373</f>
        <v>0</v>
      </c>
      <c r="H373" t="str">
        <f>被动技能升级!Q373</f>
        <v>0</v>
      </c>
    </row>
    <row r="374" spans="1:8" x14ac:dyDescent="0.15">
      <c r="A374">
        <f>被动技能升级!J374</f>
        <v>368</v>
      </c>
      <c r="B374">
        <f>被动技能升级!K374</f>
        <v>200368</v>
      </c>
      <c r="C374">
        <f>被动技能升级!L374</f>
        <v>200369</v>
      </c>
      <c r="D374">
        <f>被动技能升级!M374</f>
        <v>24</v>
      </c>
      <c r="E374" t="str">
        <f>被动技能升级!N374</f>
        <v>[]</v>
      </c>
      <c r="F374">
        <f>被动技能升级!O374</f>
        <v>170</v>
      </c>
      <c r="G374" t="str">
        <f>被动技能升级!P374</f>
        <v>0</v>
      </c>
      <c r="H374" t="str">
        <f>被动技能升级!Q374</f>
        <v>0</v>
      </c>
    </row>
    <row r="375" spans="1:8" x14ac:dyDescent="0.15">
      <c r="A375">
        <f>被动技能升级!J375</f>
        <v>369</v>
      </c>
      <c r="B375">
        <f>被动技能升级!K375</f>
        <v>200369</v>
      </c>
      <c r="C375">
        <f>被动技能升级!L375</f>
        <v>200370</v>
      </c>
      <c r="D375">
        <f>被动技能升级!M375</f>
        <v>27</v>
      </c>
      <c r="E375" t="str">
        <f>被动技能升级!N375</f>
        <v>[]</v>
      </c>
      <c r="F375">
        <f>被动技能升级!O375</f>
        <v>171</v>
      </c>
      <c r="G375" t="str">
        <f>被动技能升级!P375</f>
        <v>0</v>
      </c>
      <c r="H375" t="str">
        <f>被动技能升级!Q375</f>
        <v>0</v>
      </c>
    </row>
    <row r="376" spans="1:8" x14ac:dyDescent="0.15">
      <c r="A376">
        <f>被动技能升级!J376</f>
        <v>370</v>
      </c>
      <c r="B376">
        <f>被动技能升级!K376</f>
        <v>200370</v>
      </c>
      <c r="C376">
        <f>被动技能升级!L376</f>
        <v>200371</v>
      </c>
      <c r="D376">
        <f>被动技能升级!M376</f>
        <v>30</v>
      </c>
      <c r="E376" t="str">
        <f>被动技能升级!N376</f>
        <v>[]</v>
      </c>
      <c r="F376">
        <f>被动技能升级!O376</f>
        <v>172</v>
      </c>
      <c r="G376" t="str">
        <f>被动技能升级!P376</f>
        <v>0</v>
      </c>
      <c r="H376" t="str">
        <f>被动技能升级!Q376</f>
        <v>0</v>
      </c>
    </row>
    <row r="377" spans="1:8" x14ac:dyDescent="0.15">
      <c r="A377">
        <f>被动技能升级!J377</f>
        <v>371</v>
      </c>
      <c r="B377">
        <f>被动技能升级!K377</f>
        <v>200371</v>
      </c>
      <c r="C377">
        <f>被动技能升级!L377</f>
        <v>200372</v>
      </c>
      <c r="D377">
        <f>被动技能升级!M377</f>
        <v>33</v>
      </c>
      <c r="E377" t="str">
        <f>被动技能升级!N377</f>
        <v>[]</v>
      </c>
      <c r="F377">
        <f>被动技能升级!O377</f>
        <v>173</v>
      </c>
      <c r="G377" t="str">
        <f>被动技能升级!P377</f>
        <v>0</v>
      </c>
      <c r="H377" t="str">
        <f>被动技能升级!Q377</f>
        <v>0</v>
      </c>
    </row>
    <row r="378" spans="1:8" x14ac:dyDescent="0.15">
      <c r="A378">
        <f>被动技能升级!J378</f>
        <v>372</v>
      </c>
      <c r="B378">
        <f>被动技能升级!K378</f>
        <v>200372</v>
      </c>
      <c r="C378">
        <f>被动技能升级!L378</f>
        <v>200373</v>
      </c>
      <c r="D378">
        <f>被动技能升级!M378</f>
        <v>36</v>
      </c>
      <c r="E378" t="str">
        <f>被动技能升级!N378</f>
        <v>[]</v>
      </c>
      <c r="F378">
        <f>被动技能升级!O378</f>
        <v>174</v>
      </c>
      <c r="G378" t="str">
        <f>被动技能升级!P378</f>
        <v>0</v>
      </c>
      <c r="H378" t="str">
        <f>被动技能升级!Q378</f>
        <v>0</v>
      </c>
    </row>
    <row r="379" spans="1:8" x14ac:dyDescent="0.15">
      <c r="A379">
        <f>被动技能升级!J379</f>
        <v>373</v>
      </c>
      <c r="B379">
        <f>被动技能升级!K379</f>
        <v>200373</v>
      </c>
      <c r="C379">
        <f>被动技能升级!L379</f>
        <v>200374</v>
      </c>
      <c r="D379">
        <f>被动技能升级!M379</f>
        <v>39</v>
      </c>
      <c r="E379" t="str">
        <f>被动技能升级!N379</f>
        <v>[]</v>
      </c>
      <c r="F379">
        <f>被动技能升级!O379</f>
        <v>175</v>
      </c>
      <c r="G379" t="str">
        <f>被动技能升级!P379</f>
        <v>0</v>
      </c>
      <c r="H379" t="str">
        <f>被动技能升级!Q379</f>
        <v>0</v>
      </c>
    </row>
    <row r="380" spans="1:8" x14ac:dyDescent="0.15">
      <c r="A380">
        <f>被动技能升级!J380</f>
        <v>374</v>
      </c>
      <c r="B380">
        <f>被动技能升级!K380</f>
        <v>200374</v>
      </c>
      <c r="C380">
        <f>被动技能升级!L380</f>
        <v>200375</v>
      </c>
      <c r="D380">
        <f>被动技能升级!M380</f>
        <v>42</v>
      </c>
      <c r="E380" t="str">
        <f>被动技能升级!N380</f>
        <v>[]</v>
      </c>
      <c r="F380">
        <f>被动技能升级!O380</f>
        <v>176</v>
      </c>
      <c r="G380" t="str">
        <f>被动技能升级!P380</f>
        <v>0</v>
      </c>
      <c r="H380" t="str">
        <f>被动技能升级!Q380</f>
        <v>0</v>
      </c>
    </row>
    <row r="381" spans="1:8" x14ac:dyDescent="0.15">
      <c r="A381">
        <f>被动技能升级!J381</f>
        <v>375</v>
      </c>
      <c r="B381">
        <f>被动技能升级!K381</f>
        <v>200375</v>
      </c>
      <c r="C381">
        <f>被动技能升级!L381</f>
        <v>200376</v>
      </c>
      <c r="D381">
        <f>被动技能升级!M381</f>
        <v>45</v>
      </c>
      <c r="E381" t="str">
        <f>被动技能升级!N381</f>
        <v>[]</v>
      </c>
      <c r="F381">
        <f>被动技能升级!O381</f>
        <v>177</v>
      </c>
      <c r="G381" t="str">
        <f>被动技能升级!P381</f>
        <v>0</v>
      </c>
      <c r="H381" t="str">
        <f>被动技能升级!Q381</f>
        <v>0</v>
      </c>
    </row>
    <row r="382" spans="1:8" x14ac:dyDescent="0.15">
      <c r="A382">
        <f>被动技能升级!J382</f>
        <v>376</v>
      </c>
      <c r="B382">
        <f>被动技能升级!K382</f>
        <v>200376</v>
      </c>
      <c r="C382">
        <f>被动技能升级!L382</f>
        <v>200377</v>
      </c>
      <c r="D382">
        <f>被动技能升级!M382</f>
        <v>48</v>
      </c>
      <c r="E382" t="str">
        <f>被动技能升级!N382</f>
        <v>[]</v>
      </c>
      <c r="F382">
        <f>被动技能升级!O382</f>
        <v>178</v>
      </c>
      <c r="G382" t="str">
        <f>被动技能升级!P382</f>
        <v>0</v>
      </c>
      <c r="H382" t="str">
        <f>被动技能升级!Q382</f>
        <v>0</v>
      </c>
    </row>
    <row r="383" spans="1:8" x14ac:dyDescent="0.15">
      <c r="A383">
        <f>被动技能升级!J383</f>
        <v>377</v>
      </c>
      <c r="B383">
        <f>被动技能升级!K383</f>
        <v>200377</v>
      </c>
      <c r="C383">
        <f>被动技能升级!L383</f>
        <v>200378</v>
      </c>
      <c r="D383">
        <f>被动技能升级!M383</f>
        <v>51</v>
      </c>
      <c r="E383" t="str">
        <f>被动技能升级!N383</f>
        <v>[]</v>
      </c>
      <c r="F383">
        <f>被动技能升级!O383</f>
        <v>179</v>
      </c>
      <c r="G383" t="str">
        <f>被动技能升级!P383</f>
        <v>0</v>
      </c>
      <c r="H383" t="str">
        <f>被动技能升级!Q383</f>
        <v>0</v>
      </c>
    </row>
    <row r="384" spans="1:8" x14ac:dyDescent="0.15">
      <c r="A384">
        <f>被动技能升级!J384</f>
        <v>378</v>
      </c>
      <c r="B384">
        <f>被动技能升级!K384</f>
        <v>200378</v>
      </c>
      <c r="C384">
        <f>被动技能升级!L384</f>
        <v>200379</v>
      </c>
      <c r="D384">
        <f>被动技能升级!M384</f>
        <v>54</v>
      </c>
      <c r="E384" t="str">
        <f>被动技能升级!N384</f>
        <v>[]</v>
      </c>
      <c r="F384">
        <f>被动技能升级!O384</f>
        <v>180</v>
      </c>
      <c r="G384" t="str">
        <f>被动技能升级!P384</f>
        <v>0</v>
      </c>
      <c r="H384" t="str">
        <f>被动技能升级!Q384</f>
        <v>0</v>
      </c>
    </row>
    <row r="385" spans="1:8" x14ac:dyDescent="0.15">
      <c r="A385">
        <f>被动技能升级!J385</f>
        <v>379</v>
      </c>
      <c r="B385">
        <f>被动技能升级!K385</f>
        <v>200379</v>
      </c>
      <c r="C385">
        <f>被动技能升级!L385</f>
        <v>200380</v>
      </c>
      <c r="D385">
        <f>被动技能升级!M385</f>
        <v>57</v>
      </c>
      <c r="E385" t="str">
        <f>被动技能升级!N385</f>
        <v>[]</v>
      </c>
      <c r="F385">
        <f>被动技能升级!O385</f>
        <v>181</v>
      </c>
      <c r="G385" t="str">
        <f>被动技能升级!P385</f>
        <v>0</v>
      </c>
      <c r="H385" t="str">
        <f>被动技能升级!Q385</f>
        <v>0</v>
      </c>
    </row>
    <row r="386" spans="1:8" x14ac:dyDescent="0.15">
      <c r="A386">
        <f>被动技能升级!J386</f>
        <v>380</v>
      </c>
      <c r="B386">
        <f>被动技能升级!K386</f>
        <v>200380</v>
      </c>
      <c r="C386">
        <f>被动技能升级!L386</f>
        <v>0</v>
      </c>
      <c r="D386">
        <f>被动技能升级!M386</f>
        <v>60</v>
      </c>
      <c r="E386" t="str">
        <f>被动技能升级!N386</f>
        <v>[]</v>
      </c>
      <c r="F386">
        <f>被动技能升级!O386</f>
        <v>182</v>
      </c>
      <c r="G386" t="str">
        <f>被动技能升级!P386</f>
        <v>0</v>
      </c>
      <c r="H386" t="str">
        <f>被动技能升级!Q386</f>
        <v>0</v>
      </c>
    </row>
    <row r="387" spans="1:8" x14ac:dyDescent="0.15">
      <c r="A387">
        <f>被动技能升级!J387</f>
        <v>381</v>
      </c>
      <c r="B387">
        <f>被动技能升级!K387</f>
        <v>200381</v>
      </c>
      <c r="C387">
        <f>被动技能升级!L387</f>
        <v>200382</v>
      </c>
      <c r="D387">
        <f>被动技能升级!M387</f>
        <v>3</v>
      </c>
      <c r="E387" t="str">
        <f>被动技能升级!N387</f>
        <v>[]</v>
      </c>
      <c r="F387">
        <f>被动技能升级!O387</f>
        <v>183</v>
      </c>
      <c r="G387" t="str">
        <f>被动技能升级!P387</f>
        <v>0</v>
      </c>
      <c r="H387" t="str">
        <f>被动技能升级!Q387</f>
        <v>0</v>
      </c>
    </row>
    <row r="388" spans="1:8" x14ac:dyDescent="0.15">
      <c r="A388">
        <f>被动技能升级!J388</f>
        <v>382</v>
      </c>
      <c r="B388">
        <f>被动技能升级!K388</f>
        <v>200382</v>
      </c>
      <c r="C388">
        <f>被动技能升级!L388</f>
        <v>200383</v>
      </c>
      <c r="D388">
        <f>被动技能升级!M388</f>
        <v>6</v>
      </c>
      <c r="E388" t="str">
        <f>被动技能升级!N388</f>
        <v>[]</v>
      </c>
      <c r="F388">
        <f>被动技能升级!O388</f>
        <v>184</v>
      </c>
      <c r="G388" t="str">
        <f>被动技能升级!P388</f>
        <v>0</v>
      </c>
      <c r="H388" t="str">
        <f>被动技能升级!Q388</f>
        <v>0</v>
      </c>
    </row>
    <row r="389" spans="1:8" x14ac:dyDescent="0.15">
      <c r="A389">
        <f>被动技能升级!J389</f>
        <v>383</v>
      </c>
      <c r="B389">
        <f>被动技能升级!K389</f>
        <v>200383</v>
      </c>
      <c r="C389">
        <f>被动技能升级!L389</f>
        <v>200384</v>
      </c>
      <c r="D389">
        <f>被动技能升级!M389</f>
        <v>9</v>
      </c>
      <c r="E389" t="str">
        <f>被动技能升级!N389</f>
        <v>[]</v>
      </c>
      <c r="F389">
        <f>被动技能升级!O389</f>
        <v>185</v>
      </c>
      <c r="G389" t="str">
        <f>被动技能升级!P389</f>
        <v>0</v>
      </c>
      <c r="H389" t="str">
        <f>被动技能升级!Q389</f>
        <v>0</v>
      </c>
    </row>
    <row r="390" spans="1:8" x14ac:dyDescent="0.15">
      <c r="A390">
        <f>被动技能升级!J390</f>
        <v>384</v>
      </c>
      <c r="B390">
        <f>被动技能升级!K390</f>
        <v>200384</v>
      </c>
      <c r="C390">
        <f>被动技能升级!L390</f>
        <v>200385</v>
      </c>
      <c r="D390">
        <f>被动技能升级!M390</f>
        <v>12</v>
      </c>
      <c r="E390" t="str">
        <f>被动技能升级!N390</f>
        <v>[]</v>
      </c>
      <c r="F390">
        <f>被动技能升级!O390</f>
        <v>186</v>
      </c>
      <c r="G390" t="str">
        <f>被动技能升级!P390</f>
        <v>0</v>
      </c>
      <c r="H390" t="str">
        <f>被动技能升级!Q390</f>
        <v>0</v>
      </c>
    </row>
    <row r="391" spans="1:8" x14ac:dyDescent="0.15">
      <c r="A391">
        <f>被动技能升级!J391</f>
        <v>385</v>
      </c>
      <c r="B391">
        <f>被动技能升级!K391</f>
        <v>200385</v>
      </c>
      <c r="C391">
        <f>被动技能升级!L391</f>
        <v>200386</v>
      </c>
      <c r="D391">
        <f>被动技能升级!M391</f>
        <v>15</v>
      </c>
      <c r="E391" t="str">
        <f>被动技能升级!N391</f>
        <v>[]</v>
      </c>
      <c r="F391">
        <f>被动技能升级!O391</f>
        <v>187</v>
      </c>
      <c r="G391" t="str">
        <f>被动技能升级!P391</f>
        <v>0</v>
      </c>
      <c r="H391" t="str">
        <f>被动技能升级!Q391</f>
        <v>0</v>
      </c>
    </row>
    <row r="392" spans="1:8" x14ac:dyDescent="0.15">
      <c r="A392">
        <f>被动技能升级!J392</f>
        <v>386</v>
      </c>
      <c r="B392">
        <f>被动技能升级!K392</f>
        <v>200386</v>
      </c>
      <c r="C392">
        <f>被动技能升级!L392</f>
        <v>200387</v>
      </c>
      <c r="D392">
        <f>被动技能升级!M392</f>
        <v>18</v>
      </c>
      <c r="E392" t="str">
        <f>被动技能升级!N392</f>
        <v>[]</v>
      </c>
      <c r="F392">
        <f>被动技能升级!O392</f>
        <v>188</v>
      </c>
      <c r="G392" t="str">
        <f>被动技能升级!P392</f>
        <v>0</v>
      </c>
      <c r="H392" t="str">
        <f>被动技能升级!Q392</f>
        <v>0</v>
      </c>
    </row>
    <row r="393" spans="1:8" x14ac:dyDescent="0.15">
      <c r="A393">
        <f>被动技能升级!J393</f>
        <v>387</v>
      </c>
      <c r="B393">
        <f>被动技能升级!K393</f>
        <v>200387</v>
      </c>
      <c r="C393">
        <f>被动技能升级!L393</f>
        <v>200388</v>
      </c>
      <c r="D393">
        <f>被动技能升级!M393</f>
        <v>21</v>
      </c>
      <c r="E393" t="str">
        <f>被动技能升级!N393</f>
        <v>[]</v>
      </c>
      <c r="F393">
        <f>被动技能升级!O393</f>
        <v>189</v>
      </c>
      <c r="G393" t="str">
        <f>被动技能升级!P393</f>
        <v>0</v>
      </c>
      <c r="H393" t="str">
        <f>被动技能升级!Q393</f>
        <v>0</v>
      </c>
    </row>
    <row r="394" spans="1:8" x14ac:dyDescent="0.15">
      <c r="A394">
        <f>被动技能升级!J394</f>
        <v>388</v>
      </c>
      <c r="B394">
        <f>被动技能升级!K394</f>
        <v>200388</v>
      </c>
      <c r="C394">
        <f>被动技能升级!L394</f>
        <v>200389</v>
      </c>
      <c r="D394">
        <f>被动技能升级!M394</f>
        <v>24</v>
      </c>
      <c r="E394" t="str">
        <f>被动技能升级!N394</f>
        <v>[]</v>
      </c>
      <c r="F394">
        <f>被动技能升级!O394</f>
        <v>190</v>
      </c>
      <c r="G394" t="str">
        <f>被动技能升级!P394</f>
        <v>0</v>
      </c>
      <c r="H394" t="str">
        <f>被动技能升级!Q394</f>
        <v>0</v>
      </c>
    </row>
    <row r="395" spans="1:8" x14ac:dyDescent="0.15">
      <c r="A395">
        <f>被动技能升级!J395</f>
        <v>389</v>
      </c>
      <c r="B395">
        <f>被动技能升级!K395</f>
        <v>200389</v>
      </c>
      <c r="C395">
        <f>被动技能升级!L395</f>
        <v>200390</v>
      </c>
      <c r="D395">
        <f>被动技能升级!M395</f>
        <v>27</v>
      </c>
      <c r="E395" t="str">
        <f>被动技能升级!N395</f>
        <v>[]</v>
      </c>
      <c r="F395">
        <f>被动技能升级!O395</f>
        <v>191</v>
      </c>
      <c r="G395" t="str">
        <f>被动技能升级!P395</f>
        <v>0</v>
      </c>
      <c r="H395" t="str">
        <f>被动技能升级!Q395</f>
        <v>0</v>
      </c>
    </row>
    <row r="396" spans="1:8" x14ac:dyDescent="0.15">
      <c r="A396">
        <f>被动技能升级!J396</f>
        <v>390</v>
      </c>
      <c r="B396">
        <f>被动技能升级!K396</f>
        <v>200390</v>
      </c>
      <c r="C396">
        <f>被动技能升级!L396</f>
        <v>200391</v>
      </c>
      <c r="D396">
        <f>被动技能升级!M396</f>
        <v>30</v>
      </c>
      <c r="E396" t="str">
        <f>被动技能升级!N396</f>
        <v>[]</v>
      </c>
      <c r="F396">
        <f>被动技能升级!O396</f>
        <v>192</v>
      </c>
      <c r="G396" t="str">
        <f>被动技能升级!P396</f>
        <v>0</v>
      </c>
      <c r="H396" t="str">
        <f>被动技能升级!Q396</f>
        <v>0</v>
      </c>
    </row>
    <row r="397" spans="1:8" x14ac:dyDescent="0.15">
      <c r="A397">
        <f>被动技能升级!J397</f>
        <v>391</v>
      </c>
      <c r="B397">
        <f>被动技能升级!K397</f>
        <v>200391</v>
      </c>
      <c r="C397">
        <f>被动技能升级!L397</f>
        <v>200392</v>
      </c>
      <c r="D397">
        <f>被动技能升级!M397</f>
        <v>33</v>
      </c>
      <c r="E397" t="str">
        <f>被动技能升级!N397</f>
        <v>[]</v>
      </c>
      <c r="F397">
        <f>被动技能升级!O397</f>
        <v>193</v>
      </c>
      <c r="G397" t="str">
        <f>被动技能升级!P397</f>
        <v>0</v>
      </c>
      <c r="H397" t="str">
        <f>被动技能升级!Q397</f>
        <v>0</v>
      </c>
    </row>
    <row r="398" spans="1:8" x14ac:dyDescent="0.15">
      <c r="A398">
        <f>被动技能升级!J398</f>
        <v>392</v>
      </c>
      <c r="B398">
        <f>被动技能升级!K398</f>
        <v>200392</v>
      </c>
      <c r="C398">
        <f>被动技能升级!L398</f>
        <v>200393</v>
      </c>
      <c r="D398">
        <f>被动技能升级!M398</f>
        <v>36</v>
      </c>
      <c r="E398" t="str">
        <f>被动技能升级!N398</f>
        <v>[]</v>
      </c>
      <c r="F398">
        <f>被动技能升级!O398</f>
        <v>194</v>
      </c>
      <c r="G398" t="str">
        <f>被动技能升级!P398</f>
        <v>0</v>
      </c>
      <c r="H398" t="str">
        <f>被动技能升级!Q398</f>
        <v>0</v>
      </c>
    </row>
    <row r="399" spans="1:8" x14ac:dyDescent="0.15">
      <c r="A399">
        <f>被动技能升级!J399</f>
        <v>393</v>
      </c>
      <c r="B399">
        <f>被动技能升级!K399</f>
        <v>200393</v>
      </c>
      <c r="C399">
        <f>被动技能升级!L399</f>
        <v>200394</v>
      </c>
      <c r="D399">
        <f>被动技能升级!M399</f>
        <v>39</v>
      </c>
      <c r="E399" t="str">
        <f>被动技能升级!N399</f>
        <v>[]</v>
      </c>
      <c r="F399">
        <f>被动技能升级!O399</f>
        <v>195</v>
      </c>
      <c r="G399" t="str">
        <f>被动技能升级!P399</f>
        <v>0</v>
      </c>
      <c r="H399" t="str">
        <f>被动技能升级!Q399</f>
        <v>0</v>
      </c>
    </row>
    <row r="400" spans="1:8" x14ac:dyDescent="0.15">
      <c r="A400">
        <f>被动技能升级!J400</f>
        <v>394</v>
      </c>
      <c r="B400">
        <f>被动技能升级!K400</f>
        <v>200394</v>
      </c>
      <c r="C400">
        <f>被动技能升级!L400</f>
        <v>200395</v>
      </c>
      <c r="D400">
        <f>被动技能升级!M400</f>
        <v>42</v>
      </c>
      <c r="E400" t="str">
        <f>被动技能升级!N400</f>
        <v>[]</v>
      </c>
      <c r="F400">
        <f>被动技能升级!O400</f>
        <v>196</v>
      </c>
      <c r="G400" t="str">
        <f>被动技能升级!P400</f>
        <v>0</v>
      </c>
      <c r="H400" t="str">
        <f>被动技能升级!Q400</f>
        <v>0</v>
      </c>
    </row>
    <row r="401" spans="1:8" x14ac:dyDescent="0.15">
      <c r="A401">
        <f>被动技能升级!J401</f>
        <v>395</v>
      </c>
      <c r="B401">
        <f>被动技能升级!K401</f>
        <v>200395</v>
      </c>
      <c r="C401">
        <f>被动技能升级!L401</f>
        <v>200396</v>
      </c>
      <c r="D401">
        <f>被动技能升级!M401</f>
        <v>45</v>
      </c>
      <c r="E401" t="str">
        <f>被动技能升级!N401</f>
        <v>[]</v>
      </c>
      <c r="F401">
        <f>被动技能升级!O401</f>
        <v>197</v>
      </c>
      <c r="G401" t="str">
        <f>被动技能升级!P401</f>
        <v>0</v>
      </c>
      <c r="H401" t="str">
        <f>被动技能升级!Q401</f>
        <v>0</v>
      </c>
    </row>
    <row r="402" spans="1:8" x14ac:dyDescent="0.15">
      <c r="A402">
        <f>被动技能升级!J402</f>
        <v>396</v>
      </c>
      <c r="B402">
        <f>被动技能升级!K402</f>
        <v>200396</v>
      </c>
      <c r="C402">
        <f>被动技能升级!L402</f>
        <v>200397</v>
      </c>
      <c r="D402">
        <f>被动技能升级!M402</f>
        <v>48</v>
      </c>
      <c r="E402" t="str">
        <f>被动技能升级!N402</f>
        <v>[]</v>
      </c>
      <c r="F402">
        <f>被动技能升级!O402</f>
        <v>198</v>
      </c>
      <c r="G402" t="str">
        <f>被动技能升级!P402</f>
        <v>0</v>
      </c>
      <c r="H402" t="str">
        <f>被动技能升级!Q402</f>
        <v>0</v>
      </c>
    </row>
    <row r="403" spans="1:8" x14ac:dyDescent="0.15">
      <c r="A403">
        <f>被动技能升级!J403</f>
        <v>397</v>
      </c>
      <c r="B403">
        <f>被动技能升级!K403</f>
        <v>200397</v>
      </c>
      <c r="C403">
        <f>被动技能升级!L403</f>
        <v>200398</v>
      </c>
      <c r="D403">
        <f>被动技能升级!M403</f>
        <v>51</v>
      </c>
      <c r="E403" t="str">
        <f>被动技能升级!N403</f>
        <v>[]</v>
      </c>
      <c r="F403">
        <f>被动技能升级!O403</f>
        <v>100</v>
      </c>
      <c r="G403" t="str">
        <f>被动技能升级!P403</f>
        <v>0</v>
      </c>
      <c r="H403" t="str">
        <f>被动技能升级!Q403</f>
        <v>0</v>
      </c>
    </row>
    <row r="404" spans="1:8" x14ac:dyDescent="0.15">
      <c r="A404">
        <f>被动技能升级!J404</f>
        <v>398</v>
      </c>
      <c r="B404">
        <f>被动技能升级!K404</f>
        <v>200398</v>
      </c>
      <c r="C404">
        <f>被动技能升级!L404</f>
        <v>200399</v>
      </c>
      <c r="D404">
        <f>被动技能升级!M404</f>
        <v>54</v>
      </c>
      <c r="E404" t="str">
        <f>被动技能升级!N404</f>
        <v>[]</v>
      </c>
      <c r="F404">
        <f>被动技能升级!O404</f>
        <v>101</v>
      </c>
      <c r="G404" t="str">
        <f>被动技能升级!P404</f>
        <v>0</v>
      </c>
      <c r="H404" t="str">
        <f>被动技能升级!Q404</f>
        <v>0</v>
      </c>
    </row>
    <row r="405" spans="1:8" x14ac:dyDescent="0.15">
      <c r="A405">
        <f>被动技能升级!J405</f>
        <v>399</v>
      </c>
      <c r="B405">
        <f>被动技能升级!K405</f>
        <v>200399</v>
      </c>
      <c r="C405">
        <f>被动技能升级!L405</f>
        <v>200400</v>
      </c>
      <c r="D405">
        <f>被动技能升级!M405</f>
        <v>57</v>
      </c>
      <c r="E405" t="str">
        <f>被动技能升级!N405</f>
        <v>[]</v>
      </c>
      <c r="F405">
        <f>被动技能升级!O405</f>
        <v>102</v>
      </c>
      <c r="G405" t="str">
        <f>被动技能升级!P405</f>
        <v>0</v>
      </c>
      <c r="H405" t="str">
        <f>被动技能升级!Q405</f>
        <v>0</v>
      </c>
    </row>
    <row r="406" spans="1:8" x14ac:dyDescent="0.15">
      <c r="A406">
        <f>被动技能升级!J406</f>
        <v>400</v>
      </c>
      <c r="B406">
        <f>被动技能升级!K406</f>
        <v>200400</v>
      </c>
      <c r="C406">
        <f>被动技能升级!L406</f>
        <v>0</v>
      </c>
      <c r="D406">
        <f>被动技能升级!M406</f>
        <v>60</v>
      </c>
      <c r="E406" t="str">
        <f>被动技能升级!N406</f>
        <v>[]</v>
      </c>
      <c r="F406">
        <f>被动技能升级!O406</f>
        <v>103</v>
      </c>
      <c r="G406" t="str">
        <f>被动技能升级!P406</f>
        <v>0</v>
      </c>
      <c r="H406" t="str">
        <f>被动技能升级!Q406</f>
        <v>0</v>
      </c>
    </row>
    <row r="407" spans="1:8" x14ac:dyDescent="0.15">
      <c r="A407">
        <f>被动技能升级!J407</f>
        <v>401</v>
      </c>
      <c r="B407">
        <f>被动技能升级!K407</f>
        <v>200401</v>
      </c>
      <c r="C407">
        <f>被动技能升级!L407</f>
        <v>200402</v>
      </c>
      <c r="D407">
        <f>被动技能升级!M407</f>
        <v>3</v>
      </c>
      <c r="E407" t="str">
        <f>被动技能升级!N407</f>
        <v>[]</v>
      </c>
      <c r="F407">
        <f>被动技能升级!O407</f>
        <v>104</v>
      </c>
      <c r="G407" t="str">
        <f>被动技能升级!P407</f>
        <v>0</v>
      </c>
      <c r="H407" t="str">
        <f>被动技能升级!Q407</f>
        <v>0</v>
      </c>
    </row>
    <row r="408" spans="1:8" x14ac:dyDescent="0.15">
      <c r="A408">
        <f>被动技能升级!J408</f>
        <v>402</v>
      </c>
      <c r="B408">
        <f>被动技能升级!K408</f>
        <v>200402</v>
      </c>
      <c r="C408">
        <f>被动技能升级!L408</f>
        <v>200403</v>
      </c>
      <c r="D408">
        <f>被动技能升级!M408</f>
        <v>6</v>
      </c>
      <c r="E408" t="str">
        <f>被动技能升级!N408</f>
        <v>[]</v>
      </c>
      <c r="F408">
        <f>被动技能升级!O408</f>
        <v>105</v>
      </c>
      <c r="G408" t="str">
        <f>被动技能升级!P408</f>
        <v>0</v>
      </c>
      <c r="H408" t="str">
        <f>被动技能升级!Q408</f>
        <v>0</v>
      </c>
    </row>
    <row r="409" spans="1:8" x14ac:dyDescent="0.15">
      <c r="A409">
        <f>被动技能升级!J409</f>
        <v>403</v>
      </c>
      <c r="B409">
        <f>被动技能升级!K409</f>
        <v>200403</v>
      </c>
      <c r="C409">
        <f>被动技能升级!L409</f>
        <v>200404</v>
      </c>
      <c r="D409">
        <f>被动技能升级!M409</f>
        <v>9</v>
      </c>
      <c r="E409" t="str">
        <f>被动技能升级!N409</f>
        <v>[]</v>
      </c>
      <c r="F409">
        <f>被动技能升级!O409</f>
        <v>106</v>
      </c>
      <c r="G409" t="str">
        <f>被动技能升级!P409</f>
        <v>0</v>
      </c>
      <c r="H409" t="str">
        <f>被动技能升级!Q409</f>
        <v>0</v>
      </c>
    </row>
    <row r="410" spans="1:8" x14ac:dyDescent="0.15">
      <c r="A410">
        <f>被动技能升级!J410</f>
        <v>404</v>
      </c>
      <c r="B410">
        <f>被动技能升级!K410</f>
        <v>200404</v>
      </c>
      <c r="C410">
        <f>被动技能升级!L410</f>
        <v>200405</v>
      </c>
      <c r="D410">
        <f>被动技能升级!M410</f>
        <v>12</v>
      </c>
      <c r="E410" t="str">
        <f>被动技能升级!N410</f>
        <v>[]</v>
      </c>
      <c r="F410">
        <f>被动技能升级!O410</f>
        <v>107</v>
      </c>
      <c r="G410" t="str">
        <f>被动技能升级!P410</f>
        <v>0</v>
      </c>
      <c r="H410" t="str">
        <f>被动技能升级!Q410</f>
        <v>0</v>
      </c>
    </row>
    <row r="411" spans="1:8" x14ac:dyDescent="0.15">
      <c r="A411">
        <f>被动技能升级!J411</f>
        <v>405</v>
      </c>
      <c r="B411">
        <f>被动技能升级!K411</f>
        <v>200405</v>
      </c>
      <c r="C411">
        <f>被动技能升级!L411</f>
        <v>200406</v>
      </c>
      <c r="D411">
        <f>被动技能升级!M411</f>
        <v>15</v>
      </c>
      <c r="E411" t="str">
        <f>被动技能升级!N411</f>
        <v>[]</v>
      </c>
      <c r="F411">
        <f>被动技能升级!O411</f>
        <v>108</v>
      </c>
      <c r="G411" t="str">
        <f>被动技能升级!P411</f>
        <v>0</v>
      </c>
      <c r="H411" t="str">
        <f>被动技能升级!Q411</f>
        <v>0</v>
      </c>
    </row>
    <row r="412" spans="1:8" x14ac:dyDescent="0.15">
      <c r="A412">
        <f>被动技能升级!J412</f>
        <v>406</v>
      </c>
      <c r="B412">
        <f>被动技能升级!K412</f>
        <v>200406</v>
      </c>
      <c r="C412">
        <f>被动技能升级!L412</f>
        <v>200407</v>
      </c>
      <c r="D412">
        <f>被动技能升级!M412</f>
        <v>18</v>
      </c>
      <c r="E412" t="str">
        <f>被动技能升级!N412</f>
        <v>[]</v>
      </c>
      <c r="F412">
        <f>被动技能升级!O412</f>
        <v>109</v>
      </c>
      <c r="G412" t="str">
        <f>被动技能升级!P412</f>
        <v>0</v>
      </c>
      <c r="H412" t="str">
        <f>被动技能升级!Q412</f>
        <v>0</v>
      </c>
    </row>
    <row r="413" spans="1:8" x14ac:dyDescent="0.15">
      <c r="A413">
        <f>被动技能升级!J413</f>
        <v>407</v>
      </c>
      <c r="B413">
        <f>被动技能升级!K413</f>
        <v>200407</v>
      </c>
      <c r="C413">
        <f>被动技能升级!L413</f>
        <v>200408</v>
      </c>
      <c r="D413">
        <f>被动技能升级!M413</f>
        <v>21</v>
      </c>
      <c r="E413" t="str">
        <f>被动技能升级!N413</f>
        <v>[]</v>
      </c>
      <c r="F413">
        <f>被动技能升级!O413</f>
        <v>110</v>
      </c>
      <c r="G413" t="str">
        <f>被动技能升级!P413</f>
        <v>0</v>
      </c>
      <c r="H413" t="str">
        <f>被动技能升级!Q413</f>
        <v>0</v>
      </c>
    </row>
    <row r="414" spans="1:8" x14ac:dyDescent="0.15">
      <c r="A414">
        <f>被动技能升级!J414</f>
        <v>408</v>
      </c>
      <c r="B414">
        <f>被动技能升级!K414</f>
        <v>200408</v>
      </c>
      <c r="C414">
        <f>被动技能升级!L414</f>
        <v>200409</v>
      </c>
      <c r="D414">
        <f>被动技能升级!M414</f>
        <v>24</v>
      </c>
      <c r="E414" t="str">
        <f>被动技能升级!N414</f>
        <v>[]</v>
      </c>
      <c r="F414">
        <f>被动技能升级!O414</f>
        <v>111</v>
      </c>
      <c r="G414" t="str">
        <f>被动技能升级!P414</f>
        <v>0</v>
      </c>
      <c r="H414" t="str">
        <f>被动技能升级!Q414</f>
        <v>0</v>
      </c>
    </row>
    <row r="415" spans="1:8" x14ac:dyDescent="0.15">
      <c r="A415">
        <f>被动技能升级!J415</f>
        <v>409</v>
      </c>
      <c r="B415">
        <f>被动技能升级!K415</f>
        <v>200409</v>
      </c>
      <c r="C415">
        <f>被动技能升级!L415</f>
        <v>200410</v>
      </c>
      <c r="D415">
        <f>被动技能升级!M415</f>
        <v>27</v>
      </c>
      <c r="E415" t="str">
        <f>被动技能升级!N415</f>
        <v>[]</v>
      </c>
      <c r="F415">
        <f>被动技能升级!O415</f>
        <v>112</v>
      </c>
      <c r="G415" t="str">
        <f>被动技能升级!P415</f>
        <v>0</v>
      </c>
      <c r="H415" t="str">
        <f>被动技能升级!Q415</f>
        <v>0</v>
      </c>
    </row>
    <row r="416" spans="1:8" x14ac:dyDescent="0.15">
      <c r="A416">
        <f>被动技能升级!J416</f>
        <v>410</v>
      </c>
      <c r="B416">
        <f>被动技能升级!K416</f>
        <v>200410</v>
      </c>
      <c r="C416">
        <f>被动技能升级!L416</f>
        <v>200411</v>
      </c>
      <c r="D416">
        <f>被动技能升级!M416</f>
        <v>30</v>
      </c>
      <c r="E416" t="str">
        <f>被动技能升级!N416</f>
        <v>[]</v>
      </c>
      <c r="F416">
        <f>被动技能升级!O416</f>
        <v>113</v>
      </c>
      <c r="G416" t="str">
        <f>被动技能升级!P416</f>
        <v>0</v>
      </c>
      <c r="H416" t="str">
        <f>被动技能升级!Q416</f>
        <v>0</v>
      </c>
    </row>
    <row r="417" spans="1:8" x14ac:dyDescent="0.15">
      <c r="A417">
        <f>被动技能升级!J417</f>
        <v>411</v>
      </c>
      <c r="B417">
        <f>被动技能升级!K417</f>
        <v>200411</v>
      </c>
      <c r="C417">
        <f>被动技能升级!L417</f>
        <v>200412</v>
      </c>
      <c r="D417">
        <f>被动技能升级!M417</f>
        <v>33</v>
      </c>
      <c r="E417" t="str">
        <f>被动技能升级!N417</f>
        <v>[]</v>
      </c>
      <c r="F417">
        <f>被动技能升级!O417</f>
        <v>114</v>
      </c>
      <c r="G417" t="str">
        <f>被动技能升级!P417</f>
        <v>0</v>
      </c>
      <c r="H417" t="str">
        <f>被动技能升级!Q417</f>
        <v>0</v>
      </c>
    </row>
    <row r="418" spans="1:8" x14ac:dyDescent="0.15">
      <c r="A418">
        <f>被动技能升级!J418</f>
        <v>412</v>
      </c>
      <c r="B418">
        <f>被动技能升级!K418</f>
        <v>200412</v>
      </c>
      <c r="C418">
        <f>被动技能升级!L418</f>
        <v>200413</v>
      </c>
      <c r="D418">
        <f>被动技能升级!M418</f>
        <v>36</v>
      </c>
      <c r="E418" t="str">
        <f>被动技能升级!N418</f>
        <v>[]</v>
      </c>
      <c r="F418">
        <f>被动技能升级!O418</f>
        <v>115</v>
      </c>
      <c r="G418" t="str">
        <f>被动技能升级!P418</f>
        <v>0</v>
      </c>
      <c r="H418" t="str">
        <f>被动技能升级!Q418</f>
        <v>0</v>
      </c>
    </row>
    <row r="419" spans="1:8" x14ac:dyDescent="0.15">
      <c r="A419">
        <f>被动技能升级!J419</f>
        <v>413</v>
      </c>
      <c r="B419">
        <f>被动技能升级!K419</f>
        <v>200413</v>
      </c>
      <c r="C419">
        <f>被动技能升级!L419</f>
        <v>200414</v>
      </c>
      <c r="D419">
        <f>被动技能升级!M419</f>
        <v>39</v>
      </c>
      <c r="E419" t="str">
        <f>被动技能升级!N419</f>
        <v>[]</v>
      </c>
      <c r="F419">
        <f>被动技能升级!O419</f>
        <v>116</v>
      </c>
      <c r="G419" t="str">
        <f>被动技能升级!P419</f>
        <v>0</v>
      </c>
      <c r="H419" t="str">
        <f>被动技能升级!Q419</f>
        <v>0</v>
      </c>
    </row>
    <row r="420" spans="1:8" x14ac:dyDescent="0.15">
      <c r="A420">
        <f>被动技能升级!J420</f>
        <v>414</v>
      </c>
      <c r="B420">
        <f>被动技能升级!K420</f>
        <v>200414</v>
      </c>
      <c r="C420">
        <f>被动技能升级!L420</f>
        <v>200415</v>
      </c>
      <c r="D420">
        <f>被动技能升级!M420</f>
        <v>42</v>
      </c>
      <c r="E420" t="str">
        <f>被动技能升级!N420</f>
        <v>[]</v>
      </c>
      <c r="F420">
        <f>被动技能升级!O420</f>
        <v>117</v>
      </c>
      <c r="G420" t="str">
        <f>被动技能升级!P420</f>
        <v>0</v>
      </c>
      <c r="H420" t="str">
        <f>被动技能升级!Q420</f>
        <v>0</v>
      </c>
    </row>
    <row r="421" spans="1:8" x14ac:dyDescent="0.15">
      <c r="A421">
        <f>被动技能升级!J421</f>
        <v>415</v>
      </c>
      <c r="B421">
        <f>被动技能升级!K421</f>
        <v>200415</v>
      </c>
      <c r="C421">
        <f>被动技能升级!L421</f>
        <v>200416</v>
      </c>
      <c r="D421">
        <f>被动技能升级!M421</f>
        <v>45</v>
      </c>
      <c r="E421" t="str">
        <f>被动技能升级!N421</f>
        <v>[]</v>
      </c>
      <c r="F421">
        <f>被动技能升级!O421</f>
        <v>118</v>
      </c>
      <c r="G421" t="str">
        <f>被动技能升级!P421</f>
        <v>0</v>
      </c>
      <c r="H421" t="str">
        <f>被动技能升级!Q421</f>
        <v>0</v>
      </c>
    </row>
    <row r="422" spans="1:8" x14ac:dyDescent="0.15">
      <c r="A422">
        <f>被动技能升级!J422</f>
        <v>416</v>
      </c>
      <c r="B422">
        <f>被动技能升级!K422</f>
        <v>200416</v>
      </c>
      <c r="C422">
        <f>被动技能升级!L422</f>
        <v>200417</v>
      </c>
      <c r="D422">
        <f>被动技能升级!M422</f>
        <v>48</v>
      </c>
      <c r="E422" t="str">
        <f>被动技能升级!N422</f>
        <v>[]</v>
      </c>
      <c r="F422">
        <f>被动技能升级!O422</f>
        <v>119</v>
      </c>
      <c r="G422" t="str">
        <f>被动技能升级!P422</f>
        <v>0</v>
      </c>
      <c r="H422" t="str">
        <f>被动技能升级!Q422</f>
        <v>0</v>
      </c>
    </row>
    <row r="423" spans="1:8" x14ac:dyDescent="0.15">
      <c r="A423">
        <f>被动技能升级!J423</f>
        <v>417</v>
      </c>
      <c r="B423">
        <f>被动技能升级!K423</f>
        <v>200417</v>
      </c>
      <c r="C423">
        <f>被动技能升级!L423</f>
        <v>200418</v>
      </c>
      <c r="D423">
        <f>被动技能升级!M423</f>
        <v>51</v>
      </c>
      <c r="E423" t="str">
        <f>被动技能升级!N423</f>
        <v>[]</v>
      </c>
      <c r="F423">
        <f>被动技能升级!O423</f>
        <v>120</v>
      </c>
      <c r="G423" t="str">
        <f>被动技能升级!P423</f>
        <v>0</v>
      </c>
      <c r="H423" t="str">
        <f>被动技能升级!Q423</f>
        <v>0</v>
      </c>
    </row>
    <row r="424" spans="1:8" x14ac:dyDescent="0.15">
      <c r="A424">
        <f>被动技能升级!J424</f>
        <v>418</v>
      </c>
      <c r="B424">
        <f>被动技能升级!K424</f>
        <v>200418</v>
      </c>
      <c r="C424">
        <f>被动技能升级!L424</f>
        <v>200419</v>
      </c>
      <c r="D424">
        <f>被动技能升级!M424</f>
        <v>54</v>
      </c>
      <c r="E424" t="str">
        <f>被动技能升级!N424</f>
        <v>[]</v>
      </c>
      <c r="F424">
        <f>被动技能升级!O424</f>
        <v>121</v>
      </c>
      <c r="G424" t="str">
        <f>被动技能升级!P424</f>
        <v>0</v>
      </c>
      <c r="H424" t="str">
        <f>被动技能升级!Q424</f>
        <v>0</v>
      </c>
    </row>
    <row r="425" spans="1:8" x14ac:dyDescent="0.15">
      <c r="A425">
        <f>被动技能升级!J425</f>
        <v>419</v>
      </c>
      <c r="B425">
        <f>被动技能升级!K425</f>
        <v>200419</v>
      </c>
      <c r="C425">
        <f>被动技能升级!L425</f>
        <v>200420</v>
      </c>
      <c r="D425">
        <f>被动技能升级!M425</f>
        <v>57</v>
      </c>
      <c r="E425" t="str">
        <f>被动技能升级!N425</f>
        <v>[]</v>
      </c>
      <c r="F425">
        <f>被动技能升级!O425</f>
        <v>122</v>
      </c>
      <c r="G425" t="str">
        <f>被动技能升级!P425</f>
        <v>0</v>
      </c>
      <c r="H425" t="str">
        <f>被动技能升级!Q425</f>
        <v>0</v>
      </c>
    </row>
    <row r="426" spans="1:8" x14ac:dyDescent="0.15">
      <c r="A426">
        <f>被动技能升级!J426</f>
        <v>420</v>
      </c>
      <c r="B426">
        <f>被动技能升级!K426</f>
        <v>200420</v>
      </c>
      <c r="C426">
        <f>被动技能升级!L426</f>
        <v>0</v>
      </c>
      <c r="D426">
        <f>被动技能升级!M426</f>
        <v>60</v>
      </c>
      <c r="E426" t="str">
        <f>被动技能升级!N426</f>
        <v>[]</v>
      </c>
      <c r="F426">
        <f>被动技能升级!O426</f>
        <v>123</v>
      </c>
      <c r="G426" t="str">
        <f>被动技能升级!P426</f>
        <v>0</v>
      </c>
      <c r="H426" t="str">
        <f>被动技能升级!Q426</f>
        <v>0</v>
      </c>
    </row>
    <row r="427" spans="1:8" x14ac:dyDescent="0.15">
      <c r="A427">
        <f>被动技能升级!J427</f>
        <v>421</v>
      </c>
      <c r="B427">
        <f>被动技能升级!K427</f>
        <v>200421</v>
      </c>
      <c r="C427">
        <f>被动技能升级!L427</f>
        <v>200422</v>
      </c>
      <c r="D427">
        <f>被动技能升级!M427</f>
        <v>3</v>
      </c>
      <c r="E427" t="str">
        <f>被动技能升级!N427</f>
        <v>[]</v>
      </c>
      <c r="F427">
        <f>被动技能升级!O427</f>
        <v>124</v>
      </c>
      <c r="G427" t="str">
        <f>被动技能升级!P427</f>
        <v>0</v>
      </c>
      <c r="H427" t="str">
        <f>被动技能升级!Q427</f>
        <v>0</v>
      </c>
    </row>
    <row r="428" spans="1:8" x14ac:dyDescent="0.15">
      <c r="A428">
        <f>被动技能升级!J428</f>
        <v>422</v>
      </c>
      <c r="B428">
        <f>被动技能升级!K428</f>
        <v>200422</v>
      </c>
      <c r="C428">
        <f>被动技能升级!L428</f>
        <v>200423</v>
      </c>
      <c r="D428">
        <f>被动技能升级!M428</f>
        <v>6</v>
      </c>
      <c r="E428" t="str">
        <f>被动技能升级!N428</f>
        <v>[]</v>
      </c>
      <c r="F428">
        <f>被动技能升级!O428</f>
        <v>125</v>
      </c>
      <c r="G428" t="str">
        <f>被动技能升级!P428</f>
        <v>0</v>
      </c>
      <c r="H428" t="str">
        <f>被动技能升级!Q428</f>
        <v>0</v>
      </c>
    </row>
    <row r="429" spans="1:8" x14ac:dyDescent="0.15">
      <c r="A429">
        <f>被动技能升级!J429</f>
        <v>423</v>
      </c>
      <c r="B429">
        <f>被动技能升级!K429</f>
        <v>200423</v>
      </c>
      <c r="C429">
        <f>被动技能升级!L429</f>
        <v>200424</v>
      </c>
      <c r="D429">
        <f>被动技能升级!M429</f>
        <v>9</v>
      </c>
      <c r="E429" t="str">
        <f>被动技能升级!N429</f>
        <v>[]</v>
      </c>
      <c r="F429">
        <f>被动技能升级!O429</f>
        <v>126</v>
      </c>
      <c r="G429" t="str">
        <f>被动技能升级!P429</f>
        <v>0</v>
      </c>
      <c r="H429" t="str">
        <f>被动技能升级!Q429</f>
        <v>0</v>
      </c>
    </row>
    <row r="430" spans="1:8" x14ac:dyDescent="0.15">
      <c r="A430">
        <f>被动技能升级!J430</f>
        <v>424</v>
      </c>
      <c r="B430">
        <f>被动技能升级!K430</f>
        <v>200424</v>
      </c>
      <c r="C430">
        <f>被动技能升级!L430</f>
        <v>200425</v>
      </c>
      <c r="D430">
        <f>被动技能升级!M430</f>
        <v>12</v>
      </c>
      <c r="E430" t="str">
        <f>被动技能升级!N430</f>
        <v>[]</v>
      </c>
      <c r="F430">
        <f>被动技能升级!O430</f>
        <v>127</v>
      </c>
      <c r="G430" t="str">
        <f>被动技能升级!P430</f>
        <v>0</v>
      </c>
      <c r="H430" t="str">
        <f>被动技能升级!Q430</f>
        <v>0</v>
      </c>
    </row>
    <row r="431" spans="1:8" x14ac:dyDescent="0.15">
      <c r="A431">
        <f>被动技能升级!J431</f>
        <v>425</v>
      </c>
      <c r="B431">
        <f>被动技能升级!K431</f>
        <v>200425</v>
      </c>
      <c r="C431">
        <f>被动技能升级!L431</f>
        <v>200426</v>
      </c>
      <c r="D431">
        <f>被动技能升级!M431</f>
        <v>15</v>
      </c>
      <c r="E431" t="str">
        <f>被动技能升级!N431</f>
        <v>[]</v>
      </c>
      <c r="F431">
        <f>被动技能升级!O431</f>
        <v>128</v>
      </c>
      <c r="G431" t="str">
        <f>被动技能升级!P431</f>
        <v>0</v>
      </c>
      <c r="H431" t="str">
        <f>被动技能升级!Q431</f>
        <v>0</v>
      </c>
    </row>
    <row r="432" spans="1:8" x14ac:dyDescent="0.15">
      <c r="A432">
        <f>被动技能升级!J432</f>
        <v>426</v>
      </c>
      <c r="B432">
        <f>被动技能升级!K432</f>
        <v>200426</v>
      </c>
      <c r="C432">
        <f>被动技能升级!L432</f>
        <v>200427</v>
      </c>
      <c r="D432">
        <f>被动技能升级!M432</f>
        <v>18</v>
      </c>
      <c r="E432" t="str">
        <f>被动技能升级!N432</f>
        <v>[]</v>
      </c>
      <c r="F432">
        <f>被动技能升级!O432</f>
        <v>129</v>
      </c>
      <c r="G432" t="str">
        <f>被动技能升级!P432</f>
        <v>0</v>
      </c>
      <c r="H432" t="str">
        <f>被动技能升级!Q432</f>
        <v>0</v>
      </c>
    </row>
    <row r="433" spans="1:8" x14ac:dyDescent="0.15">
      <c r="A433">
        <f>被动技能升级!J433</f>
        <v>427</v>
      </c>
      <c r="B433">
        <f>被动技能升级!K433</f>
        <v>200427</v>
      </c>
      <c r="C433">
        <f>被动技能升级!L433</f>
        <v>200428</v>
      </c>
      <c r="D433">
        <f>被动技能升级!M433</f>
        <v>21</v>
      </c>
      <c r="E433" t="str">
        <f>被动技能升级!N433</f>
        <v>[]</v>
      </c>
      <c r="F433">
        <f>被动技能升级!O433</f>
        <v>130</v>
      </c>
      <c r="G433" t="str">
        <f>被动技能升级!P433</f>
        <v>0</v>
      </c>
      <c r="H433" t="str">
        <f>被动技能升级!Q433</f>
        <v>0</v>
      </c>
    </row>
    <row r="434" spans="1:8" x14ac:dyDescent="0.15">
      <c r="A434">
        <f>被动技能升级!J434</f>
        <v>428</v>
      </c>
      <c r="B434">
        <f>被动技能升级!K434</f>
        <v>200428</v>
      </c>
      <c r="C434">
        <f>被动技能升级!L434</f>
        <v>200429</v>
      </c>
      <c r="D434">
        <f>被动技能升级!M434</f>
        <v>24</v>
      </c>
      <c r="E434" t="str">
        <f>被动技能升级!N434</f>
        <v>[]</v>
      </c>
      <c r="F434">
        <f>被动技能升级!O434</f>
        <v>131</v>
      </c>
      <c r="G434" t="str">
        <f>被动技能升级!P434</f>
        <v>0</v>
      </c>
      <c r="H434" t="str">
        <f>被动技能升级!Q434</f>
        <v>0</v>
      </c>
    </row>
    <row r="435" spans="1:8" x14ac:dyDescent="0.15">
      <c r="A435">
        <f>被动技能升级!J435</f>
        <v>429</v>
      </c>
      <c r="B435">
        <f>被动技能升级!K435</f>
        <v>200429</v>
      </c>
      <c r="C435">
        <f>被动技能升级!L435</f>
        <v>200430</v>
      </c>
      <c r="D435">
        <f>被动技能升级!M435</f>
        <v>27</v>
      </c>
      <c r="E435" t="str">
        <f>被动技能升级!N435</f>
        <v>[]</v>
      </c>
      <c r="F435">
        <f>被动技能升级!O435</f>
        <v>132</v>
      </c>
      <c r="G435" t="str">
        <f>被动技能升级!P435</f>
        <v>0</v>
      </c>
      <c r="H435" t="str">
        <f>被动技能升级!Q435</f>
        <v>0</v>
      </c>
    </row>
    <row r="436" spans="1:8" x14ac:dyDescent="0.15">
      <c r="A436">
        <f>被动技能升级!J436</f>
        <v>430</v>
      </c>
      <c r="B436">
        <f>被动技能升级!K436</f>
        <v>200430</v>
      </c>
      <c r="C436">
        <f>被动技能升级!L436</f>
        <v>200431</v>
      </c>
      <c r="D436">
        <f>被动技能升级!M436</f>
        <v>30</v>
      </c>
      <c r="E436" t="str">
        <f>被动技能升级!N436</f>
        <v>[]</v>
      </c>
      <c r="F436">
        <f>被动技能升级!O436</f>
        <v>133</v>
      </c>
      <c r="G436" t="str">
        <f>被动技能升级!P436</f>
        <v>0</v>
      </c>
      <c r="H436" t="str">
        <f>被动技能升级!Q436</f>
        <v>0</v>
      </c>
    </row>
    <row r="437" spans="1:8" x14ac:dyDescent="0.15">
      <c r="A437">
        <f>被动技能升级!J437</f>
        <v>431</v>
      </c>
      <c r="B437">
        <f>被动技能升级!K437</f>
        <v>200431</v>
      </c>
      <c r="C437">
        <f>被动技能升级!L437</f>
        <v>200432</v>
      </c>
      <c r="D437">
        <f>被动技能升级!M437</f>
        <v>33</v>
      </c>
      <c r="E437" t="str">
        <f>被动技能升级!N437</f>
        <v>[]</v>
      </c>
      <c r="F437">
        <f>被动技能升级!O437</f>
        <v>134</v>
      </c>
      <c r="G437" t="str">
        <f>被动技能升级!P437</f>
        <v>0</v>
      </c>
      <c r="H437" t="str">
        <f>被动技能升级!Q437</f>
        <v>0</v>
      </c>
    </row>
    <row r="438" spans="1:8" x14ac:dyDescent="0.15">
      <c r="A438">
        <f>被动技能升级!J438</f>
        <v>432</v>
      </c>
      <c r="B438">
        <f>被动技能升级!K438</f>
        <v>200432</v>
      </c>
      <c r="C438">
        <f>被动技能升级!L438</f>
        <v>200433</v>
      </c>
      <c r="D438">
        <f>被动技能升级!M438</f>
        <v>36</v>
      </c>
      <c r="E438" t="str">
        <f>被动技能升级!N438</f>
        <v>[]</v>
      </c>
      <c r="F438">
        <f>被动技能升级!O438</f>
        <v>135</v>
      </c>
      <c r="G438" t="str">
        <f>被动技能升级!P438</f>
        <v>0</v>
      </c>
      <c r="H438" t="str">
        <f>被动技能升级!Q438</f>
        <v>0</v>
      </c>
    </row>
    <row r="439" spans="1:8" x14ac:dyDescent="0.15">
      <c r="A439">
        <f>被动技能升级!J439</f>
        <v>433</v>
      </c>
      <c r="B439">
        <f>被动技能升级!K439</f>
        <v>200433</v>
      </c>
      <c r="C439">
        <f>被动技能升级!L439</f>
        <v>200434</v>
      </c>
      <c r="D439">
        <f>被动技能升级!M439</f>
        <v>39</v>
      </c>
      <c r="E439" t="str">
        <f>被动技能升级!N439</f>
        <v>[]</v>
      </c>
      <c r="F439">
        <f>被动技能升级!O439</f>
        <v>136</v>
      </c>
      <c r="G439" t="str">
        <f>被动技能升级!P439</f>
        <v>0</v>
      </c>
      <c r="H439" t="str">
        <f>被动技能升级!Q439</f>
        <v>0</v>
      </c>
    </row>
    <row r="440" spans="1:8" x14ac:dyDescent="0.15">
      <c r="A440">
        <f>被动技能升级!J440</f>
        <v>434</v>
      </c>
      <c r="B440">
        <f>被动技能升级!K440</f>
        <v>200434</v>
      </c>
      <c r="C440">
        <f>被动技能升级!L440</f>
        <v>200435</v>
      </c>
      <c r="D440">
        <f>被动技能升级!M440</f>
        <v>42</v>
      </c>
      <c r="E440" t="str">
        <f>被动技能升级!N440</f>
        <v>[]</v>
      </c>
      <c r="F440">
        <f>被动技能升级!O440</f>
        <v>137</v>
      </c>
      <c r="G440" t="str">
        <f>被动技能升级!P440</f>
        <v>0</v>
      </c>
      <c r="H440" t="str">
        <f>被动技能升级!Q440</f>
        <v>0</v>
      </c>
    </row>
    <row r="441" spans="1:8" x14ac:dyDescent="0.15">
      <c r="A441">
        <f>被动技能升级!J441</f>
        <v>435</v>
      </c>
      <c r="B441">
        <f>被动技能升级!K441</f>
        <v>200435</v>
      </c>
      <c r="C441">
        <f>被动技能升级!L441</f>
        <v>200436</v>
      </c>
      <c r="D441">
        <f>被动技能升级!M441</f>
        <v>45</v>
      </c>
      <c r="E441" t="str">
        <f>被动技能升级!N441</f>
        <v>[]</v>
      </c>
      <c r="F441">
        <f>被动技能升级!O441</f>
        <v>138</v>
      </c>
      <c r="G441" t="str">
        <f>被动技能升级!P441</f>
        <v>0</v>
      </c>
      <c r="H441" t="str">
        <f>被动技能升级!Q441</f>
        <v>0</v>
      </c>
    </row>
    <row r="442" spans="1:8" x14ac:dyDescent="0.15">
      <c r="A442">
        <f>被动技能升级!J442</f>
        <v>436</v>
      </c>
      <c r="B442">
        <f>被动技能升级!K442</f>
        <v>200436</v>
      </c>
      <c r="C442">
        <f>被动技能升级!L442</f>
        <v>200437</v>
      </c>
      <c r="D442">
        <f>被动技能升级!M442</f>
        <v>48</v>
      </c>
      <c r="E442" t="str">
        <f>被动技能升级!N442</f>
        <v>[]</v>
      </c>
      <c r="F442">
        <f>被动技能升级!O442</f>
        <v>139</v>
      </c>
      <c r="G442" t="str">
        <f>被动技能升级!P442</f>
        <v>0</v>
      </c>
      <c r="H442" t="str">
        <f>被动技能升级!Q442</f>
        <v>0</v>
      </c>
    </row>
    <row r="443" spans="1:8" x14ac:dyDescent="0.15">
      <c r="A443">
        <f>被动技能升级!J443</f>
        <v>437</v>
      </c>
      <c r="B443">
        <f>被动技能升级!K443</f>
        <v>200437</v>
      </c>
      <c r="C443">
        <f>被动技能升级!L443</f>
        <v>200438</v>
      </c>
      <c r="D443">
        <f>被动技能升级!M443</f>
        <v>51</v>
      </c>
      <c r="E443" t="str">
        <f>被动技能升级!N443</f>
        <v>[]</v>
      </c>
      <c r="F443">
        <f>被动技能升级!O443</f>
        <v>140</v>
      </c>
      <c r="G443" t="str">
        <f>被动技能升级!P443</f>
        <v>0</v>
      </c>
      <c r="H443" t="str">
        <f>被动技能升级!Q443</f>
        <v>0</v>
      </c>
    </row>
    <row r="444" spans="1:8" x14ac:dyDescent="0.15">
      <c r="A444">
        <f>被动技能升级!J444</f>
        <v>438</v>
      </c>
      <c r="B444">
        <f>被动技能升级!K444</f>
        <v>200438</v>
      </c>
      <c r="C444">
        <f>被动技能升级!L444</f>
        <v>200439</v>
      </c>
      <c r="D444">
        <f>被动技能升级!M444</f>
        <v>54</v>
      </c>
      <c r="E444" t="str">
        <f>被动技能升级!N444</f>
        <v>[]</v>
      </c>
      <c r="F444">
        <f>被动技能升级!O444</f>
        <v>141</v>
      </c>
      <c r="G444" t="str">
        <f>被动技能升级!P444</f>
        <v>0</v>
      </c>
      <c r="H444" t="str">
        <f>被动技能升级!Q444</f>
        <v>0</v>
      </c>
    </row>
    <row r="445" spans="1:8" x14ac:dyDescent="0.15">
      <c r="A445">
        <f>被动技能升级!J445</f>
        <v>439</v>
      </c>
      <c r="B445">
        <f>被动技能升级!K445</f>
        <v>200439</v>
      </c>
      <c r="C445">
        <f>被动技能升级!L445</f>
        <v>200440</v>
      </c>
      <c r="D445">
        <f>被动技能升级!M445</f>
        <v>57</v>
      </c>
      <c r="E445" t="str">
        <f>被动技能升级!N445</f>
        <v>[]</v>
      </c>
      <c r="F445">
        <f>被动技能升级!O445</f>
        <v>142</v>
      </c>
      <c r="G445" t="str">
        <f>被动技能升级!P445</f>
        <v>0</v>
      </c>
      <c r="H445" t="str">
        <f>被动技能升级!Q445</f>
        <v>0</v>
      </c>
    </row>
    <row r="446" spans="1:8" x14ac:dyDescent="0.15">
      <c r="A446">
        <f>被动技能升级!J446</f>
        <v>440</v>
      </c>
      <c r="B446">
        <f>被动技能升级!K446</f>
        <v>200440</v>
      </c>
      <c r="C446">
        <f>被动技能升级!L446</f>
        <v>0</v>
      </c>
      <c r="D446">
        <f>被动技能升级!M446</f>
        <v>60</v>
      </c>
      <c r="E446" t="str">
        <f>被动技能升级!N446</f>
        <v>[]</v>
      </c>
      <c r="F446">
        <f>被动技能升级!O446</f>
        <v>143</v>
      </c>
      <c r="G446" t="str">
        <f>被动技能升级!P446</f>
        <v>0</v>
      </c>
      <c r="H446" t="str">
        <f>被动技能升级!Q446</f>
        <v>0</v>
      </c>
    </row>
    <row r="447" spans="1:8" x14ac:dyDescent="0.15">
      <c r="A447">
        <f>被动技能升级!J447</f>
        <v>441</v>
      </c>
      <c r="B447">
        <f>被动技能升级!K447</f>
        <v>200441</v>
      </c>
      <c r="C447">
        <f>被动技能升级!L447</f>
        <v>200442</v>
      </c>
      <c r="D447">
        <f>被动技能升级!M447</f>
        <v>3</v>
      </c>
      <c r="E447" t="str">
        <f>被动技能升级!N447</f>
        <v>[]</v>
      </c>
      <c r="F447">
        <f>被动技能升级!O447</f>
        <v>144</v>
      </c>
      <c r="G447" t="str">
        <f>被动技能升级!P447</f>
        <v>0</v>
      </c>
      <c r="H447" t="str">
        <f>被动技能升级!Q447</f>
        <v>0</v>
      </c>
    </row>
    <row r="448" spans="1:8" x14ac:dyDescent="0.15">
      <c r="A448">
        <f>被动技能升级!J448</f>
        <v>442</v>
      </c>
      <c r="B448">
        <f>被动技能升级!K448</f>
        <v>200442</v>
      </c>
      <c r="C448">
        <f>被动技能升级!L448</f>
        <v>200443</v>
      </c>
      <c r="D448">
        <f>被动技能升级!M448</f>
        <v>6</v>
      </c>
      <c r="E448" t="str">
        <f>被动技能升级!N448</f>
        <v>[]</v>
      </c>
      <c r="F448">
        <f>被动技能升级!O448</f>
        <v>145</v>
      </c>
      <c r="G448" t="str">
        <f>被动技能升级!P448</f>
        <v>0</v>
      </c>
      <c r="H448" t="str">
        <f>被动技能升级!Q448</f>
        <v>0</v>
      </c>
    </row>
    <row r="449" spans="1:8" x14ac:dyDescent="0.15">
      <c r="A449">
        <f>被动技能升级!J449</f>
        <v>443</v>
      </c>
      <c r="B449">
        <f>被动技能升级!K449</f>
        <v>200443</v>
      </c>
      <c r="C449">
        <f>被动技能升级!L449</f>
        <v>200444</v>
      </c>
      <c r="D449">
        <f>被动技能升级!M449</f>
        <v>9</v>
      </c>
      <c r="E449" t="str">
        <f>被动技能升级!N449</f>
        <v>[]</v>
      </c>
      <c r="F449">
        <f>被动技能升级!O449</f>
        <v>146</v>
      </c>
      <c r="G449" t="str">
        <f>被动技能升级!P449</f>
        <v>0</v>
      </c>
      <c r="H449" t="str">
        <f>被动技能升级!Q449</f>
        <v>0</v>
      </c>
    </row>
    <row r="450" spans="1:8" x14ac:dyDescent="0.15">
      <c r="A450">
        <f>被动技能升级!J450</f>
        <v>444</v>
      </c>
      <c r="B450">
        <f>被动技能升级!K450</f>
        <v>200444</v>
      </c>
      <c r="C450">
        <f>被动技能升级!L450</f>
        <v>200445</v>
      </c>
      <c r="D450">
        <f>被动技能升级!M450</f>
        <v>12</v>
      </c>
      <c r="E450" t="str">
        <f>被动技能升级!N450</f>
        <v>[]</v>
      </c>
      <c r="F450">
        <f>被动技能升级!O450</f>
        <v>147</v>
      </c>
      <c r="G450" t="str">
        <f>被动技能升级!P450</f>
        <v>0</v>
      </c>
      <c r="H450" t="str">
        <f>被动技能升级!Q450</f>
        <v>0</v>
      </c>
    </row>
    <row r="451" spans="1:8" x14ac:dyDescent="0.15">
      <c r="A451">
        <f>被动技能升级!J451</f>
        <v>445</v>
      </c>
      <c r="B451">
        <f>被动技能升级!K451</f>
        <v>200445</v>
      </c>
      <c r="C451">
        <f>被动技能升级!L451</f>
        <v>200446</v>
      </c>
      <c r="D451">
        <f>被动技能升级!M451</f>
        <v>15</v>
      </c>
      <c r="E451" t="str">
        <f>被动技能升级!N451</f>
        <v>[]</v>
      </c>
      <c r="F451">
        <f>被动技能升级!O451</f>
        <v>148</v>
      </c>
      <c r="G451" t="str">
        <f>被动技能升级!P451</f>
        <v>0</v>
      </c>
      <c r="H451" t="str">
        <f>被动技能升级!Q451</f>
        <v>0</v>
      </c>
    </row>
    <row r="452" spans="1:8" x14ac:dyDescent="0.15">
      <c r="A452">
        <f>被动技能升级!J452</f>
        <v>446</v>
      </c>
      <c r="B452">
        <f>被动技能升级!K452</f>
        <v>200446</v>
      </c>
      <c r="C452">
        <f>被动技能升级!L452</f>
        <v>200447</v>
      </c>
      <c r="D452">
        <f>被动技能升级!M452</f>
        <v>18</v>
      </c>
      <c r="E452" t="str">
        <f>被动技能升级!N452</f>
        <v>[]</v>
      </c>
      <c r="F452">
        <f>被动技能升级!O452</f>
        <v>149</v>
      </c>
      <c r="G452" t="str">
        <f>被动技能升级!P452</f>
        <v>0</v>
      </c>
      <c r="H452" t="str">
        <f>被动技能升级!Q452</f>
        <v>0</v>
      </c>
    </row>
    <row r="453" spans="1:8" x14ac:dyDescent="0.15">
      <c r="A453">
        <f>被动技能升级!J453</f>
        <v>447</v>
      </c>
      <c r="B453">
        <f>被动技能升级!K453</f>
        <v>200447</v>
      </c>
      <c r="C453">
        <f>被动技能升级!L453</f>
        <v>200448</v>
      </c>
      <c r="D453">
        <f>被动技能升级!M453</f>
        <v>21</v>
      </c>
      <c r="E453" t="str">
        <f>被动技能升级!N453</f>
        <v>[]</v>
      </c>
      <c r="F453">
        <f>被动技能升级!O453</f>
        <v>150</v>
      </c>
      <c r="G453" t="str">
        <f>被动技能升级!P453</f>
        <v>0</v>
      </c>
      <c r="H453" t="str">
        <f>被动技能升级!Q453</f>
        <v>0</v>
      </c>
    </row>
    <row r="454" spans="1:8" x14ac:dyDescent="0.15">
      <c r="A454">
        <f>被动技能升级!J454</f>
        <v>448</v>
      </c>
      <c r="B454">
        <f>被动技能升级!K454</f>
        <v>200448</v>
      </c>
      <c r="C454">
        <f>被动技能升级!L454</f>
        <v>200449</v>
      </c>
      <c r="D454">
        <f>被动技能升级!M454</f>
        <v>24</v>
      </c>
      <c r="E454" t="str">
        <f>被动技能升级!N454</f>
        <v>[]</v>
      </c>
      <c r="F454">
        <f>被动技能升级!O454</f>
        <v>151</v>
      </c>
      <c r="G454" t="str">
        <f>被动技能升级!P454</f>
        <v>0</v>
      </c>
      <c r="H454" t="str">
        <f>被动技能升级!Q454</f>
        <v>0</v>
      </c>
    </row>
    <row r="455" spans="1:8" x14ac:dyDescent="0.15">
      <c r="A455">
        <f>被动技能升级!J455</f>
        <v>449</v>
      </c>
      <c r="B455">
        <f>被动技能升级!K455</f>
        <v>200449</v>
      </c>
      <c r="C455">
        <f>被动技能升级!L455</f>
        <v>200450</v>
      </c>
      <c r="D455">
        <f>被动技能升级!M455</f>
        <v>27</v>
      </c>
      <c r="E455" t="str">
        <f>被动技能升级!N455</f>
        <v>[]</v>
      </c>
      <c r="F455">
        <f>被动技能升级!O455</f>
        <v>152</v>
      </c>
      <c r="G455" t="str">
        <f>被动技能升级!P455</f>
        <v>0</v>
      </c>
      <c r="H455" t="str">
        <f>被动技能升级!Q455</f>
        <v>0</v>
      </c>
    </row>
    <row r="456" spans="1:8" x14ac:dyDescent="0.15">
      <c r="A456">
        <f>被动技能升级!J456</f>
        <v>450</v>
      </c>
      <c r="B456">
        <f>被动技能升级!K456</f>
        <v>200450</v>
      </c>
      <c r="C456">
        <f>被动技能升级!L456</f>
        <v>200451</v>
      </c>
      <c r="D456">
        <f>被动技能升级!M456</f>
        <v>30</v>
      </c>
      <c r="E456" t="str">
        <f>被动技能升级!N456</f>
        <v>[]</v>
      </c>
      <c r="F456">
        <f>被动技能升级!O456</f>
        <v>153</v>
      </c>
      <c r="G456" t="str">
        <f>被动技能升级!P456</f>
        <v>0</v>
      </c>
      <c r="H456" t="str">
        <f>被动技能升级!Q456</f>
        <v>0</v>
      </c>
    </row>
    <row r="457" spans="1:8" x14ac:dyDescent="0.15">
      <c r="A457">
        <f>被动技能升级!J457</f>
        <v>451</v>
      </c>
      <c r="B457">
        <f>被动技能升级!K457</f>
        <v>200451</v>
      </c>
      <c r="C457">
        <f>被动技能升级!L457</f>
        <v>200452</v>
      </c>
      <c r="D457">
        <f>被动技能升级!M457</f>
        <v>33</v>
      </c>
      <c r="E457" t="str">
        <f>被动技能升级!N457</f>
        <v>[]</v>
      </c>
      <c r="F457">
        <f>被动技能升级!O457</f>
        <v>154</v>
      </c>
      <c r="G457" t="str">
        <f>被动技能升级!P457</f>
        <v>0</v>
      </c>
      <c r="H457" t="str">
        <f>被动技能升级!Q457</f>
        <v>0</v>
      </c>
    </row>
    <row r="458" spans="1:8" x14ac:dyDescent="0.15">
      <c r="A458">
        <f>被动技能升级!J458</f>
        <v>452</v>
      </c>
      <c r="B458">
        <f>被动技能升级!K458</f>
        <v>200452</v>
      </c>
      <c r="C458">
        <f>被动技能升级!L458</f>
        <v>200453</v>
      </c>
      <c r="D458">
        <f>被动技能升级!M458</f>
        <v>36</v>
      </c>
      <c r="E458" t="str">
        <f>被动技能升级!N458</f>
        <v>[]</v>
      </c>
      <c r="F458">
        <f>被动技能升级!O458</f>
        <v>155</v>
      </c>
      <c r="G458" t="str">
        <f>被动技能升级!P458</f>
        <v>0</v>
      </c>
      <c r="H458" t="str">
        <f>被动技能升级!Q458</f>
        <v>0</v>
      </c>
    </row>
    <row r="459" spans="1:8" x14ac:dyDescent="0.15">
      <c r="A459">
        <f>被动技能升级!J459</f>
        <v>453</v>
      </c>
      <c r="B459">
        <f>被动技能升级!K459</f>
        <v>200453</v>
      </c>
      <c r="C459">
        <f>被动技能升级!L459</f>
        <v>200454</v>
      </c>
      <c r="D459">
        <f>被动技能升级!M459</f>
        <v>39</v>
      </c>
      <c r="E459" t="str">
        <f>被动技能升级!N459</f>
        <v>[]</v>
      </c>
      <c r="F459">
        <f>被动技能升级!O459</f>
        <v>156</v>
      </c>
      <c r="G459" t="str">
        <f>被动技能升级!P459</f>
        <v>0</v>
      </c>
      <c r="H459" t="str">
        <f>被动技能升级!Q459</f>
        <v>0</v>
      </c>
    </row>
    <row r="460" spans="1:8" x14ac:dyDescent="0.15">
      <c r="A460">
        <f>被动技能升级!J460</f>
        <v>454</v>
      </c>
      <c r="B460">
        <f>被动技能升级!K460</f>
        <v>200454</v>
      </c>
      <c r="C460">
        <f>被动技能升级!L460</f>
        <v>200455</v>
      </c>
      <c r="D460">
        <f>被动技能升级!M460</f>
        <v>42</v>
      </c>
      <c r="E460" t="str">
        <f>被动技能升级!N460</f>
        <v>[]</v>
      </c>
      <c r="F460">
        <f>被动技能升级!O460</f>
        <v>157</v>
      </c>
      <c r="G460" t="str">
        <f>被动技能升级!P460</f>
        <v>0</v>
      </c>
      <c r="H460" t="str">
        <f>被动技能升级!Q460</f>
        <v>0</v>
      </c>
    </row>
    <row r="461" spans="1:8" x14ac:dyDescent="0.15">
      <c r="A461">
        <f>被动技能升级!J461</f>
        <v>455</v>
      </c>
      <c r="B461">
        <f>被动技能升级!K461</f>
        <v>200455</v>
      </c>
      <c r="C461">
        <f>被动技能升级!L461</f>
        <v>200456</v>
      </c>
      <c r="D461">
        <f>被动技能升级!M461</f>
        <v>45</v>
      </c>
      <c r="E461" t="str">
        <f>被动技能升级!N461</f>
        <v>[]</v>
      </c>
      <c r="F461">
        <f>被动技能升级!O461</f>
        <v>158</v>
      </c>
      <c r="G461" t="str">
        <f>被动技能升级!P461</f>
        <v>0</v>
      </c>
      <c r="H461" t="str">
        <f>被动技能升级!Q461</f>
        <v>0</v>
      </c>
    </row>
    <row r="462" spans="1:8" x14ac:dyDescent="0.15">
      <c r="A462">
        <f>被动技能升级!J462</f>
        <v>456</v>
      </c>
      <c r="B462">
        <f>被动技能升级!K462</f>
        <v>200456</v>
      </c>
      <c r="C462">
        <f>被动技能升级!L462</f>
        <v>200457</v>
      </c>
      <c r="D462">
        <f>被动技能升级!M462</f>
        <v>48</v>
      </c>
      <c r="E462" t="str">
        <f>被动技能升级!N462</f>
        <v>[]</v>
      </c>
      <c r="F462">
        <f>被动技能升级!O462</f>
        <v>159</v>
      </c>
      <c r="G462" t="str">
        <f>被动技能升级!P462</f>
        <v>0</v>
      </c>
      <c r="H462" t="str">
        <f>被动技能升级!Q462</f>
        <v>0</v>
      </c>
    </row>
    <row r="463" spans="1:8" x14ac:dyDescent="0.15">
      <c r="A463">
        <f>被动技能升级!J463</f>
        <v>457</v>
      </c>
      <c r="B463">
        <f>被动技能升级!K463</f>
        <v>200457</v>
      </c>
      <c r="C463">
        <f>被动技能升级!L463</f>
        <v>200458</v>
      </c>
      <c r="D463">
        <f>被动技能升级!M463</f>
        <v>51</v>
      </c>
      <c r="E463" t="str">
        <f>被动技能升级!N463</f>
        <v>[]</v>
      </c>
      <c r="F463">
        <f>被动技能升级!O463</f>
        <v>160</v>
      </c>
      <c r="G463" t="str">
        <f>被动技能升级!P463</f>
        <v>0</v>
      </c>
      <c r="H463" t="str">
        <f>被动技能升级!Q463</f>
        <v>0</v>
      </c>
    </row>
    <row r="464" spans="1:8" x14ac:dyDescent="0.15">
      <c r="A464">
        <f>被动技能升级!J464</f>
        <v>458</v>
      </c>
      <c r="B464">
        <f>被动技能升级!K464</f>
        <v>200458</v>
      </c>
      <c r="C464">
        <f>被动技能升级!L464</f>
        <v>200459</v>
      </c>
      <c r="D464">
        <f>被动技能升级!M464</f>
        <v>54</v>
      </c>
      <c r="E464" t="str">
        <f>被动技能升级!N464</f>
        <v>[]</v>
      </c>
      <c r="F464">
        <f>被动技能升级!O464</f>
        <v>161</v>
      </c>
      <c r="G464" t="str">
        <f>被动技能升级!P464</f>
        <v>0</v>
      </c>
      <c r="H464" t="str">
        <f>被动技能升级!Q464</f>
        <v>0</v>
      </c>
    </row>
    <row r="465" spans="1:8" x14ac:dyDescent="0.15">
      <c r="A465">
        <f>被动技能升级!J465</f>
        <v>459</v>
      </c>
      <c r="B465">
        <f>被动技能升级!K465</f>
        <v>200459</v>
      </c>
      <c r="C465">
        <f>被动技能升级!L465</f>
        <v>200460</v>
      </c>
      <c r="D465">
        <f>被动技能升级!M465</f>
        <v>57</v>
      </c>
      <c r="E465" t="str">
        <f>被动技能升级!N465</f>
        <v>[]</v>
      </c>
      <c r="F465">
        <f>被动技能升级!O465</f>
        <v>162</v>
      </c>
      <c r="G465" t="str">
        <f>被动技能升级!P465</f>
        <v>0</v>
      </c>
      <c r="H465" t="str">
        <f>被动技能升级!Q465</f>
        <v>0</v>
      </c>
    </row>
    <row r="466" spans="1:8" x14ac:dyDescent="0.15">
      <c r="A466">
        <f>被动技能升级!J466</f>
        <v>460</v>
      </c>
      <c r="B466">
        <f>被动技能升级!K466</f>
        <v>200460</v>
      </c>
      <c r="C466">
        <f>被动技能升级!L466</f>
        <v>0</v>
      </c>
      <c r="D466">
        <f>被动技能升级!M466</f>
        <v>60</v>
      </c>
      <c r="E466" t="str">
        <f>被动技能升级!N466</f>
        <v>[]</v>
      </c>
      <c r="F466">
        <f>被动技能升级!O466</f>
        <v>163</v>
      </c>
      <c r="G466" t="str">
        <f>被动技能升级!P466</f>
        <v>0</v>
      </c>
      <c r="H466" t="str">
        <f>被动技能升级!Q466</f>
        <v>0</v>
      </c>
    </row>
    <row r="467" spans="1:8" x14ac:dyDescent="0.15">
      <c r="A467">
        <f>被动技能升级!J467</f>
        <v>461</v>
      </c>
      <c r="B467">
        <f>被动技能升级!K467</f>
        <v>200461</v>
      </c>
      <c r="C467">
        <f>被动技能升级!L467</f>
        <v>200462</v>
      </c>
      <c r="D467">
        <f>被动技能升级!M467</f>
        <v>3</v>
      </c>
      <c r="E467" t="str">
        <f>被动技能升级!N467</f>
        <v>[]</v>
      </c>
      <c r="F467">
        <f>被动技能升级!O467</f>
        <v>164</v>
      </c>
      <c r="G467" t="str">
        <f>被动技能升级!P467</f>
        <v>0</v>
      </c>
      <c r="H467" t="str">
        <f>被动技能升级!Q467</f>
        <v>0</v>
      </c>
    </row>
    <row r="468" spans="1:8" x14ac:dyDescent="0.15">
      <c r="A468">
        <f>被动技能升级!J468</f>
        <v>462</v>
      </c>
      <c r="B468">
        <f>被动技能升级!K468</f>
        <v>200462</v>
      </c>
      <c r="C468">
        <f>被动技能升级!L468</f>
        <v>200463</v>
      </c>
      <c r="D468">
        <f>被动技能升级!M468</f>
        <v>6</v>
      </c>
      <c r="E468" t="str">
        <f>被动技能升级!N468</f>
        <v>[]</v>
      </c>
      <c r="F468">
        <f>被动技能升级!O468</f>
        <v>165</v>
      </c>
      <c r="G468" t="str">
        <f>被动技能升级!P468</f>
        <v>0</v>
      </c>
      <c r="H468" t="str">
        <f>被动技能升级!Q468</f>
        <v>0</v>
      </c>
    </row>
    <row r="469" spans="1:8" x14ac:dyDescent="0.15">
      <c r="A469">
        <f>被动技能升级!J469</f>
        <v>463</v>
      </c>
      <c r="B469">
        <f>被动技能升级!K469</f>
        <v>200463</v>
      </c>
      <c r="C469">
        <f>被动技能升级!L469</f>
        <v>200464</v>
      </c>
      <c r="D469">
        <f>被动技能升级!M469</f>
        <v>9</v>
      </c>
      <c r="E469" t="str">
        <f>被动技能升级!N469</f>
        <v>[]</v>
      </c>
      <c r="F469">
        <f>被动技能升级!O469</f>
        <v>166</v>
      </c>
      <c r="G469" t="str">
        <f>被动技能升级!P469</f>
        <v>0</v>
      </c>
      <c r="H469" t="str">
        <f>被动技能升级!Q469</f>
        <v>0</v>
      </c>
    </row>
    <row r="470" spans="1:8" x14ac:dyDescent="0.15">
      <c r="A470">
        <f>被动技能升级!J470</f>
        <v>464</v>
      </c>
      <c r="B470">
        <f>被动技能升级!K470</f>
        <v>200464</v>
      </c>
      <c r="C470">
        <f>被动技能升级!L470</f>
        <v>200465</v>
      </c>
      <c r="D470">
        <f>被动技能升级!M470</f>
        <v>12</v>
      </c>
      <c r="E470" t="str">
        <f>被动技能升级!N470</f>
        <v>[]</v>
      </c>
      <c r="F470">
        <f>被动技能升级!O470</f>
        <v>167</v>
      </c>
      <c r="G470" t="str">
        <f>被动技能升级!P470</f>
        <v>0</v>
      </c>
      <c r="H470" t="str">
        <f>被动技能升级!Q470</f>
        <v>0</v>
      </c>
    </row>
    <row r="471" spans="1:8" x14ac:dyDescent="0.15">
      <c r="A471">
        <f>被动技能升级!J471</f>
        <v>465</v>
      </c>
      <c r="B471">
        <f>被动技能升级!K471</f>
        <v>200465</v>
      </c>
      <c r="C471">
        <f>被动技能升级!L471</f>
        <v>200466</v>
      </c>
      <c r="D471">
        <f>被动技能升级!M471</f>
        <v>15</v>
      </c>
      <c r="E471" t="str">
        <f>被动技能升级!N471</f>
        <v>[]</v>
      </c>
      <c r="F471">
        <f>被动技能升级!O471</f>
        <v>168</v>
      </c>
      <c r="G471" t="str">
        <f>被动技能升级!P471</f>
        <v>0</v>
      </c>
      <c r="H471" t="str">
        <f>被动技能升级!Q471</f>
        <v>0</v>
      </c>
    </row>
    <row r="472" spans="1:8" x14ac:dyDescent="0.15">
      <c r="A472">
        <f>被动技能升级!J472</f>
        <v>466</v>
      </c>
      <c r="B472">
        <f>被动技能升级!K472</f>
        <v>200466</v>
      </c>
      <c r="C472">
        <f>被动技能升级!L472</f>
        <v>200467</v>
      </c>
      <c r="D472">
        <f>被动技能升级!M472</f>
        <v>18</v>
      </c>
      <c r="E472" t="str">
        <f>被动技能升级!N472</f>
        <v>[]</v>
      </c>
      <c r="F472">
        <f>被动技能升级!O472</f>
        <v>169</v>
      </c>
      <c r="G472" t="str">
        <f>被动技能升级!P472</f>
        <v>0</v>
      </c>
      <c r="H472" t="str">
        <f>被动技能升级!Q472</f>
        <v>0</v>
      </c>
    </row>
    <row r="473" spans="1:8" x14ac:dyDescent="0.15">
      <c r="A473">
        <f>被动技能升级!J473</f>
        <v>467</v>
      </c>
      <c r="B473">
        <f>被动技能升级!K473</f>
        <v>200467</v>
      </c>
      <c r="C473">
        <f>被动技能升级!L473</f>
        <v>200468</v>
      </c>
      <c r="D473">
        <f>被动技能升级!M473</f>
        <v>21</v>
      </c>
      <c r="E473" t="str">
        <f>被动技能升级!N473</f>
        <v>[]</v>
      </c>
      <c r="F473">
        <f>被动技能升级!O473</f>
        <v>170</v>
      </c>
      <c r="G473" t="str">
        <f>被动技能升级!P473</f>
        <v>0</v>
      </c>
      <c r="H473" t="str">
        <f>被动技能升级!Q473</f>
        <v>0</v>
      </c>
    </row>
    <row r="474" spans="1:8" x14ac:dyDescent="0.15">
      <c r="A474">
        <f>被动技能升级!J474</f>
        <v>468</v>
      </c>
      <c r="B474">
        <f>被动技能升级!K474</f>
        <v>200468</v>
      </c>
      <c r="C474">
        <f>被动技能升级!L474</f>
        <v>200469</v>
      </c>
      <c r="D474">
        <f>被动技能升级!M474</f>
        <v>24</v>
      </c>
      <c r="E474" t="str">
        <f>被动技能升级!N474</f>
        <v>[]</v>
      </c>
      <c r="F474">
        <f>被动技能升级!O474</f>
        <v>171</v>
      </c>
      <c r="G474" t="str">
        <f>被动技能升级!P474</f>
        <v>0</v>
      </c>
      <c r="H474" t="str">
        <f>被动技能升级!Q474</f>
        <v>0</v>
      </c>
    </row>
    <row r="475" spans="1:8" x14ac:dyDescent="0.15">
      <c r="A475">
        <f>被动技能升级!J475</f>
        <v>469</v>
      </c>
      <c r="B475">
        <f>被动技能升级!K475</f>
        <v>200469</v>
      </c>
      <c r="C475">
        <f>被动技能升级!L475</f>
        <v>200470</v>
      </c>
      <c r="D475">
        <f>被动技能升级!M475</f>
        <v>27</v>
      </c>
      <c r="E475" t="str">
        <f>被动技能升级!N475</f>
        <v>[]</v>
      </c>
      <c r="F475">
        <f>被动技能升级!O475</f>
        <v>172</v>
      </c>
      <c r="G475" t="str">
        <f>被动技能升级!P475</f>
        <v>0</v>
      </c>
      <c r="H475" t="str">
        <f>被动技能升级!Q475</f>
        <v>0</v>
      </c>
    </row>
    <row r="476" spans="1:8" x14ac:dyDescent="0.15">
      <c r="A476">
        <f>被动技能升级!J476</f>
        <v>470</v>
      </c>
      <c r="B476">
        <f>被动技能升级!K476</f>
        <v>200470</v>
      </c>
      <c r="C476">
        <f>被动技能升级!L476</f>
        <v>200471</v>
      </c>
      <c r="D476">
        <f>被动技能升级!M476</f>
        <v>30</v>
      </c>
      <c r="E476" t="str">
        <f>被动技能升级!N476</f>
        <v>[]</v>
      </c>
      <c r="F476">
        <f>被动技能升级!O476</f>
        <v>173</v>
      </c>
      <c r="G476" t="str">
        <f>被动技能升级!P476</f>
        <v>0</v>
      </c>
      <c r="H476" t="str">
        <f>被动技能升级!Q476</f>
        <v>0</v>
      </c>
    </row>
    <row r="477" spans="1:8" x14ac:dyDescent="0.15">
      <c r="A477">
        <f>被动技能升级!J477</f>
        <v>471</v>
      </c>
      <c r="B477">
        <f>被动技能升级!K477</f>
        <v>200471</v>
      </c>
      <c r="C477">
        <f>被动技能升级!L477</f>
        <v>200472</v>
      </c>
      <c r="D477">
        <f>被动技能升级!M477</f>
        <v>33</v>
      </c>
      <c r="E477" t="str">
        <f>被动技能升级!N477</f>
        <v>[]</v>
      </c>
      <c r="F477">
        <f>被动技能升级!O477</f>
        <v>174</v>
      </c>
      <c r="G477" t="str">
        <f>被动技能升级!P477</f>
        <v>0</v>
      </c>
      <c r="H477" t="str">
        <f>被动技能升级!Q477</f>
        <v>0</v>
      </c>
    </row>
    <row r="478" spans="1:8" x14ac:dyDescent="0.15">
      <c r="A478">
        <f>被动技能升级!J478</f>
        <v>472</v>
      </c>
      <c r="B478">
        <f>被动技能升级!K478</f>
        <v>200472</v>
      </c>
      <c r="C478">
        <f>被动技能升级!L478</f>
        <v>200473</v>
      </c>
      <c r="D478">
        <f>被动技能升级!M478</f>
        <v>36</v>
      </c>
      <c r="E478" t="str">
        <f>被动技能升级!N478</f>
        <v>[]</v>
      </c>
      <c r="F478">
        <f>被动技能升级!O478</f>
        <v>175</v>
      </c>
      <c r="G478" t="str">
        <f>被动技能升级!P478</f>
        <v>0</v>
      </c>
      <c r="H478" t="str">
        <f>被动技能升级!Q478</f>
        <v>0</v>
      </c>
    </row>
    <row r="479" spans="1:8" x14ac:dyDescent="0.15">
      <c r="A479">
        <f>被动技能升级!J479</f>
        <v>473</v>
      </c>
      <c r="B479">
        <f>被动技能升级!K479</f>
        <v>200473</v>
      </c>
      <c r="C479">
        <f>被动技能升级!L479</f>
        <v>200474</v>
      </c>
      <c r="D479">
        <f>被动技能升级!M479</f>
        <v>39</v>
      </c>
      <c r="E479" t="str">
        <f>被动技能升级!N479</f>
        <v>[]</v>
      </c>
      <c r="F479">
        <f>被动技能升级!O479</f>
        <v>176</v>
      </c>
      <c r="G479" t="str">
        <f>被动技能升级!P479</f>
        <v>0</v>
      </c>
      <c r="H479" t="str">
        <f>被动技能升级!Q479</f>
        <v>0</v>
      </c>
    </row>
    <row r="480" spans="1:8" x14ac:dyDescent="0.15">
      <c r="A480">
        <f>被动技能升级!J480</f>
        <v>474</v>
      </c>
      <c r="B480">
        <f>被动技能升级!K480</f>
        <v>200474</v>
      </c>
      <c r="C480">
        <f>被动技能升级!L480</f>
        <v>200475</v>
      </c>
      <c r="D480">
        <f>被动技能升级!M480</f>
        <v>42</v>
      </c>
      <c r="E480" t="str">
        <f>被动技能升级!N480</f>
        <v>[]</v>
      </c>
      <c r="F480">
        <f>被动技能升级!O480</f>
        <v>177</v>
      </c>
      <c r="G480" t="str">
        <f>被动技能升级!P480</f>
        <v>0</v>
      </c>
      <c r="H480" t="str">
        <f>被动技能升级!Q480</f>
        <v>0</v>
      </c>
    </row>
    <row r="481" spans="1:8" x14ac:dyDescent="0.15">
      <c r="A481">
        <f>被动技能升级!J481</f>
        <v>475</v>
      </c>
      <c r="B481">
        <f>被动技能升级!K481</f>
        <v>200475</v>
      </c>
      <c r="C481">
        <f>被动技能升级!L481</f>
        <v>200476</v>
      </c>
      <c r="D481">
        <f>被动技能升级!M481</f>
        <v>45</v>
      </c>
      <c r="E481" t="str">
        <f>被动技能升级!N481</f>
        <v>[]</v>
      </c>
      <c r="F481">
        <f>被动技能升级!O481</f>
        <v>178</v>
      </c>
      <c r="G481" t="str">
        <f>被动技能升级!P481</f>
        <v>0</v>
      </c>
      <c r="H481" t="str">
        <f>被动技能升级!Q481</f>
        <v>0</v>
      </c>
    </row>
    <row r="482" spans="1:8" x14ac:dyDescent="0.15">
      <c r="A482">
        <f>被动技能升级!J482</f>
        <v>476</v>
      </c>
      <c r="B482">
        <f>被动技能升级!K482</f>
        <v>200476</v>
      </c>
      <c r="C482">
        <f>被动技能升级!L482</f>
        <v>200477</v>
      </c>
      <c r="D482">
        <f>被动技能升级!M482</f>
        <v>48</v>
      </c>
      <c r="E482" t="str">
        <f>被动技能升级!N482</f>
        <v>[]</v>
      </c>
      <c r="F482">
        <f>被动技能升级!O482</f>
        <v>179</v>
      </c>
      <c r="G482" t="str">
        <f>被动技能升级!P482</f>
        <v>0</v>
      </c>
      <c r="H482" t="str">
        <f>被动技能升级!Q482</f>
        <v>0</v>
      </c>
    </row>
    <row r="483" spans="1:8" x14ac:dyDescent="0.15">
      <c r="A483">
        <f>被动技能升级!J483</f>
        <v>477</v>
      </c>
      <c r="B483">
        <f>被动技能升级!K483</f>
        <v>200477</v>
      </c>
      <c r="C483">
        <f>被动技能升级!L483</f>
        <v>200478</v>
      </c>
      <c r="D483">
        <f>被动技能升级!M483</f>
        <v>51</v>
      </c>
      <c r="E483" t="str">
        <f>被动技能升级!N483</f>
        <v>[]</v>
      </c>
      <c r="F483">
        <f>被动技能升级!O483</f>
        <v>180</v>
      </c>
      <c r="G483" t="str">
        <f>被动技能升级!P483</f>
        <v>0</v>
      </c>
      <c r="H483" t="str">
        <f>被动技能升级!Q483</f>
        <v>0</v>
      </c>
    </row>
    <row r="484" spans="1:8" x14ac:dyDescent="0.15">
      <c r="A484">
        <f>被动技能升级!J484</f>
        <v>478</v>
      </c>
      <c r="B484">
        <f>被动技能升级!K484</f>
        <v>200478</v>
      </c>
      <c r="C484">
        <f>被动技能升级!L484</f>
        <v>200479</v>
      </c>
      <c r="D484">
        <f>被动技能升级!M484</f>
        <v>54</v>
      </c>
      <c r="E484" t="str">
        <f>被动技能升级!N484</f>
        <v>[]</v>
      </c>
      <c r="F484">
        <f>被动技能升级!O484</f>
        <v>181</v>
      </c>
      <c r="G484" t="str">
        <f>被动技能升级!P484</f>
        <v>0</v>
      </c>
      <c r="H484" t="str">
        <f>被动技能升级!Q484</f>
        <v>0</v>
      </c>
    </row>
    <row r="485" spans="1:8" x14ac:dyDescent="0.15">
      <c r="A485">
        <f>被动技能升级!J485</f>
        <v>479</v>
      </c>
      <c r="B485">
        <f>被动技能升级!K485</f>
        <v>200479</v>
      </c>
      <c r="C485">
        <f>被动技能升级!L485</f>
        <v>200480</v>
      </c>
      <c r="D485">
        <f>被动技能升级!M485</f>
        <v>57</v>
      </c>
      <c r="E485" t="str">
        <f>被动技能升级!N485</f>
        <v>[]</v>
      </c>
      <c r="F485">
        <f>被动技能升级!O485</f>
        <v>182</v>
      </c>
      <c r="G485" t="str">
        <f>被动技能升级!P485</f>
        <v>0</v>
      </c>
      <c r="H485" t="str">
        <f>被动技能升级!Q485</f>
        <v>0</v>
      </c>
    </row>
    <row r="486" spans="1:8" x14ac:dyDescent="0.15">
      <c r="A486">
        <f>被动技能升级!J486</f>
        <v>480</v>
      </c>
      <c r="B486">
        <f>被动技能升级!K486</f>
        <v>200480</v>
      </c>
      <c r="C486">
        <f>被动技能升级!L486</f>
        <v>0</v>
      </c>
      <c r="D486">
        <f>被动技能升级!M486</f>
        <v>60</v>
      </c>
      <c r="E486" t="str">
        <f>被动技能升级!N486</f>
        <v>[]</v>
      </c>
      <c r="F486">
        <f>被动技能升级!O486</f>
        <v>183</v>
      </c>
      <c r="G486" t="str">
        <f>被动技能升级!P486</f>
        <v>0</v>
      </c>
      <c r="H486" t="str">
        <f>被动技能升级!Q486</f>
        <v>0</v>
      </c>
    </row>
    <row r="487" spans="1:8" x14ac:dyDescent="0.15">
      <c r="A487">
        <f>被动技能升级!J487</f>
        <v>481</v>
      </c>
      <c r="B487">
        <f>被动技能升级!K487</f>
        <v>200481</v>
      </c>
      <c r="C487">
        <f>被动技能升级!L487</f>
        <v>200482</v>
      </c>
      <c r="D487">
        <f>被动技能升级!M487</f>
        <v>3</v>
      </c>
      <c r="E487" t="str">
        <f>被动技能升级!N487</f>
        <v>[]</v>
      </c>
      <c r="F487">
        <f>被动技能升级!O487</f>
        <v>184</v>
      </c>
      <c r="G487" t="str">
        <f>被动技能升级!P487</f>
        <v>0</v>
      </c>
      <c r="H487" t="str">
        <f>被动技能升级!Q487</f>
        <v>0</v>
      </c>
    </row>
    <row r="488" spans="1:8" x14ac:dyDescent="0.15">
      <c r="A488">
        <f>被动技能升级!J488</f>
        <v>482</v>
      </c>
      <c r="B488">
        <f>被动技能升级!K488</f>
        <v>200482</v>
      </c>
      <c r="C488">
        <f>被动技能升级!L488</f>
        <v>200483</v>
      </c>
      <c r="D488">
        <f>被动技能升级!M488</f>
        <v>6</v>
      </c>
      <c r="E488" t="str">
        <f>被动技能升级!N488</f>
        <v>[]</v>
      </c>
      <c r="F488">
        <f>被动技能升级!O488</f>
        <v>185</v>
      </c>
      <c r="G488" t="str">
        <f>被动技能升级!P488</f>
        <v>0</v>
      </c>
      <c r="H488" t="str">
        <f>被动技能升级!Q488</f>
        <v>0</v>
      </c>
    </row>
    <row r="489" spans="1:8" x14ac:dyDescent="0.15">
      <c r="A489">
        <f>被动技能升级!J489</f>
        <v>483</v>
      </c>
      <c r="B489">
        <f>被动技能升级!K489</f>
        <v>200483</v>
      </c>
      <c r="C489">
        <f>被动技能升级!L489</f>
        <v>200484</v>
      </c>
      <c r="D489">
        <f>被动技能升级!M489</f>
        <v>9</v>
      </c>
      <c r="E489" t="str">
        <f>被动技能升级!N489</f>
        <v>[]</v>
      </c>
      <c r="F489">
        <f>被动技能升级!O489</f>
        <v>186</v>
      </c>
      <c r="G489" t="str">
        <f>被动技能升级!P489</f>
        <v>0</v>
      </c>
      <c r="H489" t="str">
        <f>被动技能升级!Q489</f>
        <v>0</v>
      </c>
    </row>
    <row r="490" spans="1:8" x14ac:dyDescent="0.15">
      <c r="A490">
        <f>被动技能升级!J490</f>
        <v>484</v>
      </c>
      <c r="B490">
        <f>被动技能升级!K490</f>
        <v>200484</v>
      </c>
      <c r="C490">
        <f>被动技能升级!L490</f>
        <v>200485</v>
      </c>
      <c r="D490">
        <f>被动技能升级!M490</f>
        <v>12</v>
      </c>
      <c r="E490" t="str">
        <f>被动技能升级!N490</f>
        <v>[]</v>
      </c>
      <c r="F490">
        <f>被动技能升级!O490</f>
        <v>187</v>
      </c>
      <c r="G490" t="str">
        <f>被动技能升级!P490</f>
        <v>0</v>
      </c>
      <c r="H490" t="str">
        <f>被动技能升级!Q490</f>
        <v>0</v>
      </c>
    </row>
    <row r="491" spans="1:8" x14ac:dyDescent="0.15">
      <c r="A491">
        <f>被动技能升级!J491</f>
        <v>485</v>
      </c>
      <c r="B491">
        <f>被动技能升级!K491</f>
        <v>200485</v>
      </c>
      <c r="C491">
        <f>被动技能升级!L491</f>
        <v>200486</v>
      </c>
      <c r="D491">
        <f>被动技能升级!M491</f>
        <v>15</v>
      </c>
      <c r="E491" t="str">
        <f>被动技能升级!N491</f>
        <v>[]</v>
      </c>
      <c r="F491">
        <f>被动技能升级!O491</f>
        <v>188</v>
      </c>
      <c r="G491" t="str">
        <f>被动技能升级!P491</f>
        <v>0</v>
      </c>
      <c r="H491" t="str">
        <f>被动技能升级!Q491</f>
        <v>0</v>
      </c>
    </row>
    <row r="492" spans="1:8" x14ac:dyDescent="0.15">
      <c r="A492">
        <f>被动技能升级!J492</f>
        <v>486</v>
      </c>
      <c r="B492">
        <f>被动技能升级!K492</f>
        <v>200486</v>
      </c>
      <c r="C492">
        <f>被动技能升级!L492</f>
        <v>200487</v>
      </c>
      <c r="D492">
        <f>被动技能升级!M492</f>
        <v>18</v>
      </c>
      <c r="E492" t="str">
        <f>被动技能升级!N492</f>
        <v>[]</v>
      </c>
      <c r="F492">
        <f>被动技能升级!O492</f>
        <v>189</v>
      </c>
      <c r="G492" t="str">
        <f>被动技能升级!P492</f>
        <v>0</v>
      </c>
      <c r="H492" t="str">
        <f>被动技能升级!Q492</f>
        <v>0</v>
      </c>
    </row>
    <row r="493" spans="1:8" x14ac:dyDescent="0.15">
      <c r="A493">
        <f>被动技能升级!J493</f>
        <v>487</v>
      </c>
      <c r="B493">
        <f>被动技能升级!K493</f>
        <v>200487</v>
      </c>
      <c r="C493">
        <f>被动技能升级!L493</f>
        <v>200488</v>
      </c>
      <c r="D493">
        <f>被动技能升级!M493</f>
        <v>21</v>
      </c>
      <c r="E493" t="str">
        <f>被动技能升级!N493</f>
        <v>[]</v>
      </c>
      <c r="F493">
        <f>被动技能升级!O493</f>
        <v>190</v>
      </c>
      <c r="G493" t="str">
        <f>被动技能升级!P493</f>
        <v>0</v>
      </c>
      <c r="H493" t="str">
        <f>被动技能升级!Q493</f>
        <v>0</v>
      </c>
    </row>
    <row r="494" spans="1:8" x14ac:dyDescent="0.15">
      <c r="A494">
        <f>被动技能升级!J494</f>
        <v>488</v>
      </c>
      <c r="B494">
        <f>被动技能升级!K494</f>
        <v>200488</v>
      </c>
      <c r="C494">
        <f>被动技能升级!L494</f>
        <v>200489</v>
      </c>
      <c r="D494">
        <f>被动技能升级!M494</f>
        <v>24</v>
      </c>
      <c r="E494" t="str">
        <f>被动技能升级!N494</f>
        <v>[]</v>
      </c>
      <c r="F494">
        <f>被动技能升级!O494</f>
        <v>191</v>
      </c>
      <c r="G494" t="str">
        <f>被动技能升级!P494</f>
        <v>0</v>
      </c>
      <c r="H494" t="str">
        <f>被动技能升级!Q494</f>
        <v>0</v>
      </c>
    </row>
    <row r="495" spans="1:8" x14ac:dyDescent="0.15">
      <c r="A495">
        <f>被动技能升级!J495</f>
        <v>489</v>
      </c>
      <c r="B495">
        <f>被动技能升级!K495</f>
        <v>200489</v>
      </c>
      <c r="C495">
        <f>被动技能升级!L495</f>
        <v>200490</v>
      </c>
      <c r="D495">
        <f>被动技能升级!M495</f>
        <v>27</v>
      </c>
      <c r="E495" t="str">
        <f>被动技能升级!N495</f>
        <v>[]</v>
      </c>
      <c r="F495">
        <f>被动技能升级!O495</f>
        <v>192</v>
      </c>
      <c r="G495" t="str">
        <f>被动技能升级!P495</f>
        <v>0</v>
      </c>
      <c r="H495" t="str">
        <f>被动技能升级!Q495</f>
        <v>0</v>
      </c>
    </row>
    <row r="496" spans="1:8" x14ac:dyDescent="0.15">
      <c r="A496">
        <f>被动技能升级!J496</f>
        <v>490</v>
      </c>
      <c r="B496">
        <f>被动技能升级!K496</f>
        <v>200490</v>
      </c>
      <c r="C496">
        <f>被动技能升级!L496</f>
        <v>200491</v>
      </c>
      <c r="D496">
        <f>被动技能升级!M496</f>
        <v>30</v>
      </c>
      <c r="E496" t="str">
        <f>被动技能升级!N496</f>
        <v>[]</v>
      </c>
      <c r="F496">
        <f>被动技能升级!O496</f>
        <v>193</v>
      </c>
      <c r="G496" t="str">
        <f>被动技能升级!P496</f>
        <v>0</v>
      </c>
      <c r="H496" t="str">
        <f>被动技能升级!Q496</f>
        <v>0</v>
      </c>
    </row>
    <row r="497" spans="1:8" x14ac:dyDescent="0.15">
      <c r="A497">
        <f>被动技能升级!J497</f>
        <v>491</v>
      </c>
      <c r="B497">
        <f>被动技能升级!K497</f>
        <v>200491</v>
      </c>
      <c r="C497">
        <f>被动技能升级!L497</f>
        <v>200492</v>
      </c>
      <c r="D497">
        <f>被动技能升级!M497</f>
        <v>33</v>
      </c>
      <c r="E497" t="str">
        <f>被动技能升级!N497</f>
        <v>[]</v>
      </c>
      <c r="F497">
        <f>被动技能升级!O497</f>
        <v>194</v>
      </c>
      <c r="G497" t="str">
        <f>被动技能升级!P497</f>
        <v>0</v>
      </c>
      <c r="H497" t="str">
        <f>被动技能升级!Q497</f>
        <v>0</v>
      </c>
    </row>
    <row r="498" spans="1:8" x14ac:dyDescent="0.15">
      <c r="A498">
        <f>被动技能升级!J498</f>
        <v>492</v>
      </c>
      <c r="B498">
        <f>被动技能升级!K498</f>
        <v>200492</v>
      </c>
      <c r="C498">
        <f>被动技能升级!L498</f>
        <v>200493</v>
      </c>
      <c r="D498">
        <f>被动技能升级!M498</f>
        <v>36</v>
      </c>
      <c r="E498" t="str">
        <f>被动技能升级!N498</f>
        <v>[]</v>
      </c>
      <c r="F498">
        <f>被动技能升级!O498</f>
        <v>195</v>
      </c>
      <c r="G498" t="str">
        <f>被动技能升级!P498</f>
        <v>0</v>
      </c>
      <c r="H498" t="str">
        <f>被动技能升级!Q498</f>
        <v>0</v>
      </c>
    </row>
    <row r="499" spans="1:8" x14ac:dyDescent="0.15">
      <c r="A499">
        <f>被动技能升级!J499</f>
        <v>493</v>
      </c>
      <c r="B499">
        <f>被动技能升级!K499</f>
        <v>200493</v>
      </c>
      <c r="C499">
        <f>被动技能升级!L499</f>
        <v>200494</v>
      </c>
      <c r="D499">
        <f>被动技能升级!M499</f>
        <v>39</v>
      </c>
      <c r="E499" t="str">
        <f>被动技能升级!N499</f>
        <v>[]</v>
      </c>
      <c r="F499">
        <f>被动技能升级!O499</f>
        <v>196</v>
      </c>
      <c r="G499" t="str">
        <f>被动技能升级!P499</f>
        <v>0</v>
      </c>
      <c r="H499" t="str">
        <f>被动技能升级!Q499</f>
        <v>0</v>
      </c>
    </row>
    <row r="500" spans="1:8" x14ac:dyDescent="0.15">
      <c r="A500">
        <f>被动技能升级!J500</f>
        <v>494</v>
      </c>
      <c r="B500">
        <f>被动技能升级!K500</f>
        <v>200494</v>
      </c>
      <c r="C500">
        <f>被动技能升级!L500</f>
        <v>200495</v>
      </c>
      <c r="D500">
        <f>被动技能升级!M500</f>
        <v>42</v>
      </c>
      <c r="E500" t="str">
        <f>被动技能升级!N500</f>
        <v>[]</v>
      </c>
      <c r="F500">
        <f>被动技能升级!O500</f>
        <v>197</v>
      </c>
      <c r="G500" t="str">
        <f>被动技能升级!P500</f>
        <v>0</v>
      </c>
      <c r="H500" t="str">
        <f>被动技能升级!Q500</f>
        <v>0</v>
      </c>
    </row>
    <row r="501" spans="1:8" x14ac:dyDescent="0.15">
      <c r="A501">
        <f>被动技能升级!J501</f>
        <v>495</v>
      </c>
      <c r="B501">
        <f>被动技能升级!K501</f>
        <v>200495</v>
      </c>
      <c r="C501">
        <f>被动技能升级!L501</f>
        <v>200496</v>
      </c>
      <c r="D501">
        <f>被动技能升级!M501</f>
        <v>45</v>
      </c>
      <c r="E501" t="str">
        <f>被动技能升级!N501</f>
        <v>[]</v>
      </c>
      <c r="F501">
        <f>被动技能升级!O501</f>
        <v>198</v>
      </c>
      <c r="G501" t="str">
        <f>被动技能升级!P501</f>
        <v>0</v>
      </c>
      <c r="H501" t="str">
        <f>被动技能升级!Q501</f>
        <v>0</v>
      </c>
    </row>
    <row r="502" spans="1:8" x14ac:dyDescent="0.15">
      <c r="A502">
        <f>被动技能升级!J502</f>
        <v>496</v>
      </c>
      <c r="B502">
        <f>被动技能升级!K502</f>
        <v>200496</v>
      </c>
      <c r="C502">
        <f>被动技能升级!L502</f>
        <v>200497</v>
      </c>
      <c r="D502">
        <f>被动技能升级!M502</f>
        <v>48</v>
      </c>
      <c r="E502" t="str">
        <f>被动技能升级!N502</f>
        <v>[]</v>
      </c>
      <c r="F502">
        <f>被动技能升级!O502</f>
        <v>100</v>
      </c>
      <c r="G502" t="str">
        <f>被动技能升级!P502</f>
        <v>0</v>
      </c>
      <c r="H502" t="str">
        <f>被动技能升级!Q502</f>
        <v>0</v>
      </c>
    </row>
    <row r="503" spans="1:8" x14ac:dyDescent="0.15">
      <c r="A503">
        <f>被动技能升级!J503</f>
        <v>497</v>
      </c>
      <c r="B503">
        <f>被动技能升级!K503</f>
        <v>200497</v>
      </c>
      <c r="C503">
        <f>被动技能升级!L503</f>
        <v>200498</v>
      </c>
      <c r="D503">
        <f>被动技能升级!M503</f>
        <v>51</v>
      </c>
      <c r="E503" t="str">
        <f>被动技能升级!N503</f>
        <v>[]</v>
      </c>
      <c r="F503">
        <f>被动技能升级!O503</f>
        <v>101</v>
      </c>
      <c r="G503" t="str">
        <f>被动技能升级!P503</f>
        <v>0</v>
      </c>
      <c r="H503" t="str">
        <f>被动技能升级!Q503</f>
        <v>0</v>
      </c>
    </row>
    <row r="504" spans="1:8" x14ac:dyDescent="0.15">
      <c r="A504">
        <f>被动技能升级!J504</f>
        <v>498</v>
      </c>
      <c r="B504">
        <f>被动技能升级!K504</f>
        <v>200498</v>
      </c>
      <c r="C504">
        <f>被动技能升级!L504</f>
        <v>200499</v>
      </c>
      <c r="D504">
        <f>被动技能升级!M504</f>
        <v>54</v>
      </c>
      <c r="E504" t="str">
        <f>被动技能升级!N504</f>
        <v>[]</v>
      </c>
      <c r="F504">
        <f>被动技能升级!O504</f>
        <v>102</v>
      </c>
      <c r="G504" t="str">
        <f>被动技能升级!P504</f>
        <v>0</v>
      </c>
      <c r="H504" t="str">
        <f>被动技能升级!Q504</f>
        <v>0</v>
      </c>
    </row>
    <row r="505" spans="1:8" x14ac:dyDescent="0.15">
      <c r="A505">
        <f>被动技能升级!J505</f>
        <v>499</v>
      </c>
      <c r="B505">
        <f>被动技能升级!K505</f>
        <v>200499</v>
      </c>
      <c r="C505">
        <f>被动技能升级!L505</f>
        <v>200500</v>
      </c>
      <c r="D505">
        <f>被动技能升级!M505</f>
        <v>57</v>
      </c>
      <c r="E505" t="str">
        <f>被动技能升级!N505</f>
        <v>[]</v>
      </c>
      <c r="F505">
        <f>被动技能升级!O505</f>
        <v>103</v>
      </c>
      <c r="G505" t="str">
        <f>被动技能升级!P505</f>
        <v>0</v>
      </c>
      <c r="H505" t="str">
        <f>被动技能升级!Q505</f>
        <v>0</v>
      </c>
    </row>
    <row r="506" spans="1:8" x14ac:dyDescent="0.15">
      <c r="A506">
        <f>被动技能升级!J506</f>
        <v>500</v>
      </c>
      <c r="B506">
        <f>被动技能升级!K506</f>
        <v>200500</v>
      </c>
      <c r="C506">
        <f>被动技能升级!L506</f>
        <v>0</v>
      </c>
      <c r="D506">
        <f>被动技能升级!M506</f>
        <v>60</v>
      </c>
      <c r="E506" t="str">
        <f>被动技能升级!N506</f>
        <v>[]</v>
      </c>
      <c r="F506">
        <f>被动技能升级!O506</f>
        <v>104</v>
      </c>
      <c r="G506" t="str">
        <f>被动技能升级!P506</f>
        <v>0</v>
      </c>
      <c r="H506" t="str">
        <f>被动技能升级!Q506</f>
        <v>0</v>
      </c>
    </row>
    <row r="507" spans="1:8" x14ac:dyDescent="0.15">
      <c r="A507">
        <f>被动技能升级!J507</f>
        <v>501</v>
      </c>
      <c r="B507">
        <f>被动技能升级!K507</f>
        <v>200501</v>
      </c>
      <c r="C507">
        <f>被动技能升级!L507</f>
        <v>200502</v>
      </c>
      <c r="D507">
        <f>被动技能升级!M507</f>
        <v>3</v>
      </c>
      <c r="E507" t="str">
        <f>被动技能升级!N507</f>
        <v>[]</v>
      </c>
      <c r="F507">
        <f>被动技能升级!O507</f>
        <v>105</v>
      </c>
      <c r="G507" t="str">
        <f>被动技能升级!P507</f>
        <v>0</v>
      </c>
      <c r="H507" t="str">
        <f>被动技能升级!Q507</f>
        <v>0</v>
      </c>
    </row>
    <row r="508" spans="1:8" x14ac:dyDescent="0.15">
      <c r="A508">
        <f>被动技能升级!J508</f>
        <v>502</v>
      </c>
      <c r="B508">
        <f>被动技能升级!K508</f>
        <v>200502</v>
      </c>
      <c r="C508">
        <f>被动技能升级!L508</f>
        <v>200503</v>
      </c>
      <c r="D508">
        <f>被动技能升级!M508</f>
        <v>6</v>
      </c>
      <c r="E508" t="str">
        <f>被动技能升级!N508</f>
        <v>[]</v>
      </c>
      <c r="F508">
        <f>被动技能升级!O508</f>
        <v>106</v>
      </c>
      <c r="G508" t="str">
        <f>被动技能升级!P508</f>
        <v>0</v>
      </c>
      <c r="H508" t="str">
        <f>被动技能升级!Q508</f>
        <v>0</v>
      </c>
    </row>
    <row r="509" spans="1:8" x14ac:dyDescent="0.15">
      <c r="A509">
        <f>被动技能升级!J509</f>
        <v>503</v>
      </c>
      <c r="B509">
        <f>被动技能升级!K509</f>
        <v>200503</v>
      </c>
      <c r="C509">
        <f>被动技能升级!L509</f>
        <v>200504</v>
      </c>
      <c r="D509">
        <f>被动技能升级!M509</f>
        <v>9</v>
      </c>
      <c r="E509" t="str">
        <f>被动技能升级!N509</f>
        <v>[]</v>
      </c>
      <c r="F509">
        <f>被动技能升级!O509</f>
        <v>107</v>
      </c>
      <c r="G509" t="str">
        <f>被动技能升级!P509</f>
        <v>0</v>
      </c>
      <c r="H509" t="str">
        <f>被动技能升级!Q509</f>
        <v>0</v>
      </c>
    </row>
    <row r="510" spans="1:8" x14ac:dyDescent="0.15">
      <c r="A510">
        <f>被动技能升级!J510</f>
        <v>504</v>
      </c>
      <c r="B510">
        <f>被动技能升级!K510</f>
        <v>200504</v>
      </c>
      <c r="C510">
        <f>被动技能升级!L510</f>
        <v>200505</v>
      </c>
      <c r="D510">
        <f>被动技能升级!M510</f>
        <v>12</v>
      </c>
      <c r="E510" t="str">
        <f>被动技能升级!N510</f>
        <v>[]</v>
      </c>
      <c r="F510">
        <f>被动技能升级!O510</f>
        <v>108</v>
      </c>
      <c r="G510" t="str">
        <f>被动技能升级!P510</f>
        <v>0</v>
      </c>
      <c r="H510" t="str">
        <f>被动技能升级!Q510</f>
        <v>0</v>
      </c>
    </row>
    <row r="511" spans="1:8" x14ac:dyDescent="0.15">
      <c r="A511">
        <f>被动技能升级!J511</f>
        <v>505</v>
      </c>
      <c r="B511">
        <f>被动技能升级!K511</f>
        <v>200505</v>
      </c>
      <c r="C511">
        <f>被动技能升级!L511</f>
        <v>200506</v>
      </c>
      <c r="D511">
        <f>被动技能升级!M511</f>
        <v>15</v>
      </c>
      <c r="E511" t="str">
        <f>被动技能升级!N511</f>
        <v>[]</v>
      </c>
      <c r="F511">
        <f>被动技能升级!O511</f>
        <v>109</v>
      </c>
      <c r="G511" t="str">
        <f>被动技能升级!P511</f>
        <v>0</v>
      </c>
      <c r="H511" t="str">
        <f>被动技能升级!Q511</f>
        <v>0</v>
      </c>
    </row>
    <row r="512" spans="1:8" x14ac:dyDescent="0.15">
      <c r="A512">
        <f>被动技能升级!J512</f>
        <v>506</v>
      </c>
      <c r="B512">
        <f>被动技能升级!K512</f>
        <v>200506</v>
      </c>
      <c r="C512">
        <f>被动技能升级!L512</f>
        <v>200507</v>
      </c>
      <c r="D512">
        <f>被动技能升级!M512</f>
        <v>18</v>
      </c>
      <c r="E512" t="str">
        <f>被动技能升级!N512</f>
        <v>[]</v>
      </c>
      <c r="F512">
        <f>被动技能升级!O512</f>
        <v>110</v>
      </c>
      <c r="G512" t="str">
        <f>被动技能升级!P512</f>
        <v>0</v>
      </c>
      <c r="H512" t="str">
        <f>被动技能升级!Q512</f>
        <v>0</v>
      </c>
    </row>
    <row r="513" spans="1:8" x14ac:dyDescent="0.15">
      <c r="A513">
        <f>被动技能升级!J513</f>
        <v>507</v>
      </c>
      <c r="B513">
        <f>被动技能升级!K513</f>
        <v>200507</v>
      </c>
      <c r="C513">
        <f>被动技能升级!L513</f>
        <v>200508</v>
      </c>
      <c r="D513">
        <f>被动技能升级!M513</f>
        <v>21</v>
      </c>
      <c r="E513" t="str">
        <f>被动技能升级!N513</f>
        <v>[]</v>
      </c>
      <c r="F513">
        <f>被动技能升级!O513</f>
        <v>111</v>
      </c>
      <c r="G513" t="str">
        <f>被动技能升级!P513</f>
        <v>0</v>
      </c>
      <c r="H513" t="str">
        <f>被动技能升级!Q513</f>
        <v>0</v>
      </c>
    </row>
    <row r="514" spans="1:8" x14ac:dyDescent="0.15">
      <c r="A514">
        <f>被动技能升级!J514</f>
        <v>508</v>
      </c>
      <c r="B514">
        <f>被动技能升级!K514</f>
        <v>200508</v>
      </c>
      <c r="C514">
        <f>被动技能升级!L514</f>
        <v>200509</v>
      </c>
      <c r="D514">
        <f>被动技能升级!M514</f>
        <v>24</v>
      </c>
      <c r="E514" t="str">
        <f>被动技能升级!N514</f>
        <v>[]</v>
      </c>
      <c r="F514">
        <f>被动技能升级!O514</f>
        <v>112</v>
      </c>
      <c r="G514" t="str">
        <f>被动技能升级!P514</f>
        <v>0</v>
      </c>
      <c r="H514" t="str">
        <f>被动技能升级!Q514</f>
        <v>0</v>
      </c>
    </row>
    <row r="515" spans="1:8" x14ac:dyDescent="0.15">
      <c r="A515">
        <f>被动技能升级!J515</f>
        <v>509</v>
      </c>
      <c r="B515">
        <f>被动技能升级!K515</f>
        <v>200509</v>
      </c>
      <c r="C515">
        <f>被动技能升级!L515</f>
        <v>200510</v>
      </c>
      <c r="D515">
        <f>被动技能升级!M515</f>
        <v>27</v>
      </c>
      <c r="E515" t="str">
        <f>被动技能升级!N515</f>
        <v>[]</v>
      </c>
      <c r="F515">
        <f>被动技能升级!O515</f>
        <v>113</v>
      </c>
      <c r="G515" t="str">
        <f>被动技能升级!P515</f>
        <v>0</v>
      </c>
      <c r="H515" t="str">
        <f>被动技能升级!Q515</f>
        <v>0</v>
      </c>
    </row>
    <row r="516" spans="1:8" x14ac:dyDescent="0.15">
      <c r="A516">
        <f>被动技能升级!J516</f>
        <v>510</v>
      </c>
      <c r="B516">
        <f>被动技能升级!K516</f>
        <v>200510</v>
      </c>
      <c r="C516">
        <f>被动技能升级!L516</f>
        <v>200511</v>
      </c>
      <c r="D516">
        <f>被动技能升级!M516</f>
        <v>30</v>
      </c>
      <c r="E516" t="str">
        <f>被动技能升级!N516</f>
        <v>[]</v>
      </c>
      <c r="F516">
        <f>被动技能升级!O516</f>
        <v>114</v>
      </c>
      <c r="G516" t="str">
        <f>被动技能升级!P516</f>
        <v>0</v>
      </c>
      <c r="H516" t="str">
        <f>被动技能升级!Q516</f>
        <v>0</v>
      </c>
    </row>
    <row r="517" spans="1:8" x14ac:dyDescent="0.15">
      <c r="A517">
        <f>被动技能升级!J517</f>
        <v>511</v>
      </c>
      <c r="B517">
        <f>被动技能升级!K517</f>
        <v>200511</v>
      </c>
      <c r="C517">
        <f>被动技能升级!L517</f>
        <v>200512</v>
      </c>
      <c r="D517">
        <f>被动技能升级!M517</f>
        <v>33</v>
      </c>
      <c r="E517" t="str">
        <f>被动技能升级!N517</f>
        <v>[]</v>
      </c>
      <c r="F517">
        <f>被动技能升级!O517</f>
        <v>115</v>
      </c>
      <c r="G517" t="str">
        <f>被动技能升级!P517</f>
        <v>0</v>
      </c>
      <c r="H517" t="str">
        <f>被动技能升级!Q517</f>
        <v>0</v>
      </c>
    </row>
    <row r="518" spans="1:8" x14ac:dyDescent="0.15">
      <c r="A518">
        <f>被动技能升级!J518</f>
        <v>512</v>
      </c>
      <c r="B518">
        <f>被动技能升级!K518</f>
        <v>200512</v>
      </c>
      <c r="C518">
        <f>被动技能升级!L518</f>
        <v>200513</v>
      </c>
      <c r="D518">
        <f>被动技能升级!M518</f>
        <v>36</v>
      </c>
      <c r="E518" t="str">
        <f>被动技能升级!N518</f>
        <v>[]</v>
      </c>
      <c r="F518">
        <f>被动技能升级!O518</f>
        <v>116</v>
      </c>
      <c r="G518" t="str">
        <f>被动技能升级!P518</f>
        <v>0</v>
      </c>
      <c r="H518" t="str">
        <f>被动技能升级!Q518</f>
        <v>0</v>
      </c>
    </row>
    <row r="519" spans="1:8" x14ac:dyDescent="0.15">
      <c r="A519">
        <f>被动技能升级!J519</f>
        <v>513</v>
      </c>
      <c r="B519">
        <f>被动技能升级!K519</f>
        <v>200513</v>
      </c>
      <c r="C519">
        <f>被动技能升级!L519</f>
        <v>200514</v>
      </c>
      <c r="D519">
        <f>被动技能升级!M519</f>
        <v>39</v>
      </c>
      <c r="E519" t="str">
        <f>被动技能升级!N519</f>
        <v>[]</v>
      </c>
      <c r="F519">
        <f>被动技能升级!O519</f>
        <v>117</v>
      </c>
      <c r="G519" t="str">
        <f>被动技能升级!P519</f>
        <v>0</v>
      </c>
      <c r="H519" t="str">
        <f>被动技能升级!Q519</f>
        <v>0</v>
      </c>
    </row>
    <row r="520" spans="1:8" x14ac:dyDescent="0.15">
      <c r="A520">
        <f>被动技能升级!J520</f>
        <v>514</v>
      </c>
      <c r="B520">
        <f>被动技能升级!K520</f>
        <v>200514</v>
      </c>
      <c r="C520">
        <f>被动技能升级!L520</f>
        <v>200515</v>
      </c>
      <c r="D520">
        <f>被动技能升级!M520</f>
        <v>42</v>
      </c>
      <c r="E520" t="str">
        <f>被动技能升级!N520</f>
        <v>[]</v>
      </c>
      <c r="F520">
        <f>被动技能升级!O520</f>
        <v>118</v>
      </c>
      <c r="G520" t="str">
        <f>被动技能升级!P520</f>
        <v>0</v>
      </c>
      <c r="H520" t="str">
        <f>被动技能升级!Q520</f>
        <v>0</v>
      </c>
    </row>
    <row r="521" spans="1:8" x14ac:dyDescent="0.15">
      <c r="A521">
        <f>被动技能升级!J521</f>
        <v>515</v>
      </c>
      <c r="B521">
        <f>被动技能升级!K521</f>
        <v>200515</v>
      </c>
      <c r="C521">
        <f>被动技能升级!L521</f>
        <v>200516</v>
      </c>
      <c r="D521">
        <f>被动技能升级!M521</f>
        <v>45</v>
      </c>
      <c r="E521" t="str">
        <f>被动技能升级!N521</f>
        <v>[]</v>
      </c>
      <c r="F521">
        <f>被动技能升级!O521</f>
        <v>119</v>
      </c>
      <c r="G521" t="str">
        <f>被动技能升级!P521</f>
        <v>0</v>
      </c>
      <c r="H521" t="str">
        <f>被动技能升级!Q521</f>
        <v>0</v>
      </c>
    </row>
    <row r="522" spans="1:8" x14ac:dyDescent="0.15">
      <c r="A522">
        <f>被动技能升级!J522</f>
        <v>516</v>
      </c>
      <c r="B522">
        <f>被动技能升级!K522</f>
        <v>200516</v>
      </c>
      <c r="C522">
        <f>被动技能升级!L522</f>
        <v>200517</v>
      </c>
      <c r="D522">
        <f>被动技能升级!M522</f>
        <v>48</v>
      </c>
      <c r="E522" t="str">
        <f>被动技能升级!N522</f>
        <v>[]</v>
      </c>
      <c r="F522">
        <f>被动技能升级!O522</f>
        <v>120</v>
      </c>
      <c r="G522" t="str">
        <f>被动技能升级!P522</f>
        <v>0</v>
      </c>
      <c r="H522" t="str">
        <f>被动技能升级!Q522</f>
        <v>0</v>
      </c>
    </row>
    <row r="523" spans="1:8" x14ac:dyDescent="0.15">
      <c r="A523">
        <f>被动技能升级!J523</f>
        <v>517</v>
      </c>
      <c r="B523">
        <f>被动技能升级!K523</f>
        <v>200517</v>
      </c>
      <c r="C523">
        <f>被动技能升级!L523</f>
        <v>200518</v>
      </c>
      <c r="D523">
        <f>被动技能升级!M523</f>
        <v>51</v>
      </c>
      <c r="E523" t="str">
        <f>被动技能升级!N523</f>
        <v>[]</v>
      </c>
      <c r="F523">
        <f>被动技能升级!O523</f>
        <v>121</v>
      </c>
      <c r="G523" t="str">
        <f>被动技能升级!P523</f>
        <v>0</v>
      </c>
      <c r="H523" t="str">
        <f>被动技能升级!Q523</f>
        <v>0</v>
      </c>
    </row>
    <row r="524" spans="1:8" x14ac:dyDescent="0.15">
      <c r="A524">
        <f>被动技能升级!J524</f>
        <v>518</v>
      </c>
      <c r="B524">
        <f>被动技能升级!K524</f>
        <v>200518</v>
      </c>
      <c r="C524">
        <f>被动技能升级!L524</f>
        <v>200519</v>
      </c>
      <c r="D524">
        <f>被动技能升级!M524</f>
        <v>54</v>
      </c>
      <c r="E524" t="str">
        <f>被动技能升级!N524</f>
        <v>[]</v>
      </c>
      <c r="F524">
        <f>被动技能升级!O524</f>
        <v>122</v>
      </c>
      <c r="G524" t="str">
        <f>被动技能升级!P524</f>
        <v>0</v>
      </c>
      <c r="H524" t="str">
        <f>被动技能升级!Q524</f>
        <v>0</v>
      </c>
    </row>
    <row r="525" spans="1:8" x14ac:dyDescent="0.15">
      <c r="A525">
        <f>被动技能升级!J525</f>
        <v>519</v>
      </c>
      <c r="B525">
        <f>被动技能升级!K525</f>
        <v>200519</v>
      </c>
      <c r="C525">
        <f>被动技能升级!L525</f>
        <v>200520</v>
      </c>
      <c r="D525">
        <f>被动技能升级!M525</f>
        <v>57</v>
      </c>
      <c r="E525" t="str">
        <f>被动技能升级!N525</f>
        <v>[]</v>
      </c>
      <c r="F525">
        <f>被动技能升级!O525</f>
        <v>123</v>
      </c>
      <c r="G525" t="str">
        <f>被动技能升级!P525</f>
        <v>0</v>
      </c>
      <c r="H525" t="str">
        <f>被动技能升级!Q525</f>
        <v>0</v>
      </c>
    </row>
    <row r="526" spans="1:8" x14ac:dyDescent="0.15">
      <c r="A526">
        <f>被动技能升级!J526</f>
        <v>520</v>
      </c>
      <c r="B526">
        <f>被动技能升级!K526</f>
        <v>200520</v>
      </c>
      <c r="C526">
        <f>被动技能升级!L526</f>
        <v>0</v>
      </c>
      <c r="D526">
        <f>被动技能升级!M526</f>
        <v>60</v>
      </c>
      <c r="E526" t="str">
        <f>被动技能升级!N526</f>
        <v>[]</v>
      </c>
      <c r="F526">
        <f>被动技能升级!O526</f>
        <v>124</v>
      </c>
      <c r="G526" t="str">
        <f>被动技能升级!P526</f>
        <v>0</v>
      </c>
      <c r="H526" t="str">
        <f>被动技能升级!Q526</f>
        <v>0</v>
      </c>
    </row>
    <row r="527" spans="1:8" x14ac:dyDescent="0.15">
      <c r="A527">
        <f>被动技能升级!J527</f>
        <v>521</v>
      </c>
      <c r="B527">
        <f>被动技能升级!K527</f>
        <v>200521</v>
      </c>
      <c r="C527">
        <f>被动技能升级!L527</f>
        <v>200522</v>
      </c>
      <c r="D527">
        <f>被动技能升级!M527</f>
        <v>3</v>
      </c>
      <c r="E527" t="str">
        <f>被动技能升级!N527</f>
        <v>[]</v>
      </c>
      <c r="F527">
        <f>被动技能升级!O527</f>
        <v>125</v>
      </c>
      <c r="G527" t="str">
        <f>被动技能升级!P527</f>
        <v>0</v>
      </c>
      <c r="H527" t="str">
        <f>被动技能升级!Q527</f>
        <v>0</v>
      </c>
    </row>
    <row r="528" spans="1:8" x14ac:dyDescent="0.15">
      <c r="A528">
        <f>被动技能升级!J528</f>
        <v>522</v>
      </c>
      <c r="B528">
        <f>被动技能升级!K528</f>
        <v>200522</v>
      </c>
      <c r="C528">
        <f>被动技能升级!L528</f>
        <v>200523</v>
      </c>
      <c r="D528">
        <f>被动技能升级!M528</f>
        <v>6</v>
      </c>
      <c r="E528" t="str">
        <f>被动技能升级!N528</f>
        <v>[]</v>
      </c>
      <c r="F528">
        <f>被动技能升级!O528</f>
        <v>126</v>
      </c>
      <c r="G528" t="str">
        <f>被动技能升级!P528</f>
        <v>0</v>
      </c>
      <c r="H528" t="str">
        <f>被动技能升级!Q528</f>
        <v>0</v>
      </c>
    </row>
    <row r="529" spans="1:8" x14ac:dyDescent="0.15">
      <c r="A529">
        <f>被动技能升级!J529</f>
        <v>523</v>
      </c>
      <c r="B529">
        <f>被动技能升级!K529</f>
        <v>200523</v>
      </c>
      <c r="C529">
        <f>被动技能升级!L529</f>
        <v>200524</v>
      </c>
      <c r="D529">
        <f>被动技能升级!M529</f>
        <v>9</v>
      </c>
      <c r="E529" t="str">
        <f>被动技能升级!N529</f>
        <v>[]</v>
      </c>
      <c r="F529">
        <f>被动技能升级!O529</f>
        <v>127</v>
      </c>
      <c r="G529" t="str">
        <f>被动技能升级!P529</f>
        <v>0</v>
      </c>
      <c r="H529" t="str">
        <f>被动技能升级!Q529</f>
        <v>0</v>
      </c>
    </row>
    <row r="530" spans="1:8" x14ac:dyDescent="0.15">
      <c r="A530">
        <f>被动技能升级!J530</f>
        <v>524</v>
      </c>
      <c r="B530">
        <f>被动技能升级!K530</f>
        <v>200524</v>
      </c>
      <c r="C530">
        <f>被动技能升级!L530</f>
        <v>200525</v>
      </c>
      <c r="D530">
        <f>被动技能升级!M530</f>
        <v>12</v>
      </c>
      <c r="E530" t="str">
        <f>被动技能升级!N530</f>
        <v>[]</v>
      </c>
      <c r="F530">
        <f>被动技能升级!O530</f>
        <v>128</v>
      </c>
      <c r="G530" t="str">
        <f>被动技能升级!P530</f>
        <v>0</v>
      </c>
      <c r="H530" t="str">
        <f>被动技能升级!Q530</f>
        <v>0</v>
      </c>
    </row>
    <row r="531" spans="1:8" x14ac:dyDescent="0.15">
      <c r="A531">
        <f>被动技能升级!J531</f>
        <v>525</v>
      </c>
      <c r="B531">
        <f>被动技能升级!K531</f>
        <v>200525</v>
      </c>
      <c r="C531">
        <f>被动技能升级!L531</f>
        <v>200526</v>
      </c>
      <c r="D531">
        <f>被动技能升级!M531</f>
        <v>15</v>
      </c>
      <c r="E531" t="str">
        <f>被动技能升级!N531</f>
        <v>[]</v>
      </c>
      <c r="F531">
        <f>被动技能升级!O531</f>
        <v>129</v>
      </c>
      <c r="G531" t="str">
        <f>被动技能升级!P531</f>
        <v>0</v>
      </c>
      <c r="H531" t="str">
        <f>被动技能升级!Q531</f>
        <v>0</v>
      </c>
    </row>
    <row r="532" spans="1:8" x14ac:dyDescent="0.15">
      <c r="A532">
        <f>被动技能升级!J532</f>
        <v>526</v>
      </c>
      <c r="B532">
        <f>被动技能升级!K532</f>
        <v>200526</v>
      </c>
      <c r="C532">
        <f>被动技能升级!L532</f>
        <v>200527</v>
      </c>
      <c r="D532">
        <f>被动技能升级!M532</f>
        <v>18</v>
      </c>
      <c r="E532" t="str">
        <f>被动技能升级!N532</f>
        <v>[]</v>
      </c>
      <c r="F532">
        <f>被动技能升级!O532</f>
        <v>130</v>
      </c>
      <c r="G532" t="str">
        <f>被动技能升级!P532</f>
        <v>0</v>
      </c>
      <c r="H532" t="str">
        <f>被动技能升级!Q532</f>
        <v>0</v>
      </c>
    </row>
    <row r="533" spans="1:8" x14ac:dyDescent="0.15">
      <c r="A533">
        <f>被动技能升级!J533</f>
        <v>527</v>
      </c>
      <c r="B533">
        <f>被动技能升级!K533</f>
        <v>200527</v>
      </c>
      <c r="C533">
        <f>被动技能升级!L533</f>
        <v>200528</v>
      </c>
      <c r="D533">
        <f>被动技能升级!M533</f>
        <v>21</v>
      </c>
      <c r="E533" t="str">
        <f>被动技能升级!N533</f>
        <v>[]</v>
      </c>
      <c r="F533">
        <f>被动技能升级!O533</f>
        <v>131</v>
      </c>
      <c r="G533" t="str">
        <f>被动技能升级!P533</f>
        <v>0</v>
      </c>
      <c r="H533" t="str">
        <f>被动技能升级!Q533</f>
        <v>0</v>
      </c>
    </row>
    <row r="534" spans="1:8" x14ac:dyDescent="0.15">
      <c r="A534">
        <f>被动技能升级!J534</f>
        <v>528</v>
      </c>
      <c r="B534">
        <f>被动技能升级!K534</f>
        <v>200528</v>
      </c>
      <c r="C534">
        <f>被动技能升级!L534</f>
        <v>200529</v>
      </c>
      <c r="D534">
        <f>被动技能升级!M534</f>
        <v>24</v>
      </c>
      <c r="E534" t="str">
        <f>被动技能升级!N534</f>
        <v>[]</v>
      </c>
      <c r="F534">
        <f>被动技能升级!O534</f>
        <v>132</v>
      </c>
      <c r="G534" t="str">
        <f>被动技能升级!P534</f>
        <v>0</v>
      </c>
      <c r="H534" t="str">
        <f>被动技能升级!Q534</f>
        <v>0</v>
      </c>
    </row>
    <row r="535" spans="1:8" x14ac:dyDescent="0.15">
      <c r="A535">
        <f>被动技能升级!J535</f>
        <v>529</v>
      </c>
      <c r="B535">
        <f>被动技能升级!K535</f>
        <v>200529</v>
      </c>
      <c r="C535">
        <f>被动技能升级!L535</f>
        <v>200530</v>
      </c>
      <c r="D535">
        <f>被动技能升级!M535</f>
        <v>27</v>
      </c>
      <c r="E535" t="str">
        <f>被动技能升级!N535</f>
        <v>[]</v>
      </c>
      <c r="F535">
        <f>被动技能升级!O535</f>
        <v>133</v>
      </c>
      <c r="G535" t="str">
        <f>被动技能升级!P535</f>
        <v>0</v>
      </c>
      <c r="H535" t="str">
        <f>被动技能升级!Q535</f>
        <v>0</v>
      </c>
    </row>
    <row r="536" spans="1:8" x14ac:dyDescent="0.15">
      <c r="A536">
        <f>被动技能升级!J536</f>
        <v>530</v>
      </c>
      <c r="B536">
        <f>被动技能升级!K536</f>
        <v>200530</v>
      </c>
      <c r="C536">
        <f>被动技能升级!L536</f>
        <v>200531</v>
      </c>
      <c r="D536">
        <f>被动技能升级!M536</f>
        <v>30</v>
      </c>
      <c r="E536" t="str">
        <f>被动技能升级!N536</f>
        <v>[]</v>
      </c>
      <c r="F536">
        <f>被动技能升级!O536</f>
        <v>134</v>
      </c>
      <c r="G536" t="str">
        <f>被动技能升级!P536</f>
        <v>0</v>
      </c>
      <c r="H536" t="str">
        <f>被动技能升级!Q536</f>
        <v>0</v>
      </c>
    </row>
    <row r="537" spans="1:8" x14ac:dyDescent="0.15">
      <c r="A537">
        <f>被动技能升级!J537</f>
        <v>531</v>
      </c>
      <c r="B537">
        <f>被动技能升级!K537</f>
        <v>200531</v>
      </c>
      <c r="C537">
        <f>被动技能升级!L537</f>
        <v>200532</v>
      </c>
      <c r="D537">
        <f>被动技能升级!M537</f>
        <v>33</v>
      </c>
      <c r="E537" t="str">
        <f>被动技能升级!N537</f>
        <v>[]</v>
      </c>
      <c r="F537">
        <f>被动技能升级!O537</f>
        <v>135</v>
      </c>
      <c r="G537" t="str">
        <f>被动技能升级!P537</f>
        <v>0</v>
      </c>
      <c r="H537" t="str">
        <f>被动技能升级!Q537</f>
        <v>0</v>
      </c>
    </row>
    <row r="538" spans="1:8" x14ac:dyDescent="0.15">
      <c r="A538">
        <f>被动技能升级!J538</f>
        <v>532</v>
      </c>
      <c r="B538">
        <f>被动技能升级!K538</f>
        <v>200532</v>
      </c>
      <c r="C538">
        <f>被动技能升级!L538</f>
        <v>200533</v>
      </c>
      <c r="D538">
        <f>被动技能升级!M538</f>
        <v>36</v>
      </c>
      <c r="E538" t="str">
        <f>被动技能升级!N538</f>
        <v>[]</v>
      </c>
      <c r="F538">
        <f>被动技能升级!O538</f>
        <v>136</v>
      </c>
      <c r="G538" t="str">
        <f>被动技能升级!P538</f>
        <v>0</v>
      </c>
      <c r="H538" t="str">
        <f>被动技能升级!Q538</f>
        <v>0</v>
      </c>
    </row>
    <row r="539" spans="1:8" x14ac:dyDescent="0.15">
      <c r="A539">
        <f>被动技能升级!J539</f>
        <v>533</v>
      </c>
      <c r="B539">
        <f>被动技能升级!K539</f>
        <v>200533</v>
      </c>
      <c r="C539">
        <f>被动技能升级!L539</f>
        <v>200534</v>
      </c>
      <c r="D539">
        <f>被动技能升级!M539</f>
        <v>39</v>
      </c>
      <c r="E539" t="str">
        <f>被动技能升级!N539</f>
        <v>[]</v>
      </c>
      <c r="F539">
        <f>被动技能升级!O539</f>
        <v>137</v>
      </c>
      <c r="G539" t="str">
        <f>被动技能升级!P539</f>
        <v>0</v>
      </c>
      <c r="H539" t="str">
        <f>被动技能升级!Q539</f>
        <v>0</v>
      </c>
    </row>
    <row r="540" spans="1:8" x14ac:dyDescent="0.15">
      <c r="A540">
        <f>被动技能升级!J540</f>
        <v>534</v>
      </c>
      <c r="B540">
        <f>被动技能升级!K540</f>
        <v>200534</v>
      </c>
      <c r="C540">
        <f>被动技能升级!L540</f>
        <v>200535</v>
      </c>
      <c r="D540">
        <f>被动技能升级!M540</f>
        <v>42</v>
      </c>
      <c r="E540" t="str">
        <f>被动技能升级!N540</f>
        <v>[]</v>
      </c>
      <c r="F540">
        <f>被动技能升级!O540</f>
        <v>138</v>
      </c>
      <c r="G540" t="str">
        <f>被动技能升级!P540</f>
        <v>0</v>
      </c>
      <c r="H540" t="str">
        <f>被动技能升级!Q540</f>
        <v>0</v>
      </c>
    </row>
    <row r="541" spans="1:8" x14ac:dyDescent="0.15">
      <c r="A541">
        <f>被动技能升级!J541</f>
        <v>535</v>
      </c>
      <c r="B541">
        <f>被动技能升级!K541</f>
        <v>200535</v>
      </c>
      <c r="C541">
        <f>被动技能升级!L541</f>
        <v>200536</v>
      </c>
      <c r="D541">
        <f>被动技能升级!M541</f>
        <v>45</v>
      </c>
      <c r="E541" t="str">
        <f>被动技能升级!N541</f>
        <v>[]</v>
      </c>
      <c r="F541">
        <f>被动技能升级!O541</f>
        <v>139</v>
      </c>
      <c r="G541" t="str">
        <f>被动技能升级!P541</f>
        <v>0</v>
      </c>
      <c r="H541" t="str">
        <f>被动技能升级!Q541</f>
        <v>0</v>
      </c>
    </row>
    <row r="542" spans="1:8" x14ac:dyDescent="0.15">
      <c r="A542">
        <f>被动技能升级!J542</f>
        <v>536</v>
      </c>
      <c r="B542">
        <f>被动技能升级!K542</f>
        <v>200536</v>
      </c>
      <c r="C542">
        <f>被动技能升级!L542</f>
        <v>200537</v>
      </c>
      <c r="D542">
        <f>被动技能升级!M542</f>
        <v>48</v>
      </c>
      <c r="E542" t="str">
        <f>被动技能升级!N542</f>
        <v>[]</v>
      </c>
      <c r="F542">
        <f>被动技能升级!O542</f>
        <v>140</v>
      </c>
      <c r="G542" t="str">
        <f>被动技能升级!P542</f>
        <v>0</v>
      </c>
      <c r="H542" t="str">
        <f>被动技能升级!Q542</f>
        <v>0</v>
      </c>
    </row>
    <row r="543" spans="1:8" x14ac:dyDescent="0.15">
      <c r="A543">
        <f>被动技能升级!J543</f>
        <v>537</v>
      </c>
      <c r="B543">
        <f>被动技能升级!K543</f>
        <v>200537</v>
      </c>
      <c r="C543">
        <f>被动技能升级!L543</f>
        <v>200538</v>
      </c>
      <c r="D543">
        <f>被动技能升级!M543</f>
        <v>51</v>
      </c>
      <c r="E543" t="str">
        <f>被动技能升级!N543</f>
        <v>[]</v>
      </c>
      <c r="F543">
        <f>被动技能升级!O543</f>
        <v>141</v>
      </c>
      <c r="G543" t="str">
        <f>被动技能升级!P543</f>
        <v>0</v>
      </c>
      <c r="H543" t="str">
        <f>被动技能升级!Q543</f>
        <v>0</v>
      </c>
    </row>
    <row r="544" spans="1:8" x14ac:dyDescent="0.15">
      <c r="A544">
        <f>被动技能升级!J544</f>
        <v>538</v>
      </c>
      <c r="B544">
        <f>被动技能升级!K544</f>
        <v>200538</v>
      </c>
      <c r="C544">
        <f>被动技能升级!L544</f>
        <v>200539</v>
      </c>
      <c r="D544">
        <f>被动技能升级!M544</f>
        <v>54</v>
      </c>
      <c r="E544" t="str">
        <f>被动技能升级!N544</f>
        <v>[]</v>
      </c>
      <c r="F544">
        <f>被动技能升级!O544</f>
        <v>142</v>
      </c>
      <c r="G544" t="str">
        <f>被动技能升级!P544</f>
        <v>0</v>
      </c>
      <c r="H544" t="str">
        <f>被动技能升级!Q544</f>
        <v>0</v>
      </c>
    </row>
    <row r="545" spans="1:8" x14ac:dyDescent="0.15">
      <c r="A545">
        <f>被动技能升级!J545</f>
        <v>539</v>
      </c>
      <c r="B545">
        <f>被动技能升级!K545</f>
        <v>200539</v>
      </c>
      <c r="C545">
        <f>被动技能升级!L545</f>
        <v>200540</v>
      </c>
      <c r="D545">
        <f>被动技能升级!M545</f>
        <v>57</v>
      </c>
      <c r="E545" t="str">
        <f>被动技能升级!N545</f>
        <v>[]</v>
      </c>
      <c r="F545">
        <f>被动技能升级!O545</f>
        <v>143</v>
      </c>
      <c r="G545" t="str">
        <f>被动技能升级!P545</f>
        <v>0</v>
      </c>
      <c r="H545" t="str">
        <f>被动技能升级!Q545</f>
        <v>0</v>
      </c>
    </row>
    <row r="546" spans="1:8" x14ac:dyDescent="0.15">
      <c r="A546">
        <f>被动技能升级!J546</f>
        <v>540</v>
      </c>
      <c r="B546">
        <f>被动技能升级!K546</f>
        <v>200540</v>
      </c>
      <c r="C546">
        <f>被动技能升级!L546</f>
        <v>0</v>
      </c>
      <c r="D546">
        <f>被动技能升级!M546</f>
        <v>60</v>
      </c>
      <c r="E546" t="str">
        <f>被动技能升级!N546</f>
        <v>[]</v>
      </c>
      <c r="F546">
        <f>被动技能升级!O546</f>
        <v>144</v>
      </c>
      <c r="G546" t="str">
        <f>被动技能升级!P546</f>
        <v>0</v>
      </c>
      <c r="H546" t="str">
        <f>被动技能升级!Q546</f>
        <v>0</v>
      </c>
    </row>
    <row r="547" spans="1:8" x14ac:dyDescent="0.15">
      <c r="A547">
        <f>被动技能升级!J547</f>
        <v>541</v>
      </c>
      <c r="B547">
        <f>被动技能升级!K547</f>
        <v>200541</v>
      </c>
      <c r="C547">
        <f>被动技能升级!L547</f>
        <v>200542</v>
      </c>
      <c r="D547">
        <f>被动技能升级!M547</f>
        <v>3</v>
      </c>
      <c r="E547" t="str">
        <f>被动技能升级!N547</f>
        <v>[]</v>
      </c>
      <c r="F547">
        <f>被动技能升级!O547</f>
        <v>145</v>
      </c>
      <c r="G547" t="str">
        <f>被动技能升级!P547</f>
        <v>0</v>
      </c>
      <c r="H547" t="str">
        <f>被动技能升级!Q547</f>
        <v>0</v>
      </c>
    </row>
    <row r="548" spans="1:8" x14ac:dyDescent="0.15">
      <c r="A548">
        <f>被动技能升级!J548</f>
        <v>542</v>
      </c>
      <c r="B548">
        <f>被动技能升级!K548</f>
        <v>200542</v>
      </c>
      <c r="C548">
        <f>被动技能升级!L548</f>
        <v>200543</v>
      </c>
      <c r="D548">
        <f>被动技能升级!M548</f>
        <v>6</v>
      </c>
      <c r="E548" t="str">
        <f>被动技能升级!N548</f>
        <v>[]</v>
      </c>
      <c r="F548">
        <f>被动技能升级!O548</f>
        <v>146</v>
      </c>
      <c r="G548" t="str">
        <f>被动技能升级!P548</f>
        <v>0</v>
      </c>
      <c r="H548" t="str">
        <f>被动技能升级!Q548</f>
        <v>0</v>
      </c>
    </row>
    <row r="549" spans="1:8" x14ac:dyDescent="0.15">
      <c r="A549">
        <f>被动技能升级!J549</f>
        <v>543</v>
      </c>
      <c r="B549">
        <f>被动技能升级!K549</f>
        <v>200543</v>
      </c>
      <c r="C549">
        <f>被动技能升级!L549</f>
        <v>200544</v>
      </c>
      <c r="D549">
        <f>被动技能升级!M549</f>
        <v>9</v>
      </c>
      <c r="E549" t="str">
        <f>被动技能升级!N549</f>
        <v>[]</v>
      </c>
      <c r="F549">
        <f>被动技能升级!O549</f>
        <v>147</v>
      </c>
      <c r="G549" t="str">
        <f>被动技能升级!P549</f>
        <v>0</v>
      </c>
      <c r="H549" t="str">
        <f>被动技能升级!Q549</f>
        <v>0</v>
      </c>
    </row>
    <row r="550" spans="1:8" x14ac:dyDescent="0.15">
      <c r="A550">
        <f>被动技能升级!J550</f>
        <v>544</v>
      </c>
      <c r="B550">
        <f>被动技能升级!K550</f>
        <v>200544</v>
      </c>
      <c r="C550">
        <f>被动技能升级!L550</f>
        <v>200545</v>
      </c>
      <c r="D550">
        <f>被动技能升级!M550</f>
        <v>12</v>
      </c>
      <c r="E550" t="str">
        <f>被动技能升级!N550</f>
        <v>[]</v>
      </c>
      <c r="F550">
        <f>被动技能升级!O550</f>
        <v>148</v>
      </c>
      <c r="G550" t="str">
        <f>被动技能升级!P550</f>
        <v>0</v>
      </c>
      <c r="H550" t="str">
        <f>被动技能升级!Q550</f>
        <v>0</v>
      </c>
    </row>
    <row r="551" spans="1:8" x14ac:dyDescent="0.15">
      <c r="A551">
        <f>被动技能升级!J551</f>
        <v>545</v>
      </c>
      <c r="B551">
        <f>被动技能升级!K551</f>
        <v>200545</v>
      </c>
      <c r="C551">
        <f>被动技能升级!L551</f>
        <v>200546</v>
      </c>
      <c r="D551">
        <f>被动技能升级!M551</f>
        <v>15</v>
      </c>
      <c r="E551" t="str">
        <f>被动技能升级!N551</f>
        <v>[]</v>
      </c>
      <c r="F551">
        <f>被动技能升级!O551</f>
        <v>149</v>
      </c>
      <c r="G551" t="str">
        <f>被动技能升级!P551</f>
        <v>0</v>
      </c>
      <c r="H551" t="str">
        <f>被动技能升级!Q551</f>
        <v>0</v>
      </c>
    </row>
    <row r="552" spans="1:8" x14ac:dyDescent="0.15">
      <c r="A552">
        <f>被动技能升级!J552</f>
        <v>546</v>
      </c>
      <c r="B552">
        <f>被动技能升级!K552</f>
        <v>200546</v>
      </c>
      <c r="C552">
        <f>被动技能升级!L552</f>
        <v>200547</v>
      </c>
      <c r="D552">
        <f>被动技能升级!M552</f>
        <v>18</v>
      </c>
      <c r="E552" t="str">
        <f>被动技能升级!N552</f>
        <v>[]</v>
      </c>
      <c r="F552">
        <f>被动技能升级!O552</f>
        <v>150</v>
      </c>
      <c r="G552" t="str">
        <f>被动技能升级!P552</f>
        <v>0</v>
      </c>
      <c r="H552" t="str">
        <f>被动技能升级!Q552</f>
        <v>0</v>
      </c>
    </row>
    <row r="553" spans="1:8" x14ac:dyDescent="0.15">
      <c r="A553">
        <f>被动技能升级!J553</f>
        <v>547</v>
      </c>
      <c r="B553">
        <f>被动技能升级!K553</f>
        <v>200547</v>
      </c>
      <c r="C553">
        <f>被动技能升级!L553</f>
        <v>200548</v>
      </c>
      <c r="D553">
        <f>被动技能升级!M553</f>
        <v>21</v>
      </c>
      <c r="E553" t="str">
        <f>被动技能升级!N553</f>
        <v>[]</v>
      </c>
      <c r="F553">
        <f>被动技能升级!O553</f>
        <v>151</v>
      </c>
      <c r="G553" t="str">
        <f>被动技能升级!P553</f>
        <v>0</v>
      </c>
      <c r="H553" t="str">
        <f>被动技能升级!Q553</f>
        <v>0</v>
      </c>
    </row>
    <row r="554" spans="1:8" x14ac:dyDescent="0.15">
      <c r="A554">
        <f>被动技能升级!J554</f>
        <v>548</v>
      </c>
      <c r="B554">
        <f>被动技能升级!K554</f>
        <v>200548</v>
      </c>
      <c r="C554">
        <f>被动技能升级!L554</f>
        <v>200549</v>
      </c>
      <c r="D554">
        <f>被动技能升级!M554</f>
        <v>24</v>
      </c>
      <c r="E554" t="str">
        <f>被动技能升级!N554</f>
        <v>[]</v>
      </c>
      <c r="F554">
        <f>被动技能升级!O554</f>
        <v>152</v>
      </c>
      <c r="G554" t="str">
        <f>被动技能升级!P554</f>
        <v>0</v>
      </c>
      <c r="H554" t="str">
        <f>被动技能升级!Q554</f>
        <v>0</v>
      </c>
    </row>
    <row r="555" spans="1:8" x14ac:dyDescent="0.15">
      <c r="A555">
        <f>被动技能升级!J555</f>
        <v>549</v>
      </c>
      <c r="B555">
        <f>被动技能升级!K555</f>
        <v>200549</v>
      </c>
      <c r="C555">
        <f>被动技能升级!L555</f>
        <v>200550</v>
      </c>
      <c r="D555">
        <f>被动技能升级!M555</f>
        <v>27</v>
      </c>
      <c r="E555" t="str">
        <f>被动技能升级!N555</f>
        <v>[]</v>
      </c>
      <c r="F555">
        <f>被动技能升级!O555</f>
        <v>153</v>
      </c>
      <c r="G555" t="str">
        <f>被动技能升级!P555</f>
        <v>0</v>
      </c>
      <c r="H555" t="str">
        <f>被动技能升级!Q555</f>
        <v>0</v>
      </c>
    </row>
    <row r="556" spans="1:8" x14ac:dyDescent="0.15">
      <c r="A556">
        <f>被动技能升级!J556</f>
        <v>550</v>
      </c>
      <c r="B556">
        <f>被动技能升级!K556</f>
        <v>200550</v>
      </c>
      <c r="C556">
        <f>被动技能升级!L556</f>
        <v>200551</v>
      </c>
      <c r="D556">
        <f>被动技能升级!M556</f>
        <v>30</v>
      </c>
      <c r="E556" t="str">
        <f>被动技能升级!N556</f>
        <v>[]</v>
      </c>
      <c r="F556">
        <f>被动技能升级!O556</f>
        <v>154</v>
      </c>
      <c r="G556" t="str">
        <f>被动技能升级!P556</f>
        <v>0</v>
      </c>
      <c r="H556" t="str">
        <f>被动技能升级!Q556</f>
        <v>0</v>
      </c>
    </row>
    <row r="557" spans="1:8" x14ac:dyDescent="0.15">
      <c r="A557">
        <f>被动技能升级!J557</f>
        <v>551</v>
      </c>
      <c r="B557">
        <f>被动技能升级!K557</f>
        <v>200551</v>
      </c>
      <c r="C557">
        <f>被动技能升级!L557</f>
        <v>200552</v>
      </c>
      <c r="D557">
        <f>被动技能升级!M557</f>
        <v>33</v>
      </c>
      <c r="E557" t="str">
        <f>被动技能升级!N557</f>
        <v>[]</v>
      </c>
      <c r="F557">
        <f>被动技能升级!O557</f>
        <v>155</v>
      </c>
      <c r="G557" t="str">
        <f>被动技能升级!P557</f>
        <v>0</v>
      </c>
      <c r="H557" t="str">
        <f>被动技能升级!Q557</f>
        <v>0</v>
      </c>
    </row>
    <row r="558" spans="1:8" x14ac:dyDescent="0.15">
      <c r="A558">
        <f>被动技能升级!J558</f>
        <v>552</v>
      </c>
      <c r="B558">
        <f>被动技能升级!K558</f>
        <v>200552</v>
      </c>
      <c r="C558">
        <f>被动技能升级!L558</f>
        <v>200553</v>
      </c>
      <c r="D558">
        <f>被动技能升级!M558</f>
        <v>36</v>
      </c>
      <c r="E558" t="str">
        <f>被动技能升级!N558</f>
        <v>[]</v>
      </c>
      <c r="F558">
        <f>被动技能升级!O558</f>
        <v>156</v>
      </c>
      <c r="G558" t="str">
        <f>被动技能升级!P558</f>
        <v>0</v>
      </c>
      <c r="H558" t="str">
        <f>被动技能升级!Q558</f>
        <v>0</v>
      </c>
    </row>
    <row r="559" spans="1:8" x14ac:dyDescent="0.15">
      <c r="A559">
        <f>被动技能升级!J559</f>
        <v>553</v>
      </c>
      <c r="B559">
        <f>被动技能升级!K559</f>
        <v>200553</v>
      </c>
      <c r="C559">
        <f>被动技能升级!L559</f>
        <v>200554</v>
      </c>
      <c r="D559">
        <f>被动技能升级!M559</f>
        <v>39</v>
      </c>
      <c r="E559" t="str">
        <f>被动技能升级!N559</f>
        <v>[]</v>
      </c>
      <c r="F559">
        <f>被动技能升级!O559</f>
        <v>157</v>
      </c>
      <c r="G559" t="str">
        <f>被动技能升级!P559</f>
        <v>0</v>
      </c>
      <c r="H559" t="str">
        <f>被动技能升级!Q559</f>
        <v>0</v>
      </c>
    </row>
    <row r="560" spans="1:8" x14ac:dyDescent="0.15">
      <c r="A560">
        <f>被动技能升级!J560</f>
        <v>554</v>
      </c>
      <c r="B560">
        <f>被动技能升级!K560</f>
        <v>200554</v>
      </c>
      <c r="C560">
        <f>被动技能升级!L560</f>
        <v>200555</v>
      </c>
      <c r="D560">
        <f>被动技能升级!M560</f>
        <v>42</v>
      </c>
      <c r="E560" t="str">
        <f>被动技能升级!N560</f>
        <v>[]</v>
      </c>
      <c r="F560">
        <f>被动技能升级!O560</f>
        <v>158</v>
      </c>
      <c r="G560" t="str">
        <f>被动技能升级!P560</f>
        <v>0</v>
      </c>
      <c r="H560" t="str">
        <f>被动技能升级!Q560</f>
        <v>0</v>
      </c>
    </row>
    <row r="561" spans="1:8" x14ac:dyDescent="0.15">
      <c r="A561">
        <f>被动技能升级!J561</f>
        <v>555</v>
      </c>
      <c r="B561">
        <f>被动技能升级!K561</f>
        <v>200555</v>
      </c>
      <c r="C561">
        <f>被动技能升级!L561</f>
        <v>200556</v>
      </c>
      <c r="D561">
        <f>被动技能升级!M561</f>
        <v>45</v>
      </c>
      <c r="E561" t="str">
        <f>被动技能升级!N561</f>
        <v>[]</v>
      </c>
      <c r="F561">
        <f>被动技能升级!O561</f>
        <v>159</v>
      </c>
      <c r="G561" t="str">
        <f>被动技能升级!P561</f>
        <v>0</v>
      </c>
      <c r="H561" t="str">
        <f>被动技能升级!Q561</f>
        <v>0</v>
      </c>
    </row>
    <row r="562" spans="1:8" x14ac:dyDescent="0.15">
      <c r="A562">
        <f>被动技能升级!J562</f>
        <v>556</v>
      </c>
      <c r="B562">
        <f>被动技能升级!K562</f>
        <v>200556</v>
      </c>
      <c r="C562">
        <f>被动技能升级!L562</f>
        <v>200557</v>
      </c>
      <c r="D562">
        <f>被动技能升级!M562</f>
        <v>48</v>
      </c>
      <c r="E562" t="str">
        <f>被动技能升级!N562</f>
        <v>[]</v>
      </c>
      <c r="F562">
        <f>被动技能升级!O562</f>
        <v>160</v>
      </c>
      <c r="G562" t="str">
        <f>被动技能升级!P562</f>
        <v>0</v>
      </c>
      <c r="H562" t="str">
        <f>被动技能升级!Q562</f>
        <v>0</v>
      </c>
    </row>
    <row r="563" spans="1:8" x14ac:dyDescent="0.15">
      <c r="A563">
        <f>被动技能升级!J563</f>
        <v>557</v>
      </c>
      <c r="B563">
        <f>被动技能升级!K563</f>
        <v>200557</v>
      </c>
      <c r="C563">
        <f>被动技能升级!L563</f>
        <v>200558</v>
      </c>
      <c r="D563">
        <f>被动技能升级!M563</f>
        <v>51</v>
      </c>
      <c r="E563" t="str">
        <f>被动技能升级!N563</f>
        <v>[]</v>
      </c>
      <c r="F563">
        <f>被动技能升级!O563</f>
        <v>161</v>
      </c>
      <c r="G563" t="str">
        <f>被动技能升级!P563</f>
        <v>0</v>
      </c>
      <c r="H563" t="str">
        <f>被动技能升级!Q563</f>
        <v>0</v>
      </c>
    </row>
    <row r="564" spans="1:8" x14ac:dyDescent="0.15">
      <c r="A564">
        <f>被动技能升级!J564</f>
        <v>558</v>
      </c>
      <c r="B564">
        <f>被动技能升级!K564</f>
        <v>200558</v>
      </c>
      <c r="C564">
        <f>被动技能升级!L564</f>
        <v>200559</v>
      </c>
      <c r="D564">
        <f>被动技能升级!M564</f>
        <v>54</v>
      </c>
      <c r="E564" t="str">
        <f>被动技能升级!N564</f>
        <v>[]</v>
      </c>
      <c r="F564">
        <f>被动技能升级!O564</f>
        <v>162</v>
      </c>
      <c r="G564" t="str">
        <f>被动技能升级!P564</f>
        <v>0</v>
      </c>
      <c r="H564" t="str">
        <f>被动技能升级!Q564</f>
        <v>0</v>
      </c>
    </row>
    <row r="565" spans="1:8" x14ac:dyDescent="0.15">
      <c r="A565">
        <f>被动技能升级!J565</f>
        <v>559</v>
      </c>
      <c r="B565">
        <f>被动技能升级!K565</f>
        <v>200559</v>
      </c>
      <c r="C565">
        <f>被动技能升级!L565</f>
        <v>200560</v>
      </c>
      <c r="D565">
        <f>被动技能升级!M565</f>
        <v>57</v>
      </c>
      <c r="E565" t="str">
        <f>被动技能升级!N565</f>
        <v>[]</v>
      </c>
      <c r="F565">
        <f>被动技能升级!O565</f>
        <v>163</v>
      </c>
      <c r="G565" t="str">
        <f>被动技能升级!P565</f>
        <v>0</v>
      </c>
      <c r="H565" t="str">
        <f>被动技能升级!Q565</f>
        <v>0</v>
      </c>
    </row>
    <row r="566" spans="1:8" x14ac:dyDescent="0.15">
      <c r="A566">
        <f>被动技能升级!J566</f>
        <v>560</v>
      </c>
      <c r="B566">
        <f>被动技能升级!K566</f>
        <v>200560</v>
      </c>
      <c r="C566">
        <f>被动技能升级!L566</f>
        <v>0</v>
      </c>
      <c r="D566">
        <f>被动技能升级!M566</f>
        <v>60</v>
      </c>
      <c r="E566" t="str">
        <f>被动技能升级!N566</f>
        <v>[]</v>
      </c>
      <c r="F566">
        <f>被动技能升级!O566</f>
        <v>164</v>
      </c>
      <c r="G566" t="str">
        <f>被动技能升级!P566</f>
        <v>0</v>
      </c>
      <c r="H566" t="str">
        <f>被动技能升级!Q566</f>
        <v>0</v>
      </c>
    </row>
    <row r="567" spans="1:8" x14ac:dyDescent="0.15">
      <c r="A567">
        <f>被动技能升级!J567</f>
        <v>561</v>
      </c>
      <c r="B567">
        <f>被动技能升级!K567</f>
        <v>200561</v>
      </c>
      <c r="C567">
        <f>被动技能升级!L567</f>
        <v>200562</v>
      </c>
      <c r="D567">
        <f>被动技能升级!M567</f>
        <v>3</v>
      </c>
      <c r="E567" t="str">
        <f>被动技能升级!N567</f>
        <v>[]</v>
      </c>
      <c r="F567">
        <f>被动技能升级!O567</f>
        <v>165</v>
      </c>
      <c r="G567" t="str">
        <f>被动技能升级!P567</f>
        <v>0</v>
      </c>
      <c r="H567" t="str">
        <f>被动技能升级!Q567</f>
        <v>0</v>
      </c>
    </row>
    <row r="568" spans="1:8" x14ac:dyDescent="0.15">
      <c r="A568">
        <f>被动技能升级!J568</f>
        <v>562</v>
      </c>
      <c r="B568">
        <f>被动技能升级!K568</f>
        <v>200562</v>
      </c>
      <c r="C568">
        <f>被动技能升级!L568</f>
        <v>200563</v>
      </c>
      <c r="D568">
        <f>被动技能升级!M568</f>
        <v>6</v>
      </c>
      <c r="E568" t="str">
        <f>被动技能升级!N568</f>
        <v>[]</v>
      </c>
      <c r="F568">
        <f>被动技能升级!O568</f>
        <v>166</v>
      </c>
      <c r="G568" t="str">
        <f>被动技能升级!P568</f>
        <v>0</v>
      </c>
      <c r="H568" t="str">
        <f>被动技能升级!Q568</f>
        <v>0</v>
      </c>
    </row>
    <row r="569" spans="1:8" x14ac:dyDescent="0.15">
      <c r="A569">
        <f>被动技能升级!J569</f>
        <v>563</v>
      </c>
      <c r="B569">
        <f>被动技能升级!K569</f>
        <v>200563</v>
      </c>
      <c r="C569">
        <f>被动技能升级!L569</f>
        <v>200564</v>
      </c>
      <c r="D569">
        <f>被动技能升级!M569</f>
        <v>9</v>
      </c>
      <c r="E569" t="str">
        <f>被动技能升级!N569</f>
        <v>[]</v>
      </c>
      <c r="F569">
        <f>被动技能升级!O569</f>
        <v>167</v>
      </c>
      <c r="G569" t="str">
        <f>被动技能升级!P569</f>
        <v>0</v>
      </c>
      <c r="H569" t="str">
        <f>被动技能升级!Q569</f>
        <v>0</v>
      </c>
    </row>
    <row r="570" spans="1:8" x14ac:dyDescent="0.15">
      <c r="A570">
        <f>被动技能升级!J570</f>
        <v>564</v>
      </c>
      <c r="B570">
        <f>被动技能升级!K570</f>
        <v>200564</v>
      </c>
      <c r="C570">
        <f>被动技能升级!L570</f>
        <v>200565</v>
      </c>
      <c r="D570">
        <f>被动技能升级!M570</f>
        <v>12</v>
      </c>
      <c r="E570" t="str">
        <f>被动技能升级!N570</f>
        <v>[]</v>
      </c>
      <c r="F570">
        <f>被动技能升级!O570</f>
        <v>168</v>
      </c>
      <c r="G570" t="str">
        <f>被动技能升级!P570</f>
        <v>0</v>
      </c>
      <c r="H570" t="str">
        <f>被动技能升级!Q570</f>
        <v>0</v>
      </c>
    </row>
    <row r="571" spans="1:8" x14ac:dyDescent="0.15">
      <c r="A571">
        <f>被动技能升级!J571</f>
        <v>565</v>
      </c>
      <c r="B571">
        <f>被动技能升级!K571</f>
        <v>200565</v>
      </c>
      <c r="C571">
        <f>被动技能升级!L571</f>
        <v>200566</v>
      </c>
      <c r="D571">
        <f>被动技能升级!M571</f>
        <v>15</v>
      </c>
      <c r="E571" t="str">
        <f>被动技能升级!N571</f>
        <v>[]</v>
      </c>
      <c r="F571">
        <f>被动技能升级!O571</f>
        <v>169</v>
      </c>
      <c r="G571" t="str">
        <f>被动技能升级!P571</f>
        <v>0</v>
      </c>
      <c r="H571" t="str">
        <f>被动技能升级!Q571</f>
        <v>0</v>
      </c>
    </row>
    <row r="572" spans="1:8" x14ac:dyDescent="0.15">
      <c r="A572">
        <f>被动技能升级!J572</f>
        <v>566</v>
      </c>
      <c r="B572">
        <f>被动技能升级!K572</f>
        <v>200566</v>
      </c>
      <c r="C572">
        <f>被动技能升级!L572</f>
        <v>200567</v>
      </c>
      <c r="D572">
        <f>被动技能升级!M572</f>
        <v>18</v>
      </c>
      <c r="E572" t="str">
        <f>被动技能升级!N572</f>
        <v>[]</v>
      </c>
      <c r="F572">
        <f>被动技能升级!O572</f>
        <v>170</v>
      </c>
      <c r="G572" t="str">
        <f>被动技能升级!P572</f>
        <v>0</v>
      </c>
      <c r="H572" t="str">
        <f>被动技能升级!Q572</f>
        <v>0</v>
      </c>
    </row>
    <row r="573" spans="1:8" x14ac:dyDescent="0.15">
      <c r="A573">
        <f>被动技能升级!J573</f>
        <v>567</v>
      </c>
      <c r="B573">
        <f>被动技能升级!K573</f>
        <v>200567</v>
      </c>
      <c r="C573">
        <f>被动技能升级!L573</f>
        <v>200568</v>
      </c>
      <c r="D573">
        <f>被动技能升级!M573</f>
        <v>21</v>
      </c>
      <c r="E573" t="str">
        <f>被动技能升级!N573</f>
        <v>[]</v>
      </c>
      <c r="F573">
        <f>被动技能升级!O573</f>
        <v>171</v>
      </c>
      <c r="G573" t="str">
        <f>被动技能升级!P573</f>
        <v>0</v>
      </c>
      <c r="H573" t="str">
        <f>被动技能升级!Q573</f>
        <v>0</v>
      </c>
    </row>
    <row r="574" spans="1:8" x14ac:dyDescent="0.15">
      <c r="A574">
        <f>被动技能升级!J574</f>
        <v>568</v>
      </c>
      <c r="B574">
        <f>被动技能升级!K574</f>
        <v>200568</v>
      </c>
      <c r="C574">
        <f>被动技能升级!L574</f>
        <v>200569</v>
      </c>
      <c r="D574">
        <f>被动技能升级!M574</f>
        <v>24</v>
      </c>
      <c r="E574" t="str">
        <f>被动技能升级!N574</f>
        <v>[]</v>
      </c>
      <c r="F574">
        <f>被动技能升级!O574</f>
        <v>172</v>
      </c>
      <c r="G574" t="str">
        <f>被动技能升级!P574</f>
        <v>0</v>
      </c>
      <c r="H574" t="str">
        <f>被动技能升级!Q574</f>
        <v>0</v>
      </c>
    </row>
    <row r="575" spans="1:8" x14ac:dyDescent="0.15">
      <c r="A575">
        <f>被动技能升级!J575</f>
        <v>569</v>
      </c>
      <c r="B575">
        <f>被动技能升级!K575</f>
        <v>200569</v>
      </c>
      <c r="C575">
        <f>被动技能升级!L575</f>
        <v>200570</v>
      </c>
      <c r="D575">
        <f>被动技能升级!M575</f>
        <v>27</v>
      </c>
      <c r="E575" t="str">
        <f>被动技能升级!N575</f>
        <v>[]</v>
      </c>
      <c r="F575">
        <f>被动技能升级!O575</f>
        <v>173</v>
      </c>
      <c r="G575" t="str">
        <f>被动技能升级!P575</f>
        <v>0</v>
      </c>
      <c r="H575" t="str">
        <f>被动技能升级!Q575</f>
        <v>0</v>
      </c>
    </row>
    <row r="576" spans="1:8" x14ac:dyDescent="0.15">
      <c r="A576">
        <f>被动技能升级!J576</f>
        <v>570</v>
      </c>
      <c r="B576">
        <f>被动技能升级!K576</f>
        <v>200570</v>
      </c>
      <c r="C576">
        <f>被动技能升级!L576</f>
        <v>200571</v>
      </c>
      <c r="D576">
        <f>被动技能升级!M576</f>
        <v>30</v>
      </c>
      <c r="E576" t="str">
        <f>被动技能升级!N576</f>
        <v>[]</v>
      </c>
      <c r="F576">
        <f>被动技能升级!O576</f>
        <v>174</v>
      </c>
      <c r="G576" t="str">
        <f>被动技能升级!P576</f>
        <v>0</v>
      </c>
      <c r="H576" t="str">
        <f>被动技能升级!Q576</f>
        <v>0</v>
      </c>
    </row>
    <row r="577" spans="1:8" x14ac:dyDescent="0.15">
      <c r="A577">
        <f>被动技能升级!J577</f>
        <v>571</v>
      </c>
      <c r="B577">
        <f>被动技能升级!K577</f>
        <v>200571</v>
      </c>
      <c r="C577">
        <f>被动技能升级!L577</f>
        <v>200572</v>
      </c>
      <c r="D577">
        <f>被动技能升级!M577</f>
        <v>33</v>
      </c>
      <c r="E577" t="str">
        <f>被动技能升级!N577</f>
        <v>[]</v>
      </c>
      <c r="F577">
        <f>被动技能升级!O577</f>
        <v>175</v>
      </c>
      <c r="G577" t="str">
        <f>被动技能升级!P577</f>
        <v>0</v>
      </c>
      <c r="H577" t="str">
        <f>被动技能升级!Q577</f>
        <v>0</v>
      </c>
    </row>
    <row r="578" spans="1:8" x14ac:dyDescent="0.15">
      <c r="A578">
        <f>被动技能升级!J578</f>
        <v>572</v>
      </c>
      <c r="B578">
        <f>被动技能升级!K578</f>
        <v>200572</v>
      </c>
      <c r="C578">
        <f>被动技能升级!L578</f>
        <v>200573</v>
      </c>
      <c r="D578">
        <f>被动技能升级!M578</f>
        <v>36</v>
      </c>
      <c r="E578" t="str">
        <f>被动技能升级!N578</f>
        <v>[]</v>
      </c>
      <c r="F578">
        <f>被动技能升级!O578</f>
        <v>176</v>
      </c>
      <c r="G578" t="str">
        <f>被动技能升级!P578</f>
        <v>0</v>
      </c>
      <c r="H578" t="str">
        <f>被动技能升级!Q578</f>
        <v>0</v>
      </c>
    </row>
    <row r="579" spans="1:8" x14ac:dyDescent="0.15">
      <c r="A579">
        <f>被动技能升级!J579</f>
        <v>573</v>
      </c>
      <c r="B579">
        <f>被动技能升级!K579</f>
        <v>200573</v>
      </c>
      <c r="C579">
        <f>被动技能升级!L579</f>
        <v>200574</v>
      </c>
      <c r="D579">
        <f>被动技能升级!M579</f>
        <v>39</v>
      </c>
      <c r="E579" t="str">
        <f>被动技能升级!N579</f>
        <v>[]</v>
      </c>
      <c r="F579">
        <f>被动技能升级!O579</f>
        <v>177</v>
      </c>
      <c r="G579" t="str">
        <f>被动技能升级!P579</f>
        <v>0</v>
      </c>
      <c r="H579" t="str">
        <f>被动技能升级!Q579</f>
        <v>0</v>
      </c>
    </row>
    <row r="580" spans="1:8" x14ac:dyDescent="0.15">
      <c r="A580">
        <f>被动技能升级!J580</f>
        <v>574</v>
      </c>
      <c r="B580">
        <f>被动技能升级!K580</f>
        <v>200574</v>
      </c>
      <c r="C580">
        <f>被动技能升级!L580</f>
        <v>200575</v>
      </c>
      <c r="D580">
        <f>被动技能升级!M580</f>
        <v>42</v>
      </c>
      <c r="E580" t="str">
        <f>被动技能升级!N580</f>
        <v>[]</v>
      </c>
      <c r="F580">
        <f>被动技能升级!O580</f>
        <v>178</v>
      </c>
      <c r="G580" t="str">
        <f>被动技能升级!P580</f>
        <v>0</v>
      </c>
      <c r="H580" t="str">
        <f>被动技能升级!Q580</f>
        <v>0</v>
      </c>
    </row>
    <row r="581" spans="1:8" x14ac:dyDescent="0.15">
      <c r="A581">
        <f>被动技能升级!J581</f>
        <v>575</v>
      </c>
      <c r="B581">
        <f>被动技能升级!K581</f>
        <v>200575</v>
      </c>
      <c r="C581">
        <f>被动技能升级!L581</f>
        <v>200576</v>
      </c>
      <c r="D581">
        <f>被动技能升级!M581</f>
        <v>45</v>
      </c>
      <c r="E581" t="str">
        <f>被动技能升级!N581</f>
        <v>[]</v>
      </c>
      <c r="F581">
        <f>被动技能升级!O581</f>
        <v>179</v>
      </c>
      <c r="G581" t="str">
        <f>被动技能升级!P581</f>
        <v>0</v>
      </c>
      <c r="H581" t="str">
        <f>被动技能升级!Q581</f>
        <v>0</v>
      </c>
    </row>
    <row r="582" spans="1:8" x14ac:dyDescent="0.15">
      <c r="A582">
        <f>被动技能升级!J582</f>
        <v>576</v>
      </c>
      <c r="B582">
        <f>被动技能升级!K582</f>
        <v>200576</v>
      </c>
      <c r="C582">
        <f>被动技能升级!L582</f>
        <v>200577</v>
      </c>
      <c r="D582">
        <f>被动技能升级!M582</f>
        <v>48</v>
      </c>
      <c r="E582" t="str">
        <f>被动技能升级!N582</f>
        <v>[]</v>
      </c>
      <c r="F582">
        <f>被动技能升级!O582</f>
        <v>180</v>
      </c>
      <c r="G582" t="str">
        <f>被动技能升级!P582</f>
        <v>0</v>
      </c>
      <c r="H582" t="str">
        <f>被动技能升级!Q582</f>
        <v>0</v>
      </c>
    </row>
    <row r="583" spans="1:8" x14ac:dyDescent="0.15">
      <c r="A583">
        <f>被动技能升级!J583</f>
        <v>577</v>
      </c>
      <c r="B583">
        <f>被动技能升级!K583</f>
        <v>200577</v>
      </c>
      <c r="C583">
        <f>被动技能升级!L583</f>
        <v>200578</v>
      </c>
      <c r="D583">
        <f>被动技能升级!M583</f>
        <v>51</v>
      </c>
      <c r="E583" t="str">
        <f>被动技能升级!N583</f>
        <v>[]</v>
      </c>
      <c r="F583">
        <f>被动技能升级!O583</f>
        <v>181</v>
      </c>
      <c r="G583" t="str">
        <f>被动技能升级!P583</f>
        <v>0</v>
      </c>
      <c r="H583" t="str">
        <f>被动技能升级!Q583</f>
        <v>0</v>
      </c>
    </row>
    <row r="584" spans="1:8" x14ac:dyDescent="0.15">
      <c r="A584">
        <f>被动技能升级!J584</f>
        <v>578</v>
      </c>
      <c r="B584">
        <f>被动技能升级!K584</f>
        <v>200578</v>
      </c>
      <c r="C584">
        <f>被动技能升级!L584</f>
        <v>200579</v>
      </c>
      <c r="D584">
        <f>被动技能升级!M584</f>
        <v>54</v>
      </c>
      <c r="E584" t="str">
        <f>被动技能升级!N584</f>
        <v>[]</v>
      </c>
      <c r="F584">
        <f>被动技能升级!O584</f>
        <v>182</v>
      </c>
      <c r="G584" t="str">
        <f>被动技能升级!P584</f>
        <v>0</v>
      </c>
      <c r="H584" t="str">
        <f>被动技能升级!Q584</f>
        <v>0</v>
      </c>
    </row>
    <row r="585" spans="1:8" x14ac:dyDescent="0.15">
      <c r="A585">
        <f>被动技能升级!J585</f>
        <v>579</v>
      </c>
      <c r="B585">
        <f>被动技能升级!K585</f>
        <v>200579</v>
      </c>
      <c r="C585">
        <f>被动技能升级!L585</f>
        <v>200580</v>
      </c>
      <c r="D585">
        <f>被动技能升级!M585</f>
        <v>57</v>
      </c>
      <c r="E585" t="str">
        <f>被动技能升级!N585</f>
        <v>[]</v>
      </c>
      <c r="F585">
        <f>被动技能升级!O585</f>
        <v>183</v>
      </c>
      <c r="G585" t="str">
        <f>被动技能升级!P585</f>
        <v>0</v>
      </c>
      <c r="H585" t="str">
        <f>被动技能升级!Q585</f>
        <v>0</v>
      </c>
    </row>
    <row r="586" spans="1:8" x14ac:dyDescent="0.15">
      <c r="A586">
        <f>被动技能升级!J586</f>
        <v>580</v>
      </c>
      <c r="B586">
        <f>被动技能升级!K586</f>
        <v>200580</v>
      </c>
      <c r="C586">
        <f>被动技能升级!L586</f>
        <v>0</v>
      </c>
      <c r="D586">
        <f>被动技能升级!M586</f>
        <v>60</v>
      </c>
      <c r="E586" t="str">
        <f>被动技能升级!N586</f>
        <v>[]</v>
      </c>
      <c r="F586">
        <f>被动技能升级!O586</f>
        <v>184</v>
      </c>
      <c r="G586" t="str">
        <f>被动技能升级!P586</f>
        <v>0</v>
      </c>
      <c r="H586" t="str">
        <f>被动技能升级!Q586</f>
        <v>0</v>
      </c>
    </row>
    <row r="587" spans="1:8" x14ac:dyDescent="0.15">
      <c r="A587">
        <f>被动技能升级!J587</f>
        <v>581</v>
      </c>
      <c r="B587">
        <f>被动技能升级!K587</f>
        <v>200581</v>
      </c>
      <c r="C587">
        <f>被动技能升级!L587</f>
        <v>200582</v>
      </c>
      <c r="D587">
        <f>被动技能升级!M587</f>
        <v>3</v>
      </c>
      <c r="E587" t="str">
        <f>被动技能升级!N587</f>
        <v>[]</v>
      </c>
      <c r="F587">
        <f>被动技能升级!O587</f>
        <v>185</v>
      </c>
      <c r="G587" t="str">
        <f>被动技能升级!P587</f>
        <v>0</v>
      </c>
      <c r="H587" t="str">
        <f>被动技能升级!Q587</f>
        <v>0</v>
      </c>
    </row>
    <row r="588" spans="1:8" x14ac:dyDescent="0.15">
      <c r="A588">
        <f>被动技能升级!J588</f>
        <v>582</v>
      </c>
      <c r="B588">
        <f>被动技能升级!K588</f>
        <v>200582</v>
      </c>
      <c r="C588">
        <f>被动技能升级!L588</f>
        <v>200583</v>
      </c>
      <c r="D588">
        <f>被动技能升级!M588</f>
        <v>6</v>
      </c>
      <c r="E588" t="str">
        <f>被动技能升级!N588</f>
        <v>[]</v>
      </c>
      <c r="F588">
        <f>被动技能升级!O588</f>
        <v>186</v>
      </c>
      <c r="G588" t="str">
        <f>被动技能升级!P588</f>
        <v>0</v>
      </c>
      <c r="H588" t="str">
        <f>被动技能升级!Q588</f>
        <v>0</v>
      </c>
    </row>
    <row r="589" spans="1:8" x14ac:dyDescent="0.15">
      <c r="A589">
        <f>被动技能升级!J589</f>
        <v>583</v>
      </c>
      <c r="B589">
        <f>被动技能升级!K589</f>
        <v>200583</v>
      </c>
      <c r="C589">
        <f>被动技能升级!L589</f>
        <v>200584</v>
      </c>
      <c r="D589">
        <f>被动技能升级!M589</f>
        <v>9</v>
      </c>
      <c r="E589" t="str">
        <f>被动技能升级!N589</f>
        <v>[]</v>
      </c>
      <c r="F589">
        <f>被动技能升级!O589</f>
        <v>187</v>
      </c>
      <c r="G589" t="str">
        <f>被动技能升级!P589</f>
        <v>0</v>
      </c>
      <c r="H589" t="str">
        <f>被动技能升级!Q589</f>
        <v>0</v>
      </c>
    </row>
    <row r="590" spans="1:8" x14ac:dyDescent="0.15">
      <c r="A590">
        <f>被动技能升级!J590</f>
        <v>584</v>
      </c>
      <c r="B590">
        <f>被动技能升级!K590</f>
        <v>200584</v>
      </c>
      <c r="C590">
        <f>被动技能升级!L590</f>
        <v>200585</v>
      </c>
      <c r="D590">
        <f>被动技能升级!M590</f>
        <v>12</v>
      </c>
      <c r="E590" t="str">
        <f>被动技能升级!N590</f>
        <v>[]</v>
      </c>
      <c r="F590">
        <f>被动技能升级!O590</f>
        <v>188</v>
      </c>
      <c r="G590" t="str">
        <f>被动技能升级!P590</f>
        <v>0</v>
      </c>
      <c r="H590" t="str">
        <f>被动技能升级!Q590</f>
        <v>0</v>
      </c>
    </row>
    <row r="591" spans="1:8" x14ac:dyDescent="0.15">
      <c r="A591">
        <f>被动技能升级!J591</f>
        <v>585</v>
      </c>
      <c r="B591">
        <f>被动技能升级!K591</f>
        <v>200585</v>
      </c>
      <c r="C591">
        <f>被动技能升级!L591</f>
        <v>200586</v>
      </c>
      <c r="D591">
        <f>被动技能升级!M591</f>
        <v>15</v>
      </c>
      <c r="E591" t="str">
        <f>被动技能升级!N591</f>
        <v>[]</v>
      </c>
      <c r="F591">
        <f>被动技能升级!O591</f>
        <v>189</v>
      </c>
      <c r="G591" t="str">
        <f>被动技能升级!P591</f>
        <v>0</v>
      </c>
      <c r="H591" t="str">
        <f>被动技能升级!Q591</f>
        <v>0</v>
      </c>
    </row>
    <row r="592" spans="1:8" x14ac:dyDescent="0.15">
      <c r="A592">
        <f>被动技能升级!J592</f>
        <v>586</v>
      </c>
      <c r="B592">
        <f>被动技能升级!K592</f>
        <v>200586</v>
      </c>
      <c r="C592">
        <f>被动技能升级!L592</f>
        <v>200587</v>
      </c>
      <c r="D592">
        <f>被动技能升级!M592</f>
        <v>18</v>
      </c>
      <c r="E592" t="str">
        <f>被动技能升级!N592</f>
        <v>[]</v>
      </c>
      <c r="F592">
        <f>被动技能升级!O592</f>
        <v>190</v>
      </c>
      <c r="G592" t="str">
        <f>被动技能升级!P592</f>
        <v>0</v>
      </c>
      <c r="H592" t="str">
        <f>被动技能升级!Q592</f>
        <v>0</v>
      </c>
    </row>
    <row r="593" spans="1:8" x14ac:dyDescent="0.15">
      <c r="A593">
        <f>被动技能升级!J593</f>
        <v>587</v>
      </c>
      <c r="B593">
        <f>被动技能升级!K593</f>
        <v>200587</v>
      </c>
      <c r="C593">
        <f>被动技能升级!L593</f>
        <v>200588</v>
      </c>
      <c r="D593">
        <f>被动技能升级!M593</f>
        <v>21</v>
      </c>
      <c r="E593" t="str">
        <f>被动技能升级!N593</f>
        <v>[]</v>
      </c>
      <c r="F593">
        <f>被动技能升级!O593</f>
        <v>191</v>
      </c>
      <c r="G593" t="str">
        <f>被动技能升级!P593</f>
        <v>0</v>
      </c>
      <c r="H593" t="str">
        <f>被动技能升级!Q593</f>
        <v>0</v>
      </c>
    </row>
    <row r="594" spans="1:8" x14ac:dyDescent="0.15">
      <c r="A594">
        <f>被动技能升级!J594</f>
        <v>588</v>
      </c>
      <c r="B594">
        <f>被动技能升级!K594</f>
        <v>200588</v>
      </c>
      <c r="C594">
        <f>被动技能升级!L594</f>
        <v>200589</v>
      </c>
      <c r="D594">
        <f>被动技能升级!M594</f>
        <v>24</v>
      </c>
      <c r="E594" t="str">
        <f>被动技能升级!N594</f>
        <v>[]</v>
      </c>
      <c r="F594">
        <f>被动技能升级!O594</f>
        <v>192</v>
      </c>
      <c r="G594" t="str">
        <f>被动技能升级!P594</f>
        <v>0</v>
      </c>
      <c r="H594" t="str">
        <f>被动技能升级!Q594</f>
        <v>0</v>
      </c>
    </row>
    <row r="595" spans="1:8" x14ac:dyDescent="0.15">
      <c r="A595">
        <f>被动技能升级!J595</f>
        <v>589</v>
      </c>
      <c r="B595">
        <f>被动技能升级!K595</f>
        <v>200589</v>
      </c>
      <c r="C595">
        <f>被动技能升级!L595</f>
        <v>200590</v>
      </c>
      <c r="D595">
        <f>被动技能升级!M595</f>
        <v>27</v>
      </c>
      <c r="E595" t="str">
        <f>被动技能升级!N595</f>
        <v>[]</v>
      </c>
      <c r="F595">
        <f>被动技能升级!O595</f>
        <v>193</v>
      </c>
      <c r="G595" t="str">
        <f>被动技能升级!P595</f>
        <v>0</v>
      </c>
      <c r="H595" t="str">
        <f>被动技能升级!Q595</f>
        <v>0</v>
      </c>
    </row>
    <row r="596" spans="1:8" x14ac:dyDescent="0.15">
      <c r="A596">
        <f>被动技能升级!J596</f>
        <v>589</v>
      </c>
      <c r="B596">
        <f>被动技能升级!K596</f>
        <v>200590</v>
      </c>
      <c r="C596">
        <f>被动技能升级!L596</f>
        <v>200591</v>
      </c>
      <c r="D596">
        <f>被动技能升级!M596</f>
        <v>30</v>
      </c>
      <c r="E596" t="str">
        <f>被动技能升级!N596</f>
        <v>[]</v>
      </c>
      <c r="F596">
        <f>被动技能升级!O596</f>
        <v>194</v>
      </c>
      <c r="G596" t="str">
        <f>被动技能升级!P596</f>
        <v>0</v>
      </c>
      <c r="H596" t="str">
        <f>被动技能升级!Q596</f>
        <v>0</v>
      </c>
    </row>
    <row r="597" spans="1:8" x14ac:dyDescent="0.15">
      <c r="A597">
        <f>被动技能升级!J597</f>
        <v>589</v>
      </c>
      <c r="B597">
        <f>被动技能升级!K597</f>
        <v>200591</v>
      </c>
      <c r="C597">
        <f>被动技能升级!L597</f>
        <v>200592</v>
      </c>
      <c r="D597">
        <f>被动技能升级!M597</f>
        <v>33</v>
      </c>
      <c r="E597" t="str">
        <f>被动技能升级!N597</f>
        <v>[]</v>
      </c>
      <c r="F597">
        <f>被动技能升级!O597</f>
        <v>195</v>
      </c>
      <c r="G597" t="str">
        <f>被动技能升级!P597</f>
        <v>0</v>
      </c>
      <c r="H597" t="str">
        <f>被动技能升级!Q597</f>
        <v>0</v>
      </c>
    </row>
    <row r="598" spans="1:8" x14ac:dyDescent="0.15">
      <c r="A598">
        <f>被动技能升级!J598</f>
        <v>589</v>
      </c>
      <c r="B598">
        <f>被动技能升级!K598</f>
        <v>200592</v>
      </c>
      <c r="C598">
        <f>被动技能升级!L598</f>
        <v>200593</v>
      </c>
      <c r="D598">
        <f>被动技能升级!M598</f>
        <v>36</v>
      </c>
      <c r="E598" t="str">
        <f>被动技能升级!N598</f>
        <v>[]</v>
      </c>
      <c r="F598">
        <f>被动技能升级!O598</f>
        <v>196</v>
      </c>
      <c r="G598" t="str">
        <f>被动技能升级!P598</f>
        <v>0</v>
      </c>
      <c r="H598" t="str">
        <f>被动技能升级!Q598</f>
        <v>0</v>
      </c>
    </row>
    <row r="599" spans="1:8" x14ac:dyDescent="0.15">
      <c r="A599">
        <f>被动技能升级!J599</f>
        <v>589</v>
      </c>
      <c r="B599">
        <f>被动技能升级!K599</f>
        <v>200593</v>
      </c>
      <c r="C599">
        <f>被动技能升级!L599</f>
        <v>200594</v>
      </c>
      <c r="D599">
        <f>被动技能升级!M599</f>
        <v>39</v>
      </c>
      <c r="E599" t="str">
        <f>被动技能升级!N599</f>
        <v>[]</v>
      </c>
      <c r="F599">
        <f>被动技能升级!O599</f>
        <v>197</v>
      </c>
      <c r="G599" t="str">
        <f>被动技能升级!P599</f>
        <v>0</v>
      </c>
      <c r="H599" t="str">
        <f>被动技能升级!Q599</f>
        <v>0</v>
      </c>
    </row>
    <row r="600" spans="1:8" x14ac:dyDescent="0.15">
      <c r="A600">
        <f>被动技能升级!J600</f>
        <v>589</v>
      </c>
      <c r="B600">
        <f>被动技能升级!K600</f>
        <v>200594</v>
      </c>
      <c r="C600">
        <f>被动技能升级!L600</f>
        <v>200595</v>
      </c>
      <c r="D600">
        <f>被动技能升级!M600</f>
        <v>42</v>
      </c>
      <c r="E600" t="str">
        <f>被动技能升级!N600</f>
        <v>[]</v>
      </c>
      <c r="F600">
        <f>被动技能升级!O600</f>
        <v>198</v>
      </c>
      <c r="G600" t="str">
        <f>被动技能升级!P600</f>
        <v>0</v>
      </c>
      <c r="H600" t="str">
        <f>被动技能升级!Q600</f>
        <v>0</v>
      </c>
    </row>
    <row r="601" spans="1:8" x14ac:dyDescent="0.15">
      <c r="A601">
        <f>被动技能升级!J601</f>
        <v>589</v>
      </c>
      <c r="B601">
        <f>被动技能升级!K601</f>
        <v>200595</v>
      </c>
      <c r="C601">
        <f>被动技能升级!L601</f>
        <v>200596</v>
      </c>
      <c r="D601">
        <f>被动技能升级!M601</f>
        <v>45</v>
      </c>
      <c r="E601" t="str">
        <f>被动技能升级!N601</f>
        <v>[]</v>
      </c>
      <c r="F601">
        <f>被动技能升级!O601</f>
        <v>100</v>
      </c>
      <c r="G601" t="str">
        <f>被动技能升级!P601</f>
        <v>0</v>
      </c>
      <c r="H601" t="str">
        <f>被动技能升级!Q601</f>
        <v>0</v>
      </c>
    </row>
    <row r="602" spans="1:8" x14ac:dyDescent="0.15">
      <c r="A602">
        <f>被动技能升级!J602</f>
        <v>589</v>
      </c>
      <c r="B602">
        <f>被动技能升级!K602</f>
        <v>200596</v>
      </c>
      <c r="C602">
        <f>被动技能升级!L602</f>
        <v>200597</v>
      </c>
      <c r="D602">
        <f>被动技能升级!M602</f>
        <v>48</v>
      </c>
      <c r="E602" t="str">
        <f>被动技能升级!N602</f>
        <v>[]</v>
      </c>
      <c r="F602">
        <f>被动技能升级!O602</f>
        <v>101</v>
      </c>
      <c r="G602" t="str">
        <f>被动技能升级!P602</f>
        <v>0</v>
      </c>
      <c r="H602" t="str">
        <f>被动技能升级!Q602</f>
        <v>0</v>
      </c>
    </row>
    <row r="603" spans="1:8" x14ac:dyDescent="0.15">
      <c r="A603">
        <f>被动技能升级!J603</f>
        <v>589</v>
      </c>
      <c r="B603">
        <f>被动技能升级!K603</f>
        <v>200597</v>
      </c>
      <c r="C603">
        <f>被动技能升级!L603</f>
        <v>200598</v>
      </c>
      <c r="D603">
        <f>被动技能升级!M603</f>
        <v>51</v>
      </c>
      <c r="E603" t="str">
        <f>被动技能升级!N603</f>
        <v>[]</v>
      </c>
      <c r="F603">
        <f>被动技能升级!O603</f>
        <v>102</v>
      </c>
      <c r="G603" t="str">
        <f>被动技能升级!P603</f>
        <v>0</v>
      </c>
      <c r="H603" t="str">
        <f>被动技能升级!Q603</f>
        <v>0</v>
      </c>
    </row>
    <row r="604" spans="1:8" x14ac:dyDescent="0.15">
      <c r="A604">
        <f>被动技能升级!J604</f>
        <v>589</v>
      </c>
      <c r="B604">
        <f>被动技能升级!K604</f>
        <v>200598</v>
      </c>
      <c r="C604">
        <f>被动技能升级!L604</f>
        <v>200599</v>
      </c>
      <c r="D604">
        <f>被动技能升级!M604</f>
        <v>54</v>
      </c>
      <c r="E604" t="str">
        <f>被动技能升级!N604</f>
        <v>[]</v>
      </c>
      <c r="F604">
        <f>被动技能升级!O604</f>
        <v>103</v>
      </c>
      <c r="G604" t="str">
        <f>被动技能升级!P604</f>
        <v>0</v>
      </c>
      <c r="H604" t="str">
        <f>被动技能升级!Q604</f>
        <v>0</v>
      </c>
    </row>
    <row r="605" spans="1:8" x14ac:dyDescent="0.15">
      <c r="A605">
        <f>被动技能升级!J605</f>
        <v>589</v>
      </c>
      <c r="B605">
        <f>被动技能升级!K605</f>
        <v>200599</v>
      </c>
      <c r="C605">
        <f>被动技能升级!L605</f>
        <v>200600</v>
      </c>
      <c r="D605">
        <f>被动技能升级!M605</f>
        <v>57</v>
      </c>
      <c r="E605" t="str">
        <f>被动技能升级!N605</f>
        <v>[]</v>
      </c>
      <c r="F605">
        <f>被动技能升级!O605</f>
        <v>104</v>
      </c>
      <c r="G605" t="str">
        <f>被动技能升级!P605</f>
        <v>0</v>
      </c>
      <c r="H605" t="str">
        <f>被动技能升级!Q605</f>
        <v>0</v>
      </c>
    </row>
    <row r="606" spans="1:8" x14ac:dyDescent="0.15">
      <c r="A606">
        <f>被动技能升级!J606</f>
        <v>589</v>
      </c>
      <c r="B606">
        <f>被动技能升级!K606</f>
        <v>200600</v>
      </c>
      <c r="C606">
        <f>被动技能升级!L606</f>
        <v>0</v>
      </c>
      <c r="D606">
        <f>被动技能升级!M606</f>
        <v>60</v>
      </c>
      <c r="E606" t="str">
        <f>被动技能升级!N606</f>
        <v>[]</v>
      </c>
      <c r="F606">
        <f>被动技能升级!O606</f>
        <v>105</v>
      </c>
      <c r="G606" t="str">
        <f>被动技能升级!P606</f>
        <v>0</v>
      </c>
      <c r="H606" t="str">
        <f>被动技能升级!Q606</f>
        <v>0</v>
      </c>
    </row>
    <row r="607" spans="1:8" x14ac:dyDescent="0.15">
      <c r="A607">
        <f>被动技能升级!J607</f>
        <v>589</v>
      </c>
      <c r="B607">
        <f>被动技能升级!K607</f>
        <v>200601</v>
      </c>
      <c r="C607">
        <f>被动技能升级!L607</f>
        <v>200602</v>
      </c>
      <c r="D607">
        <f>被动技能升级!M607</f>
        <v>3</v>
      </c>
      <c r="E607" t="str">
        <f>被动技能升级!N607</f>
        <v>[]</v>
      </c>
      <c r="F607">
        <f>被动技能升级!O607</f>
        <v>106</v>
      </c>
      <c r="G607" t="str">
        <f>被动技能升级!P607</f>
        <v>0</v>
      </c>
      <c r="H607" t="str">
        <f>被动技能升级!Q607</f>
        <v>0</v>
      </c>
    </row>
    <row r="608" spans="1:8" x14ac:dyDescent="0.15">
      <c r="A608">
        <f>被动技能升级!J608</f>
        <v>589</v>
      </c>
      <c r="B608">
        <f>被动技能升级!K608</f>
        <v>200602</v>
      </c>
      <c r="C608">
        <f>被动技能升级!L608</f>
        <v>200603</v>
      </c>
      <c r="D608">
        <f>被动技能升级!M608</f>
        <v>6</v>
      </c>
      <c r="E608" t="str">
        <f>被动技能升级!N608</f>
        <v>[]</v>
      </c>
      <c r="F608">
        <f>被动技能升级!O608</f>
        <v>107</v>
      </c>
      <c r="G608" t="str">
        <f>被动技能升级!P608</f>
        <v>0</v>
      </c>
      <c r="H608" t="str">
        <f>被动技能升级!Q608</f>
        <v>0</v>
      </c>
    </row>
    <row r="609" spans="1:8" x14ac:dyDescent="0.15">
      <c r="A609">
        <f>被动技能升级!J609</f>
        <v>589</v>
      </c>
      <c r="B609">
        <f>被动技能升级!K609</f>
        <v>200603</v>
      </c>
      <c r="C609">
        <f>被动技能升级!L609</f>
        <v>200604</v>
      </c>
      <c r="D609">
        <f>被动技能升级!M609</f>
        <v>9</v>
      </c>
      <c r="E609" t="str">
        <f>被动技能升级!N609</f>
        <v>[]</v>
      </c>
      <c r="F609">
        <f>被动技能升级!O609</f>
        <v>108</v>
      </c>
      <c r="G609" t="str">
        <f>被动技能升级!P609</f>
        <v>0</v>
      </c>
      <c r="H609" t="str">
        <f>被动技能升级!Q609</f>
        <v>0</v>
      </c>
    </row>
    <row r="610" spans="1:8" x14ac:dyDescent="0.15">
      <c r="A610">
        <f>被动技能升级!J610</f>
        <v>589</v>
      </c>
      <c r="B610">
        <f>被动技能升级!K610</f>
        <v>200604</v>
      </c>
      <c r="C610">
        <f>被动技能升级!L610</f>
        <v>200605</v>
      </c>
      <c r="D610">
        <f>被动技能升级!M610</f>
        <v>12</v>
      </c>
      <c r="E610" t="str">
        <f>被动技能升级!N610</f>
        <v>[]</v>
      </c>
      <c r="F610">
        <f>被动技能升级!O610</f>
        <v>109</v>
      </c>
      <c r="G610" t="str">
        <f>被动技能升级!P610</f>
        <v>0</v>
      </c>
      <c r="H610" t="str">
        <f>被动技能升级!Q610</f>
        <v>0</v>
      </c>
    </row>
    <row r="611" spans="1:8" x14ac:dyDescent="0.15">
      <c r="A611">
        <f>被动技能升级!J611</f>
        <v>589</v>
      </c>
      <c r="B611">
        <f>被动技能升级!K611</f>
        <v>200605</v>
      </c>
      <c r="C611">
        <f>被动技能升级!L611</f>
        <v>200606</v>
      </c>
      <c r="D611">
        <f>被动技能升级!M611</f>
        <v>15</v>
      </c>
      <c r="E611" t="str">
        <f>被动技能升级!N611</f>
        <v>[]</v>
      </c>
      <c r="F611">
        <f>被动技能升级!O611</f>
        <v>110</v>
      </c>
      <c r="G611" t="str">
        <f>被动技能升级!P611</f>
        <v>0</v>
      </c>
      <c r="H611" t="str">
        <f>被动技能升级!Q611</f>
        <v>0</v>
      </c>
    </row>
    <row r="612" spans="1:8" x14ac:dyDescent="0.15">
      <c r="A612">
        <f>被动技能升级!J612</f>
        <v>589</v>
      </c>
      <c r="B612">
        <f>被动技能升级!K612</f>
        <v>200606</v>
      </c>
      <c r="C612">
        <f>被动技能升级!L612</f>
        <v>200607</v>
      </c>
      <c r="D612">
        <f>被动技能升级!M612</f>
        <v>18</v>
      </c>
      <c r="E612" t="str">
        <f>被动技能升级!N612</f>
        <v>[]</v>
      </c>
      <c r="F612">
        <f>被动技能升级!O612</f>
        <v>111</v>
      </c>
      <c r="G612" t="str">
        <f>被动技能升级!P612</f>
        <v>0</v>
      </c>
      <c r="H612" t="str">
        <f>被动技能升级!Q612</f>
        <v>0</v>
      </c>
    </row>
    <row r="613" spans="1:8" x14ac:dyDescent="0.15">
      <c r="A613">
        <f>被动技能升级!J613</f>
        <v>589</v>
      </c>
      <c r="B613">
        <f>被动技能升级!K613</f>
        <v>200607</v>
      </c>
      <c r="C613">
        <f>被动技能升级!L613</f>
        <v>200608</v>
      </c>
      <c r="D613">
        <f>被动技能升级!M613</f>
        <v>21</v>
      </c>
      <c r="E613" t="str">
        <f>被动技能升级!N613</f>
        <v>[]</v>
      </c>
      <c r="F613">
        <f>被动技能升级!O613</f>
        <v>112</v>
      </c>
      <c r="G613" t="str">
        <f>被动技能升级!P613</f>
        <v>0</v>
      </c>
      <c r="H613" t="str">
        <f>被动技能升级!Q613</f>
        <v>0</v>
      </c>
    </row>
    <row r="614" spans="1:8" x14ac:dyDescent="0.15">
      <c r="A614">
        <f>被动技能升级!J614</f>
        <v>589</v>
      </c>
      <c r="B614">
        <f>被动技能升级!K614</f>
        <v>200608</v>
      </c>
      <c r="C614">
        <f>被动技能升级!L614</f>
        <v>200609</v>
      </c>
      <c r="D614">
        <f>被动技能升级!M614</f>
        <v>24</v>
      </c>
      <c r="E614" t="str">
        <f>被动技能升级!N614</f>
        <v>[]</v>
      </c>
      <c r="F614">
        <f>被动技能升级!O614</f>
        <v>113</v>
      </c>
      <c r="G614" t="str">
        <f>被动技能升级!P614</f>
        <v>0</v>
      </c>
      <c r="H614" t="str">
        <f>被动技能升级!Q614</f>
        <v>0</v>
      </c>
    </row>
    <row r="615" spans="1:8" x14ac:dyDescent="0.15">
      <c r="A615">
        <f>被动技能升级!J615</f>
        <v>589</v>
      </c>
      <c r="B615">
        <f>被动技能升级!K615</f>
        <v>200609</v>
      </c>
      <c r="C615">
        <f>被动技能升级!L615</f>
        <v>200610</v>
      </c>
      <c r="D615">
        <f>被动技能升级!M615</f>
        <v>27</v>
      </c>
      <c r="E615" t="str">
        <f>被动技能升级!N615</f>
        <v>[]</v>
      </c>
      <c r="F615">
        <f>被动技能升级!O615</f>
        <v>114</v>
      </c>
      <c r="G615" t="str">
        <f>被动技能升级!P615</f>
        <v>0</v>
      </c>
      <c r="H615" t="str">
        <f>被动技能升级!Q615</f>
        <v>0</v>
      </c>
    </row>
    <row r="616" spans="1:8" x14ac:dyDescent="0.15">
      <c r="A616">
        <f>被动技能升级!J616</f>
        <v>589</v>
      </c>
      <c r="B616">
        <f>被动技能升级!K616</f>
        <v>200610</v>
      </c>
      <c r="C616">
        <f>被动技能升级!L616</f>
        <v>200611</v>
      </c>
      <c r="D616">
        <f>被动技能升级!M616</f>
        <v>30</v>
      </c>
      <c r="E616" t="str">
        <f>被动技能升级!N616</f>
        <v>[]</v>
      </c>
      <c r="F616">
        <f>被动技能升级!O616</f>
        <v>115</v>
      </c>
      <c r="G616" t="str">
        <f>被动技能升级!P616</f>
        <v>0</v>
      </c>
      <c r="H616" t="str">
        <f>被动技能升级!Q616</f>
        <v>0</v>
      </c>
    </row>
    <row r="617" spans="1:8" x14ac:dyDescent="0.15">
      <c r="A617">
        <f>被动技能升级!J617</f>
        <v>589</v>
      </c>
      <c r="B617">
        <f>被动技能升级!K617</f>
        <v>200611</v>
      </c>
      <c r="C617">
        <f>被动技能升级!L617</f>
        <v>200612</v>
      </c>
      <c r="D617">
        <f>被动技能升级!M617</f>
        <v>33</v>
      </c>
      <c r="E617" t="str">
        <f>被动技能升级!N617</f>
        <v>[]</v>
      </c>
      <c r="F617">
        <f>被动技能升级!O617</f>
        <v>116</v>
      </c>
      <c r="G617" t="str">
        <f>被动技能升级!P617</f>
        <v>0</v>
      </c>
      <c r="H617" t="str">
        <f>被动技能升级!Q617</f>
        <v>0</v>
      </c>
    </row>
    <row r="618" spans="1:8" x14ac:dyDescent="0.15">
      <c r="A618">
        <f>被动技能升级!J618</f>
        <v>589</v>
      </c>
      <c r="B618">
        <f>被动技能升级!K618</f>
        <v>200612</v>
      </c>
      <c r="C618">
        <f>被动技能升级!L618</f>
        <v>200613</v>
      </c>
      <c r="D618">
        <f>被动技能升级!M618</f>
        <v>36</v>
      </c>
      <c r="E618" t="str">
        <f>被动技能升级!N618</f>
        <v>[]</v>
      </c>
      <c r="F618">
        <f>被动技能升级!O618</f>
        <v>117</v>
      </c>
      <c r="G618" t="str">
        <f>被动技能升级!P618</f>
        <v>0</v>
      </c>
      <c r="H618" t="str">
        <f>被动技能升级!Q618</f>
        <v>0</v>
      </c>
    </row>
    <row r="619" spans="1:8" x14ac:dyDescent="0.15">
      <c r="A619">
        <f>被动技能升级!J619</f>
        <v>589</v>
      </c>
      <c r="B619">
        <f>被动技能升级!K619</f>
        <v>200613</v>
      </c>
      <c r="C619">
        <f>被动技能升级!L619</f>
        <v>200614</v>
      </c>
      <c r="D619">
        <f>被动技能升级!M619</f>
        <v>39</v>
      </c>
      <c r="E619" t="str">
        <f>被动技能升级!N619</f>
        <v>[]</v>
      </c>
      <c r="F619">
        <f>被动技能升级!O619</f>
        <v>118</v>
      </c>
      <c r="G619" t="str">
        <f>被动技能升级!P619</f>
        <v>0</v>
      </c>
      <c r="H619" t="str">
        <f>被动技能升级!Q619</f>
        <v>0</v>
      </c>
    </row>
    <row r="620" spans="1:8" x14ac:dyDescent="0.15">
      <c r="A620">
        <f>被动技能升级!J620</f>
        <v>589</v>
      </c>
      <c r="B620">
        <f>被动技能升级!K620</f>
        <v>200614</v>
      </c>
      <c r="C620">
        <f>被动技能升级!L620</f>
        <v>200615</v>
      </c>
      <c r="D620">
        <f>被动技能升级!M620</f>
        <v>42</v>
      </c>
      <c r="E620" t="str">
        <f>被动技能升级!N620</f>
        <v>[]</v>
      </c>
      <c r="F620">
        <f>被动技能升级!O620</f>
        <v>119</v>
      </c>
      <c r="G620" t="str">
        <f>被动技能升级!P620</f>
        <v>0</v>
      </c>
      <c r="H620" t="str">
        <f>被动技能升级!Q620</f>
        <v>0</v>
      </c>
    </row>
    <row r="621" spans="1:8" x14ac:dyDescent="0.15">
      <c r="A621">
        <f>被动技能升级!J621</f>
        <v>589</v>
      </c>
      <c r="B621">
        <f>被动技能升级!K621</f>
        <v>200615</v>
      </c>
      <c r="C621">
        <f>被动技能升级!L621</f>
        <v>200616</v>
      </c>
      <c r="D621">
        <f>被动技能升级!M621</f>
        <v>45</v>
      </c>
      <c r="E621" t="str">
        <f>被动技能升级!N621</f>
        <v>[]</v>
      </c>
      <c r="F621">
        <f>被动技能升级!O621</f>
        <v>120</v>
      </c>
      <c r="G621" t="str">
        <f>被动技能升级!P621</f>
        <v>0</v>
      </c>
      <c r="H621" t="str">
        <f>被动技能升级!Q621</f>
        <v>0</v>
      </c>
    </row>
    <row r="622" spans="1:8" x14ac:dyDescent="0.15">
      <c r="A622">
        <f>被动技能升级!J622</f>
        <v>589</v>
      </c>
      <c r="B622">
        <f>被动技能升级!K622</f>
        <v>200616</v>
      </c>
      <c r="C622">
        <f>被动技能升级!L622</f>
        <v>200617</v>
      </c>
      <c r="D622">
        <f>被动技能升级!M622</f>
        <v>48</v>
      </c>
      <c r="E622" t="str">
        <f>被动技能升级!N622</f>
        <v>[]</v>
      </c>
      <c r="F622">
        <f>被动技能升级!O622</f>
        <v>121</v>
      </c>
      <c r="G622" t="str">
        <f>被动技能升级!P622</f>
        <v>0</v>
      </c>
      <c r="H622" t="str">
        <f>被动技能升级!Q622</f>
        <v>0</v>
      </c>
    </row>
    <row r="623" spans="1:8" x14ac:dyDescent="0.15">
      <c r="A623">
        <f>被动技能升级!J623</f>
        <v>589</v>
      </c>
      <c r="B623">
        <f>被动技能升级!K623</f>
        <v>200617</v>
      </c>
      <c r="C623">
        <f>被动技能升级!L623</f>
        <v>200618</v>
      </c>
      <c r="D623">
        <f>被动技能升级!M623</f>
        <v>51</v>
      </c>
      <c r="E623" t="str">
        <f>被动技能升级!N623</f>
        <v>[]</v>
      </c>
      <c r="F623">
        <f>被动技能升级!O623</f>
        <v>122</v>
      </c>
      <c r="G623" t="str">
        <f>被动技能升级!P623</f>
        <v>0</v>
      </c>
      <c r="H623" t="str">
        <f>被动技能升级!Q623</f>
        <v>0</v>
      </c>
    </row>
    <row r="624" spans="1:8" x14ac:dyDescent="0.15">
      <c r="A624">
        <f>被动技能升级!J624</f>
        <v>589</v>
      </c>
      <c r="B624">
        <f>被动技能升级!K624</f>
        <v>200618</v>
      </c>
      <c r="C624">
        <f>被动技能升级!L624</f>
        <v>200619</v>
      </c>
      <c r="D624">
        <f>被动技能升级!M624</f>
        <v>54</v>
      </c>
      <c r="E624" t="str">
        <f>被动技能升级!N624</f>
        <v>[]</v>
      </c>
      <c r="F624">
        <f>被动技能升级!O624</f>
        <v>123</v>
      </c>
      <c r="G624" t="str">
        <f>被动技能升级!P624</f>
        <v>0</v>
      </c>
      <c r="H624" t="str">
        <f>被动技能升级!Q624</f>
        <v>0</v>
      </c>
    </row>
    <row r="625" spans="1:8" x14ac:dyDescent="0.15">
      <c r="A625">
        <f>被动技能升级!J625</f>
        <v>589</v>
      </c>
      <c r="B625">
        <f>被动技能升级!K625</f>
        <v>200619</v>
      </c>
      <c r="C625">
        <f>被动技能升级!L625</f>
        <v>200620</v>
      </c>
      <c r="D625">
        <f>被动技能升级!M625</f>
        <v>57</v>
      </c>
      <c r="E625" t="str">
        <f>被动技能升级!N625</f>
        <v>[]</v>
      </c>
      <c r="F625">
        <f>被动技能升级!O625</f>
        <v>124</v>
      </c>
      <c r="G625" t="str">
        <f>被动技能升级!P625</f>
        <v>0</v>
      </c>
      <c r="H625" t="str">
        <f>被动技能升级!Q625</f>
        <v>0</v>
      </c>
    </row>
    <row r="626" spans="1:8" x14ac:dyDescent="0.15">
      <c r="A626">
        <f>被动技能升级!J626</f>
        <v>589</v>
      </c>
      <c r="B626">
        <f>被动技能升级!K626</f>
        <v>200620</v>
      </c>
      <c r="C626">
        <f>被动技能升级!L626</f>
        <v>0</v>
      </c>
      <c r="D626">
        <f>被动技能升级!M626</f>
        <v>60</v>
      </c>
      <c r="E626" t="str">
        <f>被动技能升级!N626</f>
        <v>[]</v>
      </c>
      <c r="F626">
        <f>被动技能升级!O626</f>
        <v>125</v>
      </c>
      <c r="G626" t="str">
        <f>被动技能升级!P626</f>
        <v>0</v>
      </c>
      <c r="H626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2017-03-28T06:53:51Z</dcterms:modified>
</cp:coreProperties>
</file>